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2.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stephen.colodner\Documents\LocalPython\Statistical_Analysis_Lambda_Catalog\"/>
    </mc:Choice>
  </mc:AlternateContent>
  <xr:revisionPtr revIDLastSave="0" documentId="8_{92895126-ACF5-4505-9442-4AF087F7708E}" xr6:coauthVersionLast="47" xr6:coauthVersionMax="47" xr10:uidLastSave="{00000000-0000-0000-0000-000000000000}"/>
  <bookViews>
    <workbookView xWindow="28680" yWindow="-120" windowWidth="29040" windowHeight="15720" activeTab="5" xr2:uid="{92D0E1A5-8335-431C-B56C-E9E74C0E0410}"/>
  </bookViews>
  <sheets>
    <sheet name="LAMBDA_functions" sheetId="1" r:id="rId1"/>
    <sheet name="Life Expectancy Data" sheetId="2" r:id="rId2"/>
    <sheet name="Regression Instructions" sheetId="4" r:id="rId3"/>
    <sheet name="Diagnostic Guide" sheetId="5" r:id="rId4"/>
    <sheet name="Version History" sheetId="6" r:id="rId5"/>
    <sheet name="Regression" sheetId="7" r:id="rId6"/>
    <sheet name="Univariate" sheetId="38" r:id="rId7"/>
  </sheets>
  <definedNames>
    <definedName name="Adjusted_R2"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llow_Intercept" localSheetId="5">Regression!$C$2</definedName>
    <definedName name="alpha" localSheetId="5">Regression!$T$12</definedName>
    <definedName name="CI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l_Select" comment="Named wrapper for CHOOSECOLS: picks non-contiguous predictor columns by index. Returns an array suitable for X_s.">_xlfn.LAMBDA(_xlpm.table,_xlpm.col_nums,_xlfn.CHOOSECOLS(_xlpm.table,_xlpm.col_nums))</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hdrs,_xlfn.TOROW(Regression!Header_Names),_xlpm.built,_xlfn.REDUCE("",_xlfn.SEQUENCE(_xlpm.n_c),_xlfn.LAMBDA(_xlpm.acc,_xlpm.j,IF(OR(INDEX(_xlpm.rl,_xlpm.j)&lt;&gt;"Predictor (x)",INDEX(_xlpm.inc,_xlpm.j)&lt;&gt;TRUE),_xlpm.acc,_xlfn.LET(_xlpm.h,INDEX(_xlpm.hdrs,1,_xlpm.j),IF(INDEX(_xlpm.typ,_xlpm.j)&lt;&gt;"Categorical",_xlfn.HSTACK(_xlpm.acc,_xlpm.h),_xlfn.LET(_xlpm.col,INDEX(Regression!Source_Data,0,_xlpm.j),_xlpm.d,INDEX(_xlpm.refs,_xlpm.j),_xlpm.r,IF(LEN(_xlpm.d&amp;"")=0,"",_xlpm.d),_xlpm.lv,Dummy_Levels(_xlpm.col,_xlpm.r,Regression!Sample_Include()),IF(ISNA(INDEX(_xlpm.lv,1,1)),_xlpm.acc,_xlfn.HSTACK(_xlpm.acc,_xlpm.h&amp;": "&amp;_xlpm.lv)))))))),_xlfn.DROP(_xlpm.built,,1)))</definedName>
    <definedName name="Dependent_Var" comment="Filtered Y column in the order the model uses it. Companion to Predictions and Residuals for scatter plots.">_xlfn.LAMBDA(_xlpm.Y,_xlop.Include,_xlfn._xlws.FILTER(_xlpm.Y,IF(_xlfn.ISOMITTED(_xlpm.Include),TRUE,_xlpm.Include)))</definedName>
    <definedName name="Descriptive_Stat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F_Regression" comment="Degrees of freedom for regression = number of predictors k (= COLUMNS(X_s)). Used as the numerator df in the F-test.">_xlfn.LAMBDA(_xlpm.X_s,COLUMNS(_xlpm.X_s))</definedName>
    <definedName name="DF_Residual" comment="Residual degrees of freedom = DF_Total − DF_Regression. Denominator df in the F-test and the penalty term in Adjusted R².">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 comment="Total degrees of freedom = n − 1 with intercept or n without. Partitions into DF_Regression + DF_Residu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F_Stat"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D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id_Argmin"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LOO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um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 comment="Sequence 1..n for the filtered dataset. Use as an observation index axis on diagnostic scatter plots.">_xlfn.LAMBDA(_xlpm.Y,_xlop.Include,_xlfn.SEQUENCE(ROWS(_xlfn._xlws.FILTER(_xlpm.Y,IF(_xlfn.ISOMITTED(_xlpm.Include),TRUE,_xlpm.Include)))))</definedName>
    <definedName name="P_Value_F"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artial_R2"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RegChartActY" comment="Actual vs. Predicted chart: Y values (Actual Y)" localSheetId="5">OFFSET(Regression!$AG$2,1,0,MAX(IFERROR(Regression!$T$8,1),1),1)</definedName>
    <definedName name="RegChartCookDist" comment="Cook's Distance chart: bar values" localSheetId="5">OFFSET(Regression!$AM$2,1,0,MAX(IFERROR(Regression!$T$8,1),1),1)</definedName>
    <definedName name="RegChartFitY" comment="Predicted Y: X values for the Residuals vs. Fitted, Actual vs. Predicted, and Scale-Location charts" localSheetId="5">OFFSET(Regression!$AH$2,1,0,MAX(IFERROR(Regression!$T$8,1),1),1)</definedName>
    <definedName name="RegChartLeverage" comment="Studentized Residuals vs. Leverage chart: X values (Hat Diagonal)" localSheetId="5">OFFSET(Regression!$AK$2,1,0,MAX(IFERROR(Regression!$T$8,1),1),1)</definedName>
    <definedName name="RegChartPRESSResid" comment="PRESS Residuals chart: bar values" localSheetId="5">OFFSET(Regression!$AQ$2,1,0,MAX(IFERROR(Regression!$T$8,1),1),1)</definedName>
    <definedName name="RegChartQQX" comment="Normal Q-Q chart: X values (theoretical quantiles, Normal Scores Ranked)" localSheetId="5">OFFSET(Regression!$AN$2,1,0,MAX(IFERROR(Regression!$T$8,1),1),1)</definedName>
    <definedName name="RegChartQQY" comment="Normal Q-Q chart: Y values (Studentized Residuals Ranked)" localSheetId="5">OFFSET(Regression!$AO$2,1,0,MAX(IFERROR(Regression!$T$8,1),1),1)</definedName>
    <definedName name="RegChartResid" comment="Residuals vs. Fitted chart: Y values (Residuals)" localSheetId="5">OFFSET(Regression!$AI$2,1,0,MAX(IFERROR(Regression!$T$8,1),1),1)</definedName>
    <definedName name="RegChartScaleLoc" comment="Scale-Location chart: Y values (sqrt of abs Studentized Residual)" localSheetId="5">OFFSET(Regression!$AP$2,1,0,MAX(IFERROR(Regression!$T$8,1),1),1)</definedName>
    <definedName name="RegChartStudResid" comment="Studentized Residuals vs. Leverage chart: Y values" localSheetId="5">OFFSET(Regression!$AL$2,1,0,MAX(IFERROR(Regression!$T$8,1),1),1)</definedName>
    <definedName name="Response_Column" localSheetId="5">_xlfn.LAMBDA(_xlfn.LET(_xlpm.n_c,COLUMNS(Regression!Source_Data),_xlpm.rl,_xlfn.TAKE(Regression!Spec_Role,_xlpm.n_c),INDEX(Regression!Source_Data,0,_xlfn.XMATCH("Response (y)",_xlpm.rl))))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ample_Include">_xlfn.LAMBDA(_xlfn.LET(_xlpm.n_c,COLUMNS([0]!Source_Data),_xlpm.rl,_xlfn.TAKE([0]!Spec_Role,_xlpm.n_c),_xlpm.inc,_xlfn.TAKE([0]!Spec_Include,_xlpm.n_c),_xlpm.typ,_xlfn.TAKE([0]!Spec_Type,_xlpm.n_c),_xlpm.seed,_xlfn.SEQUENCE(ROWS([0]!Source_Data),1,1,0),_xlpm.prod,_xlfn.REDUCE(_xlpm.seed,_xlfn.SEQUENCE(_xlpm.n_c),_xlfn.LAMBDA(_xlpm.acc,_xlpm.j,_xlfn.LET(_xlpm.col,INDEX([0]!Source_Data,0,_xlpm.j),IF(INDEX(_xlpm.rl,_xlpm.j)="Filter",_xlpm.acc*--(IFERROR((_xlpm.col+0)=1,FALSE)),IF(OR(INDEX(_xlpm.rl,_xlpm.j)="Response (y)",AND(INDEX(_xlpm.rl,_xlpm.j)="Predictor (x)",INDEX(_xlpm.inc,_xlpm.j)=TRUE,INDEX(_xlpm.typ,_xlpm.j)="Continuous")),_xlpm.acc*N(ISNUMBER(_xlpm.col)),_xlpm.acc))))),_xlpm.prod=1))</definedName>
    <definedName name="Source_Data" localSheetId="5">_xlfn.DROP(Regression!Source_Table,1)</definedName>
    <definedName name="Source_Data">#REF!</definedName>
    <definedName name="Source_Table" localSheetId="5">LifeExpectancyData[#All]</definedName>
    <definedName name="Spec_Include" localSheetId="5">Regression!$C$4:$C$16000</definedName>
    <definedName name="Spec_Include">#REF!</definedName>
    <definedName name="Spec_Order" localSheetId="5">Regression!$F$4:$F$16000</definedName>
    <definedName name="Spec_Reference" localSheetId="5">Regression!$E$4:$E$16000</definedName>
    <definedName name="Spec_Reference">#REF!</definedName>
    <definedName name="Spec_Role" localSheetId="5">Regression!$B$4:$B$16000</definedName>
    <definedName name="Spec_Role">#REF!</definedName>
    <definedName name="Spec_Transform" localSheetId="5">Regression!$G$4:$G$16000</definedName>
    <definedName name="Spec_Type" localSheetId="5">Regression!$D$4:$D$16000</definedName>
    <definedName name="Spec_Type">#REF!</definedName>
    <definedName name="T_Stat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UV_BETA_S1" localSheetId="6">Univariate!$BF$58:$BY$77</definedName>
    <definedName name="UV_BETA_S2" localSheetId="6">Univariate!$CB$58:$CU$77</definedName>
    <definedName name="UV_Data" localSheetId="6">_xlfn.ANCHORARRAY(Univariate!$A$4)</definedName>
    <definedName name="UV_FD_Beta_CDF" localSheetId="6">OFFSET(Univariate!$BB$4,1,0,MAX(IFERROR(Number_Of_Histogram_Bins(Univariate!UV_Data,Univariate!$AU$2,Univariate!UV_Include),1),1),1)</definedName>
    <definedName name="UV_FD_Beta_Expected" comment="Freedman-Diaconis Method histogram chart: Beta overlay line (expected counts = bin probability × n)" localSheetId="6">OFFSET(Univariate!$BB$4,1,0,MAX(IFERROR(Number_Of_Histogram_Bins(Univariate!UV_Data,Univariate!$AU$2,Univariate!UV_Include),1),1),1)*Univariate!$E$14</definedName>
    <definedName name="UV_FD_BetaPERT_CDF" localSheetId="6">OFFSET(Univariate!$BC$4,1,0,MAX(IFERROR(Number_Of_Histogram_Bins(Univariate!UV_Data,Univariate!$AU$2,Univariate!UV_Include),1),1),1)</definedName>
    <definedName name="UV_FD_BetaPERT_Expected" comment="Freedman-Diaconis Method histogram chart: BetaPERT overlay line (expected counts = bin probability × n)" localSheetId="6">OFFSET(Univariate!$BC$4,1,0,MAX(IFERROR(Number_Of_Histogram_Bins(Univariate!UV_Data,Univariate!$AU$2,Univariate!UV_Include),1),1),1)*Univariate!$E$14</definedName>
    <definedName name="UV_FD_Counts" comment="Freedman-Diaconis Method histogram chart: bar values (bin counts)" localSheetId="6">OFFSET(Univariate!$AU$4,1,0,MAX(IFERROR(Number_Of_Histogram_Bins(Univariate!UV_Data,Univariate!$AU$2,Univariate!UV_Include),1),1),1)</definedName>
    <definedName name="UV_FD_Edges">OFFSET(#REF!,1,0,MAX(IFERROR(num_histogram_bins([0]!UV_Data,#REF!,[0]!UV_Include),1),1),1)</definedName>
    <definedName name="UV_FD_Exponential_CDF" localSheetId="6">OFFSET(Univariate!$AX$4,1,0,MAX(IFERROR(Number_Of_Histogram_Bins(Univariate!UV_Data,Univariate!$AU$2,Univariate!UV_Include),1),1),1)</definedName>
    <definedName name="UV_FD_Exponential_Expected" comment="Freedman-Diaconis Method histogram chart: Exponential overlay line (expected counts = bin probability × n)" localSheetId="6">OFFSET(Univariate!$AX$4,1,0,MAX(IFERROR(Number_Of_Histogram_Bins(Univariate!UV_Data,Univariate!$AU$2,Univariate!UV_Include),1),1),1)*Univariate!$E$14</definedName>
    <definedName name="UV_FD_Gamma_CDF" localSheetId="6">OFFSET(Univariate!$AZ$4,1,0,MAX(IFERROR(Number_Of_Histogram_Bins(Univariate!UV_Data,Univariate!$AU$2,Univariate!UV_Include),1),1),1)</definedName>
    <definedName name="UV_FD_Gamma_Expected" comment="Freedman-Diaconis Method histogram chart: Gamma overlay line (expected counts = bin probability × n)" localSheetId="6">OFFSET(Univariate!$AZ$4,1,0,MAX(IFERROR(Number_Of_Histogram_Bins(Univariate!UV_Data,Univariate!$AU$2,Univariate!UV_Include),1),1),1)*Univariate!$E$14</definedName>
    <definedName name="UV_FD_Lognormal_CDF" localSheetId="6">OFFSET(Univariate!$AW$4,1,0,MAX(IFERROR(Number_Of_Histogram_Bins(Univariate!UV_Data,Univariate!$AU$2,Univariate!UV_Include),1),1),1)</definedName>
    <definedName name="UV_FD_Lognormal_Expected" comment="Freedman-Diaconis Method histogram chart: Lognormal overlay line (expected counts = bin probability × n)" localSheetId="6">OFFSET(Univariate!$AW$4,1,0,MAX(IFERROR(Number_Of_Histogram_Bins(Univariate!UV_Data,Univariate!$AU$2,Univariate!UV_Include),1),1),1)*Univariate!$E$14</definedName>
    <definedName name="UV_FD_Lower_Edges" localSheetId="6">OFFSET(Univariate!$AS$4,1,0,MAX(IFERROR(Number_Of_Histogram_Bins(Univariate!UV_Data,Univariate!$AU$2,Univariate!UV_Include),1),1),1)</definedName>
    <definedName name="UV_FD_Normal_CDF" localSheetId="6">OFFSET(Univariate!$AV$4,1,0,MAX(IFERROR(Number_Of_Histogram_Bins(Univariate!UV_Data,Univariate!$AU$2,Univariate!UV_Include),1),1),1)</definedName>
    <definedName name="UV_FD_Normal_Expected" comment="Freedman-Diaconis Method histogram chart: Normal overlay line (expected counts = bin probability × n)" localSheetId="6">OFFSET(Univariate!$AV$4,1,0,MAX(IFERROR(Number_Of_Histogram_Bins(Univariate!UV_Data,Univariate!$AU$2,Univariate!UV_Include),1),1),1)*Univariate!$E$14</definedName>
    <definedName name="UV_FD_Triangular_CDF" localSheetId="6">OFFSET(Univariate!$BA$4,1,0,MAX(IFERROR(Number_Of_Histogram_Bins(Univariate!UV_Data,Univariate!$AU$2,Univariate!UV_Include),1),1),1)</definedName>
    <definedName name="UV_FD_Triangular_Expected" comment="Freedman-Diaconis Method histogram chart: Triangular overlay line (expected counts = bin probability × n)" localSheetId="6">OFFSET(Univariate!$BA$4,1,0,MAX(IFERROR(Number_Of_Histogram_Bins(Univariate!UV_Data,Univariate!$AU$2,Univariate!UV_Include),1),1),1)*Univariate!$E$14</definedName>
    <definedName name="UV_FD_Upper_Edges" comment="Freedman-Diaconis Method histogram chart: category (X) axis bin edges" localSheetId="6">OFFSET(Univariate!$AT$4,1,0,MAX(IFERROR(Number_Of_Histogram_Bins(Univariate!UV_Data,Univariate!$AU$2,Univariate!UV_Include),1),1),1)</definedName>
    <definedName name="UV_FD_Weibull_CDF" localSheetId="6">OFFSET(Univariate!$AY$4,1,0,MAX(IFERROR(Number_Of_Histogram_Bins(Univariate!UV_Data,Univariate!$AU$2,Univariate!UV_Include),1),1),1)</definedName>
    <definedName name="UV_FD_Weibull_Expected" comment="Freedman-Diaconis Method histogram chart: Weibull overlay line (expected counts = bin probability × n)" localSheetId="6">OFFSET(Univariate!$AY$4,1,0,MAX(IFERROR(Number_Of_Histogram_Bins(Univariate!UV_Data,Univariate!$AU$2,Univariate!UV_Include),1),1),1)*Univariate!$E$14</definedName>
    <definedName name="UV_GAMMA_S1" localSheetId="6">Univariate!$BF$32:$BY$51</definedName>
    <definedName name="UV_GAMMA_S2" localSheetId="6">Univariate!$CB$32:$CU$51</definedName>
    <definedName name="UV_Include" localSheetId="6">_xlfn.ANCHORARRAY(Univariate!$B$4)</definedName>
    <definedName name="UV_n" localSheetId="6">IFERROR(COUNT(_xlfn._xlws.FILTER(_xlfn.ANCHORARRAY(Univariate!$A$4),Univariate!UV_Include)),0)</definedName>
    <definedName name="UV_QQ_Beta" comment="Beta Q-Q plot: theoretical quantiles (X axis)" localSheetId="6">OFFSET(Univariate!$DE$4,1,0,MAX(IFERROR(Univariate!$E$14,1),1),1)</definedName>
    <definedName name="UV_QQ_BetaPERT" comment="BetaPERT Q-Q plot: theoretical quantiles (X axis)" localSheetId="6">OFFSET(Univariate!$DF$4,1,0,MAX(IFERROR(Univariate!$E$14,1),1),1)</definedName>
    <definedName name="UV_QQ_Exponential" comment="Exponential Q-Q plot: theoretical quantiles (X axis)" localSheetId="6">OFFSET(Univariate!$DA$4,1,0,MAX(IFERROR(Univariate!$E$14,1),1),1)</definedName>
    <definedName name="UV_QQ_Gamma" comment="Gamma Q-Q plot: theoretical quantiles (X axis)" localSheetId="6">OFFSET(Univariate!$DC$4,1,0,MAX(IFERROR(Univariate!$E$14,1),1),1)</definedName>
    <definedName name="UV_QQ_Lognormal" comment="Lognormal Q-Q plot: theoretical quantiles (X axis)" localSheetId="6">OFFSET(Univariate!$CZ$4,1,0,MAX(IFERROR(Univariate!$E$14,1),1),1)</definedName>
    <definedName name="UV_QQ_Normal" comment="Normal Q-Q plot: theoretical quantiles (X axis)" localSheetId="6">OFFSET(Univariate!$CY$4,1,0,MAX(IFERROR(Univariate!$E$14,1),1),1)</definedName>
    <definedName name="UV_QQ_Sample" comment="Q-Q plots: sorted sample values (Y axis, shared by all eight charts)" localSheetId="6">OFFSET(Univariate!$CX$4,1,0,MAX(IFERROR(Univariate!$E$14,1),1),1)</definedName>
    <definedName name="UV_QQ_Triangular" comment="Triangular Q-Q plot: theoretical quantiles (X axis)" localSheetId="6">OFFSET(Univariate!$DD$4,1,0,MAX(IFERROR(Univariate!$E$14,1),1),1)</definedName>
    <definedName name="UV_QQ_Weibull" comment="Weibull Q-Q plot: theoretical quantiles (X axis)" localSheetId="6">OFFSET(Univariate!$DB$4,1,0,MAX(IFERROR(Univariate!$E$14,1),1),1)</definedName>
    <definedName name="UV_Scott_Beta_CDF" localSheetId="6">OFFSET(Univariate!$AP$4,1,0,MAX(IFERROR(Number_Of_Histogram_Bins(Univariate!UV_Data,Univariate!$AI$2,Univariate!UV_Include),1),1),1)</definedName>
    <definedName name="UV_Scott_Beta_Expected" comment="Scott Method histogram chart: Beta overlay line (expected counts = bin probability × n)" localSheetId="6">OFFSET(Univariate!$AP$4,1,0,MAX(IFERROR(Number_Of_Histogram_Bins(Univariate!UV_Data,Univariate!$AI$2,Univariate!UV_Include),1),1),1)*Univariate!$E$14</definedName>
    <definedName name="UV_Scott_BetaPERT_CDF" localSheetId="6">OFFSET(Univariate!$AQ$4,1,0,MAX(IFERROR(Number_Of_Histogram_Bins(Univariate!UV_Data,Univariate!$AI$2,Univariate!UV_Include),1),1),1)</definedName>
    <definedName name="UV_Scott_BetaPERT_Expected" comment="Scott Method histogram chart: BetaPERT overlay line (expected counts = bin probability × n)" localSheetId="6">OFFSET(Univariate!$AQ$4,1,0,MAX(IFERROR(Number_Of_Histogram_Bins(Univariate!UV_Data,Univariate!$AI$2,Univariate!UV_Include),1),1),1)*Univariate!$E$14</definedName>
    <definedName name="UV_Scott_Counts" comment="Scott Method histogram chart: bar values (bin counts)" localSheetId="6">OFFSET(Univariate!$AI$4,1,0,MAX(IFERROR(Number_Of_Histogram_Bins(Univariate!UV_Data,Univariate!$AI$2,Univariate!UV_Include),1),1),1)</definedName>
    <definedName name="UV_Scott_Edges">OFFSET(#REF!,1,0,MAX(IFERROR(num_histogram_bins([0]!UV_Data,#REF!,[0]!UV_Include),1),1),1)</definedName>
    <definedName name="UV_Scott_Exponential_CDF" localSheetId="6">OFFSET(Univariate!$AL$4,1,0,MAX(IFERROR(Number_Of_Histogram_Bins(Univariate!UV_Data,Univariate!$AI$2,Univariate!UV_Include),1),1),1)</definedName>
    <definedName name="UV_Scott_Exponential_Expected" comment="Scott Method histogram chart: Exponential overlay line (expected counts = bin probability × n)" localSheetId="6">OFFSET(Univariate!$AL$4,1,0,MAX(IFERROR(Number_Of_Histogram_Bins(Univariate!UV_Data,Univariate!$AI$2,Univariate!UV_Include),1),1),1)*Univariate!$E$14</definedName>
    <definedName name="UV_Scott_Gamma_CDF" localSheetId="6">OFFSET(Univariate!$AN$4,1,0,MAX(IFERROR(Number_Of_Histogram_Bins(Univariate!UV_Data,Univariate!$AI$2,Univariate!UV_Include),1),1),1)</definedName>
    <definedName name="UV_Scott_Gamma_Expected" comment="Scott Method histogram chart: Gamma overlay line (expected counts = bin probability × n)" localSheetId="6">OFFSET(Univariate!$AN$4,1,0,MAX(IFERROR(Number_Of_Histogram_Bins(Univariate!UV_Data,Univariate!$AI$2,Univariate!UV_Include),1),1),1)*Univariate!$E$14</definedName>
    <definedName name="UV_Scott_Lognormal_CDF" localSheetId="6">OFFSET(Univariate!$AK$4,1,0,MAX(IFERROR(Number_Of_Histogram_Bins(Univariate!UV_Data,Univariate!$AI$2,Univariate!UV_Include),1),1),1)</definedName>
    <definedName name="UV_Scott_Lognormal_Expected" comment="Scott Method histogram chart: Lognormal overlay line (expected counts = bin probability × n)" localSheetId="6">OFFSET(Univariate!$AK$4,1,0,MAX(IFERROR(Number_Of_Histogram_Bins(Univariate!UV_Data,Univariate!$AI$2,Univariate!UV_Include),1),1),1)*Univariate!$E$14</definedName>
    <definedName name="UV_Scott_Lower_Edges" localSheetId="6">OFFSET(Univariate!$AG$4,1,0,MAX(IFERROR(Number_Of_Histogram_Bins(Univariate!UV_Data,Univariate!$AI$2,Univariate!UV_Include),1),1),1)</definedName>
    <definedName name="UV_Scott_Normal_CDF" localSheetId="6">OFFSET(Univariate!$AJ$4,1,0,MAX(IFERROR(Number_Of_Histogram_Bins(Univariate!UV_Data,Univariate!$AI$2,Univariate!UV_Include),1),1),1)</definedName>
    <definedName name="UV_Scott_Normal_Expected" comment="Scott Method histogram chart: Normal overlay line (expected counts = bin probability × n)" localSheetId="6">OFFSET(Univariate!$AJ$4,1,0,MAX(IFERROR(Number_Of_Histogram_Bins(Univariate!UV_Data,Univariate!$AI$2,Univariate!UV_Include),1),1),1)*Univariate!$E$14</definedName>
    <definedName name="UV_Scott_Triangular_CDF" localSheetId="6">OFFSET(Univariate!$AO$4,1,0,MAX(IFERROR(Number_Of_Histogram_Bins(Univariate!UV_Data,Univariate!$AI$2,Univariate!UV_Include),1),1),1)</definedName>
    <definedName name="UV_Scott_Triangular_Expected" comment="Scott Method histogram chart: Triangular overlay line (expected counts = bin probability × n)" localSheetId="6">OFFSET(Univariate!$AO$4,1,0,MAX(IFERROR(Number_Of_Histogram_Bins(Univariate!UV_Data,Univariate!$AI$2,Univariate!UV_Include),1),1),1)*Univariate!$E$14</definedName>
    <definedName name="UV_Scott_Upper_Edges" comment="Scott Method histogram chart: category (X) axis bin edges" localSheetId="6">OFFSET(Univariate!$AH$4,1,0,MAX(IFERROR(Number_Of_Histogram_Bins(Univariate!UV_Data,Univariate!$AI$2,Univariate!UV_Include),1),1),1)</definedName>
    <definedName name="UV_Scott_Weibull_CDF" localSheetId="6">OFFSET(Univariate!$AM$4,1,0,MAX(IFERROR(Number_Of_Histogram_Bins(Univariate!UV_Data,Univariate!$AI$2,Univariate!UV_Include),1),1),1)</definedName>
    <definedName name="UV_Scott_Weibull_Expected" comment="Scott Method histogram chart: Weibull overlay line (expected counts = bin probability × n)" localSheetId="6">OFFSET(Univariate!$AM$4,1,0,MAX(IFERROR(Number_Of_Histogram_Bins(Univariate!UV_Data,Univariate!$AI$2,Univariate!UV_Include),1),1),1)*Univariate!$E$14</definedName>
    <definedName name="UV_Sturges_Beta_CDF" localSheetId="6">OFFSET(Univariate!$AD$4,1,0,MAX(IFERROR(Number_Of_Histogram_Bins(Univariate!UV_Data,Univariate!$W$2,Univariate!UV_Include),1),1),1)</definedName>
    <definedName name="UV_Sturges_Beta_Expected" comment="Sturges Method histogram chart: Beta overlay line (expected counts = bin probability × n)" localSheetId="6">OFFSET(Univariate!$AD$4,1,0,MAX(IFERROR(Number_Of_Histogram_Bins(Univariate!UV_Data,Univariate!$W$2,Univariate!UV_Include),1),1),1)*Univariate!$E$14</definedName>
    <definedName name="UV_Sturges_BetaPERT_CDF" localSheetId="6">OFFSET(Univariate!$AE$4,1,0,MAX(IFERROR(Number_Of_Histogram_Bins(Univariate!UV_Data,Univariate!$W$2,Univariate!UV_Include),1),1),1)</definedName>
    <definedName name="UV_Sturges_BetaPERT_Expected" comment="Sturges Method histogram chart: BetaPERT overlay line (expected counts = bin probability × n)" localSheetId="6">OFFSET(Univariate!$AE$4,1,0,MAX(IFERROR(Number_Of_Histogram_Bins(Univariate!UV_Data,Univariate!$W$2,Univariate!UV_Include),1),1),1)*Univariate!$E$14</definedName>
    <definedName name="UV_Sturges_Counts" comment="Sturges Method histogram chart: bar values (bin counts)" localSheetId="6">OFFSET(Univariate!$W$4,1,0,MAX(IFERROR(Number_Of_Histogram_Bins(Univariate!UV_Data,Univariate!$W$2,Univariate!UV_Include),1),1),1)</definedName>
    <definedName name="UV_Sturges_Edges">OFFSET(#REF!,1,0,MAX(IFERROR(num_histogram_bins([0]!UV_Data,#REF!,[0]!UV_Include),1),1),1)</definedName>
    <definedName name="UV_Sturges_Exponential_CDF" localSheetId="6">OFFSET(Univariate!$Z$4,1,0,MAX(IFERROR(Number_Of_Histogram_Bins(Univariate!UV_Data,Univariate!$W$2,Univariate!UV_Include),1),1),1)</definedName>
    <definedName name="UV_Sturges_Exponential_Expected" comment="Sturges Method histogram chart: Exponential overlay line (expected counts = bin probability × n)" localSheetId="6">OFFSET(Univariate!$Z$4,1,0,MAX(IFERROR(Number_Of_Histogram_Bins(Univariate!UV_Data,Univariate!$W$2,Univariate!UV_Include),1),1),1)*Univariate!$E$14</definedName>
    <definedName name="UV_Sturges_Gamma_CDF" localSheetId="6">OFFSET(Univariate!$AB$4,1,0,MAX(IFERROR(Number_Of_Histogram_Bins(Univariate!UV_Data,Univariate!$W$2,Univariate!UV_Include),1),1),1)</definedName>
    <definedName name="UV_Sturges_Gamma_Expected" comment="Sturges Method histogram chart: Gamma overlay line (expected counts = bin probability × n)" localSheetId="6">OFFSET(Univariate!$AB$4,1,0,MAX(IFERROR(Number_Of_Histogram_Bins(Univariate!UV_Data,Univariate!$W$2,Univariate!UV_Include),1),1),1)*Univariate!$E$14</definedName>
    <definedName name="UV_Sturges_Lognormal_CDF" localSheetId="6">OFFSET(Univariate!$Y$4,1,0,MAX(IFERROR(Number_Of_Histogram_Bins(Univariate!UV_Data,Univariate!$W$2,Univariate!UV_Include),1),1),1)</definedName>
    <definedName name="UV_Sturges_Lognormal_Expected" comment="Sturges Method histogram chart: Lognormal overlay line (expected counts = bin probability × n)" localSheetId="6">OFFSET(Univariate!$Y$4,1,0,MAX(IFERROR(Number_Of_Histogram_Bins(Univariate!UV_Data,Univariate!$W$2,Univariate!UV_Include),1),1),1)*Univariate!$E$14</definedName>
    <definedName name="UV_Sturges_Lower_Edges" localSheetId="6">OFFSET(Univariate!$U$4,1,0,MAX(IFERROR(Number_Of_Histogram_Bins(Univariate!UV_Data,Univariate!$W$2,Univariate!UV_Include),1),1),1)</definedName>
    <definedName name="UV_Sturges_Normal_CDF" localSheetId="6">OFFSET(Univariate!$X$4,1,0,MAX(IFERROR(Number_Of_Histogram_Bins(Univariate!UV_Data,Univariate!$W$2,Univariate!UV_Include),1),1),1)</definedName>
    <definedName name="UV_Sturges_Normal_Expected" comment="Sturges Method histogram chart: Normal overlay line (expected counts = bin probability × n)" localSheetId="6">OFFSET(Univariate!$X$4,1,0,MAX(IFERROR(Number_Of_Histogram_Bins(Univariate!UV_Data,Univariate!$W$2,Univariate!UV_Include),1),1),1)*Univariate!$E$14</definedName>
    <definedName name="UV_Sturges_Triangular_CDF" localSheetId="6">OFFSET(Univariate!$AC$4,1,0,MAX(IFERROR(Number_Of_Histogram_Bins(Univariate!UV_Data,Univariate!$W$2,Univariate!UV_Include),1),1),1)</definedName>
    <definedName name="UV_Sturges_Triangular_Expected" comment="Sturges Method histogram chart: Triangular overlay line (expected counts = bin probability × n)" localSheetId="6">OFFSET(Univariate!$AC$4,1,0,MAX(IFERROR(Number_Of_Histogram_Bins(Univariate!UV_Data,Univariate!$W$2,Univariate!UV_Include),1),1),1)*Univariate!$E$14</definedName>
    <definedName name="UV_Sturges_Upper_Edges" comment="Sturges Method histogram chart: category (X) axis bin edges" localSheetId="6">OFFSET(Univariate!$V$4,1,0,MAX(IFERROR(Number_Of_Histogram_Bins(Univariate!UV_Data,Univariate!$W$2,Univariate!UV_Include),1),1),1)</definedName>
    <definedName name="UV_Sturges_Weibull_CDF" localSheetId="6">OFFSET(Univariate!$AA$4,1,0,MAX(IFERROR(Number_Of_Histogram_Bins(Univariate!UV_Data,Univariate!$W$2,Univariate!UV_Include),1),1),1)</definedName>
    <definedName name="UV_Sturges_Weibull_Expected" comment="Sturges Method histogram chart: Weibull overlay line (expected counts = bin probability × n)" localSheetId="6">OFFSET(Univariate!$AA$4,1,0,MAX(IFERROR(Number_Of_Histogram_Bins(Univariate!UV_Data,Univariate!$W$2,Univariate!UV_Include),1),1),1)*Univariate!$E$14</definedName>
    <definedName name="UV_WB_S1" localSheetId="6">Univariate!$BF$6:$BY$25</definedName>
    <definedName name="UV_WB_S2" localSheetId="6">Univariate!$CB$6:$CU$25</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_xlpm.col),_xlfn.LET(_xlpm.d,INDEX(_xlpm.refs,_xlpm.j),_xlpm.r,IF(LEN(_xlpm.d&amp;"")=0,"",_xlpm.d),_xlpm.lv,Dummy_Levels(_xlpm.col,_xlpm.r,Regression!Sample_Include()),IF(ISNA(INDEX(_xlpm.lv,1,1)),_xlpm.acc,_xlfn.HSTACK(_xlpm.acc,--(_xlpm.col=_xlpm.lv))))))))),_xlfn.DROP(_xlpm.built,,1)))</definedName>
    <definedName name="Zero_Predictors_Selected" localSheetId="5">_xlfn.LAMBDA(IFERROR(COLUMNS(Regression!X_s()),0)=0)</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Regression_Degrees_Of_Freedom" comment="Degrees of freedom for regression = number of predictors k (= COLUMNS(X_s)). Used as the numerator df in the F-test.">_xlfn.LAMBDA(_xlpm.X_s,COLUMNS(_xlpm.X_s))</definedName>
    <definedName name="Total_Degrees_Of_Freedom" comment="Total degrees of freedom = n − 1 with intercept or n without. Partitions into Regression_Degrees_Of_Freedom + Residual_Degrees_Of_Freedom.">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R_Squared" comment="Proportion of Y’s variance explained by the model (SS_Regression / SS_Total). Ranges [0, 1]; higher is better.">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esidual_Degrees_Of_Freedom" comment="Residual degrees of freedom = Total_Degrees_Of_Freedom − Regression_Degrees_Of_Freedom. Denominator df in the F-test and the penalty term in Adjusted R².">_xlfn.LAMBDA(_xlpm.X_s,_xlpm.Y,_xlop.Allow_Intercept,_xlop.Include,_xlfn.LET(_xlpm.allow_arg,IF(_xlfn.ISOMITTED(_xlpm.Allow_Intercept),TRUE,_xlpm.Allow_Intercept),_xlpm.filt_arg,IF(_xlfn.ISOMITTED(_xlpm.Include),TRUE,_xlpm.Include),Total_Degrees_Of_Freedom(_xlpm.Y,_xlpm.allow_arg,_xlpm.filt_arg)-Regression_Degrees_Of_Freedom(_xlpm.X_s)))</definedName>
    <definedName name="Multiple_R" comment="Correlation between observed and fitted Y values = √R². Ranges [0, 1]. Square to recover R_Squared.">_xlfn.LAMBDA(_xlpm.X_s,_xlpm.Y,_xlop.Allow_Intercept,_xlop.Include,_xlfn.LET(_xlpm.allow_arg,IF(_xlfn.ISOMITTED(_xlpm.Allow_Intercept),TRUE,_xlpm.Allow_Intercept),_xlpm.filt_arg,IF(_xlfn.ISOMITTED(_xlpm.Include),TRUE,_xlpm.Include),SQRT(R_Squared(_xlpm.X_s,_xlpm.Y,_xlpm.allow_arg,_xlpm.filt_arg))))</definedName>
    <definedName name="Adjusted_R_Squared"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Total_Degrees_Of_Freedom(_xlpm.Y,_xlpm.allow_arg,_xlpm.filt_arg)/Residual_Degrees_Of_Freedom(_xlpm.X_s,_xlpm.Y,_xlpm.allow_arg,_xlpm.filt_arg)))</definedName>
    <definedName name="SS_Total" comment="Total variation in Y before fitting (DEVSQ(Y) with intercept, SUMSQ(Y) without). Denominator of the R² formula.">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S_Residual" comment="Unexplained variation in Y = SS_Total × (1 − R²). Shrinks as model fit improves.">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Regression" comment="Explained variation in Y = SS_Total × R². Grows as model fit improves.">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MS_Regression" comment="Mean square for regression = SS_Regression / df_Regression. Numerator of the overall F-statistic.">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definedName>
    <definedName name="MS_Residual" comment="Mean square residual = SS_Residual / df_Residual = SE_Regression². Denominator of the F-statistic.">_xlfn.LAMBDA(_xlpm.X_s,_xlpm.Y,_xlop.Allow_Intercept,_xlop.Include,_xlfn.LET(_xlpm.allow_arg,IF(_xlfn.ISOMITTED(_xlpm.Allow_Intercept),TRUE,_xlpm.Allow_Intercept),_xlpm.filt_arg,IF(_xlfn.ISOMITTED(_xlpm.Include),TRUE,_xlpm.Include),SS_Residual(_xlpm.X_s,_xlpm.Y,_xlpm.allow_arg,_xlpm.filt_arg)/Residual_Degrees_Of_Freedom(_xlpm.X_s,_xlpm.Y,_xlpm.allow_arg,_xlpm.filt_arg)))</definedName>
    <definedName name="SE_Regression" comment="Standard error of the regression (root MSE = √(SS_Residual / df_residual)). Typical prediction error in Y units.">_xlfn.LAMBDA(_xlpm.X_s,_xlpm.Y,_xlop.Allow_Intercept,_xlop.Include,_xlfn.LET(_xlpm.allow_arg,IF(_xlfn.ISOMITTED(_xlpm.Allow_Intercept),TRUE,_xlpm.Allow_Intercept),_xlpm.filt_arg,IF(_xlfn.ISOMITTED(_xlpm.Include),TRUE,_xlpm.Include),SQRT(SS_Residual(_xlpm.X_s,_xlpm.Y,_xlpm.allow_arg,_xlpm.filt_arg)/Residual_Degrees_Of_Freedom(_xlpm.X_s,_xlpm.Y,_xlpm.allow_arg,_xlpm.filt_arg))))</definedName>
    <definedName name="PRESS" comment="Leave-one-out cross-validation sum of squares = Σ(eᵢ/(1−hᵢ))². Lower values mean better out-of-sample predictions.">_xlfn.LAMBDA(_xlpm.X_s,_xlpm.Y,_xlop.Allow_Intercept,_xlop.Include,_xlfn.LET(_xlpm.allow_arg,IF(_xlfn.ISOMITTED(_xlpm.Allow_Intercept),TRUE,_xlpm.Allow_Intercept),_xlpm.filt_arg,IF(_xlfn.ISOMITTED(_xlpm.Include),TRUE,_xlpm.Include),SUMSQ(LOOCV_Residual(_xlpm.X_s,_xlpm.Y,_xlpm.allow_arg,_xlpm.filt_arg))))</definedName>
    <definedName name="AIC" comment="Akaike Information Criterion = n·ln(SSR/n) + 2p. Lower = better. Use to compare models fitted to the same dataset.">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n*LN(_xlpm.ssr/_xlpm.n)+2*_xlpm.p))</definedName>
    <definedName name="BIC" comment="Bayesian Information Criterion = n·ln(SSR/n) + p·ln(n). Penalises model complexity more strongly than A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n*LN(_xlpm.ssr/_xlpm.n)+_xlpm.p*LN(_xlpm.n)))</definedName>
    <definedName name="AICc" comment="AIC with a small-sample correction (+2p(p+1)/(n−p−1)). Preferred when n/p &lt; 40; converges to AIC as n → ∞.">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aic,_xlpm.n*LN(_xlpm.ssr/_xlpm.n)+2*_xlpm.p,_xlpm.aic+2*_xlpm.p*(_xlpm.p+1)/(_xlpm.n-_xlpm.p-1)))</definedName>
    <definedName name="Durbin_Watson" comment="Test statistic for first-order serial autocorrelation in residuals. Values near 2 = no autocorrelation; &lt; 1.5 or &gt; 2.5 flag problems.">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QQ_Correlation" comment="Filliben Q-Q correlation between ranked scaled residuals and normal quantiles. Values near 1 indicate approximately normal residuals.">_xlfn.LAMBDA(_xlpm.X_s,_xlpm.Y,_xlop.Allow_Intercept,_xlop.Include,_xlfn.LET(_xlpm.allow_arg,IF(_xlfn.ISOMITTED(_xlpm.Allow_Intercept),TRUE,_xlpm.Allow_Intercept),_xlpm.filt_arg,IF(_xlfn.ISOMITTED(_xlpm.Include),TRUE,_xlpm.Include),_xlpm.sr,Scaled_Residuals_Ranked(_xlpm.X_s,_xlpm.Y,_xlpm.allow_arg,_xlpm.filt_arg),_xlpm.n,ROWS(_xlpm.sr),_xlpm.ns,_xlfn.NORM.S.INV((_xlfn.SEQUENCE(_xlpm.n)-0.5)/_xlpm.n),CORREL(_xlpm.sr,_xlpm.ns)))</definedName>
    <definedName name="Coefficients" comment="Fitted OLS coefficients as a column vector: intercept first (when included), then each predictor in X_s column order.">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SE_Coefficients" comment="Standard errors of the OLS coefficients, same order as Coefficients. Smaller values = more precise estimate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T_Statistic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P_Values" comment="Two-tailed p-values per coefficient testing H₀: true effect = 0. Same order as Coefficients. Values &lt; alpha are significant.">_xlfn.LAMBDA(_xlpm.X_s,_xlpm.Y,_xlop.Allow_Intercept,_xlop.Include,_xlfn.LET(_xlpm.allow_arg,IF(_xlfn.ISOMITTED(_xlpm.Allow_Intercept),TRUE,_xlpm.Allow_Intercept),_xlpm.filt_arg,IF(_xlfn.ISOMITTED(_xlpm.Include),TRUE,_xlpm.Include),_xlfn.T.DIST.2T(ABS(T_Statistics(_xlpm.X_s,_xlpm.Y,_xlpm.allow_arg,_xlpm.filt_arg)),Residual_Degrees_Of_Freedom(_xlpm.X_s,_xlpm.Y,_xlpm.allow_arg,_xlpm.filt_arg))))</definedName>
    <definedName name="Confidence_Interval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Residual_Degrees_Of_Freedom(_xlpm.X_s,_xlpm.Y,_xlpm.allow_arg,_xlpm.filt_arg))*SE_Coefficients(_xlpm.X_s,_xlpm.Y,_xlpm.allow_arg,_xlpm.filt_arg)))</definedName>
    <definedName name="Confidence_Interval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Residual_Degrees_Of_Freedom(_xlpm.X_s,_xlpm.Y,_xlpm.allow_arg,_xlpm.filt_arg))*SE_Coefficients(_xlpm.X_s,_xlpm.Y,_xlpm.allow_arg,_xlpm.filt_arg)))</definedName>
    <definedName name="Partial_R_Squared"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istics(_xlpm.X_s,_xlpm.Y,_xlpm.allow_arg,_xlpm.filt_arg),_xlpm.df,Residual_Degrees_Of_Freedom(_xlpm.X_s,_xlpm.Y,_xlpm.allow_arg,_xlpm.filt_arg),_xlpm.t^2/(_xlpm.t^2+_xlpm.df)))</definedName>
    <definedName name="Partial_Correlation" comment="Sign-preserving partial correlation between Y and each predictor after removing all other predictor effects. Range [−1, 1].">_xlfn.LAMBDA(_xlpm.X_s,_xlpm.Y,_xlop.Allow_Intercept,_xlop.Include,_xlfn.LET(_xlpm.allow_arg,IF(_xlfn.ISOMITTED(_xlpm.Allow_Intercept),TRUE,_xlpm.Allow_Intercept),_xlpm.filt_arg,IF(_xlfn.ISOMITTED(_xlpm.Include),TRUE,_xlpm.Include),_xlpm.t,T_Statistics(_xlpm.X_s,_xlpm.Y,_xlpm.allow_arg,_xlpm.filt_arg),_xlpm.df,Residual_Degrees_Of_Freedom(_xlpm.X_s,_xlpm.Y,_xlpm.allow_arg,_xlpm.filt_arg),_xlpm.t/SQRT(_xlpm.t^2+_xlpm.df)))</definedName>
    <definedName name="Beta_Weights" comment="Standardised coefficients in SD units for comparing predictors measured on different scales. k rows; no intercept row.">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VIF" comment="Variance Inflation Factor per predictor = 1/(1−R²ⱼ). VIF = 1: no collinearity. VIF &gt; 5: review. VIF &gt; 10: problem.">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Tolerance" comment="1/VIF per predictor. Fraction of unique variance not shared with other predictors. &lt; 0.2: review; &lt; 0.1: strong collinearity.">_xlfn.LAMBDA(_xlpm.X_s,_xlop.Allow_Intercept,_xlop.Include,1/VIF(_xlpm.X_s,_xlpm.Allow_Intercept,_xlpm.Include))</definedName>
    <definedName name="Prediction_Interval" comment="6-element vector: point estimate, SE_prediction, t-critical, lower PI bound, upper PI bound, confidence level.">_xlfn.LAMBDA(_xlpm.X_s,_xlpm.Y,_xlpm.X_new,_xlop.Allow_Intercept,_xlop.Include,_xlop.alpha,_xlfn.LET(_xlpm.allow_arg,IF(_xlfn.ISOMITTED(_xlpm.Allow_Intercept),TRUE,_xlpm.Allow_Intercept),_xlpm.filt_arg,IF(_xlfn.ISOMITTED(_xlpm.Include),TRUE,_xlpm.Include),_xlpm.alpha_arg,IF(_xlfn.ISOMITTED(_xlpm.alpha),0.05,_xlpm.alpha),_xlpm.X_design,Design_Matrix(_xlpm.X_s,_xlpm.allow_arg,_xlpm.filt_arg),_xlpm.beta,Coefficients(_xlpm.X_s,_xlpm.Y,_xlpm.allow_arg,_xlpm.filt_arg),_xlpm.s,SE_Regression(_xlpm.X_s,_xlpm.Y,_xlpm.allow_arg,_xlpm.filt_arg),_xlpm.df,Residual_Degrees_Of_Freedom(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Y_Ranked" comment="Filtered Y values sorted from low to high. Paired with Normal_Scores to build a Y-variable Q-Q plot.">_xlfn.LAMBDA(_xlpm.Y,_xlop.Include,_xlfn._xlws.SORT(_xlfn._xlws.FILTER(_xlpm.Y,IF(_xlfn.ISOMITTED(_xlpm.Include),TRUE,_xlpm.Include))))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Design_Matrix" comment="Filtered predictor matrix with a leading column of 1s when intercept is included. The X matrix used internally by the regression.">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Gram_Inverse" comment="Inverse of the Gram matrix (X’X)⁻¹. Central to leverage, prediction intervals, and LOOCV calculations. Pass Design_Matrix output.">_xlfn.LAMBDA(_xlpm.X,MINVERSE(MMULT(TRANSPOSE(_xlpm.X),_xlpm.X)))</definedName>
    <definedName name="Predictions" comment="Model-fitted ŷ values (X·β) for each filtered row. Subtract from Y to get Residual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Residuals" comment="Raw residuals = Y − ŷ for each filtered row. Starting point for all diagnostic plot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Scaled_Residuals" comment="Residuals divided by SE_Regression. Not leverage-adjusted; contrast with Studentized_Residuals for outlier detection.">_xlfn.LAMBDA(_xlpm.X_s,_xlpm.Y,_xlop.Allow_Intercept,_xlop.Include,_xlfn.LET(_xlpm.allow_arg,IF(_xlfn.ISOMITTED(_xlpm.Allow_Intercept),TRUE,_xlpm.Allow_Intercept),_xlpm.filt_arg,IF(_xlfn.ISOMITTED(_xlpm.Include),TRUE,_xlpm.Include),Residuals(_xlpm.X_s,_xlpm.Y,_xlpm.allow_arg,_xlpm.filt_arg)/SE_Regression(_xlpm.X_s,_xlpm.Y,_xlpm.allow_arg,_xlpm.filt_arg)))</definedName>
    <definedName name="This_Row" comment="Relative row numbers 1..n for the current spilled array. Pass to CHOOSEROWS or use as a mask inside FILTER.">_xlfn.LAMBDA(_xlpm.array,_xlfn.SEQUENCE(ROWS(_xlpm.array)))</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Leave_One_Out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 comment="All n leave-one-out predictions at once using the hat-matrix shortcut ŷ₋ᵢ = ŷᵢ − hᵢeᵢ/(1−hᵢ). No n separate refits needed.">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LOOCV_Residual" comment="Leave-one-out residuals e_i/(1-h_i). SUMSQ of this spilled vector equals PRESS.">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_xlpm.e/(1-_xlpm.h)))</definedName>
    <definedName name="Hat_Diagonal" comment="Leverage hᵢ = xᵢ’(X’X)⁻¹xᵢ per row. Rows with hᵢ &gt; 2p/n have high leverage; used by Cook’s Distance and PRESS.">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Studentized_Residuals" comment="Internally studentized residuals rᵢ = eᵢ / (s√(1−hᵢ)). Leverage-adjusted. Values beyond ±2 flag outliers; ±3 are probable outliers.">_xlfn.LAMBDA(_xlpm.X_s,_xlpm.Y,_xlop.Allow_Intercept,_xlop.Include,_xlfn.LET(_xlpm.allow_arg,IF(_xlfn.ISOMITTED(_xlpm.Allow_Intercept),TRUE,_xlpm.Allow_Intercept),_xlpm.filt_arg,IF(_xlfn.ISOMITTED(_xlpm.Include),TRUE,_xlpm.Include),_xlpm.e,Residuals(_xlpm.X_s,_xlpm.Y,_xlpm.allow_arg,_xlpm.filt_arg),_xlpm.se,SE_Regression(_xlpm.X_s,_xlpm.Y,_xlpm.allow_arg,_xlpm.filt_arg),_xlpm.h,Hat_Diagonal(_xlpm.X_s,_xlpm.allow_arg,_xlpm.filt_arg),_xlpm.e/(_xlpm.se*SQRT(1-_xlpm.h))))</definedName>
    <definedName name="Studentized_Residuals_Ranked" comment="Studentized residuals sorted ascending. Paired with Normal_Scores for a leverage-corrected Q-Q residual plot.">_xlfn.LAMBDA(_xlpm.X_s,_xlpm.Y,_xlop.Allow_Intercept,_xlop.Include,_xlfn.LET(_xlpm.allow_arg,IF(_xlfn.ISOMITTED(_xlpm.Allow_Intercept),TRUE,_xlpm.Allow_Intercept),_xlpm.filt_arg,IF(_xlfn.ISOMITTED(_xlpm.Include),TRUE,_xlpm.Include),_xlfn._xlws.SORT(Studentized_Residuals(_xlpm.X_s,_xlpm.Y,_xlpm.allow_arg,_xlpm.filt_arg))))</definedName>
    <definedName name="Cooks_Distance" comment="Influence measure Dᵢ = rᵢ²·hᵢ / ((1−hᵢ)·p). Combines outlier size and leverage. Values &gt; 4/n or &gt; 1 flag influential rows.">_xlfn.LAMBDA(_xlpm.X_s,_xlpm.Y,_xlop.Allow_Intercept,_xlop.Include,_xlfn.LET(_xlpm.allow_arg,IF(_xlfn.ISOMITTED(_xlpm.Allow_Intercept),TRUE,_xlpm.Allow_Intercept),_xlpm.filt_arg,IF(_xlfn.ISOMITTED(_xlpm.Include),TRUE,_xlpm.Include),_xlpm.r,Studentized_Residuals(_xlpm.X_s,_xlpm.Y,_xlpm.allow_arg,_xlpm.filt_arg),_xlpm.h,Hat_Diagonal(_xlpm.X_s,_xlpm.allow_arg,_xlpm.filt_arg),_xlpm.p,COLUMNS(Design_Matrix(_xlpm.X_s,_xlpm.allow_arg,_xlpm.filt_arg)),_xlpm.r^2*_xlpm.h/((1-_xlpm.h)*_xlpm.p)))</definedName>
    <definedName name="Scaled_Residuals_Ranked" comment="Scaled residuals sorted ascending. Paired with Normal_Scores for a standard Q-Q residual plot.">_xlfn.LAMBDA(_xlpm.X_s,_xlpm.Y,_xlop.Allow_Intercept,_xlop.Include,_xlfn.LET(_xlpm.allow_arg,IF(_xlfn.ISOMITTED(_xlpm.Allow_Intercept),TRUE,_xlpm.Allow_Intercept),_xlpm.filt_arg,IF(_xlfn.ISOMITTED(_xlpm.Include),TRUE,_xlpm.Include),_xlfn._xlws.SORT(Scaled_Residuals(_xlpm.X_s,_xlpm.Y,_xlpm.allow_arg,_xlpm.filt_arg))))</definedName>
    <definedName name="Column_Select" comment="Named wrapper for CHOOSECOLS: picks non-contiguous predictor columns by index. Returns an array suitable for X_s.">_xlfn.LAMBDA(_xlpm.table,_xlpm.col_nums,_xlfn.CHOOSECOLS(_xlpm.table,_xlpm.col_nums))</definedName>
    <definedName name="Complete_Cases_Filter" comment="Boolean vector TRUE where every included column is numeric. Pass as the Include argument to exclude incomplete rows.">_xlfn.LAMBDA(_xlpm.X_s,_xlop.Y,_xlfn.LET(_xlpm.combined,IF(_xlfn.ISOMITTED(_xlpm.Y),_xlpm.X_s,_xlfn.HSTACK(_xlpm.X_s,_xlpm.Y)),MMULT((ISNUMBER(_xlpm.combined))*1,_xlfn.SEQUENCE(COLUMNS(_xlpm.combined),1,1,0))=COLUMNS(_xlpm.combined)))</definedName>
    <definedName name="Data_Completeness" comment="Returns TRUE when every predictor cell in one table row is numeric. Use as a calculated table column and pass as Include.">_xlfn.LAMBDA(_xlpm.predictor_row,AND(ISNUMBER(_xlpm.predictor_row)))</definedName>
    <definedName name="Pearson_R" comment="Linear (Pearson) correlations between each X_s column and Y. Returns a k×1 vector. Compare with Spearman_R to detect nonlinearity.">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Spearman_R" comment="Rank (Spearman) correlations between each X_s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kewness" comment="Sample skewness per X_s column after filtering. 0 = symmetric; &gt; 1 = long right tail; &lt; −1 = long left tail.">_xlfn.LAMBDA(_xlpm.X_s,_xlop.Include,_xlfn.LET(_xlpm.filt_arg,IF(_xlfn.ISOMITTED(_xlpm.Include),TRUE,_xlpm.Include),_xlpm.xf,_xlfn._xlws.FILTER(_xlpm.X_s,_xlpm.filt_arg),_xlfn.MAKEARRAY(COLUMNS(_xlpm.X_s),1,_xlfn.LAMBDA(_xlpm.r,_xlpm.c,SKEW(_xlfn.CHOOSECOLS(_xlpm.xf,_xlpm.r))))))</definedName>
    <definedName name="Kurtosis" comment="Excess kurtosis per X_s column. 0 = normal-distributed tails; positive = heavier tails with more frequent extremes.">_xlfn.LAMBDA(_xlpm.X_s,_xlop.Include,_xlfn.LET(_xlpm.filt_arg,IF(_xlfn.ISOMITTED(_xlpm.Include),TRUE,_xlpm.Include),_xlpm.xf,_xlfn._xlws.FILTER(_xlpm.X_s,_xlpm.filt_arg),_xlfn.MAKEARRAY(COLUMNS(_xlpm.X_s),1,_xlfn.LAMBDA(_xlpm.r,_xlpm.c,KURT(_xlfn.CHOOSECOLS(_xlpm.xf,_xlpm.r))))))</definedName>
    <definedName name="F_Statistic"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SS_Residual(_xlpm.X_s,_xlpm.Y,_xlpm.allow_arg,_xlpm.filt_arg)/Residual_Degrees_Of_Freedom(_xlpm.X_s,_xlpm.Y,_xlpm.allow_arg,_xlpm.filt_arg))))</definedName>
    <definedName name="F_Statistic_P_Value"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istic(_xlpm.X_s,_xlpm.Y,_xlpm.allow_arg,_xlpm.filt_arg),Regression_Degrees_Of_Freedom(_xlpm.X_s),Residual_Degrees_Of_Freedom(_xlpm.X_s,_xlpm.Y,_xlpm.allow_arg,_xlpm.filt_arg))))</definedName>
    <definedName name="Correlation_Matrix" comment="k×k symmetric Pearson correlation matrix among all X_s columns. Use to screen for multicollinearity before fitting.">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Bin_Lower_Edges" comment="k lower bin boundaries (Bin_Edges without the last element). First element = data minimum.">_xlfn.LAMBDA(_xlpm.data,_xlop.method,_xlop.filter,_xlfn.DROP(Bin_Edges(_xlpm.data,_xlpm.method,_xlpm.filter),-1))</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E+15)))</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E+15)))</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_xlfn.LAMBDA(_xlpm.data,_xlpm.rate,_xlop.filter,_xlfn.LET(_xlpm.filt_arg,IF(_xlfn.ISOMITTED(_xlpm.filter),ISNUMBER(_xlpm.data),_xlpm.filter),_xlpm.x,_xlfn._xlws.FILTER(_xlpm.data,_xlpm.filt_arg),IFERROR(-SUMPRODUCT(LN(_xlfn.EXPON.DIST(_xlpm.x,_xlpm.rate,FALSE))),1E+15)))</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E+15)))</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E+15)))</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E+15)))</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E+15)))</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E+15)))</definedName>
    <definedName name="GoF_AIC" comment="AIC = 2k + 2·NLL for distribution comparison. k = number of free parameters. Lower = better. Compare across distributions on same data.">_xlfn.LAMBDA(_xlpm.nll,_xlpm.k,2*_xlpm.k+2*_xlpm.nll)</definedName>
    <definedName name="GoF_BIC" comment="BIC = k·ln(n) + 2·NLL. Penalises extra parameters more than AIC (penalty scales with log n). Lower = better.">_xlfn.LAMBDA(_xlpm.nll,_xlpm.k,_xlpm.n,_xlpm.k*LN(_xlpm.n)+2*_xlpm.nll)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1E-10,_xlpm.fc,IF(_xlpm.fs&lt;_xlpm.eps,_xlpm.eps,IF(_xlpm.fs&gt;1-_xlpm.eps,1-_xlpm.eps,_xlpm.fs)),_xlpm.i,_xlfn.SEQUENCE(_xlpm.n),_xlpm.fc_rev,_xlfn.SORTBY(_xlpm.fc,_xlpm.i,-1),-_xlpm.n-SUMPRODUCT((2*_xlpm.i-1)*(LN(_xlpm.fc)+LN(1-_xlpm.fc_rev)))/_xlpm.n))))</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Colodner, Stephen</author>
  </authors>
  <commentList>
    <comment ref="L2" authorId="0" shapeId="0" xr:uid="{F6918BAF-BF8E-43ED-A2BE-1B5F7E298F9D}">
      <text>
        <r>
          <rPr>
            <b/>
            <sz val="9"/>
            <color indexed="81"/>
            <rFont val="Tahoma"/>
            <family val="2"/>
          </rPr>
          <t>Measures the straight-line relationship between a predictor and Y. Values near 1 or -1 mean a strong linear relationship; values near 0 mean little linear pattern.</t>
        </r>
      </text>
    </comment>
    <comment ref="M2" authorId="0" shapeId="0" xr:uid="{B65AFE70-8937-491C-8256-C7D6EB278AAB}">
      <text>
        <r>
          <rPr>
            <b/>
            <sz val="9"/>
            <color indexed="81"/>
            <rFont val="Tahoma"/>
            <family val="2"/>
          </rPr>
          <t>Measures whether higher X tends to go with higher or lower Y after converting both to ranks. It is useful when the relationship is ordered but curved instead of perfectly linear.</t>
        </r>
      </text>
    </comment>
    <comment ref="N2" authorId="0" shapeId="0" xr:uid="{70888056-6001-4284-90F4-6453E4DED21E}">
      <text>
        <r>
          <rPr>
            <b/>
            <sz val="9"/>
            <color indexed="81"/>
            <rFont val="Tahoma"/>
            <family val="2"/>
          </rPr>
          <t>Shows whether the data have a longer tail on one side. Positive means a longer right tail; negative means a longer left tail.</t>
        </r>
      </text>
    </comment>
    <comment ref="O2" authorId="0" shapeId="0" xr:uid="{4619C836-1980-40AD-8843-89F1DEA06EC9}">
      <text>
        <r>
          <rPr>
            <b/>
            <sz val="9"/>
            <color indexed="81"/>
            <rFont val="Tahoma"/>
            <family val="2"/>
          </rPr>
          <t>Shows how heavy the tails are relative to a normal bell curve. Positive values mean heavier tails with more frequent extremes; values near 0 match a normal distribution.</t>
        </r>
      </text>
    </comment>
    <comment ref="P2" authorId="0" shapeId="0" xr:uid="{92557BEE-1018-4D03-920B-8DAAD7E47A5B}">
      <text>
        <r>
          <rPr>
            <b/>
            <sz val="9"/>
            <color indexed="81"/>
            <rFont val="Tahoma"/>
            <family val="2"/>
          </rPr>
          <t>A measure of collinearity with the other predictors. A value of 1 means no overlap; above 5 warrants review, above 10 indicates a problem.</t>
        </r>
      </text>
    </comment>
    <comment ref="Q2" authorId="0" shapeId="0" xr:uid="{8A3D13A5-9FDD-4503-8E56-A067F9A7B81F}">
      <text>
        <r>
          <rPr>
            <b/>
            <sz val="9"/>
            <color indexed="81"/>
            <rFont val="Tahoma"/>
            <family val="2"/>
          </rPr>
          <t>The fraction of a predictor's variation not explained by the other predictors. Values below 0.2 warrant review; below 0.1 indicate strong collinearity.</t>
        </r>
      </text>
    </comment>
    <comment ref="AG2" authorId="0" shapeId="0" xr:uid="{5C2F7FDB-206F-46C4-A11B-55B5C5F07CB5}">
      <text>
        <r>
          <rPr>
            <b/>
            <sz val="9"/>
            <color indexed="81"/>
            <rFont val="Tahoma"/>
            <family val="2"/>
          </rPr>
          <t>The actual observed outcome values.</t>
        </r>
      </text>
    </comment>
    <comment ref="AH2" authorId="0" shapeId="0" xr:uid="{91CF0120-3461-4DB7-849E-D3835E7B25B1}">
      <text>
        <r>
          <rPr>
            <b/>
            <sz val="9"/>
            <color indexed="81"/>
            <rFont val="Tahoma"/>
            <family val="2"/>
          </rPr>
          <t>The fitted outcome values produced by the model.</t>
        </r>
      </text>
    </comment>
    <comment ref="AI2" authorId="0" shapeId="0" xr:uid="{61DA9CF7-BB1C-446C-8802-DCD47ADBCB58}">
      <text>
        <r>
          <rPr>
            <b/>
            <sz val="9"/>
            <color indexed="81"/>
            <rFont val="Tahoma"/>
            <family val="2"/>
          </rPr>
          <t>Actual Y minus predicted Y. Positive means the row came in above the model's prediction; negative means below.</t>
        </r>
      </text>
    </comment>
    <comment ref="AJ2" authorId="0" shapeId="0" xr:uid="{5C8D02C4-E9E0-450B-970F-15814303F2F3}">
      <text>
        <r>
          <rPr>
            <b/>
            <sz val="9"/>
            <color indexed="81"/>
            <rFont val="Tahoma"/>
            <family val="2"/>
          </rPr>
          <t>The prediction error for a row when that row is left out of the fitting step.</t>
        </r>
      </text>
    </comment>
    <comment ref="AK2" authorId="0" shapeId="0" xr:uid="{0CFDC9C8-D7BF-4A9B-9073-5B6ECEDF4354}">
      <text>
        <r>
          <rPr>
            <b/>
            <sz val="9"/>
            <color indexed="81"/>
            <rFont val="Tahoma"/>
            <family val="2"/>
          </rPr>
          <t>Leverage. It shows how unusual a row's predictor values are relative to the rest of the data.</t>
        </r>
      </text>
    </comment>
    <comment ref="AL2" authorId="0" shapeId="0" xr:uid="{C291349C-BE4F-4732-815D-209D289F73DA}">
      <text>
        <r>
          <rPr>
            <b/>
            <sz val="9"/>
            <color indexed="81"/>
            <rFont val="Tahoma"/>
            <family val="2"/>
          </rPr>
          <t>Residuals scaled to account for overall error size and leverage, making outliers easier to compare fairly.</t>
        </r>
      </text>
    </comment>
    <comment ref="AM2" authorId="0" shapeId="0" xr:uid="{0C6257F4-83D8-4A08-867E-38777F9F0951}">
      <text>
        <r>
          <rPr>
            <b/>
            <sz val="9"/>
            <color indexed="81"/>
            <rFont val="Tahoma"/>
            <family val="2"/>
          </rPr>
          <t>How much a single row can pull the fitted coefficients and predictions around.</t>
        </r>
      </text>
    </comment>
    <comment ref="AN2" authorId="0" shapeId="0" xr:uid="{B32AA3AB-A1DB-416A-BC51-275BC9F31140}">
      <text>
        <r>
          <rPr>
            <b/>
            <sz val="9"/>
            <color indexed="81"/>
            <rFont val="Tahoma"/>
            <family val="2"/>
          </rPr>
          <t>Expected bell-curve quantiles used for the Q-Q comparison.</t>
        </r>
      </text>
    </comment>
    <comment ref="AO2" authorId="0" shapeId="0" xr:uid="{B3A5D5CF-D013-4E97-90B4-EA2A7F3FB413}">
      <text>
        <r>
          <rPr>
            <b/>
            <sz val="9"/>
            <color indexed="81"/>
            <rFont val="Tahoma"/>
            <family val="2"/>
          </rPr>
          <t>Studentized residuals sorted from smallest to largest for the Q-Q plot.</t>
        </r>
      </text>
    </comment>
    <comment ref="AP2" authorId="0" shapeId="0" xr:uid="{27565869-F993-4440-BD0F-AA5DCFE5748D}">
      <text>
        <r>
          <rPr>
            <b/>
            <sz val="9"/>
            <color indexed="81"/>
            <rFont val="Tahoma"/>
            <family val="2"/>
          </rPr>
          <t>The square root of the absolute studentized residual. A flat pattern suggests stable error spread.</t>
        </r>
      </text>
    </comment>
    <comment ref="AQ2" authorId="0" shapeId="0" xr:uid="{8425D2D7-99A4-47EE-AC9C-D8E8546AAB52}">
      <text>
        <r>
          <rPr>
            <b/>
            <sz val="9"/>
            <color indexed="81"/>
            <rFont val="Tahoma"/>
            <family val="2"/>
          </rPr>
          <t>A leverage-adjusted residual used to show how much a row affects out-of-sample prediction error.</t>
        </r>
      </text>
    </comment>
    <comment ref="AB3" authorId="0" shapeId="0" xr:uid="{7042B489-874D-4293-B1B2-2A63DC0C1290}">
      <text>
        <r>
          <rPr>
            <b/>
            <sz val="9"/>
            <color indexed="81"/>
            <rFont val="Tahoma"/>
            <family val="2"/>
          </rPr>
          <t>The model's single best predicted Y value for the inputs you entered.</t>
        </r>
      </text>
    </comment>
    <comment ref="F4" authorId="0" shapeId="0" xr:uid="{686D5329-25CD-4317-B087-D945CA765708}">
      <text>
        <r>
          <rPr>
            <b/>
            <sz val="9"/>
            <color indexed="81"/>
            <rFont val="Tahoma"/>
            <family val="2"/>
          </rPr>
          <t>Reserved for a future release — not yet used by any formula.</t>
        </r>
      </text>
    </comment>
    <comment ref="G4" authorId="0" shapeId="0" xr:uid="{92F25DBF-9158-4382-8C00-E7A2DB1BAC61}">
      <text>
        <r>
          <rPr>
            <b/>
            <sz val="9"/>
            <color indexed="81"/>
            <rFont val="Tahoma"/>
            <family val="2"/>
          </rPr>
          <t>Reserved for a future release — not yet used by any formula.</t>
        </r>
      </text>
    </comment>
    <comment ref="S4" authorId="0" shapeId="0" xr:uid="{6BB8A074-EFDA-4381-AB45-1CD3ACB7FF30}">
      <text>
        <r>
          <rPr>
            <b/>
            <sz val="9"/>
            <color indexed="81"/>
            <rFont val="Tahoma"/>
            <family val="2"/>
          </rPr>
          <t>How closely the model's predicted Y values track the actual Y values overall.</t>
        </r>
      </text>
    </comment>
    <comment ref="V4" authorId="0" shapeId="0" xr:uid="{C0A3B2A4-1405-4C9D-976B-7CDF09BA0426}">
      <text>
        <r>
          <rPr>
            <b/>
            <sz val="9"/>
            <color indexed="81"/>
            <rFont val="Tahoma"/>
            <family val="2"/>
          </rPr>
          <t>A leave-one-out prediction error score. Lower is better because it means the model predicts unseen rows more accurately.</t>
        </r>
      </text>
    </comment>
    <comment ref="AB4" authorId="0" shapeId="0" xr:uid="{B1B792A0-3565-406E-97A3-568338A4D39F}">
      <text>
        <r>
          <rPr>
            <b/>
            <sz val="9"/>
            <color indexed="81"/>
            <rFont val="Tahoma"/>
            <family val="2"/>
          </rPr>
          <t>The standard error for a new prediction. It reflects both model uncertainty and ordinary row-to-row noise.</t>
        </r>
      </text>
    </comment>
    <comment ref="S5" authorId="0" shapeId="0" xr:uid="{C03786D8-1275-4CAA-80AC-A0E11D4A428F}">
      <text>
        <r>
          <rPr>
            <b/>
            <sz val="9"/>
            <color indexed="81"/>
            <rFont val="Tahoma"/>
            <family val="2"/>
          </rPr>
          <t>The share of the outcome's variation explained by the model.</t>
        </r>
      </text>
    </comment>
    <comment ref="V5" authorId="0" shapeId="0" xr:uid="{3D10183B-4136-4427-8814-575390131BD8}">
      <text>
        <r>
          <rPr>
            <b/>
            <sz val="9"/>
            <color indexed="81"/>
            <rFont val="Tahoma"/>
            <family val="2"/>
          </rPr>
          <t>An out-of-sample version of R Square based on leave-one-out prediction. Negative values mean the model predicts worse than just using the average Y.</t>
        </r>
      </text>
    </comment>
    <comment ref="AB5" authorId="0" shapeId="0" xr:uid="{2C28E07B-3558-473E-A308-E6A616505A09}">
      <text>
        <r>
          <rPr>
            <b/>
            <sz val="9"/>
            <color indexed="81"/>
            <rFont val="Tahoma"/>
            <family val="2"/>
          </rPr>
          <t>The t-distribution cutoff at the chosen confidence level. Multiply by SE Prediction to get the prediction interval half-width.</t>
        </r>
      </text>
    </comment>
    <comment ref="S6" authorId="0" shapeId="0" xr:uid="{C86EEB5D-0DA3-4DA9-8674-4C5A0ADE1034}">
      <text>
        <r>
          <rPr>
            <b/>
            <sz val="9"/>
            <color indexed="81"/>
            <rFont val="Tahoma"/>
            <family val="2"/>
          </rPr>
          <t>R Square with a penalty for adding predictors that do not help enough.</t>
        </r>
      </text>
    </comment>
    <comment ref="V6" authorId="0" shapeId="0" xr:uid="{B2620951-0A17-41CC-AED8-496DB7C36441}">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B6" authorId="0" shapeId="0" xr:uid="{86B3F9B4-24C6-4AB5-A4E9-9969DAE38CE4}">
      <text>
        <r>
          <rPr>
            <b/>
            <sz val="9"/>
            <color indexed="81"/>
            <rFont val="Tahoma"/>
            <family val="2"/>
          </rPr>
          <t>The lower bound of the 95% confidence interval.</t>
        </r>
      </text>
    </comment>
    <comment ref="S7" authorId="0" shapeId="0" xr:uid="{2677F6BE-DE08-4BC4-BA39-A1023CA38A97}">
      <text>
        <r>
          <rPr>
            <b/>
            <sz val="9"/>
            <color indexed="81"/>
            <rFont val="Tahoma"/>
            <family val="2"/>
          </rPr>
          <t>The typical size of the model's prediction errors, measured in the same units as Y.</t>
        </r>
      </text>
    </comment>
    <comment ref="V7" authorId="0" shapeId="0" xr:uid="{BBAA1887-565D-4287-AA1F-0D5A48179A70}">
      <text>
        <r>
          <rPr>
            <b/>
            <sz val="9"/>
            <color indexed="81"/>
            <rFont val="Tahoma"/>
            <family val="2"/>
          </rPr>
          <t>A model-comparison score that balances fit against complexity. Lower is better when comparing models on the same data.</t>
        </r>
      </text>
    </comment>
    <comment ref="AB7" authorId="0" shapeId="0" xr:uid="{DCA09081-002C-43D3-8E9C-BEB046D839D2}">
      <text>
        <r>
          <rPr>
            <b/>
            <sz val="9"/>
            <color indexed="81"/>
            <rFont val="Tahoma"/>
            <family val="2"/>
          </rPr>
          <t>The upper bound of the 95% confidence interval.</t>
        </r>
      </text>
    </comment>
    <comment ref="S8" authorId="0" shapeId="0" xr:uid="{5D9DA6F9-CF98-45EE-A3D4-554A5FD5E7FE}">
      <text>
        <r>
          <rPr>
            <b/>
            <sz val="9"/>
            <color indexed="81"/>
            <rFont val="Tahoma"/>
            <family val="2"/>
          </rPr>
          <t>The number of rows actually used in the regression after filtering.</t>
        </r>
      </text>
    </comment>
    <comment ref="V8" authorId="0" shapeId="0" xr:uid="{830BB473-ED04-499F-8D5F-E7582EA423B7}">
      <text>
        <r>
          <rPr>
            <b/>
            <sz val="9"/>
            <color indexed="81"/>
            <rFont val="Tahoma"/>
            <family val="2"/>
          </rPr>
          <t>Another model-comparison score like AIC, but it penalizes extra predictors more strongly.</t>
        </r>
      </text>
    </comment>
    <comment ref="AB8" authorId="0" shapeId="0" xr:uid="{E12503F2-559B-4587-8B7B-397ED6FFC0DF}">
      <text>
        <r>
          <rPr>
            <b/>
            <sz val="9"/>
            <color indexed="81"/>
            <rFont val="Tahoma"/>
            <family val="2"/>
          </rPr>
          <t>The probability level associated with the interval. With alpha 0.05, this is 95%.</t>
        </r>
      </text>
    </comment>
    <comment ref="V9" authorId="0" shapeId="0" xr:uid="{EB362E74-3642-4FF8-9A5F-15E398EA0A1A}">
      <text>
        <r>
          <rPr>
            <b/>
            <sz val="9"/>
            <color indexed="81"/>
            <rFont val="Tahoma"/>
            <family val="2"/>
          </rPr>
          <t>AIC with an extra correction for small samples.</t>
        </r>
      </text>
    </comment>
    <comment ref="V10" authorId="0" shapeId="0" xr:uid="{385F1A27-418F-4B91-89B8-A6EFFAEEAAE5}">
      <text>
        <r>
          <rPr>
            <b/>
            <sz val="9"/>
            <color indexed="81"/>
            <rFont val="Tahoma"/>
            <family val="2"/>
          </rPr>
          <t>A numeric check of how close the residuals are to a normal bell shape. Values closer to 1 are better.</t>
        </r>
      </text>
    </comment>
    <comment ref="S12" authorId="0" shapeId="0" xr:uid="{1C3BB45A-E55B-4DF1-B356-3785C91391B3}">
      <text>
        <r>
          <rPr>
            <b/>
            <sz val="9"/>
            <color indexed="81"/>
            <rFont val="Tahoma"/>
            <family val="2"/>
          </rPr>
          <t>The cutoff for statistical significance. At 0.05, results with p-values below 0.05 are treated as statistically significant.</t>
        </r>
      </text>
    </comment>
    <comment ref="T14" authorId="0" shapeId="0" xr:uid="{250ACFAC-E920-45CE-9F8C-704E24FB5725}">
      <text>
        <r>
          <rPr>
            <b/>
            <sz val="9"/>
            <color indexed="81"/>
            <rFont val="Tahoma"/>
            <family val="2"/>
          </rPr>
          <t>The number of independent data points available to estimate each part of the model — total rows minus one for each estimated parameter.</t>
        </r>
      </text>
    </comment>
    <comment ref="U14" authorId="0" shapeId="0" xr:uid="{3A2C8529-6A3C-47A7-9189-64A15A8F5F33}">
      <text>
        <r>
          <rPr>
            <b/>
            <sz val="9"/>
            <color indexed="81"/>
            <rFont val="Tahoma"/>
            <family val="2"/>
          </rPr>
          <t>The total variation attributed to that source — regression, residual, or total. The raw material from which MS and F are calculated.</t>
        </r>
      </text>
    </comment>
    <comment ref="V14" authorId="0" shapeId="0" xr:uid="{50C18DE9-C4D2-4CA1-A18E-C962AE401A11}">
      <text>
        <r>
          <rPr>
            <b/>
            <sz val="9"/>
            <color indexed="81"/>
            <rFont val="Tahoma"/>
            <family val="2"/>
          </rPr>
          <t>Sum of squares averaged over its degrees of freedom — a per-unit measure of variation for that source.</t>
        </r>
      </text>
    </comment>
    <comment ref="W14" authorId="0" shapeId="0" xr:uid="{1389490D-C14C-4A85-B21C-332E4ED67497}">
      <text>
        <r>
          <rPr>
            <b/>
            <sz val="9"/>
            <color indexed="81"/>
            <rFont val="Tahoma"/>
            <family val="2"/>
          </rPr>
          <t>The model-vs-noise ratio used in the overall regression significance test.</t>
        </r>
      </text>
    </comment>
    <comment ref="X14" authorId="0" shapeId="0" xr:uid="{75C92869-24A8-4E4B-959E-604F01887B9E}">
      <text>
        <r>
          <rPr>
            <b/>
            <sz val="9"/>
            <color indexed="81"/>
            <rFont val="Tahoma"/>
            <family val="2"/>
          </rPr>
          <t>The p-value for the overall F test. Small values mean the model as a whole is unlikely to be pure noise.</t>
        </r>
      </text>
    </comment>
    <comment ref="S15" authorId="0" shapeId="0" xr:uid="{6F3D22AF-8550-4A64-A98E-28C14B92E140}">
      <text>
        <r>
          <rPr>
            <b/>
            <sz val="9"/>
            <color indexed="81"/>
            <rFont val="Tahoma"/>
            <family val="2"/>
          </rPr>
          <t>The variation explained by the predictors taken together.</t>
        </r>
      </text>
    </comment>
    <comment ref="S16" authorId="0" shapeId="0" xr:uid="{81ADA3F0-BD8A-4CB7-B2F5-65389CBFD078}">
      <text>
        <r>
          <rPr>
            <b/>
            <sz val="9"/>
            <color indexed="81"/>
            <rFont val="Tahoma"/>
            <family val="2"/>
          </rPr>
          <t>The variation the model does not explain.</t>
        </r>
      </text>
    </comment>
    <comment ref="S17" authorId="0" shapeId="0" xr:uid="{C12D9B2E-889F-4BF9-9DF9-1DC554FAF6E7}">
      <text>
        <r>
          <rPr>
            <b/>
            <sz val="9"/>
            <color indexed="81"/>
            <rFont val="Tahoma"/>
            <family val="2"/>
          </rPr>
          <t>All variation in the outcome before splitting it into explained and unexplained parts.</t>
        </r>
      </text>
    </comment>
    <comment ref="T20" authorId="0" shapeId="0" xr:uid="{40010A95-2AF5-4C46-81B6-ED77FC2F63D8}">
      <text>
        <r>
          <rPr>
            <b/>
            <sz val="9"/>
            <color indexed="81"/>
            <rFont val="Tahoma"/>
            <family val="2"/>
          </rPr>
          <t>The fitted weights used to turn predictor values into predictions.</t>
        </r>
      </text>
    </comment>
    <comment ref="U20" authorId="0" shapeId="0" xr:uid="{BB4181DF-B669-4189-A7A9-BCF6D7AAFFE5}">
      <text>
        <r>
          <rPr>
            <b/>
            <sz val="9"/>
            <color indexed="81"/>
            <rFont val="Tahoma"/>
            <family val="2"/>
          </rPr>
          <t>How uncertain each coefficient estimate is.</t>
        </r>
      </text>
    </comment>
    <comment ref="V20" authorId="0" shapeId="0" xr:uid="{8B583671-3B18-4352-8AF9-BD9EE24EF852}">
      <text>
        <r>
          <rPr>
            <b/>
            <sz val="9"/>
            <color indexed="81"/>
            <rFont val="Tahoma"/>
            <family val="2"/>
          </rPr>
          <t>How many standard errors the coefficient is away from zero.</t>
        </r>
      </text>
    </comment>
    <comment ref="W20" authorId="0" shapeId="0" xr:uid="{CFA71678-E6A2-49B2-9B3E-B91BD94EEFD8}">
      <text>
        <r>
          <rPr>
            <b/>
            <sz val="9"/>
            <color indexed="81"/>
            <rFont val="Tahoma"/>
            <family val="2"/>
          </rPr>
          <t>How surprising this coefficient would be if its true effect were zero. Smaller values mean stronger evidence of a real effect.</t>
        </r>
      </text>
    </comment>
    <comment ref="X20" authorId="0" shapeId="0" xr:uid="{C9C4F336-4092-4132-ACEC-2A1538EC8F95}">
      <text>
        <r>
          <rPr>
            <b/>
            <sz val="9"/>
            <color indexed="81"/>
            <rFont val="Tahoma"/>
            <family val="2"/>
          </rPr>
          <t>The lower bound of the 95% confidence interval.</t>
        </r>
      </text>
    </comment>
    <comment ref="Y20" authorId="0" shapeId="0" xr:uid="{8A4F60C4-7465-42A7-A328-F2D2B788008D}">
      <text>
        <r>
          <rPr>
            <b/>
            <sz val="9"/>
            <color indexed="81"/>
            <rFont val="Tahoma"/>
            <family val="2"/>
          </rPr>
          <t>The upper bound of the 95% confidence interval.</t>
        </r>
      </text>
    </comment>
    <comment ref="Z20" authorId="0" shapeId="0" xr:uid="{650125F3-5A3A-4EAD-8C7A-1403C5772D47}">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<sst xmlns="http://schemas.openxmlformats.org/spreadsheetml/2006/main" count="7070" uniqueCount="1027">
  <si>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</si>
  <si>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</si>
  <si>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</si>
  <si>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</si>
  <si>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</si>
  <si>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</si>
  <si>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</si>
  <si>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</si>
  <si>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</si>
  <si>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</si>
  <si>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</si>
  <si>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</si>
  <si>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</si>
  <si>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</si>
  <si>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</si>
  <si>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</si>
  <si>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</si>
  <si>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</si>
  <si>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</si>
  <si>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</si>
  <si>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</si>
  <si>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</si>
  <si>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</si>
  <si>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</si>
  <si>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</si>
  <si>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</si>
  <si>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df_residual (n-k-1 with intercept, n-k without) as a scalar integer</t>
  </si>
  <si>
    <t>How much data is left to estimate random error after fitting the model.</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</si>
  <si>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</si>
  <si>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</si>
  <si>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</si>
  <si>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</si>
  <si>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</si>
  <si>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</si>
  <si>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</si>
  <si>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</si>
  <si>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</si>
  <si>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</si>
  <si>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</si>
  <si>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</si>
  <si>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</si>
  <si>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</si>
  <si>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</si>
  <si>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</si>
  <si>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</si>
  <si>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</si>
  <si>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</si>
  <si>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</si>
  <si>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</si>
  <si>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</si>
  <si>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</si>
  <si>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</si>
  <si>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</si>
  <si>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</si>
  <si>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</si>
  <si>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</si>
  <si>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</si>
  <si>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</si>
  <si>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</si>
  <si>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</si>
  <si>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</si>
  <si>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</si>
  <si>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</si>
  <si>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</si>
  <si>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</si>
  <si>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</si>
  <si>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</si>
  <si>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</si>
  <si>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</si>
  <si>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</si>
  <si>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</si>
  <si>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</si>
  <si>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</si>
  <si>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</si>
  <si>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</si>
  <si>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</si>
  <si>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[Include],
  LET(
    allow_arg, IF(ISOMITTED(Allow_Intercept), TRUE, Allow_Intercept),
    filt_arg,  IF(ISOMITTED(Include), TRUE, Include),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</si>
  <si>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</si>
  <si>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</si>
  <si>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</si>
  <si>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</si>
  <si>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</si>
  <si>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</si>
  <si>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</si>
  <si>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</si>
  <si>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</si>
  <si>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LET(
    allow_arg, IF(ISOMITTED(Allow_Intercept), TRUE, Allow_Intercept),
    filt_arg,  IF(ISOMITTED(Include),          TRUE, Include),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</si>
  <si>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</si>
  <si>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</si>
  <si>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</si>
  <si>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=LAMBDA(X_s, Y, [Allow_Intercept], [Include],
  LET(
    allow_arg, IF(ISOMITTED(Allow_Intercept), TRUE, Allow_Intercept),
    filt_arg,  IF(ISOMITTED(Include),          TRUE, Include),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</si>
  <si>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</si>
  <si>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</si>
  <si>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</si>
  <si>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</si>
  <si>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vertical array of two-tailed p-values for each coefficient</t>
  </si>
  <si>
    <t>How surprising each coefficient would be if its true effect were zero.</t>
  </si>
  <si>
    <t>X_s: column range of predictors (single or multi-column)
Y: single-column outcome range
[Allow_Intercept]: TRUE/FALSE — fit intercept? Default TRUE
[Include]: boolean array — TRUE includes the row, FALSE excludes it
[Alpha]: significance level (0–1); default 0.05 yields 95% CIs.</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</si>
  <si>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</si>
  <si>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</si>
  <si>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</si>
  <si>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</si>
  <si>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</si>
  <si>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</si>
  <si>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</si>
  <si>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</si>
  <si>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</si>
  <si>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</si>
  <si>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</si>
  <si>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</si>
  <si>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</si>
  <si>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</si>
  <si>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</si>
  <si>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</si>
  <si>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</si>
  <si>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</si>
  <si>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</si>
  <si>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</si>
  <si>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</si>
  <si>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</si>
  <si>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</si>
  <si>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</si>
  <si>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</si>
  <si>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</si>
  <si>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</si>
  <si>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</si>
  <si>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</si>
  <si>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</si>
  <si>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</si>
  <si>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</si>
  <si>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</si>
  <si>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</si>
  <si>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</si>
  <si>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</si>
  <si>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</si>
  <si>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</si>
  <si>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</si>
  <si>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</si>
  <si>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</si>
  <si>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</si>
  <si>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</si>
  <si>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</si>
  <si>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</si>
  <si>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</si>
  <si>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</si>
  <si>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</si>
  <si>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</si>
  <si>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</si>
  <si>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</si>
  <si>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</si>
  <si>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</si>
  <si>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</si>
  <si>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</si>
  <si>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</si>
  <si>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</si>
  <si>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</si>
  <si>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</si>
  <si>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</si>
  <si>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</si>
  <si>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</si>
  <si>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</si>
  <si>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</si>
  <si>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</si>
  <si>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</si>
  <si>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</si>
  <si>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</si>
  <si>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</si>
  <si>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</si>
  <si>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</si>
  <si>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</si>
  <si>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</si>
  <si>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</si>
  <si>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</si>
  <si>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LET(
    allow_arg, IF(ISOMITTED(Allow_Intercept), TRUE, Allow_Intercept),
    filt_arg,  IF(ISOMITTED(Include), TRUE, Include),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</si>
  <si>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</si>
  <si>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</si>
  <si>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</si>
  <si>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</si>
  <si>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</si>
  <si>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</si>
  <si>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</si>
  <si>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</si>
  <si>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</si>
  <si>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</si>
  <si>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</si>
  <si>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</si>
  <si>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</si>
  <si>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</si>
  <si>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</si>
  <si>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n-element spill vector of LOO predictions for every filtered observation</t>
  </si>
  <si>
    <t>Each row's prediction from a model refit without that row.</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</si>
  <si>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</si>
  <si>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</si>
  <si>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</si>
  <si>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</si>
  <si>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</si>
  <si>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</si>
  <si>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</si>
  <si>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</si>
  <si>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[Include],
  LET(
    allow_arg, IF(ISOMITTED(Allow_Intercept), TRUE, Allow_Intercept),
    filt_arg,  IF(ISOMITTED(Include), TRUE, Include),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</si>
  <si>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</si>
  <si>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</si>
  <si>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</si>
  <si>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</si>
  <si>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</si>
  <si>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</si>
  <si>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</si>
  <si>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</si>
  <si>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LET(
    allow_arg, IF(ISOMITTED(Allow_Intercept), TRUE, Allow_Intercept),
    filt_arg,  IF(ISOMITTED(Include), TRUE, Include),
    SORT(Scaled_Residuals(X_s, Y, allow_arg, filt_arg))
  ))</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</si>
  <si>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</si>
  <si>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</si>
  <si>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</si>
  <si>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</si>
  <si>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</si>
  <si>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</si>
  <si>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</si>
  <si>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</si>
  <si>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=LAMBDA(X_s, [Y],
  LET(
    combined, IF(ISOMITTED(Y), X_s, HSTACK(X_s, Y)),
    MMULT((ISNUMBER(combined)) * 1, SEQUENCE(COLUMNS(combined), 1, 1, 0)) = COLUMNS(combined)
  )
)</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</si>
  <si>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</si>
  <si>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</si>
  <si>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</si>
  <si>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</si>
  <si>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</si>
  <si>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</si>
  <si>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</si>
  <si>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</si>
  <si>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</si>
  <si>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</si>
  <si>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</si>
  <si>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</si>
  <si>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</si>
  <si>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</si>
  <si>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</si>
  <si>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</si>
  <si>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</si>
  <si>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</si>
  <si>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</si>
  <si>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</si>
  <si>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</si>
  <si>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</si>
  <si>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</si>
  <si>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</si>
  <si>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</si>
  <si>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</si>
  <si>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</si>
  <si>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</si>
  <si>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</si>
  <si>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</si>
  <si>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</si>
  <si>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</si>
  <si>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</si>
  <si>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</si>
  <si>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</si>
  <si>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</si>
  <si>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</si>
  <si>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</si>
  <si>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</si>
  <si>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</si>
  <si>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</si>
  <si>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</si>
  <si>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</si>
  <si>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</si>
  <si>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</si>
  <si>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</si>
  <si>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</si>
  <si>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</si>
  <si>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</si>
  <si>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</si>
  <si>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</si>
  <si>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</si>
  <si>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</si>
  <si>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</si>
  <si>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</si>
  <si>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</si>
  <si>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</si>
  <si>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</si>
  <si>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</si>
  <si>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</si>
  <si>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</si>
  <si>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</si>
  <si>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</si>
  <si>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</si>
  <si>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</si>
  <si>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</si>
  <si>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</si>
  <si>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</si>
  <si>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</si>
  <si>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</si>
  <si>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</si>
  <si>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</si>
  <si>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</si>
  <si>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</si>
  <si>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</si>
  <si>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</si>
  <si>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</si>
  <si>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</si>
  <si>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</si>
  <si>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</si>
  <si>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</si>
  <si>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</si>
  <si>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</si>
  <si>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</si>
  <si>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</si>
  <si>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</si>
  <si>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</si>
  <si>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</si>
  <si>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</si>
  <si>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</si>
  <si>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</si>
  <si>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</si>
  <si>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</si>
  <si>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</si>
  <si>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</si>
  <si>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</si>
  <si>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</si>
  <si>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</si>
  <si>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</si>
  <si>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</si>
  <si>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</si>
  <si>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</si>
  <si>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</si>
  <si>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</si>
  <si>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</si>
  <si>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</si>
  <si>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</si>
  <si>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</si>
  <si>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</si>
  <si>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</si>
  <si>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</si>
  <si>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</si>
  <si>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</si>
  <si>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</si>
  <si>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</si>
  <si>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</si>
  <si>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</si>
  <si>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</si>
  <si>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</si>
  <si>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</si>
  <si>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</si>
  <si>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</si>
  <si>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</si>
  <si>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</si>
  <si>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</si>
  <si>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</si>
  <si>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</si>
  <si>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</si>
  <si>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</si>
  <si>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</si>
  <si>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</si>
  <si>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</si>
  <si>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</si>
  <si>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</si>
  <si>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</si>
  <si>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</si>
  <si>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</si>
  <si>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</si>
  <si>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</si>
  <si>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</si>
  <si>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</si>
  <si>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</si>
  <si>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</si>
  <si>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</si>
  <si>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</si>
  <si>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</si>
  <si>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</si>
  <si>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</si>
  <si>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</si>
  <si>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</si>
  <si>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</si>
  <si>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</si>
  <si>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</si>
  <si>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</si>
  <si>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</si>
  <si>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</si>
  <si>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</si>
  <si>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</si>
  <si>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</si>
  <si>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</si>
  <si>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</si>
  <si>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</si>
  <si>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</si>
  <si>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</si>
  <si>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</si>
  <si>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</si>
  <si>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</si>
  <si>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</si>
  <si>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</si>
  <si>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</si>
  <si>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</si>
  <si>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</si>
  <si>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</si>
  <si>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</si>
  <si>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</si>
  <si>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</si>
  <si>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</si>
  <si>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</si>
  <si>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</si>
  <si>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</si>
  <si>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</si>
  <si>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</si>
  <si>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</si>
  <si>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</si>
  <si>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</si>
  <si>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</si>
  <si>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</si>
  <si>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</si>
  <si>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</si>
  <si>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</si>
  <si>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</si>
  <si>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</si>
  <si>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</si>
  <si>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</si>
  <si>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</si>
  <si>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</si>
  <si>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</si>
  <si>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</si>
  <si>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</si>
  <si>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</si>
  <si>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</si>
  <si>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</si>
  <si>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</si>
  <si>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</si>
  <si>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</si>
  <si>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</si>
  <si>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</si>
  <si>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</si>
  <si>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</si>
  <si>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</si>
  <si>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</si>
  <si>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</si>
  <si>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</si>
  <si>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</si>
  <si>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</si>
  <si>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</si>
  <si>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</si>
  <si>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</si>
  <si>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</si>
  <si>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</si>
  <si>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</si>
  <si>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</si>
  <si>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</si>
  <si>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</si>
  <si>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</si>
  <si>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</si>
  <si>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</si>
  <si>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</si>
  <si>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</si>
  <si>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</si>
  <si>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</si>
  <si>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</si>
  <si>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</si>
  <si>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</si>
  <si>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</si>
  <si>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</si>
  <si>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</si>
  <si>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</si>
  <si>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</si>
  <si>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</si>
  <si>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</si>
  <si>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</si>
  <si>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</si>
  <si>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</si>
  <si>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</si>
  <si>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</si>
  <si>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</si>
  <si>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</si>
  <si>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</si>
  <si>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</si>
  <si>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</si>
  <si>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</si>
  <si>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</si>
  <si>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</si>
  <si>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</si>
  <si>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</si>
  <si>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</si>
  <si>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</si>
  <si>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</si>
  <si>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</si>
  <si>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</si>
  <si>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</si>
  <si>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</si>
  <si>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</si>
  <si>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</si>
  <si>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</si>
  <si>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</si>
  <si>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</si>
  <si>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</si>
  <si>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</si>
  <si>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</si>
  <si>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</si>
  <si>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</si>
  <si>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</si>
  <si>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</si>
  <si>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</si>
  <si>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</si>
  <si>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</si>
  <si>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</si>
  <si>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</si>
  <si>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</si>
  <si>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</si>
  <si>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</si>
  <si>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</si>
  <si>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</si>
  <si>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</si>
  <si>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</si>
  <si>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</si>
  <si>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</si>
  <si>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</si>
  <si>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</si>
  <si>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</si>
  <si>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</si>
  <si>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</si>
  <si>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</si>
  <si>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</si>
  <si>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</si>
  <si>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</si>
  <si>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</si>
  <si>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</si>
  <si>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</si>
  <si>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</si>
  <si>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</si>
  <si>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</si>
  <si>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</si>
  <si>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</si>
  <si>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</si>
  <si>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</si>
  <si>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</si>
  <si>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</si>
  <si>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</si>
  <si>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</si>
  <si>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</si>
  <si>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</si>
  <si>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</si>
  <si>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</si>
  <si>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</si>
  <si>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</si>
  <si>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</si>
  <si>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</si>
  <si>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</si>
  <si>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</si>
  <si>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</si>
  <si>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</si>
  <si>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</si>
  <si>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</si>
  <si>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</si>
  <si>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</si>
  <si>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</si>
  <si>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</si>
  <si>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</si>
  <si>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</si>
  <si>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</si>
  <si>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</si>
  <si>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</si>
  <si>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</si>
  <si>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</si>
  <si>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</si>
  <si>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</si>
  <si>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</si>
  <si>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</si>
  <si>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</si>
  <si>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</si>
  <si>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</si>
  <si>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</si>
  <si>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</si>
  <si>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</si>
  <si>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</si>
  <si>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</si>
  <si>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</si>
  <si>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</si>
  <si>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</si>
  <si>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</si>
  <si>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</si>
  <si>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</si>
  <si>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</si>
  <si>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</si>
  <si>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</si>
  <si>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</si>
  <si>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</si>
  <si>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</si>
  <si>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</si>
  <si>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</si>
  <si>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</si>
  <si>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</si>
  <si>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</si>
  <si>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</si>
  <si>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</si>
  <si>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</si>
  <si>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</si>
  <si>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</si>
  <si>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</si>
  <si>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</si>
  <si>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</si>
  <si>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Method</t>
  </si>
  <si>
    <t>Sturges</t>
  </si>
  <si>
    <t>Bins:</t>
  </si>
  <si>
    <t>Scott</t>
  </si>
  <si>
    <t>FD</t>
  </si>
  <si>
    <t>Distribution Fitting/Comparison</t>
  </si>
  <si>
    <t>Distribution</t>
  </si>
  <si>
    <t>θ₁</t>
  </si>
  <si>
    <t>θ₂</t>
  </si>
  <si>
    <t>θ₃</t>
  </si>
  <si>
    <t>NLL</t>
  </si>
  <si>
    <t>k</t>
  </si>
  <si>
    <t>Normal</t>
  </si>
  <si>
    <t>Lognormal</t>
  </si>
  <si>
    <t>μ_ln</t>
  </si>
  <si>
    <t>σ_ln</t>
  </si>
  <si>
    <t>Exponential</t>
  </si>
  <si>
    <t>Rate</t>
  </si>
  <si>
    <t>Triangular</t>
  </si>
  <si>
    <t>BetaPERT</t>
  </si>
  <si>
    <t>Weibull</t>
  </si>
  <si>
    <t>shape</t>
  </si>
  <si>
    <t>scale</t>
  </si>
  <si>
    <t>Min NLL:</t>
  </si>
  <si>
    <t>Parameter</t>
  </si>
  <si>
    <t>Input</t>
  </si>
  <si>
    <t>Best</t>
  </si>
  <si>
    <t>Shape (k)</t>
  </si>
  <si>
    <t>Scale (λ)</t>
  </si>
  <si>
    <t>Weibull Grid-Search MLE  —  Stage 2  (refined)</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</si>
  <si>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</si>
  <si>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</si>
  <si>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</si>
  <si>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</si>
  <si>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</si>
  <si>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</si>
  <si>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</si>
  <si>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</si>
  <si>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</si>
  <si>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</si>
  <si>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</si>
  <si>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</si>
  <si>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</si>
  <si>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</si>
  <si>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</si>
  <si>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</si>
  <si>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</si>
  <si>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</si>
  <si>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</si>
  <si>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</si>
  <si>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</si>
  <si>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</si>
  <si>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</si>
  <si>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</si>
  <si>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</si>
  <si>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</si>
  <si>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</si>
  <si>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</si>
  <si>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</si>
  <si>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</si>
  <si>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</si>
  <si>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</si>
  <si>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</si>
  <si>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</si>
  <si>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</si>
  <si>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</si>
  <si>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</si>
  <si>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</si>
  <si>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</si>
  <si>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</si>
  <si>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</si>
  <si>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</si>
  <si>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</si>
  <si>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</si>
  <si>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</si>
  <si>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</si>
  <si>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</si>
  <si>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</si>
  <si>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</si>
  <si>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</si>
  <si>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</si>
  <si>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</si>
  <si>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</si>
  <si>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</si>
  <si>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</si>
  <si>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</si>
  <si>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</si>
  <si>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</si>
  <si>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</si>
  <si>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</si>
  <si>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</si>
  <si>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</si>
  <si>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</si>
  <si>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</si>
  <si>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</si>
  <si>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</si>
  <si>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</si>
  <si>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</si>
  <si>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</si>
  <si>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</si>
  <si>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</si>
  <si>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</si>
  <si>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</si>
  <si>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</si>
  <si>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</si>
  <si>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</si>
  <si>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</si>
  <si>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</si>
  <si>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</si>
  <si>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</si>
  <si>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</si>
  <si>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</si>
  <si>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</si>
  <si>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</si>
  <si>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</si>
  <si>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</si>
  <si>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</si>
  <si>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</si>
  <si>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</si>
  <si>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</si>
  <si>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</si>
  <si>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</si>
  <si>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</si>
  <si>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</si>
  <si>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</si>
  <si>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</si>
  <si>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</si>
  <si>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</si>
  <si>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</si>
  <si>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</si>
  <si>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</si>
  <si>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</si>
  <si>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</si>
  <si>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</si>
  <si>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</si>
  <si>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</si>
  <si>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</si>
  <si>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</si>
  <si>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</si>
  <si>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</si>
  <si>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</si>
  <si>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</si>
  <si>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</si>
  <si>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</si>
  <si>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</si>
  <si>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</si>
  <si>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</si>
  <si>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</si>
  <si>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</si>
  <si>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</si>
  <si>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</si>
  <si>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</si>
  <si>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</si>
  <si>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</si>
  <si>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</si>
  <si>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</si>
  <si>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</si>
  <si>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</si>
  <si>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</si>
  <si>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</si>
  <si>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SE Prediction</t>
  </si>
  <si>
    <t>t Critical</t>
  </si>
  <si>
    <t>Confidence Level</t>
  </si>
  <si>
    <t>PREDICTION INPUTS</t>
  </si>
  <si>
    <t>Predictor</t>
  </si>
  <si>
    <t>Prediction Value</t>
  </si>
  <si>
    <t>Intercept</t>
  </si>
  <si>
    <t>RESIDUAL OUTPUT</t>
  </si>
  <si>
    <t>LOOCV Residual</t>
  </si>
  <si>
    <t>Hat Diagonal</t>
  </si>
  <si>
    <t>Normal Scores Ranked</t>
  </si>
  <si>
    <t>Step Size</t>
  </si>
  <si>
    <t>Rows/Columns</t>
  </si>
  <si>
    <t>Gamma</t>
  </si>
  <si>
    <t>rate</t>
  </si>
  <si>
    <t>Beta</t>
  </si>
  <si>
    <t>alpha</t>
  </si>
  <si>
    <t>beta</t>
  </si>
  <si>
    <t>Weibull Grid-Search MLE  —  Stage 1  (Shape (k) × Scale (λ))</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</si>
  <si>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</si>
  <si>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</si>
  <si>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</si>
  <si>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</si>
  <si>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</si>
  <si>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</si>
  <si>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</si>
  <si>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</si>
  <si>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</si>
  <si>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</si>
  <si>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</si>
  <si>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</si>
  <si>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</si>
  <si>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</si>
  <si>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</si>
  <si>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</si>
  <si>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</si>
  <si>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</si>
  <si>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</si>
  <si>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</si>
  <si>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</si>
  <si>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</si>
  <si>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</si>
  <si>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</si>
  <si>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</si>
  <si>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</si>
  <si>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</si>
  <si>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</si>
  <si>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</si>
  <si>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</si>
  <si>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</si>
  <si>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</si>
  <si>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</si>
  <si>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</si>
  <si>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</si>
  <si>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</si>
  <si>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</si>
  <si>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</si>
  <si>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</si>
  <si>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</si>
  <si>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</si>
  <si>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</si>
  <si>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</si>
  <si>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</si>
  <si>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</si>
  <si>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</si>
  <si>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</si>
  <si>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</si>
  <si>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</si>
  <si>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</si>
  <si>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</si>
  <si>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</si>
  <si>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</si>
  <si>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</si>
  <si>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</si>
  <si>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A-D</t>
  </si>
  <si>
    <t>K-S</t>
  </si>
  <si>
    <t>Lower Edges</t>
  </si>
  <si>
    <t>Upper Edges</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</si>
  <si>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</si>
  <si>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</si>
  <si>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</si>
  <si>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</si>
  <si>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</si>
  <si>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</si>
  <si>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</si>
  <si>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</si>
  <si>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</si>
  <si>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</si>
  <si>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</si>
  <si>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</si>
  <si>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</si>
  <si>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</si>
  <si>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</si>
  <si>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</si>
  <si>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</si>
  <si>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</si>
  <si>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</si>
  <si>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</si>
  <si>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</si>
  <si>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</si>
  <si>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</si>
  <si>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</si>
  <si>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</si>
  <si>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</si>
  <si>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Adjusted_R_Squared are derived.</t>
  </si>
  <si>
    <t>Residual_Degrees_Of_Freedom</t>
  </si>
  <si>
    <t>=LAMBDA(X_s, Y, [Allow_Intercept], [Include],
  LET(
    allow_arg, IF(ISOMITTED(Allow_Intercept), TRUE, Allow_Intercept),
    filt_arg,  IF(ISOMITTED(Include),          TRUE, Include),
    Total_Degrees_Of_Freedom(Y, allow_arg, filt_arg) - Regression_Degrees_Of_Freedom(X_s)
  ))</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</si>
  <si>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Total_Degrees_Of_Freedom(...) - Regression_Degrees_Of_Freedom(...), inheriting the Allow_Intercept correction from Total_Degrees_Of_Freedom.</t>
  </si>
  <si>
    <t>=LAMBDA(X_s, Y, [Allow_Intercept], [Include],
  LET(
    allow_arg, IF(ISOMITTED(Allow_Intercept), TRUE, Allow_Intercept),
    filt_arg,  IF(ISOMITTED(Include),          TRUE, Include),
    SQRT(R_Squared(X_s, Y, allow_arg, filt_arg))
  ))</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</si>
  <si>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</si>
  <si>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</si>
  <si>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=LAMBDA(X_s, Y, [Allow_Intercept], [Include],
  LET(
    allow_arg, IF(ISOMITTED(Allow_Intercept), TRUE, Allow_Intercept),
    filt_arg,  IF(ISOMITTED(Include),          TRUE, Include),
    1 - (1 - R_Squared(X_s, Y, allow_arg, filt_arg))
      * Total_Degrees_Of_Freedom(Y, allow_arg, filt_arg)
      / Residual_Degrees_Of_Freedom(X_s, Y, allow_arg, filt_arg)
  ))</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</si>
  <si>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Allow_Intercept correction from both df functions.</t>
  </si>
  <si>
    <t>=LAMBDA(X_s, Y, [Allow_Intercept], [Include],
  LET(
    allow_arg, IF(ISOMITTED(Allow_Intercept), TRUE, Allow_Intercept),
    filt_arg,  IF(ISOMITTED(Include),          TRUE, Include),
    SS_Total(Y, allow_arg, filt_arg) * (1 - R_Squared(X_s, Y, allow_arg, filt_arg))
  ))</t>
  </si>
  <si>
    <t>SS_residual (also called SS_error) is the variation in Y left unexplained by the regression model — the sum of squared differences between observed and fitted values. It equals SS_total × (1 - R²) and shrinks as the model improves.
Computed as SS_Total(...) * (1 - R_Squared(...)).</t>
  </si>
  <si>
    <t>=LAMBDA(X_s, Y, [Allow_Intercept], [Include],
  LET(
    allow_arg, IF(ISOMITTED(Allow_Intercept), TRUE, Allow_Intercept),
    filt_arg,  IF(ISOMITTED(Include),          TRUE, Include),
    SS_Total(Y, allow_arg, filt_arg) * R_Squared(X_s, Y, allow_arg, filt_arg)
  ))</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</si>
  <si>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</si>
  <si>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=LAMBDA(X_s, Y, [Allow_Intercept], [Include],
  LET(
    allow_arg, IF(ISOMITTED(Allow_Intercept), TRUE, Allow_Intercept),
    filt_arg,  IF(ISOMITTED(Include),          TRUE, Include),
    SS_Regression(X_s, Y, allow_arg, filt_arg) / Regression_Degrees_Of_Freedom(X_s)
  ))</t>
  </si>
  <si>
    <t>=LAMBDA(X_s, Y, [Allow_Intercept], [Include],
  LET(
    allow_arg, IF(ISOMITTED(Allow_Intercept), TRUE, Allow_Intercept),
    filt_arg,  IF(ISOMITTED(Include),          TRUE, Include),
    SS_Residual(X_s, Y, allow_arg, filt_arg) / Residual_Degrees_Of_Freedom(X_s, Y, allow_arg, filt_arg)
  ))</t>
  </si>
  <si>
    <t>=LAMBDA(X_s, Y, [Allow_Intercept], [Include],
  LET(
    allow_arg, IF(ISOMITTED(Allow_Intercept), TRUE, Allow_Intercept),
    filt_arg,  IF(ISOMITTED(Include),          TRUE, Include),
    SQRT(SS_Residual(X_s, Y, allow_arg, filt_arg) / Residual_Degrees_Of_Freedom(X_s, Y, allow_arg, filt_arg))
  ))</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</si>
  <si>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t>
  </si>
  <si>
    <t>=LAMBDA(X_s, Y, [Allow_Intercept], [Include],
  LET(
    allow_arg, IF(ISOMITTED(Allow_Intercept), TRUE, Allow_Intercept),
    filt_arg,  IF(ISOMITTED(Include), TRUE, Include),
    n,   Observations(Y, filt_arg),
    ssr, SS_Residual(X_s, Y, allow_arg, filt_arg),
    p,   Regression_Degrees_Of_Freedom(X_s) + IF(allow_arg, 1, 0),
    n * LN(ssr / n) + 2 * p
  ))</t>
  </si>
  <si>
    <t>=LAMBDA(X_s, Y, [Allow_Intercept], [Include],
  LET(
    allow_arg, IF(ISOMITTED(Allow_Intercept), TRUE, Allow_Intercept),
    filt_arg,  IF(ISOMITTED(Include), TRUE, Include),
    n,   Observations(Y, filt_arg),
    ssr, SS_Residual(X_s, Y, allow_arg, filt_arg),
    p,   Regression_Degrees_Of_Freedom(X_s) + IF(allow_arg, 1, 0),
    n * LN(ssr / n) + p * LN(n)
  ))</t>
  </si>
  <si>
    <t>=LAMBDA(X_s, Y, [Allow_Intercept], [Include],
  LET(
    allow_arg, IF(ISOMITTED(Allow_Intercept), TRUE, Allow_Intercept),
    filt_arg,  IF(ISOMITTED(Include), TRUE, Include),
    n,   Observations(Y, filt_arg),
    ssr, SS_Residual(X_s, Y, allow_arg, filt_arg),
    p,   Regression_Degrees_Of_Freedom(X_s) + IF(allow_arg, 1, 0),
    aic, n * LN(ssr / n) + 2 * p,
    aic + 2 * p * (p + 1) / (n - p - 1)
  ))</t>
  </si>
  <si>
    <t>T_Statistics</t>
  </si>
  <si>
    <t>=LAMBDA(X_s, Y, [Allow_Intercept], [Include],
  LET(
    allow_arg, IF(ISOMITTED(Allow_Intercept), TRUE, Allow_Intercept),
    filt_arg,  IF(ISOMITTED(Include),          TRUE, Include),
    T.DIST.2T(ABS(T_Statistics(X_s, Y, allow_arg, filt_arg)), Residual_Degrees_Of_Freedom(X_s, Y, allow_arg, filt_arg))
  ))</t>
  </si>
  <si>
    <t>Returns a vertical spill array of two-tailed p-values for each OLS coefficient, testing the null hypothesis that the true coefficient equals zero.
Computed as T.DIST.2T(ABS(T_Statistics(...)), Residual_Degrees_Of_Freedom(...)).</t>
  </si>
  <si>
    <t>Confidence_Interval_Lower</t>
  </si>
  <si>
    <t>=LAMBDA(X_s, Y, [Allow_Intercept], [Include], [Alpha],
  LET(
    allow_arg,   IF(ISOMITTED(Allow_Intercept), TRUE, Allow_Intercept),
    filt_arg,    IF(ISOMITTED(Include),          TRUE, Include),
    alpha_arg,   IF(ISOMITTED(Alpha),           0.05, Alpha),
    Coefficients(X_s, Y, allow_arg, filt_arg)
      - T.INV.2T(alpha_arg, Residual_Degrees_Of_Freedom(X_s, Y, allow_arg, filt_arg))
        * SE_Coefficients(X_s, Y, allow_arg, filt_arg)
  ))</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</si>
  <si>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t>
  </si>
  <si>
    <t>Confidence_Interval_Upper</t>
  </si>
  <si>
    <t>=LAMBDA(X_s, Y, [Allow_Intercept], [Include], [Alpha],
  LET(
    allow_arg,   IF(ISOMITTED(Allow_Intercept), TRUE, Allow_Intercept),
    filt_arg,    IF(ISOMITTED(Include),          TRUE, Include),
    alpha_arg,   IF(ISOMITTED(Alpha),           0.05, Alpha),
    Coefficients(X_s, Y, allow_arg, filt_arg)
      + T.INV.2T(alpha_arg, Residual_Degrees_Of_Freedom(X_s, Y, allow_arg, filt_arg))
        * SE_Coefficients(X_s, Y, allow_arg, filt_arg)
  ))</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</si>
  <si>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t>
  </si>
  <si>
    <t>Partial_R_Squared</t>
  </si>
  <si>
    <t>=LAMBDA(X_s, Y, [Allow_Intercept], [Include],
  LET(
    allow_arg, IF(ISOMITTED(Allow_Intercept), TRUE, Allow_Intercept),
    filt_arg,  IF(ISOMITTED(Include),          TRUE, Include),
    t,         T_Statistics(X_s, Y, allow_arg, filt_arg),
    df,        Residual_Degrees_Of_Freedom(X_s, Y, allow_arg, filt_arg),
    t^2 / (t^2 + df)
  ))</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</si>
  <si>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t>
  </si>
  <si>
    <t>=LAMBDA(X_s, Y, [Allow_Intercept], [Include],
  LET(
    allow_arg, IF(ISOMITTED(Allow_Intercept), TRUE, Allow_Intercept),
    filt_arg,  IF(ISOMITTED(Include),          TRUE, Include),
    t,         T_Statistics(X_s, Y, allow_arg, filt_arg),
    df,        Residual_Degrees_Of_Freedom(X_s, Y, allow_arg, filt_arg),
    t / SQRT(t^2 + df)
  ))</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</si>
  <si>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t>
  </si>
  <si>
    <t>=LAMBDA(X_s, [Allow_Intercept], [Include],
  LET(
    filt_arg, IF(ISOMITTED(Include), TRUE, Include),
    k,        COLUMNS(X_s),
    IF(k = 1,
      1,
      LET(
        col_idx, SEQUENCE(1, k),
        R2_vec,  MAKEARRAY(k, 1, LAMBDA(j, _,
          R_Squared(
            CHOOSECOLS(X_s, FILTER(col_idx, col_idx &lt;&gt; j)),
            CHOOSECOLS(X_s, j),
            TRUE,
            filt_arg
          )
        )),
        1 / (1 - R2_vec)
      )
    )
  ))</t>
  </si>
  <si>
    <t>=LAMBDA(X_s, Y, X_new, [Allow_Intercept], [Include], [alpha],
  LET(
    allow_arg,     IF(ISOMITTED(Allow_Intercept), TRUE, Allow_Intercept),
    filt_arg,      IF(ISOMITTED(Include),          TRUE, Include),
    alpha_arg,     IF(ISOMITTED(alpha),           0.05, alpha),
    X_design,      Design_Matrix(X_s, allow_arg, filt_arg),
    beta,          Coefficients(X_s, Y, allow_arg, filt_arg),
    s,             SE_Regression(X_s, Y, allow_arg, filt_arg),
    df,            Residual_Degrees_Of_Freedom(X_s,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</si>
  <si>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</si>
  <si>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</si>
  <si>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</si>
  <si>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</si>
  <si>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</si>
  <si>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</si>
  <si>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</si>
  <si>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</si>
  <si>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</si>
  <si>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</si>
  <si>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</si>
  <si>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</si>
  <si>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</si>
  <si>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=LAMBDA(X_s, Y, [Allow_Intercept], [Include],
  LET(
    allow_arg, IF(ISOMITTED(Allow_Intercept), TRUE, Allow_Intercept),
    filt_arg,  IF(ISOMITTED(Include), TRUE, Include),
    e,         Residuals(X_s, Y, allow_arg, filt_arg),
    se,        SE_Regression(X_s, Y, allow_arg, filt_arg),
    h,         Hat_Diagonal(X_s, allow_arg, filt_arg),
    e / (se * SQRT(1 - h))
  ))</t>
  </si>
  <si>
    <t>=LAMBDA(X_s, Y, [Allow_Intercept], [Include],
  LET(
    allow_arg, IF(ISOMITTED(Allow_Intercept), TRUE, Allow_Intercept),
    filt_arg,  IF(ISOMITTED(Include), TRUE, Include),
    r,         Studentized_Residuals(X_s, Y, allow_arg, filt_arg),
    h,         Hat_Diagonal(X_s, allow_arg, filt_arg),
    p,         COLUMNS(Design_Matrix(X_s, allow_arg, filt_arg)),
    r ^ 2 * h / ((1 - h) * p)
  ))</t>
  </si>
  <si>
    <t>Column_Select</t>
  </si>
  <si>
    <t>Wraps CHOOSECOLS to give column selection a named, self-documenting form. The output is a calculated array with the same row count as the source table, valid as X_s in any library function.
Primary use: define a named range — e.g. X_Predictors = Column_Select(LifeData, {3,7,9}) — then pass that name as X_s. Non-contiguous column sets are fully supported. Combine with Complete_Cases_Filter to drop rows that have missing or non-numeric values in the chosen columns.</t>
  </si>
  <si>
    <t>X_s: column range of predictors (single or multi-column), or a Column_Select result
[Y]: single-column outcome range; when supplied, rows where Y is also non-numeric are excluded</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</si>
  <si>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</si>
  <si>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F_Statistic</t>
  </si>
  <si>
    <t>=LAMBDA(X_s, Y, [Allow_Intercept], [Include],
  LET(
    allow_arg, IF(ISOMITTED(Allow_Intercept), TRUE, Allow_Intercept),
    filt_arg,  IF(ISOMITTED(Include),          TRUE, Include),
    SS_Regression(X_s, Y, allow_arg, filt_arg) / Regression_Degrees_Of_Freedom(X_s) /
    (SS_Residual(X_s, Y, allow_arg, filt_arg) / Residual_Degrees_Of_Freedom(X_s, Y, allow_arg, filt_arg))
  ))</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</si>
  <si>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t>
  </si>
  <si>
    <t>F_Statistic_P_Value</t>
  </si>
  <si>
    <t>=LAMBDA(X_s, Y, [Allow_Intercept], [Include],
  LET(
    allow_arg, IF(ISOMITTED(Allow_Intercept), TRUE, Allow_Intercept),
    filt_arg,  IF(ISOMITTED(Include),          TRUE, Include),
    F.DIST.RT(
      F_Statistic(X_s, Y, allow_arg, filt_arg),
      Regression_Degrees_Of_Freedom(X_s),
      Residual_Degrees_Of_Freedom(X_s, Y, allow_arg, filt_arg)
    )
  ))</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</si>
  <si>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</si>
  <si>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</si>
  <si>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</si>
  <si>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</si>
  <si>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</si>
  <si>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</si>
  <si>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</si>
  <si>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</si>
  <si>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</si>
  <si>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</si>
  <si>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</si>
  <si>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=LAMBDA(X_s, Y, [Allow_Intercept], [Include],
  LET(
    allow_arg, IF(ISOMITTED(Allow_Intercept), TRUE, Allow_Intercept),
    filt_arg,  IF(ISOMITTED(Include),          TRUE, Include),
    SUMSQ(LOOCV_Residual(X_s, Y, allow_arg, filt_arg))
  ))</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</si>
  <si>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</si>
  <si>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</si>
  <si>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=LAMBDA(X_s, Y, [Allow_Intercept], [Include],
  LET(
    allow_arg, IF(ISOMITTED(Allow_Intercept), TRUE, Allow_Intercept),
    filt_arg,  IF(ISOMITTED(Include),          TRUE, Include),
    e,         Residuals(X_s, Y, allow_arg, filt_arg),
    h,         Hat_Diagonal(X_s, allow_arg, filt_arg),
    e / (1 - h)
  )
)</t>
  </si>
  <si>
    <t>n-element spill vector of leave-one-out residuals for every filtered observation</t>
  </si>
  <si>
    <t>Each row's prediction error when that row is left out of the fit.</t>
  </si>
  <si>
    <t>Returns the leave-one-out cross-validation residual for every observation simultaneously. The shortcut formula is e_i / (1 - h_i), where e_i is the ordinary OLS residual and h_i is the hat-matrix diagonal from Hat_Diagonal. Squaring and summing this vector gives PRESS.</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</si>
  <si>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</si>
  <si>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</si>
  <si>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</si>
  <si>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</si>
  <si>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</si>
  <si>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</si>
  <si>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</si>
  <si>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</si>
  <si>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</si>
  <si>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</si>
  <si>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</si>
  <si>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</si>
  <si>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</si>
  <si>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</si>
  <si>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</si>
  <si>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Variable</t>
  </si>
  <si>
    <t>Role</t>
  </si>
  <si>
    <t>Type</t>
  </si>
  <si>
    <t>Reference Level</t>
  </si>
  <si>
    <t>Order</t>
  </si>
  <si>
    <t>Transform</t>
  </si>
  <si>
    <t>Levels</t>
  </si>
  <si>
    <t>Continuous</t>
  </si>
  <si>
    <t>None</t>
  </si>
  <si>
    <t>Categorical</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</si>
  <si>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</si>
  <si>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</si>
  <si>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</si>
  <si>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</si>
  <si>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</si>
  <si>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</si>
  <si>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</si>
  <si>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</si>
  <si>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</si>
  <si>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The single Role=Response data column, full height; #N/A when no row is declared Response.</t>
  </si>
  <si>
    <t>The y column — whichever variable is marked Response in the spec.</t>
  </si>
  <si>
    <t>Sheet-scoped derived response for the Model Construction sheet. Returns the data column of the first spec row whose Role is Response, via XMATCH over the trimmed role vector. Full-height; consumers wrap it in IFERROR to absorb the no-Response and multiple-Response states, which the audit strip's responses count flags separately.</t>
  </si>
  <si>
    <t>Row_Labels</t>
  </si>
  <si>
    <t>Full-height text column of observation labels: joined Identifier columns, or 'Obs. n' when none are declared.</t>
  </si>
  <si>
    <t>A readable label per row — the Identifier columns joined, or Obs. 1, Obs. 2, … when there are none.</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</si>
  <si>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X_s and Sample_Include.</t>
  </si>
  <si>
    <t>X_s</t>
  </si>
  <si>
    <t>The constructed design matrix in spec order: continuous predictors passed through, categoricals reference-dropped one-hot; full height.</t>
  </si>
  <si>
    <t>The design matrix built from the spec — continuous columns as-is, categorical columns turned into reference-dropped dummies.</t>
  </si>
  <si>
    <t>Constructed_Column_Names</t>
  </si>
  <si>
    <t>Horizontal header row of level-qualified names for X_s(); always the same width as COLUMNS(X_s()).</t>
  </si>
  <si>
    <t>The column headings for the design matrix — like 'Status: Developing' or 'Year: 2001', one per X_s column.</t>
  </si>
  <si>
    <t>Sheet-scoped design-matrix constructor for the Model Construction sheet. A REDUCE assembles columns in spec order for rows where Role=Predictor and Include=TRUE: a Continuous predictor is passed through as its raw column; a Categorical predictor is encoded as --(col = retained_levels), where Dummy_Levels supplies the mask-scoped, reference-dropped level set (bound once; its #N/A on a degenerate or invalid-reference column is the single skip signal, so the variable contributes nothing rather than erroring the sheet). Reads Sample_Include only to fix categorical level sets; the output is always full-height (the row-mask contract). The retained-levels broadcast is inlined, never LET-bound, to avoid an eager empty-array error. The degenerate skip tests ISNA(INDEX(lv,1,1)), a scalar: lv is a 1x(L-1) row, and an array ISNA condition in front of a wider HSTACK branch broadcasts to #N/A, so the guard must be scalarized.</t>
  </si>
  <si>
    <t>Sheet-scoped header strip for the Model Construction sheet: the structural twin of X_s. Same iteration, same Predictor-AND-Include predicate, same Dummy_Levels skip conditions, emitting a name per contributed column — the bare header for a Continuous predictor, 'Header: level' for each retained Categorical level. Twinning guarantees the header width always equals COLUMNS(X_s()); QC asserts the two never diverge. The degenerate skip tests ISNA(INDEX(lv,1,1)), a scalar: lv is a 1x(L-1) row, and an array ISNA condition in front of a wider HSTACK branch broadcasts to #N/A, so the guard must be scalarized.</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</si>
  <si>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</si>
  <si>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=LAMBDA(LET(n_c,COLUMNS(Source_Data),rl,TAKE(Spec_Role,n_c),INDEX(Source_Data,0,XMATCH("Response (y)",rl))))</t>
  </si>
  <si>
    <t>=LAMBDA(LET(n_c,COLUMNS(Source_Data),rl,TAKE(Spec_Role,n_c),ids,IFERROR(TRANSPOSE(FILTER(TRANSPOSE(Source_Data),rl="Identifier (Row Label)")),NA()),IF(SUM(--(rl="Identifier (Row Label)"))=0,"Obs. "&amp;SEQUENCE(ROWS(Source_Data)),BYROW(ids,LAMBDA(r,TEXTJOIN("|",FALSE,r))))))</t>
  </si>
  <si>
    <t>=LAMBDA(LET(n_c,COLUMNS(Source_Data),rl,TAKE(Spec_Role,n_c),inc,TAKE(Spec_Include,n_c),typ,TAKE(Spec_Type,n_c),refs,TAKE(Spec_Reference,n_c),seed,SEQUENCE(ROWS(Source_Data),1,0,0),built,REDUCE(seed,SEQUENCE(n_c),LAMBDA(acc,j,IF(OR(INDEX(rl,j)&lt;&gt;"Predictor (x)",INDEX(inc,j)&lt;&gt;TRUE),acc,LET(col,INDEX(Source_Data,0,j),IF(INDEX(typ,j)&lt;&gt;"Categorical",HSTACK(acc,col),LET(d,INDEX(refs,j),r,IF(LEN(d&amp;"")=0,"",d),lv,Dummy_Levels(col,r,Sample_Include()),IF(ISNA(INDEX(lv,1,1)),acc,HSTACK(acc,--(col=lv))))))))),DROP(built,,1)))</t>
  </si>
  <si>
    <t>=LAMBDA(LET(n_c,COLUMNS(Source_Data),rl,TAKE(Spec_Role,n_c),inc,TAKE(Spec_Include,n_c),typ,TAKE(Spec_Type,n_c),refs,TAKE(Spec_Reference,n_c),hdrs,TOROW(Header_Names),built,REDUCE("",SEQUENCE(n_c),LAMBDA(acc,j,IF(OR(INDEX(rl,j)&lt;&gt;"Predictor (x)",INDEX(inc,j)&lt;&gt;TRUE),acc,LET(h,INDEX(hdrs,1,j),IF(INDEX(typ,j)&lt;&gt;"Categorical",HSTACK(acc,h),LET(col,INDEX(Source_Data,0,j),d,INDEX(refs,j),r,IF(LEN(d&amp;"")=0,"",d),lv,Dummy_Levels(col,r,Sample_Include()),IF(ISNA(INDEX(lv,1,1)),acc,HSTACK(acc,h&amp;": "&amp;lv)))))))),DROP(built,,1)))</t>
  </si>
  <si>
    <t>Identifier (Row Label)</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</si>
  <si>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</si>
  <si>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</si>
  <si>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</si>
  <si>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</si>
  <si>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</si>
  <si>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</si>
  <si>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</si>
  <si>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</si>
  <si>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t>
  </si>
  <si>
    <t>Define your model in the MODEL SPECIFICATION block (columns A–G):</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</si>
  <si>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</si>
  <si>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</si>
  <si>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If your table has more columns than the shipped dataset, fill in Role, Include, and Type for the extra specification rows — the dropdowns are available all the way down. A row with a blank Role is ignored. The Order and Transform columns are placeholders for a future version and are not read by any formula; they are hidden on the sheet.</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</si>
  <si>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</si>
  <si>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</si>
  <si>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</si>
  <si>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</si>
  <si>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Enter a value for each design-matrix column in the orange cells under PREDICTION INPUTS (column AC) — one row per constructed column, including one per dummy (use 1 for the scenario's level, 0 for its siblings). The Training Mean column beside the inputs shows each column's mean over the analysis sample, which is also the prefilled default — so the untouched prediction is at the data's center and the SE prediction equals the SE of the regression. Results appear in the PREDICTION OUTPUTS box above; the confidence level is controlled by the Alpha cell (T12) in REGRESSION OUTPUTS.</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</si>
  <si>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</si>
  <si>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</si>
  <si>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</si>
  <si>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</si>
  <si>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</si>
  <si>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</si>
  <si>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Specification-Driven Regression release (MAJOR — existing workbook inputs change meaning). The Regression sheet's control block is replaced by a declarative variable-specification block (Role, Include, Type, Reference Level, with reserved Order and Transform columns) spanning every column of the source table, and X_s is promoted from a column filter to a model-matrix constructor. Sheet-scoped constructor names (Source_Data as the dataset-retarget point, Sample_Include with role-aware completeness, Response_Column, Row_Labels, X_s, and its structural twin Constructed_Column_Names) dissolve the v1 hard-wired ranges, with filtered display zones and a row-1 audit strip (k, rows, response, responses, included rows). Categorical predictors are reference-dropped via the rebuilt Dummy_Levels/Dummy_Code, which now signal failure with a real #N/A error instead of text; degenerate or invalid-reference categoricals contribute zero columns and are flagged red rather than erroring the sheet. Includes the canonical rename pass (e.g. P_Value_F to F_Statistic_P_Value, F_Stat to F_Statistic, Grid_Argmin to Grid_Argument_Minimum). The QC build gains a Model Construction analyzer asserting the default-spec audit values, the X_s/Constructed_Column_Names twin widths, the full-height row-mask contract, and a stratified-Filter degeneracy case.</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</si>
  <si>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</si>
  <si>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</si>
  <si>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Q-Q Plot Data</t>
  </si>
  <si>
    <t>P</t>
  </si>
  <si>
    <t>Sample</t>
  </si>
  <si>
    <t>Gamma Grid-Search MLE  —  Stage 1  (Shape (α) × Rate (β))</t>
  </si>
  <si>
    <t>Shape (α)</t>
  </si>
  <si>
    <t>Rate (β)</t>
  </si>
  <si>
    <t>Gamma Grid-Search MLE  —  Stage 2  (refined)</t>
  </si>
  <si>
    <t>Beta Grid-Search MLE  —  Stage 1  (Alpha (α) × Beta (β))</t>
  </si>
  <si>
    <t>Alpha (α)</t>
  </si>
  <si>
    <t>Beta (β)</t>
  </si>
  <si>
    <t>Beta Grid-Search MLE  —  Stage 2  (refined)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</si>
</sst>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E+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4">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70">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2"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1" fontId="0" fillId="0" borderId="0" xfId="0" applyNumberFormat="1"/>
    <xf numFmtId="0" fontId="1" fillId="3" borderId="1" xfId="0" applyFont="1" applyFill="1" applyBorder="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0" fontId="1" fillId="3" borderId="6" xfId="0" applyFont="1" applyFill="1" applyBorder="1"/>
    <xf numFmtId="164" fontId="0" fillId="0" borderId="5" xfId="0" applyNumberFormat="1" applyBorder="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165" fontId="0" fillId="0" borderId="0" xfId="0" applyNumberFormat="1"/>
    <xf numFmtId="165" fontId="1" fillId="3" borderId="4" xfId="0" applyNumberFormat="1" applyFont="1" applyFill="1" applyBorder="1"/>
    <xf numFmtId="165" fontId="0" fillId="0" borderId="4" xfId="0" applyNumberFormat="1" applyBorder="1"/>
    <xf numFmtId="166" fontId="0" fillId="0" borderId="3" xfId="0" applyNumberFormat="1" applyBorder="1"/>
    <xf numFmtId="166" fontId="0" fillId="0" borderId="7" xfId="0" applyNumberFormat="1" applyBorder="1"/>
    <xf numFmtId="1" fontId="0" fillId="0" borderId="7" xfId="0" applyNumberFormat="1" applyBorder="1"/>
    <xf numFmtId="165" fontId="0" fillId="0" borderId="1" xfId="0" applyNumberFormat="1" applyBorder="1"/>
    <xf numFmtId="165" fontId="0" fillId="0" borderId="2" xfId="0" applyNumberFormat="1" applyBorder="1"/>
    <xf numFmtId="166" fontId="0" fillId="0" borderId="5" xfId="0" applyNumberFormat="1" applyBorder="1"/>
    <xf numFmtId="165" fontId="0" fillId="4" borderId="0" xfId="0" applyNumberFormat="1" applyFill="1"/>
    <xf numFmtId="0" fontId="1" fillId="4" borderId="0" xfId="0" applyFont="1" applyFill="1"/>
    <xf numFmtId="1" fontId="0" fillId="4" borderId="0" xfId="0" applyNumberFormat="1" applyFill="1"/>
    <xf numFmtId="164" fontId="0" fillId="0" borderId="3" xfId="0" applyNumberFormat="1" applyBorder="1"/>
    <xf numFmtId="0" fontId="1" fillId="2" borderId="0" xfId="0" applyFont="1" applyFill="1" applyAlignment="1">
      <alignment wrapText="1"/>
    </xf>
    <xf numFmtId="164" fontId="1" fillId="0" borderId="0" xfId="0" applyNumberFormat="1" applyFont="1"/>
    <xf numFmtId="164" fontId="0" fillId="0" borderId="0" xfId="0" applyNumberFormat="1" applyAlignment="1">
      <alignment wrapText="1"/>
    </xf>
    <xf numFmtId="0" fontId="1" fillId="2" borderId="0" xfId="0" applyFont="1" applyFill="1"/>
    <xf numFmtId="0" fontId="0" fillId="0" borderId="0" xfId="0"/>
    <xf numFmtId="0" fontId="0" fillId="0" borderId="0" xfId="0" applyBorder="1"/>
    <xf numFmtId="165" fontId="0" fillId="0" borderId="0" xfId="0" applyNumberFormat="1" applyBorder="1"/>
    <xf numFmtId="1" fontId="0" fillId="0" borderId="0" xfId="0" applyNumberFormat="1" applyBorder="1"/>
    <xf numFmtId="0" fontId="1" fillId="2" borderId="8" xfId="0" applyFont="1" applyFill="1" applyBorder="1"/>
    <xf numFmtId="0" fontId="0" fillId="0" borderId="9" xfId="0" applyBorder="1"/>
    <xf numFmtId="0" fontId="0" fillId="0" borderId="10" xfId="0" applyBorder="1"/>
    <xf numFmtId="166" fontId="0" fillId="0" borderId="0" xfId="0" applyNumberFormat="1" applyBorder="1"/>
    <xf numFmtId="164" fontId="0" fillId="0" borderId="0" xfId="0" applyNumberFormat="1" applyBorder="1"/>
    <xf numFmtId="0" fontId="1" fillId="3" borderId="8" xfId="0" applyFont="1" applyFill="1" applyBorder="1"/>
    <xf numFmtId="0" fontId="1" fillId="3" borderId="9" xfId="0" applyFont="1" applyFill="1" applyBorder="1"/>
    <xf numFmtId="0" fontId="1" fillId="3" borderId="10" xfId="0" applyFont="1" applyFill="1" applyBorder="1"/>
    <xf numFmtId="165" fontId="0" fillId="4" borderId="0" xfId="0" applyNumberFormat="1" applyFill="1" applyBorder="1"/>
    <xf numFmtId="166" fontId="0" fillId="0" borderId="11" xfId="0" applyNumberFormat="1" applyBorder="1"/>
    <xf numFmtId="165" fontId="0" fillId="0" borderId="12" xfId="0" applyNumberFormat="1" applyBorder="1"/>
    <xf numFmtId="165" fontId="0" fillId="0" borderId="13" xfId="0" applyNumberFormat="1" applyBorder="1"/>
    <xf numFmtId="0" fontId="1" fillId="0" borderId="0" xfId="0" applyFont="1" applyBorder="1"/>
  </cellXfs>
  <cellStyles count="1">
    <cellStyle name="Normal" xfId="0" builtinId="0"/>
  </cellStyles>
  <dxfs count="70">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6969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69696"/>
      </font>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69696"/>
      </font>
    </dxf>
    <dxf>
      <font>
        <color rgb="FF969696"/>
      </font>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1649"/>
                <c:pt idx="0">
                  <c:v>65.073751371362434</c:v>
                </c:pt>
                <c:pt idx="1">
                  <c:v>62.302509084032771</c:v>
                </c:pt>
                <c:pt idx="2">
                  <c:v>62.111513891320939</c:v>
                </c:pt>
                <c:pt idx="3">
                  <c:v>61.733691503960685</c:v>
                </c:pt>
                <c:pt idx="4">
                  <c:v>61.288147432930288</c:v>
                </c:pt>
                <c:pt idx="5">
                  <c:v>60.70020220823131</c:v>
                </c:pt>
                <c:pt idx="6">
                  <c:v>60.459650561142091</c:v>
                </c:pt>
                <c:pt idx="7">
                  <c:v>59.76673733231388</c:v>
                </c:pt>
                <c:pt idx="8">
                  <c:v>58.732446525935742</c:v>
                </c:pt>
                <c:pt idx="9">
                  <c:v>58.843735144781903</c:v>
                </c:pt>
                <c:pt idx="10">
                  <c:v>57.990198849604127</c:v>
                </c:pt>
                <c:pt idx="11">
                  <c:v>56.875540739626288</c:v>
                </c:pt>
                <c:pt idx="12">
                  <c:v>56.016613381412782</c:v>
                </c:pt>
                <c:pt idx="13">
                  <c:v>65.448195290330077</c:v>
                </c:pt>
                <c:pt idx="14">
                  <c:v>55.342557361449231</c:v>
                </c:pt>
                <c:pt idx="15">
                  <c:v>55.249957051721815</c:v>
                </c:pt>
                <c:pt idx="16">
                  <c:v>77.726248628637549</c:v>
                </c:pt>
                <c:pt idx="17">
                  <c:v>77.609795365099458</c:v>
                </c:pt>
                <c:pt idx="18">
                  <c:v>74.92425057933788</c:v>
                </c:pt>
                <c:pt idx="19">
                  <c:v>74.748691091562748</c:v>
                </c:pt>
                <c:pt idx="20">
                  <c:v>73.493263335618778</c:v>
                </c:pt>
                <c:pt idx="21">
                  <c:v>71.892290052538698</c:v>
                </c:pt>
                <c:pt idx="22">
                  <c:v>71.969737321848129</c:v>
                </c:pt>
                <c:pt idx="23">
                  <c:v>74.231999649023308</c:v>
                </c:pt>
                <c:pt idx="24">
                  <c:v>73.043448560131623</c:v>
                </c:pt>
                <c:pt idx="25">
                  <c:v>70.290307011134786</c:v>
                </c:pt>
                <c:pt idx="26">
                  <c:v>71.53718211428091</c:v>
                </c:pt>
                <c:pt idx="27">
                  <c:v>72.347365586144775</c:v>
                </c:pt>
                <c:pt idx="28">
                  <c:v>71.522424116598032</c:v>
                </c:pt>
                <c:pt idx="29">
                  <c:v>71.860391556389033</c:v>
                </c:pt>
                <c:pt idx="30">
                  <c:v>72.510822936262286</c:v>
                </c:pt>
                <c:pt idx="31">
                  <c:v>73.422145513236273</c:v>
                </c:pt>
                <c:pt idx="32">
                  <c:v>77.537162273438994</c:v>
                </c:pt>
                <c:pt idx="33">
                  <c:v>74.361686593231738</c:v>
                </c:pt>
                <c:pt idx="34">
                  <c:v>74.236981454572927</c:v>
                </c:pt>
                <c:pt idx="35">
                  <c:v>73.673914242728813</c:v>
                </c:pt>
                <c:pt idx="36">
                  <c:v>72.871430283320251</c:v>
                </c:pt>
                <c:pt idx="37">
                  <c:v>72.232435618806605</c:v>
                </c:pt>
                <c:pt idx="38">
                  <c:v>70.968399333267428</c:v>
                </c:pt>
                <c:pt idx="39">
                  <c:v>70.332915241108125</c:v>
                </c:pt>
                <c:pt idx="40">
                  <c:v>70.767524004070609</c:v>
                </c:pt>
                <c:pt idx="41">
                  <c:v>69.2831036648099</c:v>
                </c:pt>
                <c:pt idx="42">
                  <c:v>73.655453074851948</c:v>
                </c:pt>
                <c:pt idx="43">
                  <c:v>61.820981889305692</c:v>
                </c:pt>
                <c:pt idx="44">
                  <c:v>61.445390078021262</c:v>
                </c:pt>
                <c:pt idx="45">
                  <c:v>59.880933161643995</c:v>
                </c:pt>
                <c:pt idx="46">
                  <c:v>58.559232728435724</c:v>
                </c:pt>
                <c:pt idx="47">
                  <c:v>57.736872414816474</c:v>
                </c:pt>
                <c:pt idx="48">
                  <c:v>57.125722565013049</c:v>
                </c:pt>
                <c:pt idx="49">
                  <c:v>56.307119680879261</c:v>
                </c:pt>
                <c:pt idx="50">
                  <c:v>55.190096707389145</c:v>
                </c:pt>
                <c:pt idx="51">
                  <c:v>79.096274702209115</c:v>
                </c:pt>
                <c:pt idx="52">
                  <c:v>78.969540461934187</c:v>
                </c:pt>
                <c:pt idx="53">
                  <c:v>82.286641888919377</c:v>
                </c:pt>
                <c:pt idx="54">
                  <c:v>82.264527228171232</c:v>
                </c:pt>
                <c:pt idx="55">
                  <c:v>77.373221759318938</c:v>
                </c:pt>
                <c:pt idx="56">
                  <c:v>77.504312684965555</c:v>
                </c:pt>
                <c:pt idx="57">
                  <c:v>77.06959406755891</c:v>
                </c:pt>
                <c:pt idx="58">
                  <c:v>76.531876912951446</c:v>
                </c:pt>
                <c:pt idx="59">
                  <c:v>76.777159973166874</c:v>
                </c:pt>
                <c:pt idx="60">
                  <c:v>76.047394071105487</c:v>
                </c:pt>
                <c:pt idx="61">
                  <c:v>80.676310482340654</c:v>
                </c:pt>
                <c:pt idx="62">
                  <c:v>76.088006557610214</c:v>
                </c:pt>
                <c:pt idx="63">
                  <c:v>76.209447537837548</c:v>
                </c:pt>
                <c:pt idx="64">
                  <c:v>75.19514544210702</c:v>
                </c:pt>
                <c:pt idx="65">
                  <c:v>71.344244949616581</c:v>
                </c:pt>
                <c:pt idx="66">
                  <c:v>71.302509618730497</c:v>
                </c:pt>
                <c:pt idx="67">
                  <c:v>71.202397192007155</c:v>
                </c:pt>
                <c:pt idx="68">
                  <c:v>70.411127256021516</c:v>
                </c:pt>
                <c:pt idx="69">
                  <c:v>69.913252126245752</c:v>
                </c:pt>
                <c:pt idx="70">
                  <c:v>74.220620326892401</c:v>
                </c:pt>
                <c:pt idx="71">
                  <c:v>69.282385665396859</c:v>
                </c:pt>
                <c:pt idx="72">
                  <c:v>68.735306775487459</c:v>
                </c:pt>
                <c:pt idx="73">
                  <c:v>67.714265122574176</c:v>
                </c:pt>
                <c:pt idx="74">
                  <c:v>68.433550934043367</c:v>
                </c:pt>
                <c:pt idx="75">
                  <c:v>67.800856185799404</c:v>
                </c:pt>
                <c:pt idx="76">
                  <c:v>68.000176278321547</c:v>
                </c:pt>
                <c:pt idx="77">
                  <c:v>68.984560695751668</c:v>
                </c:pt>
                <c:pt idx="78">
                  <c:v>69.767984371634014</c:v>
                </c:pt>
                <c:pt idx="79">
                  <c:v>91.404764161412302</c:v>
                </c:pt>
                <c:pt idx="80">
                  <c:v>89.656379838367826</c:v>
                </c:pt>
                <c:pt idx="81">
                  <c:v>89.252024205689651</c:v>
                </c:pt>
                <c:pt idx="82">
                  <c:v>88.51431668535308</c:v>
                </c:pt>
                <c:pt idx="83">
                  <c:v>87.293896623855076</c:v>
                </c:pt>
                <c:pt idx="84">
                  <c:v>86.295244623949429</c:v>
                </c:pt>
                <c:pt idx="85">
                  <c:v>86.572882471547118</c:v>
                </c:pt>
                <c:pt idx="86">
                  <c:v>83.091514784972532</c:v>
                </c:pt>
                <c:pt idx="87">
                  <c:v>87.700251786310375</c:v>
                </c:pt>
                <c:pt idx="88">
                  <c:v>84.790333653347403</c:v>
                </c:pt>
                <c:pt idx="89">
                  <c:v>85.908559286474059</c:v>
                </c:pt>
                <c:pt idx="90">
                  <c:v>86.698327695960558</c:v>
                </c:pt>
                <c:pt idx="91">
                  <c:v>84.473540663346597</c:v>
                </c:pt>
                <c:pt idx="92">
                  <c:v>87.07727753442812</c:v>
                </c:pt>
                <c:pt idx="93">
                  <c:v>81.944679297858883</c:v>
                </c:pt>
                <c:pt idx="94">
                  <c:v>78.01247828975707</c:v>
                </c:pt>
                <c:pt idx="95">
                  <c:v>83.169312084826061</c:v>
                </c:pt>
                <c:pt idx="96">
                  <c:v>81.30263770506761</c:v>
                </c:pt>
                <c:pt idx="97">
                  <c:v>80.44688643300546</c:v>
                </c:pt>
                <c:pt idx="98">
                  <c:v>80.579750204848068</c:v>
                </c:pt>
                <c:pt idx="99">
                  <c:v>80.37663812389647</c:v>
                </c:pt>
                <c:pt idx="100">
                  <c:v>82.148744503223284</c:v>
                </c:pt>
                <c:pt idx="101">
                  <c:v>76.872148081853283</c:v>
                </c:pt>
                <c:pt idx="102">
                  <c:v>78.467431973916291</c:v>
                </c:pt>
                <c:pt idx="103">
                  <c:v>78.613870436601076</c:v>
                </c:pt>
                <c:pt idx="104">
                  <c:v>75.946785160302056</c:v>
                </c:pt>
                <c:pt idx="105">
                  <c:v>82.384662812156023</c:v>
                </c:pt>
                <c:pt idx="106">
                  <c:v>79.372224874163464</c:v>
                </c:pt>
                <c:pt idx="107">
                  <c:v>79.763435017858185</c:v>
                </c:pt>
                <c:pt idx="108">
                  <c:v>71.145832169578256</c:v>
                </c:pt>
                <c:pt idx="109">
                  <c:v>70.486968736347251</c:v>
                </c:pt>
                <c:pt idx="110">
                  <c:v>70.147610375470364</c:v>
                </c:pt>
                <c:pt idx="111">
                  <c:v>70.054559125923049</c:v>
                </c:pt>
                <c:pt idx="112">
                  <c:v>73.655728689509871</c:v>
                </c:pt>
                <c:pt idx="113">
                  <c:v>69.462881306267633</c:v>
                </c:pt>
                <c:pt idx="114">
                  <c:v>69.316433819778666</c:v>
                </c:pt>
                <c:pt idx="115">
                  <c:v>73.112129926798872</c:v>
                </c:pt>
                <c:pt idx="116">
                  <c:v>67.576092663082491</c:v>
                </c:pt>
                <c:pt idx="117">
                  <c:v>67.325424677175292</c:v>
                </c:pt>
                <c:pt idx="118">
                  <c:v>67.779507208990381</c:v>
                </c:pt>
                <c:pt idx="119">
                  <c:v>67.187867388120779</c:v>
                </c:pt>
                <c:pt idx="120">
                  <c:v>67.30011931917592</c:v>
                </c:pt>
                <c:pt idx="121">
                  <c:v>66.904419054639192</c:v>
                </c:pt>
                <c:pt idx="122">
                  <c:v>66.713478953496363</c:v>
                </c:pt>
                <c:pt idx="123">
                  <c:v>66.393265529047071</c:v>
                </c:pt>
                <c:pt idx="124">
                  <c:v>69.885961803600594</c:v>
                </c:pt>
                <c:pt idx="125">
                  <c:v>64.829696604348214</c:v>
                </c:pt>
                <c:pt idx="126">
                  <c:v>64.292267779919172</c:v>
                </c:pt>
                <c:pt idx="127">
                  <c:v>64.297704839609224</c:v>
                </c:pt>
                <c:pt idx="128">
                  <c:v>63.840353170429253</c:v>
                </c:pt>
                <c:pt idx="129">
                  <c:v>64.07118819002055</c:v>
                </c:pt>
                <c:pt idx="130">
                  <c:v>63.000424557117583</c:v>
                </c:pt>
                <c:pt idx="131">
                  <c:v>63.304681326186895</c:v>
                </c:pt>
                <c:pt idx="132">
                  <c:v>62.589326989376168</c:v>
                </c:pt>
                <c:pt idx="133">
                  <c:v>73.741246056059282</c:v>
                </c:pt>
                <c:pt idx="134">
                  <c:v>79.439036487617471</c:v>
                </c:pt>
                <c:pt idx="135">
                  <c:v>73.00375010154697</c:v>
                </c:pt>
                <c:pt idx="136">
                  <c:v>72.124918533798677</c:v>
                </c:pt>
                <c:pt idx="137">
                  <c:v>71.983366857308795</c:v>
                </c:pt>
                <c:pt idx="138">
                  <c:v>72.327205162347553</c:v>
                </c:pt>
                <c:pt idx="139">
                  <c:v>71.837153878592304</c:v>
                </c:pt>
                <c:pt idx="140">
                  <c:v>71.041819781415086</c:v>
                </c:pt>
                <c:pt idx="141">
                  <c:v>70.533474961941351</c:v>
                </c:pt>
                <c:pt idx="142">
                  <c:v>69.214861079340878</c:v>
                </c:pt>
                <c:pt idx="143">
                  <c:v>69.465704361867381</c:v>
                </c:pt>
                <c:pt idx="144">
                  <c:v>68.586686667027863</c:v>
                </c:pt>
                <c:pt idx="145">
                  <c:v>67.968250425535302</c:v>
                </c:pt>
                <c:pt idx="146">
                  <c:v>68.54561969583159</c:v>
                </c:pt>
                <c:pt idx="147">
                  <c:v>69.154110157388516</c:v>
                </c:pt>
                <c:pt idx="148">
                  <c:v>81.947558357412817</c:v>
                </c:pt>
                <c:pt idx="149">
                  <c:v>78.885810284343478</c:v>
                </c:pt>
                <c:pt idx="150">
                  <c:v>78.593431001982907</c:v>
                </c:pt>
                <c:pt idx="151">
                  <c:v>80.939850918943478</c:v>
                </c:pt>
                <c:pt idx="152">
                  <c:v>78.147057533228804</c:v>
                </c:pt>
                <c:pt idx="153">
                  <c:v>78.149475855299102</c:v>
                </c:pt>
                <c:pt idx="154">
                  <c:v>80.856787161841879</c:v>
                </c:pt>
                <c:pt idx="155">
                  <c:v>77.604880456443865</c:v>
                </c:pt>
                <c:pt idx="156">
                  <c:v>80.375568197851095</c:v>
                </c:pt>
                <c:pt idx="157">
                  <c:v>79.444016057457219</c:v>
                </c:pt>
                <c:pt idx="158">
                  <c:v>84.50154748910991</c:v>
                </c:pt>
                <c:pt idx="159">
                  <c:v>81.579120826405315</c:v>
                </c:pt>
                <c:pt idx="160">
                  <c:v>81.817235314632285</c:v>
                </c:pt>
                <c:pt idx="161">
                  <c:v>86.347583006799709</c:v>
                </c:pt>
                <c:pt idx="162">
                  <c:v>84.985180011393453</c:v>
                </c:pt>
                <c:pt idx="163">
                  <c:v>69.905483952299761</c:v>
                </c:pt>
                <c:pt idx="164">
                  <c:v>75.198263950280591</c:v>
                </c:pt>
                <c:pt idx="165">
                  <c:v>68.804815345408485</c:v>
                </c:pt>
                <c:pt idx="166">
                  <c:v>68.821774903167451</c:v>
                </c:pt>
                <c:pt idx="167">
                  <c:v>68.83752157478196</c:v>
                </c:pt>
                <c:pt idx="168">
                  <c:v>69.628599680960974</c:v>
                </c:pt>
                <c:pt idx="169">
                  <c:v>69.43179620331091</c:v>
                </c:pt>
                <c:pt idx="170">
                  <c:v>69.374218179563599</c:v>
                </c:pt>
                <c:pt idx="171">
                  <c:v>69.083888519804688</c:v>
                </c:pt>
                <c:pt idx="172">
                  <c:v>68.909791691570035</c:v>
                </c:pt>
                <c:pt idx="173">
                  <c:v>68.837776703552322</c:v>
                </c:pt>
                <c:pt idx="174">
                  <c:v>73.90007416847665</c:v>
                </c:pt>
                <c:pt idx="175">
                  <c:v>67.666019599170198</c:v>
                </c:pt>
                <c:pt idx="176">
                  <c:v>74.212488419964018</c:v>
                </c:pt>
                <c:pt idx="177">
                  <c:v>68.901278965155825</c:v>
                </c:pt>
                <c:pt idx="178">
                  <c:v>64.004177774578153</c:v>
                </c:pt>
                <c:pt idx="179">
                  <c:v>63.294910720500425</c:v>
                </c:pt>
                <c:pt idx="180">
                  <c:v>62.743596627734348</c:v>
                </c:pt>
                <c:pt idx="181">
                  <c:v>62.587565605252514</c:v>
                </c:pt>
                <c:pt idx="182">
                  <c:v>61.995300405769662</c:v>
                </c:pt>
                <c:pt idx="183">
                  <c:v>61.813941075472549</c:v>
                </c:pt>
                <c:pt idx="184">
                  <c:v>60.644853415157364</c:v>
                </c:pt>
                <c:pt idx="185">
                  <c:v>59.859846786287399</c:v>
                </c:pt>
                <c:pt idx="186">
                  <c:v>60.130906666853051</c:v>
                </c:pt>
                <c:pt idx="187">
                  <c:v>59.089431993348754</c:v>
                </c:pt>
                <c:pt idx="188">
                  <c:v>59.10987570385273</c:v>
                </c:pt>
                <c:pt idx="189">
                  <c:v>58.165144972747299</c:v>
                </c:pt>
                <c:pt idx="190">
                  <c:v>57.779848971834042</c:v>
                </c:pt>
                <c:pt idx="191">
                  <c:v>68.000658612370032</c:v>
                </c:pt>
                <c:pt idx="192">
                  <c:v>67.753216260320769</c:v>
                </c:pt>
                <c:pt idx="193">
                  <c:v>67.22134635867495</c:v>
                </c:pt>
                <c:pt idx="194">
                  <c:v>66.702938956323933</c:v>
                </c:pt>
                <c:pt idx="195">
                  <c:v>65.797463536993504</c:v>
                </c:pt>
                <c:pt idx="196">
                  <c:v>65.063570328830266</c:v>
                </c:pt>
                <c:pt idx="197">
                  <c:v>64.318965146359133</c:v>
                </c:pt>
                <c:pt idx="198">
                  <c:v>63.265047400103704</c:v>
                </c:pt>
                <c:pt idx="199">
                  <c:v>62.823370805127887</c:v>
                </c:pt>
                <c:pt idx="200">
                  <c:v>61.248531200624249</c:v>
                </c:pt>
                <c:pt idx="201">
                  <c:v>60.863132065373044</c:v>
                </c:pt>
                <c:pt idx="202">
                  <c:v>59.643553608587041</c:v>
                </c:pt>
                <c:pt idx="203">
                  <c:v>58.891016466950603</c:v>
                </c:pt>
                <c:pt idx="204">
                  <c:v>67.443129756891864</c:v>
                </c:pt>
                <c:pt idx="205">
                  <c:v>58.284360412577392</c:v>
                </c:pt>
                <c:pt idx="206">
                  <c:v>74.952972447038476</c:v>
                </c:pt>
                <c:pt idx="207">
                  <c:v>77.161278870334073</c:v>
                </c:pt>
                <c:pt idx="208">
                  <c:v>74.131994599101091</c:v>
                </c:pt>
                <c:pt idx="209">
                  <c:v>73.213953354586295</c:v>
                </c:pt>
                <c:pt idx="210">
                  <c:v>73.265851096898928</c:v>
                </c:pt>
                <c:pt idx="211">
                  <c:v>73.453499263688656</c:v>
                </c:pt>
                <c:pt idx="212">
                  <c:v>72.654019564341894</c:v>
                </c:pt>
                <c:pt idx="213">
                  <c:v>74.757205951297237</c:v>
                </c:pt>
                <c:pt idx="214">
                  <c:v>75.519271128235644</c:v>
                </c:pt>
                <c:pt idx="215">
                  <c:v>74.359658833974336</c:v>
                </c:pt>
                <c:pt idx="216">
                  <c:v>71.56319603453376</c:v>
                </c:pt>
                <c:pt idx="217">
                  <c:v>66.753278506160441</c:v>
                </c:pt>
                <c:pt idx="218">
                  <c:v>65.510438747803747</c:v>
                </c:pt>
                <c:pt idx="219">
                  <c:v>74.735386909820079</c:v>
                </c:pt>
                <c:pt idx="220">
                  <c:v>64.468643457796603</c:v>
                </c:pt>
                <c:pt idx="221">
                  <c:v>63.392716030179201</c:v>
                </c:pt>
                <c:pt idx="222">
                  <c:v>61.980879849835787</c:v>
                </c:pt>
                <c:pt idx="223">
                  <c:v>60.53903450715562</c:v>
                </c:pt>
                <c:pt idx="224">
                  <c:v>59.926250965012173</c:v>
                </c:pt>
                <c:pt idx="225">
                  <c:v>58.338330411815008</c:v>
                </c:pt>
                <c:pt idx="226">
                  <c:v>55.166974980991853</c:v>
                </c:pt>
                <c:pt idx="227">
                  <c:v>52.704922604514721</c:v>
                </c:pt>
                <c:pt idx="228">
                  <c:v>50.947098327843733</c:v>
                </c:pt>
                <c:pt idx="229">
                  <c:v>50.792647490551644</c:v>
                </c:pt>
                <c:pt idx="230">
                  <c:v>52.271646063228914</c:v>
                </c:pt>
                <c:pt idx="231">
                  <c:v>53.875224134954976</c:v>
                </c:pt>
                <c:pt idx="232">
                  <c:v>74.347887005658066</c:v>
                </c:pt>
                <c:pt idx="233">
                  <c:v>73.384914797193034</c:v>
                </c:pt>
                <c:pt idx="234">
                  <c:v>73.225651272004725</c:v>
                </c:pt>
                <c:pt idx="235">
                  <c:v>72.996249592180533</c:v>
                </c:pt>
                <c:pt idx="236">
                  <c:v>72.460321924600677</c:v>
                </c:pt>
                <c:pt idx="237">
                  <c:v>72.462020707497828</c:v>
                </c:pt>
                <c:pt idx="238">
                  <c:v>71.507930285312753</c:v>
                </c:pt>
                <c:pt idx="239">
                  <c:v>71.355070596437628</c:v>
                </c:pt>
                <c:pt idx="240">
                  <c:v>71.849463702734013</c:v>
                </c:pt>
                <c:pt idx="241">
                  <c:v>71.104325450239202</c:v>
                </c:pt>
                <c:pt idx="242">
                  <c:v>77.062646106984189</c:v>
                </c:pt>
                <c:pt idx="243">
                  <c:v>72.532062294870514</c:v>
                </c:pt>
                <c:pt idx="244">
                  <c:v>72.418531251714271</c:v>
                </c:pt>
                <c:pt idx="245">
                  <c:v>72.667358807623231</c:v>
                </c:pt>
                <c:pt idx="246">
                  <c:v>72.947168641380188</c:v>
                </c:pt>
                <c:pt idx="247">
                  <c:v>74.970081767226105</c:v>
                </c:pt>
                <c:pt idx="248">
                  <c:v>78.34843900229383</c:v>
                </c:pt>
                <c:pt idx="249">
                  <c:v>73.916921620913939</c:v>
                </c:pt>
                <c:pt idx="250">
                  <c:v>73.773982119058331</c:v>
                </c:pt>
                <c:pt idx="251">
                  <c:v>73.120862757512086</c:v>
                </c:pt>
                <c:pt idx="252">
                  <c:v>73.094174463068001</c:v>
                </c:pt>
                <c:pt idx="253">
                  <c:v>72.827997488290478</c:v>
                </c:pt>
                <c:pt idx="254">
                  <c:v>71.901896564453807</c:v>
                </c:pt>
                <c:pt idx="255">
                  <c:v>72.239174983409043</c:v>
                </c:pt>
                <c:pt idx="256">
                  <c:v>76.35691268822427</c:v>
                </c:pt>
                <c:pt idx="257">
                  <c:v>71.909181639636998</c:v>
                </c:pt>
                <c:pt idx="258">
                  <c:v>70.825660165041327</c:v>
                </c:pt>
                <c:pt idx="259">
                  <c:v>70.912892738921897</c:v>
                </c:pt>
                <c:pt idx="260">
                  <c:v>76.485086599082365</c:v>
                </c:pt>
                <c:pt idx="261">
                  <c:v>72.152260774603207</c:v>
                </c:pt>
                <c:pt idx="262">
                  <c:v>58.928156313429021</c:v>
                </c:pt>
                <c:pt idx="263">
                  <c:v>66.557468354605007</c:v>
                </c:pt>
                <c:pt idx="264">
                  <c:v>57.880781927415754</c:v>
                </c:pt>
                <c:pt idx="265">
                  <c:v>57.143389739278049</c:v>
                </c:pt>
                <c:pt idx="266">
                  <c:v>56.366768112065898</c:v>
                </c:pt>
                <c:pt idx="267">
                  <c:v>55.915820924514875</c:v>
                </c:pt>
                <c:pt idx="268">
                  <c:v>54.81382134068145</c:v>
                </c:pt>
                <c:pt idx="269">
                  <c:v>53.574369521657431</c:v>
                </c:pt>
                <c:pt idx="270">
                  <c:v>62.533372028952527</c:v>
                </c:pt>
                <c:pt idx="271">
                  <c:v>62.312971580797196</c:v>
                </c:pt>
                <c:pt idx="272">
                  <c:v>70.813881639037731</c:v>
                </c:pt>
                <c:pt idx="273">
                  <c:v>61.121201057579171</c:v>
                </c:pt>
                <c:pt idx="274">
                  <c:v>60.351079429329232</c:v>
                </c:pt>
                <c:pt idx="275">
                  <c:v>69.023445001752521</c:v>
                </c:pt>
                <c:pt idx="276">
                  <c:v>58.083866050980603</c:v>
                </c:pt>
                <c:pt idx="277">
                  <c:v>66.954328714009563</c:v>
                </c:pt>
                <c:pt idx="278">
                  <c:v>54.9160428462623</c:v>
                </c:pt>
                <c:pt idx="279">
                  <c:v>53.349186417823567</c:v>
                </c:pt>
                <c:pt idx="280">
                  <c:v>51.952929467551677</c:v>
                </c:pt>
                <c:pt idx="281">
                  <c:v>51.645898144967582</c:v>
                </c:pt>
                <c:pt idx="282">
                  <c:v>72.861546303229687</c:v>
                </c:pt>
                <c:pt idx="283">
                  <c:v>76.368323755605587</c:v>
                </c:pt>
                <c:pt idx="284">
                  <c:v>71.824901057918609</c:v>
                </c:pt>
                <c:pt idx="285">
                  <c:v>71.787123164349424</c:v>
                </c:pt>
                <c:pt idx="286">
                  <c:v>71.31525243731646</c:v>
                </c:pt>
                <c:pt idx="287">
                  <c:v>71.124145517367083</c:v>
                </c:pt>
                <c:pt idx="288">
                  <c:v>70.64912474088797</c:v>
                </c:pt>
                <c:pt idx="289">
                  <c:v>69.779441956784396</c:v>
                </c:pt>
                <c:pt idx="290">
                  <c:v>70.05168995778304</c:v>
                </c:pt>
                <c:pt idx="291">
                  <c:v>68.168527698684812</c:v>
                </c:pt>
                <c:pt idx="292">
                  <c:v>72.71658794108896</c:v>
                </c:pt>
                <c:pt idx="293">
                  <c:v>68.328122737529625</c:v>
                </c:pt>
                <c:pt idx="294">
                  <c:v>68.320975012478556</c:v>
                </c:pt>
                <c:pt idx="295">
                  <c:v>66.684888634814712</c:v>
                </c:pt>
                <c:pt idx="296">
                  <c:v>66.254664895513855</c:v>
                </c:pt>
                <c:pt idx="297">
                  <c:v>65.905342885696157</c:v>
                </c:pt>
                <c:pt idx="298">
                  <c:v>71.665779080242288</c:v>
                </c:pt>
                <c:pt idx="299">
                  <c:v>65.707000191792631</c:v>
                </c:pt>
                <c:pt idx="300">
                  <c:v>65.736138782892056</c:v>
                </c:pt>
                <c:pt idx="301">
                  <c:v>65.414217141316158</c:v>
                </c:pt>
                <c:pt idx="302">
                  <c:v>70.618591795034874</c:v>
                </c:pt>
                <c:pt idx="303">
                  <c:v>64.483251563140087</c:v>
                </c:pt>
                <c:pt idx="304">
                  <c:v>59.791377310281973</c:v>
                </c:pt>
                <c:pt idx="305">
                  <c:v>59.710150767573353</c:v>
                </c:pt>
                <c:pt idx="306">
                  <c:v>59.438518309826122</c:v>
                </c:pt>
                <c:pt idx="307">
                  <c:v>58.920404802579682</c:v>
                </c:pt>
                <c:pt idx="308">
                  <c:v>69.552288229694938</c:v>
                </c:pt>
                <c:pt idx="309">
                  <c:v>57.821348722710482</c:v>
                </c:pt>
                <c:pt idx="310">
                  <c:v>56.809304076358217</c:v>
                </c:pt>
                <c:pt idx="311">
                  <c:v>54.785618340842788</c:v>
                </c:pt>
                <c:pt idx="312">
                  <c:v>55.677525104299633</c:v>
                </c:pt>
                <c:pt idx="313">
                  <c:v>68.212033205812048</c:v>
                </c:pt>
                <c:pt idx="314">
                  <c:v>77.980125201979149</c:v>
                </c:pt>
                <c:pt idx="315">
                  <c:v>81.268894175747718</c:v>
                </c:pt>
                <c:pt idx="316">
                  <c:v>81.14351562110275</c:v>
                </c:pt>
                <c:pt idx="317">
                  <c:v>78.103039011098971</c:v>
                </c:pt>
                <c:pt idx="318">
                  <c:v>82.939665642612795</c:v>
                </c:pt>
                <c:pt idx="319">
                  <c:v>78.177954867765337</c:v>
                </c:pt>
                <c:pt idx="320">
                  <c:v>80.593272188949982</c:v>
                </c:pt>
                <c:pt idx="321">
                  <c:v>80.135802528203598</c:v>
                </c:pt>
                <c:pt idx="322">
                  <c:v>77.960472009115136</c:v>
                </c:pt>
                <c:pt idx="323">
                  <c:v>79.400832560564112</c:v>
                </c:pt>
                <c:pt idx="324">
                  <c:v>79.666788591059287</c:v>
                </c:pt>
                <c:pt idx="325">
                  <c:v>79.03419485337318</c:v>
                </c:pt>
                <c:pt idx="326">
                  <c:v>52.42140799379365</c:v>
                </c:pt>
                <c:pt idx="327">
                  <c:v>51.809579615585704</c:v>
                </c:pt>
                <c:pt idx="328">
                  <c:v>52.121743881723454</c:v>
                </c:pt>
                <c:pt idx="329">
                  <c:v>51.684317342444615</c:v>
                </c:pt>
                <c:pt idx="330">
                  <c:v>51.242905010464185</c:v>
                </c:pt>
                <c:pt idx="331">
                  <c:v>50.992741513498174</c:v>
                </c:pt>
                <c:pt idx="332">
                  <c:v>55.202055889498162</c:v>
                </c:pt>
                <c:pt idx="333">
                  <c:v>54.984059992760201</c:v>
                </c:pt>
                <c:pt idx="334">
                  <c:v>54.852231809575223</c:v>
                </c:pt>
                <c:pt idx="335">
                  <c:v>54.16678324121682</c:v>
                </c:pt>
                <c:pt idx="336">
                  <c:v>54.154571690303214</c:v>
                </c:pt>
                <c:pt idx="337">
                  <c:v>64.677647396031531</c:v>
                </c:pt>
                <c:pt idx="338">
                  <c:v>52.203593152935461</c:v>
                </c:pt>
                <c:pt idx="339">
                  <c:v>78.791484992196629</c:v>
                </c:pt>
                <c:pt idx="340">
                  <c:v>77.794349768060997</c:v>
                </c:pt>
                <c:pt idx="341">
                  <c:v>77.512850842875849</c:v>
                </c:pt>
                <c:pt idx="342">
                  <c:v>76.499250336152514</c:v>
                </c:pt>
                <c:pt idx="343">
                  <c:v>76.048286838296434</c:v>
                </c:pt>
                <c:pt idx="344">
                  <c:v>76.410011776556132</c:v>
                </c:pt>
                <c:pt idx="345">
                  <c:v>76.207591485459687</c:v>
                </c:pt>
                <c:pt idx="346">
                  <c:v>77.905299323822632</c:v>
                </c:pt>
                <c:pt idx="347">
                  <c:v>76.425926007386323</c:v>
                </c:pt>
                <c:pt idx="348">
                  <c:v>73.576535932474513</c:v>
                </c:pt>
                <c:pt idx="349">
                  <c:v>72.303506400874809</c:v>
                </c:pt>
                <c:pt idx="350">
                  <c:v>72.09907345071305</c:v>
                </c:pt>
                <c:pt idx="351">
                  <c:v>72.726619074824953</c:v>
                </c:pt>
                <c:pt idx="352">
                  <c:v>71.856422646271554</c:v>
                </c:pt>
                <c:pt idx="353">
                  <c:v>71.884513560376135</c:v>
                </c:pt>
                <c:pt idx="354">
                  <c:v>71.088878164642296</c:v>
                </c:pt>
                <c:pt idx="355">
                  <c:v>70.003373021023336</c:v>
                </c:pt>
                <c:pt idx="356">
                  <c:v>69.743512542140024</c:v>
                </c:pt>
                <c:pt idx="357">
                  <c:v>68.539189793060729</c:v>
                </c:pt>
                <c:pt idx="358">
                  <c:v>71.348616607816325</c:v>
                </c:pt>
                <c:pt idx="359">
                  <c:v>70.567273115729265</c:v>
                </c:pt>
                <c:pt idx="360">
                  <c:v>70.311701074671902</c:v>
                </c:pt>
                <c:pt idx="361">
                  <c:v>71.036803683940846</c:v>
                </c:pt>
                <c:pt idx="362">
                  <c:v>68.149028573824239</c:v>
                </c:pt>
                <c:pt idx="363">
                  <c:v>72.407169512574967</c:v>
                </c:pt>
                <c:pt idx="364">
                  <c:v>71.254615882530402</c:v>
                </c:pt>
                <c:pt idx="365">
                  <c:v>71.600244378445339</c:v>
                </c:pt>
                <c:pt idx="366">
                  <c:v>71.36738290861723</c:v>
                </c:pt>
                <c:pt idx="367">
                  <c:v>74.881524822465295</c:v>
                </c:pt>
                <c:pt idx="368">
                  <c:v>74.870390842002166</c:v>
                </c:pt>
                <c:pt idx="369">
                  <c:v>70.037236616009594</c:v>
                </c:pt>
                <c:pt idx="370">
                  <c:v>69.285111310732475</c:v>
                </c:pt>
                <c:pt idx="371">
                  <c:v>68.863911920023725</c:v>
                </c:pt>
                <c:pt idx="372">
                  <c:v>67.897537266329977</c:v>
                </c:pt>
                <c:pt idx="373">
                  <c:v>68.436539940882682</c:v>
                </c:pt>
                <c:pt idx="374">
                  <c:v>73.106389475726687</c:v>
                </c:pt>
                <c:pt idx="375">
                  <c:v>68.186452289696931</c:v>
                </c:pt>
                <c:pt idx="376">
                  <c:v>68.74818794685946</c:v>
                </c:pt>
                <c:pt idx="377">
                  <c:v>69.209319850451351</c:v>
                </c:pt>
                <c:pt idx="378">
                  <c:v>72.225112441186582</c:v>
                </c:pt>
                <c:pt idx="379">
                  <c:v>64.786004009876251</c:v>
                </c:pt>
                <c:pt idx="380">
                  <c:v>64.402521706254078</c:v>
                </c:pt>
                <c:pt idx="381">
                  <c:v>64.116814449931994</c:v>
                </c:pt>
                <c:pt idx="382">
                  <c:v>63.757396428143409</c:v>
                </c:pt>
                <c:pt idx="383">
                  <c:v>63.574257631463809</c:v>
                </c:pt>
                <c:pt idx="384">
                  <c:v>63.103521753620925</c:v>
                </c:pt>
                <c:pt idx="385">
                  <c:v>62.303434084882198</c:v>
                </c:pt>
                <c:pt idx="386">
                  <c:v>62.659119516428348</c:v>
                </c:pt>
                <c:pt idx="387">
                  <c:v>61.553955470865759</c:v>
                </c:pt>
                <c:pt idx="388">
                  <c:v>61.737858925777758</c:v>
                </c:pt>
                <c:pt idx="389">
                  <c:v>60.875462349582591</c:v>
                </c:pt>
                <c:pt idx="390">
                  <c:v>74.032145056718321</c:v>
                </c:pt>
                <c:pt idx="391">
                  <c:v>73.585194738730337</c:v>
                </c:pt>
                <c:pt idx="392">
                  <c:v>73.872307934050625</c:v>
                </c:pt>
                <c:pt idx="393">
                  <c:v>73.629901570367764</c:v>
                </c:pt>
                <c:pt idx="394">
                  <c:v>76.10639665106612</c:v>
                </c:pt>
                <c:pt idx="395">
                  <c:v>72.917514452692828</c:v>
                </c:pt>
                <c:pt idx="396">
                  <c:v>72.749041474680666</c:v>
                </c:pt>
                <c:pt idx="397">
                  <c:v>72.055577422791174</c:v>
                </c:pt>
                <c:pt idx="398">
                  <c:v>75.200587892192516</c:v>
                </c:pt>
                <c:pt idx="399">
                  <c:v>71.49499050243088</c:v>
                </c:pt>
                <c:pt idx="400">
                  <c:v>74.592672211889848</c:v>
                </c:pt>
                <c:pt idx="401">
                  <c:v>74.4497863020555</c:v>
                </c:pt>
                <c:pt idx="402">
                  <c:v>70.788826862163106</c:v>
                </c:pt>
                <c:pt idx="403">
                  <c:v>74.767227227046021</c:v>
                </c:pt>
                <c:pt idx="404">
                  <c:v>71.815957897016034</c:v>
                </c:pt>
                <c:pt idx="405">
                  <c:v>77.163062669292685</c:v>
                </c:pt>
                <c:pt idx="406">
                  <c:v>76.728592823387416</c:v>
                </c:pt>
                <c:pt idx="407">
                  <c:v>78.924789805936854</c:v>
                </c:pt>
                <c:pt idx="408">
                  <c:v>79.006939346602636</c:v>
                </c:pt>
                <c:pt idx="409">
                  <c:v>77.563480686264612</c:v>
                </c:pt>
                <c:pt idx="410">
                  <c:v>78.608646023324084</c:v>
                </c:pt>
                <c:pt idx="411">
                  <c:v>75.454527999630258</c:v>
                </c:pt>
                <c:pt idx="412">
                  <c:v>75.043768949804701</c:v>
                </c:pt>
                <c:pt idx="413">
                  <c:v>76.260818299808278</c:v>
                </c:pt>
                <c:pt idx="414">
                  <c:v>75.790052736995946</c:v>
                </c:pt>
                <c:pt idx="415">
                  <c:v>77.389574082323705</c:v>
                </c:pt>
                <c:pt idx="416">
                  <c:v>77.721387781974826</c:v>
                </c:pt>
                <c:pt idx="417">
                  <c:v>76.894946306101076</c:v>
                </c:pt>
                <c:pt idx="418">
                  <c:v>78.154360903255878</c:v>
                </c:pt>
                <c:pt idx="419">
                  <c:v>75.52347592489275</c:v>
                </c:pt>
                <c:pt idx="420">
                  <c:v>76.750144181205982</c:v>
                </c:pt>
                <c:pt idx="421">
                  <c:v>76.849261760762161</c:v>
                </c:pt>
                <c:pt idx="422">
                  <c:v>76.169803620026528</c:v>
                </c:pt>
                <c:pt idx="423">
                  <c:v>76.509625834473297</c:v>
                </c:pt>
                <c:pt idx="424">
                  <c:v>74.076542055015864</c:v>
                </c:pt>
                <c:pt idx="425">
                  <c:v>74.364786606500857</c:v>
                </c:pt>
                <c:pt idx="426">
                  <c:v>73.958364546776949</c:v>
                </c:pt>
                <c:pt idx="427">
                  <c:v>77.729623225453665</c:v>
                </c:pt>
                <c:pt idx="428">
                  <c:v>57.375201957330873</c:v>
                </c:pt>
                <c:pt idx="429">
                  <c:v>57.196833996943752</c:v>
                </c:pt>
                <c:pt idx="430">
                  <c:v>56.860137203317457</c:v>
                </c:pt>
                <c:pt idx="431">
                  <c:v>56.145490900287101</c:v>
                </c:pt>
                <c:pt idx="432">
                  <c:v>55.421434763362697</c:v>
                </c:pt>
                <c:pt idx="433">
                  <c:v>55.199470265415705</c:v>
                </c:pt>
                <c:pt idx="434">
                  <c:v>54.226086006595132</c:v>
                </c:pt>
                <c:pt idx="435">
                  <c:v>52.854415018701722</c:v>
                </c:pt>
                <c:pt idx="436">
                  <c:v>71.3651783273815</c:v>
                </c:pt>
                <c:pt idx="437">
                  <c:v>70.74204189557743</c:v>
                </c:pt>
                <c:pt idx="438">
                  <c:v>70.288774239252916</c:v>
                </c:pt>
                <c:pt idx="439">
                  <c:v>75.532691115126084</c:v>
                </c:pt>
                <c:pt idx="440">
                  <c:v>70.325915074098106</c:v>
                </c:pt>
                <c:pt idx="441">
                  <c:v>70.87386176320021</c:v>
                </c:pt>
                <c:pt idx="442">
                  <c:v>70.102422496608767</c:v>
                </c:pt>
                <c:pt idx="443">
                  <c:v>69.812838485172975</c:v>
                </c:pt>
                <c:pt idx="444">
                  <c:v>69.708553188465217</c:v>
                </c:pt>
                <c:pt idx="445">
                  <c:v>74.024197616946864</c:v>
                </c:pt>
                <c:pt idx="446">
                  <c:v>68.176358175042211</c:v>
                </c:pt>
                <c:pt idx="447">
                  <c:v>74.077548795368955</c:v>
                </c:pt>
                <c:pt idx="448">
                  <c:v>68.359824557849052</c:v>
                </c:pt>
                <c:pt idx="449">
                  <c:v>69.358712793334234</c:v>
                </c:pt>
                <c:pt idx="450">
                  <c:v>70.107125047044917</c:v>
                </c:pt>
                <c:pt idx="451">
                  <c:v>73.671442955259977</c:v>
                </c:pt>
                <c:pt idx="452">
                  <c:v>72.243540555532832</c:v>
                </c:pt>
                <c:pt idx="453">
                  <c:v>71.789575303437459</c:v>
                </c:pt>
                <c:pt idx="454">
                  <c:v>71.964259222441385</c:v>
                </c:pt>
                <c:pt idx="455">
                  <c:v>71.637383288173424</c:v>
                </c:pt>
                <c:pt idx="456">
                  <c:v>71.792107702674102</c:v>
                </c:pt>
                <c:pt idx="457">
                  <c:v>71.388133801814035</c:v>
                </c:pt>
                <c:pt idx="458">
                  <c:v>74.819885660306284</c:v>
                </c:pt>
                <c:pt idx="459">
                  <c:v>70.904131955428909</c:v>
                </c:pt>
                <c:pt idx="460">
                  <c:v>69.998833732546302</c:v>
                </c:pt>
                <c:pt idx="461">
                  <c:v>70.529553277842808</c:v>
                </c:pt>
                <c:pt idx="462">
                  <c:v>69.935348986740408</c:v>
                </c:pt>
                <c:pt idx="463">
                  <c:v>69.869560522494822</c:v>
                </c:pt>
                <c:pt idx="464">
                  <c:v>70.327680881630329</c:v>
                </c:pt>
                <c:pt idx="465">
                  <c:v>70.918010938147276</c:v>
                </c:pt>
                <c:pt idx="466">
                  <c:v>70.311912276894802</c:v>
                </c:pt>
                <c:pt idx="467">
                  <c:v>70.062943374068084</c:v>
                </c:pt>
                <c:pt idx="468">
                  <c:v>70.060651100643227</c:v>
                </c:pt>
                <c:pt idx="469">
                  <c:v>69.366239738737676</c:v>
                </c:pt>
                <c:pt idx="470">
                  <c:v>69.359689716484667</c:v>
                </c:pt>
                <c:pt idx="471">
                  <c:v>75.081614962384435</c:v>
                </c:pt>
                <c:pt idx="472">
                  <c:v>69.889520840671707</c:v>
                </c:pt>
                <c:pt idx="473">
                  <c:v>74.518372747640143</c:v>
                </c:pt>
                <c:pt idx="474">
                  <c:v>68.823339804639289</c:v>
                </c:pt>
                <c:pt idx="475">
                  <c:v>67.953327459684616</c:v>
                </c:pt>
                <c:pt idx="476">
                  <c:v>68.007781898871585</c:v>
                </c:pt>
                <c:pt idx="477">
                  <c:v>73.256344290599188</c:v>
                </c:pt>
                <c:pt idx="478">
                  <c:v>73.123556248761105</c:v>
                </c:pt>
                <c:pt idx="479">
                  <c:v>67.244288963247442</c:v>
                </c:pt>
                <c:pt idx="480">
                  <c:v>67.494488398701435</c:v>
                </c:pt>
                <c:pt idx="481">
                  <c:v>69.040618279654154</c:v>
                </c:pt>
                <c:pt idx="482">
                  <c:v>54.230091850703516</c:v>
                </c:pt>
                <c:pt idx="483">
                  <c:v>53.933728846939957</c:v>
                </c:pt>
                <c:pt idx="484">
                  <c:v>53.902312652079729</c:v>
                </c:pt>
                <c:pt idx="485">
                  <c:v>53.365767294612539</c:v>
                </c:pt>
                <c:pt idx="486">
                  <c:v>52.962309584712706</c:v>
                </c:pt>
                <c:pt idx="487">
                  <c:v>53.294078864789697</c:v>
                </c:pt>
                <c:pt idx="488">
                  <c:v>62.832105823521559</c:v>
                </c:pt>
                <c:pt idx="489">
                  <c:v>52.557067575316694</c:v>
                </c:pt>
                <c:pt idx="490">
                  <c:v>51.729147705553643</c:v>
                </c:pt>
                <c:pt idx="491">
                  <c:v>51.419254215332785</c:v>
                </c:pt>
                <c:pt idx="492">
                  <c:v>78.286216505045857</c:v>
                </c:pt>
                <c:pt idx="493">
                  <c:v>76.762161797965746</c:v>
                </c:pt>
                <c:pt idx="494">
                  <c:v>77.442794390088508</c:v>
                </c:pt>
                <c:pt idx="495">
                  <c:v>77.339331000771651</c:v>
                </c:pt>
                <c:pt idx="496">
                  <c:v>76.844480146500459</c:v>
                </c:pt>
                <c:pt idx="497">
                  <c:v>76.34969227037692</c:v>
                </c:pt>
                <c:pt idx="498">
                  <c:v>74.928662103557201</c:v>
                </c:pt>
                <c:pt idx="499">
                  <c:v>74.867484069433743</c:v>
                </c:pt>
                <c:pt idx="500">
                  <c:v>75.197926945675249</c:v>
                </c:pt>
                <c:pt idx="501">
                  <c:v>73.435295779006452</c:v>
                </c:pt>
                <c:pt idx="502">
                  <c:v>73.489085367994164</c:v>
                </c:pt>
                <c:pt idx="503">
                  <c:v>61.140679463528159</c:v>
                </c:pt>
                <c:pt idx="504">
                  <c:v>60.862987129185711</c:v>
                </c:pt>
                <c:pt idx="505">
                  <c:v>60.660151297903582</c:v>
                </c:pt>
                <c:pt idx="506">
                  <c:v>60.23074096431268</c:v>
                </c:pt>
                <c:pt idx="507">
                  <c:v>59.641297059941365</c:v>
                </c:pt>
                <c:pt idx="508">
                  <c:v>59.49255356092614</c:v>
                </c:pt>
                <c:pt idx="509">
                  <c:v>58.052589427412514</c:v>
                </c:pt>
                <c:pt idx="510">
                  <c:v>65.309309753797223</c:v>
                </c:pt>
                <c:pt idx="511">
                  <c:v>78.466384186320269</c:v>
                </c:pt>
                <c:pt idx="512">
                  <c:v>72.545607933771606</c:v>
                </c:pt>
                <c:pt idx="513">
                  <c:v>72.183891819235171</c:v>
                </c:pt>
                <c:pt idx="514">
                  <c:v>71.948983108284622</c:v>
                </c:pt>
                <c:pt idx="515">
                  <c:v>78.209362305024072</c:v>
                </c:pt>
                <c:pt idx="516">
                  <c:v>77.622980671474849</c:v>
                </c:pt>
                <c:pt idx="517">
                  <c:v>77.089408668842921</c:v>
                </c:pt>
                <c:pt idx="518">
                  <c:v>76.271435945018055</c:v>
                </c:pt>
                <c:pt idx="519">
                  <c:v>70.696045601805977</c:v>
                </c:pt>
                <c:pt idx="520">
                  <c:v>69.769303294644288</c:v>
                </c:pt>
                <c:pt idx="521">
                  <c:v>69.449855999840054</c:v>
                </c:pt>
                <c:pt idx="522">
                  <c:v>75.454119275997414</c:v>
                </c:pt>
                <c:pt idx="523">
                  <c:v>75.568023904235162</c:v>
                </c:pt>
                <c:pt idx="524">
                  <c:v>69.42772301113547</c:v>
                </c:pt>
                <c:pt idx="525">
                  <c:v>69.952847987112619</c:v>
                </c:pt>
                <c:pt idx="526">
                  <c:v>80.822405347579632</c:v>
                </c:pt>
                <c:pt idx="527">
                  <c:v>80.585978571771079</c:v>
                </c:pt>
                <c:pt idx="528">
                  <c:v>77.728592808866551</c:v>
                </c:pt>
                <c:pt idx="529">
                  <c:v>77.841514476468888</c:v>
                </c:pt>
                <c:pt idx="530">
                  <c:v>77.289254576255701</c:v>
                </c:pt>
                <c:pt idx="531">
                  <c:v>80.280132968656787</c:v>
                </c:pt>
                <c:pt idx="532">
                  <c:v>80.49554124293924</c:v>
                </c:pt>
                <c:pt idx="533">
                  <c:v>77.108462715235675</c:v>
                </c:pt>
                <c:pt idx="534">
                  <c:v>80.011334450174473</c:v>
                </c:pt>
                <c:pt idx="535">
                  <c:v>78.297698028704644</c:v>
                </c:pt>
                <c:pt idx="536">
                  <c:v>78.779786100220448</c:v>
                </c:pt>
                <c:pt idx="537">
                  <c:v>77.839105123974335</c:v>
                </c:pt>
                <c:pt idx="538">
                  <c:v>80.707824393738775</c:v>
                </c:pt>
                <c:pt idx="539">
                  <c:v>81.447931262725376</c:v>
                </c:pt>
                <c:pt idx="540">
                  <c:v>82.265345455217485</c:v>
                </c:pt>
                <c:pt idx="541">
                  <c:v>67.934037006898507</c:v>
                </c:pt>
                <c:pt idx="542">
                  <c:v>67.041304658063055</c:v>
                </c:pt>
                <c:pt idx="543">
                  <c:v>66.250399459664251</c:v>
                </c:pt>
                <c:pt idx="544">
                  <c:v>65.417603317368005</c:v>
                </c:pt>
                <c:pt idx="545">
                  <c:v>65.686397232887742</c:v>
                </c:pt>
                <c:pt idx="546">
                  <c:v>74.041636111020111</c:v>
                </c:pt>
                <c:pt idx="547">
                  <c:v>64.918961878728282</c:v>
                </c:pt>
                <c:pt idx="548">
                  <c:v>65.383298794725647</c:v>
                </c:pt>
                <c:pt idx="549">
                  <c:v>65.535288882219888</c:v>
                </c:pt>
                <c:pt idx="550">
                  <c:v>73.63175275803809</c:v>
                </c:pt>
                <c:pt idx="551">
                  <c:v>72.65572637626525</c:v>
                </c:pt>
                <c:pt idx="552">
                  <c:v>72.402564414080189</c:v>
                </c:pt>
                <c:pt idx="553">
                  <c:v>75.977779693854643</c:v>
                </c:pt>
                <c:pt idx="554">
                  <c:v>72.145990901987858</c:v>
                </c:pt>
                <c:pt idx="555">
                  <c:v>71.888805540621405</c:v>
                </c:pt>
                <c:pt idx="556">
                  <c:v>71.208578804186658</c:v>
                </c:pt>
                <c:pt idx="557">
                  <c:v>71.829892991764794</c:v>
                </c:pt>
                <c:pt idx="558">
                  <c:v>74.432407817972461</c:v>
                </c:pt>
                <c:pt idx="559">
                  <c:v>71.308492113618954</c:v>
                </c:pt>
                <c:pt idx="560">
                  <c:v>69.856842395310721</c:v>
                </c:pt>
                <c:pt idx="561">
                  <c:v>69.939405242674709</c:v>
                </c:pt>
                <c:pt idx="562">
                  <c:v>69.418602901682576</c:v>
                </c:pt>
                <c:pt idx="563">
                  <c:v>69.228196848084892</c:v>
                </c:pt>
                <c:pt idx="564">
                  <c:v>70.550408278778704</c:v>
                </c:pt>
                <c:pt idx="565">
                  <c:v>70.5047103131852</c:v>
                </c:pt>
                <c:pt idx="566">
                  <c:v>80.350963445800232</c:v>
                </c:pt>
                <c:pt idx="567">
                  <c:v>79.982751705412056</c:v>
                </c:pt>
                <c:pt idx="568">
                  <c:v>79.872368581771326</c:v>
                </c:pt>
                <c:pt idx="569">
                  <c:v>79.781255611658878</c:v>
                </c:pt>
                <c:pt idx="570">
                  <c:v>82.028234065396916</c:v>
                </c:pt>
                <c:pt idx="571">
                  <c:v>82.206493782493212</c:v>
                </c:pt>
                <c:pt idx="572">
                  <c:v>84.500708543241558</c:v>
                </c:pt>
                <c:pt idx="573">
                  <c:v>81.454338222829762</c:v>
                </c:pt>
                <c:pt idx="574">
                  <c:v>81.442562379543162</c:v>
                </c:pt>
                <c:pt idx="575">
                  <c:v>80.470501068461331</c:v>
                </c:pt>
                <c:pt idx="576">
                  <c:v>80.984575902950269</c:v>
                </c:pt>
                <c:pt idx="577">
                  <c:v>80.980267658250341</c:v>
                </c:pt>
                <c:pt idx="578">
                  <c:v>78.344918025865269</c:v>
                </c:pt>
                <c:pt idx="579">
                  <c:v>80.364469925699524</c:v>
                </c:pt>
                <c:pt idx="580">
                  <c:v>80.938738138008574</c:v>
                </c:pt>
                <c:pt idx="581">
                  <c:v>65.498612733301428</c:v>
                </c:pt>
                <c:pt idx="582">
                  <c:v>65.049373209731243</c:v>
                </c:pt>
                <c:pt idx="583">
                  <c:v>64.390873774201822</c:v>
                </c:pt>
                <c:pt idx="584">
                  <c:v>63.882584003141815</c:v>
                </c:pt>
                <c:pt idx="585">
                  <c:v>63.094436164754057</c:v>
                </c:pt>
                <c:pt idx="586">
                  <c:v>63.017527459137725</c:v>
                </c:pt>
                <c:pt idx="587">
                  <c:v>61.868195806330867</c:v>
                </c:pt>
                <c:pt idx="588">
                  <c:v>68.65029598390322</c:v>
                </c:pt>
                <c:pt idx="589">
                  <c:v>60.017683305552538</c:v>
                </c:pt>
                <c:pt idx="590">
                  <c:v>58.154475917828293</c:v>
                </c:pt>
                <c:pt idx="591">
                  <c:v>66.863206845585921</c:v>
                </c:pt>
                <c:pt idx="592">
                  <c:v>66.683061017656485</c:v>
                </c:pt>
                <c:pt idx="593">
                  <c:v>66.598092580780531</c:v>
                </c:pt>
                <c:pt idx="594">
                  <c:v>81.081843183985541</c:v>
                </c:pt>
                <c:pt idx="595">
                  <c:v>80.769861663907349</c:v>
                </c:pt>
                <c:pt idx="596">
                  <c:v>80.181940853067857</c:v>
                </c:pt>
                <c:pt idx="597">
                  <c:v>80.42395410718575</c:v>
                </c:pt>
                <c:pt idx="598">
                  <c:v>80.003776902249513</c:v>
                </c:pt>
                <c:pt idx="599">
                  <c:v>78.305010872494876</c:v>
                </c:pt>
                <c:pt idx="600">
                  <c:v>79.658225028500098</c:v>
                </c:pt>
                <c:pt idx="601">
                  <c:v>82.1714812488474</c:v>
                </c:pt>
                <c:pt idx="602">
                  <c:v>78.512730388815513</c:v>
                </c:pt>
                <c:pt idx="603">
                  <c:v>78.015539697684233</c:v>
                </c:pt>
                <c:pt idx="604">
                  <c:v>78.110045084305455</c:v>
                </c:pt>
                <c:pt idx="605">
                  <c:v>77.38355212854708</c:v>
                </c:pt>
                <c:pt idx="606">
                  <c:v>75.488475089054134</c:v>
                </c:pt>
                <c:pt idx="607">
                  <c:v>76.349476395756554</c:v>
                </c:pt>
                <c:pt idx="608">
                  <c:v>75.778047173944884</c:v>
                </c:pt>
                <c:pt idx="609">
                  <c:v>66.354716941599847</c:v>
                </c:pt>
                <c:pt idx="610">
                  <c:v>66.129497971003985</c:v>
                </c:pt>
                <c:pt idx="611">
                  <c:v>65.872027810327751</c:v>
                </c:pt>
                <c:pt idx="612">
                  <c:v>65.725486776492687</c:v>
                </c:pt>
                <c:pt idx="613">
                  <c:v>65.561829387251734</c:v>
                </c:pt>
                <c:pt idx="614">
                  <c:v>65.614685298742685</c:v>
                </c:pt>
                <c:pt idx="615">
                  <c:v>71.399584875304001</c:v>
                </c:pt>
                <c:pt idx="616">
                  <c:v>64.84803810295999</c:v>
                </c:pt>
                <c:pt idx="617">
                  <c:v>70.547065340904382</c:v>
                </c:pt>
                <c:pt idx="618">
                  <c:v>69.310236604520895</c:v>
                </c:pt>
                <c:pt idx="619">
                  <c:v>59.273547334724483</c:v>
                </c:pt>
                <c:pt idx="620">
                  <c:v>59.44679868314843</c:v>
                </c:pt>
                <c:pt idx="621">
                  <c:v>59.215756486897021</c:v>
                </c:pt>
                <c:pt idx="622">
                  <c:v>67.866043350649505</c:v>
                </c:pt>
                <c:pt idx="623">
                  <c:v>58.94737324577099</c:v>
                </c:pt>
                <c:pt idx="624">
                  <c:v>58.730148404873205</c:v>
                </c:pt>
                <c:pt idx="625">
                  <c:v>67.037225554745788</c:v>
                </c:pt>
                <c:pt idx="626">
                  <c:v>66.14358082562083</c:v>
                </c:pt>
                <c:pt idx="627">
                  <c:v>60.742221062513295</c:v>
                </c:pt>
                <c:pt idx="628">
                  <c:v>60.5107536923162</c:v>
                </c:pt>
                <c:pt idx="629">
                  <c:v>60.213621470346233</c:v>
                </c:pt>
                <c:pt idx="630">
                  <c:v>60.116768252908145</c:v>
                </c:pt>
                <c:pt idx="631">
                  <c:v>59.984609655404235</c:v>
                </c:pt>
                <c:pt idx="632">
                  <c:v>60.233077112160863</c:v>
                </c:pt>
                <c:pt idx="633">
                  <c:v>64.511593523686258</c:v>
                </c:pt>
                <c:pt idx="634">
                  <c:v>64.598579773693245</c:v>
                </c:pt>
                <c:pt idx="635">
                  <c:v>71.468427097209826</c:v>
                </c:pt>
                <c:pt idx="636">
                  <c:v>64.244165248698977</c:v>
                </c:pt>
                <c:pt idx="637">
                  <c:v>64.111961233507131</c:v>
                </c:pt>
                <c:pt idx="638">
                  <c:v>65.103301396664904</c:v>
                </c:pt>
                <c:pt idx="639">
                  <c:v>65.203633424144456</c:v>
                </c:pt>
                <c:pt idx="640">
                  <c:v>65.148769974169824</c:v>
                </c:pt>
                <c:pt idx="641">
                  <c:v>73.366219658826154</c:v>
                </c:pt>
                <c:pt idx="642">
                  <c:v>64.999378553261877</c:v>
                </c:pt>
                <c:pt idx="643">
                  <c:v>65.31334844114761</c:v>
                </c:pt>
                <c:pt idx="644">
                  <c:v>64.878120424461486</c:v>
                </c:pt>
                <c:pt idx="645">
                  <c:v>64.58819616873528</c:v>
                </c:pt>
                <c:pt idx="646">
                  <c:v>65.169800163154804</c:v>
                </c:pt>
                <c:pt idx="647">
                  <c:v>61.787661281411104</c:v>
                </c:pt>
                <c:pt idx="648">
                  <c:v>61.378272016912895</c:v>
                </c:pt>
                <c:pt idx="649">
                  <c:v>68.569591499259943</c:v>
                </c:pt>
                <c:pt idx="650">
                  <c:v>73.18287147717605</c:v>
                </c:pt>
                <c:pt idx="651">
                  <c:v>68.557179427129014</c:v>
                </c:pt>
                <c:pt idx="652">
                  <c:v>68.651192708629637</c:v>
                </c:pt>
                <c:pt idx="653">
                  <c:v>68.329028234662374</c:v>
                </c:pt>
                <c:pt idx="654">
                  <c:v>68.27060186969895</c:v>
                </c:pt>
                <c:pt idx="655">
                  <c:v>67.711531202253866</c:v>
                </c:pt>
                <c:pt idx="656">
                  <c:v>71.846797224712873</c:v>
                </c:pt>
                <c:pt idx="657">
                  <c:v>67.422483065077643</c:v>
                </c:pt>
                <c:pt idx="658">
                  <c:v>66.377243047448374</c:v>
                </c:pt>
                <c:pt idx="659">
                  <c:v>66.588488214586661</c:v>
                </c:pt>
                <c:pt idx="660">
                  <c:v>66.059145161114287</c:v>
                </c:pt>
                <c:pt idx="661">
                  <c:v>65.811368457667967</c:v>
                </c:pt>
                <c:pt idx="662">
                  <c:v>66.152166376390198</c:v>
                </c:pt>
                <c:pt idx="663">
                  <c:v>66.579914989708243</c:v>
                </c:pt>
                <c:pt idx="664">
                  <c:v>67.657368830376242</c:v>
                </c:pt>
                <c:pt idx="665">
                  <c:v>67.257043767237406</c:v>
                </c:pt>
                <c:pt idx="666">
                  <c:v>72.456991094849769</c:v>
                </c:pt>
                <c:pt idx="667">
                  <c:v>66.057511616034304</c:v>
                </c:pt>
                <c:pt idx="668">
                  <c:v>65.312552386530101</c:v>
                </c:pt>
                <c:pt idx="669">
                  <c:v>72.11744737742238</c:v>
                </c:pt>
                <c:pt idx="670">
                  <c:v>70.84578517420276</c:v>
                </c:pt>
                <c:pt idx="671">
                  <c:v>69.919409166017473</c:v>
                </c:pt>
                <c:pt idx="672">
                  <c:v>70.16557005187218</c:v>
                </c:pt>
                <c:pt idx="673">
                  <c:v>62.901143471772919</c:v>
                </c:pt>
                <c:pt idx="674">
                  <c:v>63.122073223051864</c:v>
                </c:pt>
                <c:pt idx="675">
                  <c:v>69.896571362050764</c:v>
                </c:pt>
                <c:pt idx="676">
                  <c:v>69.476176830056588</c:v>
                </c:pt>
                <c:pt idx="677">
                  <c:v>69.0877094307573</c:v>
                </c:pt>
                <c:pt idx="678">
                  <c:v>68.712758288493461</c:v>
                </c:pt>
                <c:pt idx="679">
                  <c:v>68.272768043785646</c:v>
                </c:pt>
                <c:pt idx="680">
                  <c:v>67.832046812094134</c:v>
                </c:pt>
                <c:pt idx="681">
                  <c:v>67.505435319257103</c:v>
                </c:pt>
                <c:pt idx="682">
                  <c:v>71.914094317393506</c:v>
                </c:pt>
                <c:pt idx="683">
                  <c:v>66.582537036187887</c:v>
                </c:pt>
                <c:pt idx="684">
                  <c:v>71.842097192537523</c:v>
                </c:pt>
                <c:pt idx="685">
                  <c:v>65.88159042202814</c:v>
                </c:pt>
                <c:pt idx="686">
                  <c:v>65.973348901894894</c:v>
                </c:pt>
                <c:pt idx="687">
                  <c:v>65.876734408119503</c:v>
                </c:pt>
                <c:pt idx="688">
                  <c:v>66.674966384823833</c:v>
                </c:pt>
                <c:pt idx="689">
                  <c:v>67.451418055125117</c:v>
                </c:pt>
                <c:pt idx="690">
                  <c:v>64.854786013226885</c:v>
                </c:pt>
                <c:pt idx="691">
                  <c:v>71.495939304622041</c:v>
                </c:pt>
                <c:pt idx="692">
                  <c:v>67.347805544848867</c:v>
                </c:pt>
                <c:pt idx="693">
                  <c:v>67.388292117582964</c:v>
                </c:pt>
                <c:pt idx="694">
                  <c:v>66.951390175092087</c:v>
                </c:pt>
                <c:pt idx="695">
                  <c:v>67.205099287234958</c:v>
                </c:pt>
                <c:pt idx="696">
                  <c:v>66.435964413432274</c:v>
                </c:pt>
                <c:pt idx="697">
                  <c:v>63.87460688632077</c:v>
                </c:pt>
                <c:pt idx="698">
                  <c:v>63.655536584368114</c:v>
                </c:pt>
                <c:pt idx="699">
                  <c:v>70.13032750214218</c:v>
                </c:pt>
                <c:pt idx="700">
                  <c:v>70.500711311015635</c:v>
                </c:pt>
                <c:pt idx="701">
                  <c:v>82.89389255048107</c:v>
                </c:pt>
                <c:pt idx="702">
                  <c:v>82.69634883895867</c:v>
                </c:pt>
                <c:pt idx="703">
                  <c:v>85.349776474747642</c:v>
                </c:pt>
                <c:pt idx="704">
                  <c:v>87.784041346131147</c:v>
                </c:pt>
                <c:pt idx="705">
                  <c:v>84.992391626516437</c:v>
                </c:pt>
                <c:pt idx="706">
                  <c:v>82.593116717604246</c:v>
                </c:pt>
                <c:pt idx="707">
                  <c:v>80.388367477033924</c:v>
                </c:pt>
                <c:pt idx="708">
                  <c:v>81.865131297216692</c:v>
                </c:pt>
                <c:pt idx="709">
                  <c:v>80.100412812455716</c:v>
                </c:pt>
                <c:pt idx="710">
                  <c:v>77.888736248133966</c:v>
                </c:pt>
                <c:pt idx="711">
                  <c:v>79.582016352347296</c:v>
                </c:pt>
                <c:pt idx="712">
                  <c:v>79.750722359474636</c:v>
                </c:pt>
                <c:pt idx="713">
                  <c:v>77.199504556425495</c:v>
                </c:pt>
                <c:pt idx="714">
                  <c:v>77.896397136158058</c:v>
                </c:pt>
                <c:pt idx="715">
                  <c:v>77.302828570808742</c:v>
                </c:pt>
                <c:pt idx="716">
                  <c:v>79.267306095015883</c:v>
                </c:pt>
                <c:pt idx="717">
                  <c:v>78.944202089342738</c:v>
                </c:pt>
                <c:pt idx="718">
                  <c:v>77.915885532020923</c:v>
                </c:pt>
                <c:pt idx="719">
                  <c:v>77.164968706944663</c:v>
                </c:pt>
                <c:pt idx="720">
                  <c:v>78.049126794414377</c:v>
                </c:pt>
                <c:pt idx="721">
                  <c:v>81.768363062434432</c:v>
                </c:pt>
                <c:pt idx="722">
                  <c:v>79.742618102568017</c:v>
                </c:pt>
                <c:pt idx="723">
                  <c:v>83.636176708580024</c:v>
                </c:pt>
                <c:pt idx="724">
                  <c:v>83.718387760057652</c:v>
                </c:pt>
                <c:pt idx="725">
                  <c:v>83.511497636021943</c:v>
                </c:pt>
                <c:pt idx="726">
                  <c:v>81.887495862325267</c:v>
                </c:pt>
                <c:pt idx="727">
                  <c:v>79.235855336660194</c:v>
                </c:pt>
                <c:pt idx="728">
                  <c:v>81.062330520799179</c:v>
                </c:pt>
                <c:pt idx="729">
                  <c:v>79.095418893199664</c:v>
                </c:pt>
                <c:pt idx="730">
                  <c:v>80.021992520832981</c:v>
                </c:pt>
                <c:pt idx="731">
                  <c:v>80.25329139560769</c:v>
                </c:pt>
                <c:pt idx="732">
                  <c:v>79.156537286415002</c:v>
                </c:pt>
                <c:pt idx="733">
                  <c:v>78.660290417116968</c:v>
                </c:pt>
                <c:pt idx="734">
                  <c:v>77.391747381862132</c:v>
                </c:pt>
                <c:pt idx="735">
                  <c:v>77.863001065235807</c:v>
                </c:pt>
                <c:pt idx="736">
                  <c:v>71.371580969083396</c:v>
                </c:pt>
                <c:pt idx="737">
                  <c:v>70.805199128660291</c:v>
                </c:pt>
                <c:pt idx="738">
                  <c:v>70.672282741178421</c:v>
                </c:pt>
                <c:pt idx="739">
                  <c:v>70.782182277287234</c:v>
                </c:pt>
                <c:pt idx="740">
                  <c:v>70.907915871491966</c:v>
                </c:pt>
                <c:pt idx="741">
                  <c:v>71.030162429484733</c:v>
                </c:pt>
                <c:pt idx="742">
                  <c:v>70.335228193413641</c:v>
                </c:pt>
                <c:pt idx="743">
                  <c:v>69.764688968195941</c:v>
                </c:pt>
                <c:pt idx="744">
                  <c:v>75.021565896071422</c:v>
                </c:pt>
                <c:pt idx="745">
                  <c:v>69.078574246966738</c:v>
                </c:pt>
                <c:pt idx="746">
                  <c:v>67.803609562933076</c:v>
                </c:pt>
                <c:pt idx="747">
                  <c:v>68.606475212933461</c:v>
                </c:pt>
                <c:pt idx="748">
                  <c:v>72.190334311323525</c:v>
                </c:pt>
                <c:pt idx="749">
                  <c:v>72.252068059178981</c:v>
                </c:pt>
                <c:pt idx="750">
                  <c:v>71.578998870839598</c:v>
                </c:pt>
                <c:pt idx="751">
                  <c:v>71.988354840027</c:v>
                </c:pt>
                <c:pt idx="752">
                  <c:v>72.287251704990609</c:v>
                </c:pt>
                <c:pt idx="753">
                  <c:v>73.121006907658852</c:v>
                </c:pt>
                <c:pt idx="754">
                  <c:v>72.891342036747318</c:v>
                </c:pt>
                <c:pt idx="755">
                  <c:v>76.094948756980273</c:v>
                </c:pt>
                <c:pt idx="756">
                  <c:v>73.164175252159538</c:v>
                </c:pt>
                <c:pt idx="757">
                  <c:v>72.286579171182964</c:v>
                </c:pt>
                <c:pt idx="758">
                  <c:v>72.490486340164111</c:v>
                </c:pt>
                <c:pt idx="759">
                  <c:v>71.742714064450709</c:v>
                </c:pt>
                <c:pt idx="760">
                  <c:v>71.524714708118495</c:v>
                </c:pt>
                <c:pt idx="761">
                  <c:v>71.779116891415541</c:v>
                </c:pt>
                <c:pt idx="762">
                  <c:v>72.230353915205697</c:v>
                </c:pt>
                <c:pt idx="763">
                  <c:v>78.117398511567359</c:v>
                </c:pt>
                <c:pt idx="764">
                  <c:v>77.781730039628656</c:v>
                </c:pt>
                <c:pt idx="765">
                  <c:v>71.780718541856245</c:v>
                </c:pt>
                <c:pt idx="766">
                  <c:v>71.092099881779973</c:v>
                </c:pt>
                <c:pt idx="767">
                  <c:v>70.024465630027379</c:v>
                </c:pt>
                <c:pt idx="768">
                  <c:v>70.965676913743735</c:v>
                </c:pt>
                <c:pt idx="769">
                  <c:v>70.101191444419328</c:v>
                </c:pt>
                <c:pt idx="770">
                  <c:v>68.814636141075482</c:v>
                </c:pt>
                <c:pt idx="771">
                  <c:v>68.449997195419996</c:v>
                </c:pt>
                <c:pt idx="772">
                  <c:v>67.111700651617809</c:v>
                </c:pt>
                <c:pt idx="773">
                  <c:v>67.269671081755547</c:v>
                </c:pt>
                <c:pt idx="774">
                  <c:v>66.320081431098146</c:v>
                </c:pt>
                <c:pt idx="775">
                  <c:v>66.168585966200027</c:v>
                </c:pt>
                <c:pt idx="776">
                  <c:v>65.977556850214796</c:v>
                </c:pt>
                <c:pt idx="777">
                  <c:v>66.157008985734095</c:v>
                </c:pt>
                <c:pt idx="778">
                  <c:v>64.528587917786837</c:v>
                </c:pt>
                <c:pt idx="779">
                  <c:v>64.278713705488912</c:v>
                </c:pt>
                <c:pt idx="780">
                  <c:v>64.009498311554893</c:v>
                </c:pt>
                <c:pt idx="781">
                  <c:v>63.642195394284585</c:v>
                </c:pt>
                <c:pt idx="782">
                  <c:v>63.068523153510554</c:v>
                </c:pt>
                <c:pt idx="783">
                  <c:v>61.927142383596703</c:v>
                </c:pt>
                <c:pt idx="784">
                  <c:v>60.612178187899687</c:v>
                </c:pt>
                <c:pt idx="785">
                  <c:v>59.273048784246285</c:v>
                </c:pt>
                <c:pt idx="786">
                  <c:v>58.165793519516214</c:v>
                </c:pt>
                <c:pt idx="787">
                  <c:v>56.533598495081343</c:v>
                </c:pt>
                <c:pt idx="788">
                  <c:v>55.400009743260476</c:v>
                </c:pt>
                <c:pt idx="789">
                  <c:v>53.843096303970157</c:v>
                </c:pt>
                <c:pt idx="790">
                  <c:v>54.4415617082105</c:v>
                </c:pt>
                <c:pt idx="791">
                  <c:v>74.176652422202494</c:v>
                </c:pt>
                <c:pt idx="792">
                  <c:v>73.370293425290839</c:v>
                </c:pt>
                <c:pt idx="793">
                  <c:v>73.2086648278338</c:v>
                </c:pt>
                <c:pt idx="794">
                  <c:v>73.280972361201066</c:v>
                </c:pt>
                <c:pt idx="795">
                  <c:v>73.194929317928924</c:v>
                </c:pt>
                <c:pt idx="796">
                  <c:v>73.430168436169325</c:v>
                </c:pt>
                <c:pt idx="797">
                  <c:v>73.033587372778328</c:v>
                </c:pt>
                <c:pt idx="798">
                  <c:v>66.679851004928082</c:v>
                </c:pt>
                <c:pt idx="799">
                  <c:v>67.647367873679499</c:v>
                </c:pt>
                <c:pt idx="800">
                  <c:v>67.096622342461984</c:v>
                </c:pt>
                <c:pt idx="801">
                  <c:v>67.871200180936057</c:v>
                </c:pt>
                <c:pt idx="802">
                  <c:v>66.299682051519312</c:v>
                </c:pt>
                <c:pt idx="803">
                  <c:v>66.583275611286268</c:v>
                </c:pt>
                <c:pt idx="804">
                  <c:v>65.342362329465459</c:v>
                </c:pt>
                <c:pt idx="805">
                  <c:v>65.320760964851928</c:v>
                </c:pt>
                <c:pt idx="806">
                  <c:v>76.695060603929846</c:v>
                </c:pt>
                <c:pt idx="807">
                  <c:v>74.531668536205771</c:v>
                </c:pt>
                <c:pt idx="808">
                  <c:v>75.345757858320439</c:v>
                </c:pt>
                <c:pt idx="809">
                  <c:v>74.898389858002943</c:v>
                </c:pt>
                <c:pt idx="810">
                  <c:v>80.859918158451919</c:v>
                </c:pt>
                <c:pt idx="811">
                  <c:v>76.269550641014774</c:v>
                </c:pt>
                <c:pt idx="812">
                  <c:v>75.709651022008501</c:v>
                </c:pt>
                <c:pt idx="813">
                  <c:v>73.502974963988166</c:v>
                </c:pt>
                <c:pt idx="814">
                  <c:v>74.357371124463384</c:v>
                </c:pt>
                <c:pt idx="815">
                  <c:v>73.528615906778697</c:v>
                </c:pt>
                <c:pt idx="816">
                  <c:v>79.762326946384889</c:v>
                </c:pt>
                <c:pt idx="817">
                  <c:v>78.789394679262728</c:v>
                </c:pt>
                <c:pt idx="818">
                  <c:v>71.94678716863163</c:v>
                </c:pt>
                <c:pt idx="819">
                  <c:v>71.487477029864905</c:v>
                </c:pt>
                <c:pt idx="820">
                  <c:v>71.730474237657972</c:v>
                </c:pt>
                <c:pt idx="821">
                  <c:v>73.474634280122174</c:v>
                </c:pt>
                <c:pt idx="822">
                  <c:v>72.905173031735643</c:v>
                </c:pt>
                <c:pt idx="823">
                  <c:v>73.476371284631171</c:v>
                </c:pt>
                <c:pt idx="824">
                  <c:v>73.467057443860028</c:v>
                </c:pt>
                <c:pt idx="825">
                  <c:v>73.545892114507978</c:v>
                </c:pt>
                <c:pt idx="826">
                  <c:v>73.059498933689881</c:v>
                </c:pt>
                <c:pt idx="827">
                  <c:v>72.6632900162613</c:v>
                </c:pt>
                <c:pt idx="828">
                  <c:v>72.038593787559634</c:v>
                </c:pt>
                <c:pt idx="829">
                  <c:v>76.605790826906684</c:v>
                </c:pt>
                <c:pt idx="830">
                  <c:v>76.34664202697202</c:v>
                </c:pt>
                <c:pt idx="831">
                  <c:v>77.616311574777072</c:v>
                </c:pt>
                <c:pt idx="832">
                  <c:v>78.104180197100504</c:v>
                </c:pt>
                <c:pt idx="833">
                  <c:v>78.788986839743984</c:v>
                </c:pt>
                <c:pt idx="834">
                  <c:v>79.45268208139629</c:v>
                </c:pt>
                <c:pt idx="835">
                  <c:v>76.615998718118846</c:v>
                </c:pt>
                <c:pt idx="836">
                  <c:v>55.174199624213173</c:v>
                </c:pt>
                <c:pt idx="837">
                  <c:v>55.61459167553285</c:v>
                </c:pt>
                <c:pt idx="838">
                  <c:v>55.539785323003393</c:v>
                </c:pt>
                <c:pt idx="839">
                  <c:v>71.046515251990101</c:v>
                </c:pt>
                <c:pt idx="840">
                  <c:v>55.021056979705598</c:v>
                </c:pt>
                <c:pt idx="841">
                  <c:v>53.837187852502161</c:v>
                </c:pt>
                <c:pt idx="842">
                  <c:v>52.633108202127019</c:v>
                </c:pt>
                <c:pt idx="843">
                  <c:v>50.797542049293497</c:v>
                </c:pt>
                <c:pt idx="844">
                  <c:v>50.813517626878991</c:v>
                </c:pt>
                <c:pt idx="845">
                  <c:v>49.439180288823621</c:v>
                </c:pt>
                <c:pt idx="846">
                  <c:v>50.316704027510255</c:v>
                </c:pt>
                <c:pt idx="847">
                  <c:v>50.226518557936572</c:v>
                </c:pt>
                <c:pt idx="848">
                  <c:v>60.210357798614865</c:v>
                </c:pt>
                <c:pt idx="849">
                  <c:v>62.283204457513882</c:v>
                </c:pt>
                <c:pt idx="850">
                  <c:v>61.784025600546073</c:v>
                </c:pt>
                <c:pt idx="851">
                  <c:v>61.609304149206558</c:v>
                </c:pt>
                <c:pt idx="852">
                  <c:v>61.51609269822535</c:v>
                </c:pt>
                <c:pt idx="853">
                  <c:v>61.760950973117588</c:v>
                </c:pt>
                <c:pt idx="854">
                  <c:v>61.601417479458583</c:v>
                </c:pt>
                <c:pt idx="855">
                  <c:v>77.065331972251144</c:v>
                </c:pt>
                <c:pt idx="856">
                  <c:v>76.416476511281232</c:v>
                </c:pt>
                <c:pt idx="857">
                  <c:v>76.442465756576354</c:v>
                </c:pt>
                <c:pt idx="858">
                  <c:v>82.15000664243118</c:v>
                </c:pt>
                <c:pt idx="859">
                  <c:v>76.436631526966721</c:v>
                </c:pt>
                <c:pt idx="860">
                  <c:v>76.276229626912951</c:v>
                </c:pt>
                <c:pt idx="861">
                  <c:v>75.082197741752339</c:v>
                </c:pt>
                <c:pt idx="862">
                  <c:v>81.096982465176907</c:v>
                </c:pt>
                <c:pt idx="863">
                  <c:v>74.0666678425751</c:v>
                </c:pt>
                <c:pt idx="864">
                  <c:v>73.797697120370671</c:v>
                </c:pt>
                <c:pt idx="865">
                  <c:v>80.642078304617144</c:v>
                </c:pt>
                <c:pt idx="866">
                  <c:v>79.610637673316603</c:v>
                </c:pt>
                <c:pt idx="867">
                  <c:v>79.258228684029135</c:v>
                </c:pt>
                <c:pt idx="868">
                  <c:v>78.913939475140737</c:v>
                </c:pt>
                <c:pt idx="869">
                  <c:v>79.371218256536835</c:v>
                </c:pt>
                <c:pt idx="870">
                  <c:v>83.564304331717693</c:v>
                </c:pt>
                <c:pt idx="871">
                  <c:v>82.956021549521822</c:v>
                </c:pt>
                <c:pt idx="872">
                  <c:v>78.348566104732299</c:v>
                </c:pt>
                <c:pt idx="873">
                  <c:v>83.004380693440453</c:v>
                </c:pt>
                <c:pt idx="874">
                  <c:v>75.834978328385361</c:v>
                </c:pt>
                <c:pt idx="875">
                  <c:v>75.598689137246382</c:v>
                </c:pt>
                <c:pt idx="876">
                  <c:v>84.492949532302234</c:v>
                </c:pt>
                <c:pt idx="877">
                  <c:v>74.109550749511897</c:v>
                </c:pt>
                <c:pt idx="878">
                  <c:v>80.518924105618396</c:v>
                </c:pt>
                <c:pt idx="879">
                  <c:v>76.886590982315852</c:v>
                </c:pt>
                <c:pt idx="880">
                  <c:v>79.251983532381431</c:v>
                </c:pt>
                <c:pt idx="881">
                  <c:v>78.3663277469457</c:v>
                </c:pt>
                <c:pt idx="882">
                  <c:v>74.212922800494354</c:v>
                </c:pt>
                <c:pt idx="883">
                  <c:v>77.697549657980829</c:v>
                </c:pt>
                <c:pt idx="884">
                  <c:v>78.490029108891065</c:v>
                </c:pt>
                <c:pt idx="885">
                  <c:v>64.27263289535459</c:v>
                </c:pt>
                <c:pt idx="886">
                  <c:v>70.860141043099958</c:v>
                </c:pt>
                <c:pt idx="887">
                  <c:v>63.549025328779884</c:v>
                </c:pt>
                <c:pt idx="888">
                  <c:v>63.493616899300974</c:v>
                </c:pt>
                <c:pt idx="889">
                  <c:v>63.218287337797058</c:v>
                </c:pt>
                <c:pt idx="890">
                  <c:v>62.552959904507233</c:v>
                </c:pt>
                <c:pt idx="891">
                  <c:v>61.723957633185506</c:v>
                </c:pt>
                <c:pt idx="892">
                  <c:v>60.912057987158875</c:v>
                </c:pt>
                <c:pt idx="893">
                  <c:v>61.25645807116733</c:v>
                </c:pt>
                <c:pt idx="894">
                  <c:v>60.368018984514599</c:v>
                </c:pt>
                <c:pt idx="895">
                  <c:v>60.583606550451222</c:v>
                </c:pt>
                <c:pt idx="896">
                  <c:v>59.913685011323324</c:v>
                </c:pt>
                <c:pt idx="897">
                  <c:v>59.663882138795842</c:v>
                </c:pt>
                <c:pt idx="898">
                  <c:v>59.800083433099132</c:v>
                </c:pt>
                <c:pt idx="899">
                  <c:v>59.089513524900028</c:v>
                </c:pt>
                <c:pt idx="900">
                  <c:v>70.721536332978161</c:v>
                </c:pt>
                <c:pt idx="901">
                  <c:v>57.432394534610296</c:v>
                </c:pt>
                <c:pt idx="902">
                  <c:v>56.091990212155743</c:v>
                </c:pt>
                <c:pt idx="903">
                  <c:v>54.931114970944066</c:v>
                </c:pt>
                <c:pt idx="904">
                  <c:v>53.183056233905539</c:v>
                </c:pt>
                <c:pt idx="905">
                  <c:v>51.857762272189056</c:v>
                </c:pt>
                <c:pt idx="906">
                  <c:v>51.359655701871745</c:v>
                </c:pt>
                <c:pt idx="907">
                  <c:v>68.176922701966049</c:v>
                </c:pt>
                <c:pt idx="908">
                  <c:v>50.935194857410472</c:v>
                </c:pt>
                <c:pt idx="909">
                  <c:v>51.091054893770234</c:v>
                </c:pt>
                <c:pt idx="910">
                  <c:v>69.583557430404042</c:v>
                </c:pt>
                <c:pt idx="911">
                  <c:v>72.33053095203033</c:v>
                </c:pt>
                <c:pt idx="912">
                  <c:v>71.3443564730471</c:v>
                </c:pt>
                <c:pt idx="913">
                  <c:v>71.206450270301801</c:v>
                </c:pt>
                <c:pt idx="914">
                  <c:v>75.253984541929313</c:v>
                </c:pt>
                <c:pt idx="915">
                  <c:v>71.040300476996947</c:v>
                </c:pt>
                <c:pt idx="916">
                  <c:v>71.451721622638715</c:v>
                </c:pt>
                <c:pt idx="917">
                  <c:v>71.159800563893441</c:v>
                </c:pt>
                <c:pt idx="918">
                  <c:v>70.424504480766842</c:v>
                </c:pt>
                <c:pt idx="919">
                  <c:v>71.484843144560585</c:v>
                </c:pt>
                <c:pt idx="920">
                  <c:v>71.036897420583699</c:v>
                </c:pt>
                <c:pt idx="921">
                  <c:v>71.211436764967047</c:v>
                </c:pt>
                <c:pt idx="922">
                  <c:v>69.905592611319392</c:v>
                </c:pt>
                <c:pt idx="923">
                  <c:v>74.019966628574167</c:v>
                </c:pt>
                <c:pt idx="924">
                  <c:v>70.297664881613329</c:v>
                </c:pt>
                <c:pt idx="925">
                  <c:v>70.120724765640745</c:v>
                </c:pt>
                <c:pt idx="926">
                  <c:v>73.780381462519031</c:v>
                </c:pt>
                <c:pt idx="927">
                  <c:v>73.081837939195836</c:v>
                </c:pt>
                <c:pt idx="928">
                  <c:v>72.46394151187161</c:v>
                </c:pt>
                <c:pt idx="929">
                  <c:v>72.089630057550252</c:v>
                </c:pt>
                <c:pt idx="930">
                  <c:v>71.156041900750182</c:v>
                </c:pt>
                <c:pt idx="931">
                  <c:v>71.66766654459849</c:v>
                </c:pt>
                <c:pt idx="932">
                  <c:v>71.631422700684098</c:v>
                </c:pt>
                <c:pt idx="933">
                  <c:v>71.038969404966878</c:v>
                </c:pt>
                <c:pt idx="934">
                  <c:v>71.849950243323278</c:v>
                </c:pt>
                <c:pt idx="935">
                  <c:v>71.098298867383605</c:v>
                </c:pt>
                <c:pt idx="936">
                  <c:v>74.420819431305716</c:v>
                </c:pt>
                <c:pt idx="937">
                  <c:v>70.25378071460004</c:v>
                </c:pt>
                <c:pt idx="938">
                  <c:v>70.076447447378442</c:v>
                </c:pt>
                <c:pt idx="939">
                  <c:v>70.404011376965769</c:v>
                </c:pt>
                <c:pt idx="940">
                  <c:v>70.12263546882879</c:v>
                </c:pt>
                <c:pt idx="941">
                  <c:v>59.592907246450949</c:v>
                </c:pt>
                <c:pt idx="942">
                  <c:v>59.048025868305551</c:v>
                </c:pt>
                <c:pt idx="943">
                  <c:v>66.764022659975168</c:v>
                </c:pt>
                <c:pt idx="944">
                  <c:v>58.483892086155393</c:v>
                </c:pt>
                <c:pt idx="945">
                  <c:v>58.027936960207818</c:v>
                </c:pt>
                <c:pt idx="946">
                  <c:v>57.952527302341196</c:v>
                </c:pt>
                <c:pt idx="947">
                  <c:v>55.752979438532464</c:v>
                </c:pt>
                <c:pt idx="948">
                  <c:v>56.191165822000556</c:v>
                </c:pt>
                <c:pt idx="949">
                  <c:v>56.104134381876882</c:v>
                </c:pt>
                <c:pt idx="950">
                  <c:v>63.610844113416171</c:v>
                </c:pt>
                <c:pt idx="951">
                  <c:v>54.847204892819867</c:v>
                </c:pt>
                <c:pt idx="952">
                  <c:v>53.95313129014292</c:v>
                </c:pt>
                <c:pt idx="953">
                  <c:v>76.634808538289789</c:v>
                </c:pt>
                <c:pt idx="954">
                  <c:v>76.260729672964914</c:v>
                </c:pt>
                <c:pt idx="955">
                  <c:v>75.966833601820341</c:v>
                </c:pt>
                <c:pt idx="956">
                  <c:v>78.514800702264012</c:v>
                </c:pt>
                <c:pt idx="957">
                  <c:v>76.685026518255398</c:v>
                </c:pt>
                <c:pt idx="958">
                  <c:v>76.667412840556707</c:v>
                </c:pt>
                <c:pt idx="959">
                  <c:v>78.04235106040575</c:v>
                </c:pt>
                <c:pt idx="960">
                  <c:v>77.218791629939673</c:v>
                </c:pt>
                <c:pt idx="961">
                  <c:v>78.167324783242236</c:v>
                </c:pt>
                <c:pt idx="962">
                  <c:v>77.406454184192029</c:v>
                </c:pt>
                <c:pt idx="963">
                  <c:v>76.060644604354266</c:v>
                </c:pt>
                <c:pt idx="964">
                  <c:v>75.874406711155885</c:v>
                </c:pt>
                <c:pt idx="965">
                  <c:v>68.270630347834953</c:v>
                </c:pt>
                <c:pt idx="966">
                  <c:v>67.53316061171347</c:v>
                </c:pt>
                <c:pt idx="967">
                  <c:v>66.886456735149864</c:v>
                </c:pt>
                <c:pt idx="968">
                  <c:v>60.786026953294034</c:v>
                </c:pt>
                <c:pt idx="969">
                  <c:v>60.444997312277316</c:v>
                </c:pt>
                <c:pt idx="970">
                  <c:v>59.947627713642369</c:v>
                </c:pt>
                <c:pt idx="971">
                  <c:v>59.910144092770423</c:v>
                </c:pt>
                <c:pt idx="972">
                  <c:v>59.752283581503249</c:v>
                </c:pt>
                <c:pt idx="973">
                  <c:v>60.009014490862711</c:v>
                </c:pt>
                <c:pt idx="974">
                  <c:v>59.25460799150968</c:v>
                </c:pt>
                <c:pt idx="975">
                  <c:v>73.462324463652948</c:v>
                </c:pt>
                <c:pt idx="976">
                  <c:v>73.925023281458223</c:v>
                </c:pt>
                <c:pt idx="977">
                  <c:v>72.972900828329131</c:v>
                </c:pt>
                <c:pt idx="978">
                  <c:v>72.678083306140522</c:v>
                </c:pt>
                <c:pt idx="979">
                  <c:v>71.703038258182687</c:v>
                </c:pt>
                <c:pt idx="980">
                  <c:v>72.07887808974732</c:v>
                </c:pt>
                <c:pt idx="981">
                  <c:v>71.102841391986431</c:v>
                </c:pt>
                <c:pt idx="982">
                  <c:v>71.238607830452167</c:v>
                </c:pt>
                <c:pt idx="983">
                  <c:v>71.462897200430277</c:v>
                </c:pt>
                <c:pt idx="984">
                  <c:v>70.054788433158834</c:v>
                </c:pt>
                <c:pt idx="985">
                  <c:v>70.346658119738208</c:v>
                </c:pt>
                <c:pt idx="986">
                  <c:v>69.464422421075696</c:v>
                </c:pt>
                <c:pt idx="987">
                  <c:v>69.256241364366886</c:v>
                </c:pt>
                <c:pt idx="988">
                  <c:v>69.638419954972377</c:v>
                </c:pt>
                <c:pt idx="989">
                  <c:v>70.165696309838978</c:v>
                </c:pt>
                <c:pt idx="990">
                  <c:v>71.956951537013424</c:v>
                </c:pt>
                <c:pt idx="991">
                  <c:v>75.169549347879325</c:v>
                </c:pt>
                <c:pt idx="992">
                  <c:v>71.053631369607714</c:v>
                </c:pt>
                <c:pt idx="993">
                  <c:v>71.61156397859267</c:v>
                </c:pt>
                <c:pt idx="994">
                  <c:v>71.263857846048538</c:v>
                </c:pt>
                <c:pt idx="995">
                  <c:v>75.261828822424491</c:v>
                </c:pt>
                <c:pt idx="996">
                  <c:v>71.106719562644102</c:v>
                </c:pt>
                <c:pt idx="997">
                  <c:v>70.330356424521256</c:v>
                </c:pt>
                <c:pt idx="998">
                  <c:v>71.208911673457237</c:v>
                </c:pt>
                <c:pt idx="999">
                  <c:v>70.451756858626183</c:v>
                </c:pt>
                <c:pt idx="1000">
                  <c:v>70.898997254589361</c:v>
                </c:pt>
                <c:pt idx="1001">
                  <c:v>70.127425107044616</c:v>
                </c:pt>
                <c:pt idx="1002">
                  <c:v>69.424741997959813</c:v>
                </c:pt>
                <c:pt idx="1003">
                  <c:v>70.234178095357763</c:v>
                </c:pt>
                <c:pt idx="1004">
                  <c:v>70.503423759566687</c:v>
                </c:pt>
                <c:pt idx="1005">
                  <c:v>71.250739323862433</c:v>
                </c:pt>
                <c:pt idx="1006">
                  <c:v>70.90562883204268</c:v>
                </c:pt>
                <c:pt idx="1007">
                  <c:v>70.673592809756713</c:v>
                </c:pt>
                <c:pt idx="1008">
                  <c:v>70.494179353980428</c:v>
                </c:pt>
                <c:pt idx="1009">
                  <c:v>76.766278576652908</c:v>
                </c:pt>
                <c:pt idx="1010">
                  <c:v>69.402455829696365</c:v>
                </c:pt>
                <c:pt idx="1011">
                  <c:v>68.976955646821182</c:v>
                </c:pt>
                <c:pt idx="1012">
                  <c:v>74.6555803384976</c:v>
                </c:pt>
                <c:pt idx="1013">
                  <c:v>66.591012868625327</c:v>
                </c:pt>
                <c:pt idx="1014">
                  <c:v>64.451937657254376</c:v>
                </c:pt>
                <c:pt idx="1015">
                  <c:v>63.791532526048314</c:v>
                </c:pt>
                <c:pt idx="1016">
                  <c:v>62.825583602623468</c:v>
                </c:pt>
                <c:pt idx="1017">
                  <c:v>62.641900763812011</c:v>
                </c:pt>
                <c:pt idx="1018">
                  <c:v>62.267538867433949</c:v>
                </c:pt>
                <c:pt idx="1019">
                  <c:v>61.922343931019768</c:v>
                </c:pt>
                <c:pt idx="1020">
                  <c:v>78.844292580103698</c:v>
                </c:pt>
                <c:pt idx="1021">
                  <c:v>78.621974898578671</c:v>
                </c:pt>
                <c:pt idx="1022">
                  <c:v>78.750390004467164</c:v>
                </c:pt>
                <c:pt idx="1023">
                  <c:v>75.545369154778967</c:v>
                </c:pt>
                <c:pt idx="1024">
                  <c:v>75.247058093862819</c:v>
                </c:pt>
                <c:pt idx="1025">
                  <c:v>74.86538554948865</c:v>
                </c:pt>
                <c:pt idx="1026">
                  <c:v>73.98731539833409</c:v>
                </c:pt>
                <c:pt idx="1027">
                  <c:v>72.545781991048869</c:v>
                </c:pt>
                <c:pt idx="1028">
                  <c:v>76.139307018670095</c:v>
                </c:pt>
                <c:pt idx="1029">
                  <c:v>71.443140702912999</c:v>
                </c:pt>
                <c:pt idx="1030">
                  <c:v>71.264197920542642</c:v>
                </c:pt>
                <c:pt idx="1031">
                  <c:v>70.162523661227766</c:v>
                </c:pt>
                <c:pt idx="1032">
                  <c:v>72.543162922116295</c:v>
                </c:pt>
                <c:pt idx="1033">
                  <c:v>72.024651419882545</c:v>
                </c:pt>
                <c:pt idx="1034">
                  <c:v>68.511223142166827</c:v>
                </c:pt>
                <c:pt idx="1035">
                  <c:v>67.79146427968918</c:v>
                </c:pt>
                <c:pt idx="1036">
                  <c:v>66.831013932895459</c:v>
                </c:pt>
                <c:pt idx="1037">
                  <c:v>67.210302012760394</c:v>
                </c:pt>
                <c:pt idx="1038">
                  <c:v>65.973541382330737</c:v>
                </c:pt>
                <c:pt idx="1039">
                  <c:v>66.208201589236239</c:v>
                </c:pt>
                <c:pt idx="1040">
                  <c:v>65.268722592138801</c:v>
                </c:pt>
                <c:pt idx="1041">
                  <c:v>69.017577853523676</c:v>
                </c:pt>
                <c:pt idx="1042">
                  <c:v>64.674986080153133</c:v>
                </c:pt>
                <c:pt idx="1043">
                  <c:v>69.230166113090263</c:v>
                </c:pt>
                <c:pt idx="1044">
                  <c:v>57.493142461987723</c:v>
                </c:pt>
                <c:pt idx="1045">
                  <c:v>68.273444696662921</c:v>
                </c:pt>
                <c:pt idx="1046">
                  <c:v>68.29239185747339</c:v>
                </c:pt>
                <c:pt idx="1047">
                  <c:v>68.915190461738234</c:v>
                </c:pt>
                <c:pt idx="1048">
                  <c:v>68.56971625390419</c:v>
                </c:pt>
                <c:pt idx="1049">
                  <c:v>70.137554930329117</c:v>
                </c:pt>
                <c:pt idx="1050">
                  <c:v>67.956848381866294</c:v>
                </c:pt>
                <c:pt idx="1051">
                  <c:v>54.106065160161762</c:v>
                </c:pt>
                <c:pt idx="1052">
                  <c:v>53.921624871817194</c:v>
                </c:pt>
                <c:pt idx="1053">
                  <c:v>52.352464384925881</c:v>
                </c:pt>
                <c:pt idx="1054">
                  <c:v>52.651565830041918</c:v>
                </c:pt>
                <c:pt idx="1055">
                  <c:v>52.023683403823696</c:v>
                </c:pt>
                <c:pt idx="1056">
                  <c:v>51.694164627601708</c:v>
                </c:pt>
                <c:pt idx="1057">
                  <c:v>64.130865443421413</c:v>
                </c:pt>
                <c:pt idx="1058">
                  <c:v>69.329785405029327</c:v>
                </c:pt>
                <c:pt idx="1059">
                  <c:v>69.147382622139133</c:v>
                </c:pt>
                <c:pt idx="1060">
                  <c:v>68.94996321073755</c:v>
                </c:pt>
                <c:pt idx="1061">
                  <c:v>69.028073654395968</c:v>
                </c:pt>
                <c:pt idx="1062">
                  <c:v>68.460326337702611</c:v>
                </c:pt>
                <c:pt idx="1063">
                  <c:v>62.213734011004377</c:v>
                </c:pt>
                <c:pt idx="1064">
                  <c:v>58.737750440635317</c:v>
                </c:pt>
                <c:pt idx="1065">
                  <c:v>60.860428479224915</c:v>
                </c:pt>
                <c:pt idx="1066">
                  <c:v>67.790893738953415</c:v>
                </c:pt>
                <c:pt idx="1067">
                  <c:v>60.237271815315815</c:v>
                </c:pt>
                <c:pt idx="1068">
                  <c:v>60.535862624325347</c:v>
                </c:pt>
                <c:pt idx="1069">
                  <c:v>59.943955092573319</c:v>
                </c:pt>
                <c:pt idx="1070">
                  <c:v>66.134109683945894</c:v>
                </c:pt>
                <c:pt idx="1071">
                  <c:v>66.179539040630843</c:v>
                </c:pt>
                <c:pt idx="1072">
                  <c:v>65.950022941631886</c:v>
                </c:pt>
                <c:pt idx="1073">
                  <c:v>64.510513516474916</c:v>
                </c:pt>
                <c:pt idx="1074">
                  <c:v>63.635277692551817</c:v>
                </c:pt>
                <c:pt idx="1075">
                  <c:v>69.61844830912483</c:v>
                </c:pt>
                <c:pt idx="1076">
                  <c:v>69.23426326284573</c:v>
                </c:pt>
                <c:pt idx="1077">
                  <c:v>68.96956860253897</c:v>
                </c:pt>
                <c:pt idx="1078">
                  <c:v>68.498988827705261</c:v>
                </c:pt>
                <c:pt idx="1079">
                  <c:v>66.907760492311652</c:v>
                </c:pt>
                <c:pt idx="1080">
                  <c:v>66.08941756298556</c:v>
                </c:pt>
                <c:pt idx="1081">
                  <c:v>65.131105990572038</c:v>
                </c:pt>
                <c:pt idx="1082">
                  <c:v>64.490565675872091</c:v>
                </c:pt>
                <c:pt idx="1083">
                  <c:v>70.21937582964533</c:v>
                </c:pt>
                <c:pt idx="1084">
                  <c:v>69.013977754445136</c:v>
                </c:pt>
                <c:pt idx="1085">
                  <c:v>63.115774545081543</c:v>
                </c:pt>
                <c:pt idx="1086">
                  <c:v>69.15128031315335</c:v>
                </c:pt>
                <c:pt idx="1087">
                  <c:v>85.556065696774425</c:v>
                </c:pt>
                <c:pt idx="1088">
                  <c:v>87.106383606342547</c:v>
                </c:pt>
                <c:pt idx="1089">
                  <c:v>85.001475454017793</c:v>
                </c:pt>
                <c:pt idx="1090">
                  <c:v>80.791051410853669</c:v>
                </c:pt>
                <c:pt idx="1091">
                  <c:v>68.883843332536387</c:v>
                </c:pt>
                <c:pt idx="1092">
                  <c:v>68.28313311489029</c:v>
                </c:pt>
                <c:pt idx="1093">
                  <c:v>68.181776939558802</c:v>
                </c:pt>
                <c:pt idx="1094">
                  <c:v>68.651286459076928</c:v>
                </c:pt>
                <c:pt idx="1095">
                  <c:v>68.218772459583846</c:v>
                </c:pt>
                <c:pt idx="1096">
                  <c:v>68.047040505711038</c:v>
                </c:pt>
                <c:pt idx="1097">
                  <c:v>67.362684815865265</c:v>
                </c:pt>
                <c:pt idx="1098">
                  <c:v>66.749081207087983</c:v>
                </c:pt>
                <c:pt idx="1099">
                  <c:v>72.430276020076917</c:v>
                </c:pt>
                <c:pt idx="1100">
                  <c:v>65.933184879532064</c:v>
                </c:pt>
                <c:pt idx="1101">
                  <c:v>66.450032480629304</c:v>
                </c:pt>
                <c:pt idx="1102">
                  <c:v>65.969167775482902</c:v>
                </c:pt>
                <c:pt idx="1103">
                  <c:v>65.699779062554114</c:v>
                </c:pt>
                <c:pt idx="1104">
                  <c:v>66.168675721650075</c:v>
                </c:pt>
                <c:pt idx="1105">
                  <c:v>66.4237956326713</c:v>
                </c:pt>
                <c:pt idx="1106">
                  <c:v>56.837681770895649</c:v>
                </c:pt>
                <c:pt idx="1107">
                  <c:v>56.58679927317641</c:v>
                </c:pt>
                <c:pt idx="1108">
                  <c:v>56.021943207715388</c:v>
                </c:pt>
                <c:pt idx="1109">
                  <c:v>55.416332613140071</c:v>
                </c:pt>
                <c:pt idx="1110">
                  <c:v>54.560300199503629</c:v>
                </c:pt>
                <c:pt idx="1111">
                  <c:v>54.026696467274057</c:v>
                </c:pt>
                <c:pt idx="1112">
                  <c:v>59.446798567279636</c:v>
                </c:pt>
                <c:pt idx="1113">
                  <c:v>58.823363548934381</c:v>
                </c:pt>
                <c:pt idx="1114">
                  <c:v>58.326720617694505</c:v>
                </c:pt>
                <c:pt idx="1115">
                  <c:v>58.272331730868515</c:v>
                </c:pt>
                <c:pt idx="1116">
                  <c:v>58.103359739531619</c:v>
                </c:pt>
                <c:pt idx="1117">
                  <c:v>57.875906049817509</c:v>
                </c:pt>
                <c:pt idx="1118">
                  <c:v>57.284106018910272</c:v>
                </c:pt>
                <c:pt idx="1119">
                  <c:v>56.732240956342551</c:v>
                </c:pt>
                <c:pt idx="1120">
                  <c:v>56.813936364105501</c:v>
                </c:pt>
                <c:pt idx="1121">
                  <c:v>69.050625133445692</c:v>
                </c:pt>
                <c:pt idx="1122">
                  <c:v>62.692777378346925</c:v>
                </c:pt>
                <c:pt idx="1123">
                  <c:v>62.364233175261063</c:v>
                </c:pt>
                <c:pt idx="1124">
                  <c:v>62.049711454723663</c:v>
                </c:pt>
                <c:pt idx="1125">
                  <c:v>61.974975308399337</c:v>
                </c:pt>
                <c:pt idx="1126">
                  <c:v>61.687379339860342</c:v>
                </c:pt>
                <c:pt idx="1127">
                  <c:v>61.570406972459828</c:v>
                </c:pt>
                <c:pt idx="1128">
                  <c:v>61.322879030812643</c:v>
                </c:pt>
                <c:pt idx="1129">
                  <c:v>60.070630983022255</c:v>
                </c:pt>
                <c:pt idx="1130">
                  <c:v>60.357137409868074</c:v>
                </c:pt>
                <c:pt idx="1131">
                  <c:v>64.973864496976518</c:v>
                </c:pt>
                <c:pt idx="1132">
                  <c:v>58.775474929097328</c:v>
                </c:pt>
                <c:pt idx="1133">
                  <c:v>58.360547741509905</c:v>
                </c:pt>
                <c:pt idx="1134">
                  <c:v>72.658813292540216</c:v>
                </c:pt>
                <c:pt idx="1135">
                  <c:v>72.338682909840969</c:v>
                </c:pt>
                <c:pt idx="1136">
                  <c:v>74.942032462503192</c:v>
                </c:pt>
                <c:pt idx="1137">
                  <c:v>71.559264820050984</c:v>
                </c:pt>
                <c:pt idx="1138">
                  <c:v>71.809926480633948</c:v>
                </c:pt>
                <c:pt idx="1139">
                  <c:v>71.890880625567462</c:v>
                </c:pt>
                <c:pt idx="1140">
                  <c:v>71.670976328075483</c:v>
                </c:pt>
                <c:pt idx="1141">
                  <c:v>71.176086024686981</c:v>
                </c:pt>
                <c:pt idx="1142">
                  <c:v>72.024663242362891</c:v>
                </c:pt>
                <c:pt idx="1143">
                  <c:v>71.424315909535835</c:v>
                </c:pt>
                <c:pt idx="1144">
                  <c:v>71.802806117195985</c:v>
                </c:pt>
                <c:pt idx="1145">
                  <c:v>71.338478926454314</c:v>
                </c:pt>
                <c:pt idx="1146">
                  <c:v>71.216104005226171</c:v>
                </c:pt>
                <c:pt idx="1147">
                  <c:v>71.477428419920571</c:v>
                </c:pt>
                <c:pt idx="1148">
                  <c:v>62.175188684014408</c:v>
                </c:pt>
                <c:pt idx="1149">
                  <c:v>61.800801784608112</c:v>
                </c:pt>
                <c:pt idx="1150">
                  <c:v>61.456506901905243</c:v>
                </c:pt>
                <c:pt idx="1151">
                  <c:v>61.560628893018105</c:v>
                </c:pt>
                <c:pt idx="1152">
                  <c:v>61.11978512077237</c:v>
                </c:pt>
                <c:pt idx="1153">
                  <c:v>60.723496044969615</c:v>
                </c:pt>
                <c:pt idx="1154">
                  <c:v>68.715280409979059</c:v>
                </c:pt>
                <c:pt idx="1155">
                  <c:v>59.070983841452687</c:v>
                </c:pt>
                <c:pt idx="1156">
                  <c:v>58.899191717592856</c:v>
                </c:pt>
                <c:pt idx="1157">
                  <c:v>66.455732683020869</c:v>
                </c:pt>
                <c:pt idx="1158">
                  <c:v>57.39997291632136</c:v>
                </c:pt>
                <c:pt idx="1159">
                  <c:v>56.223062213842304</c:v>
                </c:pt>
                <c:pt idx="1160">
                  <c:v>55.722338415536633</c:v>
                </c:pt>
                <c:pt idx="1161">
                  <c:v>55.917648688652719</c:v>
                </c:pt>
                <c:pt idx="1162">
                  <c:v>55.864801914457132</c:v>
                </c:pt>
                <c:pt idx="1163">
                  <c:v>70.148131289978181</c:v>
                </c:pt>
                <c:pt idx="1164">
                  <c:v>69.956366960221516</c:v>
                </c:pt>
                <c:pt idx="1165">
                  <c:v>69.816595632802219</c:v>
                </c:pt>
                <c:pt idx="1166">
                  <c:v>74.400170446815551</c:v>
                </c:pt>
                <c:pt idx="1167">
                  <c:v>69.894793889111227</c:v>
                </c:pt>
                <c:pt idx="1168">
                  <c:v>69.585954786110889</c:v>
                </c:pt>
                <c:pt idx="1169">
                  <c:v>68.880150899842519</c:v>
                </c:pt>
                <c:pt idx="1170">
                  <c:v>68.77556797017732</c:v>
                </c:pt>
                <c:pt idx="1171">
                  <c:v>69.28156445971544</c:v>
                </c:pt>
                <c:pt idx="1172">
                  <c:v>68.840538698506066</c:v>
                </c:pt>
                <c:pt idx="1173">
                  <c:v>69.057547825153065</c:v>
                </c:pt>
                <c:pt idx="1174">
                  <c:v>69.647845861165592</c:v>
                </c:pt>
                <c:pt idx="1175">
                  <c:v>72.645301622972738</c:v>
                </c:pt>
                <c:pt idx="1176">
                  <c:v>72.508734083780752</c:v>
                </c:pt>
                <c:pt idx="1177">
                  <c:v>72.264641264998659</c:v>
                </c:pt>
                <c:pt idx="1178">
                  <c:v>72.233562028663499</c:v>
                </c:pt>
                <c:pt idx="1179">
                  <c:v>75.655283383589421</c:v>
                </c:pt>
                <c:pt idx="1180">
                  <c:v>76.18283455407223</c:v>
                </c:pt>
                <c:pt idx="1181">
                  <c:v>71.461024075651096</c:v>
                </c:pt>
                <c:pt idx="1182">
                  <c:v>71.52312811823893</c:v>
                </c:pt>
                <c:pt idx="1183">
                  <c:v>71.727486992049535</c:v>
                </c:pt>
                <c:pt idx="1184">
                  <c:v>70.561813553013479</c:v>
                </c:pt>
                <c:pt idx="1185">
                  <c:v>70.725408679913613</c:v>
                </c:pt>
                <c:pt idx="1186">
                  <c:v>70.946627804305791</c:v>
                </c:pt>
                <c:pt idx="1187">
                  <c:v>66.893037845755742</c:v>
                </c:pt>
                <c:pt idx="1188">
                  <c:v>66.410619539931332</c:v>
                </c:pt>
                <c:pt idx="1189">
                  <c:v>66.385598295734212</c:v>
                </c:pt>
                <c:pt idx="1190">
                  <c:v>66.33107824115416</c:v>
                </c:pt>
                <c:pt idx="1191">
                  <c:v>66.127280345033739</c:v>
                </c:pt>
                <c:pt idx="1192">
                  <c:v>66.803657639684957</c:v>
                </c:pt>
                <c:pt idx="1193">
                  <c:v>66.388503932391842</c:v>
                </c:pt>
                <c:pt idx="1194">
                  <c:v>65.936602925904737</c:v>
                </c:pt>
                <c:pt idx="1195">
                  <c:v>66.533482328359014</c:v>
                </c:pt>
                <c:pt idx="1196">
                  <c:v>65.865251887918646</c:v>
                </c:pt>
                <c:pt idx="1197">
                  <c:v>66.546532435074823</c:v>
                </c:pt>
                <c:pt idx="1198">
                  <c:v>66.226049393203908</c:v>
                </c:pt>
                <c:pt idx="1199">
                  <c:v>65.945942260682074</c:v>
                </c:pt>
                <c:pt idx="1200">
                  <c:v>66.785529150338476</c:v>
                </c:pt>
                <c:pt idx="1201">
                  <c:v>67.469060685035089</c:v>
                </c:pt>
                <c:pt idx="1202">
                  <c:v>81.997037325695317</c:v>
                </c:pt>
                <c:pt idx="1203">
                  <c:v>79.485237808657331</c:v>
                </c:pt>
                <c:pt idx="1204">
                  <c:v>76.267061505845945</c:v>
                </c:pt>
                <c:pt idx="1205">
                  <c:v>76.510785137715686</c:v>
                </c:pt>
                <c:pt idx="1206">
                  <c:v>79.767044985739233</c:v>
                </c:pt>
                <c:pt idx="1207">
                  <c:v>75.87877291704865</c:v>
                </c:pt>
                <c:pt idx="1208">
                  <c:v>78.836651428151526</c:v>
                </c:pt>
                <c:pt idx="1209">
                  <c:v>74.253031277706754</c:v>
                </c:pt>
                <c:pt idx="1210">
                  <c:v>74.74975163833048</c:v>
                </c:pt>
                <c:pt idx="1211">
                  <c:v>73.828626464481431</c:v>
                </c:pt>
                <c:pt idx="1212">
                  <c:v>75.886685937008735</c:v>
                </c:pt>
                <c:pt idx="1213">
                  <c:v>75.211951489789371</c:v>
                </c:pt>
                <c:pt idx="1214">
                  <c:v>74.782854055085522</c:v>
                </c:pt>
                <c:pt idx="1215">
                  <c:v>74.961743410034018</c:v>
                </c:pt>
                <c:pt idx="1216">
                  <c:v>75.318153533910106</c:v>
                </c:pt>
                <c:pt idx="1217">
                  <c:v>79.58254483265182</c:v>
                </c:pt>
                <c:pt idx="1218">
                  <c:v>79.963484099565477</c:v>
                </c:pt>
                <c:pt idx="1219">
                  <c:v>78.515019863390975</c:v>
                </c:pt>
                <c:pt idx="1220">
                  <c:v>79.766579538100032</c:v>
                </c:pt>
                <c:pt idx="1221">
                  <c:v>79.284052453250624</c:v>
                </c:pt>
                <c:pt idx="1222">
                  <c:v>80.837090013162637</c:v>
                </c:pt>
                <c:pt idx="1223">
                  <c:v>79.097992046120581</c:v>
                </c:pt>
                <c:pt idx="1224">
                  <c:v>76.594412199570399</c:v>
                </c:pt>
                <c:pt idx="1225">
                  <c:v>78.277188754317606</c:v>
                </c:pt>
                <c:pt idx="1226">
                  <c:v>80.367900510596186</c:v>
                </c:pt>
                <c:pt idx="1227">
                  <c:v>77.624346754373633</c:v>
                </c:pt>
                <c:pt idx="1228">
                  <c:v>80.870113556657913</c:v>
                </c:pt>
                <c:pt idx="1229">
                  <c:v>80.910806806410008</c:v>
                </c:pt>
                <c:pt idx="1230">
                  <c:v>81.509106016846715</c:v>
                </c:pt>
                <c:pt idx="1231">
                  <c:v>81.168927080666293</c:v>
                </c:pt>
                <c:pt idx="1232">
                  <c:v>74.391733682841817</c:v>
                </c:pt>
                <c:pt idx="1233">
                  <c:v>74.794661029817505</c:v>
                </c:pt>
                <c:pt idx="1234">
                  <c:v>75.524629178152182</c:v>
                </c:pt>
                <c:pt idx="1235">
                  <c:v>75.662006489769539</c:v>
                </c:pt>
                <c:pt idx="1236">
                  <c:v>75.859171396975853</c:v>
                </c:pt>
                <c:pt idx="1237">
                  <c:v>74.872294584859517</c:v>
                </c:pt>
                <c:pt idx="1238">
                  <c:v>73.62464321753589</c:v>
                </c:pt>
                <c:pt idx="1239">
                  <c:v>73.05257609984362</c:v>
                </c:pt>
                <c:pt idx="1240">
                  <c:v>72.760122040266879</c:v>
                </c:pt>
                <c:pt idx="1241">
                  <c:v>71.396225203426638</c:v>
                </c:pt>
                <c:pt idx="1242">
                  <c:v>71.056296763542349</c:v>
                </c:pt>
                <c:pt idx="1243">
                  <c:v>69.76359355088924</c:v>
                </c:pt>
                <c:pt idx="1244">
                  <c:v>68.991869062562657</c:v>
                </c:pt>
                <c:pt idx="1245">
                  <c:v>69.266022284689114</c:v>
                </c:pt>
                <c:pt idx="1246">
                  <c:v>69.760844645671796</c:v>
                </c:pt>
                <c:pt idx="1247">
                  <c:v>72.070883467465222</c:v>
                </c:pt>
                <c:pt idx="1248">
                  <c:v>71.442051173603517</c:v>
                </c:pt>
                <c:pt idx="1249">
                  <c:v>70.603181648460961</c:v>
                </c:pt>
                <c:pt idx="1250">
                  <c:v>70.068391209309411</c:v>
                </c:pt>
                <c:pt idx="1251">
                  <c:v>68.268702277863753</c:v>
                </c:pt>
                <c:pt idx="1252">
                  <c:v>69.296863469748786</c:v>
                </c:pt>
                <c:pt idx="1253">
                  <c:v>68.599062364613616</c:v>
                </c:pt>
                <c:pt idx="1254">
                  <c:v>67.273986147159732</c:v>
                </c:pt>
                <c:pt idx="1255">
                  <c:v>77.120384384694688</c:v>
                </c:pt>
                <c:pt idx="1256">
                  <c:v>65.818027930056076</c:v>
                </c:pt>
                <c:pt idx="1257">
                  <c:v>66.120406220638557</c:v>
                </c:pt>
                <c:pt idx="1258">
                  <c:v>65.319526789151979</c:v>
                </c:pt>
                <c:pt idx="1259">
                  <c:v>65.133786139983528</c:v>
                </c:pt>
                <c:pt idx="1260">
                  <c:v>74.463334513330054</c:v>
                </c:pt>
                <c:pt idx="1261">
                  <c:v>71.724311302067406</c:v>
                </c:pt>
                <c:pt idx="1262">
                  <c:v>64.626713425128102</c:v>
                </c:pt>
                <c:pt idx="1263">
                  <c:v>63.880043645318494</c:v>
                </c:pt>
                <c:pt idx="1264">
                  <c:v>63.304676364834059</c:v>
                </c:pt>
                <c:pt idx="1265">
                  <c:v>70.325421950316183</c:v>
                </c:pt>
                <c:pt idx="1266">
                  <c:v>62.175977824725706</c:v>
                </c:pt>
                <c:pt idx="1267">
                  <c:v>62.449677916634286</c:v>
                </c:pt>
                <c:pt idx="1268">
                  <c:v>61.251692576874049</c:v>
                </c:pt>
                <c:pt idx="1269">
                  <c:v>59.542810350560423</c:v>
                </c:pt>
                <c:pt idx="1270">
                  <c:v>67.815241091927106</c:v>
                </c:pt>
                <c:pt idx="1271">
                  <c:v>55.504702861297048</c:v>
                </c:pt>
                <c:pt idx="1272">
                  <c:v>65.890638081776075</c:v>
                </c:pt>
                <c:pt idx="1273">
                  <c:v>53.217811115777373</c:v>
                </c:pt>
                <c:pt idx="1274">
                  <c:v>71.641993697214218</c:v>
                </c:pt>
                <c:pt idx="1275">
                  <c:v>71.4020474743904</c:v>
                </c:pt>
                <c:pt idx="1276">
                  <c:v>71.138818177022671</c:v>
                </c:pt>
                <c:pt idx="1277">
                  <c:v>71.162948663568301</c:v>
                </c:pt>
                <c:pt idx="1278">
                  <c:v>70.924084438810667</c:v>
                </c:pt>
                <c:pt idx="1279">
                  <c:v>70.062721313277308</c:v>
                </c:pt>
                <c:pt idx="1280">
                  <c:v>70.741406319001939</c:v>
                </c:pt>
                <c:pt idx="1281">
                  <c:v>70.31985465524312</c:v>
                </c:pt>
                <c:pt idx="1282">
                  <c:v>70.45159160489564</c:v>
                </c:pt>
                <c:pt idx="1283">
                  <c:v>74.349094700042102</c:v>
                </c:pt>
                <c:pt idx="1284">
                  <c:v>69.75449425778767</c:v>
                </c:pt>
                <c:pt idx="1285">
                  <c:v>68.884057010361119</c:v>
                </c:pt>
                <c:pt idx="1286">
                  <c:v>68.668020100594802</c:v>
                </c:pt>
                <c:pt idx="1287">
                  <c:v>69.255242578826113</c:v>
                </c:pt>
                <c:pt idx="1288">
                  <c:v>75.212798823884285</c:v>
                </c:pt>
                <c:pt idx="1289">
                  <c:v>66.693539644953461</c:v>
                </c:pt>
                <c:pt idx="1290">
                  <c:v>66.354353304494367</c:v>
                </c:pt>
                <c:pt idx="1291">
                  <c:v>65.791250740974135</c:v>
                </c:pt>
                <c:pt idx="1292">
                  <c:v>65.502458048230679</c:v>
                </c:pt>
                <c:pt idx="1293">
                  <c:v>71.327122788696002</c:v>
                </c:pt>
                <c:pt idx="1294">
                  <c:v>70.898698336117249</c:v>
                </c:pt>
                <c:pt idx="1295">
                  <c:v>64.757370339415488</c:v>
                </c:pt>
                <c:pt idx="1296">
                  <c:v>64.206552615125162</c:v>
                </c:pt>
                <c:pt idx="1297">
                  <c:v>71.116343315554516</c:v>
                </c:pt>
                <c:pt idx="1298">
                  <c:v>63.431832391772403</c:v>
                </c:pt>
                <c:pt idx="1299">
                  <c:v>63.690662128237285</c:v>
                </c:pt>
                <c:pt idx="1300">
                  <c:v>63.162419162696942</c:v>
                </c:pt>
                <c:pt idx="1301">
                  <c:v>63.558031474136044</c:v>
                </c:pt>
                <c:pt idx="1302">
                  <c:v>62.683867921078317</c:v>
                </c:pt>
                <c:pt idx="1303">
                  <c:v>68.450555634617899</c:v>
                </c:pt>
                <c:pt idx="1304">
                  <c:v>67.188843063177771</c:v>
                </c:pt>
                <c:pt idx="1305">
                  <c:v>60.653570747662812</c:v>
                </c:pt>
                <c:pt idx="1306">
                  <c:v>60.403233028842919</c:v>
                </c:pt>
                <c:pt idx="1307">
                  <c:v>59.416168153324485</c:v>
                </c:pt>
                <c:pt idx="1308">
                  <c:v>65.383932465725962</c:v>
                </c:pt>
                <c:pt idx="1309">
                  <c:v>58.554793377643549</c:v>
                </c:pt>
                <c:pt idx="1310">
                  <c:v>57.430915539634782</c:v>
                </c:pt>
                <c:pt idx="1311">
                  <c:v>57.545843796351839</c:v>
                </c:pt>
                <c:pt idx="1312">
                  <c:v>73.623648162529378</c:v>
                </c:pt>
                <c:pt idx="1313">
                  <c:v>73.63957678474749</c:v>
                </c:pt>
                <c:pt idx="1314">
                  <c:v>73.212342827775331</c:v>
                </c:pt>
                <c:pt idx="1315">
                  <c:v>72.62688555946481</c:v>
                </c:pt>
                <c:pt idx="1316">
                  <c:v>72.63556248154471</c:v>
                </c:pt>
                <c:pt idx="1317">
                  <c:v>72.844997779058417</c:v>
                </c:pt>
                <c:pt idx="1318">
                  <c:v>72.125735878469328</c:v>
                </c:pt>
                <c:pt idx="1319">
                  <c:v>72.129441919274484</c:v>
                </c:pt>
                <c:pt idx="1320">
                  <c:v>72.423349297432395</c:v>
                </c:pt>
                <c:pt idx="1321">
                  <c:v>71.346024659858955</c:v>
                </c:pt>
                <c:pt idx="1322">
                  <c:v>71.799760709862099</c:v>
                </c:pt>
                <c:pt idx="1323">
                  <c:v>75.61162097977018</c:v>
                </c:pt>
                <c:pt idx="1324">
                  <c:v>71.706412917653225</c:v>
                </c:pt>
                <c:pt idx="1325">
                  <c:v>71.350442942486325</c:v>
                </c:pt>
                <c:pt idx="1326">
                  <c:v>71.051087905432126</c:v>
                </c:pt>
                <c:pt idx="1327">
                  <c:v>75.349760887292405</c:v>
                </c:pt>
                <c:pt idx="1328">
                  <c:v>70.221298913081029</c:v>
                </c:pt>
                <c:pt idx="1329">
                  <c:v>70.649753054152384</c:v>
                </c:pt>
                <c:pt idx="1330">
                  <c:v>70.217462774111695</c:v>
                </c:pt>
                <c:pt idx="1331">
                  <c:v>70.045912926430674</c:v>
                </c:pt>
                <c:pt idx="1332">
                  <c:v>67.878475537622066</c:v>
                </c:pt>
                <c:pt idx="1333">
                  <c:v>68.726232104156338</c:v>
                </c:pt>
                <c:pt idx="1334">
                  <c:v>68.613687279849373</c:v>
                </c:pt>
                <c:pt idx="1335">
                  <c:v>68.720087917742163</c:v>
                </c:pt>
                <c:pt idx="1336">
                  <c:v>69.566333175269051</c:v>
                </c:pt>
                <c:pt idx="1337">
                  <c:v>70.348907499480674</c:v>
                </c:pt>
                <c:pt idx="1338">
                  <c:v>55.122598671437103</c:v>
                </c:pt>
                <c:pt idx="1339">
                  <c:v>68.539483488588075</c:v>
                </c:pt>
                <c:pt idx="1340">
                  <c:v>56.049258568528984</c:v>
                </c:pt>
                <c:pt idx="1341">
                  <c:v>55.652984335565286</c:v>
                </c:pt>
                <c:pt idx="1342">
                  <c:v>55.087853674742973</c:v>
                </c:pt>
                <c:pt idx="1343">
                  <c:v>54.794391348800119</c:v>
                </c:pt>
                <c:pt idx="1344">
                  <c:v>54.016255512323156</c:v>
                </c:pt>
                <c:pt idx="1345">
                  <c:v>66.761491521038394</c:v>
                </c:pt>
                <c:pt idx="1346">
                  <c:v>64.596986155409411</c:v>
                </c:pt>
                <c:pt idx="1347">
                  <c:v>64.348790303933328</c:v>
                </c:pt>
                <c:pt idx="1348">
                  <c:v>64.147659758200149</c:v>
                </c:pt>
                <c:pt idx="1349">
                  <c:v>64.210211897689362</c:v>
                </c:pt>
                <c:pt idx="1350">
                  <c:v>63.929845107673088</c:v>
                </c:pt>
                <c:pt idx="1351">
                  <c:v>64.070650194266847</c:v>
                </c:pt>
                <c:pt idx="1352">
                  <c:v>63.629051037407997</c:v>
                </c:pt>
                <c:pt idx="1353">
                  <c:v>69.375587114474996</c:v>
                </c:pt>
                <c:pt idx="1354">
                  <c:v>69.09906507677475</c:v>
                </c:pt>
                <c:pt idx="1355">
                  <c:v>67.48751028129351</c:v>
                </c:pt>
                <c:pt idx="1356">
                  <c:v>67.654358784758514</c:v>
                </c:pt>
                <c:pt idx="1357">
                  <c:v>60.960841225147391</c:v>
                </c:pt>
                <c:pt idx="1358">
                  <c:v>66.499762660895414</c:v>
                </c:pt>
                <c:pt idx="1359">
                  <c:v>59.409748674493542</c:v>
                </c:pt>
                <c:pt idx="1360">
                  <c:v>60.658904526562246</c:v>
                </c:pt>
                <c:pt idx="1361">
                  <c:v>64.650650301877391</c:v>
                </c:pt>
                <c:pt idx="1362">
                  <c:v>63.436181906011306</c:v>
                </c:pt>
                <c:pt idx="1363">
                  <c:v>74.14453205269686</c:v>
                </c:pt>
                <c:pt idx="1364">
                  <c:v>61.676562325698711</c:v>
                </c:pt>
                <c:pt idx="1365">
                  <c:v>61.576794107910857</c:v>
                </c:pt>
                <c:pt idx="1366">
                  <c:v>61.0595260741324</c:v>
                </c:pt>
                <c:pt idx="1367">
                  <c:v>60.213394307648358</c:v>
                </c:pt>
                <c:pt idx="1368">
                  <c:v>59.484056086373734</c:v>
                </c:pt>
                <c:pt idx="1369">
                  <c:v>59.683902042131187</c:v>
                </c:pt>
                <c:pt idx="1370">
                  <c:v>58.931470846095891</c:v>
                </c:pt>
                <c:pt idx="1371">
                  <c:v>59.510798335510792</c:v>
                </c:pt>
                <c:pt idx="1372">
                  <c:v>59.494732931520431</c:v>
                </c:pt>
                <c:pt idx="1373">
                  <c:v>60.428908526876953</c:v>
                </c:pt>
                <c:pt idx="1374">
                  <c:v>62.363996604318736</c:v>
                </c:pt>
                <c:pt idx="1375">
                  <c:v>63.944049435624819</c:v>
                </c:pt>
                <c:pt idx="1376">
                  <c:v>81.311080280146442</c:v>
                </c:pt>
                <c:pt idx="1377">
                  <c:v>82.928300145254241</c:v>
                </c:pt>
                <c:pt idx="1378">
                  <c:v>82.279100383833594</c:v>
                </c:pt>
                <c:pt idx="1379">
                  <c:v>82.128432899723578</c:v>
                </c:pt>
                <c:pt idx="1380">
                  <c:v>79.41346879134332</c:v>
                </c:pt>
                <c:pt idx="1381">
                  <c:v>81.407764367234506</c:v>
                </c:pt>
                <c:pt idx="1382">
                  <c:v>83.104083196842424</c:v>
                </c:pt>
                <c:pt idx="1383">
                  <c:v>78.291720655971048</c:v>
                </c:pt>
                <c:pt idx="1384">
                  <c:v>80.374962417811616</c:v>
                </c:pt>
                <c:pt idx="1385">
                  <c:v>77.678982256026373</c:v>
                </c:pt>
                <c:pt idx="1386">
                  <c:v>79.398288070206078</c:v>
                </c:pt>
                <c:pt idx="1387">
                  <c:v>78.691704320845716</c:v>
                </c:pt>
                <c:pt idx="1388">
                  <c:v>77.660223922234934</c:v>
                </c:pt>
                <c:pt idx="1389">
                  <c:v>79.319527855967962</c:v>
                </c:pt>
                <c:pt idx="1390">
                  <c:v>79.88136735071464</c:v>
                </c:pt>
                <c:pt idx="1391">
                  <c:v>72.597144419933969</c:v>
                </c:pt>
                <c:pt idx="1392">
                  <c:v>72.120690562412278</c:v>
                </c:pt>
                <c:pt idx="1393">
                  <c:v>71.838498103874883</c:v>
                </c:pt>
                <c:pt idx="1394">
                  <c:v>71.898542431753299</c:v>
                </c:pt>
                <c:pt idx="1395">
                  <c:v>71.978099249261547</c:v>
                </c:pt>
                <c:pt idx="1396">
                  <c:v>70.435670214676321</c:v>
                </c:pt>
                <c:pt idx="1397">
                  <c:v>70.466033517719495</c:v>
                </c:pt>
                <c:pt idx="1398">
                  <c:v>70.957416340073337</c:v>
                </c:pt>
                <c:pt idx="1399">
                  <c:v>71.394318253402631</c:v>
                </c:pt>
                <c:pt idx="1400">
                  <c:v>70.644664467987212</c:v>
                </c:pt>
                <c:pt idx="1401">
                  <c:v>69.039592493786699</c:v>
                </c:pt>
                <c:pt idx="1402">
                  <c:v>70.301647114919419</c:v>
                </c:pt>
                <c:pt idx="1403">
                  <c:v>70.04048940244607</c:v>
                </c:pt>
                <c:pt idx="1404">
                  <c:v>69.859041555195148</c:v>
                </c:pt>
                <c:pt idx="1405">
                  <c:v>69.780389018688567</c:v>
                </c:pt>
                <c:pt idx="1406">
                  <c:v>69.261031994864567</c:v>
                </c:pt>
                <c:pt idx="1407">
                  <c:v>74.014868631821386</c:v>
                </c:pt>
                <c:pt idx="1408">
                  <c:v>68.546744100947848</c:v>
                </c:pt>
                <c:pt idx="1409">
                  <c:v>68.019112769205265</c:v>
                </c:pt>
                <c:pt idx="1410">
                  <c:v>73.12390063094773</c:v>
                </c:pt>
                <c:pt idx="1411">
                  <c:v>67.141522639228555</c:v>
                </c:pt>
                <c:pt idx="1412">
                  <c:v>72.17511935090684</c:v>
                </c:pt>
                <c:pt idx="1413">
                  <c:v>60.889587785002298</c:v>
                </c:pt>
                <c:pt idx="1414">
                  <c:v>60.389442937363455</c:v>
                </c:pt>
                <c:pt idx="1415">
                  <c:v>59.526364701577783</c:v>
                </c:pt>
                <c:pt idx="1416">
                  <c:v>58.660015543967944</c:v>
                </c:pt>
                <c:pt idx="1417">
                  <c:v>57.38173206279037</c:v>
                </c:pt>
                <c:pt idx="1418">
                  <c:v>71.121150997236384</c:v>
                </c:pt>
                <c:pt idx="1419">
                  <c:v>56.44353108140669</c:v>
                </c:pt>
                <c:pt idx="1420">
                  <c:v>69.998881369400749</c:v>
                </c:pt>
                <c:pt idx="1421">
                  <c:v>52.752364457904484</c:v>
                </c:pt>
                <c:pt idx="1422">
                  <c:v>68.468772167142518</c:v>
                </c:pt>
                <c:pt idx="1423">
                  <c:v>68.380407023972055</c:v>
                </c:pt>
                <c:pt idx="1424">
                  <c:v>69.519279218209704</c:v>
                </c:pt>
                <c:pt idx="1425">
                  <c:v>50.553337484894548</c:v>
                </c:pt>
                <c:pt idx="1426">
                  <c:v>52.11853840518328</c:v>
                </c:pt>
                <c:pt idx="1427">
                  <c:v>54.019668116786093</c:v>
                </c:pt>
                <c:pt idx="1428">
                  <c:v>79.132834481070176</c:v>
                </c:pt>
                <c:pt idx="1429">
                  <c:v>78.914764154757052</c:v>
                </c:pt>
                <c:pt idx="1430">
                  <c:v>82.246609314386305</c:v>
                </c:pt>
                <c:pt idx="1431">
                  <c:v>82.821799879122423</c:v>
                </c:pt>
                <c:pt idx="1432">
                  <c:v>69.155622555206861</c:v>
                </c:pt>
                <c:pt idx="1433">
                  <c:v>69.60722660837834</c:v>
                </c:pt>
                <c:pt idx="1434">
                  <c:v>68.19242377796121</c:v>
                </c:pt>
                <c:pt idx="1435">
                  <c:v>67.948076463287947</c:v>
                </c:pt>
                <c:pt idx="1436">
                  <c:v>67.131702552975455</c:v>
                </c:pt>
                <c:pt idx="1437">
                  <c:v>67.102343455032837</c:v>
                </c:pt>
                <c:pt idx="1438">
                  <c:v>67.727684794959686</c:v>
                </c:pt>
                <c:pt idx="1439">
                  <c:v>68.211534336347668</c:v>
                </c:pt>
                <c:pt idx="1440">
                  <c:v>67.8434838169957</c:v>
                </c:pt>
                <c:pt idx="1441">
                  <c:v>67.511183341916052</c:v>
                </c:pt>
                <c:pt idx="1442">
                  <c:v>67.294158197065229</c:v>
                </c:pt>
                <c:pt idx="1443">
                  <c:v>67.363162327591141</c:v>
                </c:pt>
                <c:pt idx="1444">
                  <c:v>67.150822953355743</c:v>
                </c:pt>
                <c:pt idx="1445">
                  <c:v>67.327786629511195</c:v>
                </c:pt>
                <c:pt idx="1446">
                  <c:v>66.517162694256939</c:v>
                </c:pt>
                <c:pt idx="1447">
                  <c:v>66.245949390637207</c:v>
                </c:pt>
                <c:pt idx="1448">
                  <c:v>66.446103990307478</c:v>
                </c:pt>
                <c:pt idx="1449">
                  <c:v>65.278764483814143</c:v>
                </c:pt>
                <c:pt idx="1450">
                  <c:v>66.258717040416428</c:v>
                </c:pt>
                <c:pt idx="1451">
                  <c:v>65.165029359922144</c:v>
                </c:pt>
                <c:pt idx="1452">
                  <c:v>64.499738063008024</c:v>
                </c:pt>
                <c:pt idx="1453">
                  <c:v>72.007686175784755</c:v>
                </c:pt>
                <c:pt idx="1454">
                  <c:v>71.847098678160108</c:v>
                </c:pt>
                <c:pt idx="1455">
                  <c:v>71.844606745233904</c:v>
                </c:pt>
                <c:pt idx="1456">
                  <c:v>71.332241023838549</c:v>
                </c:pt>
                <c:pt idx="1457">
                  <c:v>70.56252708924103</c:v>
                </c:pt>
                <c:pt idx="1458">
                  <c:v>75.670840345532255</c:v>
                </c:pt>
                <c:pt idx="1459">
                  <c:v>70.479404838917418</c:v>
                </c:pt>
                <c:pt idx="1460">
                  <c:v>69.13607638310053</c:v>
                </c:pt>
                <c:pt idx="1461">
                  <c:v>69.711212702506131</c:v>
                </c:pt>
                <c:pt idx="1462">
                  <c:v>68.110242329417616</c:v>
                </c:pt>
                <c:pt idx="1463">
                  <c:v>68.128394284729012</c:v>
                </c:pt>
                <c:pt idx="1464">
                  <c:v>67.616140627105324</c:v>
                </c:pt>
                <c:pt idx="1465">
                  <c:v>67.081443335896012</c:v>
                </c:pt>
                <c:pt idx="1466">
                  <c:v>67.449189199857983</c:v>
                </c:pt>
                <c:pt idx="1467">
                  <c:v>67.547024530463688</c:v>
                </c:pt>
                <c:pt idx="1468">
                  <c:v>69.94052668444435</c:v>
                </c:pt>
                <c:pt idx="1469">
                  <c:v>69.627984523385436</c:v>
                </c:pt>
                <c:pt idx="1470">
                  <c:v>69.564452395621188</c:v>
                </c:pt>
                <c:pt idx="1471">
                  <c:v>69.573903540123027</c:v>
                </c:pt>
                <c:pt idx="1472">
                  <c:v>69.368106206893927</c:v>
                </c:pt>
                <c:pt idx="1473">
                  <c:v>69.128558385589002</c:v>
                </c:pt>
                <c:pt idx="1474">
                  <c:v>68.233860575898291</c:v>
                </c:pt>
                <c:pt idx="1475">
                  <c:v>64.788572243948067</c:v>
                </c:pt>
                <c:pt idx="1476">
                  <c:v>64.614085336264523</c:v>
                </c:pt>
                <c:pt idx="1477">
                  <c:v>64.282159065674847</c:v>
                </c:pt>
                <c:pt idx="1478">
                  <c:v>72.340304249307621</c:v>
                </c:pt>
                <c:pt idx="1479">
                  <c:v>61.920575137550905</c:v>
                </c:pt>
                <c:pt idx="1480">
                  <c:v>61.172114627716297</c:v>
                </c:pt>
                <c:pt idx="1481">
                  <c:v>59.969949490304664</c:v>
                </c:pt>
                <c:pt idx="1482">
                  <c:v>73.502413651118843</c:v>
                </c:pt>
                <c:pt idx="1483">
                  <c:v>73.298043703683177</c:v>
                </c:pt>
                <c:pt idx="1484">
                  <c:v>73.059259082777459</c:v>
                </c:pt>
                <c:pt idx="1485">
                  <c:v>77.333628987626767</c:v>
                </c:pt>
                <c:pt idx="1486">
                  <c:v>73.239264465216223</c:v>
                </c:pt>
                <c:pt idx="1487">
                  <c:v>73.267231168778295</c:v>
                </c:pt>
                <c:pt idx="1488">
                  <c:v>73.37094281558457</c:v>
                </c:pt>
                <c:pt idx="1489">
                  <c:v>72.987489834848986</c:v>
                </c:pt>
                <c:pt idx="1490">
                  <c:v>73.633945720280465</c:v>
                </c:pt>
                <c:pt idx="1491">
                  <c:v>77.373597688616101</c:v>
                </c:pt>
                <c:pt idx="1492">
                  <c:v>73.405007657437309</c:v>
                </c:pt>
                <c:pt idx="1493">
                  <c:v>71.512006129699259</c:v>
                </c:pt>
                <c:pt idx="1494">
                  <c:v>71.407959680191027</c:v>
                </c:pt>
                <c:pt idx="1495">
                  <c:v>71.667727217783664</c:v>
                </c:pt>
                <c:pt idx="1496">
                  <c:v>72.947706226370741</c:v>
                </c:pt>
                <c:pt idx="1497">
                  <c:v>70.931976112963781</c:v>
                </c:pt>
                <c:pt idx="1498">
                  <c:v>69.585306382653613</c:v>
                </c:pt>
                <c:pt idx="1499">
                  <c:v>70.430498930749266</c:v>
                </c:pt>
                <c:pt idx="1500">
                  <c:v>69.347711806741785</c:v>
                </c:pt>
                <c:pt idx="1501">
                  <c:v>70.052421175358376</c:v>
                </c:pt>
                <c:pt idx="1502">
                  <c:v>69.174124157203948</c:v>
                </c:pt>
                <c:pt idx="1503">
                  <c:v>70.099412635674852</c:v>
                </c:pt>
                <c:pt idx="1504">
                  <c:v>68.396224469942879</c:v>
                </c:pt>
                <c:pt idx="1505">
                  <c:v>68.769115441109705</c:v>
                </c:pt>
                <c:pt idx="1506">
                  <c:v>68.794841231550706</c:v>
                </c:pt>
                <c:pt idx="1507">
                  <c:v>74.069734758416857</c:v>
                </c:pt>
                <c:pt idx="1508">
                  <c:v>67.749034074505204</c:v>
                </c:pt>
                <c:pt idx="1509">
                  <c:v>67.709920560586582</c:v>
                </c:pt>
                <c:pt idx="1510">
                  <c:v>78.203428632130354</c:v>
                </c:pt>
                <c:pt idx="1511">
                  <c:v>78.022499117471824</c:v>
                </c:pt>
                <c:pt idx="1512">
                  <c:v>77.771183617573655</c:v>
                </c:pt>
                <c:pt idx="1513">
                  <c:v>77.773492645656859</c:v>
                </c:pt>
                <c:pt idx="1514">
                  <c:v>77.358888831235248</c:v>
                </c:pt>
                <c:pt idx="1515">
                  <c:v>77.891254306932936</c:v>
                </c:pt>
                <c:pt idx="1516">
                  <c:v>77.303201145987856</c:v>
                </c:pt>
                <c:pt idx="1517">
                  <c:v>77.209784907865782</c:v>
                </c:pt>
                <c:pt idx="1518">
                  <c:v>77.59918101537059</c:v>
                </c:pt>
                <c:pt idx="1519">
                  <c:v>76.401003545619645</c:v>
                </c:pt>
                <c:pt idx="1520">
                  <c:v>76.496916867613777</c:v>
                </c:pt>
                <c:pt idx="1521">
                  <c:v>75.914663636674135</c:v>
                </c:pt>
                <c:pt idx="1522">
                  <c:v>75.673838700537544</c:v>
                </c:pt>
                <c:pt idx="1523">
                  <c:v>76.410355868863533</c:v>
                </c:pt>
                <c:pt idx="1524">
                  <c:v>73.266428339872022</c:v>
                </c:pt>
                <c:pt idx="1525">
                  <c:v>78.267683074297366</c:v>
                </c:pt>
                <c:pt idx="1526">
                  <c:v>77.936864411447857</c:v>
                </c:pt>
                <c:pt idx="1527">
                  <c:v>73.824583326347479</c:v>
                </c:pt>
                <c:pt idx="1528">
                  <c:v>73.840087789504551</c:v>
                </c:pt>
                <c:pt idx="1529">
                  <c:v>71.886276565239442</c:v>
                </c:pt>
                <c:pt idx="1530">
                  <c:v>71.304368507247233</c:v>
                </c:pt>
                <c:pt idx="1531">
                  <c:v>70.96461654973568</c:v>
                </c:pt>
                <c:pt idx="1532">
                  <c:v>70.300153911565303</c:v>
                </c:pt>
                <c:pt idx="1533">
                  <c:v>70.192138908364726</c:v>
                </c:pt>
                <c:pt idx="1534">
                  <c:v>69.862741567575881</c:v>
                </c:pt>
                <c:pt idx="1535">
                  <c:v>70.001810843583939</c:v>
                </c:pt>
                <c:pt idx="1536">
                  <c:v>69.723763785289734</c:v>
                </c:pt>
                <c:pt idx="1537">
                  <c:v>68.885175376113054</c:v>
                </c:pt>
                <c:pt idx="1538">
                  <c:v>73.379123894475754</c:v>
                </c:pt>
                <c:pt idx="1539">
                  <c:v>69.236384629897842</c:v>
                </c:pt>
                <c:pt idx="1540">
                  <c:v>65.793033062304801</c:v>
                </c:pt>
                <c:pt idx="1541">
                  <c:v>64.64688003649367</c:v>
                </c:pt>
                <c:pt idx="1542">
                  <c:v>71.812767919030335</c:v>
                </c:pt>
                <c:pt idx="1543">
                  <c:v>65.241457189314545</c:v>
                </c:pt>
                <c:pt idx="1544">
                  <c:v>65.320415454699756</c:v>
                </c:pt>
                <c:pt idx="1545">
                  <c:v>65.049486898347922</c:v>
                </c:pt>
                <c:pt idx="1546">
                  <c:v>64.191183894487452</c:v>
                </c:pt>
                <c:pt idx="1547">
                  <c:v>63.497896248651088</c:v>
                </c:pt>
                <c:pt idx="1548">
                  <c:v>64.073247287625051</c:v>
                </c:pt>
                <c:pt idx="1549">
                  <c:v>63.020331884212339</c:v>
                </c:pt>
                <c:pt idx="1550">
                  <c:v>64.022947336574475</c:v>
                </c:pt>
                <c:pt idx="1551">
                  <c:v>63.902205001785362</c:v>
                </c:pt>
                <c:pt idx="1552">
                  <c:v>63.950824390215224</c:v>
                </c:pt>
                <c:pt idx="1553">
                  <c:v>70.072082955511277</c:v>
                </c:pt>
                <c:pt idx="1554">
                  <c:v>60.364113234475148</c:v>
                </c:pt>
                <c:pt idx="1555">
                  <c:v>59.799049503334302</c:v>
                </c:pt>
                <c:pt idx="1556">
                  <c:v>60.718357958535208</c:v>
                </c:pt>
                <c:pt idx="1557">
                  <c:v>60.47903147207824</c:v>
                </c:pt>
                <c:pt idx="1558">
                  <c:v>60.081795069056902</c:v>
                </c:pt>
                <c:pt idx="1559">
                  <c:v>70.807496859426664</c:v>
                </c:pt>
                <c:pt idx="1560">
                  <c:v>70.01245877839942</c:v>
                </c:pt>
                <c:pt idx="1561">
                  <c:v>71.047057080175449</c:v>
                </c:pt>
                <c:pt idx="1562">
                  <c:v>57.330372504230503</c:v>
                </c:pt>
                <c:pt idx="1563">
                  <c:v>57.65877182669486</c:v>
                </c:pt>
                <c:pt idx="1564">
                  <c:v>71.555499647101655</c:v>
                </c:pt>
                <c:pt idx="1565">
                  <c:v>55.288415663017716</c:v>
                </c:pt>
                <c:pt idx="1566">
                  <c:v>78.317497043031068</c:v>
                </c:pt>
                <c:pt idx="1567">
                  <c:v>72.352388586439119</c:v>
                </c:pt>
                <c:pt idx="1568">
                  <c:v>78.099777237886286</c:v>
                </c:pt>
                <c:pt idx="1569">
                  <c:v>77.958605720358634</c:v>
                </c:pt>
                <c:pt idx="1570">
                  <c:v>71.615334256171423</c:v>
                </c:pt>
                <c:pt idx="1571">
                  <c:v>71.235811536554536</c:v>
                </c:pt>
                <c:pt idx="1572">
                  <c:v>69.738179891731718</c:v>
                </c:pt>
                <c:pt idx="1573">
                  <c:v>68.898771748790693</c:v>
                </c:pt>
                <c:pt idx="1574">
                  <c:v>69.639592410193245</c:v>
                </c:pt>
                <c:pt idx="1575">
                  <c:v>68.410612409093773</c:v>
                </c:pt>
                <c:pt idx="1576">
                  <c:v>69.478623036974582</c:v>
                </c:pt>
                <c:pt idx="1577">
                  <c:v>68.971967491616354</c:v>
                </c:pt>
                <c:pt idx="1578">
                  <c:v>68.576122282040714</c:v>
                </c:pt>
                <c:pt idx="1579">
                  <c:v>68.350842297092214</c:v>
                </c:pt>
                <c:pt idx="1580">
                  <c:v>69.07672443433971</c:v>
                </c:pt>
                <c:pt idx="1581">
                  <c:v>76.741936726919874</c:v>
                </c:pt>
                <c:pt idx="1582">
                  <c:v>76.608860418190048</c:v>
                </c:pt>
                <c:pt idx="1583">
                  <c:v>75.446801260959631</c:v>
                </c:pt>
                <c:pt idx="1584">
                  <c:v>76.671743092413749</c:v>
                </c:pt>
                <c:pt idx="1585">
                  <c:v>76.398462271529965</c:v>
                </c:pt>
                <c:pt idx="1586">
                  <c:v>76.360589098309759</c:v>
                </c:pt>
                <c:pt idx="1587">
                  <c:v>75.866989456349444</c:v>
                </c:pt>
                <c:pt idx="1588">
                  <c:v>74.723876301694901</c:v>
                </c:pt>
                <c:pt idx="1589">
                  <c:v>75.764928454388524</c:v>
                </c:pt>
                <c:pt idx="1590">
                  <c:v>74.981175149879562</c:v>
                </c:pt>
                <c:pt idx="1591">
                  <c:v>75.840085160181133</c:v>
                </c:pt>
                <c:pt idx="1592">
                  <c:v>74.750144556729936</c:v>
                </c:pt>
                <c:pt idx="1593">
                  <c:v>74.143192858021692</c:v>
                </c:pt>
                <c:pt idx="1594">
                  <c:v>74.59490855247563</c:v>
                </c:pt>
                <c:pt idx="1595">
                  <c:v>74.741347319279271</c:v>
                </c:pt>
                <c:pt idx="1596">
                  <c:v>68.300392569824155</c:v>
                </c:pt>
                <c:pt idx="1597">
                  <c:v>67.986459630646948</c:v>
                </c:pt>
                <c:pt idx="1598">
                  <c:v>67.920558437129941</c:v>
                </c:pt>
                <c:pt idx="1599">
                  <c:v>68.19139027241728</c:v>
                </c:pt>
                <c:pt idx="1600">
                  <c:v>67.990011730828726</c:v>
                </c:pt>
                <c:pt idx="1601">
                  <c:v>68.111198173101698</c:v>
                </c:pt>
                <c:pt idx="1602">
                  <c:v>67.968661378201688</c:v>
                </c:pt>
                <c:pt idx="1603">
                  <c:v>67.493424800249883</c:v>
                </c:pt>
                <c:pt idx="1604">
                  <c:v>68.064895279034275</c:v>
                </c:pt>
                <c:pt idx="1605">
                  <c:v>67.00380008390016</c:v>
                </c:pt>
                <c:pt idx="1606">
                  <c:v>67.731828433840391</c:v>
                </c:pt>
                <c:pt idx="1607">
                  <c:v>66.936254944050205</c:v>
                </c:pt>
                <c:pt idx="1608">
                  <c:v>66.539786443033861</c:v>
                </c:pt>
                <c:pt idx="1609">
                  <c:v>68.233513810855328</c:v>
                </c:pt>
                <c:pt idx="1610">
                  <c:v>68.058734127892251</c:v>
                </c:pt>
                <c:pt idx="1611">
                  <c:v>67.860539153848123</c:v>
                </c:pt>
                <c:pt idx="1612">
                  <c:v>67.912246592763324</c:v>
                </c:pt>
                <c:pt idx="1613">
                  <c:v>67.718796554466891</c:v>
                </c:pt>
                <c:pt idx="1614">
                  <c:v>67.696078949480807</c:v>
                </c:pt>
                <c:pt idx="1615">
                  <c:v>67.377324687634427</c:v>
                </c:pt>
                <c:pt idx="1616">
                  <c:v>66.904429902661832</c:v>
                </c:pt>
                <c:pt idx="1617">
                  <c:v>67.043290827906432</c:v>
                </c:pt>
                <c:pt idx="1618">
                  <c:v>66.349371143032613</c:v>
                </c:pt>
                <c:pt idx="1619">
                  <c:v>66.942130018031349</c:v>
                </c:pt>
                <c:pt idx="1620">
                  <c:v>65.908058787428544</c:v>
                </c:pt>
                <c:pt idx="1621">
                  <c:v>65.742552522554931</c:v>
                </c:pt>
                <c:pt idx="1622">
                  <c:v>66.268852273871801</c:v>
                </c:pt>
                <c:pt idx="1623">
                  <c:v>71.56449026400071</c:v>
                </c:pt>
                <c:pt idx="1624">
                  <c:v>64.682921079192027</c:v>
                </c:pt>
                <c:pt idx="1625">
                  <c:v>63.969023903919691</c:v>
                </c:pt>
                <c:pt idx="1626">
                  <c:v>62.977265798405099</c:v>
                </c:pt>
                <c:pt idx="1627">
                  <c:v>62.100118777399331</c:v>
                </c:pt>
                <c:pt idx="1628">
                  <c:v>61.849592088724592</c:v>
                </c:pt>
                <c:pt idx="1629">
                  <c:v>61.643963408233205</c:v>
                </c:pt>
                <c:pt idx="1630">
                  <c:v>71.932123978329827</c:v>
                </c:pt>
                <c:pt idx="1631">
                  <c:v>56.354719247814671</c:v>
                </c:pt>
                <c:pt idx="1632">
                  <c:v>55.315922730830529</c:v>
                </c:pt>
                <c:pt idx="1633">
                  <c:v>53.458719341652852</c:v>
                </c:pt>
                <c:pt idx="1634">
                  <c:v>59.38672645174141</c:v>
                </c:pt>
                <c:pt idx="1635">
                  <c:v>58.459546531539871</c:v>
                </c:pt>
                <c:pt idx="1636">
                  <c:v>56.522505211899848</c:v>
                </c:pt>
                <c:pt idx="1637">
                  <c:v>55.94085624527991</c:v>
                </c:pt>
                <c:pt idx="1638">
                  <c:v>53.644737290148178</c:v>
                </c:pt>
                <c:pt idx="1639">
                  <c:v>51.734432777792136</c:v>
                </c:pt>
                <c:pt idx="1640">
                  <c:v>49.764651550589129</c:v>
                </c:pt>
                <c:pt idx="1641">
                  <c:v>68.123858775474062</c:v>
                </c:pt>
                <c:pt idx="1642">
                  <c:v>70.540767762419009</c:v>
                </c:pt>
                <c:pt idx="1643">
                  <c:v>45.919025155701476</c:v>
                </c:pt>
                <c:pt idx="1644">
                  <c:v>46.153483206518921</c:v>
                </c:pt>
                <c:pt idx="1645">
                  <c:v>46.52589513127031</c:v>
                </c:pt>
                <c:pt idx="1646">
                  <c:v>68.787592461329893</c:v>
                </c:pt>
                <c:pt idx="1647">
                  <c:v>48.874811704122216</c:v>
                </c:pt>
                <c:pt idx="1648">
                  <c:v>50.246437184488926</c:v>
                </c:pt>
              </c:numCache>
            </c:numRef>
          </c:xVal>
          <c:yVal>
            <c:numRef>
              <c:f>Regression!RegChartResid</c:f>
              <c:numCache>
                <c:formatCode>0.0000</c:formatCode>
                <c:ptCount val="1649"/>
                <c:pt idx="0">
                  <c:v>-7.3751371362433815E-2</c:v>
                </c:pt>
                <c:pt idx="1">
                  <c:v>-2.4025090840327721</c:v>
                </c:pt>
                <c:pt idx="2">
                  <c:v>-2.2115138913209407</c:v>
                </c:pt>
                <c:pt idx="3">
                  <c:v>-2.2336915039606851</c:v>
                </c:pt>
                <c:pt idx="4">
                  <c:v>-2.0881474329302847</c:v>
                </c:pt>
                <c:pt idx="5">
                  <c:v>-1.9002022082313133</c:v>
                </c:pt>
                <c:pt idx="6">
                  <c:v>-1.8596505611420895</c:v>
                </c:pt>
                <c:pt idx="7">
                  <c:v>-1.666737332313879</c:v>
                </c:pt>
                <c:pt idx="8">
                  <c:v>-1.2324465259357424</c:v>
                </c:pt>
                <c:pt idx="9">
                  <c:v>-1.5437351447819054</c:v>
                </c:pt>
                <c:pt idx="10">
                  <c:v>-0.6901988496041298</c:v>
                </c:pt>
                <c:pt idx="11">
                  <c:v>0.1244592603737118</c:v>
                </c:pt>
                <c:pt idx="12">
                  <c:v>0.68338661858722105</c:v>
                </c:pt>
                <c:pt idx="13">
                  <c:v>-9.2481952903300737</c:v>
                </c:pt>
                <c:pt idx="14">
                  <c:v>-4.2557361449233611E-2</c:v>
                </c:pt>
                <c:pt idx="15">
                  <c:v>-0.44995705172181744</c:v>
                </c:pt>
                <c:pt idx="16">
                  <c:v>7.3751371362448026E-2</c:v>
                </c:pt>
                <c:pt idx="17">
                  <c:v>-0.10979536509945831</c:v>
                </c:pt>
                <c:pt idx="18">
                  <c:v>2.2757494206621232</c:v>
                </c:pt>
                <c:pt idx="19">
                  <c:v>2.1513089084372581</c:v>
                </c:pt>
                <c:pt idx="20">
                  <c:v>3.1067366643812164</c:v>
                </c:pt>
                <c:pt idx="21">
                  <c:v>4.307709947461305</c:v>
                </c:pt>
                <c:pt idx="22">
                  <c:v>4.1302626781518654</c:v>
                </c:pt>
                <c:pt idx="23">
                  <c:v>1.0680003509766891</c:v>
                </c:pt>
                <c:pt idx="24">
                  <c:v>2.8565514398683831</c:v>
                </c:pt>
                <c:pt idx="25">
                  <c:v>3.909692988865217</c:v>
                </c:pt>
                <c:pt idx="26">
                  <c:v>1.9628178857190903</c:v>
                </c:pt>
                <c:pt idx="27">
                  <c:v>0.65263441385522469</c:v>
                </c:pt>
                <c:pt idx="28">
                  <c:v>1.2775758834019655</c:v>
                </c:pt>
                <c:pt idx="29">
                  <c:v>1.4396084436109646</c:v>
                </c:pt>
                <c:pt idx="30">
                  <c:v>1.0891770637377078</c:v>
                </c:pt>
                <c:pt idx="31">
                  <c:v>-0.82214551323627916</c:v>
                </c:pt>
                <c:pt idx="32">
                  <c:v>-2.1371622734389888</c:v>
                </c:pt>
                <c:pt idx="33">
                  <c:v>0.93831340676825903</c:v>
                </c:pt>
                <c:pt idx="34">
                  <c:v>0.86301854542706735</c:v>
                </c:pt>
                <c:pt idx="35">
                  <c:v>1.2260857572711927</c:v>
                </c:pt>
                <c:pt idx="36">
                  <c:v>1.8285697166797519</c:v>
                </c:pt>
                <c:pt idx="37">
                  <c:v>2.1675643811934009</c:v>
                </c:pt>
                <c:pt idx="38">
                  <c:v>3.1316006667325667</c:v>
                </c:pt>
                <c:pt idx="39">
                  <c:v>3.4670847588918718</c:v>
                </c:pt>
                <c:pt idx="40">
                  <c:v>2.6324759959293971</c:v>
                </c:pt>
                <c:pt idx="41">
                  <c:v>3.6168963351901056</c:v>
                </c:pt>
                <c:pt idx="42">
                  <c:v>-1.3554530748519511</c:v>
                </c:pt>
                <c:pt idx="43">
                  <c:v>-10.120981889305689</c:v>
                </c:pt>
                <c:pt idx="44">
                  <c:v>-10.345390078021261</c:v>
                </c:pt>
                <c:pt idx="45">
                  <c:v>-3.8809331616439948</c:v>
                </c:pt>
                <c:pt idx="46">
                  <c:v>-7.5592327284357239</c:v>
                </c:pt>
                <c:pt idx="47">
                  <c:v>-8.1368724148164731</c:v>
                </c:pt>
                <c:pt idx="48">
                  <c:v>-8.0257225650130479</c:v>
                </c:pt>
                <c:pt idx="49">
                  <c:v>-7.6071196808792578</c:v>
                </c:pt>
                <c:pt idx="50">
                  <c:v>-6.9900967073891422</c:v>
                </c:pt>
                <c:pt idx="51">
                  <c:v>-2.8962747022091122</c:v>
                </c:pt>
                <c:pt idx="52">
                  <c:v>-2.9695404619341872</c:v>
                </c:pt>
                <c:pt idx="53">
                  <c:v>-6.386641888919371</c:v>
                </c:pt>
                <c:pt idx="54">
                  <c:v>-6.5645272281712295</c:v>
                </c:pt>
                <c:pt idx="55">
                  <c:v>-1.8732217593189375</c:v>
                </c:pt>
                <c:pt idx="56">
                  <c:v>-1.9043126849655607</c:v>
                </c:pt>
                <c:pt idx="57">
                  <c:v>-1.6695940675589043</c:v>
                </c:pt>
                <c:pt idx="58">
                  <c:v>-1.7318769129514493</c:v>
                </c:pt>
                <c:pt idx="59">
                  <c:v>-1.5771599731668715</c:v>
                </c:pt>
                <c:pt idx="60">
                  <c:v>-1.1473940711054809</c:v>
                </c:pt>
                <c:pt idx="61">
                  <c:v>-5.9763104823406508</c:v>
                </c:pt>
                <c:pt idx="62">
                  <c:v>-1.9880065576102197</c:v>
                </c:pt>
                <c:pt idx="63">
                  <c:v>-2.1094475378375535</c:v>
                </c:pt>
                <c:pt idx="64">
                  <c:v>-0.59514544210702525</c:v>
                </c:pt>
                <c:pt idx="65">
                  <c:v>3.055755050383425</c:v>
                </c:pt>
                <c:pt idx="66">
                  <c:v>3.0974903812695089</c:v>
                </c:pt>
                <c:pt idx="67">
                  <c:v>2.6976028079928511</c:v>
                </c:pt>
                <c:pt idx="68">
                  <c:v>3.0888727439784844</c:v>
                </c:pt>
                <c:pt idx="69">
                  <c:v>3.3867478737542456</c:v>
                </c:pt>
                <c:pt idx="70">
                  <c:v>-1.0206203268923986</c:v>
                </c:pt>
                <c:pt idx="71">
                  <c:v>4.2176143346031409</c:v>
                </c:pt>
                <c:pt idx="72">
                  <c:v>4.164693224512547</c:v>
                </c:pt>
                <c:pt idx="73">
                  <c:v>5.2857348774258242</c:v>
                </c:pt>
                <c:pt idx="74">
                  <c:v>4.5664490659566326</c:v>
                </c:pt>
                <c:pt idx="75">
                  <c:v>4.899143814200599</c:v>
                </c:pt>
                <c:pt idx="76">
                  <c:v>4.5998237216784474</c:v>
                </c:pt>
                <c:pt idx="77">
                  <c:v>3.6154393042483264</c:v>
                </c:pt>
                <c:pt idx="78">
                  <c:v>2.2320156283659855</c:v>
                </c:pt>
                <c:pt idx="79">
                  <c:v>-8.7047641614122995</c:v>
                </c:pt>
                <c:pt idx="80">
                  <c:v>-7.1563798383678261</c:v>
                </c:pt>
                <c:pt idx="81">
                  <c:v>-6.9520242056896535</c:v>
                </c:pt>
                <c:pt idx="82">
                  <c:v>-6.5143166853530801</c:v>
                </c:pt>
                <c:pt idx="83">
                  <c:v>-5.3938966238550705</c:v>
                </c:pt>
                <c:pt idx="84">
                  <c:v>-4.5952446239494265</c:v>
                </c:pt>
                <c:pt idx="85">
                  <c:v>-5.2728824715471205</c:v>
                </c:pt>
                <c:pt idx="86">
                  <c:v>-1.7915147849725344</c:v>
                </c:pt>
                <c:pt idx="87">
                  <c:v>-6.5002517863103719</c:v>
                </c:pt>
                <c:pt idx="88">
                  <c:v>-3.7903336533474032</c:v>
                </c:pt>
                <c:pt idx="89">
                  <c:v>9.1440713525940964E-2</c:v>
                </c:pt>
                <c:pt idx="90">
                  <c:v>-3.6983276959605575</c:v>
                </c:pt>
                <c:pt idx="91">
                  <c:v>-4.5735406633465914</c:v>
                </c:pt>
                <c:pt idx="92">
                  <c:v>-7.1772775344281143</c:v>
                </c:pt>
                <c:pt idx="93">
                  <c:v>-0.54467929785887748</c:v>
                </c:pt>
                <c:pt idx="94">
                  <c:v>3.0875217102429247</c:v>
                </c:pt>
                <c:pt idx="95">
                  <c:v>4.8306879151739395</c:v>
                </c:pt>
                <c:pt idx="96">
                  <c:v>6.6973622949323897</c:v>
                </c:pt>
                <c:pt idx="97">
                  <c:v>3.55311356699454</c:v>
                </c:pt>
                <c:pt idx="98">
                  <c:v>1.4202497951519319</c:v>
                </c:pt>
                <c:pt idx="99">
                  <c:v>3.6233618761035302</c:v>
                </c:pt>
                <c:pt idx="100">
                  <c:v>-1.1487445032232841</c:v>
                </c:pt>
                <c:pt idx="101">
                  <c:v>2.9278519181467146</c:v>
                </c:pt>
                <c:pt idx="102">
                  <c:v>0.93256802608371459</c:v>
                </c:pt>
                <c:pt idx="103">
                  <c:v>0.6861295633989215</c:v>
                </c:pt>
                <c:pt idx="104">
                  <c:v>2.8532148396979409</c:v>
                </c:pt>
                <c:pt idx="105">
                  <c:v>-3.6846628121560201</c:v>
                </c:pt>
                <c:pt idx="106">
                  <c:v>-0.77222487416347008</c:v>
                </c:pt>
                <c:pt idx="107">
                  <c:v>-1.6634350178581911</c:v>
                </c:pt>
                <c:pt idx="108">
                  <c:v>1.3541678304217442</c:v>
                </c:pt>
                <c:pt idx="109">
                  <c:v>1.713031263652752</c:v>
                </c:pt>
                <c:pt idx="110">
                  <c:v>1.7523896245296413</c:v>
                </c:pt>
                <c:pt idx="111">
                  <c:v>1.5454408740769452</c:v>
                </c:pt>
                <c:pt idx="112">
                  <c:v>-2.555728689509877</c:v>
                </c:pt>
                <c:pt idx="113">
                  <c:v>8.5371186937323671</c:v>
                </c:pt>
                <c:pt idx="114">
                  <c:v>3.6835661802213338</c:v>
                </c:pt>
                <c:pt idx="115">
                  <c:v>-0.11212992679887179</c:v>
                </c:pt>
                <c:pt idx="116">
                  <c:v>1.6239073369175117</c:v>
                </c:pt>
                <c:pt idx="117">
                  <c:v>1.0745753228247139</c:v>
                </c:pt>
                <c:pt idx="118">
                  <c:v>0.62049279100962451</c:v>
                </c:pt>
                <c:pt idx="119">
                  <c:v>0.6121326118792183</c:v>
                </c:pt>
                <c:pt idx="120">
                  <c:v>0.49988068082407722</c:v>
                </c:pt>
                <c:pt idx="121">
                  <c:v>4.495580945360814</c:v>
                </c:pt>
                <c:pt idx="122">
                  <c:v>4.286521046503637</c:v>
                </c:pt>
                <c:pt idx="123">
                  <c:v>10.606734470952929</c:v>
                </c:pt>
                <c:pt idx="124">
                  <c:v>3.1140381963994059</c:v>
                </c:pt>
                <c:pt idx="125">
                  <c:v>5.0703033956517913</c:v>
                </c:pt>
                <c:pt idx="126">
                  <c:v>5.2077322200808283</c:v>
                </c:pt>
                <c:pt idx="127">
                  <c:v>4.80229516039077</c:v>
                </c:pt>
                <c:pt idx="128">
                  <c:v>4.759646829570741</c:v>
                </c:pt>
                <c:pt idx="129">
                  <c:v>4.1288118099794531</c:v>
                </c:pt>
                <c:pt idx="130">
                  <c:v>4.7995754428824142</c:v>
                </c:pt>
                <c:pt idx="131">
                  <c:v>3.9953186738131024</c:v>
                </c:pt>
                <c:pt idx="132">
                  <c:v>4.2106730106238288</c:v>
                </c:pt>
                <c:pt idx="133">
                  <c:v>-1.741246056059282</c:v>
                </c:pt>
                <c:pt idx="134">
                  <c:v>-7.7390364876174687</c:v>
                </c:pt>
                <c:pt idx="135">
                  <c:v>-1.1037501015469644</c:v>
                </c:pt>
                <c:pt idx="136">
                  <c:v>-0.12491853379867734</c:v>
                </c:pt>
                <c:pt idx="137">
                  <c:v>1.0166331426912052</c:v>
                </c:pt>
                <c:pt idx="138">
                  <c:v>-2.3272051623475534</c:v>
                </c:pt>
                <c:pt idx="139">
                  <c:v>-1.8371538785923036</c:v>
                </c:pt>
                <c:pt idx="140">
                  <c:v>-1.2418197814150886</c:v>
                </c:pt>
                <c:pt idx="141">
                  <c:v>-1.6334749619413458</c:v>
                </c:pt>
                <c:pt idx="142">
                  <c:v>-1.1148610793408835</c:v>
                </c:pt>
                <c:pt idx="143">
                  <c:v>-1.2657043618673782</c:v>
                </c:pt>
                <c:pt idx="144">
                  <c:v>-0.8866866670278597</c:v>
                </c:pt>
                <c:pt idx="145">
                  <c:v>-0.76825042553529954</c:v>
                </c:pt>
                <c:pt idx="146">
                  <c:v>-0.84561969583158714</c:v>
                </c:pt>
                <c:pt idx="147">
                  <c:v>-1.1541101573885157</c:v>
                </c:pt>
                <c:pt idx="148">
                  <c:v>7.0524416425871834</c:v>
                </c:pt>
                <c:pt idx="149">
                  <c:v>8.1141897156565221</c:v>
                </c:pt>
                <c:pt idx="150">
                  <c:v>4.406568998017093</c:v>
                </c:pt>
                <c:pt idx="151">
                  <c:v>2.0601490810565224</c:v>
                </c:pt>
                <c:pt idx="152">
                  <c:v>1.8529424667711965</c:v>
                </c:pt>
                <c:pt idx="153">
                  <c:v>1.6505241447008956</c:v>
                </c:pt>
                <c:pt idx="154">
                  <c:v>-1.3567871618418792</c:v>
                </c:pt>
                <c:pt idx="155">
                  <c:v>1.8951195435561345</c:v>
                </c:pt>
                <c:pt idx="156">
                  <c:v>-0.97556819785108928</c:v>
                </c:pt>
                <c:pt idx="157">
                  <c:v>-0.54401605745721326</c:v>
                </c:pt>
                <c:pt idx="158">
                  <c:v>-5.7015474891099132</c:v>
                </c:pt>
                <c:pt idx="159">
                  <c:v>-3.2791208264053182</c:v>
                </c:pt>
                <c:pt idx="160">
                  <c:v>-3.8172353146322848</c:v>
                </c:pt>
                <c:pt idx="161">
                  <c:v>-8.3475830067997094</c:v>
                </c:pt>
                <c:pt idx="162">
                  <c:v>-7.3851800113934587</c:v>
                </c:pt>
                <c:pt idx="163">
                  <c:v>9.4516047700238914E-2</c:v>
                </c:pt>
                <c:pt idx="164">
                  <c:v>-5.3982639502805938</c:v>
                </c:pt>
                <c:pt idx="165">
                  <c:v>0.59518465459152026</c:v>
                </c:pt>
                <c:pt idx="166">
                  <c:v>0.57822509683255419</c:v>
                </c:pt>
                <c:pt idx="167">
                  <c:v>0.66247842521804046</c:v>
                </c:pt>
                <c:pt idx="168">
                  <c:v>-0.12859968096097418</c:v>
                </c:pt>
                <c:pt idx="169">
                  <c:v>0.16820379668908458</c:v>
                </c:pt>
                <c:pt idx="170">
                  <c:v>0.22578182043639572</c:v>
                </c:pt>
                <c:pt idx="171">
                  <c:v>0.31611148019531754</c:v>
                </c:pt>
                <c:pt idx="172">
                  <c:v>9.0208308429964745E-2</c:v>
                </c:pt>
                <c:pt idx="173">
                  <c:v>-0.13777670355231919</c:v>
                </c:pt>
                <c:pt idx="174">
                  <c:v>-5.5000741684766439</c:v>
                </c:pt>
                <c:pt idx="175">
                  <c:v>0.83398040082980174</c:v>
                </c:pt>
                <c:pt idx="176">
                  <c:v>-6.012488419964015</c:v>
                </c:pt>
                <c:pt idx="177">
                  <c:v>-0.6012789651558279</c:v>
                </c:pt>
                <c:pt idx="178">
                  <c:v>-4.3041777745781502</c:v>
                </c:pt>
                <c:pt idx="179">
                  <c:v>-3.7949107205004253</c:v>
                </c:pt>
                <c:pt idx="180">
                  <c:v>-3.443596627734351</c:v>
                </c:pt>
                <c:pt idx="181">
                  <c:v>-3.487565605252513</c:v>
                </c:pt>
                <c:pt idx="182">
                  <c:v>-3.2953004057696589</c:v>
                </c:pt>
                <c:pt idx="183">
                  <c:v>-3.4139410754725503</c:v>
                </c:pt>
                <c:pt idx="184">
                  <c:v>-3.0448534151573625</c:v>
                </c:pt>
                <c:pt idx="185">
                  <c:v>-2.7598467862873974</c:v>
                </c:pt>
                <c:pt idx="186">
                  <c:v>-3.3309066668530534</c:v>
                </c:pt>
                <c:pt idx="187">
                  <c:v>-2.5894319933487537</c:v>
                </c:pt>
                <c:pt idx="188">
                  <c:v>-3.0098757038527282</c:v>
                </c:pt>
                <c:pt idx="189">
                  <c:v>-2.3651449727473022</c:v>
                </c:pt>
                <c:pt idx="190">
                  <c:v>-2.1798489718340406</c:v>
                </c:pt>
                <c:pt idx="191">
                  <c:v>1.3993413876299741</c:v>
                </c:pt>
                <c:pt idx="192">
                  <c:v>1.3467837396792248</c:v>
                </c:pt>
                <c:pt idx="193">
                  <c:v>1.4786536413250531</c:v>
                </c:pt>
                <c:pt idx="194">
                  <c:v>1.5970610436760637</c:v>
                </c:pt>
                <c:pt idx="195">
                  <c:v>2.1025364630065013</c:v>
                </c:pt>
                <c:pt idx="196">
                  <c:v>2.3364296711697392</c:v>
                </c:pt>
                <c:pt idx="197">
                  <c:v>2.6810348536408668</c:v>
                </c:pt>
                <c:pt idx="198">
                  <c:v>3.234952599896296</c:v>
                </c:pt>
                <c:pt idx="199">
                  <c:v>2.9766291948721104</c:v>
                </c:pt>
                <c:pt idx="200">
                  <c:v>3.7514687993757505</c:v>
                </c:pt>
                <c:pt idx="201">
                  <c:v>3.3368679346269587</c:v>
                </c:pt>
                <c:pt idx="202">
                  <c:v>3.6564463914129561</c:v>
                </c:pt>
                <c:pt idx="203">
                  <c:v>3.6089835330493969</c:v>
                </c:pt>
                <c:pt idx="204">
                  <c:v>-5.7431297568918609</c:v>
                </c:pt>
                <c:pt idx="205">
                  <c:v>3.7156395874226078</c:v>
                </c:pt>
                <c:pt idx="206">
                  <c:v>2.2470275529615265</c:v>
                </c:pt>
                <c:pt idx="207">
                  <c:v>-0.16127887033407262</c:v>
                </c:pt>
                <c:pt idx="208">
                  <c:v>2.668005400898906</c:v>
                </c:pt>
                <c:pt idx="209">
                  <c:v>3.6860466454137111</c:v>
                </c:pt>
                <c:pt idx="210">
                  <c:v>3.1341489031010781</c:v>
                </c:pt>
                <c:pt idx="211">
                  <c:v>2.6465007363113386</c:v>
                </c:pt>
                <c:pt idx="212">
                  <c:v>3.345980435658106</c:v>
                </c:pt>
                <c:pt idx="213">
                  <c:v>0.64279404870276835</c:v>
                </c:pt>
                <c:pt idx="214">
                  <c:v>0.1807288717643587</c:v>
                </c:pt>
                <c:pt idx="215">
                  <c:v>0.64034116602566371</c:v>
                </c:pt>
                <c:pt idx="216">
                  <c:v>3.9368039654662397</c:v>
                </c:pt>
                <c:pt idx="217">
                  <c:v>-1.6532785061604471</c:v>
                </c:pt>
                <c:pt idx="218">
                  <c:v>-1.3104387478037438</c:v>
                </c:pt>
                <c:pt idx="219">
                  <c:v>-11.33538690982008</c:v>
                </c:pt>
                <c:pt idx="220">
                  <c:v>-2.2686434577965997</c:v>
                </c:pt>
                <c:pt idx="221">
                  <c:v>-2.2927160301792</c:v>
                </c:pt>
                <c:pt idx="222">
                  <c:v>-2.7808798498357845</c:v>
                </c:pt>
                <c:pt idx="223">
                  <c:v>-3.0390345071556197</c:v>
                </c:pt>
                <c:pt idx="224">
                  <c:v>-3.0262509650121743</c:v>
                </c:pt>
                <c:pt idx="225">
                  <c:v>-3.5383304118150107</c:v>
                </c:pt>
                <c:pt idx="226">
                  <c:v>-3.46697498099185</c:v>
                </c:pt>
                <c:pt idx="227">
                  <c:v>-4.6049226045147194</c:v>
                </c:pt>
                <c:pt idx="228">
                  <c:v>-4.5470983278437345</c:v>
                </c:pt>
                <c:pt idx="229">
                  <c:v>-4.7926474905516443</c:v>
                </c:pt>
                <c:pt idx="230">
                  <c:v>-5.5716460632289113</c:v>
                </c:pt>
                <c:pt idx="231">
                  <c:v>-6.0752241349549791</c:v>
                </c:pt>
                <c:pt idx="232">
                  <c:v>0.45211299434193108</c:v>
                </c:pt>
                <c:pt idx="233">
                  <c:v>1.3150852028069693</c:v>
                </c:pt>
                <c:pt idx="234">
                  <c:v>1.2743487279952745</c:v>
                </c:pt>
                <c:pt idx="235">
                  <c:v>1.1037504078194615</c:v>
                </c:pt>
                <c:pt idx="236">
                  <c:v>1.3396780753993198</c:v>
                </c:pt>
                <c:pt idx="237">
                  <c:v>1.1379792925021661</c:v>
                </c:pt>
                <c:pt idx="238">
                  <c:v>1.8920697146872527</c:v>
                </c:pt>
                <c:pt idx="239">
                  <c:v>1.9449294035623694</c:v>
                </c:pt>
                <c:pt idx="240">
                  <c:v>1.1505362972659867</c:v>
                </c:pt>
                <c:pt idx="241">
                  <c:v>1.5956745497608011</c:v>
                </c:pt>
                <c:pt idx="242">
                  <c:v>-5.0626461069841895</c:v>
                </c:pt>
                <c:pt idx="243">
                  <c:v>-0.73206229487051644</c:v>
                </c:pt>
                <c:pt idx="244">
                  <c:v>-1.0185312517142648</c:v>
                </c:pt>
                <c:pt idx="245">
                  <c:v>-1.6673588076232306</c:v>
                </c:pt>
                <c:pt idx="246">
                  <c:v>2.0528313586198124</c:v>
                </c:pt>
                <c:pt idx="247">
                  <c:v>-0.67008176722610813</c:v>
                </c:pt>
                <c:pt idx="248">
                  <c:v>-4.2484390022938356</c:v>
                </c:pt>
                <c:pt idx="249">
                  <c:v>-1.6921620913933566E-2</c:v>
                </c:pt>
                <c:pt idx="250">
                  <c:v>-7.3982119058328522E-2</c:v>
                </c:pt>
                <c:pt idx="251">
                  <c:v>0.27913724248791993</c:v>
                </c:pt>
                <c:pt idx="252">
                  <c:v>0.10582553693200225</c:v>
                </c:pt>
                <c:pt idx="253">
                  <c:v>7.2002511709527539E-2</c:v>
                </c:pt>
                <c:pt idx="254">
                  <c:v>0.69810343554618726</c:v>
                </c:pt>
                <c:pt idx="255">
                  <c:v>-3.9174983409040465E-2</c:v>
                </c:pt>
                <c:pt idx="256">
                  <c:v>-4.2569126882242756</c:v>
                </c:pt>
                <c:pt idx="257">
                  <c:v>0.29081836036300501</c:v>
                </c:pt>
                <c:pt idx="258">
                  <c:v>1.1743398349586727</c:v>
                </c:pt>
                <c:pt idx="259">
                  <c:v>0.8871072610780999</c:v>
                </c:pt>
                <c:pt idx="260">
                  <c:v>-4.8850865990823706</c:v>
                </c:pt>
                <c:pt idx="261">
                  <c:v>-1.0522607746032122</c:v>
                </c:pt>
                <c:pt idx="262">
                  <c:v>0.37184368657097622</c:v>
                </c:pt>
                <c:pt idx="263">
                  <c:v>-7.5574683546050068</c:v>
                </c:pt>
                <c:pt idx="264">
                  <c:v>0.71921807258424764</c:v>
                </c:pt>
                <c:pt idx="265">
                  <c:v>0.95661026072195199</c:v>
                </c:pt>
                <c:pt idx="266">
                  <c:v>1.1332318879341017</c:v>
                </c:pt>
                <c:pt idx="267">
                  <c:v>0.98417907548512318</c:v>
                </c:pt>
                <c:pt idx="268">
                  <c:v>1.2861786593185514</c:v>
                </c:pt>
                <c:pt idx="269">
                  <c:v>1.7256304783425662</c:v>
                </c:pt>
                <c:pt idx="270">
                  <c:v>-8.2333720289525303</c:v>
                </c:pt>
                <c:pt idx="271">
                  <c:v>-3.2129715807971948</c:v>
                </c:pt>
                <c:pt idx="272">
                  <c:v>-12.21388163903773</c:v>
                </c:pt>
                <c:pt idx="273">
                  <c:v>-3.1212010575791709</c:v>
                </c:pt>
                <c:pt idx="274">
                  <c:v>-2.9510794293292335</c:v>
                </c:pt>
                <c:pt idx="275">
                  <c:v>-12.223445001752523</c:v>
                </c:pt>
                <c:pt idx="276">
                  <c:v>-1.8838660509806004</c:v>
                </c:pt>
                <c:pt idx="277">
                  <c:v>-11.654328714009566</c:v>
                </c:pt>
                <c:pt idx="278">
                  <c:v>-0.1160428462623031</c:v>
                </c:pt>
                <c:pt idx="279">
                  <c:v>0.75081358217643412</c:v>
                </c:pt>
                <c:pt idx="280">
                  <c:v>1.447070532448322</c:v>
                </c:pt>
                <c:pt idx="281">
                  <c:v>0.95410185503241962</c:v>
                </c:pt>
                <c:pt idx="282">
                  <c:v>0.13845369677031272</c:v>
                </c:pt>
                <c:pt idx="283">
                  <c:v>-3.56832375560559</c:v>
                </c:pt>
                <c:pt idx="284">
                  <c:v>0.87509894208139372</c:v>
                </c:pt>
                <c:pt idx="285">
                  <c:v>0.81287683565057023</c:v>
                </c:pt>
                <c:pt idx="286">
                  <c:v>1.1847475626835404</c:v>
                </c:pt>
                <c:pt idx="287">
                  <c:v>1.2758544826329228</c:v>
                </c:pt>
                <c:pt idx="288">
                  <c:v>1.7508752591120356</c:v>
                </c:pt>
                <c:pt idx="289">
                  <c:v>2.5205580432156012</c:v>
                </c:pt>
                <c:pt idx="290">
                  <c:v>2.0483100422169542</c:v>
                </c:pt>
                <c:pt idx="291">
                  <c:v>3.6314723013151848</c:v>
                </c:pt>
                <c:pt idx="292">
                  <c:v>-1.3165879410889545</c:v>
                </c:pt>
                <c:pt idx="293">
                  <c:v>2.7718772624703689</c:v>
                </c:pt>
                <c:pt idx="294">
                  <c:v>8.6790249875214442</c:v>
                </c:pt>
                <c:pt idx="295">
                  <c:v>1.6151113651852853</c:v>
                </c:pt>
                <c:pt idx="296">
                  <c:v>1.5453351044861421</c:v>
                </c:pt>
                <c:pt idx="297">
                  <c:v>1.4946571143038483</c:v>
                </c:pt>
                <c:pt idx="298">
                  <c:v>-4.665779080242288</c:v>
                </c:pt>
                <c:pt idx="299">
                  <c:v>0.8929998082073638</c:v>
                </c:pt>
                <c:pt idx="300">
                  <c:v>0.36386121710793873</c:v>
                </c:pt>
                <c:pt idx="301">
                  <c:v>0.18578285868383659</c:v>
                </c:pt>
                <c:pt idx="302">
                  <c:v>-5.6185917950348738</c:v>
                </c:pt>
                <c:pt idx="303">
                  <c:v>-0.38325156314009234</c:v>
                </c:pt>
                <c:pt idx="304">
                  <c:v>-3.0913773102819704</c:v>
                </c:pt>
                <c:pt idx="305">
                  <c:v>-3.3101507675733544</c:v>
                </c:pt>
                <c:pt idx="306">
                  <c:v>-3.5385183098261237</c:v>
                </c:pt>
                <c:pt idx="307">
                  <c:v>-3.3204048025796808</c:v>
                </c:pt>
                <c:pt idx="308">
                  <c:v>-14.25228822969494</c:v>
                </c:pt>
                <c:pt idx="309">
                  <c:v>-3.0213487227104849</c:v>
                </c:pt>
                <c:pt idx="310">
                  <c:v>-2.6093040763582138</c:v>
                </c:pt>
                <c:pt idx="311">
                  <c:v>-1.1856183408427867</c:v>
                </c:pt>
                <c:pt idx="312">
                  <c:v>-2.3775251042996359</c:v>
                </c:pt>
                <c:pt idx="313">
                  <c:v>-15.412033205812051</c:v>
                </c:pt>
                <c:pt idx="314">
                  <c:v>4.0198747980208509</c:v>
                </c:pt>
                <c:pt idx="315">
                  <c:v>0.53110582425227904</c:v>
                </c:pt>
                <c:pt idx="316">
                  <c:v>0.45648437889724391</c:v>
                </c:pt>
                <c:pt idx="317">
                  <c:v>3.3969609889010286</c:v>
                </c:pt>
                <c:pt idx="318">
                  <c:v>-1.7396656426127919</c:v>
                </c:pt>
                <c:pt idx="319">
                  <c:v>2.8220451322346634</c:v>
                </c:pt>
                <c:pt idx="320">
                  <c:v>6.4067278110500183</c:v>
                </c:pt>
                <c:pt idx="321">
                  <c:v>4.8641974717964018</c:v>
                </c:pt>
                <c:pt idx="322">
                  <c:v>7.0395279908848636</c:v>
                </c:pt>
                <c:pt idx="323">
                  <c:v>1.5991674394358881</c:v>
                </c:pt>
                <c:pt idx="324">
                  <c:v>0.33321140894071277</c:v>
                </c:pt>
                <c:pt idx="325">
                  <c:v>0.66580514662682333</c:v>
                </c:pt>
                <c:pt idx="326">
                  <c:v>5.5785920062063497</c:v>
                </c:pt>
                <c:pt idx="327">
                  <c:v>-1.9095796155857059</c:v>
                </c:pt>
                <c:pt idx="328">
                  <c:v>0.87825611827654626</c:v>
                </c:pt>
                <c:pt idx="329">
                  <c:v>-1.8843173424446178</c:v>
                </c:pt>
                <c:pt idx="330">
                  <c:v>-2.0429050104641817</c:v>
                </c:pt>
                <c:pt idx="331">
                  <c:v>-2.3927415134981729</c:v>
                </c:pt>
                <c:pt idx="332">
                  <c:v>-2.6020558894981605</c:v>
                </c:pt>
                <c:pt idx="333">
                  <c:v>-2.7840599927601986</c:v>
                </c:pt>
                <c:pt idx="334">
                  <c:v>-3.0522318095752254</c:v>
                </c:pt>
                <c:pt idx="335">
                  <c:v>-2.5667832412168181</c:v>
                </c:pt>
                <c:pt idx="336">
                  <c:v>-2.9545716903032115</c:v>
                </c:pt>
                <c:pt idx="337">
                  <c:v>-7.6776473960315315</c:v>
                </c:pt>
                <c:pt idx="338">
                  <c:v>-2.6035931529354599</c:v>
                </c:pt>
                <c:pt idx="339">
                  <c:v>4.2085150078033706</c:v>
                </c:pt>
                <c:pt idx="340">
                  <c:v>3.2056502319390034</c:v>
                </c:pt>
                <c:pt idx="341">
                  <c:v>2.3871491571241563</c:v>
                </c:pt>
                <c:pt idx="342">
                  <c:v>3.3007496638474834</c:v>
                </c:pt>
                <c:pt idx="343">
                  <c:v>3.0517131617035602</c:v>
                </c:pt>
                <c:pt idx="344">
                  <c:v>2.889988223443865</c:v>
                </c:pt>
                <c:pt idx="345">
                  <c:v>3.3924085145403069</c:v>
                </c:pt>
                <c:pt idx="346">
                  <c:v>0.99470067617737357</c:v>
                </c:pt>
                <c:pt idx="347">
                  <c:v>2.4740739926136825</c:v>
                </c:pt>
                <c:pt idx="348">
                  <c:v>2.2234640675254838</c:v>
                </c:pt>
                <c:pt idx="349">
                  <c:v>3.2964935991251849</c:v>
                </c:pt>
                <c:pt idx="350">
                  <c:v>3.3009265492869559</c:v>
                </c:pt>
                <c:pt idx="351">
                  <c:v>2.47338092517505</c:v>
                </c:pt>
                <c:pt idx="352">
                  <c:v>3.1435773537284462</c:v>
                </c:pt>
                <c:pt idx="353">
                  <c:v>3.0154864396238708</c:v>
                </c:pt>
                <c:pt idx="354">
                  <c:v>3.4111218353577044</c:v>
                </c:pt>
                <c:pt idx="355">
                  <c:v>4.3966269789766699</c:v>
                </c:pt>
                <c:pt idx="356">
                  <c:v>4.4564874578599785</c:v>
                </c:pt>
                <c:pt idx="357">
                  <c:v>5.3608102069392771</c:v>
                </c:pt>
                <c:pt idx="358">
                  <c:v>2.1513833921836749</c:v>
                </c:pt>
                <c:pt idx="359">
                  <c:v>2.5327268842707298</c:v>
                </c:pt>
                <c:pt idx="360">
                  <c:v>2.3882989253281011</c:v>
                </c:pt>
                <c:pt idx="361">
                  <c:v>1.1631963160591567</c:v>
                </c:pt>
                <c:pt idx="362">
                  <c:v>3.5509714261757637</c:v>
                </c:pt>
                <c:pt idx="363">
                  <c:v>2.1928304874250273</c:v>
                </c:pt>
                <c:pt idx="364">
                  <c:v>3.1453841174696038</c:v>
                </c:pt>
                <c:pt idx="365">
                  <c:v>2.6997556215546581</c:v>
                </c:pt>
                <c:pt idx="366">
                  <c:v>2.8326170913827724</c:v>
                </c:pt>
                <c:pt idx="367">
                  <c:v>-1.2815248224653004</c:v>
                </c:pt>
                <c:pt idx="368">
                  <c:v>-1.2703908420021719</c:v>
                </c:pt>
                <c:pt idx="369">
                  <c:v>3.4627633839904064</c:v>
                </c:pt>
                <c:pt idx="370">
                  <c:v>4.214888689267525</c:v>
                </c:pt>
                <c:pt idx="371">
                  <c:v>4.2360880799762697</c:v>
                </c:pt>
                <c:pt idx="372">
                  <c:v>5.2024627336700178</c:v>
                </c:pt>
                <c:pt idx="373">
                  <c:v>4.3634600591173154</c:v>
                </c:pt>
                <c:pt idx="374">
                  <c:v>-0.70638947572668087</c:v>
                </c:pt>
                <c:pt idx="375">
                  <c:v>3.6135477103030667</c:v>
                </c:pt>
                <c:pt idx="376">
                  <c:v>2.7518120531405401</c:v>
                </c:pt>
                <c:pt idx="377">
                  <c:v>2.1906801495486548</c:v>
                </c:pt>
                <c:pt idx="378">
                  <c:v>-9.0251124411865788</c:v>
                </c:pt>
                <c:pt idx="379">
                  <c:v>-1.8860040098762525</c:v>
                </c:pt>
                <c:pt idx="380">
                  <c:v>-1.9025217062540776</c:v>
                </c:pt>
                <c:pt idx="381">
                  <c:v>-1.9168144499319908</c:v>
                </c:pt>
                <c:pt idx="382">
                  <c:v>-1.9573964281434115</c:v>
                </c:pt>
                <c:pt idx="383">
                  <c:v>-2.2742576314638114</c:v>
                </c:pt>
                <c:pt idx="384">
                  <c:v>-2.1035217536209245</c:v>
                </c:pt>
                <c:pt idx="385">
                  <c:v>3.6965659151178016</c:v>
                </c:pt>
                <c:pt idx="386">
                  <c:v>0.34088048357165235</c:v>
                </c:pt>
                <c:pt idx="387">
                  <c:v>-1.553955470865759</c:v>
                </c:pt>
                <c:pt idx="388">
                  <c:v>-1.9378589257777605</c:v>
                </c:pt>
                <c:pt idx="389">
                  <c:v>-1.2754623495825896</c:v>
                </c:pt>
                <c:pt idx="390">
                  <c:v>5.4678549432816794</c:v>
                </c:pt>
                <c:pt idx="391">
                  <c:v>5.8148052612696688</c:v>
                </c:pt>
                <c:pt idx="392">
                  <c:v>5.3276920659493783</c:v>
                </c:pt>
                <c:pt idx="393">
                  <c:v>5.370098429632236</c:v>
                </c:pt>
                <c:pt idx="394">
                  <c:v>1.993603348933874</c:v>
                </c:pt>
                <c:pt idx="395">
                  <c:v>6.282485547307175</c:v>
                </c:pt>
                <c:pt idx="396">
                  <c:v>6.1509585253193393</c:v>
                </c:pt>
                <c:pt idx="397">
                  <c:v>6.8444225772088316</c:v>
                </c:pt>
                <c:pt idx="398">
                  <c:v>2.7994121078074841</c:v>
                </c:pt>
                <c:pt idx="399">
                  <c:v>7.1050094975691138</c:v>
                </c:pt>
                <c:pt idx="400">
                  <c:v>3.1073277881101546</c:v>
                </c:pt>
                <c:pt idx="401">
                  <c:v>3.5502136979444998</c:v>
                </c:pt>
                <c:pt idx="402">
                  <c:v>7.5111731378368916</c:v>
                </c:pt>
                <c:pt idx="403">
                  <c:v>2.7327727729539788</c:v>
                </c:pt>
                <c:pt idx="404">
                  <c:v>5.7840421029839604</c:v>
                </c:pt>
                <c:pt idx="405">
                  <c:v>0.63693733070731184</c:v>
                </c:pt>
                <c:pt idx="406">
                  <c:v>0.97140717661258691</c:v>
                </c:pt>
                <c:pt idx="407">
                  <c:v>-1.8247898059368595</c:v>
                </c:pt>
                <c:pt idx="408">
                  <c:v>-2.0069393466026355</c:v>
                </c:pt>
                <c:pt idx="409">
                  <c:v>-0.96348068626461725</c:v>
                </c:pt>
                <c:pt idx="410">
                  <c:v>-2.3086460233240871</c:v>
                </c:pt>
                <c:pt idx="411">
                  <c:v>0.54547200036974175</c:v>
                </c:pt>
                <c:pt idx="412">
                  <c:v>0.75623105019529646</c:v>
                </c:pt>
                <c:pt idx="413">
                  <c:v>6.7391817001917218</c:v>
                </c:pt>
                <c:pt idx="414">
                  <c:v>5.2099472630040538</c:v>
                </c:pt>
                <c:pt idx="415">
                  <c:v>2.6104259176762952</c:v>
                </c:pt>
                <c:pt idx="416">
                  <c:v>1.9786122180251766</c:v>
                </c:pt>
                <c:pt idx="417">
                  <c:v>2.6050536938989239</c:v>
                </c:pt>
                <c:pt idx="418">
                  <c:v>1.1456390967441195</c:v>
                </c:pt>
                <c:pt idx="419">
                  <c:v>3.576524075107244</c:v>
                </c:pt>
                <c:pt idx="420">
                  <c:v>2.1498558187940233</c:v>
                </c:pt>
                <c:pt idx="421">
                  <c:v>1.9507382392378361</c:v>
                </c:pt>
                <c:pt idx="422">
                  <c:v>2.530196379973475</c:v>
                </c:pt>
                <c:pt idx="423">
                  <c:v>2.090374165526697</c:v>
                </c:pt>
                <c:pt idx="424">
                  <c:v>4.4234579449841362</c:v>
                </c:pt>
                <c:pt idx="425">
                  <c:v>4.0352133934991485</c:v>
                </c:pt>
                <c:pt idx="426">
                  <c:v>4.2416354532230542</c:v>
                </c:pt>
                <c:pt idx="427">
                  <c:v>0.37037677454632956</c:v>
                </c:pt>
                <c:pt idx="428">
                  <c:v>5.6247980426691271</c:v>
                </c:pt>
                <c:pt idx="429">
                  <c:v>5.5031660030562506</c:v>
                </c:pt>
                <c:pt idx="430">
                  <c:v>5.3398627966825458</c:v>
                </c:pt>
                <c:pt idx="431">
                  <c:v>5.6545090997128966</c:v>
                </c:pt>
                <c:pt idx="432">
                  <c:v>5.8785652366373</c:v>
                </c:pt>
                <c:pt idx="433">
                  <c:v>13.800529734584295</c:v>
                </c:pt>
                <c:pt idx="434">
                  <c:v>7.773913993404868</c:v>
                </c:pt>
                <c:pt idx="435">
                  <c:v>6.9455849812982748</c:v>
                </c:pt>
                <c:pt idx="436">
                  <c:v>2.2348216726184944</c:v>
                </c:pt>
                <c:pt idx="437">
                  <c:v>2.6579581044225762</c:v>
                </c:pt>
                <c:pt idx="438">
                  <c:v>1.8112257607470781</c:v>
                </c:pt>
                <c:pt idx="439">
                  <c:v>-2.4326911151260902</c:v>
                </c:pt>
                <c:pt idx="440">
                  <c:v>2.3740849259018972</c:v>
                </c:pt>
                <c:pt idx="441">
                  <c:v>2.726138236799784</c:v>
                </c:pt>
                <c:pt idx="442">
                  <c:v>3.1975775033912299</c:v>
                </c:pt>
                <c:pt idx="443">
                  <c:v>3.0871615148270308</c:v>
                </c:pt>
                <c:pt idx="444">
                  <c:v>2.5914468115347802</c:v>
                </c:pt>
                <c:pt idx="445">
                  <c:v>-4.3241976169468614</c:v>
                </c:pt>
                <c:pt idx="446">
                  <c:v>1.1236418249577866</c:v>
                </c:pt>
                <c:pt idx="447">
                  <c:v>-1.0775487953689549</c:v>
                </c:pt>
                <c:pt idx="448">
                  <c:v>3.0401754421509537</c:v>
                </c:pt>
                <c:pt idx="449">
                  <c:v>1.8412872066657684</c:v>
                </c:pt>
                <c:pt idx="450">
                  <c:v>1.8928749529550828</c:v>
                </c:pt>
                <c:pt idx="451">
                  <c:v>2.3285570447400232</c:v>
                </c:pt>
                <c:pt idx="452">
                  <c:v>3.7564594444671684</c:v>
                </c:pt>
                <c:pt idx="453">
                  <c:v>3.7104246965625407</c:v>
                </c:pt>
                <c:pt idx="454">
                  <c:v>3.3357407775586125</c:v>
                </c:pt>
                <c:pt idx="455">
                  <c:v>3.3626167118265755</c:v>
                </c:pt>
                <c:pt idx="456">
                  <c:v>3.3078922973258926</c:v>
                </c:pt>
                <c:pt idx="457">
                  <c:v>3.2118661981859589</c:v>
                </c:pt>
                <c:pt idx="458">
                  <c:v>-0.11988566030628078</c:v>
                </c:pt>
                <c:pt idx="459">
                  <c:v>3.4958680445710968</c:v>
                </c:pt>
                <c:pt idx="460">
                  <c:v>4.2011662674537007</c:v>
                </c:pt>
                <c:pt idx="461">
                  <c:v>3.8704467221571974</c:v>
                </c:pt>
                <c:pt idx="462">
                  <c:v>4.4646510132595978</c:v>
                </c:pt>
                <c:pt idx="463">
                  <c:v>3.7304394775051719</c:v>
                </c:pt>
                <c:pt idx="464">
                  <c:v>3.072319118369677</c:v>
                </c:pt>
                <c:pt idx="465">
                  <c:v>1.8819890618527211</c:v>
                </c:pt>
                <c:pt idx="466">
                  <c:v>2.9880877231051954</c:v>
                </c:pt>
                <c:pt idx="467">
                  <c:v>2.9370566259319162</c:v>
                </c:pt>
                <c:pt idx="468">
                  <c:v>2.9393488993567729</c:v>
                </c:pt>
                <c:pt idx="469">
                  <c:v>2.6337602612623243</c:v>
                </c:pt>
                <c:pt idx="470">
                  <c:v>2.6403102835153334</c:v>
                </c:pt>
                <c:pt idx="471">
                  <c:v>-3.6816149623844296</c:v>
                </c:pt>
                <c:pt idx="472">
                  <c:v>1.8104791593282954</c:v>
                </c:pt>
                <c:pt idx="473">
                  <c:v>-3.3183727476401401</c:v>
                </c:pt>
                <c:pt idx="474">
                  <c:v>6.1766601953607108</c:v>
                </c:pt>
                <c:pt idx="475">
                  <c:v>3.0466725403153845</c:v>
                </c:pt>
                <c:pt idx="476">
                  <c:v>1.9922181011284152</c:v>
                </c:pt>
                <c:pt idx="477">
                  <c:v>-3.356344290599182</c:v>
                </c:pt>
                <c:pt idx="478">
                  <c:v>-0.12355624876110483</c:v>
                </c:pt>
                <c:pt idx="479">
                  <c:v>1.6557110367525638</c:v>
                </c:pt>
                <c:pt idx="480">
                  <c:v>1.505511601298565</c:v>
                </c:pt>
                <c:pt idx="481">
                  <c:v>-11.140618279654156</c:v>
                </c:pt>
                <c:pt idx="482">
                  <c:v>8.6699081492964822</c:v>
                </c:pt>
                <c:pt idx="483">
                  <c:v>8.1662711530600447</c:v>
                </c:pt>
                <c:pt idx="484">
                  <c:v>7.4976873479202695</c:v>
                </c:pt>
                <c:pt idx="485">
                  <c:v>13.634232705387461</c:v>
                </c:pt>
                <c:pt idx="486">
                  <c:v>9.0376904152872939</c:v>
                </c:pt>
                <c:pt idx="487">
                  <c:v>6.4059211352103063</c:v>
                </c:pt>
                <c:pt idx="488">
                  <c:v>-3.4321058235215602</c:v>
                </c:pt>
                <c:pt idx="489">
                  <c:v>6.5429324246833076</c:v>
                </c:pt>
                <c:pt idx="490">
                  <c:v>7.0708522944463539</c:v>
                </c:pt>
                <c:pt idx="491">
                  <c:v>7.080745784667215</c:v>
                </c:pt>
                <c:pt idx="492">
                  <c:v>-0.98621650504586</c:v>
                </c:pt>
                <c:pt idx="493">
                  <c:v>0.13783820203425989</c:v>
                </c:pt>
                <c:pt idx="494">
                  <c:v>-1.1427943900885111</c:v>
                </c:pt>
                <c:pt idx="495">
                  <c:v>-1.2393310007716565</c:v>
                </c:pt>
                <c:pt idx="496">
                  <c:v>-1.2444801465004645</c:v>
                </c:pt>
                <c:pt idx="497">
                  <c:v>-1.4496922703769144</c:v>
                </c:pt>
                <c:pt idx="498">
                  <c:v>-0.72866210355719829</c:v>
                </c:pt>
                <c:pt idx="499">
                  <c:v>-1.8674840694337433</c:v>
                </c:pt>
                <c:pt idx="500">
                  <c:v>-2.197926945675249</c:v>
                </c:pt>
                <c:pt idx="501">
                  <c:v>-0.63529577900645506</c:v>
                </c:pt>
                <c:pt idx="502">
                  <c:v>-1.1890853679941671</c:v>
                </c:pt>
                <c:pt idx="503">
                  <c:v>3.0593205364718443</c:v>
                </c:pt>
                <c:pt idx="504">
                  <c:v>2.8370128708142914</c:v>
                </c:pt>
                <c:pt idx="505">
                  <c:v>2.6398487020964154</c:v>
                </c:pt>
                <c:pt idx="506">
                  <c:v>2.3692590356873211</c:v>
                </c:pt>
                <c:pt idx="507">
                  <c:v>2.1587029400586317</c:v>
                </c:pt>
                <c:pt idx="508">
                  <c:v>8.5074464390738598</c:v>
                </c:pt>
                <c:pt idx="509">
                  <c:v>1.7474105725874836</c:v>
                </c:pt>
                <c:pt idx="510">
                  <c:v>-6.8093097537972227</c:v>
                </c:pt>
                <c:pt idx="511">
                  <c:v>-8.7663841863202663</c:v>
                </c:pt>
                <c:pt idx="512">
                  <c:v>-2.9456079337716119</c:v>
                </c:pt>
                <c:pt idx="513">
                  <c:v>-2.7838918192351656</c:v>
                </c:pt>
                <c:pt idx="514">
                  <c:v>-2.7489831082846194</c:v>
                </c:pt>
                <c:pt idx="515">
                  <c:v>-9.109362305024078</c:v>
                </c:pt>
                <c:pt idx="516">
                  <c:v>-8.7229806714748435</c:v>
                </c:pt>
                <c:pt idx="517">
                  <c:v>-8.3894086688429184</c:v>
                </c:pt>
                <c:pt idx="518">
                  <c:v>-7.6714359450180609</c:v>
                </c:pt>
                <c:pt idx="519">
                  <c:v>-2.1960456018059773</c:v>
                </c:pt>
                <c:pt idx="520">
                  <c:v>-1.4693032946442912</c:v>
                </c:pt>
                <c:pt idx="521">
                  <c:v>-1.3498559998400594</c:v>
                </c:pt>
                <c:pt idx="522">
                  <c:v>-7.4541192759974138</c:v>
                </c:pt>
                <c:pt idx="523">
                  <c:v>-7.6680239042351559</c:v>
                </c:pt>
                <c:pt idx="524">
                  <c:v>-1.6277230111354726</c:v>
                </c:pt>
                <c:pt idx="525">
                  <c:v>-2.2528479871126166</c:v>
                </c:pt>
                <c:pt idx="526">
                  <c:v>1.3775946524203704</c:v>
                </c:pt>
                <c:pt idx="527">
                  <c:v>1.4140214282289207</c:v>
                </c:pt>
                <c:pt idx="528">
                  <c:v>3.7714071911334486</c:v>
                </c:pt>
                <c:pt idx="529">
                  <c:v>3.8584855235311153</c:v>
                </c:pt>
                <c:pt idx="530">
                  <c:v>4.0107454237442965</c:v>
                </c:pt>
                <c:pt idx="531">
                  <c:v>0.81986703134320749</c:v>
                </c:pt>
                <c:pt idx="532">
                  <c:v>8.5044587570607604</c:v>
                </c:pt>
                <c:pt idx="533">
                  <c:v>11.891537284764325</c:v>
                </c:pt>
                <c:pt idx="534">
                  <c:v>5.9886655498255266</c:v>
                </c:pt>
                <c:pt idx="535">
                  <c:v>2.7023019712953555</c:v>
                </c:pt>
                <c:pt idx="536">
                  <c:v>3.2202138997795515</c:v>
                </c:pt>
                <c:pt idx="537">
                  <c:v>1.4608948760256624</c:v>
                </c:pt>
                <c:pt idx="538">
                  <c:v>-1.5078243937387725</c:v>
                </c:pt>
                <c:pt idx="539">
                  <c:v>-2.4479312627253762</c:v>
                </c:pt>
                <c:pt idx="540">
                  <c:v>-3.4653454552174878</c:v>
                </c:pt>
                <c:pt idx="541">
                  <c:v>-2.4340370068985067</c:v>
                </c:pt>
                <c:pt idx="542">
                  <c:v>-2.4413046580630606</c:v>
                </c:pt>
                <c:pt idx="543">
                  <c:v>-2.7503994596642514</c:v>
                </c:pt>
                <c:pt idx="544">
                  <c:v>-2.6176033173680082</c:v>
                </c:pt>
                <c:pt idx="545">
                  <c:v>-3.3863972328877452</c:v>
                </c:pt>
                <c:pt idx="546">
                  <c:v>-12.341636111020108</c:v>
                </c:pt>
                <c:pt idx="547">
                  <c:v>-3.3189618787282811</c:v>
                </c:pt>
                <c:pt idx="548">
                  <c:v>-3.7832987947256456</c:v>
                </c:pt>
                <c:pt idx="549">
                  <c:v>-4.1352888822198892</c:v>
                </c:pt>
                <c:pt idx="550">
                  <c:v>-8.6317527580380897</c:v>
                </c:pt>
                <c:pt idx="551">
                  <c:v>1.8442736237347503</c:v>
                </c:pt>
                <c:pt idx="552">
                  <c:v>2.0974355859198113</c:v>
                </c:pt>
                <c:pt idx="553">
                  <c:v>-1.7777796938546402</c:v>
                </c:pt>
                <c:pt idx="554">
                  <c:v>1.7540090980121477</c:v>
                </c:pt>
                <c:pt idx="555">
                  <c:v>1.9111944593785921</c:v>
                </c:pt>
                <c:pt idx="556">
                  <c:v>1.991421195813345</c:v>
                </c:pt>
                <c:pt idx="557">
                  <c:v>2.0701070082352118</c:v>
                </c:pt>
                <c:pt idx="558">
                  <c:v>-3.2407817972455177E-2</c:v>
                </c:pt>
                <c:pt idx="559">
                  <c:v>2.5915078863810521</c:v>
                </c:pt>
                <c:pt idx="560">
                  <c:v>4.0431576046892843</c:v>
                </c:pt>
                <c:pt idx="561">
                  <c:v>2.3605947573252877</c:v>
                </c:pt>
                <c:pt idx="562">
                  <c:v>3.2813970983174272</c:v>
                </c:pt>
                <c:pt idx="563">
                  <c:v>2.4718031519151111</c:v>
                </c:pt>
                <c:pt idx="564">
                  <c:v>2.4495917212212959</c:v>
                </c:pt>
                <c:pt idx="565">
                  <c:v>1.2952896868147974</c:v>
                </c:pt>
                <c:pt idx="566">
                  <c:v>8.6490365541997676</c:v>
                </c:pt>
                <c:pt idx="567">
                  <c:v>6.0172482945879437</c:v>
                </c:pt>
                <c:pt idx="568">
                  <c:v>6.127631418228674</c:v>
                </c:pt>
                <c:pt idx="569">
                  <c:v>5.218744388341122</c:v>
                </c:pt>
                <c:pt idx="570">
                  <c:v>-1.0282340653969158</c:v>
                </c:pt>
                <c:pt idx="571">
                  <c:v>-2.2064937824932116</c:v>
                </c:pt>
                <c:pt idx="572">
                  <c:v>-4.6007085432415522</c:v>
                </c:pt>
                <c:pt idx="573">
                  <c:v>-1.6543382228297645</c:v>
                </c:pt>
                <c:pt idx="574">
                  <c:v>-1.8425623795431676</c:v>
                </c:pt>
                <c:pt idx="575">
                  <c:v>-1.2705010684613285</c:v>
                </c:pt>
                <c:pt idx="576">
                  <c:v>-1.8845759029502744</c:v>
                </c:pt>
                <c:pt idx="577">
                  <c:v>-2.4802676582503409</c:v>
                </c:pt>
                <c:pt idx="578">
                  <c:v>5.5081974134736811E-2</c:v>
                </c:pt>
                <c:pt idx="579">
                  <c:v>-2.0644699256995267</c:v>
                </c:pt>
                <c:pt idx="580">
                  <c:v>-2.9387381380085742</c:v>
                </c:pt>
                <c:pt idx="581">
                  <c:v>-3.3986127333014267</c:v>
                </c:pt>
                <c:pt idx="582">
                  <c:v>-3.1493732097312446</c:v>
                </c:pt>
                <c:pt idx="583">
                  <c:v>-2.7908737742018204</c:v>
                </c:pt>
                <c:pt idx="584">
                  <c:v>-2.6825840031418124</c:v>
                </c:pt>
                <c:pt idx="585">
                  <c:v>5.9055638352459425</c:v>
                </c:pt>
                <c:pt idx="586">
                  <c:v>2.9824725408622754</c:v>
                </c:pt>
                <c:pt idx="587">
                  <c:v>1.131804193669133</c:v>
                </c:pt>
                <c:pt idx="588">
                  <c:v>-8.7502959839032215</c:v>
                </c:pt>
                <c:pt idx="589">
                  <c:v>-0.61768330555253925</c:v>
                </c:pt>
                <c:pt idx="590">
                  <c:v>0.74552408217170552</c:v>
                </c:pt>
                <c:pt idx="591">
                  <c:v>-8.563206845585924</c:v>
                </c:pt>
                <c:pt idx="592">
                  <c:v>-8.7830610176564861</c:v>
                </c:pt>
                <c:pt idx="593">
                  <c:v>-8.9980925807805292</c:v>
                </c:pt>
                <c:pt idx="594">
                  <c:v>6.9181568160144593</c:v>
                </c:pt>
                <c:pt idx="595">
                  <c:v>5.2301383360926508</c:v>
                </c:pt>
                <c:pt idx="596">
                  <c:v>3.8180591469321428</c:v>
                </c:pt>
                <c:pt idx="597">
                  <c:v>4.5760458928142498</c:v>
                </c:pt>
                <c:pt idx="598">
                  <c:v>2.9962230977504873</c:v>
                </c:pt>
                <c:pt idx="599">
                  <c:v>1.6949891275051243</c:v>
                </c:pt>
                <c:pt idx="600">
                  <c:v>0.24177497149990756</c:v>
                </c:pt>
                <c:pt idx="601">
                  <c:v>-2.7714812488473939</c:v>
                </c:pt>
                <c:pt idx="602">
                  <c:v>1.1872696111844903</c:v>
                </c:pt>
                <c:pt idx="603">
                  <c:v>1.2844603023157646</c:v>
                </c:pt>
                <c:pt idx="604">
                  <c:v>1.0899549156945483</c:v>
                </c:pt>
                <c:pt idx="605">
                  <c:v>1.7164478714529139</c:v>
                </c:pt>
                <c:pt idx="606">
                  <c:v>3.5115249109458659</c:v>
                </c:pt>
                <c:pt idx="607">
                  <c:v>2.350523604243449</c:v>
                </c:pt>
                <c:pt idx="608">
                  <c:v>2.4219528260551186</c:v>
                </c:pt>
                <c:pt idx="609">
                  <c:v>5.3452830584001561</c:v>
                </c:pt>
                <c:pt idx="610">
                  <c:v>5.2705020289960203</c:v>
                </c:pt>
                <c:pt idx="611">
                  <c:v>5.4279721896722464</c:v>
                </c:pt>
                <c:pt idx="612">
                  <c:v>5.3745132235073072</c:v>
                </c:pt>
                <c:pt idx="613">
                  <c:v>11.438170612748266</c:v>
                </c:pt>
                <c:pt idx="614">
                  <c:v>10.385314701257315</c:v>
                </c:pt>
                <c:pt idx="615">
                  <c:v>7.6004151246959992</c:v>
                </c:pt>
                <c:pt idx="616">
                  <c:v>10.15196189704001</c:v>
                </c:pt>
                <c:pt idx="617">
                  <c:v>-0.84706534090437913</c:v>
                </c:pt>
                <c:pt idx="618">
                  <c:v>-0.11023660452089246</c:v>
                </c:pt>
                <c:pt idx="619">
                  <c:v>-1.173547334724482</c:v>
                </c:pt>
                <c:pt idx="620">
                  <c:v>-0.64679868314843247</c:v>
                </c:pt>
                <c:pt idx="621">
                  <c:v>-0.81575648689702263</c:v>
                </c:pt>
                <c:pt idx="622">
                  <c:v>-9.7660433506495039</c:v>
                </c:pt>
                <c:pt idx="623">
                  <c:v>-1.1473732457709929</c:v>
                </c:pt>
                <c:pt idx="624">
                  <c:v>-1.4301484048732078</c:v>
                </c:pt>
                <c:pt idx="625">
                  <c:v>-10.237225554745791</c:v>
                </c:pt>
                <c:pt idx="626">
                  <c:v>-9.7435808256208318</c:v>
                </c:pt>
                <c:pt idx="627">
                  <c:v>-2.3422210625132962</c:v>
                </c:pt>
                <c:pt idx="628">
                  <c:v>-2.4107536923161987</c:v>
                </c:pt>
                <c:pt idx="629">
                  <c:v>-2.6136214703462315</c:v>
                </c:pt>
                <c:pt idx="630">
                  <c:v>-3.0167682529081432</c:v>
                </c:pt>
                <c:pt idx="631">
                  <c:v>-3.2846096554042319</c:v>
                </c:pt>
                <c:pt idx="632">
                  <c:v>-3.9330771121608663</c:v>
                </c:pt>
                <c:pt idx="633">
                  <c:v>1.4884064763137417</c:v>
                </c:pt>
                <c:pt idx="634">
                  <c:v>1.3014202263067602</c:v>
                </c:pt>
                <c:pt idx="635">
                  <c:v>-5.668427097209829</c:v>
                </c:pt>
                <c:pt idx="636">
                  <c:v>1.3558347513010176</c:v>
                </c:pt>
                <c:pt idx="637">
                  <c:v>1.7880387664928747</c:v>
                </c:pt>
                <c:pt idx="638">
                  <c:v>0.99669860333509064</c:v>
                </c:pt>
                <c:pt idx="639">
                  <c:v>1.0963665758555408</c:v>
                </c:pt>
                <c:pt idx="640">
                  <c:v>0.55123002583017922</c:v>
                </c:pt>
                <c:pt idx="641">
                  <c:v>-8.1662196588261509</c:v>
                </c:pt>
                <c:pt idx="642">
                  <c:v>6.2144673812269957E-4</c:v>
                </c:pt>
                <c:pt idx="643">
                  <c:v>-0.21334844114761609</c:v>
                </c:pt>
                <c:pt idx="644">
                  <c:v>0.42187957553851163</c:v>
                </c:pt>
                <c:pt idx="645">
                  <c:v>0.71180383126471725</c:v>
                </c:pt>
                <c:pt idx="646">
                  <c:v>0.23019983684520184</c:v>
                </c:pt>
                <c:pt idx="647">
                  <c:v>1.3123387185888973</c:v>
                </c:pt>
                <c:pt idx="648">
                  <c:v>1.3217279830871078</c:v>
                </c:pt>
                <c:pt idx="649">
                  <c:v>5.9304085007400573</c:v>
                </c:pt>
                <c:pt idx="650">
                  <c:v>1.1171285228239469</c:v>
                </c:pt>
                <c:pt idx="651">
                  <c:v>5.5428205728709798</c:v>
                </c:pt>
                <c:pt idx="652">
                  <c:v>5.2488072913703689</c:v>
                </c:pt>
                <c:pt idx="653">
                  <c:v>5.2709717653376202</c:v>
                </c:pt>
                <c:pt idx="654">
                  <c:v>5.1293981303010554</c:v>
                </c:pt>
                <c:pt idx="655">
                  <c:v>5.4884687977461368</c:v>
                </c:pt>
                <c:pt idx="656">
                  <c:v>1.1532027752871272</c:v>
                </c:pt>
                <c:pt idx="657">
                  <c:v>5.3775169349223546</c:v>
                </c:pt>
                <c:pt idx="658">
                  <c:v>6.1227569525516259</c:v>
                </c:pt>
                <c:pt idx="659">
                  <c:v>5.6115117854133416</c:v>
                </c:pt>
                <c:pt idx="660">
                  <c:v>5.8408548388857184</c:v>
                </c:pt>
                <c:pt idx="661">
                  <c:v>5.7886315423320269</c:v>
                </c:pt>
                <c:pt idx="662">
                  <c:v>5.1478336236097988</c:v>
                </c:pt>
                <c:pt idx="663">
                  <c:v>4.420085010291757</c:v>
                </c:pt>
                <c:pt idx="664">
                  <c:v>0.34263116962375761</c:v>
                </c:pt>
                <c:pt idx="665">
                  <c:v>0.3429562327625888</c:v>
                </c:pt>
                <c:pt idx="666">
                  <c:v>-5.1569910948497721</c:v>
                </c:pt>
                <c:pt idx="667">
                  <c:v>0.74248838396569283</c:v>
                </c:pt>
                <c:pt idx="668">
                  <c:v>1.0874476134699051</c:v>
                </c:pt>
                <c:pt idx="669">
                  <c:v>-6.1174473774223799</c:v>
                </c:pt>
                <c:pt idx="670">
                  <c:v>-5.34578517420276</c:v>
                </c:pt>
                <c:pt idx="671">
                  <c:v>-4.7194091660174706</c:v>
                </c:pt>
                <c:pt idx="672">
                  <c:v>-5.3655700518721829</c:v>
                </c:pt>
                <c:pt idx="673">
                  <c:v>1.4988565282270869</c:v>
                </c:pt>
                <c:pt idx="674">
                  <c:v>0.87792677694813648</c:v>
                </c:pt>
                <c:pt idx="675">
                  <c:v>-0.99657136205075858</c:v>
                </c:pt>
                <c:pt idx="676">
                  <c:v>-0.77617683005658478</c:v>
                </c:pt>
                <c:pt idx="677">
                  <c:v>-0.58770943075730031</c:v>
                </c:pt>
                <c:pt idx="678">
                  <c:v>-0.41275828849346397</c:v>
                </c:pt>
                <c:pt idx="679">
                  <c:v>-0.17276804378565203</c:v>
                </c:pt>
                <c:pt idx="680">
                  <c:v>6.7953187905871459E-2</c:v>
                </c:pt>
                <c:pt idx="681">
                  <c:v>0.19456468074290001</c:v>
                </c:pt>
                <c:pt idx="682">
                  <c:v>-4.4140943173935057</c:v>
                </c:pt>
                <c:pt idx="683">
                  <c:v>0.71746296381211039</c:v>
                </c:pt>
                <c:pt idx="684">
                  <c:v>-4.6420971925375198</c:v>
                </c:pt>
                <c:pt idx="685">
                  <c:v>-0.58159042202814248</c:v>
                </c:pt>
                <c:pt idx="686">
                  <c:v>0.92665109810511126</c:v>
                </c:pt>
                <c:pt idx="687">
                  <c:v>0.82326559188049941</c:v>
                </c:pt>
                <c:pt idx="688">
                  <c:v>-0.17496638482383275</c:v>
                </c:pt>
                <c:pt idx="689">
                  <c:v>-1.1514180551251201</c:v>
                </c:pt>
                <c:pt idx="690">
                  <c:v>3.0452139867731205</c:v>
                </c:pt>
                <c:pt idx="691">
                  <c:v>-1.9959393046220413</c:v>
                </c:pt>
                <c:pt idx="692">
                  <c:v>8.6521944551511325</c:v>
                </c:pt>
                <c:pt idx="693">
                  <c:v>9.6117078824170363</c:v>
                </c:pt>
                <c:pt idx="694">
                  <c:v>9.0486098249079134</c:v>
                </c:pt>
                <c:pt idx="695">
                  <c:v>6.7949007127650418</c:v>
                </c:pt>
                <c:pt idx="696">
                  <c:v>2.8640355865677236</c:v>
                </c:pt>
                <c:pt idx="697">
                  <c:v>2.025393113679236</c:v>
                </c:pt>
                <c:pt idx="698">
                  <c:v>1.0444634156318884</c:v>
                </c:pt>
                <c:pt idx="699">
                  <c:v>-3.3303275021421825</c:v>
                </c:pt>
                <c:pt idx="700">
                  <c:v>-3.3007113110156325</c:v>
                </c:pt>
                <c:pt idx="701">
                  <c:v>-1.6938925504810669</c:v>
                </c:pt>
                <c:pt idx="702">
                  <c:v>-1.6963488389586701</c:v>
                </c:pt>
                <c:pt idx="703">
                  <c:v>-0.3497764747476424</c:v>
                </c:pt>
                <c:pt idx="704">
                  <c:v>-3.7840413461311471</c:v>
                </c:pt>
                <c:pt idx="705">
                  <c:v>1.0076083734835635</c:v>
                </c:pt>
                <c:pt idx="706">
                  <c:v>-0.3931167176042436</c:v>
                </c:pt>
                <c:pt idx="707">
                  <c:v>1.7116325229660703</c:v>
                </c:pt>
                <c:pt idx="708">
                  <c:v>-6.5131297216694861E-2</c:v>
                </c:pt>
                <c:pt idx="709">
                  <c:v>1.6995871875442816</c:v>
                </c:pt>
                <c:pt idx="710">
                  <c:v>3.8112637518660364</c:v>
                </c:pt>
                <c:pt idx="711">
                  <c:v>1.9179836476527043</c:v>
                </c:pt>
                <c:pt idx="712">
                  <c:v>1.2492776405253636</c:v>
                </c:pt>
                <c:pt idx="713">
                  <c:v>6.8004954435745049</c:v>
                </c:pt>
                <c:pt idx="714">
                  <c:v>6.1036028638419424</c:v>
                </c:pt>
                <c:pt idx="715">
                  <c:v>2.6971714291912576</c:v>
                </c:pt>
                <c:pt idx="716">
                  <c:v>1.7326939049841172</c:v>
                </c:pt>
                <c:pt idx="717">
                  <c:v>0.75579791065726454</c:v>
                </c:pt>
                <c:pt idx="718">
                  <c:v>1.3841144679790744</c:v>
                </c:pt>
                <c:pt idx="719">
                  <c:v>2.1350312930553343</c:v>
                </c:pt>
                <c:pt idx="720">
                  <c:v>0.85087320558562851</c:v>
                </c:pt>
                <c:pt idx="721">
                  <c:v>0.73163693756556825</c:v>
                </c:pt>
                <c:pt idx="722">
                  <c:v>2.5573818974319806</c:v>
                </c:pt>
                <c:pt idx="723">
                  <c:v>-1.6361767085800238</c:v>
                </c:pt>
                <c:pt idx="724">
                  <c:v>-1.7183877600576523</c:v>
                </c:pt>
                <c:pt idx="725">
                  <c:v>-1.7114976360219458</c:v>
                </c:pt>
                <c:pt idx="726">
                  <c:v>-0.28749586232527236</c:v>
                </c:pt>
                <c:pt idx="727">
                  <c:v>2.2641446633398061</c:v>
                </c:pt>
                <c:pt idx="728">
                  <c:v>0.23766947920081805</c:v>
                </c:pt>
                <c:pt idx="729">
                  <c:v>2.1045811068003388</c:v>
                </c:pt>
                <c:pt idx="730">
                  <c:v>7.9780074791670188</c:v>
                </c:pt>
                <c:pt idx="731">
                  <c:v>8.7467086043923103</c:v>
                </c:pt>
                <c:pt idx="732">
                  <c:v>0.7434627135850036</c:v>
                </c:pt>
                <c:pt idx="733">
                  <c:v>1.3397095828830317</c:v>
                </c:pt>
                <c:pt idx="734">
                  <c:v>2.4082526181378654</c:v>
                </c:pt>
                <c:pt idx="735">
                  <c:v>1.536998934764199</c:v>
                </c:pt>
                <c:pt idx="736">
                  <c:v>4.4284190309166007</c:v>
                </c:pt>
                <c:pt idx="737">
                  <c:v>4.794800871339703</c:v>
                </c:pt>
                <c:pt idx="738">
                  <c:v>4.6277172588215763</c:v>
                </c:pt>
                <c:pt idx="739">
                  <c:v>4.4178177227127691</c:v>
                </c:pt>
                <c:pt idx="740">
                  <c:v>4.0920841285080343</c:v>
                </c:pt>
                <c:pt idx="741">
                  <c:v>3.6698375705152699</c:v>
                </c:pt>
                <c:pt idx="742">
                  <c:v>4.1647718065863586</c:v>
                </c:pt>
                <c:pt idx="743">
                  <c:v>4.4353110318040621</c:v>
                </c:pt>
                <c:pt idx="744">
                  <c:v>-1.0215658960714222</c:v>
                </c:pt>
                <c:pt idx="745">
                  <c:v>4.4214257530332617</c:v>
                </c:pt>
                <c:pt idx="746">
                  <c:v>5.4963904370669212</c:v>
                </c:pt>
                <c:pt idx="747">
                  <c:v>4.4935247870665336</c:v>
                </c:pt>
                <c:pt idx="748">
                  <c:v>1.8096656886764748</c:v>
                </c:pt>
                <c:pt idx="749">
                  <c:v>1.6479319408210245</c:v>
                </c:pt>
                <c:pt idx="750">
                  <c:v>2.1210011291604047</c:v>
                </c:pt>
                <c:pt idx="751">
                  <c:v>1.6116451599729942</c:v>
                </c:pt>
                <c:pt idx="752">
                  <c:v>1.1127482950093963</c:v>
                </c:pt>
                <c:pt idx="753">
                  <c:v>0.17899309234114469</c:v>
                </c:pt>
                <c:pt idx="754">
                  <c:v>0.20865796325267638</c:v>
                </c:pt>
                <c:pt idx="755">
                  <c:v>-3.0949487569802727</c:v>
                </c:pt>
                <c:pt idx="756">
                  <c:v>-0.36417525215954072</c:v>
                </c:pt>
                <c:pt idx="757">
                  <c:v>0.1134208288170413</c:v>
                </c:pt>
                <c:pt idx="758">
                  <c:v>9.5136598358891433E-3</c:v>
                </c:pt>
                <c:pt idx="759">
                  <c:v>0.55728593554928807</c:v>
                </c:pt>
                <c:pt idx="760">
                  <c:v>0.57528529188149946</c:v>
                </c:pt>
                <c:pt idx="761">
                  <c:v>0.12088310858446505</c:v>
                </c:pt>
                <c:pt idx="762">
                  <c:v>-0.53035391520569419</c:v>
                </c:pt>
                <c:pt idx="763">
                  <c:v>-8.2173985115673531</c:v>
                </c:pt>
                <c:pt idx="764">
                  <c:v>-8.2817300396286555</c:v>
                </c:pt>
                <c:pt idx="765">
                  <c:v>-2.6807185418562511</c:v>
                </c:pt>
                <c:pt idx="766">
                  <c:v>-2.5920998817799727</c:v>
                </c:pt>
                <c:pt idx="767">
                  <c:v>-2.2244656300273817</c:v>
                </c:pt>
                <c:pt idx="768">
                  <c:v>-3.1656769137437379</c:v>
                </c:pt>
                <c:pt idx="769">
                  <c:v>-3.5011914444193337</c:v>
                </c:pt>
                <c:pt idx="770">
                  <c:v>-3.5146361410754849</c:v>
                </c:pt>
                <c:pt idx="771">
                  <c:v>-3.4499971954199964</c:v>
                </c:pt>
                <c:pt idx="772">
                  <c:v>-2.5117006516178151</c:v>
                </c:pt>
                <c:pt idx="773">
                  <c:v>-2.5696710817555442</c:v>
                </c:pt>
                <c:pt idx="774">
                  <c:v>-1.92008143109814</c:v>
                </c:pt>
                <c:pt idx="775">
                  <c:v>-1.468585966200024</c:v>
                </c:pt>
                <c:pt idx="776">
                  <c:v>-1.5775568502147905</c:v>
                </c:pt>
                <c:pt idx="777">
                  <c:v>-2.257008985734096</c:v>
                </c:pt>
                <c:pt idx="778">
                  <c:v>-1.6285879177868381</c:v>
                </c:pt>
                <c:pt idx="779">
                  <c:v>-1.6787137054889101</c:v>
                </c:pt>
                <c:pt idx="780">
                  <c:v>-1.9094983115548914</c:v>
                </c:pt>
                <c:pt idx="781">
                  <c:v>-2.4421953942845818</c:v>
                </c:pt>
                <c:pt idx="782">
                  <c:v>-6.852315351055438E-2</c:v>
                </c:pt>
                <c:pt idx="783">
                  <c:v>-2.8271423835967013</c:v>
                </c:pt>
                <c:pt idx="784">
                  <c:v>-2.7121781878996885</c:v>
                </c:pt>
                <c:pt idx="785">
                  <c:v>-2.4730487842462878</c:v>
                </c:pt>
                <c:pt idx="786">
                  <c:v>-2.8657935195162167</c:v>
                </c:pt>
                <c:pt idx="787">
                  <c:v>-2.4335984950813412</c:v>
                </c:pt>
                <c:pt idx="788">
                  <c:v>-2.4000097432604761</c:v>
                </c:pt>
                <c:pt idx="789">
                  <c:v>-1.4430963039701581</c:v>
                </c:pt>
                <c:pt idx="790">
                  <c:v>-2.3415617082104987</c:v>
                </c:pt>
                <c:pt idx="791">
                  <c:v>-8.0766524222024998</c:v>
                </c:pt>
                <c:pt idx="792">
                  <c:v>-7.570293425290842</c:v>
                </c:pt>
                <c:pt idx="793">
                  <c:v>-7.5086648278337975</c:v>
                </c:pt>
                <c:pt idx="794">
                  <c:v>-7.7809723612010657</c:v>
                </c:pt>
                <c:pt idx="795">
                  <c:v>-7.894929317928927</c:v>
                </c:pt>
                <c:pt idx="796">
                  <c:v>-8.2301684361693219</c:v>
                </c:pt>
                <c:pt idx="797">
                  <c:v>-7.9335873727783337</c:v>
                </c:pt>
                <c:pt idx="798">
                  <c:v>-1.6798510049280821</c:v>
                </c:pt>
                <c:pt idx="799">
                  <c:v>-2.6473678736794994</c:v>
                </c:pt>
                <c:pt idx="800">
                  <c:v>-2.1966223424619784</c:v>
                </c:pt>
                <c:pt idx="801">
                  <c:v>-3.0712001809360601</c:v>
                </c:pt>
                <c:pt idx="802">
                  <c:v>-1.5996820515193093</c:v>
                </c:pt>
                <c:pt idx="803">
                  <c:v>-1.9832756112862739</c:v>
                </c:pt>
                <c:pt idx="804">
                  <c:v>-1.0423623294654618</c:v>
                </c:pt>
                <c:pt idx="805">
                  <c:v>-1.2207609648519337</c:v>
                </c:pt>
                <c:pt idx="806">
                  <c:v>-2.2950606039298407</c:v>
                </c:pt>
                <c:pt idx="807">
                  <c:v>-0.43166853620577683</c:v>
                </c:pt>
                <c:pt idx="808">
                  <c:v>-1.5457578583204423</c:v>
                </c:pt>
                <c:pt idx="809">
                  <c:v>-1.2983898580029489</c:v>
                </c:pt>
                <c:pt idx="810">
                  <c:v>-8.0599181584519215</c:v>
                </c:pt>
                <c:pt idx="811">
                  <c:v>-3.66955064101478</c:v>
                </c:pt>
                <c:pt idx="812">
                  <c:v>-3.8096510220084951</c:v>
                </c:pt>
                <c:pt idx="813">
                  <c:v>4.4970250360118342</c:v>
                </c:pt>
                <c:pt idx="814">
                  <c:v>0.64262887553661585</c:v>
                </c:pt>
                <c:pt idx="815">
                  <c:v>2.4713840932213031</c:v>
                </c:pt>
                <c:pt idx="816">
                  <c:v>-8.7623269463848885</c:v>
                </c:pt>
                <c:pt idx="817">
                  <c:v>-0.78939467926272755</c:v>
                </c:pt>
                <c:pt idx="818">
                  <c:v>1.05321283136837</c:v>
                </c:pt>
                <c:pt idx="819">
                  <c:v>-1.5874770298648997</c:v>
                </c:pt>
                <c:pt idx="820">
                  <c:v>-0.73047423765797248</c:v>
                </c:pt>
                <c:pt idx="821">
                  <c:v>1.3253657198778228</c:v>
                </c:pt>
                <c:pt idx="822">
                  <c:v>1.9948269682643627</c:v>
                </c:pt>
                <c:pt idx="823">
                  <c:v>1.5236287153688295</c:v>
                </c:pt>
                <c:pt idx="824">
                  <c:v>1.5329425561399717</c:v>
                </c:pt>
                <c:pt idx="825">
                  <c:v>1.3541078854920272</c:v>
                </c:pt>
                <c:pt idx="826">
                  <c:v>1.6405010663101223</c:v>
                </c:pt>
                <c:pt idx="827">
                  <c:v>1.8367099837387002</c:v>
                </c:pt>
                <c:pt idx="828">
                  <c:v>2.3614062124403716</c:v>
                </c:pt>
                <c:pt idx="829">
                  <c:v>-2.50579082690669</c:v>
                </c:pt>
                <c:pt idx="830">
                  <c:v>-2.4466420269720146</c:v>
                </c:pt>
                <c:pt idx="831">
                  <c:v>-3.9163115747770689</c:v>
                </c:pt>
                <c:pt idx="832">
                  <c:v>-4.6041801971005043</c:v>
                </c:pt>
                <c:pt idx="833">
                  <c:v>-5.5889868397439812</c:v>
                </c:pt>
                <c:pt idx="834">
                  <c:v>-6.45268208139629</c:v>
                </c:pt>
                <c:pt idx="835">
                  <c:v>-3.9159987181188427</c:v>
                </c:pt>
                <c:pt idx="836">
                  <c:v>-3.0741996242131719</c:v>
                </c:pt>
                <c:pt idx="837">
                  <c:v>-3.5145916755328486</c:v>
                </c:pt>
                <c:pt idx="838">
                  <c:v>-3.3397853230033903</c:v>
                </c:pt>
                <c:pt idx="839">
                  <c:v>-18.746515251990104</c:v>
                </c:pt>
                <c:pt idx="840">
                  <c:v>-3.9210569797055967</c:v>
                </c:pt>
                <c:pt idx="841">
                  <c:v>-4.4371878525021629</c:v>
                </c:pt>
                <c:pt idx="842">
                  <c:v>-4.833108202127022</c:v>
                </c:pt>
                <c:pt idx="843">
                  <c:v>-4.5975420492934944</c:v>
                </c:pt>
                <c:pt idx="844">
                  <c:v>-5.5135176268789934</c:v>
                </c:pt>
                <c:pt idx="845">
                  <c:v>-4.9391802888236214</c:v>
                </c:pt>
                <c:pt idx="846">
                  <c:v>-5.5167040275102579</c:v>
                </c:pt>
                <c:pt idx="847">
                  <c:v>-4.7265185579365721</c:v>
                </c:pt>
                <c:pt idx="848">
                  <c:v>-2.1103577986148636</c:v>
                </c:pt>
                <c:pt idx="849">
                  <c:v>-1.1832044575138809</c:v>
                </c:pt>
                <c:pt idx="850">
                  <c:v>5.2159743994539269</c:v>
                </c:pt>
                <c:pt idx="851">
                  <c:v>0.39069585079344193</c:v>
                </c:pt>
                <c:pt idx="852">
                  <c:v>-1.8160926982253471</c:v>
                </c:pt>
                <c:pt idx="853">
                  <c:v>-2.5609509731175848</c:v>
                </c:pt>
                <c:pt idx="854">
                  <c:v>-3.0014174794585813</c:v>
                </c:pt>
                <c:pt idx="855">
                  <c:v>-3.6653319722511384</c:v>
                </c:pt>
                <c:pt idx="856">
                  <c:v>-3.4164765112812319</c:v>
                </c:pt>
                <c:pt idx="857">
                  <c:v>-3.4424657565763539</c:v>
                </c:pt>
                <c:pt idx="858">
                  <c:v>-9.3500066424311825</c:v>
                </c:pt>
                <c:pt idx="859">
                  <c:v>-4.0366315269667155</c:v>
                </c:pt>
                <c:pt idx="860">
                  <c:v>-4.0762296269129479</c:v>
                </c:pt>
                <c:pt idx="861">
                  <c:v>-3.9821977417523442</c:v>
                </c:pt>
                <c:pt idx="862">
                  <c:v>-9.0969824651769073</c:v>
                </c:pt>
                <c:pt idx="863">
                  <c:v>1.9333321574248998</c:v>
                </c:pt>
                <c:pt idx="864">
                  <c:v>4.2023028796293289</c:v>
                </c:pt>
                <c:pt idx="865">
                  <c:v>-9.0420783046171493</c:v>
                </c:pt>
                <c:pt idx="866">
                  <c:v>-8.0106376733166087</c:v>
                </c:pt>
                <c:pt idx="867">
                  <c:v>-7.8582286840291289</c:v>
                </c:pt>
                <c:pt idx="868">
                  <c:v>-7.7139394751407337</c:v>
                </c:pt>
                <c:pt idx="869">
                  <c:v>-7.7712182565368408</c:v>
                </c:pt>
                <c:pt idx="870">
                  <c:v>-1.8643043317176904</c:v>
                </c:pt>
                <c:pt idx="871">
                  <c:v>-1.5560215495218159</c:v>
                </c:pt>
                <c:pt idx="872">
                  <c:v>2.7514338952676951</c:v>
                </c:pt>
                <c:pt idx="873">
                  <c:v>4.9956193065595471</c:v>
                </c:pt>
                <c:pt idx="874">
                  <c:v>10.165021671614639</c:v>
                </c:pt>
                <c:pt idx="875">
                  <c:v>7.4013108627536184</c:v>
                </c:pt>
                <c:pt idx="876">
                  <c:v>-4.4929495323022337</c:v>
                </c:pt>
                <c:pt idx="877">
                  <c:v>5.5904492504881063</c:v>
                </c:pt>
                <c:pt idx="878">
                  <c:v>-1.1189241056183903</c:v>
                </c:pt>
                <c:pt idx="879">
                  <c:v>1.9134090176841454</c:v>
                </c:pt>
                <c:pt idx="880">
                  <c:v>-0.55198353238142772</c:v>
                </c:pt>
                <c:pt idx="881">
                  <c:v>0.23367225305429429</c:v>
                </c:pt>
                <c:pt idx="882">
                  <c:v>4.087077199505643</c:v>
                </c:pt>
                <c:pt idx="883">
                  <c:v>0.30245034201917065</c:v>
                </c:pt>
                <c:pt idx="884">
                  <c:v>-0.69002910889106772</c:v>
                </c:pt>
                <c:pt idx="885">
                  <c:v>0.82736710464540408</c:v>
                </c:pt>
                <c:pt idx="886">
                  <c:v>-6.160141043099955</c:v>
                </c:pt>
                <c:pt idx="887">
                  <c:v>0.75097467122011352</c:v>
                </c:pt>
                <c:pt idx="888">
                  <c:v>0.30638310069902275</c:v>
                </c:pt>
                <c:pt idx="889">
                  <c:v>8.1712662202939157E-2</c:v>
                </c:pt>
                <c:pt idx="890">
                  <c:v>0.24704009549276407</c:v>
                </c:pt>
                <c:pt idx="891">
                  <c:v>0.57604236681449095</c:v>
                </c:pt>
                <c:pt idx="892">
                  <c:v>0.98794201284112404</c:v>
                </c:pt>
                <c:pt idx="893">
                  <c:v>0.14354192883266848</c:v>
                </c:pt>
                <c:pt idx="894">
                  <c:v>8.6319810154854011</c:v>
                </c:pt>
                <c:pt idx="895">
                  <c:v>3.416393449548778</c:v>
                </c:pt>
                <c:pt idx="896">
                  <c:v>-1.3685011323325114E-2</c:v>
                </c:pt>
                <c:pt idx="897">
                  <c:v>-0.36388213879584441</c:v>
                </c:pt>
                <c:pt idx="898">
                  <c:v>-2.200083433099131</c:v>
                </c:pt>
                <c:pt idx="899">
                  <c:v>-2.3895135249000248</c:v>
                </c:pt>
                <c:pt idx="900">
                  <c:v>-15.421536332978164</c:v>
                </c:pt>
                <c:pt idx="901">
                  <c:v>-3.3323945346102946</c:v>
                </c:pt>
                <c:pt idx="902">
                  <c:v>-3.1919902121557442</c:v>
                </c:pt>
                <c:pt idx="903">
                  <c:v>-3.4311149709440656</c:v>
                </c:pt>
                <c:pt idx="904">
                  <c:v>-3.183056233905539</c:v>
                </c:pt>
                <c:pt idx="905">
                  <c:v>-3.3577622721890563</c:v>
                </c:pt>
                <c:pt idx="906">
                  <c:v>-4.2596557018717434</c:v>
                </c:pt>
                <c:pt idx="907">
                  <c:v>-22.176922701966049</c:v>
                </c:pt>
                <c:pt idx="908">
                  <c:v>-5.8351948574104711</c:v>
                </c:pt>
                <c:pt idx="909">
                  <c:v>-6.491054893770233</c:v>
                </c:pt>
                <c:pt idx="910">
                  <c:v>-25.583557430404042</c:v>
                </c:pt>
                <c:pt idx="911">
                  <c:v>2.4694690479696675</c:v>
                </c:pt>
                <c:pt idx="912">
                  <c:v>3.2556435269528947</c:v>
                </c:pt>
                <c:pt idx="913">
                  <c:v>3.2935497296981993</c:v>
                </c:pt>
                <c:pt idx="914">
                  <c:v>-0.95398454192931581</c:v>
                </c:pt>
                <c:pt idx="915">
                  <c:v>3.0596995230030473</c:v>
                </c:pt>
                <c:pt idx="916">
                  <c:v>2.5482783773612852</c:v>
                </c:pt>
                <c:pt idx="917">
                  <c:v>2.6401994361065562</c:v>
                </c:pt>
                <c:pt idx="918">
                  <c:v>3.2754955192331607</c:v>
                </c:pt>
                <c:pt idx="919">
                  <c:v>2.1151568554394089</c:v>
                </c:pt>
                <c:pt idx="920">
                  <c:v>2.3631025794163065</c:v>
                </c:pt>
                <c:pt idx="921">
                  <c:v>1.9885632350329558</c:v>
                </c:pt>
                <c:pt idx="922">
                  <c:v>3.1944073886806024</c:v>
                </c:pt>
                <c:pt idx="923">
                  <c:v>-1.1199666285741614</c:v>
                </c:pt>
                <c:pt idx="924">
                  <c:v>2.4023351183866737</c:v>
                </c:pt>
                <c:pt idx="925">
                  <c:v>2.279275234359261</c:v>
                </c:pt>
                <c:pt idx="926">
                  <c:v>4.4196185374809716</c:v>
                </c:pt>
                <c:pt idx="927">
                  <c:v>4.8181620608041698</c:v>
                </c:pt>
                <c:pt idx="928">
                  <c:v>5.1360584881283842</c:v>
                </c:pt>
                <c:pt idx="929">
                  <c:v>5.2103699424497449</c:v>
                </c:pt>
                <c:pt idx="930">
                  <c:v>5.5439580992498207</c:v>
                </c:pt>
                <c:pt idx="931">
                  <c:v>4.6323334554015076</c:v>
                </c:pt>
                <c:pt idx="932">
                  <c:v>4.2685772993159077</c:v>
                </c:pt>
                <c:pt idx="933">
                  <c:v>4.3610305950331281</c:v>
                </c:pt>
                <c:pt idx="934">
                  <c:v>3.1500497566767223</c:v>
                </c:pt>
                <c:pt idx="935">
                  <c:v>3.2017011326163924</c:v>
                </c:pt>
                <c:pt idx="936">
                  <c:v>-1.0208194313057106</c:v>
                </c:pt>
                <c:pt idx="937">
                  <c:v>2.4462192853999625</c:v>
                </c:pt>
                <c:pt idx="938">
                  <c:v>1.7235525526215554</c:v>
                </c:pt>
                <c:pt idx="939">
                  <c:v>7.5959886230342306</c:v>
                </c:pt>
                <c:pt idx="940">
                  <c:v>-0.52263546882879552</c:v>
                </c:pt>
                <c:pt idx="941">
                  <c:v>-1.7929072464509517</c:v>
                </c:pt>
                <c:pt idx="942">
                  <c:v>-1.7480258683055538</c:v>
                </c:pt>
                <c:pt idx="943">
                  <c:v>-9.5640226599751657</c:v>
                </c:pt>
                <c:pt idx="944">
                  <c:v>-1.6838920861553959</c:v>
                </c:pt>
                <c:pt idx="945">
                  <c:v>-1.5279369602078177</c:v>
                </c:pt>
                <c:pt idx="946">
                  <c:v>-1.9525273023411955</c:v>
                </c:pt>
                <c:pt idx="947">
                  <c:v>-0.25297943853246352</c:v>
                </c:pt>
                <c:pt idx="948">
                  <c:v>-1.1911658220005563</c:v>
                </c:pt>
                <c:pt idx="949">
                  <c:v>-1.8041343818768851</c:v>
                </c:pt>
                <c:pt idx="950">
                  <c:v>-10.010844113416169</c:v>
                </c:pt>
                <c:pt idx="951">
                  <c:v>-2.0472048928198703</c:v>
                </c:pt>
                <c:pt idx="952">
                  <c:v>-1.9531312901429203</c:v>
                </c:pt>
                <c:pt idx="953">
                  <c:v>4.7651914617102165</c:v>
                </c:pt>
                <c:pt idx="954">
                  <c:v>4.8392703270350808</c:v>
                </c:pt>
                <c:pt idx="955">
                  <c:v>5.0331663981796595</c:v>
                </c:pt>
                <c:pt idx="956">
                  <c:v>8.4851992977359885</c:v>
                </c:pt>
                <c:pt idx="957">
                  <c:v>6.3149734817446017</c:v>
                </c:pt>
                <c:pt idx="958">
                  <c:v>5.3325871594432925</c:v>
                </c:pt>
                <c:pt idx="959">
                  <c:v>1.9576489395942502</c:v>
                </c:pt>
                <c:pt idx="960">
                  <c:v>2.381208370060321</c:v>
                </c:pt>
                <c:pt idx="961">
                  <c:v>1.1326752167577609</c:v>
                </c:pt>
                <c:pt idx="962">
                  <c:v>1.5935458158079712</c:v>
                </c:pt>
                <c:pt idx="963">
                  <c:v>2.6393553956457367</c:v>
                </c:pt>
                <c:pt idx="964">
                  <c:v>2.6255932888441151</c:v>
                </c:pt>
                <c:pt idx="965">
                  <c:v>-5.2706303478349525</c:v>
                </c:pt>
                <c:pt idx="966">
                  <c:v>-4.8331606117134669</c:v>
                </c:pt>
                <c:pt idx="967">
                  <c:v>-4.3864567351498636</c:v>
                </c:pt>
                <c:pt idx="968">
                  <c:v>1.4139730467059692</c:v>
                </c:pt>
                <c:pt idx="969">
                  <c:v>1.5550026877226841</c:v>
                </c:pt>
                <c:pt idx="970">
                  <c:v>1.7523722863576339</c:v>
                </c:pt>
                <c:pt idx="971">
                  <c:v>1.4898559072295754</c:v>
                </c:pt>
                <c:pt idx="972">
                  <c:v>1.4477164184967535</c:v>
                </c:pt>
                <c:pt idx="973">
                  <c:v>8.990985509137289</c:v>
                </c:pt>
                <c:pt idx="974">
                  <c:v>6.7453920084903203</c:v>
                </c:pt>
                <c:pt idx="975">
                  <c:v>0.73767553634705507</c:v>
                </c:pt>
                <c:pt idx="976">
                  <c:v>0.17497671854177099</c:v>
                </c:pt>
                <c:pt idx="977">
                  <c:v>0.92709917167087497</c:v>
                </c:pt>
                <c:pt idx="978">
                  <c:v>0.9219166938594725</c:v>
                </c:pt>
                <c:pt idx="979">
                  <c:v>1.5969617418173101</c:v>
                </c:pt>
                <c:pt idx="980">
                  <c:v>0.72112191025267691</c:v>
                </c:pt>
                <c:pt idx="981">
                  <c:v>1.5971586080135722</c:v>
                </c:pt>
                <c:pt idx="982">
                  <c:v>1.6613921695478382</c:v>
                </c:pt>
                <c:pt idx="983">
                  <c:v>0.33710279956972045</c:v>
                </c:pt>
                <c:pt idx="984">
                  <c:v>2.0452115668411608</c:v>
                </c:pt>
                <c:pt idx="985">
                  <c:v>1.5533418802617973</c:v>
                </c:pt>
                <c:pt idx="986">
                  <c:v>2.035577578924304</c:v>
                </c:pt>
                <c:pt idx="987">
                  <c:v>2.2437586356331138</c:v>
                </c:pt>
                <c:pt idx="988">
                  <c:v>1.8615800450276225</c:v>
                </c:pt>
                <c:pt idx="989">
                  <c:v>0.8343036901610219</c:v>
                </c:pt>
                <c:pt idx="990">
                  <c:v>4.6430484629865703</c:v>
                </c:pt>
                <c:pt idx="991">
                  <c:v>1.430450652120669</c:v>
                </c:pt>
                <c:pt idx="992">
                  <c:v>5.2463686303922827</c:v>
                </c:pt>
                <c:pt idx="993">
                  <c:v>4.488436021407324</c:v>
                </c:pt>
                <c:pt idx="994">
                  <c:v>4.3361421539514566</c:v>
                </c:pt>
                <c:pt idx="995">
                  <c:v>0.43817117757551216</c:v>
                </c:pt>
                <c:pt idx="996">
                  <c:v>4.4932804373558923</c:v>
                </c:pt>
                <c:pt idx="997">
                  <c:v>5.6696435754787444</c:v>
                </c:pt>
                <c:pt idx="998">
                  <c:v>4.59108832654276</c:v>
                </c:pt>
                <c:pt idx="999">
                  <c:v>4.8482431413738141</c:v>
                </c:pt>
                <c:pt idx="1000">
                  <c:v>4.5010027454106449</c:v>
                </c:pt>
                <c:pt idx="1001">
                  <c:v>4.8725748929553845</c:v>
                </c:pt>
                <c:pt idx="1002">
                  <c:v>5.5752580020401865</c:v>
                </c:pt>
                <c:pt idx="1003">
                  <c:v>4.7658219046422374</c:v>
                </c:pt>
                <c:pt idx="1004">
                  <c:v>4.2965762404333105</c:v>
                </c:pt>
                <c:pt idx="1005">
                  <c:v>-2.8507393238624275</c:v>
                </c:pt>
                <c:pt idx="1006">
                  <c:v>-2.8056288320426859</c:v>
                </c:pt>
                <c:pt idx="1007">
                  <c:v>-2.8735928097567154</c:v>
                </c:pt>
                <c:pt idx="1008">
                  <c:v>-3.1941793539804308</c:v>
                </c:pt>
                <c:pt idx="1009">
                  <c:v>-10.466278576652911</c:v>
                </c:pt>
                <c:pt idx="1010">
                  <c:v>-2.502455829696359</c:v>
                </c:pt>
                <c:pt idx="1011">
                  <c:v>-1.5769556468211761</c:v>
                </c:pt>
                <c:pt idx="1012">
                  <c:v>-8.7555803384975945</c:v>
                </c:pt>
                <c:pt idx="1013">
                  <c:v>-1.5910128686253273</c:v>
                </c:pt>
                <c:pt idx="1014">
                  <c:v>4.806234274562371E-2</c:v>
                </c:pt>
                <c:pt idx="1015">
                  <c:v>0.20846747395168563</c:v>
                </c:pt>
                <c:pt idx="1016">
                  <c:v>1.1744163973765325</c:v>
                </c:pt>
                <c:pt idx="1017">
                  <c:v>1.1580992361879865</c:v>
                </c:pt>
                <c:pt idx="1018">
                  <c:v>0.93246113256605412</c:v>
                </c:pt>
                <c:pt idx="1019">
                  <c:v>0.87765606898022952</c:v>
                </c:pt>
                <c:pt idx="1020">
                  <c:v>-2.9442925801036921</c:v>
                </c:pt>
                <c:pt idx="1021">
                  <c:v>-2.8219748985786737</c:v>
                </c:pt>
                <c:pt idx="1022">
                  <c:v>-3.1503900044671695</c:v>
                </c:pt>
                <c:pt idx="1023">
                  <c:v>-0.14536915477896173</c:v>
                </c:pt>
                <c:pt idx="1024">
                  <c:v>5.2941906137178307E-2</c:v>
                </c:pt>
                <c:pt idx="1025">
                  <c:v>0.13461445051135001</c:v>
                </c:pt>
                <c:pt idx="1026">
                  <c:v>0.61268460166590444</c:v>
                </c:pt>
                <c:pt idx="1027">
                  <c:v>1.6542180089511334</c:v>
                </c:pt>
                <c:pt idx="1028">
                  <c:v>-2.3393070186700982</c:v>
                </c:pt>
                <c:pt idx="1029">
                  <c:v>2.6568592970869958</c:v>
                </c:pt>
                <c:pt idx="1030">
                  <c:v>2.6358020794573633</c:v>
                </c:pt>
                <c:pt idx="1031">
                  <c:v>3.4374763387722282</c:v>
                </c:pt>
                <c:pt idx="1032">
                  <c:v>0.75683707788370214</c:v>
                </c:pt>
                <c:pt idx="1033">
                  <c:v>0.775348580117452</c:v>
                </c:pt>
                <c:pt idx="1034">
                  <c:v>3.7887768578331702</c:v>
                </c:pt>
                <c:pt idx="1035">
                  <c:v>4.0085357203108174</c:v>
                </c:pt>
                <c:pt idx="1036">
                  <c:v>4.5689860671045466</c:v>
                </c:pt>
                <c:pt idx="1037">
                  <c:v>3.7896979872396059</c:v>
                </c:pt>
                <c:pt idx="1038">
                  <c:v>11.026458617669263</c:v>
                </c:pt>
                <c:pt idx="1039">
                  <c:v>5.7917984107637608</c:v>
                </c:pt>
                <c:pt idx="1040">
                  <c:v>4.6312774078612051</c:v>
                </c:pt>
                <c:pt idx="1041">
                  <c:v>0.48242214647632409</c:v>
                </c:pt>
                <c:pt idx="1042">
                  <c:v>4.3250139198468673</c:v>
                </c:pt>
                <c:pt idx="1043">
                  <c:v>-0.63016611309026871</c:v>
                </c:pt>
                <c:pt idx="1044">
                  <c:v>-0.79314246198772054</c:v>
                </c:pt>
                <c:pt idx="1045">
                  <c:v>-12.973444696662924</c:v>
                </c:pt>
                <c:pt idx="1046">
                  <c:v>-13.492391857473393</c:v>
                </c:pt>
                <c:pt idx="1047">
                  <c:v>-14.615190461738237</c:v>
                </c:pt>
                <c:pt idx="1048">
                  <c:v>-14.56971625390419</c:v>
                </c:pt>
                <c:pt idx="1049">
                  <c:v>-16.337554930329119</c:v>
                </c:pt>
                <c:pt idx="1050">
                  <c:v>-14.756848381866291</c:v>
                </c:pt>
                <c:pt idx="1051">
                  <c:v>-2.0060651601617607</c:v>
                </c:pt>
                <c:pt idx="1052">
                  <c:v>-2.7216248718171911</c:v>
                </c:pt>
                <c:pt idx="1053">
                  <c:v>5.6475356150741192</c:v>
                </c:pt>
                <c:pt idx="1054">
                  <c:v>1.3484341699580824</c:v>
                </c:pt>
                <c:pt idx="1055">
                  <c:v>-1.0236834038236964</c:v>
                </c:pt>
                <c:pt idx="1056">
                  <c:v>-1.894164627601711</c:v>
                </c:pt>
                <c:pt idx="1057">
                  <c:v>-14.630865443421413</c:v>
                </c:pt>
                <c:pt idx="1058">
                  <c:v>-2.9297854050293211</c:v>
                </c:pt>
                <c:pt idx="1059">
                  <c:v>-2.9473826221391306</c:v>
                </c:pt>
                <c:pt idx="1060">
                  <c:v>-3.0499632107375447</c:v>
                </c:pt>
                <c:pt idx="1061">
                  <c:v>-3.4280736543959733</c:v>
                </c:pt>
                <c:pt idx="1062">
                  <c:v>-3.0603263377026053</c:v>
                </c:pt>
                <c:pt idx="1063">
                  <c:v>2.9862659889956262</c:v>
                </c:pt>
                <c:pt idx="1064">
                  <c:v>0.46224955936468604</c:v>
                </c:pt>
                <c:pt idx="1065">
                  <c:v>3.6395715207750854</c:v>
                </c:pt>
                <c:pt idx="1066">
                  <c:v>-3.5908937389534117</c:v>
                </c:pt>
                <c:pt idx="1067">
                  <c:v>3.6627281846841839</c:v>
                </c:pt>
                <c:pt idx="1068">
                  <c:v>2.9641373756746532</c:v>
                </c:pt>
                <c:pt idx="1069">
                  <c:v>3.2560449074266842</c:v>
                </c:pt>
                <c:pt idx="1070">
                  <c:v>-0.23410968394588849</c:v>
                </c:pt>
                <c:pt idx="1071">
                  <c:v>-7.953904063084849E-2</c:v>
                </c:pt>
                <c:pt idx="1072">
                  <c:v>-0.15002294163188878</c:v>
                </c:pt>
                <c:pt idx="1073">
                  <c:v>-0.21051351647491856</c:v>
                </c:pt>
                <c:pt idx="1074">
                  <c:v>-0.6352776925518171</c:v>
                </c:pt>
                <c:pt idx="1075">
                  <c:v>-1.8448309124835305E-2</c:v>
                </c:pt>
                <c:pt idx="1076">
                  <c:v>6.5736737154267644E-2</c:v>
                </c:pt>
                <c:pt idx="1077">
                  <c:v>-6.9568602538964797E-2</c:v>
                </c:pt>
                <c:pt idx="1078">
                  <c:v>-9.8988827705255744E-2</c:v>
                </c:pt>
                <c:pt idx="1079">
                  <c:v>1.0922395076883475</c:v>
                </c:pt>
                <c:pt idx="1080">
                  <c:v>1.4105824370144404</c:v>
                </c:pt>
                <c:pt idx="1081">
                  <c:v>1.8688940094279616</c:v>
                </c:pt>
                <c:pt idx="1082">
                  <c:v>2.1094343241279034</c:v>
                </c:pt>
                <c:pt idx="1083">
                  <c:v>-4.2193758296453296</c:v>
                </c:pt>
                <c:pt idx="1084">
                  <c:v>-3.6139777544451306</c:v>
                </c:pt>
                <c:pt idx="1085">
                  <c:v>1.5842254549184602</c:v>
                </c:pt>
                <c:pt idx="1086">
                  <c:v>-4.8512803131533531</c:v>
                </c:pt>
                <c:pt idx="1087">
                  <c:v>-3.8560656967744222</c:v>
                </c:pt>
                <c:pt idx="1088">
                  <c:v>-5.7063836063425413</c:v>
                </c:pt>
                <c:pt idx="1089">
                  <c:v>-3.9014754540177989</c:v>
                </c:pt>
                <c:pt idx="1090">
                  <c:v>0.3089485891463255</c:v>
                </c:pt>
                <c:pt idx="1091">
                  <c:v>5.6161566674636134</c:v>
                </c:pt>
                <c:pt idx="1092">
                  <c:v>5.6168668851097152</c:v>
                </c:pt>
                <c:pt idx="1093">
                  <c:v>5.7182230604412041</c:v>
                </c:pt>
                <c:pt idx="1094">
                  <c:v>5.8487135409230717</c:v>
                </c:pt>
                <c:pt idx="1095">
                  <c:v>4.9812275404161568</c:v>
                </c:pt>
                <c:pt idx="1096">
                  <c:v>5.1529594942889645</c:v>
                </c:pt>
                <c:pt idx="1097">
                  <c:v>5.1373151841347351</c:v>
                </c:pt>
                <c:pt idx="1098">
                  <c:v>5.7509187929120174</c:v>
                </c:pt>
                <c:pt idx="1099">
                  <c:v>0.56972397992308288</c:v>
                </c:pt>
                <c:pt idx="1100">
                  <c:v>5.266815120467939</c:v>
                </c:pt>
                <c:pt idx="1101">
                  <c:v>4.5499675193706963</c:v>
                </c:pt>
                <c:pt idx="1102">
                  <c:v>10.030832224517098</c:v>
                </c:pt>
                <c:pt idx="1103">
                  <c:v>9.3002209374458857</c:v>
                </c:pt>
                <c:pt idx="1104">
                  <c:v>6.8313242783499248</c:v>
                </c:pt>
                <c:pt idx="1105">
                  <c:v>6.5762043673286996</c:v>
                </c:pt>
                <c:pt idx="1106">
                  <c:v>4.5623182291043491</c:v>
                </c:pt>
                <c:pt idx="1107">
                  <c:v>12.41320072682359</c:v>
                </c:pt>
                <c:pt idx="1108">
                  <c:v>6.9780567922846117</c:v>
                </c:pt>
                <c:pt idx="1109">
                  <c:v>3.9836673868599277</c:v>
                </c:pt>
                <c:pt idx="1110">
                  <c:v>3.6396998004963734</c:v>
                </c:pt>
                <c:pt idx="1111">
                  <c:v>3.0733035327259444</c:v>
                </c:pt>
                <c:pt idx="1112">
                  <c:v>-5.8467985672796345</c:v>
                </c:pt>
                <c:pt idx="1113">
                  <c:v>-5.6233635489343783</c:v>
                </c:pt>
                <c:pt idx="1114">
                  <c:v>-5.6267206176945024</c:v>
                </c:pt>
                <c:pt idx="1115">
                  <c:v>-5.9723317308685182</c:v>
                </c:pt>
                <c:pt idx="1116">
                  <c:v>-6.1033597395316193</c:v>
                </c:pt>
                <c:pt idx="1117">
                  <c:v>-6.2759060498175074</c:v>
                </c:pt>
                <c:pt idx="1118">
                  <c:v>1.715893981089728</c:v>
                </c:pt>
                <c:pt idx="1119">
                  <c:v>-1.7322409563425509</c:v>
                </c:pt>
                <c:pt idx="1120">
                  <c:v>-7.0139363641055041</c:v>
                </c:pt>
                <c:pt idx="1121">
                  <c:v>-19.850625133445689</c:v>
                </c:pt>
                <c:pt idx="1122">
                  <c:v>3.507222621653078</c:v>
                </c:pt>
                <c:pt idx="1123">
                  <c:v>3.635766824738937</c:v>
                </c:pt>
                <c:pt idx="1124">
                  <c:v>3.6502885452763394</c:v>
                </c:pt>
                <c:pt idx="1125">
                  <c:v>3.5250246916006631</c:v>
                </c:pt>
                <c:pt idx="1126">
                  <c:v>3.4126206601396518</c:v>
                </c:pt>
                <c:pt idx="1127">
                  <c:v>3.2295930275401687</c:v>
                </c:pt>
                <c:pt idx="1128">
                  <c:v>3.2771209691873509</c:v>
                </c:pt>
                <c:pt idx="1129">
                  <c:v>4.3293690169777506</c:v>
                </c:pt>
                <c:pt idx="1130">
                  <c:v>3.8428625901319293</c:v>
                </c:pt>
                <c:pt idx="1131">
                  <c:v>-2.073864496976519</c:v>
                </c:pt>
                <c:pt idx="1132">
                  <c:v>4.9245250709026749</c:v>
                </c:pt>
                <c:pt idx="1133">
                  <c:v>5.1394522584900955</c:v>
                </c:pt>
                <c:pt idx="1134">
                  <c:v>4.9411867074597779</c:v>
                </c:pt>
                <c:pt idx="1135">
                  <c:v>5.1613170901590308</c:v>
                </c:pt>
                <c:pt idx="1136">
                  <c:v>2.2579675374968105</c:v>
                </c:pt>
                <c:pt idx="1137">
                  <c:v>5.7407351799490129</c:v>
                </c:pt>
                <c:pt idx="1138">
                  <c:v>4.6900735193660523</c:v>
                </c:pt>
                <c:pt idx="1139">
                  <c:v>4.9091193744325352</c:v>
                </c:pt>
                <c:pt idx="1140">
                  <c:v>4.8290236719245172</c:v>
                </c:pt>
                <c:pt idx="1141">
                  <c:v>5.2239139753130246</c:v>
                </c:pt>
                <c:pt idx="1142">
                  <c:v>4.1753367576371119</c:v>
                </c:pt>
                <c:pt idx="1143">
                  <c:v>4.3756840904641621</c:v>
                </c:pt>
                <c:pt idx="1144">
                  <c:v>3.9971938828040123</c:v>
                </c:pt>
                <c:pt idx="1145">
                  <c:v>4.1615210735456856</c:v>
                </c:pt>
                <c:pt idx="1146">
                  <c:v>4.4838959947738317</c:v>
                </c:pt>
                <c:pt idx="1147">
                  <c:v>4.0225715800794291</c:v>
                </c:pt>
                <c:pt idx="1148">
                  <c:v>0.52481131598559472</c:v>
                </c:pt>
                <c:pt idx="1149">
                  <c:v>0.59919821539188689</c:v>
                </c:pt>
                <c:pt idx="1150">
                  <c:v>0.74349309809475983</c:v>
                </c:pt>
                <c:pt idx="1151">
                  <c:v>0.43937110698189485</c:v>
                </c:pt>
                <c:pt idx="1152">
                  <c:v>0.68021487922762702</c:v>
                </c:pt>
                <c:pt idx="1153">
                  <c:v>0.87650395503038681</c:v>
                </c:pt>
                <c:pt idx="1154">
                  <c:v>-7.31528040997906</c:v>
                </c:pt>
                <c:pt idx="1155">
                  <c:v>2.0290161585473143</c:v>
                </c:pt>
                <c:pt idx="1156">
                  <c:v>9.1008082824071437</c:v>
                </c:pt>
                <c:pt idx="1157">
                  <c:v>-2.4557326830208694</c:v>
                </c:pt>
                <c:pt idx="1158">
                  <c:v>2.5000270836786385</c:v>
                </c:pt>
                <c:pt idx="1159">
                  <c:v>3.376937786157697</c:v>
                </c:pt>
                <c:pt idx="1160">
                  <c:v>3.5776615844633639</c:v>
                </c:pt>
                <c:pt idx="1161">
                  <c:v>3.1823513113472828</c:v>
                </c:pt>
                <c:pt idx="1162">
                  <c:v>3.0351980855428664</c:v>
                </c:pt>
                <c:pt idx="1163">
                  <c:v>3.7518687100218244</c:v>
                </c:pt>
                <c:pt idx="1164">
                  <c:v>3.8436330397784815</c:v>
                </c:pt>
                <c:pt idx="1165">
                  <c:v>3.7834043671977753</c:v>
                </c:pt>
                <c:pt idx="1166">
                  <c:v>-1.0001704468155452</c:v>
                </c:pt>
                <c:pt idx="1167">
                  <c:v>3.3052061108887756</c:v>
                </c:pt>
                <c:pt idx="1168">
                  <c:v>3.4140452138891106</c:v>
                </c:pt>
                <c:pt idx="1169">
                  <c:v>3.8198491001574837</c:v>
                </c:pt>
                <c:pt idx="1170">
                  <c:v>3.7244320298226796</c:v>
                </c:pt>
                <c:pt idx="1171">
                  <c:v>3.0184355402845569</c:v>
                </c:pt>
                <c:pt idx="1172">
                  <c:v>3.2594613014939284</c:v>
                </c:pt>
                <c:pt idx="1173">
                  <c:v>2.8424521748469402</c:v>
                </c:pt>
                <c:pt idx="1174">
                  <c:v>2.0521541388344104</c:v>
                </c:pt>
                <c:pt idx="1175">
                  <c:v>2.654698377027259</c:v>
                </c:pt>
                <c:pt idx="1176">
                  <c:v>2.7912659162192455</c:v>
                </c:pt>
                <c:pt idx="1177">
                  <c:v>2.635358735001347</c:v>
                </c:pt>
                <c:pt idx="1178">
                  <c:v>2.2664379713365008</c:v>
                </c:pt>
                <c:pt idx="1179">
                  <c:v>-1.9552833835894177</c:v>
                </c:pt>
                <c:pt idx="1180">
                  <c:v>-2.3828345540722324</c:v>
                </c:pt>
                <c:pt idx="1181">
                  <c:v>2.4389759243489095</c:v>
                </c:pt>
                <c:pt idx="1182">
                  <c:v>2.4768718817610704</c:v>
                </c:pt>
                <c:pt idx="1183">
                  <c:v>2.472513007950468</c:v>
                </c:pt>
                <c:pt idx="1184">
                  <c:v>2.2381864469865178</c:v>
                </c:pt>
                <c:pt idx="1185">
                  <c:v>1.4745913200863896</c:v>
                </c:pt>
                <c:pt idx="1186">
                  <c:v>1.1533721956942031</c:v>
                </c:pt>
                <c:pt idx="1187">
                  <c:v>1.5069621542442633</c:v>
                </c:pt>
                <c:pt idx="1188">
                  <c:v>1.6893804600686622</c:v>
                </c:pt>
                <c:pt idx="1189">
                  <c:v>1.7144017042657822</c:v>
                </c:pt>
                <c:pt idx="1190">
                  <c:v>1.6689217588458405</c:v>
                </c:pt>
                <c:pt idx="1191">
                  <c:v>1.7727196549662665</c:v>
                </c:pt>
                <c:pt idx="1192">
                  <c:v>1.1963423603150432</c:v>
                </c:pt>
                <c:pt idx="1193">
                  <c:v>1.111496067608158</c:v>
                </c:pt>
                <c:pt idx="1194">
                  <c:v>1.5633970740952634</c:v>
                </c:pt>
                <c:pt idx="1195">
                  <c:v>0.76651767164098317</c:v>
                </c:pt>
                <c:pt idx="1196">
                  <c:v>1.1347481120813541</c:v>
                </c:pt>
                <c:pt idx="1197">
                  <c:v>0.75346756492517386</c:v>
                </c:pt>
                <c:pt idx="1198">
                  <c:v>0.97395060679609458</c:v>
                </c:pt>
                <c:pt idx="1199">
                  <c:v>0.85405773931792339</c:v>
                </c:pt>
                <c:pt idx="1200">
                  <c:v>1.4470849661520901E-2</c:v>
                </c:pt>
                <c:pt idx="1201">
                  <c:v>-0.66906068503509175</c:v>
                </c:pt>
                <c:pt idx="1202">
                  <c:v>-4.6970373256953195</c:v>
                </c:pt>
                <c:pt idx="1203">
                  <c:v>-2.3852378086573367</c:v>
                </c:pt>
                <c:pt idx="1204">
                  <c:v>0.53293849415405248</c:v>
                </c:pt>
                <c:pt idx="1205">
                  <c:v>0.18921486228431661</c:v>
                </c:pt>
                <c:pt idx="1206">
                  <c:v>-3.4670449857392356</c:v>
                </c:pt>
                <c:pt idx="1207">
                  <c:v>-0.17877291704864717</c:v>
                </c:pt>
                <c:pt idx="1208">
                  <c:v>-3.3366514281515265</c:v>
                </c:pt>
                <c:pt idx="1209">
                  <c:v>1.0469687222932436</c:v>
                </c:pt>
                <c:pt idx="1210">
                  <c:v>0.45024836166952298</c:v>
                </c:pt>
                <c:pt idx="1211">
                  <c:v>1.171373535518569</c:v>
                </c:pt>
                <c:pt idx="1212">
                  <c:v>-0.98668593700872975</c:v>
                </c:pt>
                <c:pt idx="1213">
                  <c:v>-0.511951489789368</c:v>
                </c:pt>
                <c:pt idx="1214">
                  <c:v>-0.2828540550855223</c:v>
                </c:pt>
                <c:pt idx="1215">
                  <c:v>-0.7617434100340148</c:v>
                </c:pt>
                <c:pt idx="1216">
                  <c:v>-1.6181535339101032</c:v>
                </c:pt>
                <c:pt idx="1217">
                  <c:v>9.4174551673481801</c:v>
                </c:pt>
                <c:pt idx="1218">
                  <c:v>6.036515900434523</c:v>
                </c:pt>
                <c:pt idx="1219">
                  <c:v>4.4849801366090247</c:v>
                </c:pt>
                <c:pt idx="1220">
                  <c:v>2.2334204618999678</c:v>
                </c:pt>
                <c:pt idx="1221">
                  <c:v>0.31594754674937064</c:v>
                </c:pt>
                <c:pt idx="1222">
                  <c:v>-1.5370900131626399</c:v>
                </c:pt>
                <c:pt idx="1223">
                  <c:v>-9.7992046120580767E-2</c:v>
                </c:pt>
                <c:pt idx="1224">
                  <c:v>2.1055878004296034</c:v>
                </c:pt>
                <c:pt idx="1225">
                  <c:v>0.22281124568239363</c:v>
                </c:pt>
                <c:pt idx="1226">
                  <c:v>-2.6679005105961835</c:v>
                </c:pt>
                <c:pt idx="1227">
                  <c:v>0.37565324562636704</c:v>
                </c:pt>
                <c:pt idx="1228">
                  <c:v>-3.5701135566579154</c:v>
                </c:pt>
                <c:pt idx="1229">
                  <c:v>-3.7108068064100053</c:v>
                </c:pt>
                <c:pt idx="1230">
                  <c:v>-4.6091060168467095</c:v>
                </c:pt>
                <c:pt idx="1231">
                  <c:v>-4.5689270806662989</c:v>
                </c:pt>
                <c:pt idx="1232">
                  <c:v>0.40826631715817996</c:v>
                </c:pt>
                <c:pt idx="1233">
                  <c:v>-0.19466102981751021</c:v>
                </c:pt>
                <c:pt idx="1234">
                  <c:v>-1.1246291781521762</c:v>
                </c:pt>
                <c:pt idx="1235">
                  <c:v>-1.3620064897695414</c:v>
                </c:pt>
                <c:pt idx="1236">
                  <c:v>-2.4591713969758473</c:v>
                </c:pt>
                <c:pt idx="1237">
                  <c:v>-1.7722945848595231</c:v>
                </c:pt>
                <c:pt idx="1238">
                  <c:v>-0.52464321753589616</c:v>
                </c:pt>
                <c:pt idx="1239">
                  <c:v>-0.15257609984361409</c:v>
                </c:pt>
                <c:pt idx="1240">
                  <c:v>-0.26012204026687868</c:v>
                </c:pt>
                <c:pt idx="1241">
                  <c:v>0.50377479657336721</c:v>
                </c:pt>
                <c:pt idx="1242">
                  <c:v>0.64370323645765382</c:v>
                </c:pt>
                <c:pt idx="1243">
                  <c:v>1.3364064491107541</c:v>
                </c:pt>
                <c:pt idx="1244">
                  <c:v>8.0081309374373433</c:v>
                </c:pt>
                <c:pt idx="1245">
                  <c:v>8.7339777153108855</c:v>
                </c:pt>
                <c:pt idx="1246">
                  <c:v>7.2391553543282043</c:v>
                </c:pt>
                <c:pt idx="1247">
                  <c:v>0.92911653253477766</c:v>
                </c:pt>
                <c:pt idx="1248">
                  <c:v>-1.4420511736035166</c:v>
                </c:pt>
                <c:pt idx="1249">
                  <c:v>-1.0031816484609664</c:v>
                </c:pt>
                <c:pt idx="1250">
                  <c:v>-0.6683912093094051</c:v>
                </c:pt>
                <c:pt idx="1251">
                  <c:v>0.13129772213625301</c:v>
                </c:pt>
                <c:pt idx="1252">
                  <c:v>-1.0968634697487829</c:v>
                </c:pt>
                <c:pt idx="1253">
                  <c:v>-1.0990623646136157</c:v>
                </c:pt>
                <c:pt idx="1254">
                  <c:v>2.6013852840264917E-2</c:v>
                </c:pt>
                <c:pt idx="1255">
                  <c:v>-10.720384384694682</c:v>
                </c:pt>
                <c:pt idx="1256">
                  <c:v>-0.81802793005607555</c:v>
                </c:pt>
                <c:pt idx="1257">
                  <c:v>-1.2204062206385515</c:v>
                </c:pt>
                <c:pt idx="1258">
                  <c:v>-0.71952678915198476</c:v>
                </c:pt>
                <c:pt idx="1259">
                  <c:v>-0.33378613998353046</c:v>
                </c:pt>
                <c:pt idx="1260">
                  <c:v>-9.3633345133300594</c:v>
                </c:pt>
                <c:pt idx="1261">
                  <c:v>-6.0243113020674031</c:v>
                </c:pt>
                <c:pt idx="1262">
                  <c:v>0.57328657487190071</c:v>
                </c:pt>
                <c:pt idx="1263">
                  <c:v>0.71995635468149999</c:v>
                </c:pt>
                <c:pt idx="1264">
                  <c:v>0.49532363516593847</c:v>
                </c:pt>
                <c:pt idx="1265">
                  <c:v>-7.5254219503161863</c:v>
                </c:pt>
                <c:pt idx="1266">
                  <c:v>-1.175977824725706</c:v>
                </c:pt>
                <c:pt idx="1267">
                  <c:v>5.5503220833657139</c:v>
                </c:pt>
                <c:pt idx="1268">
                  <c:v>-1.6516925768740478</c:v>
                </c:pt>
                <c:pt idx="1269">
                  <c:v>-1.9428103505604213</c:v>
                </c:pt>
                <c:pt idx="1270">
                  <c:v>-12.515241091927109</c:v>
                </c:pt>
                <c:pt idx="1271">
                  <c:v>-2.1047028612970493</c:v>
                </c:pt>
                <c:pt idx="1272">
                  <c:v>-13.890638081776075</c:v>
                </c:pt>
                <c:pt idx="1273">
                  <c:v>3.7821888842226272</c:v>
                </c:pt>
                <c:pt idx="1274">
                  <c:v>2.158006302785779</c:v>
                </c:pt>
                <c:pt idx="1275">
                  <c:v>2.197952525609594</c:v>
                </c:pt>
                <c:pt idx="1276">
                  <c:v>2.061181822977332</c:v>
                </c:pt>
                <c:pt idx="1277">
                  <c:v>1.8370513364316992</c:v>
                </c:pt>
                <c:pt idx="1278">
                  <c:v>1.6759155611893277</c:v>
                </c:pt>
                <c:pt idx="1279">
                  <c:v>5.9372786867226921</c:v>
                </c:pt>
                <c:pt idx="1280">
                  <c:v>1.7585936809980609</c:v>
                </c:pt>
                <c:pt idx="1281">
                  <c:v>1.8801453447568832</c:v>
                </c:pt>
                <c:pt idx="1282">
                  <c:v>1.5484083951043601</c:v>
                </c:pt>
                <c:pt idx="1283">
                  <c:v>-2.7490947000421073</c:v>
                </c:pt>
                <c:pt idx="1284">
                  <c:v>1.645505742212336</c:v>
                </c:pt>
                <c:pt idx="1285">
                  <c:v>10.115942989638881</c:v>
                </c:pt>
                <c:pt idx="1286">
                  <c:v>7.3319798994051979</c:v>
                </c:pt>
                <c:pt idx="1287">
                  <c:v>5.7447574211738868</c:v>
                </c:pt>
                <c:pt idx="1288">
                  <c:v>-3.2127988238842846</c:v>
                </c:pt>
                <c:pt idx="1289">
                  <c:v>0.60646035504653639</c:v>
                </c:pt>
                <c:pt idx="1290">
                  <c:v>0.74564669550562712</c:v>
                </c:pt>
                <c:pt idx="1291">
                  <c:v>1.1087492590258705</c:v>
                </c:pt>
                <c:pt idx="1292">
                  <c:v>1.0975419517693155</c:v>
                </c:pt>
                <c:pt idx="1293">
                  <c:v>-5.1271227886959991</c:v>
                </c:pt>
                <c:pt idx="1294">
                  <c:v>-5.098698336117252</c:v>
                </c:pt>
                <c:pt idx="1295">
                  <c:v>0.64262966058451809</c:v>
                </c:pt>
                <c:pt idx="1296">
                  <c:v>0.89344738487483255</c:v>
                </c:pt>
                <c:pt idx="1297">
                  <c:v>-6.4163433155545135</c:v>
                </c:pt>
                <c:pt idx="1298">
                  <c:v>0.8681676082275942</c:v>
                </c:pt>
                <c:pt idx="1299">
                  <c:v>0.10933787176271181</c:v>
                </c:pt>
                <c:pt idx="1300">
                  <c:v>0.23758083730305657</c:v>
                </c:pt>
                <c:pt idx="1301">
                  <c:v>2.8419685258639618</c:v>
                </c:pt>
                <c:pt idx="1302">
                  <c:v>3.316132078921683</c:v>
                </c:pt>
                <c:pt idx="1303">
                  <c:v>-2.8505556346179048</c:v>
                </c:pt>
                <c:pt idx="1304">
                  <c:v>-2.2888430631777652</c:v>
                </c:pt>
                <c:pt idx="1305">
                  <c:v>3.6464292523371853</c:v>
                </c:pt>
                <c:pt idx="1306">
                  <c:v>3.0967669711570807</c:v>
                </c:pt>
                <c:pt idx="1307">
                  <c:v>3.3838318466755126</c:v>
                </c:pt>
                <c:pt idx="1308">
                  <c:v>-3.283932465725961</c:v>
                </c:pt>
                <c:pt idx="1309">
                  <c:v>2.7452066223564486</c:v>
                </c:pt>
                <c:pt idx="1310">
                  <c:v>7.5690844603652181</c:v>
                </c:pt>
                <c:pt idx="1311">
                  <c:v>2.1541562036481636</c:v>
                </c:pt>
                <c:pt idx="1312">
                  <c:v>1.776351837470628</c:v>
                </c:pt>
                <c:pt idx="1313">
                  <c:v>1.6604232152525071</c:v>
                </c:pt>
                <c:pt idx="1314">
                  <c:v>1.6876571722246752</c:v>
                </c:pt>
                <c:pt idx="1315">
                  <c:v>1.9731144405351841</c:v>
                </c:pt>
                <c:pt idx="1316">
                  <c:v>1.7644375184552956</c:v>
                </c:pt>
                <c:pt idx="1317">
                  <c:v>1.2550022209415772</c:v>
                </c:pt>
                <c:pt idx="1318">
                  <c:v>1.8742641215306719</c:v>
                </c:pt>
                <c:pt idx="1319">
                  <c:v>1.6705580807255132</c:v>
                </c:pt>
                <c:pt idx="1320">
                  <c:v>1.1766507025675992</c:v>
                </c:pt>
                <c:pt idx="1321">
                  <c:v>1.6539753401410451</c:v>
                </c:pt>
                <c:pt idx="1322">
                  <c:v>1.2002392901379011</c:v>
                </c:pt>
                <c:pt idx="1323">
                  <c:v>-2.6116209797701799</c:v>
                </c:pt>
                <c:pt idx="1324">
                  <c:v>1.1935870823467809</c:v>
                </c:pt>
                <c:pt idx="1325">
                  <c:v>1.3495570575136782</c:v>
                </c:pt>
                <c:pt idx="1326">
                  <c:v>1.5489120945678678</c:v>
                </c:pt>
                <c:pt idx="1327">
                  <c:v>-2.949760887292399</c:v>
                </c:pt>
                <c:pt idx="1328">
                  <c:v>2.0787010869189686</c:v>
                </c:pt>
                <c:pt idx="1329">
                  <c:v>1.5502469458476185</c:v>
                </c:pt>
                <c:pt idx="1330">
                  <c:v>1.9825372258883078</c:v>
                </c:pt>
                <c:pt idx="1331">
                  <c:v>2.1540870735693289</c:v>
                </c:pt>
                <c:pt idx="1332">
                  <c:v>4.321524462377937</c:v>
                </c:pt>
                <c:pt idx="1333">
                  <c:v>3.3737678958436561</c:v>
                </c:pt>
                <c:pt idx="1334">
                  <c:v>3.4863127201506217</c:v>
                </c:pt>
                <c:pt idx="1335">
                  <c:v>3.3799120822578317</c:v>
                </c:pt>
                <c:pt idx="1336">
                  <c:v>2.433666824730949</c:v>
                </c:pt>
                <c:pt idx="1337">
                  <c:v>1.4510925005193229</c:v>
                </c:pt>
                <c:pt idx="1338">
                  <c:v>-7.0225986714371018</c:v>
                </c:pt>
                <c:pt idx="1339">
                  <c:v>-14.539483488588075</c:v>
                </c:pt>
                <c:pt idx="1340">
                  <c:v>-6.3492585685289811</c:v>
                </c:pt>
                <c:pt idx="1341">
                  <c:v>-6.7529843355652872</c:v>
                </c:pt>
                <c:pt idx="1342">
                  <c:v>-6.987853674742972</c:v>
                </c:pt>
                <c:pt idx="1343">
                  <c:v>-7.6943913488001172</c:v>
                </c:pt>
                <c:pt idx="1344">
                  <c:v>-7.8162555123231527</c:v>
                </c:pt>
                <c:pt idx="1345">
                  <c:v>-21.461491521038397</c:v>
                </c:pt>
                <c:pt idx="1346">
                  <c:v>4.2030138445905862</c:v>
                </c:pt>
                <c:pt idx="1347">
                  <c:v>4.4512096960666696</c:v>
                </c:pt>
                <c:pt idx="1348">
                  <c:v>4.552340241799854</c:v>
                </c:pt>
                <c:pt idx="1349">
                  <c:v>4.2897881023106379</c:v>
                </c:pt>
                <c:pt idx="1350">
                  <c:v>4.3701548923269087</c:v>
                </c:pt>
                <c:pt idx="1351">
                  <c:v>4.0293498057331476</c:v>
                </c:pt>
                <c:pt idx="1352">
                  <c:v>4.3709489625920028</c:v>
                </c:pt>
                <c:pt idx="1353">
                  <c:v>-1.7755871144750017</c:v>
                </c:pt>
                <c:pt idx="1354">
                  <c:v>-1.4990650767747553</c:v>
                </c:pt>
                <c:pt idx="1355">
                  <c:v>-8.7510281293504022E-2</c:v>
                </c:pt>
                <c:pt idx="1356">
                  <c:v>-0.55435878475852007</c:v>
                </c:pt>
                <c:pt idx="1357">
                  <c:v>5.8391587748526064</c:v>
                </c:pt>
                <c:pt idx="1358">
                  <c:v>2.3733910458645369E-4</c:v>
                </c:pt>
                <c:pt idx="1359">
                  <c:v>6.7902513255064605</c:v>
                </c:pt>
                <c:pt idx="1360">
                  <c:v>5.1410954734377512</c:v>
                </c:pt>
                <c:pt idx="1361">
                  <c:v>-2.6506503018773913</c:v>
                </c:pt>
                <c:pt idx="1362">
                  <c:v>5.5638180939886936</c:v>
                </c:pt>
                <c:pt idx="1363">
                  <c:v>-14.944532052696857</c:v>
                </c:pt>
                <c:pt idx="1364">
                  <c:v>-2.7765623256987126</c:v>
                </c:pt>
                <c:pt idx="1365">
                  <c:v>-3.5767941079108567</c:v>
                </c:pt>
                <c:pt idx="1366">
                  <c:v>-4.5595260741323997</c:v>
                </c:pt>
                <c:pt idx="1367">
                  <c:v>-4.9133943076483604</c:v>
                </c:pt>
                <c:pt idx="1368">
                  <c:v>-4.9840560863737338</c:v>
                </c:pt>
                <c:pt idx="1369">
                  <c:v>-5.6839020421311872</c:v>
                </c:pt>
                <c:pt idx="1370">
                  <c:v>-5.131470846095894</c:v>
                </c:pt>
                <c:pt idx="1371">
                  <c:v>-5.8107983355107891</c:v>
                </c:pt>
                <c:pt idx="1372">
                  <c:v>-5.4947329315204314</c:v>
                </c:pt>
                <c:pt idx="1373">
                  <c:v>-5.528908526876954</c:v>
                </c:pt>
                <c:pt idx="1374">
                  <c:v>-6.3639966043187357</c:v>
                </c:pt>
                <c:pt idx="1375">
                  <c:v>-6.6440494356248223</c:v>
                </c:pt>
                <c:pt idx="1376">
                  <c:v>1.2889197198535527</c:v>
                </c:pt>
                <c:pt idx="1377">
                  <c:v>-0.52830014525423508</c:v>
                </c:pt>
                <c:pt idx="1378">
                  <c:v>-0.27910038383359392</c:v>
                </c:pt>
                <c:pt idx="1379">
                  <c:v>-2.8432899723583205E-2</c:v>
                </c:pt>
                <c:pt idx="1380">
                  <c:v>2.486531208656686</c:v>
                </c:pt>
                <c:pt idx="1381">
                  <c:v>0.19223563276548816</c:v>
                </c:pt>
                <c:pt idx="1382">
                  <c:v>-1.8040831968424271</c:v>
                </c:pt>
                <c:pt idx="1383">
                  <c:v>10.708279344028952</c:v>
                </c:pt>
                <c:pt idx="1384">
                  <c:v>7.6250375821883836</c:v>
                </c:pt>
                <c:pt idx="1385">
                  <c:v>3.321017743973627</c:v>
                </c:pt>
                <c:pt idx="1386">
                  <c:v>1.6017119297939217</c:v>
                </c:pt>
                <c:pt idx="1387">
                  <c:v>0.70829567915428981</c:v>
                </c:pt>
                <c:pt idx="1388">
                  <c:v>1.839776077765066</c:v>
                </c:pt>
                <c:pt idx="1389">
                  <c:v>8.0472144032043502E-2</c:v>
                </c:pt>
                <c:pt idx="1390">
                  <c:v>-0.78136735071464614</c:v>
                </c:pt>
                <c:pt idx="1391">
                  <c:v>2.1028555800660342</c:v>
                </c:pt>
                <c:pt idx="1392">
                  <c:v>2.479309437587716</c:v>
                </c:pt>
                <c:pt idx="1393">
                  <c:v>2.6615018961251167</c:v>
                </c:pt>
                <c:pt idx="1394">
                  <c:v>2.6014575682467012</c:v>
                </c:pt>
                <c:pt idx="1395">
                  <c:v>2.5219007507384532</c:v>
                </c:pt>
                <c:pt idx="1396">
                  <c:v>1.364329785323676</c:v>
                </c:pt>
                <c:pt idx="1397">
                  <c:v>1.833966482280502</c:v>
                </c:pt>
                <c:pt idx="1398">
                  <c:v>2.742583659926666</c:v>
                </c:pt>
                <c:pt idx="1399">
                  <c:v>2.4056817465973666</c:v>
                </c:pt>
                <c:pt idx="1400">
                  <c:v>3.5553355320127906</c:v>
                </c:pt>
                <c:pt idx="1401">
                  <c:v>6.0407506213294937E-2</c:v>
                </c:pt>
                <c:pt idx="1402">
                  <c:v>3.5983528850805868</c:v>
                </c:pt>
                <c:pt idx="1403">
                  <c:v>1.3595105975539354</c:v>
                </c:pt>
                <c:pt idx="1404">
                  <c:v>1.3409584448048548</c:v>
                </c:pt>
                <c:pt idx="1405">
                  <c:v>1.5196109813114305</c:v>
                </c:pt>
                <c:pt idx="1406">
                  <c:v>6.7389680051354333</c:v>
                </c:pt>
                <c:pt idx="1407">
                  <c:v>-1.0148686318213862</c:v>
                </c:pt>
                <c:pt idx="1408">
                  <c:v>1.4532558990521522</c:v>
                </c:pt>
                <c:pt idx="1409">
                  <c:v>1.7808872307947325</c:v>
                </c:pt>
                <c:pt idx="1410">
                  <c:v>-3.6239006309477304</c:v>
                </c:pt>
                <c:pt idx="1411">
                  <c:v>2.1584773607714425</c:v>
                </c:pt>
                <c:pt idx="1412">
                  <c:v>-3.2751193509068344</c:v>
                </c:pt>
                <c:pt idx="1413">
                  <c:v>-2.4895877850022998</c:v>
                </c:pt>
                <c:pt idx="1414">
                  <c:v>-2.7894429373634537</c:v>
                </c:pt>
                <c:pt idx="1415">
                  <c:v>-3.0263647015777835</c:v>
                </c:pt>
                <c:pt idx="1416">
                  <c:v>-3.660015543967944</c:v>
                </c:pt>
                <c:pt idx="1417">
                  <c:v>-3.7817320627903683</c:v>
                </c:pt>
                <c:pt idx="1418">
                  <c:v>-18.521150997236383</c:v>
                </c:pt>
                <c:pt idx="1419">
                  <c:v>-5.0435310814066909</c:v>
                </c:pt>
                <c:pt idx="1420">
                  <c:v>-19.998881369400749</c:v>
                </c:pt>
                <c:pt idx="1421">
                  <c:v>-4.952364457904487</c:v>
                </c:pt>
                <c:pt idx="1422">
                  <c:v>-22.468772167142518</c:v>
                </c:pt>
                <c:pt idx="1423">
                  <c:v>-22.780407023972053</c:v>
                </c:pt>
                <c:pt idx="1424">
                  <c:v>-23.619279218209705</c:v>
                </c:pt>
                <c:pt idx="1425">
                  <c:v>-4.1533374848945499</c:v>
                </c:pt>
                <c:pt idx="1426">
                  <c:v>-5.0185384051832784</c:v>
                </c:pt>
                <c:pt idx="1427">
                  <c:v>-5.6196681167860945</c:v>
                </c:pt>
                <c:pt idx="1428">
                  <c:v>3.1671655189298207</c:v>
                </c:pt>
                <c:pt idx="1429">
                  <c:v>2.9852358452429542</c:v>
                </c:pt>
                <c:pt idx="1430">
                  <c:v>-0.546609314386302</c:v>
                </c:pt>
                <c:pt idx="1431">
                  <c:v>-1.1217998791224204</c:v>
                </c:pt>
                <c:pt idx="1432">
                  <c:v>4.6443774447931361</c:v>
                </c:pt>
                <c:pt idx="1433">
                  <c:v>4.0927733916216624</c:v>
                </c:pt>
                <c:pt idx="1434">
                  <c:v>5.3075762220387901</c:v>
                </c:pt>
                <c:pt idx="1435">
                  <c:v>5.2519235367120558</c:v>
                </c:pt>
                <c:pt idx="1436">
                  <c:v>5.8682974470245455</c:v>
                </c:pt>
                <c:pt idx="1437">
                  <c:v>5.6976565449671597</c:v>
                </c:pt>
                <c:pt idx="1438">
                  <c:v>4.9723152050403172</c:v>
                </c:pt>
                <c:pt idx="1439">
                  <c:v>4.388465663652326</c:v>
                </c:pt>
                <c:pt idx="1440">
                  <c:v>1.7565161830042939</c:v>
                </c:pt>
                <c:pt idx="1441">
                  <c:v>1.7888166580839453</c:v>
                </c:pt>
                <c:pt idx="1442">
                  <c:v>1.5058418029347678</c:v>
                </c:pt>
                <c:pt idx="1443">
                  <c:v>0.73683767240885345</c:v>
                </c:pt>
                <c:pt idx="1444">
                  <c:v>0.14917704664425457</c:v>
                </c:pt>
                <c:pt idx="1445">
                  <c:v>-0.62778662951119202</c:v>
                </c:pt>
                <c:pt idx="1446">
                  <c:v>-0.11716269425693326</c:v>
                </c:pt>
                <c:pt idx="1447">
                  <c:v>-0.14594939063721313</c:v>
                </c:pt>
                <c:pt idx="1448">
                  <c:v>-0.54610399030747203</c:v>
                </c:pt>
                <c:pt idx="1449">
                  <c:v>0.2212355161858568</c:v>
                </c:pt>
                <c:pt idx="1450">
                  <c:v>-0.35871704041642261</c:v>
                </c:pt>
                <c:pt idx="1451">
                  <c:v>3.4970640077858661E-2</c:v>
                </c:pt>
                <c:pt idx="1452">
                  <c:v>-0.19973806300802721</c:v>
                </c:pt>
                <c:pt idx="1453">
                  <c:v>2.592313824215239</c:v>
                </c:pt>
                <c:pt idx="1454">
                  <c:v>2.6529013218398916</c:v>
                </c:pt>
                <c:pt idx="1455">
                  <c:v>2.4553932547660935</c:v>
                </c:pt>
                <c:pt idx="1456">
                  <c:v>2.7677589761614456</c:v>
                </c:pt>
                <c:pt idx="1457">
                  <c:v>3.3374729107589758</c:v>
                </c:pt>
                <c:pt idx="1458">
                  <c:v>-1.9708403455322525</c:v>
                </c:pt>
                <c:pt idx="1459">
                  <c:v>3.0205951610825821</c:v>
                </c:pt>
                <c:pt idx="1460">
                  <c:v>4.1639236168994671</c:v>
                </c:pt>
                <c:pt idx="1461">
                  <c:v>3.2887872974938688</c:v>
                </c:pt>
                <c:pt idx="1462">
                  <c:v>4.3897576705823838</c:v>
                </c:pt>
                <c:pt idx="1463">
                  <c:v>3.4716057152709823</c:v>
                </c:pt>
                <c:pt idx="1464">
                  <c:v>4.083859372894679</c:v>
                </c:pt>
                <c:pt idx="1465">
                  <c:v>4.3185566641039941</c:v>
                </c:pt>
                <c:pt idx="1466">
                  <c:v>3.7508108001420197</c:v>
                </c:pt>
                <c:pt idx="1467">
                  <c:v>3.5529754695363067</c:v>
                </c:pt>
                <c:pt idx="1468">
                  <c:v>-1.9405266844443503</c:v>
                </c:pt>
                <c:pt idx="1469">
                  <c:v>-1.9279845233854331</c:v>
                </c:pt>
                <c:pt idx="1470">
                  <c:v>-2.1644523956211827</c:v>
                </c:pt>
                <c:pt idx="1471">
                  <c:v>-2.373903540123024</c:v>
                </c:pt>
                <c:pt idx="1472">
                  <c:v>-2.4681062068939212</c:v>
                </c:pt>
                <c:pt idx="1473">
                  <c:v>-2.5285583855890081</c:v>
                </c:pt>
                <c:pt idx="1474">
                  <c:v>-2.0338605758982879</c:v>
                </c:pt>
                <c:pt idx="1475">
                  <c:v>-5.0885722439480645</c:v>
                </c:pt>
                <c:pt idx="1476">
                  <c:v>-5.2140853362645245</c:v>
                </c:pt>
                <c:pt idx="1477">
                  <c:v>-5.3821590656748484</c:v>
                </c:pt>
                <c:pt idx="1478">
                  <c:v>-14.040304249307624</c:v>
                </c:pt>
                <c:pt idx="1479">
                  <c:v>-4.5205751375509067</c:v>
                </c:pt>
                <c:pt idx="1480">
                  <c:v>-4.4721146277162944</c:v>
                </c:pt>
                <c:pt idx="1481">
                  <c:v>-3.7699494903046613</c:v>
                </c:pt>
                <c:pt idx="1482">
                  <c:v>-0.20241365111884591</c:v>
                </c:pt>
                <c:pt idx="1483">
                  <c:v>-9.8043703683174499E-2</c:v>
                </c:pt>
                <c:pt idx="1484">
                  <c:v>-5.9259082777458616E-2</c:v>
                </c:pt>
                <c:pt idx="1485">
                  <c:v>-4.4336289876267614</c:v>
                </c:pt>
                <c:pt idx="1486">
                  <c:v>-0.43926446521622609</c:v>
                </c:pt>
                <c:pt idx="1487">
                  <c:v>-0.76723116877829511</c:v>
                </c:pt>
                <c:pt idx="1488">
                  <c:v>-0.77094281558457567</c:v>
                </c:pt>
                <c:pt idx="1489">
                  <c:v>-0.48748983484898645</c:v>
                </c:pt>
                <c:pt idx="1490">
                  <c:v>-1.2339457202804596</c:v>
                </c:pt>
                <c:pt idx="1491">
                  <c:v>-5.0735976886161041</c:v>
                </c:pt>
                <c:pt idx="1492">
                  <c:v>-1.2050076574373065</c:v>
                </c:pt>
                <c:pt idx="1493">
                  <c:v>0.48799387030074115</c:v>
                </c:pt>
                <c:pt idx="1494">
                  <c:v>0.49204031980897867</c:v>
                </c:pt>
                <c:pt idx="1495">
                  <c:v>0.13227278221633298</c:v>
                </c:pt>
                <c:pt idx="1496">
                  <c:v>-1.3477062263707467</c:v>
                </c:pt>
                <c:pt idx="1497">
                  <c:v>0.16802388703621318</c:v>
                </c:pt>
                <c:pt idx="1498">
                  <c:v>1.4146936173463871</c:v>
                </c:pt>
                <c:pt idx="1499">
                  <c:v>7.5695010692507338</c:v>
                </c:pt>
                <c:pt idx="1500">
                  <c:v>6.6522881932582152</c:v>
                </c:pt>
                <c:pt idx="1501">
                  <c:v>3.9475788246416244</c:v>
                </c:pt>
                <c:pt idx="1502">
                  <c:v>1.8258758427960515</c:v>
                </c:pt>
                <c:pt idx="1503">
                  <c:v>-0.19941263567484668</c:v>
                </c:pt>
                <c:pt idx="1504">
                  <c:v>1.3037755300571234</c:v>
                </c:pt>
                <c:pt idx="1505">
                  <c:v>0.83088455889028978</c:v>
                </c:pt>
                <c:pt idx="1506">
                  <c:v>0.70515876844929437</c:v>
                </c:pt>
                <c:pt idx="1507">
                  <c:v>-4.6697347584168512</c:v>
                </c:pt>
                <c:pt idx="1508">
                  <c:v>1.5509659254947934</c:v>
                </c:pt>
                <c:pt idx="1509">
                  <c:v>1.4900794394134209</c:v>
                </c:pt>
                <c:pt idx="1510">
                  <c:v>-3.1034286321303597</c:v>
                </c:pt>
                <c:pt idx="1511">
                  <c:v>-3.1224991174718184</c:v>
                </c:pt>
                <c:pt idx="1512">
                  <c:v>-2.8711836175736494</c:v>
                </c:pt>
                <c:pt idx="1513">
                  <c:v>-2.9734926456568616</c:v>
                </c:pt>
                <c:pt idx="1514">
                  <c:v>-2.5588888312352509</c:v>
                </c:pt>
                <c:pt idx="1515">
                  <c:v>-3.1912543069329331</c:v>
                </c:pt>
                <c:pt idx="1516">
                  <c:v>-2.6032011459878532</c:v>
                </c:pt>
                <c:pt idx="1517">
                  <c:v>-2.6097849078657873</c:v>
                </c:pt>
                <c:pt idx="1518">
                  <c:v>-3.1991810153705842</c:v>
                </c:pt>
                <c:pt idx="1519">
                  <c:v>-2.201003545619642</c:v>
                </c:pt>
                <c:pt idx="1520">
                  <c:v>-2.496916867613777</c:v>
                </c:pt>
                <c:pt idx="1521">
                  <c:v>-2.2146636366741319</c:v>
                </c:pt>
                <c:pt idx="1522">
                  <c:v>-2.1738387005375444</c:v>
                </c:pt>
                <c:pt idx="1523">
                  <c:v>-3.2103558688635303</c:v>
                </c:pt>
                <c:pt idx="1524">
                  <c:v>-0.36642833987201584</c:v>
                </c:pt>
                <c:pt idx="1525">
                  <c:v>-2.7676830742973664</c:v>
                </c:pt>
                <c:pt idx="1526">
                  <c:v>-2.7368644114478542</c:v>
                </c:pt>
                <c:pt idx="1527">
                  <c:v>0.97541667365251783</c:v>
                </c:pt>
                <c:pt idx="1528">
                  <c:v>0.6599122104954489</c:v>
                </c:pt>
                <c:pt idx="1529">
                  <c:v>2.3137234347605613</c:v>
                </c:pt>
                <c:pt idx="1530">
                  <c:v>2.5956314927527728</c:v>
                </c:pt>
                <c:pt idx="1531">
                  <c:v>2.5353834502643195</c:v>
                </c:pt>
                <c:pt idx="1532">
                  <c:v>2.8998460884346997</c:v>
                </c:pt>
                <c:pt idx="1533">
                  <c:v>2.6078610916352716</c:v>
                </c:pt>
                <c:pt idx="1534">
                  <c:v>2.5372584324241245</c:v>
                </c:pt>
                <c:pt idx="1535">
                  <c:v>1.9981891564160605</c:v>
                </c:pt>
                <c:pt idx="1536">
                  <c:v>1.8762362147102607</c:v>
                </c:pt>
                <c:pt idx="1537">
                  <c:v>2.314824623886949</c:v>
                </c:pt>
                <c:pt idx="1538">
                  <c:v>4.6208761055242462</c:v>
                </c:pt>
                <c:pt idx="1539">
                  <c:v>4.7636153701021584</c:v>
                </c:pt>
                <c:pt idx="1540">
                  <c:v>0.20696693769519925</c:v>
                </c:pt>
                <c:pt idx="1541">
                  <c:v>0.75311996350633592</c:v>
                </c:pt>
                <c:pt idx="1542">
                  <c:v>-6.2127679190303411</c:v>
                </c:pt>
                <c:pt idx="1543">
                  <c:v>0.35854281068544935</c:v>
                </c:pt>
                <c:pt idx="1544">
                  <c:v>0.47958454530024142</c:v>
                </c:pt>
                <c:pt idx="1545">
                  <c:v>0.55051310165207212</c:v>
                </c:pt>
                <c:pt idx="1546">
                  <c:v>0.30881610551254823</c:v>
                </c:pt>
                <c:pt idx="1547">
                  <c:v>0.60210375134890626</c:v>
                </c:pt>
                <c:pt idx="1548">
                  <c:v>-0.37324728762504833</c:v>
                </c:pt>
                <c:pt idx="1549">
                  <c:v>0.27966811578765771</c:v>
                </c:pt>
                <c:pt idx="1550">
                  <c:v>-0.52294733657447523</c:v>
                </c:pt>
                <c:pt idx="1551">
                  <c:v>-0.50220500178536298</c:v>
                </c:pt>
                <c:pt idx="1552">
                  <c:v>-0.65082439021522731</c:v>
                </c:pt>
                <c:pt idx="1553">
                  <c:v>-8.5720829555112772</c:v>
                </c:pt>
                <c:pt idx="1554">
                  <c:v>6.6358867655248517</c:v>
                </c:pt>
                <c:pt idx="1555">
                  <c:v>0.20095049666569764</c:v>
                </c:pt>
                <c:pt idx="1556">
                  <c:v>-1.4183579585352106</c:v>
                </c:pt>
                <c:pt idx="1557">
                  <c:v>-2.0790314720782419</c:v>
                </c:pt>
                <c:pt idx="1558">
                  <c:v>-2.581795069056902</c:v>
                </c:pt>
                <c:pt idx="1559">
                  <c:v>-14.507496859426666</c:v>
                </c:pt>
                <c:pt idx="1560">
                  <c:v>-14.51245877839942</c:v>
                </c:pt>
                <c:pt idx="1561">
                  <c:v>-16.14705708017545</c:v>
                </c:pt>
                <c:pt idx="1562">
                  <c:v>-4.1303725042305004</c:v>
                </c:pt>
                <c:pt idx="1563">
                  <c:v>-6.3587718266948627</c:v>
                </c:pt>
                <c:pt idx="1564">
                  <c:v>-20.555499647101655</c:v>
                </c:pt>
                <c:pt idx="1565">
                  <c:v>-6.4884156630177188</c:v>
                </c:pt>
                <c:pt idx="1566">
                  <c:v>-0.31749704303106796</c:v>
                </c:pt>
                <c:pt idx="1567">
                  <c:v>-1.352388586439119</c:v>
                </c:pt>
                <c:pt idx="1568">
                  <c:v>-1.0997772378862862</c:v>
                </c:pt>
                <c:pt idx="1569">
                  <c:v>-2.9586057203586336</c:v>
                </c:pt>
                <c:pt idx="1570">
                  <c:v>-1.8153342561714254</c:v>
                </c:pt>
                <c:pt idx="1571">
                  <c:v>-2.0358115365545331</c:v>
                </c:pt>
                <c:pt idx="1572">
                  <c:v>-2.0381798917317155</c:v>
                </c:pt>
                <c:pt idx="1573">
                  <c:v>-1.3987717487906934</c:v>
                </c:pt>
                <c:pt idx="1574">
                  <c:v>-1.9395924101932422</c:v>
                </c:pt>
                <c:pt idx="1575">
                  <c:v>-1.4106124090937726</c:v>
                </c:pt>
                <c:pt idx="1576">
                  <c:v>-2.0786230369745766</c:v>
                </c:pt>
                <c:pt idx="1577">
                  <c:v>-1.3719674916163598</c:v>
                </c:pt>
                <c:pt idx="1578">
                  <c:v>-0.97612228204071982</c:v>
                </c:pt>
                <c:pt idx="1579">
                  <c:v>-0.6508422970922112</c:v>
                </c:pt>
                <c:pt idx="1580">
                  <c:v>-1.5767244343397095</c:v>
                </c:pt>
                <c:pt idx="1581">
                  <c:v>5.8063273080122713E-2</c:v>
                </c:pt>
                <c:pt idx="1582">
                  <c:v>0.19113958180994928</c:v>
                </c:pt>
                <c:pt idx="1583">
                  <c:v>1.0531987390403685</c:v>
                </c:pt>
                <c:pt idx="1584">
                  <c:v>0.32825690758625115</c:v>
                </c:pt>
                <c:pt idx="1585">
                  <c:v>-9.8462271529967893E-2</c:v>
                </c:pt>
                <c:pt idx="1586">
                  <c:v>0.23941090169023482</c:v>
                </c:pt>
                <c:pt idx="1587">
                  <c:v>0.53301054365056189</c:v>
                </c:pt>
                <c:pt idx="1588">
                  <c:v>0.67612369830510488</c:v>
                </c:pt>
                <c:pt idx="1589">
                  <c:v>0.43507154561147843</c:v>
                </c:pt>
                <c:pt idx="1590">
                  <c:v>0.71882485012044128</c:v>
                </c:pt>
                <c:pt idx="1591">
                  <c:v>-0.44008516018112687</c:v>
                </c:pt>
                <c:pt idx="1592">
                  <c:v>0.64985544327007005</c:v>
                </c:pt>
                <c:pt idx="1593">
                  <c:v>1.2568071419783138</c:v>
                </c:pt>
                <c:pt idx="1594">
                  <c:v>0.60509144752437294</c:v>
                </c:pt>
                <c:pt idx="1595">
                  <c:v>0.35865268072072354</c:v>
                </c:pt>
                <c:pt idx="1596">
                  <c:v>0.89960743017584832</c:v>
                </c:pt>
                <c:pt idx="1597">
                  <c:v>1.1135403693530463</c:v>
                </c:pt>
                <c:pt idx="1598">
                  <c:v>0.87944156287005626</c:v>
                </c:pt>
                <c:pt idx="1599">
                  <c:v>0.30860972758271998</c:v>
                </c:pt>
                <c:pt idx="1600">
                  <c:v>0.30998826917127076</c:v>
                </c:pt>
                <c:pt idx="1601">
                  <c:v>-0.11119817310169822</c:v>
                </c:pt>
                <c:pt idx="1602">
                  <c:v>-6.8661378201682055E-2</c:v>
                </c:pt>
                <c:pt idx="1603">
                  <c:v>0.30657519975011382</c:v>
                </c:pt>
                <c:pt idx="1604">
                  <c:v>-0.46489527903428041</c:v>
                </c:pt>
                <c:pt idx="1605">
                  <c:v>0.29619991609983742</c:v>
                </c:pt>
                <c:pt idx="1606">
                  <c:v>6.8171566159605845E-2</c:v>
                </c:pt>
                <c:pt idx="1607">
                  <c:v>0.2637450559497978</c:v>
                </c:pt>
                <c:pt idx="1608">
                  <c:v>0.56021355696613284</c:v>
                </c:pt>
                <c:pt idx="1609">
                  <c:v>3.4664861891446748</c:v>
                </c:pt>
                <c:pt idx="1610">
                  <c:v>3.5412658721077435</c:v>
                </c:pt>
                <c:pt idx="1611">
                  <c:v>3.5394608461518828</c:v>
                </c:pt>
                <c:pt idx="1612">
                  <c:v>3.2877534072366785</c:v>
                </c:pt>
                <c:pt idx="1613">
                  <c:v>3.2812034455331087</c:v>
                </c:pt>
                <c:pt idx="1614">
                  <c:v>10.303921050519193</c:v>
                </c:pt>
                <c:pt idx="1615">
                  <c:v>7.6226753123655726</c:v>
                </c:pt>
                <c:pt idx="1616">
                  <c:v>6.0955700973381681</c:v>
                </c:pt>
                <c:pt idx="1617">
                  <c:v>3.9567091720935679</c:v>
                </c:pt>
                <c:pt idx="1618">
                  <c:v>3.5506288569673927</c:v>
                </c:pt>
                <c:pt idx="1619">
                  <c:v>2.6578699819686449</c:v>
                </c:pt>
                <c:pt idx="1620">
                  <c:v>3.4919412125714615</c:v>
                </c:pt>
                <c:pt idx="1621">
                  <c:v>3.5574474774450664</c:v>
                </c:pt>
                <c:pt idx="1622">
                  <c:v>2.8311477261281937</c:v>
                </c:pt>
                <c:pt idx="1623">
                  <c:v>-2.5644902640007103</c:v>
                </c:pt>
                <c:pt idx="1624">
                  <c:v>-3.5829210791920261</c:v>
                </c:pt>
                <c:pt idx="1625">
                  <c:v>-0.96902390391969107</c:v>
                </c:pt>
                <c:pt idx="1626">
                  <c:v>-3.7772657984050966</c:v>
                </c:pt>
                <c:pt idx="1627">
                  <c:v>-3.900118777399328</c:v>
                </c:pt>
                <c:pt idx="1628">
                  <c:v>-3.8495920887245916</c:v>
                </c:pt>
                <c:pt idx="1629">
                  <c:v>-4.2439634082332063</c:v>
                </c:pt>
                <c:pt idx="1630">
                  <c:v>-16.232123978329824</c:v>
                </c:pt>
                <c:pt idx="1631">
                  <c:v>-3.7547192478146698</c:v>
                </c:pt>
                <c:pt idx="1632">
                  <c:v>2.684077269169471</c:v>
                </c:pt>
                <c:pt idx="1633">
                  <c:v>-4.158719341652855</c:v>
                </c:pt>
                <c:pt idx="1634">
                  <c:v>-0.18672645174140712</c:v>
                </c:pt>
                <c:pt idx="1635">
                  <c:v>-0.45954653153987124</c:v>
                </c:pt>
                <c:pt idx="1636">
                  <c:v>7.7494788100153755E-2</c:v>
                </c:pt>
                <c:pt idx="1637">
                  <c:v>-1.0408562452799117</c:v>
                </c:pt>
                <c:pt idx="1638">
                  <c:v>-1.2447372901481799</c:v>
                </c:pt>
                <c:pt idx="1639">
                  <c:v>-1.7344327777921364</c:v>
                </c:pt>
                <c:pt idx="1640">
                  <c:v>-1.5646515505891259</c:v>
                </c:pt>
                <c:pt idx="1641">
                  <c:v>-21.523858775474061</c:v>
                </c:pt>
                <c:pt idx="1642">
                  <c:v>-25.14076776241901</c:v>
                </c:pt>
                <c:pt idx="1643">
                  <c:v>-1.3190251557014747</c:v>
                </c:pt>
                <c:pt idx="1644">
                  <c:v>-1.8534832065189235</c:v>
                </c:pt>
                <c:pt idx="1645">
                  <c:v>-2.0258951312703104</c:v>
                </c:pt>
                <c:pt idx="1646">
                  <c:v>-23.987592461329896</c:v>
                </c:pt>
                <c:pt idx="1647">
                  <c:v>-3.5748117041222187</c:v>
                </c:pt>
                <c:pt idx="1648">
                  <c:v>-4.2464371844889257</c:v>
                </c:pt>
              </c:numCache>
            </c:numRef>
          </c:yVal>
          <c:smooth val="0"/>
          <c:extLst>
            <c:ext xmlns:c16="http://schemas.microsoft.com/office/drawing/2014/chart" uri="{C3380CC4-5D6E-409C-BE32-E72D297353CC}">
              <c16:uniqueId val="{00000001-C6D1-494D-BC67-33E52E134D7D}"/>
            </c:ext>
          </c:extLst>
        </c:ser>
        <c:dLbls>
          <c:showLegendKey val="0"/>
          <c:showVal val="0"/>
          <c:showCatName val="0"/>
          <c:showSerName val="0"/>
          <c:showPercent val="0"/>
          <c:showBubbleSize val="0"/>
        </c:dLbls>
        <c:axId val="1322640720"/>
        <c:axId val="1322622960"/>
      </c:scatterChart>
      <c:valAx>
        <c:axId val="1322640720"/>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322622960"/>
        <c:crosses val="autoZero"/>
        <c:crossBetween val="midCat"/>
      </c:valAx>
      <c:valAx>
        <c:axId val="1322622960"/>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132264072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Regression!RegChartQQY</c:f>
              <c:numCache>
                <c:formatCode>0.0000</c:formatCode>
                <c:ptCount val="1649"/>
                <c:pt idx="0">
                  <c:v>-5.5941042776455463</c:v>
                </c:pt>
                <c:pt idx="1">
                  <c:v>-5.4916740023776045</c:v>
                </c:pt>
                <c:pt idx="2">
                  <c:v>-5.2453869621321587</c:v>
                </c:pt>
                <c:pt idx="3">
                  <c:v>-5.1644174474533449</c:v>
                </c:pt>
                <c:pt idx="4">
                  <c:v>-4.976103611800303</c:v>
                </c:pt>
                <c:pt idx="5">
                  <c:v>-4.9055116225892794</c:v>
                </c:pt>
                <c:pt idx="6">
                  <c:v>-4.8416734585250634</c:v>
                </c:pt>
                <c:pt idx="7">
                  <c:v>-4.6973427803821401</c:v>
                </c:pt>
                <c:pt idx="8">
                  <c:v>-4.6870802281737989</c:v>
                </c:pt>
                <c:pt idx="9">
                  <c:v>-4.4903131895291484</c:v>
                </c:pt>
                <c:pt idx="10">
                  <c:v>-4.3640565165099847</c:v>
                </c:pt>
                <c:pt idx="11">
                  <c:v>-4.3372689492935166</c:v>
                </c:pt>
                <c:pt idx="12">
                  <c:v>-4.0896681544866942</c:v>
                </c:pt>
                <c:pt idx="13">
                  <c:v>-4.0412961823394635</c:v>
                </c:pt>
                <c:pt idx="14">
                  <c:v>-3.5678925308703615</c:v>
                </c:pt>
                <c:pt idx="15">
                  <c:v>-3.5420484781305559</c:v>
                </c:pt>
                <c:pt idx="16">
                  <c:v>-3.5249371871354129</c:v>
                </c:pt>
                <c:pt idx="17">
                  <c:v>-3.3684081239259713</c:v>
                </c:pt>
                <c:pt idx="18">
                  <c:v>-3.3648542404059221</c:v>
                </c:pt>
                <c:pt idx="19">
                  <c:v>-3.2596414344858942</c:v>
                </c:pt>
                <c:pt idx="20">
                  <c:v>-3.2223378469816262</c:v>
                </c:pt>
                <c:pt idx="21">
                  <c:v>-3.2118058087708086</c:v>
                </c:pt>
                <c:pt idx="22">
                  <c:v>-3.1898316971619898</c:v>
                </c:pt>
                <c:pt idx="23">
                  <c:v>-3.1801521843184211</c:v>
                </c:pt>
                <c:pt idx="24">
                  <c:v>-3.1736359835546737</c:v>
                </c:pt>
                <c:pt idx="25">
                  <c:v>-3.1671941179352054</c:v>
                </c:pt>
                <c:pt idx="26">
                  <c:v>-3.1662435333361576</c:v>
                </c:pt>
                <c:pt idx="27">
                  <c:v>-3.1106660149688818</c:v>
                </c:pt>
                <c:pt idx="28">
                  <c:v>-3.063223653032022</c:v>
                </c:pt>
                <c:pt idx="29">
                  <c:v>-3.0381371387858453</c:v>
                </c:pt>
                <c:pt idx="30">
                  <c:v>-2.9452047346988106</c:v>
                </c:pt>
                <c:pt idx="31">
                  <c:v>-2.8320744615943312</c:v>
                </c:pt>
                <c:pt idx="32">
                  <c:v>-2.7337802026250557</c:v>
                </c:pt>
                <c:pt idx="33">
                  <c:v>-2.6928649681998347</c:v>
                </c:pt>
                <c:pt idx="34">
                  <c:v>-2.6683569136030489</c:v>
                </c:pt>
                <c:pt idx="35">
                  <c:v>-2.6651883805758372</c:v>
                </c:pt>
                <c:pt idx="36">
                  <c:v>-2.5462116949323041</c:v>
                </c:pt>
                <c:pt idx="37">
                  <c:v>-2.4734266804834673</c:v>
                </c:pt>
                <c:pt idx="38">
                  <c:v>-2.4322854460114471</c:v>
                </c:pt>
                <c:pt idx="39">
                  <c:v>-2.340880996779636</c:v>
                </c:pt>
                <c:pt idx="40">
                  <c:v>-2.2841034406381984</c:v>
                </c:pt>
                <c:pt idx="41">
                  <c:v>-2.2574278008818185</c:v>
                </c:pt>
                <c:pt idx="42">
                  <c:v>-2.2366479839318103</c:v>
                </c:pt>
                <c:pt idx="43">
                  <c:v>-2.2082078599374566</c:v>
                </c:pt>
                <c:pt idx="44">
                  <c:v>-2.1909472667991334</c:v>
                </c:pt>
                <c:pt idx="45">
                  <c:v>-2.1328618656341534</c:v>
                </c:pt>
                <c:pt idx="46">
                  <c:v>-2.1287983758781839</c:v>
                </c:pt>
                <c:pt idx="47">
                  <c:v>-2.0897423820619458</c:v>
                </c:pt>
                <c:pt idx="48">
                  <c:v>-2.0503939511435427</c:v>
                </c:pt>
                <c:pt idx="49">
                  <c:v>-2.0428495977569341</c:v>
                </c:pt>
                <c:pt idx="50">
                  <c:v>-2.0277009759509448</c:v>
                </c:pt>
                <c:pt idx="51">
                  <c:v>-1.9882171841834491</c:v>
                </c:pt>
                <c:pt idx="52">
                  <c:v>-1.9881641389455729</c:v>
                </c:pt>
                <c:pt idx="53">
                  <c:v>-1.9797988067435008</c:v>
                </c:pt>
                <c:pt idx="54">
                  <c:v>-1.9702925910561406</c:v>
                </c:pt>
                <c:pt idx="55">
                  <c:v>-1.9692966694625831</c:v>
                </c:pt>
                <c:pt idx="56">
                  <c:v>-1.9208911098855996</c:v>
                </c:pt>
                <c:pt idx="57">
                  <c:v>-1.9171283665573877</c:v>
                </c:pt>
                <c:pt idx="58">
                  <c:v>-1.9133162692242216</c:v>
                </c:pt>
                <c:pt idx="59">
                  <c:v>-1.9117408870556609</c:v>
                </c:pt>
                <c:pt idx="60">
                  <c:v>-1.9106770470799492</c:v>
                </c:pt>
                <c:pt idx="61">
                  <c:v>-1.9105506650704926</c:v>
                </c:pt>
                <c:pt idx="62">
                  <c:v>-1.9038381123712862</c:v>
                </c:pt>
                <c:pt idx="63">
                  <c:v>-1.8842060445570714</c:v>
                </c:pt>
                <c:pt idx="64">
                  <c:v>-1.8725582176320181</c:v>
                </c:pt>
                <c:pt idx="65">
                  <c:v>-1.8707966795018149</c:v>
                </c:pt>
                <c:pt idx="66">
                  <c:v>-1.8311834949064134</c:v>
                </c:pt>
                <c:pt idx="67">
                  <c:v>-1.8306021615576857</c:v>
                </c:pt>
                <c:pt idx="68">
                  <c:v>-1.8072367579256297</c:v>
                </c:pt>
                <c:pt idx="69">
                  <c:v>-1.803778417160691</c:v>
                </c:pt>
                <c:pt idx="70">
                  <c:v>-1.7958019657110227</c:v>
                </c:pt>
                <c:pt idx="71">
                  <c:v>-1.7932881236791058</c:v>
                </c:pt>
                <c:pt idx="72">
                  <c:v>-1.7826247610349151</c:v>
                </c:pt>
                <c:pt idx="73">
                  <c:v>-1.7758052799680011</c:v>
                </c:pt>
                <c:pt idx="74">
                  <c:v>-1.762366456840565</c:v>
                </c:pt>
                <c:pt idx="75">
                  <c:v>-1.761225644084516</c:v>
                </c:pt>
                <c:pt idx="76">
                  <c:v>-1.7542061203838706</c:v>
                </c:pt>
                <c:pt idx="77">
                  <c:v>-1.7517329518772742</c:v>
                </c:pt>
                <c:pt idx="78">
                  <c:v>-1.7314947728233891</c:v>
                </c:pt>
                <c:pt idx="79">
                  <c:v>-1.722475887992355</c:v>
                </c:pt>
                <c:pt idx="80">
                  <c:v>-1.7213070775215509</c:v>
                </c:pt>
                <c:pt idx="81">
                  <c:v>-1.7070591030849689</c:v>
                </c:pt>
                <c:pt idx="82">
                  <c:v>-1.705973179917053</c:v>
                </c:pt>
                <c:pt idx="83">
                  <c:v>-1.6975778094941452</c:v>
                </c:pt>
                <c:pt idx="84">
                  <c:v>-1.6925777200673948</c:v>
                </c:pt>
                <c:pt idx="85">
                  <c:v>-1.6889440862295058</c:v>
                </c:pt>
                <c:pt idx="86">
                  <c:v>-1.6801463378476973</c:v>
                </c:pt>
                <c:pt idx="87">
                  <c:v>-1.6789532188751168</c:v>
                </c:pt>
                <c:pt idx="88">
                  <c:v>-1.677009894634699</c:v>
                </c:pt>
                <c:pt idx="89">
                  <c:v>-1.6745107735243101</c:v>
                </c:pt>
                <c:pt idx="90">
                  <c:v>-1.6606328984474721</c:v>
                </c:pt>
                <c:pt idx="91">
                  <c:v>-1.6515554315880279</c:v>
                </c:pt>
                <c:pt idx="92">
                  <c:v>-1.6515552275525938</c:v>
                </c:pt>
                <c:pt idx="93">
                  <c:v>-1.6495482762409051</c:v>
                </c:pt>
                <c:pt idx="94">
                  <c:v>-1.6424813721011577</c:v>
                </c:pt>
                <c:pt idx="95">
                  <c:v>-1.6381674252872889</c:v>
                </c:pt>
                <c:pt idx="96">
                  <c:v>-1.6287290784739632</c:v>
                </c:pt>
                <c:pt idx="97">
                  <c:v>-1.6222346224891542</c:v>
                </c:pt>
                <c:pt idx="98">
                  <c:v>-1.5975327068662744</c:v>
                </c:pt>
                <c:pt idx="99">
                  <c:v>-1.5757590128966257</c:v>
                </c:pt>
                <c:pt idx="100">
                  <c:v>-1.5747541782834431</c:v>
                </c:pt>
                <c:pt idx="101">
                  <c:v>-1.5339104791889899</c:v>
                </c:pt>
                <c:pt idx="102">
                  <c:v>-1.531627102400519</c:v>
                </c:pt>
                <c:pt idx="103">
                  <c:v>-1.5292604494365392</c:v>
                </c:pt>
                <c:pt idx="104">
                  <c:v>-1.5265346494688043</c:v>
                </c:pt>
                <c:pt idx="105">
                  <c:v>-1.5257549425505863</c:v>
                </c:pt>
                <c:pt idx="106">
                  <c:v>-1.4881237343035558</c:v>
                </c:pt>
                <c:pt idx="107">
                  <c:v>-1.4743681403745368</c:v>
                </c:pt>
                <c:pt idx="108">
                  <c:v>-1.4573467571675089</c:v>
                </c:pt>
                <c:pt idx="109">
                  <c:v>-1.4337355675353971</c:v>
                </c:pt>
                <c:pt idx="110">
                  <c:v>-1.4307065165151249</c:v>
                </c:pt>
                <c:pt idx="111">
                  <c:v>-1.4232733199355729</c:v>
                </c:pt>
                <c:pt idx="112">
                  <c:v>-1.4231314582840395</c:v>
                </c:pt>
                <c:pt idx="113">
                  <c:v>-1.4218460750217854</c:v>
                </c:pt>
                <c:pt idx="114">
                  <c:v>-1.413805014843273</c:v>
                </c:pt>
                <c:pt idx="115">
                  <c:v>-1.4010466790451606</c:v>
                </c:pt>
                <c:pt idx="116">
                  <c:v>-1.3957236234287949</c:v>
                </c:pt>
                <c:pt idx="117">
                  <c:v>-1.3948368526828661</c:v>
                </c:pt>
                <c:pt idx="118">
                  <c:v>-1.3907427602702922</c:v>
                </c:pt>
                <c:pt idx="119">
                  <c:v>-1.3862681790379108</c:v>
                </c:pt>
                <c:pt idx="120">
                  <c:v>-1.3696056276366511</c:v>
                </c:pt>
                <c:pt idx="121">
                  <c:v>-1.3557356910714657</c:v>
                </c:pt>
                <c:pt idx="122">
                  <c:v>-1.3443877292610005</c:v>
                </c:pt>
                <c:pt idx="123">
                  <c:v>-1.3375430847726764</c:v>
                </c:pt>
                <c:pt idx="124">
                  <c:v>-1.3354237584713404</c:v>
                </c:pt>
                <c:pt idx="125">
                  <c:v>-1.3319549671207362</c:v>
                </c:pt>
                <c:pt idx="126">
                  <c:v>-1.3167480804446186</c:v>
                </c:pt>
                <c:pt idx="127">
                  <c:v>-1.314634568759562</c:v>
                </c:pt>
                <c:pt idx="128">
                  <c:v>-1.3066320464092818</c:v>
                </c:pt>
                <c:pt idx="129">
                  <c:v>-1.3033371301357486</c:v>
                </c:pt>
                <c:pt idx="130">
                  <c:v>-1.2784958656577086</c:v>
                </c:pt>
                <c:pt idx="131">
                  <c:v>-1.2758070291085259</c:v>
                </c:pt>
                <c:pt idx="132">
                  <c:v>-1.2717135337078611</c:v>
                </c:pt>
                <c:pt idx="133">
                  <c:v>-1.25938994923838</c:v>
                </c:pt>
                <c:pt idx="134">
                  <c:v>-1.2502979977738284</c:v>
                </c:pt>
                <c:pt idx="135">
                  <c:v>-1.2482186630838354</c:v>
                </c:pt>
                <c:pt idx="136">
                  <c:v>-1.2434579420278018</c:v>
                </c:pt>
                <c:pt idx="137">
                  <c:v>-1.2369642463555555</c:v>
                </c:pt>
                <c:pt idx="138">
                  <c:v>-1.2339612616865376</c:v>
                </c:pt>
                <c:pt idx="139">
                  <c:v>-1.2280293522676764</c:v>
                </c:pt>
                <c:pt idx="140">
                  <c:v>-1.2272091996140255</c:v>
                </c:pt>
                <c:pt idx="141">
                  <c:v>-1.2271633213252551</c:v>
                </c:pt>
                <c:pt idx="142">
                  <c:v>-1.2263522521001757</c:v>
                </c:pt>
                <c:pt idx="143">
                  <c:v>-1.2229066962131894</c:v>
                </c:pt>
                <c:pt idx="144">
                  <c:v>-1.2111913738695155</c:v>
                </c:pt>
                <c:pt idx="145">
                  <c:v>-1.2101976884586536</c:v>
                </c:pt>
                <c:pt idx="146">
                  <c:v>-1.2088081058116911</c:v>
                </c:pt>
                <c:pt idx="147">
                  <c:v>-1.2030521389731179</c:v>
                </c:pt>
                <c:pt idx="148">
                  <c:v>-1.201683575337678</c:v>
                </c:pt>
                <c:pt idx="149">
                  <c:v>-1.1825378773484641</c:v>
                </c:pt>
                <c:pt idx="150">
                  <c:v>-1.1776157193919434</c:v>
                </c:pt>
                <c:pt idx="151">
                  <c:v>-1.1740612340856733</c:v>
                </c:pt>
                <c:pt idx="152">
                  <c:v>-1.1717160188651004</c:v>
                </c:pt>
                <c:pt idx="153">
                  <c:v>-1.1669805280764032</c:v>
                </c:pt>
                <c:pt idx="154">
                  <c:v>-1.1552990758327839</c:v>
                </c:pt>
                <c:pt idx="155">
                  <c:v>-1.1511764465720433</c:v>
                </c:pt>
                <c:pt idx="156">
                  <c:v>-1.1372796891083645</c:v>
                </c:pt>
                <c:pt idx="157">
                  <c:v>-1.1252438025989944</c:v>
                </c:pt>
                <c:pt idx="158">
                  <c:v>-1.1231009615622576</c:v>
                </c:pt>
                <c:pt idx="159">
                  <c:v>-1.1188634151156163</c:v>
                </c:pt>
                <c:pt idx="160">
                  <c:v>-1.1129454668478105</c:v>
                </c:pt>
                <c:pt idx="161">
                  <c:v>-1.1098599877853386</c:v>
                </c:pt>
                <c:pt idx="162">
                  <c:v>-1.1080490404498242</c:v>
                </c:pt>
                <c:pt idx="163">
                  <c:v>-1.1059535583771172</c:v>
                </c:pt>
                <c:pt idx="164">
                  <c:v>-1.102048229342661</c:v>
                </c:pt>
                <c:pt idx="165">
                  <c:v>-1.1018859237960346</c:v>
                </c:pt>
                <c:pt idx="166">
                  <c:v>-1.090249623918744</c:v>
                </c:pt>
                <c:pt idx="167">
                  <c:v>-1.0839163119965074</c:v>
                </c:pt>
                <c:pt idx="168">
                  <c:v>-1.0837426392158573</c:v>
                </c:pt>
                <c:pt idx="169">
                  <c:v>-1.0740662268931718</c:v>
                </c:pt>
                <c:pt idx="170">
                  <c:v>-1.0720080188612711</c:v>
                </c:pt>
                <c:pt idx="171">
                  <c:v>-1.06053331297178</c:v>
                </c:pt>
                <c:pt idx="172">
                  <c:v>-1.0578633149530798</c:v>
                </c:pt>
                <c:pt idx="173">
                  <c:v>-1.0557283664157069</c:v>
                </c:pt>
                <c:pt idx="174">
                  <c:v>-1.0544316124995656</c:v>
                </c:pt>
                <c:pt idx="175">
                  <c:v>-1.0370727848970582</c:v>
                </c:pt>
                <c:pt idx="176">
                  <c:v>-1.0301843736019041</c:v>
                </c:pt>
                <c:pt idx="177">
                  <c:v>-1.0261565630127325</c:v>
                </c:pt>
                <c:pt idx="178">
                  <c:v>-1.019997836688332</c:v>
                </c:pt>
                <c:pt idx="179">
                  <c:v>-1.018198481931291</c:v>
                </c:pt>
                <c:pt idx="180">
                  <c:v>-1.014004095866045</c:v>
                </c:pt>
                <c:pt idx="181">
                  <c:v>-1.0135236348381866</c:v>
                </c:pt>
                <c:pt idx="182">
                  <c:v>-1.0104977772632411</c:v>
                </c:pt>
                <c:pt idx="183">
                  <c:v>-1.01032239570033</c:v>
                </c:pt>
                <c:pt idx="184">
                  <c:v>-1.0076139274743638</c:v>
                </c:pt>
                <c:pt idx="185">
                  <c:v>-1.00721062122034</c:v>
                </c:pt>
                <c:pt idx="186">
                  <c:v>-1.0063723722480169</c:v>
                </c:pt>
                <c:pt idx="187">
                  <c:v>-1.0059905805174916</c:v>
                </c:pt>
                <c:pt idx="188">
                  <c:v>-1.0041241723084513</c:v>
                </c:pt>
                <c:pt idx="189">
                  <c:v>-1.0031219322390492</c:v>
                </c:pt>
                <c:pt idx="190">
                  <c:v>-0.9993109500584848</c:v>
                </c:pt>
                <c:pt idx="191">
                  <c:v>-0.99627300877047931</c:v>
                </c:pt>
                <c:pt idx="192">
                  <c:v>-0.98614076140656093</c:v>
                </c:pt>
                <c:pt idx="193">
                  <c:v>-0.97564168856819988</c:v>
                </c:pt>
                <c:pt idx="194">
                  <c:v>-0.97069238547755232</c:v>
                </c:pt>
                <c:pt idx="195">
                  <c:v>-0.96763359043122166</c:v>
                </c:pt>
                <c:pt idx="196">
                  <c:v>-0.96334881110481807</c:v>
                </c:pt>
                <c:pt idx="197">
                  <c:v>-0.95836251452561827</c:v>
                </c:pt>
                <c:pt idx="198">
                  <c:v>-0.94395966566627265</c:v>
                </c:pt>
                <c:pt idx="199">
                  <c:v>-0.93862876283611685</c:v>
                </c:pt>
                <c:pt idx="200">
                  <c:v>-0.93467681644678002</c:v>
                </c:pt>
                <c:pt idx="201">
                  <c:v>-0.93246215149400202</c:v>
                </c:pt>
                <c:pt idx="202">
                  <c:v>-0.93135530092697227</c:v>
                </c:pt>
                <c:pt idx="203">
                  <c:v>-0.92859911632039893</c:v>
                </c:pt>
                <c:pt idx="204">
                  <c:v>-0.92617435354724742</c:v>
                </c:pt>
                <c:pt idx="205">
                  <c:v>-0.92150771479999949</c:v>
                </c:pt>
                <c:pt idx="206">
                  <c:v>-0.91092612375130921</c:v>
                </c:pt>
                <c:pt idx="207">
                  <c:v>-0.91035921213756421</c:v>
                </c:pt>
                <c:pt idx="208">
                  <c:v>-0.90271277366403668</c:v>
                </c:pt>
                <c:pt idx="209">
                  <c:v>-0.90250456832491122</c:v>
                </c:pt>
                <c:pt idx="210">
                  <c:v>-0.89104477041793284</c:v>
                </c:pt>
                <c:pt idx="211">
                  <c:v>-0.8823505025123467</c:v>
                </c:pt>
                <c:pt idx="212">
                  <c:v>-0.87066235187564733</c:v>
                </c:pt>
                <c:pt idx="213">
                  <c:v>-0.85833852374850916</c:v>
                </c:pt>
                <c:pt idx="214">
                  <c:v>-0.85801711823306281</c:v>
                </c:pt>
                <c:pt idx="215">
                  <c:v>-0.85728317151135691</c:v>
                </c:pt>
                <c:pt idx="216">
                  <c:v>-0.85556858736549346</c:v>
                </c:pt>
                <c:pt idx="217">
                  <c:v>-0.85437810814642978</c:v>
                </c:pt>
                <c:pt idx="218">
                  <c:v>-0.85116124565745399</c:v>
                </c:pt>
                <c:pt idx="219">
                  <c:v>-0.84687608581800278</c:v>
                </c:pt>
                <c:pt idx="220">
                  <c:v>-0.84482924046018559</c:v>
                </c:pt>
                <c:pt idx="221">
                  <c:v>-0.84009150208967376</c:v>
                </c:pt>
                <c:pt idx="222">
                  <c:v>-0.83716394928504023</c:v>
                </c:pt>
                <c:pt idx="223">
                  <c:v>-0.83272083116014806</c:v>
                </c:pt>
                <c:pt idx="224">
                  <c:v>-0.83090351454296585</c:v>
                </c:pt>
                <c:pt idx="225">
                  <c:v>-0.82907730170653082</c:v>
                </c:pt>
                <c:pt idx="226">
                  <c:v>-0.82762778819618199</c:v>
                </c:pt>
                <c:pt idx="227">
                  <c:v>-0.8260302358587559</c:v>
                </c:pt>
                <c:pt idx="228">
                  <c:v>-0.82566350899775875</c:v>
                </c:pt>
                <c:pt idx="229">
                  <c:v>-0.8243213641417998</c:v>
                </c:pt>
                <c:pt idx="230">
                  <c:v>-0.82258710504269239</c:v>
                </c:pt>
                <c:pt idx="231">
                  <c:v>-0.82081450696145097</c:v>
                </c:pt>
                <c:pt idx="232">
                  <c:v>-0.81247534361036722</c:v>
                </c:pt>
                <c:pt idx="233">
                  <c:v>-0.81027894876011908</c:v>
                </c:pt>
                <c:pt idx="234">
                  <c:v>-0.80695488709625185</c:v>
                </c:pt>
                <c:pt idx="235">
                  <c:v>-0.80331985247613369</c:v>
                </c:pt>
                <c:pt idx="236">
                  <c:v>-0.80205656766160593</c:v>
                </c:pt>
                <c:pt idx="237">
                  <c:v>-0.80079808066629243</c:v>
                </c:pt>
                <c:pt idx="238">
                  <c:v>-0.7992423805066452</c:v>
                </c:pt>
                <c:pt idx="239">
                  <c:v>-0.79082577905745288</c:v>
                </c:pt>
                <c:pt idx="240">
                  <c:v>-0.78930567669506935</c:v>
                </c:pt>
                <c:pt idx="241">
                  <c:v>-0.78692872095120681</c:v>
                </c:pt>
                <c:pt idx="242">
                  <c:v>-0.78480247857628604</c:v>
                </c:pt>
                <c:pt idx="243">
                  <c:v>-0.78162590102601004</c:v>
                </c:pt>
                <c:pt idx="244">
                  <c:v>-0.78134439395639532</c:v>
                </c:pt>
                <c:pt idx="245">
                  <c:v>-0.78097610763213698</c:v>
                </c:pt>
                <c:pt idx="246">
                  <c:v>-0.77848291017820126</c:v>
                </c:pt>
                <c:pt idx="247">
                  <c:v>-0.77373923787806342</c:v>
                </c:pt>
                <c:pt idx="248">
                  <c:v>-0.77221402283765139</c:v>
                </c:pt>
                <c:pt idx="249">
                  <c:v>-0.76838830597068397</c:v>
                </c:pt>
                <c:pt idx="250">
                  <c:v>-0.76759047410442449</c:v>
                </c:pt>
                <c:pt idx="251">
                  <c:v>-0.76424040288929518</c:v>
                </c:pt>
                <c:pt idx="252">
                  <c:v>-0.7607097598761704</c:v>
                </c:pt>
                <c:pt idx="253">
                  <c:v>-0.7606235385919855</c:v>
                </c:pt>
                <c:pt idx="254">
                  <c:v>-0.75942820825905399</c:v>
                </c:pt>
                <c:pt idx="255">
                  <c:v>-0.75758175311330511</c:v>
                </c:pt>
                <c:pt idx="256">
                  <c:v>-0.75342073121547448</c:v>
                </c:pt>
                <c:pt idx="257">
                  <c:v>-0.75227209498202408</c:v>
                </c:pt>
                <c:pt idx="258">
                  <c:v>-0.75134695186902323</c:v>
                </c:pt>
                <c:pt idx="259">
                  <c:v>-0.75106507229219166</c:v>
                </c:pt>
                <c:pt idx="260">
                  <c:v>-0.74964155901542551</c:v>
                </c:pt>
                <c:pt idx="261">
                  <c:v>-0.74843539076504473</c:v>
                </c:pt>
                <c:pt idx="262">
                  <c:v>-0.74649302026267306</c:v>
                </c:pt>
                <c:pt idx="263">
                  <c:v>-0.74465536889427864</c:v>
                </c:pt>
                <c:pt idx="264">
                  <c:v>-0.74112494879001167</c:v>
                </c:pt>
                <c:pt idx="265">
                  <c:v>-0.73878559561274426</c:v>
                </c:pt>
                <c:pt idx="266">
                  <c:v>-0.73470931770795223</c:v>
                </c:pt>
                <c:pt idx="267">
                  <c:v>-0.7332734167087186</c:v>
                </c:pt>
                <c:pt idx="268">
                  <c:v>-0.73018095242373615</c:v>
                </c:pt>
                <c:pt idx="269">
                  <c:v>-0.73013228095809568</c:v>
                </c:pt>
                <c:pt idx="270">
                  <c:v>-0.72769221068612222</c:v>
                </c:pt>
                <c:pt idx="271">
                  <c:v>-0.72719289591582115</c:v>
                </c:pt>
                <c:pt idx="272">
                  <c:v>-0.72698614828046704</c:v>
                </c:pt>
                <c:pt idx="273">
                  <c:v>-0.72456639730522121</c:v>
                </c:pt>
                <c:pt idx="274">
                  <c:v>-0.72418343874793945</c:v>
                </c:pt>
                <c:pt idx="275">
                  <c:v>-0.72417704240296599</c:v>
                </c:pt>
                <c:pt idx="276">
                  <c:v>-0.72232551831473168</c:v>
                </c:pt>
                <c:pt idx="277">
                  <c:v>-0.7212056724624093</c:v>
                </c:pt>
                <c:pt idx="278">
                  <c:v>-0.71873424470983305</c:v>
                </c:pt>
                <c:pt idx="279">
                  <c:v>-0.71848170397966504</c:v>
                </c:pt>
                <c:pt idx="280">
                  <c:v>-0.71793938058086726</c:v>
                </c:pt>
                <c:pt idx="281">
                  <c:v>-0.71655231426097277</c:v>
                </c:pt>
                <c:pt idx="282">
                  <c:v>-0.71499718968422299</c:v>
                </c:pt>
                <c:pt idx="283">
                  <c:v>-0.70413955287742191</c:v>
                </c:pt>
                <c:pt idx="284">
                  <c:v>-0.70313629144154555</c:v>
                </c:pt>
                <c:pt idx="285">
                  <c:v>-0.70078936418954296</c:v>
                </c:pt>
                <c:pt idx="286">
                  <c:v>-0.69852557228159584</c:v>
                </c:pt>
                <c:pt idx="287">
                  <c:v>-0.69718084116197565</c:v>
                </c:pt>
                <c:pt idx="288">
                  <c:v>-0.69699027132456348</c:v>
                </c:pt>
                <c:pt idx="289">
                  <c:v>-0.69652523344345252</c:v>
                </c:pt>
                <c:pt idx="290">
                  <c:v>-0.69581697740329829</c:v>
                </c:pt>
                <c:pt idx="291">
                  <c:v>-0.69085419835147777</c:v>
                </c:pt>
                <c:pt idx="292">
                  <c:v>-0.68750226499815459</c:v>
                </c:pt>
                <c:pt idx="293">
                  <c:v>-0.68679418939654069</c:v>
                </c:pt>
                <c:pt idx="294">
                  <c:v>-0.68132327596328801</c:v>
                </c:pt>
                <c:pt idx="295">
                  <c:v>-0.68088984061769997</c:v>
                </c:pt>
                <c:pt idx="296">
                  <c:v>-0.67716799726242527</c:v>
                </c:pt>
                <c:pt idx="297">
                  <c:v>-0.67548946759320128</c:v>
                </c:pt>
                <c:pt idx="298">
                  <c:v>-0.67455422366964124</c:v>
                </c:pt>
                <c:pt idx="299">
                  <c:v>-0.6720428057338933</c:v>
                </c:pt>
                <c:pt idx="300">
                  <c:v>-0.67042666553572716</c:v>
                </c:pt>
                <c:pt idx="301">
                  <c:v>-0.66823084044431857</c:v>
                </c:pt>
                <c:pt idx="302">
                  <c:v>-0.66653455361417879</c:v>
                </c:pt>
                <c:pt idx="303">
                  <c:v>-0.66592312644120577</c:v>
                </c:pt>
                <c:pt idx="304">
                  <c:v>-0.6642687815437861</c:v>
                </c:pt>
                <c:pt idx="305">
                  <c:v>-0.66374718806055</c:v>
                </c:pt>
                <c:pt idx="306">
                  <c:v>-0.66130040356679642</c:v>
                </c:pt>
                <c:pt idx="307">
                  <c:v>-0.66074401193991705</c:v>
                </c:pt>
                <c:pt idx="308">
                  <c:v>-0.65934983621949683</c:v>
                </c:pt>
                <c:pt idx="309">
                  <c:v>-0.65811307445723799</c:v>
                </c:pt>
                <c:pt idx="310">
                  <c:v>-0.65731335265945301</c:v>
                </c:pt>
                <c:pt idx="311">
                  <c:v>-0.65472710393254641</c:v>
                </c:pt>
                <c:pt idx="312">
                  <c:v>-0.64886960883304745</c:v>
                </c:pt>
                <c:pt idx="313">
                  <c:v>-0.64849459285422517</c:v>
                </c:pt>
                <c:pt idx="314">
                  <c:v>-0.64566808777964146</c:v>
                </c:pt>
                <c:pt idx="315">
                  <c:v>-0.64526431825847885</c:v>
                </c:pt>
                <c:pt idx="316">
                  <c:v>-0.64466684593096391</c:v>
                </c:pt>
                <c:pt idx="317">
                  <c:v>-0.64377848846294072</c:v>
                </c:pt>
                <c:pt idx="318">
                  <c:v>-0.64364326413956308</c:v>
                </c:pt>
                <c:pt idx="319">
                  <c:v>-0.64354072723557376</c:v>
                </c:pt>
                <c:pt idx="320">
                  <c:v>-0.64266066807115152</c:v>
                </c:pt>
                <c:pt idx="321">
                  <c:v>-0.6424478250101856</c:v>
                </c:pt>
                <c:pt idx="322">
                  <c:v>-0.63973735681770327</c:v>
                </c:pt>
                <c:pt idx="323">
                  <c:v>-0.63242998148997842</c:v>
                </c:pt>
                <c:pt idx="324">
                  <c:v>-0.62703205156701525</c:v>
                </c:pt>
                <c:pt idx="325">
                  <c:v>-0.62652349934515128</c:v>
                </c:pt>
                <c:pt idx="326">
                  <c:v>-0.62572305363790504</c:v>
                </c:pt>
                <c:pt idx="327">
                  <c:v>-0.62279225596266496</c:v>
                </c:pt>
                <c:pt idx="328">
                  <c:v>-0.621965579002558</c:v>
                </c:pt>
                <c:pt idx="329">
                  <c:v>-0.61670793105983479</c:v>
                </c:pt>
                <c:pt idx="330">
                  <c:v>-0.61576294748164462</c:v>
                </c:pt>
                <c:pt idx="331">
                  <c:v>-0.61213994064408705</c:v>
                </c:pt>
                <c:pt idx="332">
                  <c:v>-0.60888179769752604</c:v>
                </c:pt>
                <c:pt idx="333">
                  <c:v>-0.608647932284201</c:v>
                </c:pt>
                <c:pt idx="334">
                  <c:v>-0.60798218200772403</c:v>
                </c:pt>
                <c:pt idx="335">
                  <c:v>-0.60741313075359038</c:v>
                </c:pt>
                <c:pt idx="336">
                  <c:v>-0.60710926363855477</c:v>
                </c:pt>
                <c:pt idx="337">
                  <c:v>-0.60640444932190329</c:v>
                </c:pt>
                <c:pt idx="338">
                  <c:v>-0.60627364903994507</c:v>
                </c:pt>
                <c:pt idx="339">
                  <c:v>-0.60386277188626791</c:v>
                </c:pt>
                <c:pt idx="340">
                  <c:v>-0.60220032363796017</c:v>
                </c:pt>
                <c:pt idx="341">
                  <c:v>-0.60017197722194326</c:v>
                </c:pt>
                <c:pt idx="342">
                  <c:v>-0.59995444252771701</c:v>
                </c:pt>
                <c:pt idx="343">
                  <c:v>-0.59976837945073813</c:v>
                </c:pt>
                <c:pt idx="344">
                  <c:v>-0.59715663012495623</c:v>
                </c:pt>
                <c:pt idx="345">
                  <c:v>-0.59463549288394701</c:v>
                </c:pt>
                <c:pt idx="346">
                  <c:v>-0.59176357344505459</c:v>
                </c:pt>
                <c:pt idx="347">
                  <c:v>-0.58501320657838363</c:v>
                </c:pt>
                <c:pt idx="348">
                  <c:v>-0.58491248840564292</c:v>
                </c:pt>
                <c:pt idx="349">
                  <c:v>-0.58321675734042222</c:v>
                </c:pt>
                <c:pt idx="350">
                  <c:v>-0.57844477877218481</c:v>
                </c:pt>
                <c:pt idx="351">
                  <c:v>-0.57758303831681124</c:v>
                </c:pt>
                <c:pt idx="352">
                  <c:v>-0.57099546469399154</c:v>
                </c:pt>
                <c:pt idx="353">
                  <c:v>-0.5702033790393356</c:v>
                </c:pt>
                <c:pt idx="354">
                  <c:v>-0.56977378280055502</c:v>
                </c:pt>
                <c:pt idx="355">
                  <c:v>-0.56967386693750133</c:v>
                </c:pt>
                <c:pt idx="356">
                  <c:v>-0.56954484719162535</c:v>
                </c:pt>
                <c:pt idx="357">
                  <c:v>-0.56888121289407645</c:v>
                </c:pt>
                <c:pt idx="358">
                  <c:v>-0.56835307436138738</c:v>
                </c:pt>
                <c:pt idx="359">
                  <c:v>-0.5681944506758474</c:v>
                </c:pt>
                <c:pt idx="360">
                  <c:v>-0.5655289028929622</c:v>
                </c:pt>
                <c:pt idx="361">
                  <c:v>-0.56527900068151571</c:v>
                </c:pt>
                <c:pt idx="362">
                  <c:v>-0.56342618191677152</c:v>
                </c:pt>
                <c:pt idx="363">
                  <c:v>-0.56229907547798097</c:v>
                </c:pt>
                <c:pt idx="364">
                  <c:v>-0.56123658975833624</c:v>
                </c:pt>
                <c:pt idx="365">
                  <c:v>-0.56058282174835039</c:v>
                </c:pt>
                <c:pt idx="366">
                  <c:v>-0.55858246021263802</c:v>
                </c:pt>
                <c:pt idx="367">
                  <c:v>-0.5584905712474898</c:v>
                </c:pt>
                <c:pt idx="368">
                  <c:v>-0.55765940439043649</c:v>
                </c:pt>
                <c:pt idx="369">
                  <c:v>-0.55141898420918534</c:v>
                </c:pt>
                <c:pt idx="370">
                  <c:v>-0.54858288863573046</c:v>
                </c:pt>
                <c:pt idx="371">
                  <c:v>-0.5470741290348029</c:v>
                </c:pt>
                <c:pt idx="372">
                  <c:v>-0.54597655746055185</c:v>
                </c:pt>
                <c:pt idx="373">
                  <c:v>-0.54543299188150152</c:v>
                </c:pt>
                <c:pt idx="374">
                  <c:v>-0.54332295353581495</c:v>
                </c:pt>
                <c:pt idx="375">
                  <c:v>-0.54303483506328709</c:v>
                </c:pt>
                <c:pt idx="376">
                  <c:v>-0.53977011182420498</c:v>
                </c:pt>
                <c:pt idx="377">
                  <c:v>-0.53821144540562826</c:v>
                </c:pt>
                <c:pt idx="378">
                  <c:v>-0.53746404887557897</c:v>
                </c:pt>
                <c:pt idx="379">
                  <c:v>-0.53692249274373505</c:v>
                </c:pt>
                <c:pt idx="380">
                  <c:v>-0.53664829258134095</c:v>
                </c:pt>
                <c:pt idx="381">
                  <c:v>-0.53420896485967406</c:v>
                </c:pt>
                <c:pt idx="382">
                  <c:v>-0.53262572553228693</c:v>
                </c:pt>
                <c:pt idx="383">
                  <c:v>-0.53247088993957536</c:v>
                </c:pt>
                <c:pt idx="384">
                  <c:v>-0.53161625822321767</c:v>
                </c:pt>
                <c:pt idx="385">
                  <c:v>-0.53080627223686472</c:v>
                </c:pt>
                <c:pt idx="386">
                  <c:v>-0.53072288619861707</c:v>
                </c:pt>
                <c:pt idx="387">
                  <c:v>-0.52592650754921277</c:v>
                </c:pt>
                <c:pt idx="388">
                  <c:v>-0.52445850768400804</c:v>
                </c:pt>
                <c:pt idx="389">
                  <c:v>-0.52400022033450988</c:v>
                </c:pt>
                <c:pt idx="390">
                  <c:v>-0.52290633826234156</c:v>
                </c:pt>
                <c:pt idx="391">
                  <c:v>-0.52163211945749677</c:v>
                </c:pt>
                <c:pt idx="392">
                  <c:v>-0.52156791761961296</c:v>
                </c:pt>
                <c:pt idx="393">
                  <c:v>-0.51997561110825963</c:v>
                </c:pt>
                <c:pt idx="394">
                  <c:v>-0.51924504844019359</c:v>
                </c:pt>
                <c:pt idx="395">
                  <c:v>-0.51768418490000212</c:v>
                </c:pt>
                <c:pt idx="396">
                  <c:v>-0.51680515888369216</c:v>
                </c:pt>
                <c:pt idx="397">
                  <c:v>-0.51250197610673176</c:v>
                </c:pt>
                <c:pt idx="398">
                  <c:v>-0.51095354967020379</c:v>
                </c:pt>
                <c:pt idx="399">
                  <c:v>-0.51068469494103053</c:v>
                </c:pt>
                <c:pt idx="400">
                  <c:v>-0.50804556022645975</c:v>
                </c:pt>
                <c:pt idx="401">
                  <c:v>-0.50452949050966533</c:v>
                </c:pt>
                <c:pt idx="402">
                  <c:v>-0.50137930339928871</c:v>
                </c:pt>
                <c:pt idx="403">
                  <c:v>-0.50033826875945164</c:v>
                </c:pt>
                <c:pt idx="404">
                  <c:v>-0.50002876151895792</c:v>
                </c:pt>
                <c:pt idx="405">
                  <c:v>-0.49598622337681703</c:v>
                </c:pt>
                <c:pt idx="406">
                  <c:v>-0.49496814970536968</c:v>
                </c:pt>
                <c:pt idx="407">
                  <c:v>-0.49449610703844782</c:v>
                </c:pt>
                <c:pt idx="408">
                  <c:v>-0.4935626733980546</c:v>
                </c:pt>
                <c:pt idx="409">
                  <c:v>-0.48722291901902637</c:v>
                </c:pt>
                <c:pt idx="410">
                  <c:v>-0.48545093911099874</c:v>
                </c:pt>
                <c:pt idx="411">
                  <c:v>-0.48393596218823615</c:v>
                </c:pt>
                <c:pt idx="412">
                  <c:v>-0.48284304147298973</c:v>
                </c:pt>
                <c:pt idx="413">
                  <c:v>-0.48235954618385846</c:v>
                </c:pt>
                <c:pt idx="414">
                  <c:v>-0.48059681485117528</c:v>
                </c:pt>
                <c:pt idx="415">
                  <c:v>-0.48017490844301519</c:v>
                </c:pt>
                <c:pt idx="416">
                  <c:v>-0.48011529444008355</c:v>
                </c:pt>
                <c:pt idx="417">
                  <c:v>-0.47934529273439708</c:v>
                </c:pt>
                <c:pt idx="418">
                  <c:v>-0.47931431146333797</c:v>
                </c:pt>
                <c:pt idx="419">
                  <c:v>-0.47685945202164043</c:v>
                </c:pt>
                <c:pt idx="420">
                  <c:v>-0.47543111824100076</c:v>
                </c:pt>
                <c:pt idx="421">
                  <c:v>-0.47199299520064397</c:v>
                </c:pt>
                <c:pt idx="422">
                  <c:v>-0.46637192572043923</c:v>
                </c:pt>
                <c:pt idx="423">
                  <c:v>-0.46172554857917497</c:v>
                </c:pt>
                <c:pt idx="424">
                  <c:v>-0.46040080127614436</c:v>
                </c:pt>
                <c:pt idx="425">
                  <c:v>-0.45984695358203231</c:v>
                </c:pt>
                <c:pt idx="426">
                  <c:v>-0.45881122826896509</c:v>
                </c:pt>
                <c:pt idx="427">
                  <c:v>-0.45547004979546546</c:v>
                </c:pt>
                <c:pt idx="428">
                  <c:v>-0.45416612835752801</c:v>
                </c:pt>
                <c:pt idx="429">
                  <c:v>-0.45392004505926065</c:v>
                </c:pt>
                <c:pt idx="430">
                  <c:v>-0.45365272143849067</c:v>
                </c:pt>
                <c:pt idx="431">
                  <c:v>-0.45258333201920087</c:v>
                </c:pt>
                <c:pt idx="432">
                  <c:v>-0.44765426029338284</c:v>
                </c:pt>
                <c:pt idx="433">
                  <c:v>-0.44642389295624707</c:v>
                </c:pt>
                <c:pt idx="434">
                  <c:v>-0.44509092871156586</c:v>
                </c:pt>
                <c:pt idx="435">
                  <c:v>-0.44502889204852097</c:v>
                </c:pt>
                <c:pt idx="436">
                  <c:v>-0.44435362037995468</c:v>
                </c:pt>
                <c:pt idx="437">
                  <c:v>-0.44359427738470297</c:v>
                </c:pt>
                <c:pt idx="438">
                  <c:v>-0.43851823636381648</c:v>
                </c:pt>
                <c:pt idx="439">
                  <c:v>-0.43818912261298415</c:v>
                </c:pt>
                <c:pt idx="440">
                  <c:v>-0.43563263084873233</c:v>
                </c:pt>
                <c:pt idx="441">
                  <c:v>-0.43483093912132431</c:v>
                </c:pt>
                <c:pt idx="442">
                  <c:v>-0.43347926610718707</c:v>
                </c:pt>
                <c:pt idx="443">
                  <c:v>-0.43005499386283325</c:v>
                </c:pt>
                <c:pt idx="444">
                  <c:v>-0.42734327146720902</c:v>
                </c:pt>
                <c:pt idx="445">
                  <c:v>-0.42686073038334432</c:v>
                </c:pt>
                <c:pt idx="446">
                  <c:v>-0.42665736409841842</c:v>
                </c:pt>
                <c:pt idx="447">
                  <c:v>-0.42621901895511327</c:v>
                </c:pt>
                <c:pt idx="448">
                  <c:v>-0.42404490638760323</c:v>
                </c:pt>
                <c:pt idx="449">
                  <c:v>-0.42361894667507793</c:v>
                </c:pt>
                <c:pt idx="450">
                  <c:v>-0.42313071184661066</c:v>
                </c:pt>
                <c:pt idx="451">
                  <c:v>-0.4230456459527977</c:v>
                </c:pt>
                <c:pt idx="452">
                  <c:v>-0.42215723336467836</c:v>
                </c:pt>
                <c:pt idx="453">
                  <c:v>-0.42041087803700722</c:v>
                </c:pt>
                <c:pt idx="454">
                  <c:v>-0.41951521894539406</c:v>
                </c:pt>
                <c:pt idx="455">
                  <c:v>-0.41800216111336508</c:v>
                </c:pt>
                <c:pt idx="456">
                  <c:v>-0.41731340571183978</c:v>
                </c:pt>
                <c:pt idx="457">
                  <c:v>-0.41644557761433931</c:v>
                </c:pt>
                <c:pt idx="458">
                  <c:v>-0.41584542819171766</c:v>
                </c:pt>
                <c:pt idx="459">
                  <c:v>-0.41489973464232782</c:v>
                </c:pt>
                <c:pt idx="460">
                  <c:v>-0.41480590282096713</c:v>
                </c:pt>
                <c:pt idx="461">
                  <c:v>-0.41449951191867679</c:v>
                </c:pt>
                <c:pt idx="462">
                  <c:v>-0.41235745232201038</c:v>
                </c:pt>
                <c:pt idx="463">
                  <c:v>-0.41173194022927906</c:v>
                </c:pt>
                <c:pt idx="464">
                  <c:v>-0.41127414488604669</c:v>
                </c:pt>
                <c:pt idx="465">
                  <c:v>-0.41107668102201966</c:v>
                </c:pt>
                <c:pt idx="466">
                  <c:v>-0.40915157453300072</c:v>
                </c:pt>
                <c:pt idx="467">
                  <c:v>-0.40802589771590581</c:v>
                </c:pt>
                <c:pt idx="468">
                  <c:v>-0.40698604619939277</c:v>
                </c:pt>
                <c:pt idx="469">
                  <c:v>-0.40568332915282124</c:v>
                </c:pt>
                <c:pt idx="470">
                  <c:v>-0.40309734242615219</c:v>
                </c:pt>
                <c:pt idx="471">
                  <c:v>-0.40104526045190875</c:v>
                </c:pt>
                <c:pt idx="472">
                  <c:v>-0.39873974624894165</c:v>
                </c:pt>
                <c:pt idx="473">
                  <c:v>-0.39615697426083862</c:v>
                </c:pt>
                <c:pt idx="474">
                  <c:v>-0.39611442092938559</c:v>
                </c:pt>
                <c:pt idx="475">
                  <c:v>-0.39447610386722565</c:v>
                </c:pt>
                <c:pt idx="476">
                  <c:v>-0.39419939628202849</c:v>
                </c:pt>
                <c:pt idx="477">
                  <c:v>-0.3921466660030905</c:v>
                </c:pt>
                <c:pt idx="478">
                  <c:v>-0.39124171346206987</c:v>
                </c:pt>
                <c:pt idx="479">
                  <c:v>-0.38785961542360653</c:v>
                </c:pt>
                <c:pt idx="480">
                  <c:v>-0.38779492307467484</c:v>
                </c:pt>
                <c:pt idx="481">
                  <c:v>-0.38762431004922482</c:v>
                </c:pt>
                <c:pt idx="482">
                  <c:v>-0.38176058796230705</c:v>
                </c:pt>
                <c:pt idx="483">
                  <c:v>-0.38148754547457259</c:v>
                </c:pt>
                <c:pt idx="484">
                  <c:v>-0.37998300517140887</c:v>
                </c:pt>
                <c:pt idx="485">
                  <c:v>-0.3795087028714878</c:v>
                </c:pt>
                <c:pt idx="486">
                  <c:v>-0.37826192287681665</c:v>
                </c:pt>
                <c:pt idx="487">
                  <c:v>-0.37820242248257691</c:v>
                </c:pt>
                <c:pt idx="488">
                  <c:v>-0.37570722287785724</c:v>
                </c:pt>
                <c:pt idx="489">
                  <c:v>-0.37422686395463567</c:v>
                </c:pt>
                <c:pt idx="490">
                  <c:v>-0.37103968947759369</c:v>
                </c:pt>
                <c:pt idx="491">
                  <c:v>-0.3705056448353593</c:v>
                </c:pt>
                <c:pt idx="492">
                  <c:v>-0.36751968665210188</c:v>
                </c:pt>
                <c:pt idx="493">
                  <c:v>-0.36641326626854287</c:v>
                </c:pt>
                <c:pt idx="494">
                  <c:v>-0.36609090168840852</c:v>
                </c:pt>
                <c:pt idx="495">
                  <c:v>-0.36514942318118782</c:v>
                </c:pt>
                <c:pt idx="496">
                  <c:v>-0.3649133388731059</c:v>
                </c:pt>
                <c:pt idx="497">
                  <c:v>-0.36459296199132896</c:v>
                </c:pt>
                <c:pt idx="498">
                  <c:v>-0.36365558305346085</c:v>
                </c:pt>
                <c:pt idx="499">
                  <c:v>-0.36212933684852544</c:v>
                </c:pt>
                <c:pt idx="500">
                  <c:v>-0.36057028251525797</c:v>
                </c:pt>
                <c:pt idx="501">
                  <c:v>-0.36036192643211734</c:v>
                </c:pt>
                <c:pt idx="502">
                  <c:v>-0.35761565040129561</c:v>
                </c:pt>
                <c:pt idx="503">
                  <c:v>-0.35665904517614844</c:v>
                </c:pt>
                <c:pt idx="504">
                  <c:v>-0.35639550742322862</c:v>
                </c:pt>
                <c:pt idx="505">
                  <c:v>-0.35514418585595586</c:v>
                </c:pt>
                <c:pt idx="506">
                  <c:v>-0.35507551379798424</c:v>
                </c:pt>
                <c:pt idx="507">
                  <c:v>-0.351193274429623</c:v>
                </c:pt>
                <c:pt idx="508">
                  <c:v>-0.34931350785128745</c:v>
                </c:pt>
                <c:pt idx="509">
                  <c:v>-0.34827232245359036</c:v>
                </c:pt>
                <c:pt idx="510">
                  <c:v>-0.34721998855618841</c:v>
                </c:pt>
                <c:pt idx="511">
                  <c:v>-0.34550061831189299</c:v>
                </c:pt>
                <c:pt idx="512">
                  <c:v>-0.34543142307722707</c:v>
                </c:pt>
                <c:pt idx="513">
                  <c:v>-0.34449135157769789</c:v>
                </c:pt>
                <c:pt idx="514">
                  <c:v>-0.3440479587152197</c:v>
                </c:pt>
                <c:pt idx="515">
                  <c:v>-0.34266363652750376</c:v>
                </c:pt>
                <c:pt idx="516">
                  <c:v>-0.33913664797828308</c:v>
                </c:pt>
                <c:pt idx="517">
                  <c:v>-0.33773490665256245</c:v>
                </c:pt>
                <c:pt idx="518">
                  <c:v>-0.33699458043963171</c:v>
                </c:pt>
                <c:pt idx="519">
                  <c:v>-0.33618918393710617</c:v>
                </c:pt>
                <c:pt idx="520">
                  <c:v>-0.33350652692181365</c:v>
                </c:pt>
                <c:pt idx="521">
                  <c:v>-0.33035816444421628</c:v>
                </c:pt>
                <c:pt idx="522">
                  <c:v>-0.32762890549332074</c:v>
                </c:pt>
                <c:pt idx="523">
                  <c:v>-0.32110805393622699</c:v>
                </c:pt>
                <c:pt idx="524">
                  <c:v>-0.32076386691777409</c:v>
                </c:pt>
                <c:pt idx="525">
                  <c:v>-0.31655963168761952</c:v>
                </c:pt>
                <c:pt idx="526">
                  <c:v>-0.31556052198516465</c:v>
                </c:pt>
                <c:pt idx="527">
                  <c:v>-0.31470026906555804</c:v>
                </c:pt>
                <c:pt idx="528">
                  <c:v>-0.31207043451770816</c:v>
                </c:pt>
                <c:pt idx="529">
                  <c:v>-0.30945406129062608</c:v>
                </c:pt>
                <c:pt idx="530">
                  <c:v>-0.30815190474511844</c:v>
                </c:pt>
                <c:pt idx="531">
                  <c:v>-0.30550528771766039</c:v>
                </c:pt>
                <c:pt idx="532">
                  <c:v>-0.29986060421748001</c:v>
                </c:pt>
                <c:pt idx="533">
                  <c:v>-0.2979434468220874</c:v>
                </c:pt>
                <c:pt idx="534">
                  <c:v>-0.29718560555632051</c:v>
                </c:pt>
                <c:pt idx="535">
                  <c:v>-0.29607090761943067</c:v>
                </c:pt>
                <c:pt idx="536">
                  <c:v>-0.29528574622975023</c:v>
                </c:pt>
                <c:pt idx="537">
                  <c:v>-0.29513162421140582</c:v>
                </c:pt>
                <c:pt idx="538">
                  <c:v>-0.29472032679489718</c:v>
                </c:pt>
                <c:pt idx="539">
                  <c:v>-0.28965261354296118</c:v>
                </c:pt>
                <c:pt idx="540">
                  <c:v>-0.28760402545181657</c:v>
                </c:pt>
                <c:pt idx="541">
                  <c:v>-0.28585708371071078</c:v>
                </c:pt>
                <c:pt idx="542">
                  <c:v>-0.2840085002962458</c:v>
                </c:pt>
                <c:pt idx="543">
                  <c:v>-0.27962424830240551</c:v>
                </c:pt>
                <c:pt idx="544">
                  <c:v>-0.27857668712604206</c:v>
                </c:pt>
                <c:pt idx="545">
                  <c:v>-0.2779498137016238</c:v>
                </c:pt>
                <c:pt idx="546">
                  <c:v>-0.27720933128544611</c:v>
                </c:pt>
                <c:pt idx="547">
                  <c:v>-0.27644863530130598</c:v>
                </c:pt>
                <c:pt idx="548">
                  <c:v>-0.2721102758681635</c:v>
                </c:pt>
                <c:pt idx="549">
                  <c:v>-0.27171316444051707</c:v>
                </c:pt>
                <c:pt idx="550">
                  <c:v>-0.27112386187046805</c:v>
                </c:pt>
                <c:pt idx="551">
                  <c:v>-0.27059058208501646</c:v>
                </c:pt>
                <c:pt idx="552">
                  <c:v>-0.26935685827039579</c:v>
                </c:pt>
                <c:pt idx="553">
                  <c:v>-0.26896471074204936</c:v>
                </c:pt>
                <c:pt idx="554">
                  <c:v>-0.26738557994519135</c:v>
                </c:pt>
                <c:pt idx="555">
                  <c:v>-0.26663336416484429</c:v>
                </c:pt>
                <c:pt idx="556">
                  <c:v>-0.26318518704792787</c:v>
                </c:pt>
                <c:pt idx="557">
                  <c:v>-0.26016029430708776</c:v>
                </c:pt>
                <c:pt idx="558">
                  <c:v>-0.25988436981214857</c:v>
                </c:pt>
                <c:pt idx="559">
                  <c:v>-0.25891890210686674</c:v>
                </c:pt>
                <c:pt idx="560">
                  <c:v>-0.25807012056514833</c:v>
                </c:pt>
                <c:pt idx="561">
                  <c:v>-0.25649412510757535</c:v>
                </c:pt>
                <c:pt idx="562">
                  <c:v>-0.25606617667158027</c:v>
                </c:pt>
                <c:pt idx="563">
                  <c:v>-0.2528662952989526</c:v>
                </c:pt>
                <c:pt idx="564">
                  <c:v>-0.25218118960490282</c:v>
                </c:pt>
                <c:pt idx="565">
                  <c:v>-0.25172349213618678</c:v>
                </c:pt>
                <c:pt idx="566">
                  <c:v>-0.25075340292713427</c:v>
                </c:pt>
                <c:pt idx="567">
                  <c:v>-0.2503501342095707</c:v>
                </c:pt>
                <c:pt idx="568">
                  <c:v>-0.2495149976330279</c:v>
                </c:pt>
                <c:pt idx="569">
                  <c:v>-0.24918381143090529</c:v>
                </c:pt>
                <c:pt idx="570">
                  <c:v>-0.24624488584973103</c:v>
                </c:pt>
                <c:pt idx="571">
                  <c:v>-0.24577766813671137</c:v>
                </c:pt>
                <c:pt idx="572">
                  <c:v>-0.2449431095334976</c:v>
                </c:pt>
                <c:pt idx="573">
                  <c:v>-0.24348334831707594</c:v>
                </c:pt>
                <c:pt idx="574">
                  <c:v>-0.24094169366511076</c:v>
                </c:pt>
                <c:pt idx="575">
                  <c:v>-0.24000345203344245</c:v>
                </c:pt>
                <c:pt idx="576">
                  <c:v>-0.23987821765221043</c:v>
                </c:pt>
                <c:pt idx="577">
                  <c:v>-0.23935310609683019</c:v>
                </c:pt>
                <c:pt idx="578">
                  <c:v>-0.23542841900378725</c:v>
                </c:pt>
                <c:pt idx="579">
                  <c:v>-0.23100051971172686</c:v>
                </c:pt>
                <c:pt idx="580">
                  <c:v>-0.2281611607043465</c:v>
                </c:pt>
                <c:pt idx="581">
                  <c:v>-0.22734525789716456</c:v>
                </c:pt>
                <c:pt idx="582">
                  <c:v>-0.22498027092225237</c:v>
                </c:pt>
                <c:pt idx="583">
                  <c:v>-0.22391779806244325</c:v>
                </c:pt>
                <c:pt idx="584">
                  <c:v>-0.22300392167289276</c:v>
                </c:pt>
                <c:pt idx="585">
                  <c:v>-0.22296513342468857</c:v>
                </c:pt>
                <c:pt idx="586">
                  <c:v>-0.2227680256965541</c:v>
                </c:pt>
                <c:pt idx="587">
                  <c:v>-0.22276063187852191</c:v>
                </c:pt>
                <c:pt idx="588">
                  <c:v>-0.22143139312898985</c:v>
                </c:pt>
                <c:pt idx="589">
                  <c:v>-0.2189088671768594</c:v>
                </c:pt>
                <c:pt idx="590">
                  <c:v>-0.21820817628169964</c:v>
                </c:pt>
                <c:pt idx="591">
                  <c:v>-0.21729857715575557</c:v>
                </c:pt>
                <c:pt idx="592">
                  <c:v>-0.21584893812322084</c:v>
                </c:pt>
                <c:pt idx="593">
                  <c:v>-0.21532777594466809</c:v>
                </c:pt>
                <c:pt idx="594">
                  <c:v>-0.21349943934394475</c:v>
                </c:pt>
                <c:pt idx="595">
                  <c:v>-0.21349255315569282</c:v>
                </c:pt>
                <c:pt idx="596">
                  <c:v>-0.21143748212500671</c:v>
                </c:pt>
                <c:pt idx="597">
                  <c:v>-0.21072607269114046</c:v>
                </c:pt>
                <c:pt idx="598">
                  <c:v>-0.20816322646479374</c:v>
                </c:pt>
                <c:pt idx="599">
                  <c:v>-0.19375091236816891</c:v>
                </c:pt>
                <c:pt idx="600">
                  <c:v>-0.1851797916120147</c:v>
                </c:pt>
                <c:pt idx="601">
                  <c:v>-0.18497974528315361</c:v>
                </c:pt>
                <c:pt idx="602">
                  <c:v>-0.18022352298760153</c:v>
                </c:pt>
                <c:pt idx="603">
                  <c:v>-0.17870083726839478</c:v>
                </c:pt>
                <c:pt idx="604">
                  <c:v>-0.17800195329577378</c:v>
                </c:pt>
                <c:pt idx="605">
                  <c:v>-0.17310748138557855</c:v>
                </c:pt>
                <c:pt idx="606">
                  <c:v>-0.17276831324948036</c:v>
                </c:pt>
                <c:pt idx="607">
                  <c:v>-0.17137991292217411</c:v>
                </c:pt>
                <c:pt idx="608">
                  <c:v>-0.16929467964681658</c:v>
                </c:pt>
                <c:pt idx="609">
                  <c:v>-0.16925908785710331</c:v>
                </c:pt>
                <c:pt idx="610">
                  <c:v>-0.16823383562676589</c:v>
                </c:pt>
                <c:pt idx="611">
                  <c:v>-0.16801297099389303</c:v>
                </c:pt>
                <c:pt idx="612">
                  <c:v>-0.16741438713795273</c:v>
                </c:pt>
                <c:pt idx="613">
                  <c:v>-0.1670504666400682</c:v>
                </c:pt>
                <c:pt idx="614">
                  <c:v>-0.16033202765322702</c:v>
                </c:pt>
                <c:pt idx="615">
                  <c:v>-0.15998708303636705</c:v>
                </c:pt>
                <c:pt idx="616">
                  <c:v>-0.15914885514614258</c:v>
                </c:pt>
                <c:pt idx="617">
                  <c:v>-0.15725216515161189</c:v>
                </c:pt>
                <c:pt idx="618">
                  <c:v>-0.15434726725773981</c:v>
                </c:pt>
                <c:pt idx="619">
                  <c:v>-0.15197795925204829</c:v>
                </c:pt>
                <c:pt idx="620">
                  <c:v>-0.1507012117154039</c:v>
                </c:pt>
                <c:pt idx="621">
                  <c:v>-0.14653771244802044</c:v>
                </c:pt>
                <c:pt idx="622">
                  <c:v>-0.14643674713490371</c:v>
                </c:pt>
                <c:pt idx="623">
                  <c:v>-0.1458336029087523</c:v>
                </c:pt>
                <c:pt idx="624">
                  <c:v>-0.14252347599900012</c:v>
                </c:pt>
                <c:pt idx="625">
                  <c:v>-0.14225351110742313</c:v>
                </c:pt>
                <c:pt idx="626">
                  <c:v>-0.14113219541404878</c:v>
                </c:pt>
                <c:pt idx="627">
                  <c:v>-0.13882287024325682</c:v>
                </c:pt>
                <c:pt idx="628">
                  <c:v>-0.13856876281491828</c:v>
                </c:pt>
                <c:pt idx="629">
                  <c:v>-0.13827485700422187</c:v>
                </c:pt>
                <c:pt idx="630">
                  <c:v>-0.13690140066161058</c:v>
                </c:pt>
                <c:pt idx="631">
                  <c:v>-0.13481403110547177</c:v>
                </c:pt>
                <c:pt idx="632">
                  <c:v>-0.13169382427668092</c:v>
                </c:pt>
                <c:pt idx="633">
                  <c:v>-0.12983820281789557</c:v>
                </c:pt>
                <c:pt idx="634">
                  <c:v>-0.12815433958551867</c:v>
                </c:pt>
                <c:pt idx="635">
                  <c:v>-0.12694007153037082</c:v>
                </c:pt>
                <c:pt idx="636">
                  <c:v>-0.12216774990835239</c:v>
                </c:pt>
                <c:pt idx="637">
                  <c:v>-0.12120439585361902</c:v>
                </c:pt>
                <c:pt idx="638">
                  <c:v>-0.11993222557143124</c:v>
                </c:pt>
                <c:pt idx="639">
                  <c:v>-0.11934964077203755</c:v>
                </c:pt>
                <c:pt idx="640">
                  <c:v>-0.11914128660670623</c:v>
                </c:pt>
                <c:pt idx="641">
                  <c:v>-0.11904949361855245</c:v>
                </c:pt>
                <c:pt idx="642">
                  <c:v>-0.1161733785623235</c:v>
                </c:pt>
                <c:pt idx="643">
                  <c:v>-0.11554712565900878</c:v>
                </c:pt>
                <c:pt idx="644">
                  <c:v>-0.1147696568758111</c:v>
                </c:pt>
                <c:pt idx="645">
                  <c:v>-0.11447353647207079</c:v>
                </c:pt>
                <c:pt idx="646">
                  <c:v>-0.11414604398113899</c:v>
                </c:pt>
                <c:pt idx="647">
                  <c:v>-0.11203514873325415</c:v>
                </c:pt>
                <c:pt idx="648">
                  <c:v>-0.10966458560332357</c:v>
                </c:pt>
                <c:pt idx="649">
                  <c:v>-0.10638903867321825</c:v>
                </c:pt>
                <c:pt idx="650">
                  <c:v>-0.1014229972917942</c:v>
                </c:pt>
                <c:pt idx="651">
                  <c:v>-0.10031153270650842</c:v>
                </c:pt>
                <c:pt idx="652">
                  <c:v>-9.8733061198350194E-2</c:v>
                </c:pt>
                <c:pt idx="653">
                  <c:v>-9.615248669712366E-2</c:v>
                </c:pt>
                <c:pt idx="654">
                  <c:v>-9.5825592324043002E-2</c:v>
                </c:pt>
                <c:pt idx="655">
                  <c:v>-9.4395987414833071E-2</c:v>
                </c:pt>
                <c:pt idx="656">
                  <c:v>-9.0001003825414691E-2</c:v>
                </c:pt>
                <c:pt idx="657">
                  <c:v>-8.6027141009260816E-2</c:v>
                </c:pt>
                <c:pt idx="658">
                  <c:v>-8.3616196595856826E-2</c:v>
                </c:pt>
                <c:pt idx="659">
                  <c:v>-8.1433483354639846E-2</c:v>
                </c:pt>
                <c:pt idx="660">
                  <c:v>-8.0271530624544951E-2</c:v>
                </c:pt>
                <c:pt idx="661">
                  <c:v>-7.9570438595541748E-2</c:v>
                </c:pt>
                <c:pt idx="662">
                  <c:v>-7.9474279041699805E-2</c:v>
                </c:pt>
                <c:pt idx="663">
                  <c:v>-7.8299671806655702E-2</c:v>
                </c:pt>
                <c:pt idx="664">
                  <c:v>-7.6597489581142625E-2</c:v>
                </c:pt>
                <c:pt idx="665">
                  <c:v>-7.300212553744255E-2</c:v>
                </c:pt>
                <c:pt idx="666">
                  <c:v>-6.9295172895354959E-2</c:v>
                </c:pt>
                <c:pt idx="667">
                  <c:v>-6.2873310684506314E-2</c:v>
                </c:pt>
                <c:pt idx="668">
                  <c:v>-6.1945960963272775E-2</c:v>
                </c:pt>
                <c:pt idx="669">
                  <c:v>-6.0975067276318545E-2</c:v>
                </c:pt>
                <c:pt idx="670">
                  <c:v>-5.6883120027951449E-2</c:v>
                </c:pt>
                <c:pt idx="671">
                  <c:v>-5.5265840717111797E-2</c:v>
                </c:pt>
                <c:pt idx="672">
                  <c:v>-5.1048713946625635E-2</c:v>
                </c:pt>
                <c:pt idx="673">
                  <c:v>-4.6568205440719768E-2</c:v>
                </c:pt>
                <c:pt idx="674">
                  <c:v>-4.5911683106164745E-2</c:v>
                </c:pt>
                <c:pt idx="675">
                  <c:v>-4.4146174664126493E-2</c:v>
                </c:pt>
                <c:pt idx="676">
                  <c:v>-4.3659394483899119E-2</c:v>
                </c:pt>
                <c:pt idx="677">
                  <c:v>-4.3525097323563536E-2</c:v>
                </c:pt>
                <c:pt idx="678">
                  <c:v>-4.2534355271422908E-2</c:v>
                </c:pt>
                <c:pt idx="679">
                  <c:v>-4.0746955007712853E-2</c:v>
                </c:pt>
                <c:pt idx="680">
                  <c:v>-3.9062644244664581E-2</c:v>
                </c:pt>
                <c:pt idx="681">
                  <c:v>-3.8296999037325606E-2</c:v>
                </c:pt>
                <c:pt idx="682">
                  <c:v>-3.7672887698914352E-2</c:v>
                </c:pt>
                <c:pt idx="683">
                  <c:v>-3.519235658853765E-2</c:v>
                </c:pt>
                <c:pt idx="684">
                  <c:v>-3.3351001553200102E-2</c:v>
                </c:pt>
                <c:pt idx="685">
                  <c:v>-3.2714755937603951E-2</c:v>
                </c:pt>
                <c:pt idx="686">
                  <c:v>-3.1833289670338258E-2</c:v>
                </c:pt>
                <c:pt idx="687">
                  <c:v>-3.1715762358751461E-2</c:v>
                </c:pt>
                <c:pt idx="688">
                  <c:v>-3.0074150836414799E-2</c:v>
                </c:pt>
                <c:pt idx="689">
                  <c:v>-2.8045486880684589E-2</c:v>
                </c:pt>
                <c:pt idx="690">
                  <c:v>-2.7267386435228271E-2</c:v>
                </c:pt>
                <c:pt idx="691">
                  <c:v>-2.7020307563381835E-2</c:v>
                </c:pt>
                <c:pt idx="692">
                  <c:v>-2.6164421617710609E-2</c:v>
                </c:pt>
                <c:pt idx="693">
                  <c:v>-2.5553864751921715E-2</c:v>
                </c:pt>
                <c:pt idx="694">
                  <c:v>-2.5341238224052199E-2</c:v>
                </c:pt>
                <c:pt idx="695">
                  <c:v>-2.4470705636587865E-2</c:v>
                </c:pt>
                <c:pt idx="696">
                  <c:v>-2.4248798483836081E-2</c:v>
                </c:pt>
                <c:pt idx="697">
                  <c:v>-2.4074487356490475E-2</c:v>
                </c:pt>
                <c:pt idx="698">
                  <c:v>-2.3955537694377173E-2</c:v>
                </c:pt>
                <c:pt idx="699">
                  <c:v>-2.2666937876007154E-2</c:v>
                </c:pt>
                <c:pt idx="700">
                  <c:v>-2.1585265974703161E-2</c:v>
                </c:pt>
                <c:pt idx="701">
                  <c:v>-2.1489605818300363E-2</c:v>
                </c:pt>
                <c:pt idx="702">
                  <c:v>-2.1410576904249131E-2</c:v>
                </c:pt>
                <c:pt idx="703">
                  <c:v>-2.1383836016605619E-2</c:v>
                </c:pt>
                <c:pt idx="704">
                  <c:v>-1.9122006076932284E-2</c:v>
                </c:pt>
                <c:pt idx="705">
                  <c:v>-1.734432501226936E-2</c:v>
                </c:pt>
                <c:pt idx="706">
                  <c:v>-1.6168865770325697E-2</c:v>
                </c:pt>
                <c:pt idx="707">
                  <c:v>-1.5170471314660519E-2</c:v>
                </c:pt>
                <c:pt idx="708">
                  <c:v>-1.4975660626834624E-2</c:v>
                </c:pt>
                <c:pt idx="709">
                  <c:v>-1.4945579507147196E-2</c:v>
                </c:pt>
                <c:pt idx="710">
                  <c:v>-1.4241082473568617E-2</c:v>
                </c:pt>
                <c:pt idx="711">
                  <c:v>-1.2927928643020236E-2</c:v>
                </c:pt>
                <c:pt idx="712">
                  <c:v>-9.3308969323604007E-3</c:v>
                </c:pt>
                <c:pt idx="713">
                  <c:v>-8.5677846114473408E-3</c:v>
                </c:pt>
                <c:pt idx="714">
                  <c:v>-7.0724449447795677E-3</c:v>
                </c:pt>
                <c:pt idx="715">
                  <c:v>-6.2125366882972042E-3</c:v>
                </c:pt>
                <c:pt idx="716">
                  <c:v>-4.0227494592439987E-3</c:v>
                </c:pt>
                <c:pt idx="717">
                  <c:v>-3.698441998545281E-3</c:v>
                </c:pt>
                <c:pt idx="718">
                  <c:v>-2.9894279528250738E-3</c:v>
                </c:pt>
                <c:pt idx="719">
                  <c:v>5.1985267806378315E-5</c:v>
                </c:pt>
                <c:pt idx="720">
                  <c:v>1.3560967037843971E-4</c:v>
                </c:pt>
                <c:pt idx="721">
                  <c:v>2.0773025449926236E-3</c:v>
                </c:pt>
                <c:pt idx="722">
                  <c:v>3.1674583511787468E-3</c:v>
                </c:pt>
                <c:pt idx="723">
                  <c:v>5.6790409324028474E-3</c:v>
                </c:pt>
                <c:pt idx="724">
                  <c:v>7.6365343070359578E-3</c:v>
                </c:pt>
                <c:pt idx="725">
                  <c:v>1.0489876016479879E-2</c:v>
                </c:pt>
                <c:pt idx="726">
                  <c:v>1.1551305278714957E-2</c:v>
                </c:pt>
                <c:pt idx="727">
                  <c:v>1.2067649885961899E-2</c:v>
                </c:pt>
                <c:pt idx="728">
                  <c:v>1.2670250878039779E-2</c:v>
                </c:pt>
                <c:pt idx="729">
                  <c:v>1.3187389923018379E-2</c:v>
                </c:pt>
                <c:pt idx="730">
                  <c:v>1.4333925125721068E-2</c:v>
                </c:pt>
                <c:pt idx="731">
                  <c:v>1.4818205256981997E-2</c:v>
                </c:pt>
                <c:pt idx="732">
                  <c:v>1.4879742898848781E-2</c:v>
                </c:pt>
                <c:pt idx="733">
                  <c:v>1.5740906019174147E-2</c:v>
                </c:pt>
                <c:pt idx="734">
                  <c:v>1.6921698624292391E-2</c:v>
                </c:pt>
                <c:pt idx="735">
                  <c:v>1.7638937959812154E-2</c:v>
                </c:pt>
                <c:pt idx="736">
                  <c:v>1.7820157233338883E-2</c:v>
                </c:pt>
                <c:pt idx="737">
                  <c:v>1.9685963125172998E-2</c:v>
                </c:pt>
                <c:pt idx="738">
                  <c:v>2.0057320875491575E-2</c:v>
                </c:pt>
                <c:pt idx="739">
                  <c:v>2.0608305052665903E-2</c:v>
                </c:pt>
                <c:pt idx="740">
                  <c:v>2.2666937876011525E-2</c:v>
                </c:pt>
                <c:pt idx="741">
                  <c:v>2.3130396322605259E-2</c:v>
                </c:pt>
                <c:pt idx="742">
                  <c:v>2.3866911600654052E-2</c:v>
                </c:pt>
                <c:pt idx="743">
                  <c:v>2.4758438668497331E-2</c:v>
                </c:pt>
                <c:pt idx="744">
                  <c:v>2.6461940007981442E-2</c:v>
                </c:pt>
                <c:pt idx="745">
                  <c:v>2.7194606782552408E-2</c:v>
                </c:pt>
                <c:pt idx="746">
                  <c:v>2.8645781817858287E-2</c:v>
                </c:pt>
                <c:pt idx="747">
                  <c:v>2.8957462234830599E-2</c:v>
                </c:pt>
                <c:pt idx="748">
                  <c:v>2.9370811266714449E-2</c:v>
                </c:pt>
                <c:pt idx="749">
                  <c:v>3.0092941464814629E-2</c:v>
                </c:pt>
                <c:pt idx="750">
                  <c:v>3.0192576888980017E-2</c:v>
                </c:pt>
                <c:pt idx="751">
                  <c:v>3.1324998262486754E-2</c:v>
                </c:pt>
                <c:pt idx="752">
                  <c:v>3.2529285824445961E-2</c:v>
                </c:pt>
                <c:pt idx="753">
                  <c:v>3.6658676816530365E-2</c:v>
                </c:pt>
                <c:pt idx="754">
                  <c:v>3.6691321699416815E-2</c:v>
                </c:pt>
                <c:pt idx="755">
                  <c:v>3.8167879380972922E-2</c:v>
                </c:pt>
                <c:pt idx="756">
                  <c:v>3.9043668157544599E-2</c:v>
                </c:pt>
                <c:pt idx="757">
                  <c:v>3.9459642895779856E-2</c:v>
                </c:pt>
                <c:pt idx="758">
                  <c:v>4.0519668283610887E-2</c:v>
                </c:pt>
                <c:pt idx="759">
                  <c:v>4.1336188369291892E-2</c:v>
                </c:pt>
                <c:pt idx="760">
                  <c:v>4.1714077154689104E-2</c:v>
                </c:pt>
                <c:pt idx="761">
                  <c:v>4.2020718540060349E-2</c:v>
                </c:pt>
                <c:pt idx="762">
                  <c:v>4.2435516234095944E-2</c:v>
                </c:pt>
                <c:pt idx="763">
                  <c:v>4.3845141828224098E-2</c:v>
                </c:pt>
                <c:pt idx="764">
                  <c:v>4.5133288097438842E-2</c:v>
                </c:pt>
                <c:pt idx="765">
                  <c:v>4.5508524763746699E-2</c:v>
                </c:pt>
                <c:pt idx="766">
                  <c:v>4.552141323414613E-2</c:v>
                </c:pt>
                <c:pt idx="767">
                  <c:v>4.8273199558882394E-2</c:v>
                </c:pt>
                <c:pt idx="768">
                  <c:v>4.8695951218869382E-2</c:v>
                </c:pt>
                <c:pt idx="769">
                  <c:v>4.9252003082023474E-2</c:v>
                </c:pt>
                <c:pt idx="770">
                  <c:v>5.0389918276016341E-2</c:v>
                </c:pt>
                <c:pt idx="771">
                  <c:v>5.1551752611935647E-2</c:v>
                </c:pt>
                <c:pt idx="772">
                  <c:v>5.1882753959888235E-2</c:v>
                </c:pt>
                <c:pt idx="773">
                  <c:v>5.1994775990895158E-2</c:v>
                </c:pt>
                <c:pt idx="774">
                  <c:v>5.2254278392115883E-2</c:v>
                </c:pt>
                <c:pt idx="775">
                  <c:v>5.2871259865451194E-2</c:v>
                </c:pt>
                <c:pt idx="776">
                  <c:v>5.3880488701091946E-2</c:v>
                </c:pt>
                <c:pt idx="777">
                  <c:v>5.7590131474487383E-2</c:v>
                </c:pt>
                <c:pt idx="778">
                  <c:v>6.1008408892809889E-2</c:v>
                </c:pt>
                <c:pt idx="779">
                  <c:v>6.1028825263078235E-2</c:v>
                </c:pt>
                <c:pt idx="780">
                  <c:v>6.3635577797310966E-2</c:v>
                </c:pt>
                <c:pt idx="781">
                  <c:v>6.4630954039303093E-2</c:v>
                </c:pt>
                <c:pt idx="782">
                  <c:v>6.6562118935353062E-2</c:v>
                </c:pt>
                <c:pt idx="783">
                  <c:v>6.6816328097648106E-2</c:v>
                </c:pt>
                <c:pt idx="784">
                  <c:v>6.686945461859066E-2</c:v>
                </c:pt>
                <c:pt idx="785">
                  <c:v>6.7292970730641249E-2</c:v>
                </c:pt>
                <c:pt idx="786">
                  <c:v>6.7354816288378569E-2</c:v>
                </c:pt>
                <c:pt idx="787">
                  <c:v>6.7556402992771436E-2</c:v>
                </c:pt>
                <c:pt idx="788">
                  <c:v>6.7594565884298616E-2</c:v>
                </c:pt>
                <c:pt idx="789">
                  <c:v>6.896493062115111E-2</c:v>
                </c:pt>
                <c:pt idx="790">
                  <c:v>6.9019731872753953E-2</c:v>
                </c:pt>
                <c:pt idx="791">
                  <c:v>7.1631896753667199E-2</c:v>
                </c:pt>
                <c:pt idx="792">
                  <c:v>7.2950548417909558E-2</c:v>
                </c:pt>
                <c:pt idx="793">
                  <c:v>7.35574292052186E-2</c:v>
                </c:pt>
                <c:pt idx="794">
                  <c:v>7.4378031437048867E-2</c:v>
                </c:pt>
                <c:pt idx="795">
                  <c:v>7.4707731718153647E-2</c:v>
                </c:pt>
                <c:pt idx="796">
                  <c:v>7.478012043784539E-2</c:v>
                </c:pt>
                <c:pt idx="797">
                  <c:v>7.8183678067190121E-2</c:v>
                </c:pt>
                <c:pt idx="798">
                  <c:v>7.8588467847084786E-2</c:v>
                </c:pt>
                <c:pt idx="799">
                  <c:v>7.9349014626636127E-2</c:v>
                </c:pt>
                <c:pt idx="800">
                  <c:v>8.1159267127645887E-2</c:v>
                </c:pt>
                <c:pt idx="801">
                  <c:v>8.1301392193757371E-2</c:v>
                </c:pt>
                <c:pt idx="802">
                  <c:v>8.2221084856533053E-2</c:v>
                </c:pt>
                <c:pt idx="803">
                  <c:v>8.5216854208080714E-2</c:v>
                </c:pt>
                <c:pt idx="804">
                  <c:v>8.9292232597185009E-2</c:v>
                </c:pt>
                <c:pt idx="805">
                  <c:v>9.2123703461444967E-2</c:v>
                </c:pt>
                <c:pt idx="806">
                  <c:v>9.4989187146613085E-2</c:v>
                </c:pt>
                <c:pt idx="807">
                  <c:v>9.5616411775772348E-2</c:v>
                </c:pt>
                <c:pt idx="808">
                  <c:v>9.5833413329170308E-2</c:v>
                </c:pt>
                <c:pt idx="809">
                  <c:v>9.8515260589997641E-2</c:v>
                </c:pt>
                <c:pt idx="810">
                  <c:v>9.8645969904079076E-2</c:v>
                </c:pt>
                <c:pt idx="811">
                  <c:v>0.10023943542895251</c:v>
                </c:pt>
                <c:pt idx="812">
                  <c:v>0.10087129349384656</c:v>
                </c:pt>
                <c:pt idx="813">
                  <c:v>0.10458166578830674</c:v>
                </c:pt>
                <c:pt idx="814">
                  <c:v>0.10558910546677938</c:v>
                </c:pt>
                <c:pt idx="815">
                  <c:v>0.1065997609195946</c:v>
                </c:pt>
                <c:pt idx="816">
                  <c:v>0.10757082235881127</c:v>
                </c:pt>
                <c:pt idx="817">
                  <c:v>0.10802152141771976</c:v>
                </c:pt>
                <c:pt idx="818">
                  <c:v>0.10926211709539142</c:v>
                </c:pt>
                <c:pt idx="819">
                  <c:v>0.1101917076410103</c:v>
                </c:pt>
                <c:pt idx="820">
                  <c:v>0.11446563257002398</c:v>
                </c:pt>
                <c:pt idx="821">
                  <c:v>0.11639023312511028</c:v>
                </c:pt>
                <c:pt idx="822">
                  <c:v>0.11643286107258963</c:v>
                </c:pt>
                <c:pt idx="823">
                  <c:v>0.11665501985289978</c:v>
                </c:pt>
                <c:pt idx="824">
                  <c:v>0.1191892656066925</c:v>
                </c:pt>
                <c:pt idx="825">
                  <c:v>0.12005311888812152</c:v>
                </c:pt>
                <c:pt idx="826">
                  <c:v>0.12023669532944868</c:v>
                </c:pt>
                <c:pt idx="827">
                  <c:v>0.12171728990449285</c:v>
                </c:pt>
                <c:pt idx="828">
                  <c:v>0.12243895571052467</c:v>
                </c:pt>
                <c:pt idx="829">
                  <c:v>0.12438794784569808</c:v>
                </c:pt>
                <c:pt idx="830">
                  <c:v>0.12501574765356413</c:v>
                </c:pt>
                <c:pt idx="831">
                  <c:v>0.12565885247071554</c:v>
                </c:pt>
                <c:pt idx="832">
                  <c:v>0.12575806802882161</c:v>
                </c:pt>
                <c:pt idx="833">
                  <c:v>0.12608076797885159</c:v>
                </c:pt>
                <c:pt idx="834">
                  <c:v>0.12978268315187372</c:v>
                </c:pt>
                <c:pt idx="835">
                  <c:v>0.13069664964703165</c:v>
                </c:pt>
                <c:pt idx="836">
                  <c:v>0.13133793892603821</c:v>
                </c:pt>
                <c:pt idx="837">
                  <c:v>0.13223686629836873</c:v>
                </c:pt>
                <c:pt idx="838">
                  <c:v>0.1325032624052197</c:v>
                </c:pt>
                <c:pt idx="839">
                  <c:v>0.13366769523124788</c:v>
                </c:pt>
                <c:pt idx="840">
                  <c:v>0.13367649055382946</c:v>
                </c:pt>
                <c:pt idx="841">
                  <c:v>0.1354407814441872</c:v>
                </c:pt>
                <c:pt idx="842">
                  <c:v>0.13914120037848224</c:v>
                </c:pt>
                <c:pt idx="843">
                  <c:v>0.13979946989909367</c:v>
                </c:pt>
                <c:pt idx="844">
                  <c:v>0.14015872004758029</c:v>
                </c:pt>
                <c:pt idx="845">
                  <c:v>0.14028440360776648</c:v>
                </c:pt>
                <c:pt idx="846">
                  <c:v>0.14057022033728253</c:v>
                </c:pt>
                <c:pt idx="847">
                  <c:v>0.14085820857012979</c:v>
                </c:pt>
                <c:pt idx="848">
                  <c:v>0.14201515105955739</c:v>
                </c:pt>
                <c:pt idx="849">
                  <c:v>0.14256618126784543</c:v>
                </c:pt>
                <c:pt idx="850">
                  <c:v>0.14392817033480554</c:v>
                </c:pt>
                <c:pt idx="851">
                  <c:v>0.14445989553190119</c:v>
                </c:pt>
                <c:pt idx="852">
                  <c:v>0.1457697447537003</c:v>
                </c:pt>
                <c:pt idx="853">
                  <c:v>0.14761958851272672</c:v>
                </c:pt>
                <c:pt idx="854">
                  <c:v>0.14837060546372713</c:v>
                </c:pt>
                <c:pt idx="855">
                  <c:v>0.14940639068209324</c:v>
                </c:pt>
                <c:pt idx="856">
                  <c:v>0.15019886397705304</c:v>
                </c:pt>
                <c:pt idx="857">
                  <c:v>0.15262328207040707</c:v>
                </c:pt>
                <c:pt idx="858">
                  <c:v>0.15391208371725262</c:v>
                </c:pt>
                <c:pt idx="859">
                  <c:v>0.15492684815517735</c:v>
                </c:pt>
                <c:pt idx="860">
                  <c:v>0.1555800901431775</c:v>
                </c:pt>
                <c:pt idx="861">
                  <c:v>0.15652106067458502</c:v>
                </c:pt>
                <c:pt idx="862">
                  <c:v>0.15701212460889682</c:v>
                </c:pt>
                <c:pt idx="863">
                  <c:v>0.15701598754188062</c:v>
                </c:pt>
                <c:pt idx="864">
                  <c:v>0.15702021869417493</c:v>
                </c:pt>
                <c:pt idx="865">
                  <c:v>0.15730071322962372</c:v>
                </c:pt>
                <c:pt idx="866">
                  <c:v>0.15991186328323928</c:v>
                </c:pt>
                <c:pt idx="867">
                  <c:v>0.16067312534626191</c:v>
                </c:pt>
                <c:pt idx="868">
                  <c:v>0.16092309075176514</c:v>
                </c:pt>
                <c:pt idx="869">
                  <c:v>0.16190370215121916</c:v>
                </c:pt>
                <c:pt idx="870">
                  <c:v>0.16217904631009009</c:v>
                </c:pt>
                <c:pt idx="871">
                  <c:v>0.1625903222224403</c:v>
                </c:pt>
                <c:pt idx="872">
                  <c:v>0.16266247657663105</c:v>
                </c:pt>
                <c:pt idx="873">
                  <c:v>0.16277425161879694</c:v>
                </c:pt>
                <c:pt idx="874">
                  <c:v>0.16378218814798626</c:v>
                </c:pt>
                <c:pt idx="875">
                  <c:v>0.16409570303529586</c:v>
                </c:pt>
                <c:pt idx="876">
                  <c:v>0.16423169248253422</c:v>
                </c:pt>
                <c:pt idx="877">
                  <c:v>0.16446121185569346</c:v>
                </c:pt>
                <c:pt idx="878">
                  <c:v>0.16515579142599812</c:v>
                </c:pt>
                <c:pt idx="879">
                  <c:v>0.16525472250082945</c:v>
                </c:pt>
                <c:pt idx="880">
                  <c:v>0.16531875675730012</c:v>
                </c:pt>
                <c:pt idx="881">
                  <c:v>0.16722572771148228</c:v>
                </c:pt>
                <c:pt idx="882">
                  <c:v>0.16921329403940341</c:v>
                </c:pt>
                <c:pt idx="883">
                  <c:v>0.17728741867293657</c:v>
                </c:pt>
                <c:pt idx="884">
                  <c:v>0.17966407994162481</c:v>
                </c:pt>
                <c:pt idx="885">
                  <c:v>0.17993526677592642</c:v>
                </c:pt>
                <c:pt idx="886">
                  <c:v>0.18042920903780582</c:v>
                </c:pt>
                <c:pt idx="887">
                  <c:v>0.18127488942184572</c:v>
                </c:pt>
                <c:pt idx="888">
                  <c:v>0.18228393297225509</c:v>
                </c:pt>
                <c:pt idx="889">
                  <c:v>0.18273727198168307</c:v>
                </c:pt>
                <c:pt idx="890">
                  <c:v>0.18654207101173853</c:v>
                </c:pt>
                <c:pt idx="891">
                  <c:v>0.18666650956562136</c:v>
                </c:pt>
                <c:pt idx="892">
                  <c:v>0.18824433743595345</c:v>
                </c:pt>
                <c:pt idx="893">
                  <c:v>0.18944614353521935</c:v>
                </c:pt>
                <c:pt idx="894">
                  <c:v>0.19085798420478473</c:v>
                </c:pt>
                <c:pt idx="895">
                  <c:v>0.19120127342554333</c:v>
                </c:pt>
                <c:pt idx="896">
                  <c:v>0.19166230788372307</c:v>
                </c:pt>
                <c:pt idx="897">
                  <c:v>0.19177566855866815</c:v>
                </c:pt>
                <c:pt idx="898">
                  <c:v>0.19190641482904031</c:v>
                </c:pt>
                <c:pt idx="899">
                  <c:v>0.19228386586868101</c:v>
                </c:pt>
                <c:pt idx="900">
                  <c:v>0.19436711380346181</c:v>
                </c:pt>
                <c:pt idx="901">
                  <c:v>0.19473071103399389</c:v>
                </c:pt>
                <c:pt idx="902">
                  <c:v>0.19488146671223172</c:v>
                </c:pt>
                <c:pt idx="903">
                  <c:v>0.19616019361210174</c:v>
                </c:pt>
                <c:pt idx="904">
                  <c:v>0.20107642157467479</c:v>
                </c:pt>
                <c:pt idx="905">
                  <c:v>0.20221516951732763</c:v>
                </c:pt>
                <c:pt idx="906">
                  <c:v>0.20233983367244615</c:v>
                </c:pt>
                <c:pt idx="907">
                  <c:v>0.20273781011420311</c:v>
                </c:pt>
                <c:pt idx="908">
                  <c:v>0.20413483775544303</c:v>
                </c:pt>
                <c:pt idx="909">
                  <c:v>0.20414875513450551</c:v>
                </c:pt>
                <c:pt idx="910">
                  <c:v>0.2046548395438906</c:v>
                </c:pt>
                <c:pt idx="911">
                  <c:v>0.20870208624382486</c:v>
                </c:pt>
                <c:pt idx="912">
                  <c:v>0.20886982671085957</c:v>
                </c:pt>
                <c:pt idx="913">
                  <c:v>0.21220688209191829</c:v>
                </c:pt>
                <c:pt idx="914">
                  <c:v>0.21267705823542093</c:v>
                </c:pt>
                <c:pt idx="915">
                  <c:v>0.21278470264293328</c:v>
                </c:pt>
                <c:pt idx="916">
                  <c:v>0.21498052818589078</c:v>
                </c:pt>
                <c:pt idx="917">
                  <c:v>0.21554754524270958</c:v>
                </c:pt>
                <c:pt idx="918">
                  <c:v>0.21717512846348525</c:v>
                </c:pt>
                <c:pt idx="919">
                  <c:v>0.21735471633392617</c:v>
                </c:pt>
                <c:pt idx="920">
                  <c:v>0.22071890967171667</c:v>
                </c:pt>
                <c:pt idx="921">
                  <c:v>0.2219596838174398</c:v>
                </c:pt>
                <c:pt idx="922">
                  <c:v>0.22788273396226916</c:v>
                </c:pt>
                <c:pt idx="923">
                  <c:v>0.22899226209428969</c:v>
                </c:pt>
                <c:pt idx="924">
                  <c:v>0.22984927296273716</c:v>
                </c:pt>
                <c:pt idx="925">
                  <c:v>0.23073503098935641</c:v>
                </c:pt>
                <c:pt idx="926">
                  <c:v>0.23313201265444328</c:v>
                </c:pt>
                <c:pt idx="927">
                  <c:v>0.23446545340930763</c:v>
                </c:pt>
                <c:pt idx="928">
                  <c:v>0.23713710209378633</c:v>
                </c:pt>
                <c:pt idx="929">
                  <c:v>0.23817091463714238</c:v>
                </c:pt>
                <c:pt idx="930">
                  <c:v>0.23828256863162106</c:v>
                </c:pt>
                <c:pt idx="931">
                  <c:v>0.2385857660300261</c:v>
                </c:pt>
                <c:pt idx="932">
                  <c:v>0.23911013553399033</c:v>
                </c:pt>
                <c:pt idx="933">
                  <c:v>0.23933628595125825</c:v>
                </c:pt>
                <c:pt idx="934">
                  <c:v>0.24074984030540231</c:v>
                </c:pt>
                <c:pt idx="935">
                  <c:v>0.24178625940690002</c:v>
                </c:pt>
                <c:pt idx="936">
                  <c:v>0.24241201575102941</c:v>
                </c:pt>
                <c:pt idx="937">
                  <c:v>0.2426798645769154</c:v>
                </c:pt>
                <c:pt idx="938">
                  <c:v>0.24280853825604562</c:v>
                </c:pt>
                <c:pt idx="939">
                  <c:v>0.24373690428177605</c:v>
                </c:pt>
                <c:pt idx="940">
                  <c:v>0.24527855255796654</c:v>
                </c:pt>
                <c:pt idx="941">
                  <c:v>0.24688353355163511</c:v>
                </c:pt>
                <c:pt idx="942">
                  <c:v>0.24748779779168231</c:v>
                </c:pt>
                <c:pt idx="943">
                  <c:v>0.24756195355607544</c:v>
                </c:pt>
                <c:pt idx="944">
                  <c:v>0.24761151969004444</c:v>
                </c:pt>
                <c:pt idx="945">
                  <c:v>0.24823472668816579</c:v>
                </c:pt>
                <c:pt idx="946">
                  <c:v>0.25055400478235179</c:v>
                </c:pt>
                <c:pt idx="947">
                  <c:v>0.25109816719611106</c:v>
                </c:pt>
                <c:pt idx="948">
                  <c:v>0.2516897593014813</c:v>
                </c:pt>
                <c:pt idx="949">
                  <c:v>0.25191927324034868</c:v>
                </c:pt>
                <c:pt idx="950">
                  <c:v>0.25314866262005276</c:v>
                </c:pt>
                <c:pt idx="951">
                  <c:v>0.25487880700186394</c:v>
                </c:pt>
                <c:pt idx="952">
                  <c:v>0.2563056858157014</c:v>
                </c:pt>
                <c:pt idx="953">
                  <c:v>0.25647435424308296</c:v>
                </c:pt>
                <c:pt idx="954">
                  <c:v>0.25675390298806722</c:v>
                </c:pt>
                <c:pt idx="955">
                  <c:v>0.25711621214272912</c:v>
                </c:pt>
                <c:pt idx="956">
                  <c:v>0.25836389180480207</c:v>
                </c:pt>
                <c:pt idx="957">
                  <c:v>0.25938899972595941</c:v>
                </c:pt>
                <c:pt idx="958">
                  <c:v>0.26037228718475908</c:v>
                </c:pt>
                <c:pt idx="959">
                  <c:v>0.26088738508370707</c:v>
                </c:pt>
                <c:pt idx="960">
                  <c:v>0.26202447012139823</c:v>
                </c:pt>
                <c:pt idx="961">
                  <c:v>0.26741714049441656</c:v>
                </c:pt>
                <c:pt idx="962">
                  <c:v>0.27309999532349738</c:v>
                </c:pt>
                <c:pt idx="963">
                  <c:v>0.27374383851512307</c:v>
                </c:pt>
                <c:pt idx="964">
                  <c:v>0.27488319458360616</c:v>
                </c:pt>
                <c:pt idx="965">
                  <c:v>0.27796454286215239</c:v>
                </c:pt>
                <c:pt idx="966">
                  <c:v>0.27824917697555335</c:v>
                </c:pt>
                <c:pt idx="967">
                  <c:v>0.27918339473087783</c:v>
                </c:pt>
                <c:pt idx="968">
                  <c:v>0.28075955764015648</c:v>
                </c:pt>
                <c:pt idx="969">
                  <c:v>0.28105046008189849</c:v>
                </c:pt>
                <c:pt idx="970">
                  <c:v>0.28202119823025201</c:v>
                </c:pt>
                <c:pt idx="971">
                  <c:v>0.28371505693705262</c:v>
                </c:pt>
                <c:pt idx="972">
                  <c:v>0.28381234220890172</c:v>
                </c:pt>
                <c:pt idx="973">
                  <c:v>0.2843916860270938</c:v>
                </c:pt>
                <c:pt idx="974">
                  <c:v>0.28627502944666966</c:v>
                </c:pt>
                <c:pt idx="975">
                  <c:v>0.28684591072513077</c:v>
                </c:pt>
                <c:pt idx="976">
                  <c:v>0.28832952616001806</c:v>
                </c:pt>
                <c:pt idx="977">
                  <c:v>0.28901934492566839</c:v>
                </c:pt>
                <c:pt idx="978">
                  <c:v>0.29222453182684771</c:v>
                </c:pt>
                <c:pt idx="979">
                  <c:v>0.29241377808001745</c:v>
                </c:pt>
                <c:pt idx="980">
                  <c:v>0.29255909814264586</c:v>
                </c:pt>
                <c:pt idx="981">
                  <c:v>0.29331635296504527</c:v>
                </c:pt>
                <c:pt idx="982">
                  <c:v>0.29369943893783179</c:v>
                </c:pt>
                <c:pt idx="983">
                  <c:v>0.29434644794887305</c:v>
                </c:pt>
                <c:pt idx="984">
                  <c:v>0.29478597854097016</c:v>
                </c:pt>
                <c:pt idx="985">
                  <c:v>0.29528001553963851</c:v>
                </c:pt>
                <c:pt idx="986">
                  <c:v>0.29534652653579591</c:v>
                </c:pt>
                <c:pt idx="987">
                  <c:v>0.29566424460202367</c:v>
                </c:pt>
                <c:pt idx="988">
                  <c:v>0.29644062594369347</c:v>
                </c:pt>
                <c:pt idx="989">
                  <c:v>0.29760171016970843</c:v>
                </c:pt>
                <c:pt idx="990">
                  <c:v>0.30175960398905083</c:v>
                </c:pt>
                <c:pt idx="991">
                  <c:v>0.30298381806474267</c:v>
                </c:pt>
                <c:pt idx="992">
                  <c:v>0.30512951903553265</c:v>
                </c:pt>
                <c:pt idx="993">
                  <c:v>0.30761810467380779</c:v>
                </c:pt>
                <c:pt idx="994">
                  <c:v>0.30847623123136242</c:v>
                </c:pt>
                <c:pt idx="995">
                  <c:v>0.30858594919375015</c:v>
                </c:pt>
                <c:pt idx="996">
                  <c:v>0.30978651351578079</c:v>
                </c:pt>
                <c:pt idx="997">
                  <c:v>0.31116946006923779</c:v>
                </c:pt>
                <c:pt idx="998">
                  <c:v>0.31208075913646266</c:v>
                </c:pt>
                <c:pt idx="999">
                  <c:v>0.31489255818019324</c:v>
                </c:pt>
                <c:pt idx="1000">
                  <c:v>0.31602784803804373</c:v>
                </c:pt>
                <c:pt idx="1001">
                  <c:v>0.31638150077003196</c:v>
                </c:pt>
                <c:pt idx="1002">
                  <c:v>0.31692746457756449</c:v>
                </c:pt>
                <c:pt idx="1003">
                  <c:v>0.31787123634932829</c:v>
                </c:pt>
                <c:pt idx="1004">
                  <c:v>0.31987493014358276</c:v>
                </c:pt>
                <c:pt idx="1005">
                  <c:v>0.32189756781654821</c:v>
                </c:pt>
                <c:pt idx="1006">
                  <c:v>0.32245229780077</c:v>
                </c:pt>
                <c:pt idx="1007">
                  <c:v>0.32458673507698538</c:v>
                </c:pt>
                <c:pt idx="1008">
                  <c:v>0.3252433887567554</c:v>
                </c:pt>
                <c:pt idx="1009">
                  <c:v>0.32567831180597356</c:v>
                </c:pt>
                <c:pt idx="1010">
                  <c:v>0.32594565338894177</c:v>
                </c:pt>
                <c:pt idx="1011">
                  <c:v>0.32709942138094528</c:v>
                </c:pt>
                <c:pt idx="1012">
                  <c:v>0.32837056050313962</c:v>
                </c:pt>
                <c:pt idx="1013">
                  <c:v>0.32858060977301579</c:v>
                </c:pt>
                <c:pt idx="1014">
                  <c:v>0.32973774728370392</c:v>
                </c:pt>
                <c:pt idx="1015">
                  <c:v>0.33137120730951258</c:v>
                </c:pt>
                <c:pt idx="1016">
                  <c:v>0.3322815209791003</c:v>
                </c:pt>
                <c:pt idx="1017">
                  <c:v>0.33431095507032665</c:v>
                </c:pt>
                <c:pt idx="1018">
                  <c:v>0.33697862223150615</c:v>
                </c:pt>
                <c:pt idx="1019">
                  <c:v>0.33699370369278508</c:v>
                </c:pt>
                <c:pt idx="1020">
                  <c:v>0.33740060929042287</c:v>
                </c:pt>
                <c:pt idx="1021">
                  <c:v>0.3378028800781569</c:v>
                </c:pt>
                <c:pt idx="1022">
                  <c:v>0.3378471865768935</c:v>
                </c:pt>
                <c:pt idx="1023">
                  <c:v>0.33816868186377552</c:v>
                </c:pt>
                <c:pt idx="1024">
                  <c:v>0.33867719824326664</c:v>
                </c:pt>
                <c:pt idx="1025">
                  <c:v>0.33907906291967266</c:v>
                </c:pt>
                <c:pt idx="1026">
                  <c:v>0.33937427065274051</c:v>
                </c:pt>
                <c:pt idx="1027">
                  <c:v>0.34100480149091245</c:v>
                </c:pt>
                <c:pt idx="1028">
                  <c:v>0.34584716313840641</c:v>
                </c:pt>
                <c:pt idx="1029">
                  <c:v>0.3482519242589226</c:v>
                </c:pt>
                <c:pt idx="1030">
                  <c:v>0.34831863690227899</c:v>
                </c:pt>
                <c:pt idx="1031">
                  <c:v>0.34833358211947302</c:v>
                </c:pt>
                <c:pt idx="1032">
                  <c:v>0.34837286014029611</c:v>
                </c:pt>
                <c:pt idx="1033">
                  <c:v>0.34847285716764559</c:v>
                </c:pt>
                <c:pt idx="1034">
                  <c:v>0.35024541528381187</c:v>
                </c:pt>
                <c:pt idx="1035">
                  <c:v>0.3502732529562339</c:v>
                </c:pt>
                <c:pt idx="1036">
                  <c:v>0.35150153592489708</c:v>
                </c:pt>
                <c:pt idx="1037">
                  <c:v>0.35218992314143083</c:v>
                </c:pt>
                <c:pt idx="1038">
                  <c:v>0.35429196340694197</c:v>
                </c:pt>
                <c:pt idx="1039">
                  <c:v>0.35786415399591137</c:v>
                </c:pt>
                <c:pt idx="1040">
                  <c:v>0.35918296714727199</c:v>
                </c:pt>
                <c:pt idx="1041">
                  <c:v>0.3593514678263528</c:v>
                </c:pt>
                <c:pt idx="1042">
                  <c:v>0.36084277292400707</c:v>
                </c:pt>
                <c:pt idx="1043">
                  <c:v>0.36090328019495227</c:v>
                </c:pt>
                <c:pt idx="1044">
                  <c:v>0.36095953919529483</c:v>
                </c:pt>
                <c:pt idx="1045">
                  <c:v>0.36212358383580268</c:v>
                </c:pt>
                <c:pt idx="1046">
                  <c:v>0.36241501517564589</c:v>
                </c:pt>
                <c:pt idx="1047">
                  <c:v>0.36246660772344791</c:v>
                </c:pt>
                <c:pt idx="1048">
                  <c:v>0.36391049535232572</c:v>
                </c:pt>
                <c:pt idx="1049">
                  <c:v>0.36445789002570861</c:v>
                </c:pt>
                <c:pt idx="1050">
                  <c:v>0.36547269887158063</c:v>
                </c:pt>
                <c:pt idx="1051">
                  <c:v>0.36807650788441215</c:v>
                </c:pt>
                <c:pt idx="1052">
                  <c:v>0.36838308764763233</c:v>
                </c:pt>
                <c:pt idx="1053">
                  <c:v>0.37012162979441388</c:v>
                </c:pt>
                <c:pt idx="1054">
                  <c:v>0.37161579482334034</c:v>
                </c:pt>
                <c:pt idx="1055">
                  <c:v>0.373549187649312</c:v>
                </c:pt>
                <c:pt idx="1056">
                  <c:v>0.37384063646922239</c:v>
                </c:pt>
                <c:pt idx="1057">
                  <c:v>0.37449057180948209</c:v>
                </c:pt>
                <c:pt idx="1058">
                  <c:v>0.37452632891343851</c:v>
                </c:pt>
                <c:pt idx="1059">
                  <c:v>0.37531653376078478</c:v>
                </c:pt>
                <c:pt idx="1060">
                  <c:v>0.37673413706442449</c:v>
                </c:pt>
                <c:pt idx="1061">
                  <c:v>0.37725444485396031</c:v>
                </c:pt>
                <c:pt idx="1062">
                  <c:v>0.37881416305852755</c:v>
                </c:pt>
                <c:pt idx="1063">
                  <c:v>0.38139077762227519</c:v>
                </c:pt>
                <c:pt idx="1064">
                  <c:v>0.38188888528882531</c:v>
                </c:pt>
                <c:pt idx="1065">
                  <c:v>0.38213156397283488</c:v>
                </c:pt>
                <c:pt idx="1066">
                  <c:v>0.38251322844028979</c:v>
                </c:pt>
                <c:pt idx="1067">
                  <c:v>0.38254253614772754</c:v>
                </c:pt>
                <c:pt idx="1068">
                  <c:v>0.38301789685389509</c:v>
                </c:pt>
                <c:pt idx="1069">
                  <c:v>0.38362751837499171</c:v>
                </c:pt>
                <c:pt idx="1070">
                  <c:v>0.38482439457082451</c:v>
                </c:pt>
                <c:pt idx="1071">
                  <c:v>0.38655340602683552</c:v>
                </c:pt>
                <c:pt idx="1072">
                  <c:v>0.38748206681604414</c:v>
                </c:pt>
                <c:pt idx="1073">
                  <c:v>0.38839389951789993</c:v>
                </c:pt>
                <c:pt idx="1074">
                  <c:v>0.38992741875912573</c:v>
                </c:pt>
                <c:pt idx="1075">
                  <c:v>0.39006377845865925</c:v>
                </c:pt>
                <c:pt idx="1076">
                  <c:v>0.39465287797266174</c:v>
                </c:pt>
                <c:pt idx="1077">
                  <c:v>0.39496442473818388</c:v>
                </c:pt>
                <c:pt idx="1078">
                  <c:v>0.39499662472941016</c:v>
                </c:pt>
                <c:pt idx="1079">
                  <c:v>0.39819191183013719</c:v>
                </c:pt>
                <c:pt idx="1080">
                  <c:v>0.39881792760357265</c:v>
                </c:pt>
                <c:pt idx="1081">
                  <c:v>0.4001036620106348</c:v>
                </c:pt>
                <c:pt idx="1082">
                  <c:v>0.40059155941570757</c:v>
                </c:pt>
                <c:pt idx="1083">
                  <c:v>0.4007209767723085</c:v>
                </c:pt>
                <c:pt idx="1084">
                  <c:v>0.40216884367403527</c:v>
                </c:pt>
                <c:pt idx="1085">
                  <c:v>0.40304282494937155</c:v>
                </c:pt>
                <c:pt idx="1086">
                  <c:v>0.40305158361373516</c:v>
                </c:pt>
                <c:pt idx="1087">
                  <c:v>0.40507107536255144</c:v>
                </c:pt>
                <c:pt idx="1088">
                  <c:v>0.4074792871305063</c:v>
                </c:pt>
                <c:pt idx="1089">
                  <c:v>0.40763408603525764</c:v>
                </c:pt>
                <c:pt idx="1090">
                  <c:v>0.40891754267865349</c:v>
                </c:pt>
                <c:pt idx="1091">
                  <c:v>0.40971670093810197</c:v>
                </c:pt>
                <c:pt idx="1092">
                  <c:v>0.4101509581045506</c:v>
                </c:pt>
                <c:pt idx="1093">
                  <c:v>0.4122218367742731</c:v>
                </c:pt>
                <c:pt idx="1094">
                  <c:v>0.41271654325413787</c:v>
                </c:pt>
                <c:pt idx="1095">
                  <c:v>0.41437174694076812</c:v>
                </c:pt>
                <c:pt idx="1096">
                  <c:v>0.41459709694750208</c:v>
                </c:pt>
                <c:pt idx="1097">
                  <c:v>0.41681510414524919</c:v>
                </c:pt>
                <c:pt idx="1098">
                  <c:v>0.4185114389329978</c:v>
                </c:pt>
                <c:pt idx="1099">
                  <c:v>0.419225870946906</c:v>
                </c:pt>
                <c:pt idx="1100">
                  <c:v>0.42327510770367133</c:v>
                </c:pt>
                <c:pt idx="1101">
                  <c:v>0.42432981078169224</c:v>
                </c:pt>
                <c:pt idx="1102">
                  <c:v>0.42663494349217923</c:v>
                </c:pt>
                <c:pt idx="1103">
                  <c:v>0.42775380504219657</c:v>
                </c:pt>
                <c:pt idx="1104">
                  <c:v>0.42857983567822566</c:v>
                </c:pt>
                <c:pt idx="1105">
                  <c:v>0.43029303744540759</c:v>
                </c:pt>
                <c:pt idx="1106">
                  <c:v>0.43255123646896398</c:v>
                </c:pt>
                <c:pt idx="1107">
                  <c:v>0.43259353841220066</c:v>
                </c:pt>
                <c:pt idx="1108">
                  <c:v>0.43409033611760267</c:v>
                </c:pt>
                <c:pt idx="1109">
                  <c:v>0.43434129384232406</c:v>
                </c:pt>
                <c:pt idx="1110">
                  <c:v>0.43487140694758553</c:v>
                </c:pt>
                <c:pt idx="1111">
                  <c:v>0.43498055558478488</c:v>
                </c:pt>
                <c:pt idx="1112">
                  <c:v>0.43505248356450027</c:v>
                </c:pt>
                <c:pt idx="1113">
                  <c:v>0.43619344683410577</c:v>
                </c:pt>
                <c:pt idx="1114">
                  <c:v>0.44180342190974969</c:v>
                </c:pt>
                <c:pt idx="1115">
                  <c:v>0.4427858613218153</c:v>
                </c:pt>
                <c:pt idx="1116">
                  <c:v>0.44452820836488582</c:v>
                </c:pt>
                <c:pt idx="1117">
                  <c:v>0.44632605180637991</c:v>
                </c:pt>
                <c:pt idx="1118">
                  <c:v>0.44690272553976002</c:v>
                </c:pt>
                <c:pt idx="1119">
                  <c:v>0.44816094133623868</c:v>
                </c:pt>
                <c:pt idx="1120">
                  <c:v>0.44946491711194148</c:v>
                </c:pt>
                <c:pt idx="1121">
                  <c:v>0.44983351457878945</c:v>
                </c:pt>
                <c:pt idx="1122">
                  <c:v>0.45046530191673639</c:v>
                </c:pt>
                <c:pt idx="1123">
                  <c:v>0.45156753598885324</c:v>
                </c:pt>
                <c:pt idx="1124">
                  <c:v>0.45339398768505274</c:v>
                </c:pt>
                <c:pt idx="1125">
                  <c:v>0.45726385993333096</c:v>
                </c:pt>
                <c:pt idx="1126">
                  <c:v>0.45738456026385316</c:v>
                </c:pt>
                <c:pt idx="1127">
                  <c:v>0.45848014192484415</c:v>
                </c:pt>
                <c:pt idx="1128">
                  <c:v>0.45865429733232538</c:v>
                </c:pt>
                <c:pt idx="1129">
                  <c:v>0.4601263888443044</c:v>
                </c:pt>
                <c:pt idx="1130">
                  <c:v>0.46037241928817618</c:v>
                </c:pt>
                <c:pt idx="1131">
                  <c:v>0.4604657358281477</c:v>
                </c:pt>
                <c:pt idx="1132">
                  <c:v>0.46149354903590245</c:v>
                </c:pt>
                <c:pt idx="1133">
                  <c:v>0.46257261061283211</c:v>
                </c:pt>
                <c:pt idx="1134">
                  <c:v>0.46775048772259414</c:v>
                </c:pt>
                <c:pt idx="1135">
                  <c:v>0.46925958293615039</c:v>
                </c:pt>
                <c:pt idx="1136">
                  <c:v>0.47002864679010908</c:v>
                </c:pt>
                <c:pt idx="1137">
                  <c:v>0.47007508431132627</c:v>
                </c:pt>
                <c:pt idx="1138">
                  <c:v>0.47023140392079998</c:v>
                </c:pt>
                <c:pt idx="1139">
                  <c:v>0.47055043745459024</c:v>
                </c:pt>
                <c:pt idx="1140">
                  <c:v>0.47085431510134368</c:v>
                </c:pt>
                <c:pt idx="1141">
                  <c:v>0.47089544696097302</c:v>
                </c:pt>
                <c:pt idx="1142">
                  <c:v>0.47102365929405415</c:v>
                </c:pt>
                <c:pt idx="1143">
                  <c:v>0.47275838941544629</c:v>
                </c:pt>
                <c:pt idx="1144">
                  <c:v>0.47817020912532082</c:v>
                </c:pt>
                <c:pt idx="1145">
                  <c:v>0.4792682101910215</c:v>
                </c:pt>
                <c:pt idx="1146">
                  <c:v>0.47980380938921108</c:v>
                </c:pt>
                <c:pt idx="1147">
                  <c:v>0.48487649981819569</c:v>
                </c:pt>
                <c:pt idx="1148">
                  <c:v>0.48729671896501764</c:v>
                </c:pt>
                <c:pt idx="1149">
                  <c:v>0.487830122529399</c:v>
                </c:pt>
                <c:pt idx="1150">
                  <c:v>0.48843831574548063</c:v>
                </c:pt>
                <c:pt idx="1151">
                  <c:v>0.48887664301500178</c:v>
                </c:pt>
                <c:pt idx="1152">
                  <c:v>0.49008294636350114</c:v>
                </c:pt>
                <c:pt idx="1153">
                  <c:v>0.49044642961284085</c:v>
                </c:pt>
                <c:pt idx="1154">
                  <c:v>0.49264848268035605</c:v>
                </c:pt>
                <c:pt idx="1155">
                  <c:v>0.49425165483686612</c:v>
                </c:pt>
                <c:pt idx="1156">
                  <c:v>0.4954669996661436</c:v>
                </c:pt>
                <c:pt idx="1157">
                  <c:v>0.49636870780325315</c:v>
                </c:pt>
                <c:pt idx="1158">
                  <c:v>0.49922000157871732</c:v>
                </c:pt>
                <c:pt idx="1159">
                  <c:v>0.50460413099370027</c:v>
                </c:pt>
                <c:pt idx="1160">
                  <c:v>0.50594940447062053</c:v>
                </c:pt>
                <c:pt idx="1161">
                  <c:v>0.50780868841452964</c:v>
                </c:pt>
                <c:pt idx="1162">
                  <c:v>0.50951604633610525</c:v>
                </c:pt>
                <c:pt idx="1163">
                  <c:v>0.51484899417490049</c:v>
                </c:pt>
                <c:pt idx="1164">
                  <c:v>0.51516649269525605</c:v>
                </c:pt>
                <c:pt idx="1165">
                  <c:v>0.51530096909849443</c:v>
                </c:pt>
                <c:pt idx="1166">
                  <c:v>0.51568895366714906</c:v>
                </c:pt>
                <c:pt idx="1167">
                  <c:v>0.51694805359086926</c:v>
                </c:pt>
                <c:pt idx="1168">
                  <c:v>0.51771962874918387</c:v>
                </c:pt>
                <c:pt idx="1169">
                  <c:v>0.52034129093833792</c:v>
                </c:pt>
                <c:pt idx="1170">
                  <c:v>0.52093694011384484</c:v>
                </c:pt>
                <c:pt idx="1171">
                  <c:v>0.52253987607745989</c:v>
                </c:pt>
                <c:pt idx="1172">
                  <c:v>0.52492136438189607</c:v>
                </c:pt>
                <c:pt idx="1173">
                  <c:v>0.52584132514145754</c:v>
                </c:pt>
                <c:pt idx="1174">
                  <c:v>0.52836186297462384</c:v>
                </c:pt>
                <c:pt idx="1175">
                  <c:v>0.53073511063773438</c:v>
                </c:pt>
                <c:pt idx="1176">
                  <c:v>0.53208643048840754</c:v>
                </c:pt>
                <c:pt idx="1177">
                  <c:v>0.53275761744798356</c:v>
                </c:pt>
                <c:pt idx="1178">
                  <c:v>0.53420904625531984</c:v>
                </c:pt>
                <c:pt idx="1179">
                  <c:v>0.53548324361640165</c:v>
                </c:pt>
                <c:pt idx="1180">
                  <c:v>0.53620223359908448</c:v>
                </c:pt>
                <c:pt idx="1181">
                  <c:v>0.53850910348424463</c:v>
                </c:pt>
                <c:pt idx="1182">
                  <c:v>0.53939015695844084</c:v>
                </c:pt>
                <c:pt idx="1183">
                  <c:v>0.53948445766914155</c:v>
                </c:pt>
                <c:pt idx="1184">
                  <c:v>0.54012498169299916</c:v>
                </c:pt>
                <c:pt idx="1185">
                  <c:v>0.54025864905031251</c:v>
                </c:pt>
                <c:pt idx="1186">
                  <c:v>0.54033315901722889</c:v>
                </c:pt>
                <c:pt idx="1187">
                  <c:v>0.54070580849968786</c:v>
                </c:pt>
                <c:pt idx="1188">
                  <c:v>0.54074075162289714</c:v>
                </c:pt>
                <c:pt idx="1189">
                  <c:v>0.54367142408008429</c:v>
                </c:pt>
                <c:pt idx="1190">
                  <c:v>0.54609888352266323</c:v>
                </c:pt>
                <c:pt idx="1191">
                  <c:v>0.54978346341728734</c:v>
                </c:pt>
                <c:pt idx="1192">
                  <c:v>0.55002540463428151</c:v>
                </c:pt>
                <c:pt idx="1193">
                  <c:v>0.55307650373162176</c:v>
                </c:pt>
                <c:pt idx="1194">
                  <c:v>0.55333339898439093</c:v>
                </c:pt>
                <c:pt idx="1195">
                  <c:v>0.55359427029666597</c:v>
                </c:pt>
                <c:pt idx="1196">
                  <c:v>0.55366966848976717</c:v>
                </c:pt>
                <c:pt idx="1197">
                  <c:v>0.55576511566871245</c:v>
                </c:pt>
                <c:pt idx="1198">
                  <c:v>0.55912727317987776</c:v>
                </c:pt>
                <c:pt idx="1199">
                  <c:v>0.56528021395953942</c:v>
                </c:pt>
                <c:pt idx="1200">
                  <c:v>0.56538625456809299</c:v>
                </c:pt>
                <c:pt idx="1201">
                  <c:v>0.56543465414995941</c:v>
                </c:pt>
                <c:pt idx="1202">
                  <c:v>0.56611131716469565</c:v>
                </c:pt>
                <c:pt idx="1203">
                  <c:v>0.56742252430860241</c:v>
                </c:pt>
                <c:pt idx="1204">
                  <c:v>0.56898347390792092</c:v>
                </c:pt>
                <c:pt idx="1205">
                  <c:v>0.5695063708454321</c:v>
                </c:pt>
                <c:pt idx="1206">
                  <c:v>0.5705753675276245</c:v>
                </c:pt>
                <c:pt idx="1207">
                  <c:v>0.57434037253802062</c:v>
                </c:pt>
                <c:pt idx="1208">
                  <c:v>0.57434859026712326</c:v>
                </c:pt>
                <c:pt idx="1209">
                  <c:v>0.57437371499362533</c:v>
                </c:pt>
                <c:pt idx="1210">
                  <c:v>0.57469974294267179</c:v>
                </c:pt>
                <c:pt idx="1211">
                  <c:v>0.57478249863008146</c:v>
                </c:pt>
                <c:pt idx="1212">
                  <c:v>0.5757896237946013</c:v>
                </c:pt>
                <c:pt idx="1213">
                  <c:v>0.57585931423371983</c:v>
                </c:pt>
                <c:pt idx="1214">
                  <c:v>0.57600128083289848</c:v>
                </c:pt>
                <c:pt idx="1215">
                  <c:v>0.57726965325492952</c:v>
                </c:pt>
                <c:pt idx="1216">
                  <c:v>0.57765523499861637</c:v>
                </c:pt>
                <c:pt idx="1217">
                  <c:v>0.57851615483457919</c:v>
                </c:pt>
                <c:pt idx="1218">
                  <c:v>0.57887532241992612</c:v>
                </c:pt>
                <c:pt idx="1219">
                  <c:v>0.57937642113373178</c:v>
                </c:pt>
                <c:pt idx="1220">
                  <c:v>0.57962862015504302</c:v>
                </c:pt>
                <c:pt idx="1221">
                  <c:v>0.58014065614938237</c:v>
                </c:pt>
                <c:pt idx="1222">
                  <c:v>0.5805188932893578</c:v>
                </c:pt>
                <c:pt idx="1223">
                  <c:v>0.58191351044584561</c:v>
                </c:pt>
                <c:pt idx="1224">
                  <c:v>0.58473586524229604</c:v>
                </c:pt>
                <c:pt idx="1225">
                  <c:v>0.58707910848467137</c:v>
                </c:pt>
                <c:pt idx="1226">
                  <c:v>0.58824576499007974</c:v>
                </c:pt>
                <c:pt idx="1227">
                  <c:v>0.58872484644736334</c:v>
                </c:pt>
                <c:pt idx="1228">
                  <c:v>0.58922550977430976</c:v>
                </c:pt>
                <c:pt idx="1229">
                  <c:v>0.5917048704687623</c:v>
                </c:pt>
                <c:pt idx="1230">
                  <c:v>0.59454236606256783</c:v>
                </c:pt>
                <c:pt idx="1231">
                  <c:v>0.59831172517978359</c:v>
                </c:pt>
                <c:pt idx="1232">
                  <c:v>0.59858523783651107</c:v>
                </c:pt>
                <c:pt idx="1233">
                  <c:v>0.59965611718617007</c:v>
                </c:pt>
                <c:pt idx="1234">
                  <c:v>0.60127776634968622</c:v>
                </c:pt>
                <c:pt idx="1235">
                  <c:v>0.60231229375769957</c:v>
                </c:pt>
                <c:pt idx="1236">
                  <c:v>0.60356282183082333</c:v>
                </c:pt>
                <c:pt idx="1237">
                  <c:v>0.6052758770561153</c:v>
                </c:pt>
                <c:pt idx="1238">
                  <c:v>0.60867632840588826</c:v>
                </c:pt>
                <c:pt idx="1239">
                  <c:v>0.61109637048833521</c:v>
                </c:pt>
                <c:pt idx="1240">
                  <c:v>0.61610722918240113</c:v>
                </c:pt>
                <c:pt idx="1241">
                  <c:v>0.61767590445720877</c:v>
                </c:pt>
                <c:pt idx="1242">
                  <c:v>0.61901942766161622</c:v>
                </c:pt>
                <c:pt idx="1243">
                  <c:v>0.61973055671524124</c:v>
                </c:pt>
                <c:pt idx="1244">
                  <c:v>0.61996145330663555</c:v>
                </c:pt>
                <c:pt idx="1245">
                  <c:v>0.6204570287036375</c:v>
                </c:pt>
                <c:pt idx="1246">
                  <c:v>0.62344076014299421</c:v>
                </c:pt>
                <c:pt idx="1247">
                  <c:v>0.62447628233544417</c:v>
                </c:pt>
                <c:pt idx="1248">
                  <c:v>0.6246746605794935</c:v>
                </c:pt>
                <c:pt idx="1249">
                  <c:v>0.63081770365249812</c:v>
                </c:pt>
                <c:pt idx="1250">
                  <c:v>0.6325444202205307</c:v>
                </c:pt>
                <c:pt idx="1251">
                  <c:v>0.64046385623320856</c:v>
                </c:pt>
                <c:pt idx="1252">
                  <c:v>0.64058473847898267</c:v>
                </c:pt>
                <c:pt idx="1253">
                  <c:v>0.64099871908016604</c:v>
                </c:pt>
                <c:pt idx="1254">
                  <c:v>0.64738834321396999</c:v>
                </c:pt>
                <c:pt idx="1255">
                  <c:v>0.64949217620295474</c:v>
                </c:pt>
                <c:pt idx="1256">
                  <c:v>0.65046854301620849</c:v>
                </c:pt>
                <c:pt idx="1257">
                  <c:v>0.65151233702190869</c:v>
                </c:pt>
                <c:pt idx="1258">
                  <c:v>0.65156445501794813</c:v>
                </c:pt>
                <c:pt idx="1259">
                  <c:v>0.65243561008422757</c:v>
                </c:pt>
                <c:pt idx="1260">
                  <c:v>0.65487209475240626</c:v>
                </c:pt>
                <c:pt idx="1261">
                  <c:v>0.65770264922770416</c:v>
                </c:pt>
                <c:pt idx="1262">
                  <c:v>0.65853951038575465</c:v>
                </c:pt>
                <c:pt idx="1263">
                  <c:v>0.65883952517798761</c:v>
                </c:pt>
                <c:pt idx="1264">
                  <c:v>0.66410799085407768</c:v>
                </c:pt>
                <c:pt idx="1265">
                  <c:v>0.66450681355214603</c:v>
                </c:pt>
                <c:pt idx="1266">
                  <c:v>0.66489274541771448</c:v>
                </c:pt>
                <c:pt idx="1267">
                  <c:v>0.6657684988817858</c:v>
                </c:pt>
                <c:pt idx="1268">
                  <c:v>0.66600301941943618</c:v>
                </c:pt>
                <c:pt idx="1269">
                  <c:v>0.66631434424818581</c:v>
                </c:pt>
                <c:pt idx="1270">
                  <c:v>0.66726954211490563</c:v>
                </c:pt>
                <c:pt idx="1271">
                  <c:v>0.66752242974730402</c:v>
                </c:pt>
                <c:pt idx="1272">
                  <c:v>0.67218788542842089</c:v>
                </c:pt>
                <c:pt idx="1273">
                  <c:v>0.67251611018814184</c:v>
                </c:pt>
                <c:pt idx="1274">
                  <c:v>0.67340979934007272</c:v>
                </c:pt>
                <c:pt idx="1275">
                  <c:v>0.67357467991441522</c:v>
                </c:pt>
                <c:pt idx="1276">
                  <c:v>0.6752023496369487</c:v>
                </c:pt>
                <c:pt idx="1277">
                  <c:v>0.67545200966222818</c:v>
                </c:pt>
                <c:pt idx="1278">
                  <c:v>0.67588290832590958</c:v>
                </c:pt>
                <c:pt idx="1279">
                  <c:v>0.67756328042533343</c:v>
                </c:pt>
                <c:pt idx="1280">
                  <c:v>0.67871626424105713</c:v>
                </c:pt>
                <c:pt idx="1281">
                  <c:v>0.67987707876341863</c:v>
                </c:pt>
                <c:pt idx="1282">
                  <c:v>0.68312849361444161</c:v>
                </c:pt>
                <c:pt idx="1283">
                  <c:v>0.68357054695762631</c:v>
                </c:pt>
                <c:pt idx="1284">
                  <c:v>0.68562161849237502</c:v>
                </c:pt>
                <c:pt idx="1285">
                  <c:v>0.68594838916394574</c:v>
                </c:pt>
                <c:pt idx="1286">
                  <c:v>0.6873508017789669</c:v>
                </c:pt>
                <c:pt idx="1287">
                  <c:v>0.69226842383738885</c:v>
                </c:pt>
                <c:pt idx="1288">
                  <c:v>0.69750663954639858</c:v>
                </c:pt>
                <c:pt idx="1289">
                  <c:v>0.69752087992325673</c:v>
                </c:pt>
                <c:pt idx="1290">
                  <c:v>0.69756867031091951</c:v>
                </c:pt>
                <c:pt idx="1291">
                  <c:v>0.69869302339549411</c:v>
                </c:pt>
                <c:pt idx="1292">
                  <c:v>0.69958834542753245</c:v>
                </c:pt>
                <c:pt idx="1293">
                  <c:v>0.70058587951015305</c:v>
                </c:pt>
                <c:pt idx="1294">
                  <c:v>0.70503388957086321</c:v>
                </c:pt>
                <c:pt idx="1295">
                  <c:v>0.70516319145909112</c:v>
                </c:pt>
                <c:pt idx="1296">
                  <c:v>0.70565799397433515</c:v>
                </c:pt>
                <c:pt idx="1297">
                  <c:v>0.70992695133310502</c:v>
                </c:pt>
                <c:pt idx="1298">
                  <c:v>0.71125824458772158</c:v>
                </c:pt>
                <c:pt idx="1299">
                  <c:v>0.71144847283401769</c:v>
                </c:pt>
                <c:pt idx="1300">
                  <c:v>0.71449450876497056</c:v>
                </c:pt>
                <c:pt idx="1301">
                  <c:v>0.71546524714853765</c:v>
                </c:pt>
                <c:pt idx="1302">
                  <c:v>0.7155370766857152</c:v>
                </c:pt>
                <c:pt idx="1303">
                  <c:v>0.71656430204062427</c:v>
                </c:pt>
                <c:pt idx="1304">
                  <c:v>0.71694634517577649</c:v>
                </c:pt>
                <c:pt idx="1305">
                  <c:v>0.71750972174739358</c:v>
                </c:pt>
                <c:pt idx="1306">
                  <c:v>0.71824274246397568</c:v>
                </c:pt>
                <c:pt idx="1307">
                  <c:v>0.71891512377067046</c:v>
                </c:pt>
                <c:pt idx="1308">
                  <c:v>0.71985550791982544</c:v>
                </c:pt>
                <c:pt idx="1309">
                  <c:v>0.72038998659569586</c:v>
                </c:pt>
                <c:pt idx="1310">
                  <c:v>0.72073465686639215</c:v>
                </c:pt>
                <c:pt idx="1311">
                  <c:v>0.72145260013373858</c:v>
                </c:pt>
                <c:pt idx="1312">
                  <c:v>0.72349368636126743</c:v>
                </c:pt>
                <c:pt idx="1313">
                  <c:v>0.72657158749611517</c:v>
                </c:pt>
                <c:pt idx="1314">
                  <c:v>0.72742130886927381</c:v>
                </c:pt>
                <c:pt idx="1315">
                  <c:v>0.72787485700805443</c:v>
                </c:pt>
                <c:pt idx="1316">
                  <c:v>0.72855341434273413</c:v>
                </c:pt>
                <c:pt idx="1317">
                  <c:v>0.73000786706521215</c:v>
                </c:pt>
                <c:pt idx="1318">
                  <c:v>0.73332022448047129</c:v>
                </c:pt>
                <c:pt idx="1319">
                  <c:v>0.73642799441439488</c:v>
                </c:pt>
                <c:pt idx="1320">
                  <c:v>0.73810257607228613</c:v>
                </c:pt>
                <c:pt idx="1321">
                  <c:v>0.73857327289748687</c:v>
                </c:pt>
                <c:pt idx="1322">
                  <c:v>0.73873007458343054</c:v>
                </c:pt>
                <c:pt idx="1323">
                  <c:v>0.73886908154193143</c:v>
                </c:pt>
                <c:pt idx="1324">
                  <c:v>0.74059404510409654</c:v>
                </c:pt>
                <c:pt idx="1325">
                  <c:v>0.7414502001185318</c:v>
                </c:pt>
                <c:pt idx="1326">
                  <c:v>0.74407576849240686</c:v>
                </c:pt>
                <c:pt idx="1327">
                  <c:v>0.7445109757341718</c:v>
                </c:pt>
                <c:pt idx="1328">
                  <c:v>0.74491473031457689</c:v>
                </c:pt>
                <c:pt idx="1329">
                  <c:v>0.74593909365443145</c:v>
                </c:pt>
                <c:pt idx="1330">
                  <c:v>0.74969668545411805</c:v>
                </c:pt>
                <c:pt idx="1331">
                  <c:v>0.75522417467157732</c:v>
                </c:pt>
                <c:pt idx="1332">
                  <c:v>0.75594602495529195</c:v>
                </c:pt>
                <c:pt idx="1333">
                  <c:v>0.75625442353122307</c:v>
                </c:pt>
                <c:pt idx="1334">
                  <c:v>0.75773644863714484</c:v>
                </c:pt>
                <c:pt idx="1335">
                  <c:v>0.76137135282709312</c:v>
                </c:pt>
                <c:pt idx="1336">
                  <c:v>0.76251753329883476</c:v>
                </c:pt>
                <c:pt idx="1337">
                  <c:v>0.76278143454954006</c:v>
                </c:pt>
                <c:pt idx="1338">
                  <c:v>0.76558500647536876</c:v>
                </c:pt>
                <c:pt idx="1339">
                  <c:v>0.76802697765887507</c:v>
                </c:pt>
                <c:pt idx="1340">
                  <c:v>0.76947586059437367</c:v>
                </c:pt>
                <c:pt idx="1341">
                  <c:v>0.77187076793908682</c:v>
                </c:pt>
                <c:pt idx="1342">
                  <c:v>0.77225429161799641</c:v>
                </c:pt>
                <c:pt idx="1343">
                  <c:v>0.77474601384812469</c:v>
                </c:pt>
                <c:pt idx="1344">
                  <c:v>0.7757912858860887</c:v>
                </c:pt>
                <c:pt idx="1345">
                  <c:v>0.77588578771629313</c:v>
                </c:pt>
                <c:pt idx="1346">
                  <c:v>0.77757464260167253</c:v>
                </c:pt>
                <c:pt idx="1347">
                  <c:v>0.77805419278429944</c:v>
                </c:pt>
                <c:pt idx="1348">
                  <c:v>0.7781565463437019</c:v>
                </c:pt>
                <c:pt idx="1349">
                  <c:v>0.77821396146550992</c:v>
                </c:pt>
                <c:pt idx="1350">
                  <c:v>0.78224093121501059</c:v>
                </c:pt>
                <c:pt idx="1351">
                  <c:v>0.78286765338157061</c:v>
                </c:pt>
                <c:pt idx="1352">
                  <c:v>0.78583754613847856</c:v>
                </c:pt>
                <c:pt idx="1353">
                  <c:v>0.78924632120048499</c:v>
                </c:pt>
                <c:pt idx="1354">
                  <c:v>0.78928811845101732</c:v>
                </c:pt>
                <c:pt idx="1355">
                  <c:v>0.78978675439930224</c:v>
                </c:pt>
                <c:pt idx="1356">
                  <c:v>0.79137235018141483</c:v>
                </c:pt>
                <c:pt idx="1357">
                  <c:v>0.79240846567699541</c:v>
                </c:pt>
                <c:pt idx="1358">
                  <c:v>0.79367204437625516</c:v>
                </c:pt>
                <c:pt idx="1359">
                  <c:v>0.79424184343041526</c:v>
                </c:pt>
                <c:pt idx="1360">
                  <c:v>0.79426779454375795</c:v>
                </c:pt>
                <c:pt idx="1361">
                  <c:v>0.79578610132711092</c:v>
                </c:pt>
                <c:pt idx="1362">
                  <c:v>0.79592723872617732</c:v>
                </c:pt>
                <c:pt idx="1363">
                  <c:v>0.79686347743770469</c:v>
                </c:pt>
                <c:pt idx="1364">
                  <c:v>0.79877183357441306</c:v>
                </c:pt>
                <c:pt idx="1365">
                  <c:v>0.79967583171192513</c:v>
                </c:pt>
                <c:pt idx="1366">
                  <c:v>0.80034239204546431</c:v>
                </c:pt>
                <c:pt idx="1367">
                  <c:v>0.80337791049875917</c:v>
                </c:pt>
                <c:pt idx="1368">
                  <c:v>0.80403437918816656</c:v>
                </c:pt>
                <c:pt idx="1369">
                  <c:v>0.80639950213568745</c:v>
                </c:pt>
                <c:pt idx="1370">
                  <c:v>0.80923840458649432</c:v>
                </c:pt>
                <c:pt idx="1371">
                  <c:v>0.81235105798997476</c:v>
                </c:pt>
                <c:pt idx="1372">
                  <c:v>0.81454889260924324</c:v>
                </c:pt>
                <c:pt idx="1373">
                  <c:v>0.81539351503717783</c:v>
                </c:pt>
                <c:pt idx="1374">
                  <c:v>0.81804419409556017</c:v>
                </c:pt>
                <c:pt idx="1375">
                  <c:v>0.81876767153489538</c:v>
                </c:pt>
                <c:pt idx="1376">
                  <c:v>0.81922556216610887</c:v>
                </c:pt>
                <c:pt idx="1377">
                  <c:v>0.82096838088367419</c:v>
                </c:pt>
                <c:pt idx="1378">
                  <c:v>0.82319201744027592</c:v>
                </c:pt>
                <c:pt idx="1379">
                  <c:v>0.82497574855307465</c:v>
                </c:pt>
                <c:pt idx="1380">
                  <c:v>0.82639540740344342</c:v>
                </c:pt>
                <c:pt idx="1381">
                  <c:v>0.82695500075195338</c:v>
                </c:pt>
                <c:pt idx="1382">
                  <c:v>0.82791900401975205</c:v>
                </c:pt>
                <c:pt idx="1383">
                  <c:v>0.83192109693030525</c:v>
                </c:pt>
                <c:pt idx="1384">
                  <c:v>0.83315651939757251</c:v>
                </c:pt>
                <c:pt idx="1385">
                  <c:v>0.83394344446917046</c:v>
                </c:pt>
                <c:pt idx="1386">
                  <c:v>0.83807240732265231</c:v>
                </c:pt>
                <c:pt idx="1387">
                  <c:v>0.83962936242207742</c:v>
                </c:pt>
                <c:pt idx="1388">
                  <c:v>0.84227476666838907</c:v>
                </c:pt>
                <c:pt idx="1389">
                  <c:v>0.84493407568656653</c:v>
                </c:pt>
                <c:pt idx="1390">
                  <c:v>0.85311502036308784</c:v>
                </c:pt>
                <c:pt idx="1391">
                  <c:v>0.85949211499313949</c:v>
                </c:pt>
                <c:pt idx="1392">
                  <c:v>0.86126551622431047</c:v>
                </c:pt>
                <c:pt idx="1393">
                  <c:v>0.86325198810918635</c:v>
                </c:pt>
                <c:pt idx="1394">
                  <c:v>0.8709677922218414</c:v>
                </c:pt>
                <c:pt idx="1395">
                  <c:v>0.87259791905538608</c:v>
                </c:pt>
                <c:pt idx="1396">
                  <c:v>0.87267468625829359</c:v>
                </c:pt>
                <c:pt idx="1397">
                  <c:v>0.87442628049827231</c:v>
                </c:pt>
                <c:pt idx="1398">
                  <c:v>0.87566600876062861</c:v>
                </c:pt>
                <c:pt idx="1399">
                  <c:v>0.87744216876653036</c:v>
                </c:pt>
                <c:pt idx="1400">
                  <c:v>0.87889419420847237</c:v>
                </c:pt>
                <c:pt idx="1401">
                  <c:v>0.88055197389079998</c:v>
                </c:pt>
                <c:pt idx="1402">
                  <c:v>0.88228599840214161</c:v>
                </c:pt>
                <c:pt idx="1403">
                  <c:v>0.88384224537078293</c:v>
                </c:pt>
                <c:pt idx="1404">
                  <c:v>0.89174631454199038</c:v>
                </c:pt>
                <c:pt idx="1405">
                  <c:v>0.89235448972462983</c:v>
                </c:pt>
                <c:pt idx="1406">
                  <c:v>0.8929595024596535</c:v>
                </c:pt>
                <c:pt idx="1407">
                  <c:v>0.89509611079518558</c:v>
                </c:pt>
                <c:pt idx="1408">
                  <c:v>0.90085173426505005</c:v>
                </c:pt>
                <c:pt idx="1409">
                  <c:v>0.90132330234140734</c:v>
                </c:pt>
                <c:pt idx="1410">
                  <c:v>0.90823571940138081</c:v>
                </c:pt>
                <c:pt idx="1411">
                  <c:v>0.90847116173507259</c:v>
                </c:pt>
                <c:pt idx="1412">
                  <c:v>0.90861123364006835</c:v>
                </c:pt>
                <c:pt idx="1413">
                  <c:v>0.90884252150860767</c:v>
                </c:pt>
                <c:pt idx="1414">
                  <c:v>0.91102060138546237</c:v>
                </c:pt>
                <c:pt idx="1415">
                  <c:v>0.91673982761531125</c:v>
                </c:pt>
                <c:pt idx="1416">
                  <c:v>0.91682468763757963</c:v>
                </c:pt>
                <c:pt idx="1417">
                  <c:v>0.91851984327838498</c:v>
                </c:pt>
                <c:pt idx="1418">
                  <c:v>0.91933578005482541</c:v>
                </c:pt>
                <c:pt idx="1419">
                  <c:v>0.91950439666409045</c:v>
                </c:pt>
                <c:pt idx="1420">
                  <c:v>0.91993098734462464</c:v>
                </c:pt>
                <c:pt idx="1421">
                  <c:v>0.9201108251872766</c:v>
                </c:pt>
                <c:pt idx="1422">
                  <c:v>0.92418657774427837</c:v>
                </c:pt>
                <c:pt idx="1423">
                  <c:v>0.93072412781360148</c:v>
                </c:pt>
                <c:pt idx="1424">
                  <c:v>0.93116759456791554</c:v>
                </c:pt>
                <c:pt idx="1425">
                  <c:v>0.93494596984988954</c:v>
                </c:pt>
                <c:pt idx="1426">
                  <c:v>0.93564963975133597</c:v>
                </c:pt>
                <c:pt idx="1427">
                  <c:v>0.93952419866222658</c:v>
                </c:pt>
                <c:pt idx="1428">
                  <c:v>0.94110487846721191</c:v>
                </c:pt>
                <c:pt idx="1429">
                  <c:v>0.94298185745309204</c:v>
                </c:pt>
                <c:pt idx="1430">
                  <c:v>0.94385765576716751</c:v>
                </c:pt>
                <c:pt idx="1431">
                  <c:v>0.94550434735834676</c:v>
                </c:pt>
                <c:pt idx="1432">
                  <c:v>0.94564192366270783</c:v>
                </c:pt>
                <c:pt idx="1433">
                  <c:v>0.94719754831758352</c:v>
                </c:pt>
                <c:pt idx="1434">
                  <c:v>0.95138121458988389</c:v>
                </c:pt>
                <c:pt idx="1435">
                  <c:v>0.95245659583917475</c:v>
                </c:pt>
                <c:pt idx="1436">
                  <c:v>0.95321122405516712</c:v>
                </c:pt>
                <c:pt idx="1437">
                  <c:v>0.95353693789640037</c:v>
                </c:pt>
                <c:pt idx="1438">
                  <c:v>0.95489405631689661</c:v>
                </c:pt>
                <c:pt idx="1439">
                  <c:v>0.95784044684903369</c:v>
                </c:pt>
                <c:pt idx="1440">
                  <c:v>0.95907453461023773</c:v>
                </c:pt>
                <c:pt idx="1441">
                  <c:v>0.96135573475011338</c:v>
                </c:pt>
                <c:pt idx="1442">
                  <c:v>0.96341592915567342</c:v>
                </c:pt>
                <c:pt idx="1443">
                  <c:v>0.96344547701233241</c:v>
                </c:pt>
                <c:pt idx="1444">
                  <c:v>0.96389035821535574</c:v>
                </c:pt>
                <c:pt idx="1445">
                  <c:v>0.96482123342891479</c:v>
                </c:pt>
                <c:pt idx="1446">
                  <c:v>0.96559042684203689</c:v>
                </c:pt>
                <c:pt idx="1447">
                  <c:v>0.9674856758710344</c:v>
                </c:pt>
                <c:pt idx="1448">
                  <c:v>0.96820385794678221</c:v>
                </c:pt>
                <c:pt idx="1449">
                  <c:v>0.96840732425502518</c:v>
                </c:pt>
                <c:pt idx="1450">
                  <c:v>0.97089688253923823</c:v>
                </c:pt>
                <c:pt idx="1451">
                  <c:v>0.9724565598302205</c:v>
                </c:pt>
                <c:pt idx="1452">
                  <c:v>0.97502057069188897</c:v>
                </c:pt>
                <c:pt idx="1453">
                  <c:v>0.97876744275573735</c:v>
                </c:pt>
                <c:pt idx="1454">
                  <c:v>0.98006130416224024</c:v>
                </c:pt>
                <c:pt idx="1455">
                  <c:v>0.98014764959439693</c:v>
                </c:pt>
                <c:pt idx="1456">
                  <c:v>0.98057987254710566</c:v>
                </c:pt>
                <c:pt idx="1457">
                  <c:v>0.98079986197250968</c:v>
                </c:pt>
                <c:pt idx="1458">
                  <c:v>0.98120982976565407</c:v>
                </c:pt>
                <c:pt idx="1459">
                  <c:v>0.98255039871293914</c:v>
                </c:pt>
                <c:pt idx="1460">
                  <c:v>0.98420225972355035</c:v>
                </c:pt>
                <c:pt idx="1461">
                  <c:v>0.99298744740137446</c:v>
                </c:pt>
                <c:pt idx="1462">
                  <c:v>0.99310535288827673</c:v>
                </c:pt>
                <c:pt idx="1463">
                  <c:v>0.99674204435778568</c:v>
                </c:pt>
                <c:pt idx="1464">
                  <c:v>0.99681858995133832</c:v>
                </c:pt>
                <c:pt idx="1465">
                  <c:v>0.99735099179320252</c:v>
                </c:pt>
                <c:pt idx="1466">
                  <c:v>0.99982074942837074</c:v>
                </c:pt>
                <c:pt idx="1467">
                  <c:v>1.0017463284595238</c:v>
                </c:pt>
                <c:pt idx="1468">
                  <c:v>1.0054246515383367</c:v>
                </c:pt>
                <c:pt idx="1469">
                  <c:v>1.0092135118651286</c:v>
                </c:pt>
                <c:pt idx="1470">
                  <c:v>1.0104763121303855</c:v>
                </c:pt>
                <c:pt idx="1471">
                  <c:v>1.0115901897202653</c:v>
                </c:pt>
                <c:pt idx="1472">
                  <c:v>1.012120810213736</c:v>
                </c:pt>
                <c:pt idx="1473">
                  <c:v>1.0125034491850609</c:v>
                </c:pt>
                <c:pt idx="1474">
                  <c:v>1.0130579896456076</c:v>
                </c:pt>
                <c:pt idx="1475">
                  <c:v>1.0228271451580475</c:v>
                </c:pt>
                <c:pt idx="1476">
                  <c:v>1.0386493167018833</c:v>
                </c:pt>
                <c:pt idx="1477">
                  <c:v>1.0419738848522593</c:v>
                </c:pt>
                <c:pt idx="1478">
                  <c:v>1.0431985070720127</c:v>
                </c:pt>
                <c:pt idx="1479">
                  <c:v>1.0434590423818273</c:v>
                </c:pt>
                <c:pt idx="1480">
                  <c:v>1.0455889777307505</c:v>
                </c:pt>
                <c:pt idx="1481">
                  <c:v>1.0479021807806577</c:v>
                </c:pt>
                <c:pt idx="1482">
                  <c:v>1.047977215157565</c:v>
                </c:pt>
                <c:pt idx="1483">
                  <c:v>1.0508223107717845</c:v>
                </c:pt>
                <c:pt idx="1484">
                  <c:v>1.0532950762130029</c:v>
                </c:pt>
                <c:pt idx="1485">
                  <c:v>1.0579709439145599</c:v>
                </c:pt>
                <c:pt idx="1486">
                  <c:v>1.0579938057000158</c:v>
                </c:pt>
                <c:pt idx="1487">
                  <c:v>1.0581066178369436</c:v>
                </c:pt>
                <c:pt idx="1488">
                  <c:v>1.064092799340167</c:v>
                </c:pt>
                <c:pt idx="1489">
                  <c:v>1.0670468399755526</c:v>
                </c:pt>
                <c:pt idx="1490">
                  <c:v>1.0698556979111506</c:v>
                </c:pt>
                <c:pt idx="1491">
                  <c:v>1.0706793319597629</c:v>
                </c:pt>
                <c:pt idx="1492">
                  <c:v>1.077067741785968</c:v>
                </c:pt>
                <c:pt idx="1493">
                  <c:v>1.0775791977714912</c:v>
                </c:pt>
                <c:pt idx="1494">
                  <c:v>1.0861967191292401</c:v>
                </c:pt>
                <c:pt idx="1495">
                  <c:v>1.0885264618851627</c:v>
                </c:pt>
                <c:pt idx="1496">
                  <c:v>1.1006834226452407</c:v>
                </c:pt>
                <c:pt idx="1497">
                  <c:v>1.1062111162861812</c:v>
                </c:pt>
                <c:pt idx="1498">
                  <c:v>1.1185740265707718</c:v>
                </c:pt>
                <c:pt idx="1499">
                  <c:v>1.1201831786517851</c:v>
                </c:pt>
                <c:pt idx="1500">
                  <c:v>1.1204375963297193</c:v>
                </c:pt>
                <c:pt idx="1501">
                  <c:v>1.123704398898925</c:v>
                </c:pt>
                <c:pt idx="1502">
                  <c:v>1.1244524054495035</c:v>
                </c:pt>
                <c:pt idx="1503">
                  <c:v>1.1256112386104029</c:v>
                </c:pt>
                <c:pt idx="1504">
                  <c:v>1.126887713128625</c:v>
                </c:pt>
                <c:pt idx="1505">
                  <c:v>1.1270045807931994</c:v>
                </c:pt>
                <c:pt idx="1506">
                  <c:v>1.1278166326106762</c:v>
                </c:pt>
                <c:pt idx="1507">
                  <c:v>1.1351740958402168</c:v>
                </c:pt>
                <c:pt idx="1508">
                  <c:v>1.1363970598588855</c:v>
                </c:pt>
                <c:pt idx="1509">
                  <c:v>1.1364420743162231</c:v>
                </c:pt>
                <c:pt idx="1510">
                  <c:v>1.1377426030762012</c:v>
                </c:pt>
                <c:pt idx="1511">
                  <c:v>1.1391878661068322</c:v>
                </c:pt>
                <c:pt idx="1512">
                  <c:v>1.1395974039895054</c:v>
                </c:pt>
                <c:pt idx="1513">
                  <c:v>1.1411281729176666</c:v>
                </c:pt>
                <c:pt idx="1514">
                  <c:v>1.1425107027813075</c:v>
                </c:pt>
                <c:pt idx="1515">
                  <c:v>1.1441216969248595</c:v>
                </c:pt>
                <c:pt idx="1516">
                  <c:v>1.1445661050031479</c:v>
                </c:pt>
                <c:pt idx="1517">
                  <c:v>1.1465063181472794</c:v>
                </c:pt>
                <c:pt idx="1518">
                  <c:v>1.1491866993140236</c:v>
                </c:pt>
                <c:pt idx="1519">
                  <c:v>1.1492882866307981</c:v>
                </c:pt>
                <c:pt idx="1520">
                  <c:v>1.1493665589866606</c:v>
                </c:pt>
                <c:pt idx="1521">
                  <c:v>1.153371684794142</c:v>
                </c:pt>
                <c:pt idx="1522">
                  <c:v>1.158158071379783</c:v>
                </c:pt>
                <c:pt idx="1523">
                  <c:v>1.1619405352367203</c:v>
                </c:pt>
                <c:pt idx="1524">
                  <c:v>1.1655712264295579</c:v>
                </c:pt>
                <c:pt idx="1525">
                  <c:v>1.1660012618302404</c:v>
                </c:pt>
                <c:pt idx="1526">
                  <c:v>1.166381074139172</c:v>
                </c:pt>
                <c:pt idx="1527">
                  <c:v>1.1699355385045469</c:v>
                </c:pt>
                <c:pt idx="1528">
                  <c:v>1.1711508118169069</c:v>
                </c:pt>
                <c:pt idx="1529">
                  <c:v>1.1719582286081622</c:v>
                </c:pt>
                <c:pt idx="1530">
                  <c:v>1.1732006040684935</c:v>
                </c:pt>
                <c:pt idx="1531">
                  <c:v>1.1836636969298289</c:v>
                </c:pt>
                <c:pt idx="1532">
                  <c:v>1.1925773069155734</c:v>
                </c:pt>
                <c:pt idx="1533">
                  <c:v>1.1970382257314596</c:v>
                </c:pt>
                <c:pt idx="1534">
                  <c:v>1.1996904589330957</c:v>
                </c:pt>
                <c:pt idx="1535">
                  <c:v>1.2021100675567371</c:v>
                </c:pt>
                <c:pt idx="1536">
                  <c:v>1.2086444834920966</c:v>
                </c:pt>
                <c:pt idx="1537">
                  <c:v>1.2092467723711249</c:v>
                </c:pt>
                <c:pt idx="1538">
                  <c:v>1.2107059805855214</c:v>
                </c:pt>
                <c:pt idx="1539">
                  <c:v>1.2145363451394342</c:v>
                </c:pt>
                <c:pt idx="1540">
                  <c:v>1.2186117372291658</c:v>
                </c:pt>
                <c:pt idx="1541">
                  <c:v>1.2188976956573008</c:v>
                </c:pt>
                <c:pt idx="1542">
                  <c:v>1.2226259139024394</c:v>
                </c:pt>
                <c:pt idx="1543">
                  <c:v>1.2245839775478071</c:v>
                </c:pt>
                <c:pt idx="1544">
                  <c:v>1.2247412024102065</c:v>
                </c:pt>
                <c:pt idx="1545">
                  <c:v>1.2248925064643321</c:v>
                </c:pt>
                <c:pt idx="1546">
                  <c:v>1.228642824702731</c:v>
                </c:pt>
                <c:pt idx="1547">
                  <c:v>1.2344099840805194</c:v>
                </c:pt>
                <c:pt idx="1548">
                  <c:v>1.2352138126574133</c:v>
                </c:pt>
                <c:pt idx="1549">
                  <c:v>1.2367244041063052</c:v>
                </c:pt>
                <c:pt idx="1550">
                  <c:v>1.2454922896299288</c:v>
                </c:pt>
                <c:pt idx="1551">
                  <c:v>1.2468972726046552</c:v>
                </c:pt>
                <c:pt idx="1552">
                  <c:v>1.2519816846997698</c:v>
                </c:pt>
                <c:pt idx="1553">
                  <c:v>1.2543290431613365</c:v>
                </c:pt>
                <c:pt idx="1554">
                  <c:v>1.2574282806346793</c:v>
                </c:pt>
                <c:pt idx="1555">
                  <c:v>1.2645277501985228</c:v>
                </c:pt>
                <c:pt idx="1556">
                  <c:v>1.2652885737115165</c:v>
                </c:pt>
                <c:pt idx="1557">
                  <c:v>1.2670560565133351</c:v>
                </c:pt>
                <c:pt idx="1558">
                  <c:v>1.2682056516893292</c:v>
                </c:pt>
                <c:pt idx="1559">
                  <c:v>1.2753432232584334</c:v>
                </c:pt>
                <c:pt idx="1560">
                  <c:v>1.2754641827949966</c:v>
                </c:pt>
                <c:pt idx="1561">
                  <c:v>1.2757411071891114</c:v>
                </c:pt>
                <c:pt idx="1562">
                  <c:v>1.2815623183078466</c:v>
                </c:pt>
                <c:pt idx="1563">
                  <c:v>1.2845260591518399</c:v>
                </c:pt>
                <c:pt idx="1564">
                  <c:v>1.2879286542917474</c:v>
                </c:pt>
                <c:pt idx="1565">
                  <c:v>1.293117281367627</c:v>
                </c:pt>
                <c:pt idx="1566">
                  <c:v>1.2949359975973358</c:v>
                </c:pt>
                <c:pt idx="1567">
                  <c:v>1.3115708337957737</c:v>
                </c:pt>
                <c:pt idx="1568">
                  <c:v>1.3154990570343008</c:v>
                </c:pt>
                <c:pt idx="1569">
                  <c:v>1.3185034263040403</c:v>
                </c:pt>
                <c:pt idx="1570">
                  <c:v>1.3295442547837888</c:v>
                </c:pt>
                <c:pt idx="1571">
                  <c:v>1.3331134760544006</c:v>
                </c:pt>
                <c:pt idx="1572">
                  <c:v>1.3359875210582188</c:v>
                </c:pt>
                <c:pt idx="1573">
                  <c:v>1.3398808166127625</c:v>
                </c:pt>
                <c:pt idx="1574">
                  <c:v>1.3417469942791009</c:v>
                </c:pt>
                <c:pt idx="1575">
                  <c:v>1.3477908959360361</c:v>
                </c:pt>
                <c:pt idx="1576">
                  <c:v>1.3704267722890144</c:v>
                </c:pt>
                <c:pt idx="1577">
                  <c:v>1.3807737440620449</c:v>
                </c:pt>
                <c:pt idx="1578">
                  <c:v>1.4004701130409025</c:v>
                </c:pt>
                <c:pt idx="1579">
                  <c:v>1.4050429531267321</c:v>
                </c:pt>
                <c:pt idx="1580">
                  <c:v>1.4312598333752908</c:v>
                </c:pt>
                <c:pt idx="1581">
                  <c:v>1.4403843648958978</c:v>
                </c:pt>
                <c:pt idx="1582">
                  <c:v>1.4477111349609899</c:v>
                </c:pt>
                <c:pt idx="1583">
                  <c:v>1.4506101802896139</c:v>
                </c:pt>
                <c:pt idx="1584">
                  <c:v>1.4673492471322422</c:v>
                </c:pt>
                <c:pt idx="1585">
                  <c:v>1.4694446875095315</c:v>
                </c:pt>
                <c:pt idx="1586">
                  <c:v>1.4731653833875347</c:v>
                </c:pt>
                <c:pt idx="1587">
                  <c:v>1.4736671218286317</c:v>
                </c:pt>
                <c:pt idx="1588">
                  <c:v>1.481974685479966</c:v>
                </c:pt>
                <c:pt idx="1589">
                  <c:v>1.4850997873553589</c:v>
                </c:pt>
                <c:pt idx="1590">
                  <c:v>1.4881768867778524</c:v>
                </c:pt>
                <c:pt idx="1591">
                  <c:v>1.4931823279944545</c:v>
                </c:pt>
                <c:pt idx="1592">
                  <c:v>1.4952782931509203</c:v>
                </c:pt>
                <c:pt idx="1593">
                  <c:v>1.51110752100449</c:v>
                </c:pt>
                <c:pt idx="1594">
                  <c:v>1.5188732408684986</c:v>
                </c:pt>
                <c:pt idx="1595">
                  <c:v>1.5255575725282393</c:v>
                </c:pt>
                <c:pt idx="1596">
                  <c:v>1.537470876826454</c:v>
                </c:pt>
                <c:pt idx="1597">
                  <c:v>1.5440220379181882</c:v>
                </c:pt>
                <c:pt idx="1598">
                  <c:v>1.5477268738143517</c:v>
                </c:pt>
                <c:pt idx="1599">
                  <c:v>1.5505022468615186</c:v>
                </c:pt>
                <c:pt idx="1600">
                  <c:v>1.5518180156713046</c:v>
                </c:pt>
                <c:pt idx="1601">
                  <c:v>1.5895026947076178</c:v>
                </c:pt>
                <c:pt idx="1602">
                  <c:v>1.602530390714717</c:v>
                </c:pt>
                <c:pt idx="1603">
                  <c:v>1.6174195818840613</c:v>
                </c:pt>
                <c:pt idx="1604">
                  <c:v>1.6385254454696521</c:v>
                </c:pt>
                <c:pt idx="1605">
                  <c:v>1.6419091545382445</c:v>
                </c:pt>
                <c:pt idx="1606">
                  <c:v>1.6515379656281335</c:v>
                </c:pt>
                <c:pt idx="1607">
                  <c:v>1.6537282417117714</c:v>
                </c:pt>
                <c:pt idx="1608">
                  <c:v>1.6590895932270118</c:v>
                </c:pt>
                <c:pt idx="1609">
                  <c:v>1.6625564999622084</c:v>
                </c:pt>
                <c:pt idx="1610">
                  <c:v>1.6626990281050193</c:v>
                </c:pt>
                <c:pt idx="1611">
                  <c:v>1.6669674584019356</c:v>
                </c:pt>
                <c:pt idx="1612">
                  <c:v>1.6992259256250066</c:v>
                </c:pt>
                <c:pt idx="1613">
                  <c:v>1.74488718325848</c:v>
                </c:pt>
                <c:pt idx="1614">
                  <c:v>1.7546954437526101</c:v>
                </c:pt>
                <c:pt idx="1615">
                  <c:v>1.7737403359589086</c:v>
                </c:pt>
                <c:pt idx="1616">
                  <c:v>1.7848772349610034</c:v>
                </c:pt>
                <c:pt idx="1617">
                  <c:v>1.8535371359796968</c:v>
                </c:pt>
                <c:pt idx="1618">
                  <c:v>1.8563153427118066</c:v>
                </c:pt>
                <c:pt idx="1619">
                  <c:v>1.8618268546547365</c:v>
                </c:pt>
                <c:pt idx="1620">
                  <c:v>1.864648223760325</c:v>
                </c:pt>
                <c:pt idx="1621">
                  <c:v>1.8841030709993585</c:v>
                </c:pt>
                <c:pt idx="1622">
                  <c:v>1.8869494585474762</c:v>
                </c:pt>
                <c:pt idx="1623">
                  <c:v>1.8909913255903525</c:v>
                </c:pt>
                <c:pt idx="1624">
                  <c:v>1.895134307720274</c:v>
                </c:pt>
                <c:pt idx="1625">
                  <c:v>1.8969376308691379</c:v>
                </c:pt>
                <c:pt idx="1626">
                  <c:v>1.9133844375789331</c:v>
                </c:pt>
                <c:pt idx="1627">
                  <c:v>1.9165804898118148</c:v>
                </c:pt>
                <c:pt idx="1628">
                  <c:v>1.9634174218712206</c:v>
                </c:pt>
                <c:pt idx="1629">
                  <c:v>1.9733788851032461</c:v>
                </c:pt>
                <c:pt idx="1630">
                  <c:v>1.9753682932049812</c:v>
                </c:pt>
                <c:pt idx="1631">
                  <c:v>1.9866611813976935</c:v>
                </c:pt>
                <c:pt idx="1632">
                  <c:v>2.032654197005737</c:v>
                </c:pt>
                <c:pt idx="1633">
                  <c:v>2.0595400910923183</c:v>
                </c:pt>
                <c:pt idx="1634">
                  <c:v>2.0961273377201324</c:v>
                </c:pt>
                <c:pt idx="1635">
                  <c:v>2.1902846314775841</c:v>
                </c:pt>
                <c:pt idx="1636">
                  <c:v>2.2090681316818275</c:v>
                </c:pt>
                <c:pt idx="1637">
                  <c:v>2.2144160617907636</c:v>
                </c:pt>
                <c:pt idx="1638">
                  <c:v>2.2210788198376754</c:v>
                </c:pt>
                <c:pt idx="1639">
                  <c:v>2.2471306761807002</c:v>
                </c:pt>
                <c:pt idx="1640">
                  <c:v>2.264796229550786</c:v>
                </c:pt>
                <c:pt idx="1641">
                  <c:v>2.3135685012092919</c:v>
                </c:pt>
                <c:pt idx="1642">
                  <c:v>2.3417404185798461</c:v>
                </c:pt>
                <c:pt idx="1643">
                  <c:v>2.4064067281064885</c:v>
                </c:pt>
                <c:pt idx="1644">
                  <c:v>2.4942672109513353</c:v>
                </c:pt>
                <c:pt idx="1645">
                  <c:v>2.5973671497577748</c:v>
                </c:pt>
                <c:pt idx="1646">
                  <c:v>2.7135500259652914</c:v>
                </c:pt>
                <c:pt idx="1647">
                  <c:v>2.9797372242435158</c:v>
                </c:pt>
                <c:pt idx="1648">
                  <c:v>3.015831668692539</c:v>
                </c:pt>
              </c:numCache>
            </c:numRef>
          </c:yVal>
          <c:smooth val="0"/>
          <c:extLst>
            <c:ext xmlns:c16="http://schemas.microsoft.com/office/drawing/2014/chart" uri="{C3380CC4-5D6E-409C-BE32-E72D297353CC}">
              <c16:uniqueId val="{00000001-529A-48DD-B4BD-AC5347D81B64}"/>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yVal>
          <c:smooth val="0"/>
          <c:extLst>
            <c:ext xmlns:c16="http://schemas.microsoft.com/office/drawing/2014/chart" uri="{C3380CC4-5D6E-409C-BE32-E72D297353CC}">
              <c16:uniqueId val="{00000002-529A-48DD-B4BD-AC5347D81B64}"/>
            </c:ext>
          </c:extLst>
        </c:ser>
        <c:dLbls>
          <c:showLegendKey val="0"/>
          <c:showVal val="0"/>
          <c:showCatName val="0"/>
          <c:showSerName val="0"/>
          <c:showPercent val="0"/>
          <c:showBubbleSize val="0"/>
        </c:dLbls>
        <c:axId val="1322612400"/>
        <c:axId val="1322625360"/>
      </c:scatterChart>
      <c:valAx>
        <c:axId val="1322612400"/>
        <c:scaling>
          <c:orientation val="minMax"/>
          <c:max val="3.015831668692539"/>
          <c:min val="-5.5941042776455463"/>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1322625360"/>
        <c:crosses val="autoZero"/>
        <c:crossBetween val="midCat"/>
      </c:valAx>
      <c:valAx>
        <c:axId val="1322625360"/>
        <c:scaling>
          <c:orientation val="minMax"/>
          <c:max val="3.015831668692539"/>
          <c:min val="-5.5941042776455463"/>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32261240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1649"/>
                <c:pt idx="0">
                  <c:v>65.073751371362434</c:v>
                </c:pt>
                <c:pt idx="1">
                  <c:v>62.302509084032771</c:v>
                </c:pt>
                <c:pt idx="2">
                  <c:v>62.111513891320939</c:v>
                </c:pt>
                <c:pt idx="3">
                  <c:v>61.733691503960685</c:v>
                </c:pt>
                <c:pt idx="4">
                  <c:v>61.288147432930288</c:v>
                </c:pt>
                <c:pt idx="5">
                  <c:v>60.70020220823131</c:v>
                </c:pt>
                <c:pt idx="6">
                  <c:v>60.459650561142091</c:v>
                </c:pt>
                <c:pt idx="7">
                  <c:v>59.76673733231388</c:v>
                </c:pt>
                <c:pt idx="8">
                  <c:v>58.732446525935742</c:v>
                </c:pt>
                <c:pt idx="9">
                  <c:v>58.843735144781903</c:v>
                </c:pt>
                <c:pt idx="10">
                  <c:v>57.990198849604127</c:v>
                </c:pt>
                <c:pt idx="11">
                  <c:v>56.875540739626288</c:v>
                </c:pt>
                <c:pt idx="12">
                  <c:v>56.016613381412782</c:v>
                </c:pt>
                <c:pt idx="13">
                  <c:v>65.448195290330077</c:v>
                </c:pt>
                <c:pt idx="14">
                  <c:v>55.342557361449231</c:v>
                </c:pt>
                <c:pt idx="15">
                  <c:v>55.249957051721815</c:v>
                </c:pt>
                <c:pt idx="16">
                  <c:v>77.726248628637549</c:v>
                </c:pt>
                <c:pt idx="17">
                  <c:v>77.609795365099458</c:v>
                </c:pt>
                <c:pt idx="18">
                  <c:v>74.92425057933788</c:v>
                </c:pt>
                <c:pt idx="19">
                  <c:v>74.748691091562748</c:v>
                </c:pt>
                <c:pt idx="20">
                  <c:v>73.493263335618778</c:v>
                </c:pt>
                <c:pt idx="21">
                  <c:v>71.892290052538698</c:v>
                </c:pt>
                <c:pt idx="22">
                  <c:v>71.969737321848129</c:v>
                </c:pt>
                <c:pt idx="23">
                  <c:v>74.231999649023308</c:v>
                </c:pt>
                <c:pt idx="24">
                  <c:v>73.043448560131623</c:v>
                </c:pt>
                <c:pt idx="25">
                  <c:v>70.290307011134786</c:v>
                </c:pt>
                <c:pt idx="26">
                  <c:v>71.53718211428091</c:v>
                </c:pt>
                <c:pt idx="27">
                  <c:v>72.347365586144775</c:v>
                </c:pt>
                <c:pt idx="28">
                  <c:v>71.522424116598032</c:v>
                </c:pt>
                <c:pt idx="29">
                  <c:v>71.860391556389033</c:v>
                </c:pt>
                <c:pt idx="30">
                  <c:v>72.510822936262286</c:v>
                </c:pt>
                <c:pt idx="31">
                  <c:v>73.422145513236273</c:v>
                </c:pt>
                <c:pt idx="32">
                  <c:v>77.537162273438994</c:v>
                </c:pt>
                <c:pt idx="33">
                  <c:v>74.361686593231738</c:v>
                </c:pt>
                <c:pt idx="34">
                  <c:v>74.236981454572927</c:v>
                </c:pt>
                <c:pt idx="35">
                  <c:v>73.673914242728813</c:v>
                </c:pt>
                <c:pt idx="36">
                  <c:v>72.871430283320251</c:v>
                </c:pt>
                <c:pt idx="37">
                  <c:v>72.232435618806605</c:v>
                </c:pt>
                <c:pt idx="38">
                  <c:v>70.968399333267428</c:v>
                </c:pt>
                <c:pt idx="39">
                  <c:v>70.332915241108125</c:v>
                </c:pt>
                <c:pt idx="40">
                  <c:v>70.767524004070609</c:v>
                </c:pt>
                <c:pt idx="41">
                  <c:v>69.2831036648099</c:v>
                </c:pt>
                <c:pt idx="42">
                  <c:v>73.655453074851948</c:v>
                </c:pt>
                <c:pt idx="43">
                  <c:v>61.820981889305692</c:v>
                </c:pt>
                <c:pt idx="44">
                  <c:v>61.445390078021262</c:v>
                </c:pt>
                <c:pt idx="45">
                  <c:v>59.880933161643995</c:v>
                </c:pt>
                <c:pt idx="46">
                  <c:v>58.559232728435724</c:v>
                </c:pt>
                <c:pt idx="47">
                  <c:v>57.736872414816474</c:v>
                </c:pt>
                <c:pt idx="48">
                  <c:v>57.125722565013049</c:v>
                </c:pt>
                <c:pt idx="49">
                  <c:v>56.307119680879261</c:v>
                </c:pt>
                <c:pt idx="50">
                  <c:v>55.190096707389145</c:v>
                </c:pt>
                <c:pt idx="51">
                  <c:v>79.096274702209115</c:v>
                </c:pt>
                <c:pt idx="52">
                  <c:v>78.969540461934187</c:v>
                </c:pt>
                <c:pt idx="53">
                  <c:v>82.286641888919377</c:v>
                </c:pt>
                <c:pt idx="54">
                  <c:v>82.264527228171232</c:v>
                </c:pt>
                <c:pt idx="55">
                  <c:v>77.373221759318938</c:v>
                </c:pt>
                <c:pt idx="56">
                  <c:v>77.504312684965555</c:v>
                </c:pt>
                <c:pt idx="57">
                  <c:v>77.06959406755891</c:v>
                </c:pt>
                <c:pt idx="58">
                  <c:v>76.531876912951446</c:v>
                </c:pt>
                <c:pt idx="59">
                  <c:v>76.777159973166874</c:v>
                </c:pt>
                <c:pt idx="60">
                  <c:v>76.047394071105487</c:v>
                </c:pt>
                <c:pt idx="61">
                  <c:v>80.676310482340654</c:v>
                </c:pt>
                <c:pt idx="62">
                  <c:v>76.088006557610214</c:v>
                </c:pt>
                <c:pt idx="63">
                  <c:v>76.209447537837548</c:v>
                </c:pt>
                <c:pt idx="64">
                  <c:v>75.19514544210702</c:v>
                </c:pt>
                <c:pt idx="65">
                  <c:v>71.344244949616581</c:v>
                </c:pt>
                <c:pt idx="66">
                  <c:v>71.302509618730497</c:v>
                </c:pt>
                <c:pt idx="67">
                  <c:v>71.202397192007155</c:v>
                </c:pt>
                <c:pt idx="68">
                  <c:v>70.411127256021516</c:v>
                </c:pt>
                <c:pt idx="69">
                  <c:v>69.913252126245752</c:v>
                </c:pt>
                <c:pt idx="70">
                  <c:v>74.220620326892401</c:v>
                </c:pt>
                <c:pt idx="71">
                  <c:v>69.282385665396859</c:v>
                </c:pt>
                <c:pt idx="72">
                  <c:v>68.735306775487459</c:v>
                </c:pt>
                <c:pt idx="73">
                  <c:v>67.714265122574176</c:v>
                </c:pt>
                <c:pt idx="74">
                  <c:v>68.433550934043367</c:v>
                </c:pt>
                <c:pt idx="75">
                  <c:v>67.800856185799404</c:v>
                </c:pt>
                <c:pt idx="76">
                  <c:v>68.000176278321547</c:v>
                </c:pt>
                <c:pt idx="77">
                  <c:v>68.984560695751668</c:v>
                </c:pt>
                <c:pt idx="78">
                  <c:v>69.767984371634014</c:v>
                </c:pt>
                <c:pt idx="79">
                  <c:v>91.404764161412302</c:v>
                </c:pt>
                <c:pt idx="80">
                  <c:v>89.656379838367826</c:v>
                </c:pt>
                <c:pt idx="81">
                  <c:v>89.252024205689651</c:v>
                </c:pt>
                <c:pt idx="82">
                  <c:v>88.51431668535308</c:v>
                </c:pt>
                <c:pt idx="83">
                  <c:v>87.293896623855076</c:v>
                </c:pt>
                <c:pt idx="84">
                  <c:v>86.295244623949429</c:v>
                </c:pt>
                <c:pt idx="85">
                  <c:v>86.572882471547118</c:v>
                </c:pt>
                <c:pt idx="86">
                  <c:v>83.091514784972532</c:v>
                </c:pt>
                <c:pt idx="87">
                  <c:v>87.700251786310375</c:v>
                </c:pt>
                <c:pt idx="88">
                  <c:v>84.790333653347403</c:v>
                </c:pt>
                <c:pt idx="89">
                  <c:v>85.908559286474059</c:v>
                </c:pt>
                <c:pt idx="90">
                  <c:v>86.698327695960558</c:v>
                </c:pt>
                <c:pt idx="91">
                  <c:v>84.473540663346597</c:v>
                </c:pt>
                <c:pt idx="92">
                  <c:v>87.07727753442812</c:v>
                </c:pt>
                <c:pt idx="93">
                  <c:v>81.944679297858883</c:v>
                </c:pt>
                <c:pt idx="94">
                  <c:v>78.01247828975707</c:v>
                </c:pt>
                <c:pt idx="95">
                  <c:v>83.169312084826061</c:v>
                </c:pt>
                <c:pt idx="96">
                  <c:v>81.30263770506761</c:v>
                </c:pt>
                <c:pt idx="97">
                  <c:v>80.44688643300546</c:v>
                </c:pt>
                <c:pt idx="98">
                  <c:v>80.579750204848068</c:v>
                </c:pt>
                <c:pt idx="99">
                  <c:v>80.37663812389647</c:v>
                </c:pt>
                <c:pt idx="100">
                  <c:v>82.148744503223284</c:v>
                </c:pt>
                <c:pt idx="101">
                  <c:v>76.872148081853283</c:v>
                </c:pt>
                <c:pt idx="102">
                  <c:v>78.467431973916291</c:v>
                </c:pt>
                <c:pt idx="103">
                  <c:v>78.613870436601076</c:v>
                </c:pt>
                <c:pt idx="104">
                  <c:v>75.946785160302056</c:v>
                </c:pt>
                <c:pt idx="105">
                  <c:v>82.384662812156023</c:v>
                </c:pt>
                <c:pt idx="106">
                  <c:v>79.372224874163464</c:v>
                </c:pt>
                <c:pt idx="107">
                  <c:v>79.763435017858185</c:v>
                </c:pt>
                <c:pt idx="108">
                  <c:v>71.145832169578256</c:v>
                </c:pt>
                <c:pt idx="109">
                  <c:v>70.486968736347251</c:v>
                </c:pt>
                <c:pt idx="110">
                  <c:v>70.147610375470364</c:v>
                </c:pt>
                <c:pt idx="111">
                  <c:v>70.054559125923049</c:v>
                </c:pt>
                <c:pt idx="112">
                  <c:v>73.655728689509871</c:v>
                </c:pt>
                <c:pt idx="113">
                  <c:v>69.462881306267633</c:v>
                </c:pt>
                <c:pt idx="114">
                  <c:v>69.316433819778666</c:v>
                </c:pt>
                <c:pt idx="115">
                  <c:v>73.112129926798872</c:v>
                </c:pt>
                <c:pt idx="116">
                  <c:v>67.576092663082491</c:v>
                </c:pt>
                <c:pt idx="117">
                  <c:v>67.325424677175292</c:v>
                </c:pt>
                <c:pt idx="118">
                  <c:v>67.779507208990381</c:v>
                </c:pt>
                <c:pt idx="119">
                  <c:v>67.187867388120779</c:v>
                </c:pt>
                <c:pt idx="120">
                  <c:v>67.30011931917592</c:v>
                </c:pt>
                <c:pt idx="121">
                  <c:v>66.904419054639192</c:v>
                </c:pt>
                <c:pt idx="122">
                  <c:v>66.713478953496363</c:v>
                </c:pt>
                <c:pt idx="123">
                  <c:v>66.393265529047071</c:v>
                </c:pt>
                <c:pt idx="124">
                  <c:v>69.885961803600594</c:v>
                </c:pt>
                <c:pt idx="125">
                  <c:v>64.829696604348214</c:v>
                </c:pt>
                <c:pt idx="126">
                  <c:v>64.292267779919172</c:v>
                </c:pt>
                <c:pt idx="127">
                  <c:v>64.297704839609224</c:v>
                </c:pt>
                <c:pt idx="128">
                  <c:v>63.840353170429253</c:v>
                </c:pt>
                <c:pt idx="129">
                  <c:v>64.07118819002055</c:v>
                </c:pt>
                <c:pt idx="130">
                  <c:v>63.000424557117583</c:v>
                </c:pt>
                <c:pt idx="131">
                  <c:v>63.304681326186895</c:v>
                </c:pt>
                <c:pt idx="132">
                  <c:v>62.589326989376168</c:v>
                </c:pt>
                <c:pt idx="133">
                  <c:v>73.741246056059282</c:v>
                </c:pt>
                <c:pt idx="134">
                  <c:v>79.439036487617471</c:v>
                </c:pt>
                <c:pt idx="135">
                  <c:v>73.00375010154697</c:v>
                </c:pt>
                <c:pt idx="136">
                  <c:v>72.124918533798677</c:v>
                </c:pt>
                <c:pt idx="137">
                  <c:v>71.983366857308795</c:v>
                </c:pt>
                <c:pt idx="138">
                  <c:v>72.327205162347553</c:v>
                </c:pt>
                <c:pt idx="139">
                  <c:v>71.837153878592304</c:v>
                </c:pt>
                <c:pt idx="140">
                  <c:v>71.041819781415086</c:v>
                </c:pt>
                <c:pt idx="141">
                  <c:v>70.533474961941351</c:v>
                </c:pt>
                <c:pt idx="142">
                  <c:v>69.214861079340878</c:v>
                </c:pt>
                <c:pt idx="143">
                  <c:v>69.465704361867381</c:v>
                </c:pt>
                <c:pt idx="144">
                  <c:v>68.586686667027863</c:v>
                </c:pt>
                <c:pt idx="145">
                  <c:v>67.968250425535302</c:v>
                </c:pt>
                <c:pt idx="146">
                  <c:v>68.54561969583159</c:v>
                </c:pt>
                <c:pt idx="147">
                  <c:v>69.154110157388516</c:v>
                </c:pt>
                <c:pt idx="148">
                  <c:v>81.947558357412817</c:v>
                </c:pt>
                <c:pt idx="149">
                  <c:v>78.885810284343478</c:v>
                </c:pt>
                <c:pt idx="150">
                  <c:v>78.593431001982907</c:v>
                </c:pt>
                <c:pt idx="151">
                  <c:v>80.939850918943478</c:v>
                </c:pt>
                <c:pt idx="152">
                  <c:v>78.147057533228804</c:v>
                </c:pt>
                <c:pt idx="153">
                  <c:v>78.149475855299102</c:v>
                </c:pt>
                <c:pt idx="154">
                  <c:v>80.856787161841879</c:v>
                </c:pt>
                <c:pt idx="155">
                  <c:v>77.604880456443865</c:v>
                </c:pt>
                <c:pt idx="156">
                  <c:v>80.375568197851095</c:v>
                </c:pt>
                <c:pt idx="157">
                  <c:v>79.444016057457219</c:v>
                </c:pt>
                <c:pt idx="158">
                  <c:v>84.50154748910991</c:v>
                </c:pt>
                <c:pt idx="159">
                  <c:v>81.579120826405315</c:v>
                </c:pt>
                <c:pt idx="160">
                  <c:v>81.817235314632285</c:v>
                </c:pt>
                <c:pt idx="161">
                  <c:v>86.347583006799709</c:v>
                </c:pt>
                <c:pt idx="162">
                  <c:v>84.985180011393453</c:v>
                </c:pt>
                <c:pt idx="163">
                  <c:v>69.905483952299761</c:v>
                </c:pt>
                <c:pt idx="164">
                  <c:v>75.198263950280591</c:v>
                </c:pt>
                <c:pt idx="165">
                  <c:v>68.804815345408485</c:v>
                </c:pt>
                <c:pt idx="166">
                  <c:v>68.821774903167451</c:v>
                </c:pt>
                <c:pt idx="167">
                  <c:v>68.83752157478196</c:v>
                </c:pt>
                <c:pt idx="168">
                  <c:v>69.628599680960974</c:v>
                </c:pt>
                <c:pt idx="169">
                  <c:v>69.43179620331091</c:v>
                </c:pt>
                <c:pt idx="170">
                  <c:v>69.374218179563599</c:v>
                </c:pt>
                <c:pt idx="171">
                  <c:v>69.083888519804688</c:v>
                </c:pt>
                <c:pt idx="172">
                  <c:v>68.909791691570035</c:v>
                </c:pt>
                <c:pt idx="173">
                  <c:v>68.837776703552322</c:v>
                </c:pt>
                <c:pt idx="174">
                  <c:v>73.90007416847665</c:v>
                </c:pt>
                <c:pt idx="175">
                  <c:v>67.666019599170198</c:v>
                </c:pt>
                <c:pt idx="176">
                  <c:v>74.212488419964018</c:v>
                </c:pt>
                <c:pt idx="177">
                  <c:v>68.901278965155825</c:v>
                </c:pt>
                <c:pt idx="178">
                  <c:v>64.004177774578153</c:v>
                </c:pt>
                <c:pt idx="179">
                  <c:v>63.294910720500425</c:v>
                </c:pt>
                <c:pt idx="180">
                  <c:v>62.743596627734348</c:v>
                </c:pt>
                <c:pt idx="181">
                  <c:v>62.587565605252514</c:v>
                </c:pt>
                <c:pt idx="182">
                  <c:v>61.995300405769662</c:v>
                </c:pt>
                <c:pt idx="183">
                  <c:v>61.813941075472549</c:v>
                </c:pt>
                <c:pt idx="184">
                  <c:v>60.644853415157364</c:v>
                </c:pt>
                <c:pt idx="185">
                  <c:v>59.859846786287399</c:v>
                </c:pt>
                <c:pt idx="186">
                  <c:v>60.130906666853051</c:v>
                </c:pt>
                <c:pt idx="187">
                  <c:v>59.089431993348754</c:v>
                </c:pt>
                <c:pt idx="188">
                  <c:v>59.10987570385273</c:v>
                </c:pt>
                <c:pt idx="189">
                  <c:v>58.165144972747299</c:v>
                </c:pt>
                <c:pt idx="190">
                  <c:v>57.779848971834042</c:v>
                </c:pt>
                <c:pt idx="191">
                  <c:v>68.000658612370032</c:v>
                </c:pt>
                <c:pt idx="192">
                  <c:v>67.753216260320769</c:v>
                </c:pt>
                <c:pt idx="193">
                  <c:v>67.22134635867495</c:v>
                </c:pt>
                <c:pt idx="194">
                  <c:v>66.702938956323933</c:v>
                </c:pt>
                <c:pt idx="195">
                  <c:v>65.797463536993504</c:v>
                </c:pt>
                <c:pt idx="196">
                  <c:v>65.063570328830266</c:v>
                </c:pt>
                <c:pt idx="197">
                  <c:v>64.318965146359133</c:v>
                </c:pt>
                <c:pt idx="198">
                  <c:v>63.265047400103704</c:v>
                </c:pt>
                <c:pt idx="199">
                  <c:v>62.823370805127887</c:v>
                </c:pt>
                <c:pt idx="200">
                  <c:v>61.248531200624249</c:v>
                </c:pt>
                <c:pt idx="201">
                  <c:v>60.863132065373044</c:v>
                </c:pt>
                <c:pt idx="202">
                  <c:v>59.643553608587041</c:v>
                </c:pt>
                <c:pt idx="203">
                  <c:v>58.891016466950603</c:v>
                </c:pt>
                <c:pt idx="204">
                  <c:v>67.443129756891864</c:v>
                </c:pt>
                <c:pt idx="205">
                  <c:v>58.284360412577392</c:v>
                </c:pt>
                <c:pt idx="206">
                  <c:v>74.952972447038476</c:v>
                </c:pt>
                <c:pt idx="207">
                  <c:v>77.161278870334073</c:v>
                </c:pt>
                <c:pt idx="208">
                  <c:v>74.131994599101091</c:v>
                </c:pt>
                <c:pt idx="209">
                  <c:v>73.213953354586295</c:v>
                </c:pt>
                <c:pt idx="210">
                  <c:v>73.265851096898928</c:v>
                </c:pt>
                <c:pt idx="211">
                  <c:v>73.453499263688656</c:v>
                </c:pt>
                <c:pt idx="212">
                  <c:v>72.654019564341894</c:v>
                </c:pt>
                <c:pt idx="213">
                  <c:v>74.757205951297237</c:v>
                </c:pt>
                <c:pt idx="214">
                  <c:v>75.519271128235644</c:v>
                </c:pt>
                <c:pt idx="215">
                  <c:v>74.359658833974336</c:v>
                </c:pt>
                <c:pt idx="216">
                  <c:v>71.56319603453376</c:v>
                </c:pt>
                <c:pt idx="217">
                  <c:v>66.753278506160441</c:v>
                </c:pt>
                <c:pt idx="218">
                  <c:v>65.510438747803747</c:v>
                </c:pt>
                <c:pt idx="219">
                  <c:v>74.735386909820079</c:v>
                </c:pt>
                <c:pt idx="220">
                  <c:v>64.468643457796603</c:v>
                </c:pt>
                <c:pt idx="221">
                  <c:v>63.392716030179201</c:v>
                </c:pt>
                <c:pt idx="222">
                  <c:v>61.980879849835787</c:v>
                </c:pt>
                <c:pt idx="223">
                  <c:v>60.53903450715562</c:v>
                </c:pt>
                <c:pt idx="224">
                  <c:v>59.926250965012173</c:v>
                </c:pt>
                <c:pt idx="225">
                  <c:v>58.338330411815008</c:v>
                </c:pt>
                <c:pt idx="226">
                  <c:v>55.166974980991853</c:v>
                </c:pt>
                <c:pt idx="227">
                  <c:v>52.704922604514721</c:v>
                </c:pt>
                <c:pt idx="228">
                  <c:v>50.947098327843733</c:v>
                </c:pt>
                <c:pt idx="229">
                  <c:v>50.792647490551644</c:v>
                </c:pt>
                <c:pt idx="230">
                  <c:v>52.271646063228914</c:v>
                </c:pt>
                <c:pt idx="231">
                  <c:v>53.875224134954976</c:v>
                </c:pt>
                <c:pt idx="232">
                  <c:v>74.347887005658066</c:v>
                </c:pt>
                <c:pt idx="233">
                  <c:v>73.384914797193034</c:v>
                </c:pt>
                <c:pt idx="234">
                  <c:v>73.225651272004725</c:v>
                </c:pt>
                <c:pt idx="235">
                  <c:v>72.996249592180533</c:v>
                </c:pt>
                <c:pt idx="236">
                  <c:v>72.460321924600677</c:v>
                </c:pt>
                <c:pt idx="237">
                  <c:v>72.462020707497828</c:v>
                </c:pt>
                <c:pt idx="238">
                  <c:v>71.507930285312753</c:v>
                </c:pt>
                <c:pt idx="239">
                  <c:v>71.355070596437628</c:v>
                </c:pt>
                <c:pt idx="240">
                  <c:v>71.849463702734013</c:v>
                </c:pt>
                <c:pt idx="241">
                  <c:v>71.104325450239202</c:v>
                </c:pt>
                <c:pt idx="242">
                  <c:v>77.062646106984189</c:v>
                </c:pt>
                <c:pt idx="243">
                  <c:v>72.532062294870514</c:v>
                </c:pt>
                <c:pt idx="244">
                  <c:v>72.418531251714271</c:v>
                </c:pt>
                <c:pt idx="245">
                  <c:v>72.667358807623231</c:v>
                </c:pt>
                <c:pt idx="246">
                  <c:v>72.947168641380188</c:v>
                </c:pt>
                <c:pt idx="247">
                  <c:v>74.970081767226105</c:v>
                </c:pt>
                <c:pt idx="248">
                  <c:v>78.34843900229383</c:v>
                </c:pt>
                <c:pt idx="249">
                  <c:v>73.916921620913939</c:v>
                </c:pt>
                <c:pt idx="250">
                  <c:v>73.773982119058331</c:v>
                </c:pt>
                <c:pt idx="251">
                  <c:v>73.120862757512086</c:v>
                </c:pt>
                <c:pt idx="252">
                  <c:v>73.094174463068001</c:v>
                </c:pt>
                <c:pt idx="253">
                  <c:v>72.827997488290478</c:v>
                </c:pt>
                <c:pt idx="254">
                  <c:v>71.901896564453807</c:v>
                </c:pt>
                <c:pt idx="255">
                  <c:v>72.239174983409043</c:v>
                </c:pt>
                <c:pt idx="256">
                  <c:v>76.35691268822427</c:v>
                </c:pt>
                <c:pt idx="257">
                  <c:v>71.909181639636998</c:v>
                </c:pt>
                <c:pt idx="258">
                  <c:v>70.825660165041327</c:v>
                </c:pt>
                <c:pt idx="259">
                  <c:v>70.912892738921897</c:v>
                </c:pt>
                <c:pt idx="260">
                  <c:v>76.485086599082365</c:v>
                </c:pt>
                <c:pt idx="261">
                  <c:v>72.152260774603207</c:v>
                </c:pt>
                <c:pt idx="262">
                  <c:v>58.928156313429021</c:v>
                </c:pt>
                <c:pt idx="263">
                  <c:v>66.557468354605007</c:v>
                </c:pt>
                <c:pt idx="264">
                  <c:v>57.880781927415754</c:v>
                </c:pt>
                <c:pt idx="265">
                  <c:v>57.143389739278049</c:v>
                </c:pt>
                <c:pt idx="266">
                  <c:v>56.366768112065898</c:v>
                </c:pt>
                <c:pt idx="267">
                  <c:v>55.915820924514875</c:v>
                </c:pt>
                <c:pt idx="268">
                  <c:v>54.81382134068145</c:v>
                </c:pt>
                <c:pt idx="269">
                  <c:v>53.574369521657431</c:v>
                </c:pt>
                <c:pt idx="270">
                  <c:v>62.533372028952527</c:v>
                </c:pt>
                <c:pt idx="271">
                  <c:v>62.312971580797196</c:v>
                </c:pt>
                <c:pt idx="272">
                  <c:v>70.813881639037731</c:v>
                </c:pt>
                <c:pt idx="273">
                  <c:v>61.121201057579171</c:v>
                </c:pt>
                <c:pt idx="274">
                  <c:v>60.351079429329232</c:v>
                </c:pt>
                <c:pt idx="275">
                  <c:v>69.023445001752521</c:v>
                </c:pt>
                <c:pt idx="276">
                  <c:v>58.083866050980603</c:v>
                </c:pt>
                <c:pt idx="277">
                  <c:v>66.954328714009563</c:v>
                </c:pt>
                <c:pt idx="278">
                  <c:v>54.9160428462623</c:v>
                </c:pt>
                <c:pt idx="279">
                  <c:v>53.349186417823567</c:v>
                </c:pt>
                <c:pt idx="280">
                  <c:v>51.952929467551677</c:v>
                </c:pt>
                <c:pt idx="281">
                  <c:v>51.645898144967582</c:v>
                </c:pt>
                <c:pt idx="282">
                  <c:v>72.861546303229687</c:v>
                </c:pt>
                <c:pt idx="283">
                  <c:v>76.368323755605587</c:v>
                </c:pt>
                <c:pt idx="284">
                  <c:v>71.824901057918609</c:v>
                </c:pt>
                <c:pt idx="285">
                  <c:v>71.787123164349424</c:v>
                </c:pt>
                <c:pt idx="286">
                  <c:v>71.31525243731646</c:v>
                </c:pt>
                <c:pt idx="287">
                  <c:v>71.124145517367083</c:v>
                </c:pt>
                <c:pt idx="288">
                  <c:v>70.64912474088797</c:v>
                </c:pt>
                <c:pt idx="289">
                  <c:v>69.779441956784396</c:v>
                </c:pt>
                <c:pt idx="290">
                  <c:v>70.05168995778304</c:v>
                </c:pt>
                <c:pt idx="291">
                  <c:v>68.168527698684812</c:v>
                </c:pt>
                <c:pt idx="292">
                  <c:v>72.71658794108896</c:v>
                </c:pt>
                <c:pt idx="293">
                  <c:v>68.328122737529625</c:v>
                </c:pt>
                <c:pt idx="294">
                  <c:v>68.320975012478556</c:v>
                </c:pt>
                <c:pt idx="295">
                  <c:v>66.684888634814712</c:v>
                </c:pt>
                <c:pt idx="296">
                  <c:v>66.254664895513855</c:v>
                </c:pt>
                <c:pt idx="297">
                  <c:v>65.905342885696157</c:v>
                </c:pt>
                <c:pt idx="298">
                  <c:v>71.665779080242288</c:v>
                </c:pt>
                <c:pt idx="299">
                  <c:v>65.707000191792631</c:v>
                </c:pt>
                <c:pt idx="300">
                  <c:v>65.736138782892056</c:v>
                </c:pt>
                <c:pt idx="301">
                  <c:v>65.414217141316158</c:v>
                </c:pt>
                <c:pt idx="302">
                  <c:v>70.618591795034874</c:v>
                </c:pt>
                <c:pt idx="303">
                  <c:v>64.483251563140087</c:v>
                </c:pt>
                <c:pt idx="304">
                  <c:v>59.791377310281973</c:v>
                </c:pt>
                <c:pt idx="305">
                  <c:v>59.710150767573353</c:v>
                </c:pt>
                <c:pt idx="306">
                  <c:v>59.438518309826122</c:v>
                </c:pt>
                <c:pt idx="307">
                  <c:v>58.920404802579682</c:v>
                </c:pt>
                <c:pt idx="308">
                  <c:v>69.552288229694938</c:v>
                </c:pt>
                <c:pt idx="309">
                  <c:v>57.821348722710482</c:v>
                </c:pt>
                <c:pt idx="310">
                  <c:v>56.809304076358217</c:v>
                </c:pt>
                <c:pt idx="311">
                  <c:v>54.785618340842788</c:v>
                </c:pt>
                <c:pt idx="312">
                  <c:v>55.677525104299633</c:v>
                </c:pt>
                <c:pt idx="313">
                  <c:v>68.212033205812048</c:v>
                </c:pt>
                <c:pt idx="314">
                  <c:v>77.980125201979149</c:v>
                </c:pt>
                <c:pt idx="315">
                  <c:v>81.268894175747718</c:v>
                </c:pt>
                <c:pt idx="316">
                  <c:v>81.14351562110275</c:v>
                </c:pt>
                <c:pt idx="317">
                  <c:v>78.103039011098971</c:v>
                </c:pt>
                <c:pt idx="318">
                  <c:v>82.939665642612795</c:v>
                </c:pt>
                <c:pt idx="319">
                  <c:v>78.177954867765337</c:v>
                </c:pt>
                <c:pt idx="320">
                  <c:v>80.593272188949982</c:v>
                </c:pt>
                <c:pt idx="321">
                  <c:v>80.135802528203598</c:v>
                </c:pt>
                <c:pt idx="322">
                  <c:v>77.960472009115136</c:v>
                </c:pt>
                <c:pt idx="323">
                  <c:v>79.400832560564112</c:v>
                </c:pt>
                <c:pt idx="324">
                  <c:v>79.666788591059287</c:v>
                </c:pt>
                <c:pt idx="325">
                  <c:v>79.03419485337318</c:v>
                </c:pt>
                <c:pt idx="326">
                  <c:v>52.42140799379365</c:v>
                </c:pt>
                <c:pt idx="327">
                  <c:v>51.809579615585704</c:v>
                </c:pt>
                <c:pt idx="328">
                  <c:v>52.121743881723454</c:v>
                </c:pt>
                <c:pt idx="329">
                  <c:v>51.684317342444615</c:v>
                </c:pt>
                <c:pt idx="330">
                  <c:v>51.242905010464185</c:v>
                </c:pt>
                <c:pt idx="331">
                  <c:v>50.992741513498174</c:v>
                </c:pt>
                <c:pt idx="332">
                  <c:v>55.202055889498162</c:v>
                </c:pt>
                <c:pt idx="333">
                  <c:v>54.984059992760201</c:v>
                </c:pt>
                <c:pt idx="334">
                  <c:v>54.852231809575223</c:v>
                </c:pt>
                <c:pt idx="335">
                  <c:v>54.16678324121682</c:v>
                </c:pt>
                <c:pt idx="336">
                  <c:v>54.154571690303214</c:v>
                </c:pt>
                <c:pt idx="337">
                  <c:v>64.677647396031531</c:v>
                </c:pt>
                <c:pt idx="338">
                  <c:v>52.203593152935461</c:v>
                </c:pt>
                <c:pt idx="339">
                  <c:v>78.791484992196629</c:v>
                </c:pt>
                <c:pt idx="340">
                  <c:v>77.794349768060997</c:v>
                </c:pt>
                <c:pt idx="341">
                  <c:v>77.512850842875849</c:v>
                </c:pt>
                <c:pt idx="342">
                  <c:v>76.499250336152514</c:v>
                </c:pt>
                <c:pt idx="343">
                  <c:v>76.048286838296434</c:v>
                </c:pt>
                <c:pt idx="344">
                  <c:v>76.410011776556132</c:v>
                </c:pt>
                <c:pt idx="345">
                  <c:v>76.207591485459687</c:v>
                </c:pt>
                <c:pt idx="346">
                  <c:v>77.905299323822632</c:v>
                </c:pt>
                <c:pt idx="347">
                  <c:v>76.425926007386323</c:v>
                </c:pt>
                <c:pt idx="348">
                  <c:v>73.576535932474513</c:v>
                </c:pt>
                <c:pt idx="349">
                  <c:v>72.303506400874809</c:v>
                </c:pt>
                <c:pt idx="350">
                  <c:v>72.09907345071305</c:v>
                </c:pt>
                <c:pt idx="351">
                  <c:v>72.726619074824953</c:v>
                </c:pt>
                <c:pt idx="352">
                  <c:v>71.856422646271554</c:v>
                </c:pt>
                <c:pt idx="353">
                  <c:v>71.884513560376135</c:v>
                </c:pt>
                <c:pt idx="354">
                  <c:v>71.088878164642296</c:v>
                </c:pt>
                <c:pt idx="355">
                  <c:v>70.003373021023336</c:v>
                </c:pt>
                <c:pt idx="356">
                  <c:v>69.743512542140024</c:v>
                </c:pt>
                <c:pt idx="357">
                  <c:v>68.539189793060729</c:v>
                </c:pt>
                <c:pt idx="358">
                  <c:v>71.348616607816325</c:v>
                </c:pt>
                <c:pt idx="359">
                  <c:v>70.567273115729265</c:v>
                </c:pt>
                <c:pt idx="360">
                  <c:v>70.311701074671902</c:v>
                </c:pt>
                <c:pt idx="361">
                  <c:v>71.036803683940846</c:v>
                </c:pt>
                <c:pt idx="362">
                  <c:v>68.149028573824239</c:v>
                </c:pt>
                <c:pt idx="363">
                  <c:v>72.407169512574967</c:v>
                </c:pt>
                <c:pt idx="364">
                  <c:v>71.254615882530402</c:v>
                </c:pt>
                <c:pt idx="365">
                  <c:v>71.600244378445339</c:v>
                </c:pt>
                <c:pt idx="366">
                  <c:v>71.36738290861723</c:v>
                </c:pt>
                <c:pt idx="367">
                  <c:v>74.881524822465295</c:v>
                </c:pt>
                <c:pt idx="368">
                  <c:v>74.870390842002166</c:v>
                </c:pt>
                <c:pt idx="369">
                  <c:v>70.037236616009594</c:v>
                </c:pt>
                <c:pt idx="370">
                  <c:v>69.285111310732475</c:v>
                </c:pt>
                <c:pt idx="371">
                  <c:v>68.863911920023725</c:v>
                </c:pt>
                <c:pt idx="372">
                  <c:v>67.897537266329977</c:v>
                </c:pt>
                <c:pt idx="373">
                  <c:v>68.436539940882682</c:v>
                </c:pt>
                <c:pt idx="374">
                  <c:v>73.106389475726687</c:v>
                </c:pt>
                <c:pt idx="375">
                  <c:v>68.186452289696931</c:v>
                </c:pt>
                <c:pt idx="376">
                  <c:v>68.74818794685946</c:v>
                </c:pt>
                <c:pt idx="377">
                  <c:v>69.209319850451351</c:v>
                </c:pt>
                <c:pt idx="378">
                  <c:v>72.225112441186582</c:v>
                </c:pt>
                <c:pt idx="379">
                  <c:v>64.786004009876251</c:v>
                </c:pt>
                <c:pt idx="380">
                  <c:v>64.402521706254078</c:v>
                </c:pt>
                <c:pt idx="381">
                  <c:v>64.116814449931994</c:v>
                </c:pt>
                <c:pt idx="382">
                  <c:v>63.757396428143409</c:v>
                </c:pt>
                <c:pt idx="383">
                  <c:v>63.574257631463809</c:v>
                </c:pt>
                <c:pt idx="384">
                  <c:v>63.103521753620925</c:v>
                </c:pt>
                <c:pt idx="385">
                  <c:v>62.303434084882198</c:v>
                </c:pt>
                <c:pt idx="386">
                  <c:v>62.659119516428348</c:v>
                </c:pt>
                <c:pt idx="387">
                  <c:v>61.553955470865759</c:v>
                </c:pt>
                <c:pt idx="388">
                  <c:v>61.737858925777758</c:v>
                </c:pt>
                <c:pt idx="389">
                  <c:v>60.875462349582591</c:v>
                </c:pt>
                <c:pt idx="390">
                  <c:v>74.032145056718321</c:v>
                </c:pt>
                <c:pt idx="391">
                  <c:v>73.585194738730337</c:v>
                </c:pt>
                <c:pt idx="392">
                  <c:v>73.872307934050625</c:v>
                </c:pt>
                <c:pt idx="393">
                  <c:v>73.629901570367764</c:v>
                </c:pt>
                <c:pt idx="394">
                  <c:v>76.10639665106612</c:v>
                </c:pt>
                <c:pt idx="395">
                  <c:v>72.917514452692828</c:v>
                </c:pt>
                <c:pt idx="396">
                  <c:v>72.749041474680666</c:v>
                </c:pt>
                <c:pt idx="397">
                  <c:v>72.055577422791174</c:v>
                </c:pt>
                <c:pt idx="398">
                  <c:v>75.200587892192516</c:v>
                </c:pt>
                <c:pt idx="399">
                  <c:v>71.49499050243088</c:v>
                </c:pt>
                <c:pt idx="400">
                  <c:v>74.592672211889848</c:v>
                </c:pt>
                <c:pt idx="401">
                  <c:v>74.4497863020555</c:v>
                </c:pt>
                <c:pt idx="402">
                  <c:v>70.788826862163106</c:v>
                </c:pt>
                <c:pt idx="403">
                  <c:v>74.767227227046021</c:v>
                </c:pt>
                <c:pt idx="404">
                  <c:v>71.815957897016034</c:v>
                </c:pt>
                <c:pt idx="405">
                  <c:v>77.163062669292685</c:v>
                </c:pt>
                <c:pt idx="406">
                  <c:v>76.728592823387416</c:v>
                </c:pt>
                <c:pt idx="407">
                  <c:v>78.924789805936854</c:v>
                </c:pt>
                <c:pt idx="408">
                  <c:v>79.006939346602636</c:v>
                </c:pt>
                <c:pt idx="409">
                  <c:v>77.563480686264612</c:v>
                </c:pt>
                <c:pt idx="410">
                  <c:v>78.608646023324084</c:v>
                </c:pt>
                <c:pt idx="411">
                  <c:v>75.454527999630258</c:v>
                </c:pt>
                <c:pt idx="412">
                  <c:v>75.043768949804701</c:v>
                </c:pt>
                <c:pt idx="413">
                  <c:v>76.260818299808278</c:v>
                </c:pt>
                <c:pt idx="414">
                  <c:v>75.790052736995946</c:v>
                </c:pt>
                <c:pt idx="415">
                  <c:v>77.389574082323705</c:v>
                </c:pt>
                <c:pt idx="416">
                  <c:v>77.721387781974826</c:v>
                </c:pt>
                <c:pt idx="417">
                  <c:v>76.894946306101076</c:v>
                </c:pt>
                <c:pt idx="418">
                  <c:v>78.154360903255878</c:v>
                </c:pt>
                <c:pt idx="419">
                  <c:v>75.52347592489275</c:v>
                </c:pt>
                <c:pt idx="420">
                  <c:v>76.750144181205982</c:v>
                </c:pt>
                <c:pt idx="421">
                  <c:v>76.849261760762161</c:v>
                </c:pt>
                <c:pt idx="422">
                  <c:v>76.169803620026528</c:v>
                </c:pt>
                <c:pt idx="423">
                  <c:v>76.509625834473297</c:v>
                </c:pt>
                <c:pt idx="424">
                  <c:v>74.076542055015864</c:v>
                </c:pt>
                <c:pt idx="425">
                  <c:v>74.364786606500857</c:v>
                </c:pt>
                <c:pt idx="426">
                  <c:v>73.958364546776949</c:v>
                </c:pt>
                <c:pt idx="427">
                  <c:v>77.729623225453665</c:v>
                </c:pt>
                <c:pt idx="428">
                  <c:v>57.375201957330873</c:v>
                </c:pt>
                <c:pt idx="429">
                  <c:v>57.196833996943752</c:v>
                </c:pt>
                <c:pt idx="430">
                  <c:v>56.860137203317457</c:v>
                </c:pt>
                <c:pt idx="431">
                  <c:v>56.145490900287101</c:v>
                </c:pt>
                <c:pt idx="432">
                  <c:v>55.421434763362697</c:v>
                </c:pt>
                <c:pt idx="433">
                  <c:v>55.199470265415705</c:v>
                </c:pt>
                <c:pt idx="434">
                  <c:v>54.226086006595132</c:v>
                </c:pt>
                <c:pt idx="435">
                  <c:v>52.854415018701722</c:v>
                </c:pt>
                <c:pt idx="436">
                  <c:v>71.3651783273815</c:v>
                </c:pt>
                <c:pt idx="437">
                  <c:v>70.74204189557743</c:v>
                </c:pt>
                <c:pt idx="438">
                  <c:v>70.288774239252916</c:v>
                </c:pt>
                <c:pt idx="439">
                  <c:v>75.532691115126084</c:v>
                </c:pt>
                <c:pt idx="440">
                  <c:v>70.325915074098106</c:v>
                </c:pt>
                <c:pt idx="441">
                  <c:v>70.87386176320021</c:v>
                </c:pt>
                <c:pt idx="442">
                  <c:v>70.102422496608767</c:v>
                </c:pt>
                <c:pt idx="443">
                  <c:v>69.812838485172975</c:v>
                </c:pt>
                <c:pt idx="444">
                  <c:v>69.708553188465217</c:v>
                </c:pt>
                <c:pt idx="445">
                  <c:v>74.024197616946864</c:v>
                </c:pt>
                <c:pt idx="446">
                  <c:v>68.176358175042211</c:v>
                </c:pt>
                <c:pt idx="447">
                  <c:v>74.077548795368955</c:v>
                </c:pt>
                <c:pt idx="448">
                  <c:v>68.359824557849052</c:v>
                </c:pt>
                <c:pt idx="449">
                  <c:v>69.358712793334234</c:v>
                </c:pt>
                <c:pt idx="450">
                  <c:v>70.107125047044917</c:v>
                </c:pt>
                <c:pt idx="451">
                  <c:v>73.671442955259977</c:v>
                </c:pt>
                <c:pt idx="452">
                  <c:v>72.243540555532832</c:v>
                </c:pt>
                <c:pt idx="453">
                  <c:v>71.789575303437459</c:v>
                </c:pt>
                <c:pt idx="454">
                  <c:v>71.964259222441385</c:v>
                </c:pt>
                <c:pt idx="455">
                  <c:v>71.637383288173424</c:v>
                </c:pt>
                <c:pt idx="456">
                  <c:v>71.792107702674102</c:v>
                </c:pt>
                <c:pt idx="457">
                  <c:v>71.388133801814035</c:v>
                </c:pt>
                <c:pt idx="458">
                  <c:v>74.819885660306284</c:v>
                </c:pt>
                <c:pt idx="459">
                  <c:v>70.904131955428909</c:v>
                </c:pt>
                <c:pt idx="460">
                  <c:v>69.998833732546302</c:v>
                </c:pt>
                <c:pt idx="461">
                  <c:v>70.529553277842808</c:v>
                </c:pt>
                <c:pt idx="462">
                  <c:v>69.935348986740408</c:v>
                </c:pt>
                <c:pt idx="463">
                  <c:v>69.869560522494822</c:v>
                </c:pt>
                <c:pt idx="464">
                  <c:v>70.327680881630329</c:v>
                </c:pt>
                <c:pt idx="465">
                  <c:v>70.918010938147276</c:v>
                </c:pt>
                <c:pt idx="466">
                  <c:v>70.311912276894802</c:v>
                </c:pt>
                <c:pt idx="467">
                  <c:v>70.062943374068084</c:v>
                </c:pt>
                <c:pt idx="468">
                  <c:v>70.060651100643227</c:v>
                </c:pt>
                <c:pt idx="469">
                  <c:v>69.366239738737676</c:v>
                </c:pt>
                <c:pt idx="470">
                  <c:v>69.359689716484667</c:v>
                </c:pt>
                <c:pt idx="471">
                  <c:v>75.081614962384435</c:v>
                </c:pt>
                <c:pt idx="472">
                  <c:v>69.889520840671707</c:v>
                </c:pt>
                <c:pt idx="473">
                  <c:v>74.518372747640143</c:v>
                </c:pt>
                <c:pt idx="474">
                  <c:v>68.823339804639289</c:v>
                </c:pt>
                <c:pt idx="475">
                  <c:v>67.953327459684616</c:v>
                </c:pt>
                <c:pt idx="476">
                  <c:v>68.007781898871585</c:v>
                </c:pt>
                <c:pt idx="477">
                  <c:v>73.256344290599188</c:v>
                </c:pt>
                <c:pt idx="478">
                  <c:v>73.123556248761105</c:v>
                </c:pt>
                <c:pt idx="479">
                  <c:v>67.244288963247442</c:v>
                </c:pt>
                <c:pt idx="480">
                  <c:v>67.494488398701435</c:v>
                </c:pt>
                <c:pt idx="481">
                  <c:v>69.040618279654154</c:v>
                </c:pt>
                <c:pt idx="482">
                  <c:v>54.230091850703516</c:v>
                </c:pt>
                <c:pt idx="483">
                  <c:v>53.933728846939957</c:v>
                </c:pt>
                <c:pt idx="484">
                  <c:v>53.902312652079729</c:v>
                </c:pt>
                <c:pt idx="485">
                  <c:v>53.365767294612539</c:v>
                </c:pt>
                <c:pt idx="486">
                  <c:v>52.962309584712706</c:v>
                </c:pt>
                <c:pt idx="487">
                  <c:v>53.294078864789697</c:v>
                </c:pt>
                <c:pt idx="488">
                  <c:v>62.832105823521559</c:v>
                </c:pt>
                <c:pt idx="489">
                  <c:v>52.557067575316694</c:v>
                </c:pt>
                <c:pt idx="490">
                  <c:v>51.729147705553643</c:v>
                </c:pt>
                <c:pt idx="491">
                  <c:v>51.419254215332785</c:v>
                </c:pt>
                <c:pt idx="492">
                  <c:v>78.286216505045857</c:v>
                </c:pt>
                <c:pt idx="493">
                  <c:v>76.762161797965746</c:v>
                </c:pt>
                <c:pt idx="494">
                  <c:v>77.442794390088508</c:v>
                </c:pt>
                <c:pt idx="495">
                  <c:v>77.339331000771651</c:v>
                </c:pt>
                <c:pt idx="496">
                  <c:v>76.844480146500459</c:v>
                </c:pt>
                <c:pt idx="497">
                  <c:v>76.34969227037692</c:v>
                </c:pt>
                <c:pt idx="498">
                  <c:v>74.928662103557201</c:v>
                </c:pt>
                <c:pt idx="499">
                  <c:v>74.867484069433743</c:v>
                </c:pt>
                <c:pt idx="500">
                  <c:v>75.197926945675249</c:v>
                </c:pt>
                <c:pt idx="501">
                  <c:v>73.435295779006452</c:v>
                </c:pt>
                <c:pt idx="502">
                  <c:v>73.489085367994164</c:v>
                </c:pt>
                <c:pt idx="503">
                  <c:v>61.140679463528159</c:v>
                </c:pt>
                <c:pt idx="504">
                  <c:v>60.862987129185711</c:v>
                </c:pt>
                <c:pt idx="505">
                  <c:v>60.660151297903582</c:v>
                </c:pt>
                <c:pt idx="506">
                  <c:v>60.23074096431268</c:v>
                </c:pt>
                <c:pt idx="507">
                  <c:v>59.641297059941365</c:v>
                </c:pt>
                <c:pt idx="508">
                  <c:v>59.49255356092614</c:v>
                </c:pt>
                <c:pt idx="509">
                  <c:v>58.052589427412514</c:v>
                </c:pt>
                <c:pt idx="510">
                  <c:v>65.309309753797223</c:v>
                </c:pt>
                <c:pt idx="511">
                  <c:v>78.466384186320269</c:v>
                </c:pt>
                <c:pt idx="512">
                  <c:v>72.545607933771606</c:v>
                </c:pt>
                <c:pt idx="513">
                  <c:v>72.183891819235171</c:v>
                </c:pt>
                <c:pt idx="514">
                  <c:v>71.948983108284622</c:v>
                </c:pt>
                <c:pt idx="515">
                  <c:v>78.209362305024072</c:v>
                </c:pt>
                <c:pt idx="516">
                  <c:v>77.622980671474849</c:v>
                </c:pt>
                <c:pt idx="517">
                  <c:v>77.089408668842921</c:v>
                </c:pt>
                <c:pt idx="518">
                  <c:v>76.271435945018055</c:v>
                </c:pt>
                <c:pt idx="519">
                  <c:v>70.696045601805977</c:v>
                </c:pt>
                <c:pt idx="520">
                  <c:v>69.769303294644288</c:v>
                </c:pt>
                <c:pt idx="521">
                  <c:v>69.449855999840054</c:v>
                </c:pt>
                <c:pt idx="522">
                  <c:v>75.454119275997414</c:v>
                </c:pt>
                <c:pt idx="523">
                  <c:v>75.568023904235162</c:v>
                </c:pt>
                <c:pt idx="524">
                  <c:v>69.42772301113547</c:v>
                </c:pt>
                <c:pt idx="525">
                  <c:v>69.952847987112619</c:v>
                </c:pt>
                <c:pt idx="526">
                  <c:v>80.822405347579632</c:v>
                </c:pt>
                <c:pt idx="527">
                  <c:v>80.585978571771079</c:v>
                </c:pt>
                <c:pt idx="528">
                  <c:v>77.728592808866551</c:v>
                </c:pt>
                <c:pt idx="529">
                  <c:v>77.841514476468888</c:v>
                </c:pt>
                <c:pt idx="530">
                  <c:v>77.289254576255701</c:v>
                </c:pt>
                <c:pt idx="531">
                  <c:v>80.280132968656787</c:v>
                </c:pt>
                <c:pt idx="532">
                  <c:v>80.49554124293924</c:v>
                </c:pt>
                <c:pt idx="533">
                  <c:v>77.108462715235675</c:v>
                </c:pt>
                <c:pt idx="534">
                  <c:v>80.011334450174473</c:v>
                </c:pt>
                <c:pt idx="535">
                  <c:v>78.297698028704644</c:v>
                </c:pt>
                <c:pt idx="536">
                  <c:v>78.779786100220448</c:v>
                </c:pt>
                <c:pt idx="537">
                  <c:v>77.839105123974335</c:v>
                </c:pt>
                <c:pt idx="538">
                  <c:v>80.707824393738775</c:v>
                </c:pt>
                <c:pt idx="539">
                  <c:v>81.447931262725376</c:v>
                </c:pt>
                <c:pt idx="540">
                  <c:v>82.265345455217485</c:v>
                </c:pt>
                <c:pt idx="541">
                  <c:v>67.934037006898507</c:v>
                </c:pt>
                <c:pt idx="542">
                  <c:v>67.041304658063055</c:v>
                </c:pt>
                <c:pt idx="543">
                  <c:v>66.250399459664251</c:v>
                </c:pt>
                <c:pt idx="544">
                  <c:v>65.417603317368005</c:v>
                </c:pt>
                <c:pt idx="545">
                  <c:v>65.686397232887742</c:v>
                </c:pt>
                <c:pt idx="546">
                  <c:v>74.041636111020111</c:v>
                </c:pt>
                <c:pt idx="547">
                  <c:v>64.918961878728282</c:v>
                </c:pt>
                <c:pt idx="548">
                  <c:v>65.383298794725647</c:v>
                </c:pt>
                <c:pt idx="549">
                  <c:v>65.535288882219888</c:v>
                </c:pt>
                <c:pt idx="550">
                  <c:v>73.63175275803809</c:v>
                </c:pt>
                <c:pt idx="551">
                  <c:v>72.65572637626525</c:v>
                </c:pt>
                <c:pt idx="552">
                  <c:v>72.402564414080189</c:v>
                </c:pt>
                <c:pt idx="553">
                  <c:v>75.977779693854643</c:v>
                </c:pt>
                <c:pt idx="554">
                  <c:v>72.145990901987858</c:v>
                </c:pt>
                <c:pt idx="555">
                  <c:v>71.888805540621405</c:v>
                </c:pt>
                <c:pt idx="556">
                  <c:v>71.208578804186658</c:v>
                </c:pt>
                <c:pt idx="557">
                  <c:v>71.829892991764794</c:v>
                </c:pt>
                <c:pt idx="558">
                  <c:v>74.432407817972461</c:v>
                </c:pt>
                <c:pt idx="559">
                  <c:v>71.308492113618954</c:v>
                </c:pt>
                <c:pt idx="560">
                  <c:v>69.856842395310721</c:v>
                </c:pt>
                <c:pt idx="561">
                  <c:v>69.939405242674709</c:v>
                </c:pt>
                <c:pt idx="562">
                  <c:v>69.418602901682576</c:v>
                </c:pt>
                <c:pt idx="563">
                  <c:v>69.228196848084892</c:v>
                </c:pt>
                <c:pt idx="564">
                  <c:v>70.550408278778704</c:v>
                </c:pt>
                <c:pt idx="565">
                  <c:v>70.5047103131852</c:v>
                </c:pt>
                <c:pt idx="566">
                  <c:v>80.350963445800232</c:v>
                </c:pt>
                <c:pt idx="567">
                  <c:v>79.982751705412056</c:v>
                </c:pt>
                <c:pt idx="568">
                  <c:v>79.872368581771326</c:v>
                </c:pt>
                <c:pt idx="569">
                  <c:v>79.781255611658878</c:v>
                </c:pt>
                <c:pt idx="570">
                  <c:v>82.028234065396916</c:v>
                </c:pt>
                <c:pt idx="571">
                  <c:v>82.206493782493212</c:v>
                </c:pt>
                <c:pt idx="572">
                  <c:v>84.500708543241558</c:v>
                </c:pt>
                <c:pt idx="573">
                  <c:v>81.454338222829762</c:v>
                </c:pt>
                <c:pt idx="574">
                  <c:v>81.442562379543162</c:v>
                </c:pt>
                <c:pt idx="575">
                  <c:v>80.470501068461331</c:v>
                </c:pt>
                <c:pt idx="576">
                  <c:v>80.984575902950269</c:v>
                </c:pt>
                <c:pt idx="577">
                  <c:v>80.980267658250341</c:v>
                </c:pt>
                <c:pt idx="578">
                  <c:v>78.344918025865269</c:v>
                </c:pt>
                <c:pt idx="579">
                  <c:v>80.364469925699524</c:v>
                </c:pt>
                <c:pt idx="580">
                  <c:v>80.938738138008574</c:v>
                </c:pt>
                <c:pt idx="581">
                  <c:v>65.498612733301428</c:v>
                </c:pt>
                <c:pt idx="582">
                  <c:v>65.049373209731243</c:v>
                </c:pt>
                <c:pt idx="583">
                  <c:v>64.390873774201822</c:v>
                </c:pt>
                <c:pt idx="584">
                  <c:v>63.882584003141815</c:v>
                </c:pt>
                <c:pt idx="585">
                  <c:v>63.094436164754057</c:v>
                </c:pt>
                <c:pt idx="586">
                  <c:v>63.017527459137725</c:v>
                </c:pt>
                <c:pt idx="587">
                  <c:v>61.868195806330867</c:v>
                </c:pt>
                <c:pt idx="588">
                  <c:v>68.65029598390322</c:v>
                </c:pt>
                <c:pt idx="589">
                  <c:v>60.017683305552538</c:v>
                </c:pt>
                <c:pt idx="590">
                  <c:v>58.154475917828293</c:v>
                </c:pt>
                <c:pt idx="591">
                  <c:v>66.863206845585921</c:v>
                </c:pt>
                <c:pt idx="592">
                  <c:v>66.683061017656485</c:v>
                </c:pt>
                <c:pt idx="593">
                  <c:v>66.598092580780531</c:v>
                </c:pt>
                <c:pt idx="594">
                  <c:v>81.081843183985541</c:v>
                </c:pt>
                <c:pt idx="595">
                  <c:v>80.769861663907349</c:v>
                </c:pt>
                <c:pt idx="596">
                  <c:v>80.181940853067857</c:v>
                </c:pt>
                <c:pt idx="597">
                  <c:v>80.42395410718575</c:v>
                </c:pt>
                <c:pt idx="598">
                  <c:v>80.003776902249513</c:v>
                </c:pt>
                <c:pt idx="599">
                  <c:v>78.305010872494876</c:v>
                </c:pt>
                <c:pt idx="600">
                  <c:v>79.658225028500098</c:v>
                </c:pt>
                <c:pt idx="601">
                  <c:v>82.1714812488474</c:v>
                </c:pt>
                <c:pt idx="602">
                  <c:v>78.512730388815513</c:v>
                </c:pt>
                <c:pt idx="603">
                  <c:v>78.015539697684233</c:v>
                </c:pt>
                <c:pt idx="604">
                  <c:v>78.110045084305455</c:v>
                </c:pt>
                <c:pt idx="605">
                  <c:v>77.38355212854708</c:v>
                </c:pt>
                <c:pt idx="606">
                  <c:v>75.488475089054134</c:v>
                </c:pt>
                <c:pt idx="607">
                  <c:v>76.349476395756554</c:v>
                </c:pt>
                <c:pt idx="608">
                  <c:v>75.778047173944884</c:v>
                </c:pt>
                <c:pt idx="609">
                  <c:v>66.354716941599847</c:v>
                </c:pt>
                <c:pt idx="610">
                  <c:v>66.129497971003985</c:v>
                </c:pt>
                <c:pt idx="611">
                  <c:v>65.872027810327751</c:v>
                </c:pt>
                <c:pt idx="612">
                  <c:v>65.725486776492687</c:v>
                </c:pt>
                <c:pt idx="613">
                  <c:v>65.561829387251734</c:v>
                </c:pt>
                <c:pt idx="614">
                  <c:v>65.614685298742685</c:v>
                </c:pt>
                <c:pt idx="615">
                  <c:v>71.399584875304001</c:v>
                </c:pt>
                <c:pt idx="616">
                  <c:v>64.84803810295999</c:v>
                </c:pt>
                <c:pt idx="617">
                  <c:v>70.547065340904382</c:v>
                </c:pt>
                <c:pt idx="618">
                  <c:v>69.310236604520895</c:v>
                </c:pt>
                <c:pt idx="619">
                  <c:v>59.273547334724483</c:v>
                </c:pt>
                <c:pt idx="620">
                  <c:v>59.44679868314843</c:v>
                </c:pt>
                <c:pt idx="621">
                  <c:v>59.215756486897021</c:v>
                </c:pt>
                <c:pt idx="622">
                  <c:v>67.866043350649505</c:v>
                </c:pt>
                <c:pt idx="623">
                  <c:v>58.94737324577099</c:v>
                </c:pt>
                <c:pt idx="624">
                  <c:v>58.730148404873205</c:v>
                </c:pt>
                <c:pt idx="625">
                  <c:v>67.037225554745788</c:v>
                </c:pt>
                <c:pt idx="626">
                  <c:v>66.14358082562083</c:v>
                </c:pt>
                <c:pt idx="627">
                  <c:v>60.742221062513295</c:v>
                </c:pt>
                <c:pt idx="628">
                  <c:v>60.5107536923162</c:v>
                </c:pt>
                <c:pt idx="629">
                  <c:v>60.213621470346233</c:v>
                </c:pt>
                <c:pt idx="630">
                  <c:v>60.116768252908145</c:v>
                </c:pt>
                <c:pt idx="631">
                  <c:v>59.984609655404235</c:v>
                </c:pt>
                <c:pt idx="632">
                  <c:v>60.233077112160863</c:v>
                </c:pt>
                <c:pt idx="633">
                  <c:v>64.511593523686258</c:v>
                </c:pt>
                <c:pt idx="634">
                  <c:v>64.598579773693245</c:v>
                </c:pt>
                <c:pt idx="635">
                  <c:v>71.468427097209826</c:v>
                </c:pt>
                <c:pt idx="636">
                  <c:v>64.244165248698977</c:v>
                </c:pt>
                <c:pt idx="637">
                  <c:v>64.111961233507131</c:v>
                </c:pt>
                <c:pt idx="638">
                  <c:v>65.103301396664904</c:v>
                </c:pt>
                <c:pt idx="639">
                  <c:v>65.203633424144456</c:v>
                </c:pt>
                <c:pt idx="640">
                  <c:v>65.148769974169824</c:v>
                </c:pt>
                <c:pt idx="641">
                  <c:v>73.366219658826154</c:v>
                </c:pt>
                <c:pt idx="642">
                  <c:v>64.999378553261877</c:v>
                </c:pt>
                <c:pt idx="643">
                  <c:v>65.31334844114761</c:v>
                </c:pt>
                <c:pt idx="644">
                  <c:v>64.878120424461486</c:v>
                </c:pt>
                <c:pt idx="645">
                  <c:v>64.58819616873528</c:v>
                </c:pt>
                <c:pt idx="646">
                  <c:v>65.169800163154804</c:v>
                </c:pt>
                <c:pt idx="647">
                  <c:v>61.787661281411104</c:v>
                </c:pt>
                <c:pt idx="648">
                  <c:v>61.378272016912895</c:v>
                </c:pt>
                <c:pt idx="649">
                  <c:v>68.569591499259943</c:v>
                </c:pt>
                <c:pt idx="650">
                  <c:v>73.18287147717605</c:v>
                </c:pt>
                <c:pt idx="651">
                  <c:v>68.557179427129014</c:v>
                </c:pt>
                <c:pt idx="652">
                  <c:v>68.651192708629637</c:v>
                </c:pt>
                <c:pt idx="653">
                  <c:v>68.329028234662374</c:v>
                </c:pt>
                <c:pt idx="654">
                  <c:v>68.27060186969895</c:v>
                </c:pt>
                <c:pt idx="655">
                  <c:v>67.711531202253866</c:v>
                </c:pt>
                <c:pt idx="656">
                  <c:v>71.846797224712873</c:v>
                </c:pt>
                <c:pt idx="657">
                  <c:v>67.422483065077643</c:v>
                </c:pt>
                <c:pt idx="658">
                  <c:v>66.377243047448374</c:v>
                </c:pt>
                <c:pt idx="659">
                  <c:v>66.588488214586661</c:v>
                </c:pt>
                <c:pt idx="660">
                  <c:v>66.059145161114287</c:v>
                </c:pt>
                <c:pt idx="661">
                  <c:v>65.811368457667967</c:v>
                </c:pt>
                <c:pt idx="662">
                  <c:v>66.152166376390198</c:v>
                </c:pt>
                <c:pt idx="663">
                  <c:v>66.579914989708243</c:v>
                </c:pt>
                <c:pt idx="664">
                  <c:v>67.657368830376242</c:v>
                </c:pt>
                <c:pt idx="665">
                  <c:v>67.257043767237406</c:v>
                </c:pt>
                <c:pt idx="666">
                  <c:v>72.456991094849769</c:v>
                </c:pt>
                <c:pt idx="667">
                  <c:v>66.057511616034304</c:v>
                </c:pt>
                <c:pt idx="668">
                  <c:v>65.312552386530101</c:v>
                </c:pt>
                <c:pt idx="669">
                  <c:v>72.11744737742238</c:v>
                </c:pt>
                <c:pt idx="670">
                  <c:v>70.84578517420276</c:v>
                </c:pt>
                <c:pt idx="671">
                  <c:v>69.919409166017473</c:v>
                </c:pt>
                <c:pt idx="672">
                  <c:v>70.16557005187218</c:v>
                </c:pt>
                <c:pt idx="673">
                  <c:v>62.901143471772919</c:v>
                </c:pt>
                <c:pt idx="674">
                  <c:v>63.122073223051864</c:v>
                </c:pt>
                <c:pt idx="675">
                  <c:v>69.896571362050764</c:v>
                </c:pt>
                <c:pt idx="676">
                  <c:v>69.476176830056588</c:v>
                </c:pt>
                <c:pt idx="677">
                  <c:v>69.0877094307573</c:v>
                </c:pt>
                <c:pt idx="678">
                  <c:v>68.712758288493461</c:v>
                </c:pt>
                <c:pt idx="679">
                  <c:v>68.272768043785646</c:v>
                </c:pt>
                <c:pt idx="680">
                  <c:v>67.832046812094134</c:v>
                </c:pt>
                <c:pt idx="681">
                  <c:v>67.505435319257103</c:v>
                </c:pt>
                <c:pt idx="682">
                  <c:v>71.914094317393506</c:v>
                </c:pt>
                <c:pt idx="683">
                  <c:v>66.582537036187887</c:v>
                </c:pt>
                <c:pt idx="684">
                  <c:v>71.842097192537523</c:v>
                </c:pt>
                <c:pt idx="685">
                  <c:v>65.88159042202814</c:v>
                </c:pt>
                <c:pt idx="686">
                  <c:v>65.973348901894894</c:v>
                </c:pt>
                <c:pt idx="687">
                  <c:v>65.876734408119503</c:v>
                </c:pt>
                <c:pt idx="688">
                  <c:v>66.674966384823833</c:v>
                </c:pt>
                <c:pt idx="689">
                  <c:v>67.451418055125117</c:v>
                </c:pt>
                <c:pt idx="690">
                  <c:v>64.854786013226885</c:v>
                </c:pt>
                <c:pt idx="691">
                  <c:v>71.495939304622041</c:v>
                </c:pt>
                <c:pt idx="692">
                  <c:v>67.347805544848867</c:v>
                </c:pt>
                <c:pt idx="693">
                  <c:v>67.388292117582964</c:v>
                </c:pt>
                <c:pt idx="694">
                  <c:v>66.951390175092087</c:v>
                </c:pt>
                <c:pt idx="695">
                  <c:v>67.205099287234958</c:v>
                </c:pt>
                <c:pt idx="696">
                  <c:v>66.435964413432274</c:v>
                </c:pt>
                <c:pt idx="697">
                  <c:v>63.87460688632077</c:v>
                </c:pt>
                <c:pt idx="698">
                  <c:v>63.655536584368114</c:v>
                </c:pt>
                <c:pt idx="699">
                  <c:v>70.13032750214218</c:v>
                </c:pt>
                <c:pt idx="700">
                  <c:v>70.500711311015635</c:v>
                </c:pt>
                <c:pt idx="701">
                  <c:v>82.89389255048107</c:v>
                </c:pt>
                <c:pt idx="702">
                  <c:v>82.69634883895867</c:v>
                </c:pt>
                <c:pt idx="703">
                  <c:v>85.349776474747642</c:v>
                </c:pt>
                <c:pt idx="704">
                  <c:v>87.784041346131147</c:v>
                </c:pt>
                <c:pt idx="705">
                  <c:v>84.992391626516437</c:v>
                </c:pt>
                <c:pt idx="706">
                  <c:v>82.593116717604246</c:v>
                </c:pt>
                <c:pt idx="707">
                  <c:v>80.388367477033924</c:v>
                </c:pt>
                <c:pt idx="708">
                  <c:v>81.865131297216692</c:v>
                </c:pt>
                <c:pt idx="709">
                  <c:v>80.100412812455716</c:v>
                </c:pt>
                <c:pt idx="710">
                  <c:v>77.888736248133966</c:v>
                </c:pt>
                <c:pt idx="711">
                  <c:v>79.582016352347296</c:v>
                </c:pt>
                <c:pt idx="712">
                  <c:v>79.750722359474636</c:v>
                </c:pt>
                <c:pt idx="713">
                  <c:v>77.199504556425495</c:v>
                </c:pt>
                <c:pt idx="714">
                  <c:v>77.896397136158058</c:v>
                </c:pt>
                <c:pt idx="715">
                  <c:v>77.302828570808742</c:v>
                </c:pt>
                <c:pt idx="716">
                  <c:v>79.267306095015883</c:v>
                </c:pt>
                <c:pt idx="717">
                  <c:v>78.944202089342738</c:v>
                </c:pt>
                <c:pt idx="718">
                  <c:v>77.915885532020923</c:v>
                </c:pt>
                <c:pt idx="719">
                  <c:v>77.164968706944663</c:v>
                </c:pt>
                <c:pt idx="720">
                  <c:v>78.049126794414377</c:v>
                </c:pt>
                <c:pt idx="721">
                  <c:v>81.768363062434432</c:v>
                </c:pt>
                <c:pt idx="722">
                  <c:v>79.742618102568017</c:v>
                </c:pt>
                <c:pt idx="723">
                  <c:v>83.636176708580024</c:v>
                </c:pt>
                <c:pt idx="724">
                  <c:v>83.718387760057652</c:v>
                </c:pt>
                <c:pt idx="725">
                  <c:v>83.511497636021943</c:v>
                </c:pt>
                <c:pt idx="726">
                  <c:v>81.887495862325267</c:v>
                </c:pt>
                <c:pt idx="727">
                  <c:v>79.235855336660194</c:v>
                </c:pt>
                <c:pt idx="728">
                  <c:v>81.062330520799179</c:v>
                </c:pt>
                <c:pt idx="729">
                  <c:v>79.095418893199664</c:v>
                </c:pt>
                <c:pt idx="730">
                  <c:v>80.021992520832981</c:v>
                </c:pt>
                <c:pt idx="731">
                  <c:v>80.25329139560769</c:v>
                </c:pt>
                <c:pt idx="732">
                  <c:v>79.156537286415002</c:v>
                </c:pt>
                <c:pt idx="733">
                  <c:v>78.660290417116968</c:v>
                </c:pt>
                <c:pt idx="734">
                  <c:v>77.391747381862132</c:v>
                </c:pt>
                <c:pt idx="735">
                  <c:v>77.863001065235807</c:v>
                </c:pt>
                <c:pt idx="736">
                  <c:v>71.371580969083396</c:v>
                </c:pt>
                <c:pt idx="737">
                  <c:v>70.805199128660291</c:v>
                </c:pt>
                <c:pt idx="738">
                  <c:v>70.672282741178421</c:v>
                </c:pt>
                <c:pt idx="739">
                  <c:v>70.782182277287234</c:v>
                </c:pt>
                <c:pt idx="740">
                  <c:v>70.907915871491966</c:v>
                </c:pt>
                <c:pt idx="741">
                  <c:v>71.030162429484733</c:v>
                </c:pt>
                <c:pt idx="742">
                  <c:v>70.335228193413641</c:v>
                </c:pt>
                <c:pt idx="743">
                  <c:v>69.764688968195941</c:v>
                </c:pt>
                <c:pt idx="744">
                  <c:v>75.021565896071422</c:v>
                </c:pt>
                <c:pt idx="745">
                  <c:v>69.078574246966738</c:v>
                </c:pt>
                <c:pt idx="746">
                  <c:v>67.803609562933076</c:v>
                </c:pt>
                <c:pt idx="747">
                  <c:v>68.606475212933461</c:v>
                </c:pt>
                <c:pt idx="748">
                  <c:v>72.190334311323525</c:v>
                </c:pt>
                <c:pt idx="749">
                  <c:v>72.252068059178981</c:v>
                </c:pt>
                <c:pt idx="750">
                  <c:v>71.578998870839598</c:v>
                </c:pt>
                <c:pt idx="751">
                  <c:v>71.988354840027</c:v>
                </c:pt>
                <c:pt idx="752">
                  <c:v>72.287251704990609</c:v>
                </c:pt>
                <c:pt idx="753">
                  <c:v>73.121006907658852</c:v>
                </c:pt>
                <c:pt idx="754">
                  <c:v>72.891342036747318</c:v>
                </c:pt>
                <c:pt idx="755">
                  <c:v>76.094948756980273</c:v>
                </c:pt>
                <c:pt idx="756">
                  <c:v>73.164175252159538</c:v>
                </c:pt>
                <c:pt idx="757">
                  <c:v>72.286579171182964</c:v>
                </c:pt>
                <c:pt idx="758">
                  <c:v>72.490486340164111</c:v>
                </c:pt>
                <c:pt idx="759">
                  <c:v>71.742714064450709</c:v>
                </c:pt>
                <c:pt idx="760">
                  <c:v>71.524714708118495</c:v>
                </c:pt>
                <c:pt idx="761">
                  <c:v>71.779116891415541</c:v>
                </c:pt>
                <c:pt idx="762">
                  <c:v>72.230353915205697</c:v>
                </c:pt>
                <c:pt idx="763">
                  <c:v>78.117398511567359</c:v>
                </c:pt>
                <c:pt idx="764">
                  <c:v>77.781730039628656</c:v>
                </c:pt>
                <c:pt idx="765">
                  <c:v>71.780718541856245</c:v>
                </c:pt>
                <c:pt idx="766">
                  <c:v>71.092099881779973</c:v>
                </c:pt>
                <c:pt idx="767">
                  <c:v>70.024465630027379</c:v>
                </c:pt>
                <c:pt idx="768">
                  <c:v>70.965676913743735</c:v>
                </c:pt>
                <c:pt idx="769">
                  <c:v>70.101191444419328</c:v>
                </c:pt>
                <c:pt idx="770">
                  <c:v>68.814636141075482</c:v>
                </c:pt>
                <c:pt idx="771">
                  <c:v>68.449997195419996</c:v>
                </c:pt>
                <c:pt idx="772">
                  <c:v>67.111700651617809</c:v>
                </c:pt>
                <c:pt idx="773">
                  <c:v>67.269671081755547</c:v>
                </c:pt>
                <c:pt idx="774">
                  <c:v>66.320081431098146</c:v>
                </c:pt>
                <c:pt idx="775">
                  <c:v>66.168585966200027</c:v>
                </c:pt>
                <c:pt idx="776">
                  <c:v>65.977556850214796</c:v>
                </c:pt>
                <c:pt idx="777">
                  <c:v>66.157008985734095</c:v>
                </c:pt>
                <c:pt idx="778">
                  <c:v>64.528587917786837</c:v>
                </c:pt>
                <c:pt idx="779">
                  <c:v>64.278713705488912</c:v>
                </c:pt>
                <c:pt idx="780">
                  <c:v>64.009498311554893</c:v>
                </c:pt>
                <c:pt idx="781">
                  <c:v>63.642195394284585</c:v>
                </c:pt>
                <c:pt idx="782">
                  <c:v>63.068523153510554</c:v>
                </c:pt>
                <c:pt idx="783">
                  <c:v>61.927142383596703</c:v>
                </c:pt>
                <c:pt idx="784">
                  <c:v>60.612178187899687</c:v>
                </c:pt>
                <c:pt idx="785">
                  <c:v>59.273048784246285</c:v>
                </c:pt>
                <c:pt idx="786">
                  <c:v>58.165793519516214</c:v>
                </c:pt>
                <c:pt idx="787">
                  <c:v>56.533598495081343</c:v>
                </c:pt>
                <c:pt idx="788">
                  <c:v>55.400009743260476</c:v>
                </c:pt>
                <c:pt idx="789">
                  <c:v>53.843096303970157</c:v>
                </c:pt>
                <c:pt idx="790">
                  <c:v>54.4415617082105</c:v>
                </c:pt>
                <c:pt idx="791">
                  <c:v>74.176652422202494</c:v>
                </c:pt>
                <c:pt idx="792">
                  <c:v>73.370293425290839</c:v>
                </c:pt>
                <c:pt idx="793">
                  <c:v>73.2086648278338</c:v>
                </c:pt>
                <c:pt idx="794">
                  <c:v>73.280972361201066</c:v>
                </c:pt>
                <c:pt idx="795">
                  <c:v>73.194929317928924</c:v>
                </c:pt>
                <c:pt idx="796">
                  <c:v>73.430168436169325</c:v>
                </c:pt>
                <c:pt idx="797">
                  <c:v>73.033587372778328</c:v>
                </c:pt>
                <c:pt idx="798">
                  <c:v>66.679851004928082</c:v>
                </c:pt>
                <c:pt idx="799">
                  <c:v>67.647367873679499</c:v>
                </c:pt>
                <c:pt idx="800">
                  <c:v>67.096622342461984</c:v>
                </c:pt>
                <c:pt idx="801">
                  <c:v>67.871200180936057</c:v>
                </c:pt>
                <c:pt idx="802">
                  <c:v>66.299682051519312</c:v>
                </c:pt>
                <c:pt idx="803">
                  <c:v>66.583275611286268</c:v>
                </c:pt>
                <c:pt idx="804">
                  <c:v>65.342362329465459</c:v>
                </c:pt>
                <c:pt idx="805">
                  <c:v>65.320760964851928</c:v>
                </c:pt>
                <c:pt idx="806">
                  <c:v>76.695060603929846</c:v>
                </c:pt>
                <c:pt idx="807">
                  <c:v>74.531668536205771</c:v>
                </c:pt>
                <c:pt idx="808">
                  <c:v>75.345757858320439</c:v>
                </c:pt>
                <c:pt idx="809">
                  <c:v>74.898389858002943</c:v>
                </c:pt>
                <c:pt idx="810">
                  <c:v>80.859918158451919</c:v>
                </c:pt>
                <c:pt idx="811">
                  <c:v>76.269550641014774</c:v>
                </c:pt>
                <c:pt idx="812">
                  <c:v>75.709651022008501</c:v>
                </c:pt>
                <c:pt idx="813">
                  <c:v>73.502974963988166</c:v>
                </c:pt>
                <c:pt idx="814">
                  <c:v>74.357371124463384</c:v>
                </c:pt>
                <c:pt idx="815">
                  <c:v>73.528615906778697</c:v>
                </c:pt>
                <c:pt idx="816">
                  <c:v>79.762326946384889</c:v>
                </c:pt>
                <c:pt idx="817">
                  <c:v>78.789394679262728</c:v>
                </c:pt>
                <c:pt idx="818">
                  <c:v>71.94678716863163</c:v>
                </c:pt>
                <c:pt idx="819">
                  <c:v>71.487477029864905</c:v>
                </c:pt>
                <c:pt idx="820">
                  <c:v>71.730474237657972</c:v>
                </c:pt>
                <c:pt idx="821">
                  <c:v>73.474634280122174</c:v>
                </c:pt>
                <c:pt idx="822">
                  <c:v>72.905173031735643</c:v>
                </c:pt>
                <c:pt idx="823">
                  <c:v>73.476371284631171</c:v>
                </c:pt>
                <c:pt idx="824">
                  <c:v>73.467057443860028</c:v>
                </c:pt>
                <c:pt idx="825">
                  <c:v>73.545892114507978</c:v>
                </c:pt>
                <c:pt idx="826">
                  <c:v>73.059498933689881</c:v>
                </c:pt>
                <c:pt idx="827">
                  <c:v>72.6632900162613</c:v>
                </c:pt>
                <c:pt idx="828">
                  <c:v>72.038593787559634</c:v>
                </c:pt>
                <c:pt idx="829">
                  <c:v>76.605790826906684</c:v>
                </c:pt>
                <c:pt idx="830">
                  <c:v>76.34664202697202</c:v>
                </c:pt>
                <c:pt idx="831">
                  <c:v>77.616311574777072</c:v>
                </c:pt>
                <c:pt idx="832">
                  <c:v>78.104180197100504</c:v>
                </c:pt>
                <c:pt idx="833">
                  <c:v>78.788986839743984</c:v>
                </c:pt>
                <c:pt idx="834">
                  <c:v>79.45268208139629</c:v>
                </c:pt>
                <c:pt idx="835">
                  <c:v>76.615998718118846</c:v>
                </c:pt>
                <c:pt idx="836">
                  <c:v>55.174199624213173</c:v>
                </c:pt>
                <c:pt idx="837">
                  <c:v>55.61459167553285</c:v>
                </c:pt>
                <c:pt idx="838">
                  <c:v>55.539785323003393</c:v>
                </c:pt>
                <c:pt idx="839">
                  <c:v>71.046515251990101</c:v>
                </c:pt>
                <c:pt idx="840">
                  <c:v>55.021056979705598</c:v>
                </c:pt>
                <c:pt idx="841">
                  <c:v>53.837187852502161</c:v>
                </c:pt>
                <c:pt idx="842">
                  <c:v>52.633108202127019</c:v>
                </c:pt>
                <c:pt idx="843">
                  <c:v>50.797542049293497</c:v>
                </c:pt>
                <c:pt idx="844">
                  <c:v>50.813517626878991</c:v>
                </c:pt>
                <c:pt idx="845">
                  <c:v>49.439180288823621</c:v>
                </c:pt>
                <c:pt idx="846">
                  <c:v>50.316704027510255</c:v>
                </c:pt>
                <c:pt idx="847">
                  <c:v>50.226518557936572</c:v>
                </c:pt>
                <c:pt idx="848">
                  <c:v>60.210357798614865</c:v>
                </c:pt>
                <c:pt idx="849">
                  <c:v>62.283204457513882</c:v>
                </c:pt>
                <c:pt idx="850">
                  <c:v>61.784025600546073</c:v>
                </c:pt>
                <c:pt idx="851">
                  <c:v>61.609304149206558</c:v>
                </c:pt>
                <c:pt idx="852">
                  <c:v>61.51609269822535</c:v>
                </c:pt>
                <c:pt idx="853">
                  <c:v>61.760950973117588</c:v>
                </c:pt>
                <c:pt idx="854">
                  <c:v>61.601417479458583</c:v>
                </c:pt>
                <c:pt idx="855">
                  <c:v>77.065331972251144</c:v>
                </c:pt>
                <c:pt idx="856">
                  <c:v>76.416476511281232</c:v>
                </c:pt>
                <c:pt idx="857">
                  <c:v>76.442465756576354</c:v>
                </c:pt>
                <c:pt idx="858">
                  <c:v>82.15000664243118</c:v>
                </c:pt>
                <c:pt idx="859">
                  <c:v>76.436631526966721</c:v>
                </c:pt>
                <c:pt idx="860">
                  <c:v>76.276229626912951</c:v>
                </c:pt>
                <c:pt idx="861">
                  <c:v>75.082197741752339</c:v>
                </c:pt>
                <c:pt idx="862">
                  <c:v>81.096982465176907</c:v>
                </c:pt>
                <c:pt idx="863">
                  <c:v>74.0666678425751</c:v>
                </c:pt>
                <c:pt idx="864">
                  <c:v>73.797697120370671</c:v>
                </c:pt>
                <c:pt idx="865">
                  <c:v>80.642078304617144</c:v>
                </c:pt>
                <c:pt idx="866">
                  <c:v>79.610637673316603</c:v>
                </c:pt>
                <c:pt idx="867">
                  <c:v>79.258228684029135</c:v>
                </c:pt>
                <c:pt idx="868">
                  <c:v>78.913939475140737</c:v>
                </c:pt>
                <c:pt idx="869">
                  <c:v>79.371218256536835</c:v>
                </c:pt>
                <c:pt idx="870">
                  <c:v>83.564304331717693</c:v>
                </c:pt>
                <c:pt idx="871">
                  <c:v>82.956021549521822</c:v>
                </c:pt>
                <c:pt idx="872">
                  <c:v>78.348566104732299</c:v>
                </c:pt>
                <c:pt idx="873">
                  <c:v>83.004380693440453</c:v>
                </c:pt>
                <c:pt idx="874">
                  <c:v>75.834978328385361</c:v>
                </c:pt>
                <c:pt idx="875">
                  <c:v>75.598689137246382</c:v>
                </c:pt>
                <c:pt idx="876">
                  <c:v>84.492949532302234</c:v>
                </c:pt>
                <c:pt idx="877">
                  <c:v>74.109550749511897</c:v>
                </c:pt>
                <c:pt idx="878">
                  <c:v>80.518924105618396</c:v>
                </c:pt>
                <c:pt idx="879">
                  <c:v>76.886590982315852</c:v>
                </c:pt>
                <c:pt idx="880">
                  <c:v>79.251983532381431</c:v>
                </c:pt>
                <c:pt idx="881">
                  <c:v>78.3663277469457</c:v>
                </c:pt>
                <c:pt idx="882">
                  <c:v>74.212922800494354</c:v>
                </c:pt>
                <c:pt idx="883">
                  <c:v>77.697549657980829</c:v>
                </c:pt>
                <c:pt idx="884">
                  <c:v>78.490029108891065</c:v>
                </c:pt>
                <c:pt idx="885">
                  <c:v>64.27263289535459</c:v>
                </c:pt>
                <c:pt idx="886">
                  <c:v>70.860141043099958</c:v>
                </c:pt>
                <c:pt idx="887">
                  <c:v>63.549025328779884</c:v>
                </c:pt>
                <c:pt idx="888">
                  <c:v>63.493616899300974</c:v>
                </c:pt>
                <c:pt idx="889">
                  <c:v>63.218287337797058</c:v>
                </c:pt>
                <c:pt idx="890">
                  <c:v>62.552959904507233</c:v>
                </c:pt>
                <c:pt idx="891">
                  <c:v>61.723957633185506</c:v>
                </c:pt>
                <c:pt idx="892">
                  <c:v>60.912057987158875</c:v>
                </c:pt>
                <c:pt idx="893">
                  <c:v>61.25645807116733</c:v>
                </c:pt>
                <c:pt idx="894">
                  <c:v>60.368018984514599</c:v>
                </c:pt>
                <c:pt idx="895">
                  <c:v>60.583606550451222</c:v>
                </c:pt>
                <c:pt idx="896">
                  <c:v>59.913685011323324</c:v>
                </c:pt>
                <c:pt idx="897">
                  <c:v>59.663882138795842</c:v>
                </c:pt>
                <c:pt idx="898">
                  <c:v>59.800083433099132</c:v>
                </c:pt>
                <c:pt idx="899">
                  <c:v>59.089513524900028</c:v>
                </c:pt>
                <c:pt idx="900">
                  <c:v>70.721536332978161</c:v>
                </c:pt>
                <c:pt idx="901">
                  <c:v>57.432394534610296</c:v>
                </c:pt>
                <c:pt idx="902">
                  <c:v>56.091990212155743</c:v>
                </c:pt>
                <c:pt idx="903">
                  <c:v>54.931114970944066</c:v>
                </c:pt>
                <c:pt idx="904">
                  <c:v>53.183056233905539</c:v>
                </c:pt>
                <c:pt idx="905">
                  <c:v>51.857762272189056</c:v>
                </c:pt>
                <c:pt idx="906">
                  <c:v>51.359655701871745</c:v>
                </c:pt>
                <c:pt idx="907">
                  <c:v>68.176922701966049</c:v>
                </c:pt>
                <c:pt idx="908">
                  <c:v>50.935194857410472</c:v>
                </c:pt>
                <c:pt idx="909">
                  <c:v>51.091054893770234</c:v>
                </c:pt>
                <c:pt idx="910">
                  <c:v>69.583557430404042</c:v>
                </c:pt>
                <c:pt idx="911">
                  <c:v>72.33053095203033</c:v>
                </c:pt>
                <c:pt idx="912">
                  <c:v>71.3443564730471</c:v>
                </c:pt>
                <c:pt idx="913">
                  <c:v>71.206450270301801</c:v>
                </c:pt>
                <c:pt idx="914">
                  <c:v>75.253984541929313</c:v>
                </c:pt>
                <c:pt idx="915">
                  <c:v>71.040300476996947</c:v>
                </c:pt>
                <c:pt idx="916">
                  <c:v>71.451721622638715</c:v>
                </c:pt>
                <c:pt idx="917">
                  <c:v>71.159800563893441</c:v>
                </c:pt>
                <c:pt idx="918">
                  <c:v>70.424504480766842</c:v>
                </c:pt>
                <c:pt idx="919">
                  <c:v>71.484843144560585</c:v>
                </c:pt>
                <c:pt idx="920">
                  <c:v>71.036897420583699</c:v>
                </c:pt>
                <c:pt idx="921">
                  <c:v>71.211436764967047</c:v>
                </c:pt>
                <c:pt idx="922">
                  <c:v>69.905592611319392</c:v>
                </c:pt>
                <c:pt idx="923">
                  <c:v>74.019966628574167</c:v>
                </c:pt>
                <c:pt idx="924">
                  <c:v>70.297664881613329</c:v>
                </c:pt>
                <c:pt idx="925">
                  <c:v>70.120724765640745</c:v>
                </c:pt>
                <c:pt idx="926">
                  <c:v>73.780381462519031</c:v>
                </c:pt>
                <c:pt idx="927">
                  <c:v>73.081837939195836</c:v>
                </c:pt>
                <c:pt idx="928">
                  <c:v>72.46394151187161</c:v>
                </c:pt>
                <c:pt idx="929">
                  <c:v>72.089630057550252</c:v>
                </c:pt>
                <c:pt idx="930">
                  <c:v>71.156041900750182</c:v>
                </c:pt>
                <c:pt idx="931">
                  <c:v>71.66766654459849</c:v>
                </c:pt>
                <c:pt idx="932">
                  <c:v>71.631422700684098</c:v>
                </c:pt>
                <c:pt idx="933">
                  <c:v>71.038969404966878</c:v>
                </c:pt>
                <c:pt idx="934">
                  <c:v>71.849950243323278</c:v>
                </c:pt>
                <c:pt idx="935">
                  <c:v>71.098298867383605</c:v>
                </c:pt>
                <c:pt idx="936">
                  <c:v>74.420819431305716</c:v>
                </c:pt>
                <c:pt idx="937">
                  <c:v>70.25378071460004</c:v>
                </c:pt>
                <c:pt idx="938">
                  <c:v>70.076447447378442</c:v>
                </c:pt>
                <c:pt idx="939">
                  <c:v>70.404011376965769</c:v>
                </c:pt>
                <c:pt idx="940">
                  <c:v>70.12263546882879</c:v>
                </c:pt>
                <c:pt idx="941">
                  <c:v>59.592907246450949</c:v>
                </c:pt>
                <c:pt idx="942">
                  <c:v>59.048025868305551</c:v>
                </c:pt>
                <c:pt idx="943">
                  <c:v>66.764022659975168</c:v>
                </c:pt>
                <c:pt idx="944">
                  <c:v>58.483892086155393</c:v>
                </c:pt>
                <c:pt idx="945">
                  <c:v>58.027936960207818</c:v>
                </c:pt>
                <c:pt idx="946">
                  <c:v>57.952527302341196</c:v>
                </c:pt>
                <c:pt idx="947">
                  <c:v>55.752979438532464</c:v>
                </c:pt>
                <c:pt idx="948">
                  <c:v>56.191165822000556</c:v>
                </c:pt>
                <c:pt idx="949">
                  <c:v>56.104134381876882</c:v>
                </c:pt>
                <c:pt idx="950">
                  <c:v>63.610844113416171</c:v>
                </c:pt>
                <c:pt idx="951">
                  <c:v>54.847204892819867</c:v>
                </c:pt>
                <c:pt idx="952">
                  <c:v>53.95313129014292</c:v>
                </c:pt>
                <c:pt idx="953">
                  <c:v>76.634808538289789</c:v>
                </c:pt>
                <c:pt idx="954">
                  <c:v>76.260729672964914</c:v>
                </c:pt>
                <c:pt idx="955">
                  <c:v>75.966833601820341</c:v>
                </c:pt>
                <c:pt idx="956">
                  <c:v>78.514800702264012</c:v>
                </c:pt>
                <c:pt idx="957">
                  <c:v>76.685026518255398</c:v>
                </c:pt>
                <c:pt idx="958">
                  <c:v>76.667412840556707</c:v>
                </c:pt>
                <c:pt idx="959">
                  <c:v>78.04235106040575</c:v>
                </c:pt>
                <c:pt idx="960">
                  <c:v>77.218791629939673</c:v>
                </c:pt>
                <c:pt idx="961">
                  <c:v>78.167324783242236</c:v>
                </c:pt>
                <c:pt idx="962">
                  <c:v>77.406454184192029</c:v>
                </c:pt>
                <c:pt idx="963">
                  <c:v>76.060644604354266</c:v>
                </c:pt>
                <c:pt idx="964">
                  <c:v>75.874406711155885</c:v>
                </c:pt>
                <c:pt idx="965">
                  <c:v>68.270630347834953</c:v>
                </c:pt>
                <c:pt idx="966">
                  <c:v>67.53316061171347</c:v>
                </c:pt>
                <c:pt idx="967">
                  <c:v>66.886456735149864</c:v>
                </c:pt>
                <c:pt idx="968">
                  <c:v>60.786026953294034</c:v>
                </c:pt>
                <c:pt idx="969">
                  <c:v>60.444997312277316</c:v>
                </c:pt>
                <c:pt idx="970">
                  <c:v>59.947627713642369</c:v>
                </c:pt>
                <c:pt idx="971">
                  <c:v>59.910144092770423</c:v>
                </c:pt>
                <c:pt idx="972">
                  <c:v>59.752283581503249</c:v>
                </c:pt>
                <c:pt idx="973">
                  <c:v>60.009014490862711</c:v>
                </c:pt>
                <c:pt idx="974">
                  <c:v>59.25460799150968</c:v>
                </c:pt>
                <c:pt idx="975">
                  <c:v>73.462324463652948</c:v>
                </c:pt>
                <c:pt idx="976">
                  <c:v>73.925023281458223</c:v>
                </c:pt>
                <c:pt idx="977">
                  <c:v>72.972900828329131</c:v>
                </c:pt>
                <c:pt idx="978">
                  <c:v>72.678083306140522</c:v>
                </c:pt>
                <c:pt idx="979">
                  <c:v>71.703038258182687</c:v>
                </c:pt>
                <c:pt idx="980">
                  <c:v>72.07887808974732</c:v>
                </c:pt>
                <c:pt idx="981">
                  <c:v>71.102841391986431</c:v>
                </c:pt>
                <c:pt idx="982">
                  <c:v>71.238607830452167</c:v>
                </c:pt>
                <c:pt idx="983">
                  <c:v>71.462897200430277</c:v>
                </c:pt>
                <c:pt idx="984">
                  <c:v>70.054788433158834</c:v>
                </c:pt>
                <c:pt idx="985">
                  <c:v>70.346658119738208</c:v>
                </c:pt>
                <c:pt idx="986">
                  <c:v>69.464422421075696</c:v>
                </c:pt>
                <c:pt idx="987">
                  <c:v>69.256241364366886</c:v>
                </c:pt>
                <c:pt idx="988">
                  <c:v>69.638419954972377</c:v>
                </c:pt>
                <c:pt idx="989">
                  <c:v>70.165696309838978</c:v>
                </c:pt>
                <c:pt idx="990">
                  <c:v>71.956951537013424</c:v>
                </c:pt>
                <c:pt idx="991">
                  <c:v>75.169549347879325</c:v>
                </c:pt>
                <c:pt idx="992">
                  <c:v>71.053631369607714</c:v>
                </c:pt>
                <c:pt idx="993">
                  <c:v>71.61156397859267</c:v>
                </c:pt>
                <c:pt idx="994">
                  <c:v>71.263857846048538</c:v>
                </c:pt>
                <c:pt idx="995">
                  <c:v>75.261828822424491</c:v>
                </c:pt>
                <c:pt idx="996">
                  <c:v>71.106719562644102</c:v>
                </c:pt>
                <c:pt idx="997">
                  <c:v>70.330356424521256</c:v>
                </c:pt>
                <c:pt idx="998">
                  <c:v>71.208911673457237</c:v>
                </c:pt>
                <c:pt idx="999">
                  <c:v>70.451756858626183</c:v>
                </c:pt>
                <c:pt idx="1000">
                  <c:v>70.898997254589361</c:v>
                </c:pt>
                <c:pt idx="1001">
                  <c:v>70.127425107044616</c:v>
                </c:pt>
                <c:pt idx="1002">
                  <c:v>69.424741997959813</c:v>
                </c:pt>
                <c:pt idx="1003">
                  <c:v>70.234178095357763</c:v>
                </c:pt>
                <c:pt idx="1004">
                  <c:v>70.503423759566687</c:v>
                </c:pt>
                <c:pt idx="1005">
                  <c:v>71.250739323862433</c:v>
                </c:pt>
                <c:pt idx="1006">
                  <c:v>70.90562883204268</c:v>
                </c:pt>
                <c:pt idx="1007">
                  <c:v>70.673592809756713</c:v>
                </c:pt>
                <c:pt idx="1008">
                  <c:v>70.494179353980428</c:v>
                </c:pt>
                <c:pt idx="1009">
                  <c:v>76.766278576652908</c:v>
                </c:pt>
                <c:pt idx="1010">
                  <c:v>69.402455829696365</c:v>
                </c:pt>
                <c:pt idx="1011">
                  <c:v>68.976955646821182</c:v>
                </c:pt>
                <c:pt idx="1012">
                  <c:v>74.6555803384976</c:v>
                </c:pt>
                <c:pt idx="1013">
                  <c:v>66.591012868625327</c:v>
                </c:pt>
                <c:pt idx="1014">
                  <c:v>64.451937657254376</c:v>
                </c:pt>
                <c:pt idx="1015">
                  <c:v>63.791532526048314</c:v>
                </c:pt>
                <c:pt idx="1016">
                  <c:v>62.825583602623468</c:v>
                </c:pt>
                <c:pt idx="1017">
                  <c:v>62.641900763812011</c:v>
                </c:pt>
                <c:pt idx="1018">
                  <c:v>62.267538867433949</c:v>
                </c:pt>
                <c:pt idx="1019">
                  <c:v>61.922343931019768</c:v>
                </c:pt>
                <c:pt idx="1020">
                  <c:v>78.844292580103698</c:v>
                </c:pt>
                <c:pt idx="1021">
                  <c:v>78.621974898578671</c:v>
                </c:pt>
                <c:pt idx="1022">
                  <c:v>78.750390004467164</c:v>
                </c:pt>
                <c:pt idx="1023">
                  <c:v>75.545369154778967</c:v>
                </c:pt>
                <c:pt idx="1024">
                  <c:v>75.247058093862819</c:v>
                </c:pt>
                <c:pt idx="1025">
                  <c:v>74.86538554948865</c:v>
                </c:pt>
                <c:pt idx="1026">
                  <c:v>73.98731539833409</c:v>
                </c:pt>
                <c:pt idx="1027">
                  <c:v>72.545781991048869</c:v>
                </c:pt>
                <c:pt idx="1028">
                  <c:v>76.139307018670095</c:v>
                </c:pt>
                <c:pt idx="1029">
                  <c:v>71.443140702912999</c:v>
                </c:pt>
                <c:pt idx="1030">
                  <c:v>71.264197920542642</c:v>
                </c:pt>
                <c:pt idx="1031">
                  <c:v>70.162523661227766</c:v>
                </c:pt>
                <c:pt idx="1032">
                  <c:v>72.543162922116295</c:v>
                </c:pt>
                <c:pt idx="1033">
                  <c:v>72.024651419882545</c:v>
                </c:pt>
                <c:pt idx="1034">
                  <c:v>68.511223142166827</c:v>
                </c:pt>
                <c:pt idx="1035">
                  <c:v>67.79146427968918</c:v>
                </c:pt>
                <c:pt idx="1036">
                  <c:v>66.831013932895459</c:v>
                </c:pt>
                <c:pt idx="1037">
                  <c:v>67.210302012760394</c:v>
                </c:pt>
                <c:pt idx="1038">
                  <c:v>65.973541382330737</c:v>
                </c:pt>
                <c:pt idx="1039">
                  <c:v>66.208201589236239</c:v>
                </c:pt>
                <c:pt idx="1040">
                  <c:v>65.268722592138801</c:v>
                </c:pt>
                <c:pt idx="1041">
                  <c:v>69.017577853523676</c:v>
                </c:pt>
                <c:pt idx="1042">
                  <c:v>64.674986080153133</c:v>
                </c:pt>
                <c:pt idx="1043">
                  <c:v>69.230166113090263</c:v>
                </c:pt>
                <c:pt idx="1044">
                  <c:v>57.493142461987723</c:v>
                </c:pt>
                <c:pt idx="1045">
                  <c:v>68.273444696662921</c:v>
                </c:pt>
                <c:pt idx="1046">
                  <c:v>68.29239185747339</c:v>
                </c:pt>
                <c:pt idx="1047">
                  <c:v>68.915190461738234</c:v>
                </c:pt>
                <c:pt idx="1048">
                  <c:v>68.56971625390419</c:v>
                </c:pt>
                <c:pt idx="1049">
                  <c:v>70.137554930329117</c:v>
                </c:pt>
                <c:pt idx="1050">
                  <c:v>67.956848381866294</c:v>
                </c:pt>
                <c:pt idx="1051">
                  <c:v>54.106065160161762</c:v>
                </c:pt>
                <c:pt idx="1052">
                  <c:v>53.921624871817194</c:v>
                </c:pt>
                <c:pt idx="1053">
                  <c:v>52.352464384925881</c:v>
                </c:pt>
                <c:pt idx="1054">
                  <c:v>52.651565830041918</c:v>
                </c:pt>
                <c:pt idx="1055">
                  <c:v>52.023683403823696</c:v>
                </c:pt>
                <c:pt idx="1056">
                  <c:v>51.694164627601708</c:v>
                </c:pt>
                <c:pt idx="1057">
                  <c:v>64.130865443421413</c:v>
                </c:pt>
                <c:pt idx="1058">
                  <c:v>69.329785405029327</c:v>
                </c:pt>
                <c:pt idx="1059">
                  <c:v>69.147382622139133</c:v>
                </c:pt>
                <c:pt idx="1060">
                  <c:v>68.94996321073755</c:v>
                </c:pt>
                <c:pt idx="1061">
                  <c:v>69.028073654395968</c:v>
                </c:pt>
                <c:pt idx="1062">
                  <c:v>68.460326337702611</c:v>
                </c:pt>
                <c:pt idx="1063">
                  <c:v>62.213734011004377</c:v>
                </c:pt>
                <c:pt idx="1064">
                  <c:v>58.737750440635317</c:v>
                </c:pt>
                <c:pt idx="1065">
                  <c:v>60.860428479224915</c:v>
                </c:pt>
                <c:pt idx="1066">
                  <c:v>67.790893738953415</c:v>
                </c:pt>
                <c:pt idx="1067">
                  <c:v>60.237271815315815</c:v>
                </c:pt>
                <c:pt idx="1068">
                  <c:v>60.535862624325347</c:v>
                </c:pt>
                <c:pt idx="1069">
                  <c:v>59.943955092573319</c:v>
                </c:pt>
                <c:pt idx="1070">
                  <c:v>66.134109683945894</c:v>
                </c:pt>
                <c:pt idx="1071">
                  <c:v>66.179539040630843</c:v>
                </c:pt>
                <c:pt idx="1072">
                  <c:v>65.950022941631886</c:v>
                </c:pt>
                <c:pt idx="1073">
                  <c:v>64.510513516474916</c:v>
                </c:pt>
                <c:pt idx="1074">
                  <c:v>63.635277692551817</c:v>
                </c:pt>
                <c:pt idx="1075">
                  <c:v>69.61844830912483</c:v>
                </c:pt>
                <c:pt idx="1076">
                  <c:v>69.23426326284573</c:v>
                </c:pt>
                <c:pt idx="1077">
                  <c:v>68.96956860253897</c:v>
                </c:pt>
                <c:pt idx="1078">
                  <c:v>68.498988827705261</c:v>
                </c:pt>
                <c:pt idx="1079">
                  <c:v>66.907760492311652</c:v>
                </c:pt>
                <c:pt idx="1080">
                  <c:v>66.08941756298556</c:v>
                </c:pt>
                <c:pt idx="1081">
                  <c:v>65.131105990572038</c:v>
                </c:pt>
                <c:pt idx="1082">
                  <c:v>64.490565675872091</c:v>
                </c:pt>
                <c:pt idx="1083">
                  <c:v>70.21937582964533</c:v>
                </c:pt>
                <c:pt idx="1084">
                  <c:v>69.013977754445136</c:v>
                </c:pt>
                <c:pt idx="1085">
                  <c:v>63.115774545081543</c:v>
                </c:pt>
                <c:pt idx="1086">
                  <c:v>69.15128031315335</c:v>
                </c:pt>
                <c:pt idx="1087">
                  <c:v>85.556065696774425</c:v>
                </c:pt>
                <c:pt idx="1088">
                  <c:v>87.106383606342547</c:v>
                </c:pt>
                <c:pt idx="1089">
                  <c:v>85.001475454017793</c:v>
                </c:pt>
                <c:pt idx="1090">
                  <c:v>80.791051410853669</c:v>
                </c:pt>
                <c:pt idx="1091">
                  <c:v>68.883843332536387</c:v>
                </c:pt>
                <c:pt idx="1092">
                  <c:v>68.28313311489029</c:v>
                </c:pt>
                <c:pt idx="1093">
                  <c:v>68.181776939558802</c:v>
                </c:pt>
                <c:pt idx="1094">
                  <c:v>68.651286459076928</c:v>
                </c:pt>
                <c:pt idx="1095">
                  <c:v>68.218772459583846</c:v>
                </c:pt>
                <c:pt idx="1096">
                  <c:v>68.047040505711038</c:v>
                </c:pt>
                <c:pt idx="1097">
                  <c:v>67.362684815865265</c:v>
                </c:pt>
                <c:pt idx="1098">
                  <c:v>66.749081207087983</c:v>
                </c:pt>
                <c:pt idx="1099">
                  <c:v>72.430276020076917</c:v>
                </c:pt>
                <c:pt idx="1100">
                  <c:v>65.933184879532064</c:v>
                </c:pt>
                <c:pt idx="1101">
                  <c:v>66.450032480629304</c:v>
                </c:pt>
                <c:pt idx="1102">
                  <c:v>65.969167775482902</c:v>
                </c:pt>
                <c:pt idx="1103">
                  <c:v>65.699779062554114</c:v>
                </c:pt>
                <c:pt idx="1104">
                  <c:v>66.168675721650075</c:v>
                </c:pt>
                <c:pt idx="1105">
                  <c:v>66.4237956326713</c:v>
                </c:pt>
                <c:pt idx="1106">
                  <c:v>56.837681770895649</c:v>
                </c:pt>
                <c:pt idx="1107">
                  <c:v>56.58679927317641</c:v>
                </c:pt>
                <c:pt idx="1108">
                  <c:v>56.021943207715388</c:v>
                </c:pt>
                <c:pt idx="1109">
                  <c:v>55.416332613140071</c:v>
                </c:pt>
                <c:pt idx="1110">
                  <c:v>54.560300199503629</c:v>
                </c:pt>
                <c:pt idx="1111">
                  <c:v>54.026696467274057</c:v>
                </c:pt>
                <c:pt idx="1112">
                  <c:v>59.446798567279636</c:v>
                </c:pt>
                <c:pt idx="1113">
                  <c:v>58.823363548934381</c:v>
                </c:pt>
                <c:pt idx="1114">
                  <c:v>58.326720617694505</c:v>
                </c:pt>
                <c:pt idx="1115">
                  <c:v>58.272331730868515</c:v>
                </c:pt>
                <c:pt idx="1116">
                  <c:v>58.103359739531619</c:v>
                </c:pt>
                <c:pt idx="1117">
                  <c:v>57.875906049817509</c:v>
                </c:pt>
                <c:pt idx="1118">
                  <c:v>57.284106018910272</c:v>
                </c:pt>
                <c:pt idx="1119">
                  <c:v>56.732240956342551</c:v>
                </c:pt>
                <c:pt idx="1120">
                  <c:v>56.813936364105501</c:v>
                </c:pt>
                <c:pt idx="1121">
                  <c:v>69.050625133445692</c:v>
                </c:pt>
                <c:pt idx="1122">
                  <c:v>62.692777378346925</c:v>
                </c:pt>
                <c:pt idx="1123">
                  <c:v>62.364233175261063</c:v>
                </c:pt>
                <c:pt idx="1124">
                  <c:v>62.049711454723663</c:v>
                </c:pt>
                <c:pt idx="1125">
                  <c:v>61.974975308399337</c:v>
                </c:pt>
                <c:pt idx="1126">
                  <c:v>61.687379339860342</c:v>
                </c:pt>
                <c:pt idx="1127">
                  <c:v>61.570406972459828</c:v>
                </c:pt>
                <c:pt idx="1128">
                  <c:v>61.322879030812643</c:v>
                </c:pt>
                <c:pt idx="1129">
                  <c:v>60.070630983022255</c:v>
                </c:pt>
                <c:pt idx="1130">
                  <c:v>60.357137409868074</c:v>
                </c:pt>
                <c:pt idx="1131">
                  <c:v>64.973864496976518</c:v>
                </c:pt>
                <c:pt idx="1132">
                  <c:v>58.775474929097328</c:v>
                </c:pt>
                <c:pt idx="1133">
                  <c:v>58.360547741509905</c:v>
                </c:pt>
                <c:pt idx="1134">
                  <c:v>72.658813292540216</c:v>
                </c:pt>
                <c:pt idx="1135">
                  <c:v>72.338682909840969</c:v>
                </c:pt>
                <c:pt idx="1136">
                  <c:v>74.942032462503192</c:v>
                </c:pt>
                <c:pt idx="1137">
                  <c:v>71.559264820050984</c:v>
                </c:pt>
                <c:pt idx="1138">
                  <c:v>71.809926480633948</c:v>
                </c:pt>
                <c:pt idx="1139">
                  <c:v>71.890880625567462</c:v>
                </c:pt>
                <c:pt idx="1140">
                  <c:v>71.670976328075483</c:v>
                </c:pt>
                <c:pt idx="1141">
                  <c:v>71.176086024686981</c:v>
                </c:pt>
                <c:pt idx="1142">
                  <c:v>72.024663242362891</c:v>
                </c:pt>
                <c:pt idx="1143">
                  <c:v>71.424315909535835</c:v>
                </c:pt>
                <c:pt idx="1144">
                  <c:v>71.802806117195985</c:v>
                </c:pt>
                <c:pt idx="1145">
                  <c:v>71.338478926454314</c:v>
                </c:pt>
                <c:pt idx="1146">
                  <c:v>71.216104005226171</c:v>
                </c:pt>
                <c:pt idx="1147">
                  <c:v>71.477428419920571</c:v>
                </c:pt>
                <c:pt idx="1148">
                  <c:v>62.175188684014408</c:v>
                </c:pt>
                <c:pt idx="1149">
                  <c:v>61.800801784608112</c:v>
                </c:pt>
                <c:pt idx="1150">
                  <c:v>61.456506901905243</c:v>
                </c:pt>
                <c:pt idx="1151">
                  <c:v>61.560628893018105</c:v>
                </c:pt>
                <c:pt idx="1152">
                  <c:v>61.11978512077237</c:v>
                </c:pt>
                <c:pt idx="1153">
                  <c:v>60.723496044969615</c:v>
                </c:pt>
                <c:pt idx="1154">
                  <c:v>68.715280409979059</c:v>
                </c:pt>
                <c:pt idx="1155">
                  <c:v>59.070983841452687</c:v>
                </c:pt>
                <c:pt idx="1156">
                  <c:v>58.899191717592856</c:v>
                </c:pt>
                <c:pt idx="1157">
                  <c:v>66.455732683020869</c:v>
                </c:pt>
                <c:pt idx="1158">
                  <c:v>57.39997291632136</c:v>
                </c:pt>
                <c:pt idx="1159">
                  <c:v>56.223062213842304</c:v>
                </c:pt>
                <c:pt idx="1160">
                  <c:v>55.722338415536633</c:v>
                </c:pt>
                <c:pt idx="1161">
                  <c:v>55.917648688652719</c:v>
                </c:pt>
                <c:pt idx="1162">
                  <c:v>55.864801914457132</c:v>
                </c:pt>
                <c:pt idx="1163">
                  <c:v>70.148131289978181</c:v>
                </c:pt>
                <c:pt idx="1164">
                  <c:v>69.956366960221516</c:v>
                </c:pt>
                <c:pt idx="1165">
                  <c:v>69.816595632802219</c:v>
                </c:pt>
                <c:pt idx="1166">
                  <c:v>74.400170446815551</c:v>
                </c:pt>
                <c:pt idx="1167">
                  <c:v>69.894793889111227</c:v>
                </c:pt>
                <c:pt idx="1168">
                  <c:v>69.585954786110889</c:v>
                </c:pt>
                <c:pt idx="1169">
                  <c:v>68.880150899842519</c:v>
                </c:pt>
                <c:pt idx="1170">
                  <c:v>68.77556797017732</c:v>
                </c:pt>
                <c:pt idx="1171">
                  <c:v>69.28156445971544</c:v>
                </c:pt>
                <c:pt idx="1172">
                  <c:v>68.840538698506066</c:v>
                </c:pt>
                <c:pt idx="1173">
                  <c:v>69.057547825153065</c:v>
                </c:pt>
                <c:pt idx="1174">
                  <c:v>69.647845861165592</c:v>
                </c:pt>
                <c:pt idx="1175">
                  <c:v>72.645301622972738</c:v>
                </c:pt>
                <c:pt idx="1176">
                  <c:v>72.508734083780752</c:v>
                </c:pt>
                <c:pt idx="1177">
                  <c:v>72.264641264998659</c:v>
                </c:pt>
                <c:pt idx="1178">
                  <c:v>72.233562028663499</c:v>
                </c:pt>
                <c:pt idx="1179">
                  <c:v>75.655283383589421</c:v>
                </c:pt>
                <c:pt idx="1180">
                  <c:v>76.18283455407223</c:v>
                </c:pt>
                <c:pt idx="1181">
                  <c:v>71.461024075651096</c:v>
                </c:pt>
                <c:pt idx="1182">
                  <c:v>71.52312811823893</c:v>
                </c:pt>
                <c:pt idx="1183">
                  <c:v>71.727486992049535</c:v>
                </c:pt>
                <c:pt idx="1184">
                  <c:v>70.561813553013479</c:v>
                </c:pt>
                <c:pt idx="1185">
                  <c:v>70.725408679913613</c:v>
                </c:pt>
                <c:pt idx="1186">
                  <c:v>70.946627804305791</c:v>
                </c:pt>
                <c:pt idx="1187">
                  <c:v>66.893037845755742</c:v>
                </c:pt>
                <c:pt idx="1188">
                  <c:v>66.410619539931332</c:v>
                </c:pt>
                <c:pt idx="1189">
                  <c:v>66.385598295734212</c:v>
                </c:pt>
                <c:pt idx="1190">
                  <c:v>66.33107824115416</c:v>
                </c:pt>
                <c:pt idx="1191">
                  <c:v>66.127280345033739</c:v>
                </c:pt>
                <c:pt idx="1192">
                  <c:v>66.803657639684957</c:v>
                </c:pt>
                <c:pt idx="1193">
                  <c:v>66.388503932391842</c:v>
                </c:pt>
                <c:pt idx="1194">
                  <c:v>65.936602925904737</c:v>
                </c:pt>
                <c:pt idx="1195">
                  <c:v>66.533482328359014</c:v>
                </c:pt>
                <c:pt idx="1196">
                  <c:v>65.865251887918646</c:v>
                </c:pt>
                <c:pt idx="1197">
                  <c:v>66.546532435074823</c:v>
                </c:pt>
                <c:pt idx="1198">
                  <c:v>66.226049393203908</c:v>
                </c:pt>
                <c:pt idx="1199">
                  <c:v>65.945942260682074</c:v>
                </c:pt>
                <c:pt idx="1200">
                  <c:v>66.785529150338476</c:v>
                </c:pt>
                <c:pt idx="1201">
                  <c:v>67.469060685035089</c:v>
                </c:pt>
                <c:pt idx="1202">
                  <c:v>81.997037325695317</c:v>
                </c:pt>
                <c:pt idx="1203">
                  <c:v>79.485237808657331</c:v>
                </c:pt>
                <c:pt idx="1204">
                  <c:v>76.267061505845945</c:v>
                </c:pt>
                <c:pt idx="1205">
                  <c:v>76.510785137715686</c:v>
                </c:pt>
                <c:pt idx="1206">
                  <c:v>79.767044985739233</c:v>
                </c:pt>
                <c:pt idx="1207">
                  <c:v>75.87877291704865</c:v>
                </c:pt>
                <c:pt idx="1208">
                  <c:v>78.836651428151526</c:v>
                </c:pt>
                <c:pt idx="1209">
                  <c:v>74.253031277706754</c:v>
                </c:pt>
                <c:pt idx="1210">
                  <c:v>74.74975163833048</c:v>
                </c:pt>
                <c:pt idx="1211">
                  <c:v>73.828626464481431</c:v>
                </c:pt>
                <c:pt idx="1212">
                  <c:v>75.886685937008735</c:v>
                </c:pt>
                <c:pt idx="1213">
                  <c:v>75.211951489789371</c:v>
                </c:pt>
                <c:pt idx="1214">
                  <c:v>74.782854055085522</c:v>
                </c:pt>
                <c:pt idx="1215">
                  <c:v>74.961743410034018</c:v>
                </c:pt>
                <c:pt idx="1216">
                  <c:v>75.318153533910106</c:v>
                </c:pt>
                <c:pt idx="1217">
                  <c:v>79.58254483265182</c:v>
                </c:pt>
                <c:pt idx="1218">
                  <c:v>79.963484099565477</c:v>
                </c:pt>
                <c:pt idx="1219">
                  <c:v>78.515019863390975</c:v>
                </c:pt>
                <c:pt idx="1220">
                  <c:v>79.766579538100032</c:v>
                </c:pt>
                <c:pt idx="1221">
                  <c:v>79.284052453250624</c:v>
                </c:pt>
                <c:pt idx="1222">
                  <c:v>80.837090013162637</c:v>
                </c:pt>
                <c:pt idx="1223">
                  <c:v>79.097992046120581</c:v>
                </c:pt>
                <c:pt idx="1224">
                  <c:v>76.594412199570399</c:v>
                </c:pt>
                <c:pt idx="1225">
                  <c:v>78.277188754317606</c:v>
                </c:pt>
                <c:pt idx="1226">
                  <c:v>80.367900510596186</c:v>
                </c:pt>
                <c:pt idx="1227">
                  <c:v>77.624346754373633</c:v>
                </c:pt>
                <c:pt idx="1228">
                  <c:v>80.870113556657913</c:v>
                </c:pt>
                <c:pt idx="1229">
                  <c:v>80.910806806410008</c:v>
                </c:pt>
                <c:pt idx="1230">
                  <c:v>81.509106016846715</c:v>
                </c:pt>
                <c:pt idx="1231">
                  <c:v>81.168927080666293</c:v>
                </c:pt>
                <c:pt idx="1232">
                  <c:v>74.391733682841817</c:v>
                </c:pt>
                <c:pt idx="1233">
                  <c:v>74.794661029817505</c:v>
                </c:pt>
                <c:pt idx="1234">
                  <c:v>75.524629178152182</c:v>
                </c:pt>
                <c:pt idx="1235">
                  <c:v>75.662006489769539</c:v>
                </c:pt>
                <c:pt idx="1236">
                  <c:v>75.859171396975853</c:v>
                </c:pt>
                <c:pt idx="1237">
                  <c:v>74.872294584859517</c:v>
                </c:pt>
                <c:pt idx="1238">
                  <c:v>73.62464321753589</c:v>
                </c:pt>
                <c:pt idx="1239">
                  <c:v>73.05257609984362</c:v>
                </c:pt>
                <c:pt idx="1240">
                  <c:v>72.760122040266879</c:v>
                </c:pt>
                <c:pt idx="1241">
                  <c:v>71.396225203426638</c:v>
                </c:pt>
                <c:pt idx="1242">
                  <c:v>71.056296763542349</c:v>
                </c:pt>
                <c:pt idx="1243">
                  <c:v>69.76359355088924</c:v>
                </c:pt>
                <c:pt idx="1244">
                  <c:v>68.991869062562657</c:v>
                </c:pt>
                <c:pt idx="1245">
                  <c:v>69.266022284689114</c:v>
                </c:pt>
                <c:pt idx="1246">
                  <c:v>69.760844645671796</c:v>
                </c:pt>
                <c:pt idx="1247">
                  <c:v>72.070883467465222</c:v>
                </c:pt>
                <c:pt idx="1248">
                  <c:v>71.442051173603517</c:v>
                </c:pt>
                <c:pt idx="1249">
                  <c:v>70.603181648460961</c:v>
                </c:pt>
                <c:pt idx="1250">
                  <c:v>70.068391209309411</c:v>
                </c:pt>
                <c:pt idx="1251">
                  <c:v>68.268702277863753</c:v>
                </c:pt>
                <c:pt idx="1252">
                  <c:v>69.296863469748786</c:v>
                </c:pt>
                <c:pt idx="1253">
                  <c:v>68.599062364613616</c:v>
                </c:pt>
                <c:pt idx="1254">
                  <c:v>67.273986147159732</c:v>
                </c:pt>
                <c:pt idx="1255">
                  <c:v>77.120384384694688</c:v>
                </c:pt>
                <c:pt idx="1256">
                  <c:v>65.818027930056076</c:v>
                </c:pt>
                <c:pt idx="1257">
                  <c:v>66.120406220638557</c:v>
                </c:pt>
                <c:pt idx="1258">
                  <c:v>65.319526789151979</c:v>
                </c:pt>
                <c:pt idx="1259">
                  <c:v>65.133786139983528</c:v>
                </c:pt>
                <c:pt idx="1260">
                  <c:v>74.463334513330054</c:v>
                </c:pt>
                <c:pt idx="1261">
                  <c:v>71.724311302067406</c:v>
                </c:pt>
                <c:pt idx="1262">
                  <c:v>64.626713425128102</c:v>
                </c:pt>
                <c:pt idx="1263">
                  <c:v>63.880043645318494</c:v>
                </c:pt>
                <c:pt idx="1264">
                  <c:v>63.304676364834059</c:v>
                </c:pt>
                <c:pt idx="1265">
                  <c:v>70.325421950316183</c:v>
                </c:pt>
                <c:pt idx="1266">
                  <c:v>62.175977824725706</c:v>
                </c:pt>
                <c:pt idx="1267">
                  <c:v>62.449677916634286</c:v>
                </c:pt>
                <c:pt idx="1268">
                  <c:v>61.251692576874049</c:v>
                </c:pt>
                <c:pt idx="1269">
                  <c:v>59.542810350560423</c:v>
                </c:pt>
                <c:pt idx="1270">
                  <c:v>67.815241091927106</c:v>
                </c:pt>
                <c:pt idx="1271">
                  <c:v>55.504702861297048</c:v>
                </c:pt>
                <c:pt idx="1272">
                  <c:v>65.890638081776075</c:v>
                </c:pt>
                <c:pt idx="1273">
                  <c:v>53.217811115777373</c:v>
                </c:pt>
                <c:pt idx="1274">
                  <c:v>71.641993697214218</c:v>
                </c:pt>
                <c:pt idx="1275">
                  <c:v>71.4020474743904</c:v>
                </c:pt>
                <c:pt idx="1276">
                  <c:v>71.138818177022671</c:v>
                </c:pt>
                <c:pt idx="1277">
                  <c:v>71.162948663568301</c:v>
                </c:pt>
                <c:pt idx="1278">
                  <c:v>70.924084438810667</c:v>
                </c:pt>
                <c:pt idx="1279">
                  <c:v>70.062721313277308</c:v>
                </c:pt>
                <c:pt idx="1280">
                  <c:v>70.741406319001939</c:v>
                </c:pt>
                <c:pt idx="1281">
                  <c:v>70.31985465524312</c:v>
                </c:pt>
                <c:pt idx="1282">
                  <c:v>70.45159160489564</c:v>
                </c:pt>
                <c:pt idx="1283">
                  <c:v>74.349094700042102</c:v>
                </c:pt>
                <c:pt idx="1284">
                  <c:v>69.75449425778767</c:v>
                </c:pt>
                <c:pt idx="1285">
                  <c:v>68.884057010361119</c:v>
                </c:pt>
                <c:pt idx="1286">
                  <c:v>68.668020100594802</c:v>
                </c:pt>
                <c:pt idx="1287">
                  <c:v>69.255242578826113</c:v>
                </c:pt>
                <c:pt idx="1288">
                  <c:v>75.212798823884285</c:v>
                </c:pt>
                <c:pt idx="1289">
                  <c:v>66.693539644953461</c:v>
                </c:pt>
                <c:pt idx="1290">
                  <c:v>66.354353304494367</c:v>
                </c:pt>
                <c:pt idx="1291">
                  <c:v>65.791250740974135</c:v>
                </c:pt>
                <c:pt idx="1292">
                  <c:v>65.502458048230679</c:v>
                </c:pt>
                <c:pt idx="1293">
                  <c:v>71.327122788696002</c:v>
                </c:pt>
                <c:pt idx="1294">
                  <c:v>70.898698336117249</c:v>
                </c:pt>
                <c:pt idx="1295">
                  <c:v>64.757370339415488</c:v>
                </c:pt>
                <c:pt idx="1296">
                  <c:v>64.206552615125162</c:v>
                </c:pt>
                <c:pt idx="1297">
                  <c:v>71.116343315554516</c:v>
                </c:pt>
                <c:pt idx="1298">
                  <c:v>63.431832391772403</c:v>
                </c:pt>
                <c:pt idx="1299">
                  <c:v>63.690662128237285</c:v>
                </c:pt>
                <c:pt idx="1300">
                  <c:v>63.162419162696942</c:v>
                </c:pt>
                <c:pt idx="1301">
                  <c:v>63.558031474136044</c:v>
                </c:pt>
                <c:pt idx="1302">
                  <c:v>62.683867921078317</c:v>
                </c:pt>
                <c:pt idx="1303">
                  <c:v>68.450555634617899</c:v>
                </c:pt>
                <c:pt idx="1304">
                  <c:v>67.188843063177771</c:v>
                </c:pt>
                <c:pt idx="1305">
                  <c:v>60.653570747662812</c:v>
                </c:pt>
                <c:pt idx="1306">
                  <c:v>60.403233028842919</c:v>
                </c:pt>
                <c:pt idx="1307">
                  <c:v>59.416168153324485</c:v>
                </c:pt>
                <c:pt idx="1308">
                  <c:v>65.383932465725962</c:v>
                </c:pt>
                <c:pt idx="1309">
                  <c:v>58.554793377643549</c:v>
                </c:pt>
                <c:pt idx="1310">
                  <c:v>57.430915539634782</c:v>
                </c:pt>
                <c:pt idx="1311">
                  <c:v>57.545843796351839</c:v>
                </c:pt>
                <c:pt idx="1312">
                  <c:v>73.623648162529378</c:v>
                </c:pt>
                <c:pt idx="1313">
                  <c:v>73.63957678474749</c:v>
                </c:pt>
                <c:pt idx="1314">
                  <c:v>73.212342827775331</c:v>
                </c:pt>
                <c:pt idx="1315">
                  <c:v>72.62688555946481</c:v>
                </c:pt>
                <c:pt idx="1316">
                  <c:v>72.63556248154471</c:v>
                </c:pt>
                <c:pt idx="1317">
                  <c:v>72.844997779058417</c:v>
                </c:pt>
                <c:pt idx="1318">
                  <c:v>72.125735878469328</c:v>
                </c:pt>
                <c:pt idx="1319">
                  <c:v>72.129441919274484</c:v>
                </c:pt>
                <c:pt idx="1320">
                  <c:v>72.423349297432395</c:v>
                </c:pt>
                <c:pt idx="1321">
                  <c:v>71.346024659858955</c:v>
                </c:pt>
                <c:pt idx="1322">
                  <c:v>71.799760709862099</c:v>
                </c:pt>
                <c:pt idx="1323">
                  <c:v>75.61162097977018</c:v>
                </c:pt>
                <c:pt idx="1324">
                  <c:v>71.706412917653225</c:v>
                </c:pt>
                <c:pt idx="1325">
                  <c:v>71.350442942486325</c:v>
                </c:pt>
                <c:pt idx="1326">
                  <c:v>71.051087905432126</c:v>
                </c:pt>
                <c:pt idx="1327">
                  <c:v>75.349760887292405</c:v>
                </c:pt>
                <c:pt idx="1328">
                  <c:v>70.221298913081029</c:v>
                </c:pt>
                <c:pt idx="1329">
                  <c:v>70.649753054152384</c:v>
                </c:pt>
                <c:pt idx="1330">
                  <c:v>70.217462774111695</c:v>
                </c:pt>
                <c:pt idx="1331">
                  <c:v>70.045912926430674</c:v>
                </c:pt>
                <c:pt idx="1332">
                  <c:v>67.878475537622066</c:v>
                </c:pt>
                <c:pt idx="1333">
                  <c:v>68.726232104156338</c:v>
                </c:pt>
                <c:pt idx="1334">
                  <c:v>68.613687279849373</c:v>
                </c:pt>
                <c:pt idx="1335">
                  <c:v>68.720087917742163</c:v>
                </c:pt>
                <c:pt idx="1336">
                  <c:v>69.566333175269051</c:v>
                </c:pt>
                <c:pt idx="1337">
                  <c:v>70.348907499480674</c:v>
                </c:pt>
                <c:pt idx="1338">
                  <c:v>55.122598671437103</c:v>
                </c:pt>
                <c:pt idx="1339">
                  <c:v>68.539483488588075</c:v>
                </c:pt>
                <c:pt idx="1340">
                  <c:v>56.049258568528984</c:v>
                </c:pt>
                <c:pt idx="1341">
                  <c:v>55.652984335565286</c:v>
                </c:pt>
                <c:pt idx="1342">
                  <c:v>55.087853674742973</c:v>
                </c:pt>
                <c:pt idx="1343">
                  <c:v>54.794391348800119</c:v>
                </c:pt>
                <c:pt idx="1344">
                  <c:v>54.016255512323156</c:v>
                </c:pt>
                <c:pt idx="1345">
                  <c:v>66.761491521038394</c:v>
                </c:pt>
                <c:pt idx="1346">
                  <c:v>64.596986155409411</c:v>
                </c:pt>
                <c:pt idx="1347">
                  <c:v>64.348790303933328</c:v>
                </c:pt>
                <c:pt idx="1348">
                  <c:v>64.147659758200149</c:v>
                </c:pt>
                <c:pt idx="1349">
                  <c:v>64.210211897689362</c:v>
                </c:pt>
                <c:pt idx="1350">
                  <c:v>63.929845107673088</c:v>
                </c:pt>
                <c:pt idx="1351">
                  <c:v>64.070650194266847</c:v>
                </c:pt>
                <c:pt idx="1352">
                  <c:v>63.629051037407997</c:v>
                </c:pt>
                <c:pt idx="1353">
                  <c:v>69.375587114474996</c:v>
                </c:pt>
                <c:pt idx="1354">
                  <c:v>69.09906507677475</c:v>
                </c:pt>
                <c:pt idx="1355">
                  <c:v>67.48751028129351</c:v>
                </c:pt>
                <c:pt idx="1356">
                  <c:v>67.654358784758514</c:v>
                </c:pt>
                <c:pt idx="1357">
                  <c:v>60.960841225147391</c:v>
                </c:pt>
                <c:pt idx="1358">
                  <c:v>66.499762660895414</c:v>
                </c:pt>
                <c:pt idx="1359">
                  <c:v>59.409748674493542</c:v>
                </c:pt>
                <c:pt idx="1360">
                  <c:v>60.658904526562246</c:v>
                </c:pt>
                <c:pt idx="1361">
                  <c:v>64.650650301877391</c:v>
                </c:pt>
                <c:pt idx="1362">
                  <c:v>63.436181906011306</c:v>
                </c:pt>
                <c:pt idx="1363">
                  <c:v>74.14453205269686</c:v>
                </c:pt>
                <c:pt idx="1364">
                  <c:v>61.676562325698711</c:v>
                </c:pt>
                <c:pt idx="1365">
                  <c:v>61.576794107910857</c:v>
                </c:pt>
                <c:pt idx="1366">
                  <c:v>61.0595260741324</c:v>
                </c:pt>
                <c:pt idx="1367">
                  <c:v>60.213394307648358</c:v>
                </c:pt>
                <c:pt idx="1368">
                  <c:v>59.484056086373734</c:v>
                </c:pt>
                <c:pt idx="1369">
                  <c:v>59.683902042131187</c:v>
                </c:pt>
                <c:pt idx="1370">
                  <c:v>58.931470846095891</c:v>
                </c:pt>
                <c:pt idx="1371">
                  <c:v>59.510798335510792</c:v>
                </c:pt>
                <c:pt idx="1372">
                  <c:v>59.494732931520431</c:v>
                </c:pt>
                <c:pt idx="1373">
                  <c:v>60.428908526876953</c:v>
                </c:pt>
                <c:pt idx="1374">
                  <c:v>62.363996604318736</c:v>
                </c:pt>
                <c:pt idx="1375">
                  <c:v>63.944049435624819</c:v>
                </c:pt>
                <c:pt idx="1376">
                  <c:v>81.311080280146442</c:v>
                </c:pt>
                <c:pt idx="1377">
                  <c:v>82.928300145254241</c:v>
                </c:pt>
                <c:pt idx="1378">
                  <c:v>82.279100383833594</c:v>
                </c:pt>
                <c:pt idx="1379">
                  <c:v>82.128432899723578</c:v>
                </c:pt>
                <c:pt idx="1380">
                  <c:v>79.41346879134332</c:v>
                </c:pt>
                <c:pt idx="1381">
                  <c:v>81.407764367234506</c:v>
                </c:pt>
                <c:pt idx="1382">
                  <c:v>83.104083196842424</c:v>
                </c:pt>
                <c:pt idx="1383">
                  <c:v>78.291720655971048</c:v>
                </c:pt>
                <c:pt idx="1384">
                  <c:v>80.374962417811616</c:v>
                </c:pt>
                <c:pt idx="1385">
                  <c:v>77.678982256026373</c:v>
                </c:pt>
                <c:pt idx="1386">
                  <c:v>79.398288070206078</c:v>
                </c:pt>
                <c:pt idx="1387">
                  <c:v>78.691704320845716</c:v>
                </c:pt>
                <c:pt idx="1388">
                  <c:v>77.660223922234934</c:v>
                </c:pt>
                <c:pt idx="1389">
                  <c:v>79.319527855967962</c:v>
                </c:pt>
                <c:pt idx="1390">
                  <c:v>79.88136735071464</c:v>
                </c:pt>
                <c:pt idx="1391">
                  <c:v>72.597144419933969</c:v>
                </c:pt>
                <c:pt idx="1392">
                  <c:v>72.120690562412278</c:v>
                </c:pt>
                <c:pt idx="1393">
                  <c:v>71.838498103874883</c:v>
                </c:pt>
                <c:pt idx="1394">
                  <c:v>71.898542431753299</c:v>
                </c:pt>
                <c:pt idx="1395">
                  <c:v>71.978099249261547</c:v>
                </c:pt>
                <c:pt idx="1396">
                  <c:v>70.435670214676321</c:v>
                </c:pt>
                <c:pt idx="1397">
                  <c:v>70.466033517719495</c:v>
                </c:pt>
                <c:pt idx="1398">
                  <c:v>70.957416340073337</c:v>
                </c:pt>
                <c:pt idx="1399">
                  <c:v>71.394318253402631</c:v>
                </c:pt>
                <c:pt idx="1400">
                  <c:v>70.644664467987212</c:v>
                </c:pt>
                <c:pt idx="1401">
                  <c:v>69.039592493786699</c:v>
                </c:pt>
                <c:pt idx="1402">
                  <c:v>70.301647114919419</c:v>
                </c:pt>
                <c:pt idx="1403">
                  <c:v>70.04048940244607</c:v>
                </c:pt>
                <c:pt idx="1404">
                  <c:v>69.859041555195148</c:v>
                </c:pt>
                <c:pt idx="1405">
                  <c:v>69.780389018688567</c:v>
                </c:pt>
                <c:pt idx="1406">
                  <c:v>69.261031994864567</c:v>
                </c:pt>
                <c:pt idx="1407">
                  <c:v>74.014868631821386</c:v>
                </c:pt>
                <c:pt idx="1408">
                  <c:v>68.546744100947848</c:v>
                </c:pt>
                <c:pt idx="1409">
                  <c:v>68.019112769205265</c:v>
                </c:pt>
                <c:pt idx="1410">
                  <c:v>73.12390063094773</c:v>
                </c:pt>
                <c:pt idx="1411">
                  <c:v>67.141522639228555</c:v>
                </c:pt>
                <c:pt idx="1412">
                  <c:v>72.17511935090684</c:v>
                </c:pt>
                <c:pt idx="1413">
                  <c:v>60.889587785002298</c:v>
                </c:pt>
                <c:pt idx="1414">
                  <c:v>60.389442937363455</c:v>
                </c:pt>
                <c:pt idx="1415">
                  <c:v>59.526364701577783</c:v>
                </c:pt>
                <c:pt idx="1416">
                  <c:v>58.660015543967944</c:v>
                </c:pt>
                <c:pt idx="1417">
                  <c:v>57.38173206279037</c:v>
                </c:pt>
                <c:pt idx="1418">
                  <c:v>71.121150997236384</c:v>
                </c:pt>
                <c:pt idx="1419">
                  <c:v>56.44353108140669</c:v>
                </c:pt>
                <c:pt idx="1420">
                  <c:v>69.998881369400749</c:v>
                </c:pt>
                <c:pt idx="1421">
                  <c:v>52.752364457904484</c:v>
                </c:pt>
                <c:pt idx="1422">
                  <c:v>68.468772167142518</c:v>
                </c:pt>
                <c:pt idx="1423">
                  <c:v>68.380407023972055</c:v>
                </c:pt>
                <c:pt idx="1424">
                  <c:v>69.519279218209704</c:v>
                </c:pt>
                <c:pt idx="1425">
                  <c:v>50.553337484894548</c:v>
                </c:pt>
                <c:pt idx="1426">
                  <c:v>52.11853840518328</c:v>
                </c:pt>
                <c:pt idx="1427">
                  <c:v>54.019668116786093</c:v>
                </c:pt>
                <c:pt idx="1428">
                  <c:v>79.132834481070176</c:v>
                </c:pt>
                <c:pt idx="1429">
                  <c:v>78.914764154757052</c:v>
                </c:pt>
                <c:pt idx="1430">
                  <c:v>82.246609314386305</c:v>
                </c:pt>
                <c:pt idx="1431">
                  <c:v>82.821799879122423</c:v>
                </c:pt>
                <c:pt idx="1432">
                  <c:v>69.155622555206861</c:v>
                </c:pt>
                <c:pt idx="1433">
                  <c:v>69.60722660837834</c:v>
                </c:pt>
                <c:pt idx="1434">
                  <c:v>68.19242377796121</c:v>
                </c:pt>
                <c:pt idx="1435">
                  <c:v>67.948076463287947</c:v>
                </c:pt>
                <c:pt idx="1436">
                  <c:v>67.131702552975455</c:v>
                </c:pt>
                <c:pt idx="1437">
                  <c:v>67.102343455032837</c:v>
                </c:pt>
                <c:pt idx="1438">
                  <c:v>67.727684794959686</c:v>
                </c:pt>
                <c:pt idx="1439">
                  <c:v>68.211534336347668</c:v>
                </c:pt>
                <c:pt idx="1440">
                  <c:v>67.8434838169957</c:v>
                </c:pt>
                <c:pt idx="1441">
                  <c:v>67.511183341916052</c:v>
                </c:pt>
                <c:pt idx="1442">
                  <c:v>67.294158197065229</c:v>
                </c:pt>
                <c:pt idx="1443">
                  <c:v>67.363162327591141</c:v>
                </c:pt>
                <c:pt idx="1444">
                  <c:v>67.150822953355743</c:v>
                </c:pt>
                <c:pt idx="1445">
                  <c:v>67.327786629511195</c:v>
                </c:pt>
                <c:pt idx="1446">
                  <c:v>66.517162694256939</c:v>
                </c:pt>
                <c:pt idx="1447">
                  <c:v>66.245949390637207</c:v>
                </c:pt>
                <c:pt idx="1448">
                  <c:v>66.446103990307478</c:v>
                </c:pt>
                <c:pt idx="1449">
                  <c:v>65.278764483814143</c:v>
                </c:pt>
                <c:pt idx="1450">
                  <c:v>66.258717040416428</c:v>
                </c:pt>
                <c:pt idx="1451">
                  <c:v>65.165029359922144</c:v>
                </c:pt>
                <c:pt idx="1452">
                  <c:v>64.499738063008024</c:v>
                </c:pt>
                <c:pt idx="1453">
                  <c:v>72.007686175784755</c:v>
                </c:pt>
                <c:pt idx="1454">
                  <c:v>71.847098678160108</c:v>
                </c:pt>
                <c:pt idx="1455">
                  <c:v>71.844606745233904</c:v>
                </c:pt>
                <c:pt idx="1456">
                  <c:v>71.332241023838549</c:v>
                </c:pt>
                <c:pt idx="1457">
                  <c:v>70.56252708924103</c:v>
                </c:pt>
                <c:pt idx="1458">
                  <c:v>75.670840345532255</c:v>
                </c:pt>
                <c:pt idx="1459">
                  <c:v>70.479404838917418</c:v>
                </c:pt>
                <c:pt idx="1460">
                  <c:v>69.13607638310053</c:v>
                </c:pt>
                <c:pt idx="1461">
                  <c:v>69.711212702506131</c:v>
                </c:pt>
                <c:pt idx="1462">
                  <c:v>68.110242329417616</c:v>
                </c:pt>
                <c:pt idx="1463">
                  <c:v>68.128394284729012</c:v>
                </c:pt>
                <c:pt idx="1464">
                  <c:v>67.616140627105324</c:v>
                </c:pt>
                <c:pt idx="1465">
                  <c:v>67.081443335896012</c:v>
                </c:pt>
                <c:pt idx="1466">
                  <c:v>67.449189199857983</c:v>
                </c:pt>
                <c:pt idx="1467">
                  <c:v>67.547024530463688</c:v>
                </c:pt>
                <c:pt idx="1468">
                  <c:v>69.94052668444435</c:v>
                </c:pt>
                <c:pt idx="1469">
                  <c:v>69.627984523385436</c:v>
                </c:pt>
                <c:pt idx="1470">
                  <c:v>69.564452395621188</c:v>
                </c:pt>
                <c:pt idx="1471">
                  <c:v>69.573903540123027</c:v>
                </c:pt>
                <c:pt idx="1472">
                  <c:v>69.368106206893927</c:v>
                </c:pt>
                <c:pt idx="1473">
                  <c:v>69.128558385589002</c:v>
                </c:pt>
                <c:pt idx="1474">
                  <c:v>68.233860575898291</c:v>
                </c:pt>
                <c:pt idx="1475">
                  <c:v>64.788572243948067</c:v>
                </c:pt>
                <c:pt idx="1476">
                  <c:v>64.614085336264523</c:v>
                </c:pt>
                <c:pt idx="1477">
                  <c:v>64.282159065674847</c:v>
                </c:pt>
                <c:pt idx="1478">
                  <c:v>72.340304249307621</c:v>
                </c:pt>
                <c:pt idx="1479">
                  <c:v>61.920575137550905</c:v>
                </c:pt>
                <c:pt idx="1480">
                  <c:v>61.172114627716297</c:v>
                </c:pt>
                <c:pt idx="1481">
                  <c:v>59.969949490304664</c:v>
                </c:pt>
                <c:pt idx="1482">
                  <c:v>73.502413651118843</c:v>
                </c:pt>
                <c:pt idx="1483">
                  <c:v>73.298043703683177</c:v>
                </c:pt>
                <c:pt idx="1484">
                  <c:v>73.059259082777459</c:v>
                </c:pt>
                <c:pt idx="1485">
                  <c:v>77.333628987626767</c:v>
                </c:pt>
                <c:pt idx="1486">
                  <c:v>73.239264465216223</c:v>
                </c:pt>
                <c:pt idx="1487">
                  <c:v>73.267231168778295</c:v>
                </c:pt>
                <c:pt idx="1488">
                  <c:v>73.37094281558457</c:v>
                </c:pt>
                <c:pt idx="1489">
                  <c:v>72.987489834848986</c:v>
                </c:pt>
                <c:pt idx="1490">
                  <c:v>73.633945720280465</c:v>
                </c:pt>
                <c:pt idx="1491">
                  <c:v>77.373597688616101</c:v>
                </c:pt>
                <c:pt idx="1492">
                  <c:v>73.405007657437309</c:v>
                </c:pt>
                <c:pt idx="1493">
                  <c:v>71.512006129699259</c:v>
                </c:pt>
                <c:pt idx="1494">
                  <c:v>71.407959680191027</c:v>
                </c:pt>
                <c:pt idx="1495">
                  <c:v>71.667727217783664</c:v>
                </c:pt>
                <c:pt idx="1496">
                  <c:v>72.947706226370741</c:v>
                </c:pt>
                <c:pt idx="1497">
                  <c:v>70.931976112963781</c:v>
                </c:pt>
                <c:pt idx="1498">
                  <c:v>69.585306382653613</c:v>
                </c:pt>
                <c:pt idx="1499">
                  <c:v>70.430498930749266</c:v>
                </c:pt>
                <c:pt idx="1500">
                  <c:v>69.347711806741785</c:v>
                </c:pt>
                <c:pt idx="1501">
                  <c:v>70.052421175358376</c:v>
                </c:pt>
                <c:pt idx="1502">
                  <c:v>69.174124157203948</c:v>
                </c:pt>
                <c:pt idx="1503">
                  <c:v>70.099412635674852</c:v>
                </c:pt>
                <c:pt idx="1504">
                  <c:v>68.396224469942879</c:v>
                </c:pt>
                <c:pt idx="1505">
                  <c:v>68.769115441109705</c:v>
                </c:pt>
                <c:pt idx="1506">
                  <c:v>68.794841231550706</c:v>
                </c:pt>
                <c:pt idx="1507">
                  <c:v>74.069734758416857</c:v>
                </c:pt>
                <c:pt idx="1508">
                  <c:v>67.749034074505204</c:v>
                </c:pt>
                <c:pt idx="1509">
                  <c:v>67.709920560586582</c:v>
                </c:pt>
                <c:pt idx="1510">
                  <c:v>78.203428632130354</c:v>
                </c:pt>
                <c:pt idx="1511">
                  <c:v>78.022499117471824</c:v>
                </c:pt>
                <c:pt idx="1512">
                  <c:v>77.771183617573655</c:v>
                </c:pt>
                <c:pt idx="1513">
                  <c:v>77.773492645656859</c:v>
                </c:pt>
                <c:pt idx="1514">
                  <c:v>77.358888831235248</c:v>
                </c:pt>
                <c:pt idx="1515">
                  <c:v>77.891254306932936</c:v>
                </c:pt>
                <c:pt idx="1516">
                  <c:v>77.303201145987856</c:v>
                </c:pt>
                <c:pt idx="1517">
                  <c:v>77.209784907865782</c:v>
                </c:pt>
                <c:pt idx="1518">
                  <c:v>77.59918101537059</c:v>
                </c:pt>
                <c:pt idx="1519">
                  <c:v>76.401003545619645</c:v>
                </c:pt>
                <c:pt idx="1520">
                  <c:v>76.496916867613777</c:v>
                </c:pt>
                <c:pt idx="1521">
                  <c:v>75.914663636674135</c:v>
                </c:pt>
                <c:pt idx="1522">
                  <c:v>75.673838700537544</c:v>
                </c:pt>
                <c:pt idx="1523">
                  <c:v>76.410355868863533</c:v>
                </c:pt>
                <c:pt idx="1524">
                  <c:v>73.266428339872022</c:v>
                </c:pt>
                <c:pt idx="1525">
                  <c:v>78.267683074297366</c:v>
                </c:pt>
                <c:pt idx="1526">
                  <c:v>77.936864411447857</c:v>
                </c:pt>
                <c:pt idx="1527">
                  <c:v>73.824583326347479</c:v>
                </c:pt>
                <c:pt idx="1528">
                  <c:v>73.840087789504551</c:v>
                </c:pt>
                <c:pt idx="1529">
                  <c:v>71.886276565239442</c:v>
                </c:pt>
                <c:pt idx="1530">
                  <c:v>71.304368507247233</c:v>
                </c:pt>
                <c:pt idx="1531">
                  <c:v>70.96461654973568</c:v>
                </c:pt>
                <c:pt idx="1532">
                  <c:v>70.300153911565303</c:v>
                </c:pt>
                <c:pt idx="1533">
                  <c:v>70.192138908364726</c:v>
                </c:pt>
                <c:pt idx="1534">
                  <c:v>69.862741567575881</c:v>
                </c:pt>
                <c:pt idx="1535">
                  <c:v>70.001810843583939</c:v>
                </c:pt>
                <c:pt idx="1536">
                  <c:v>69.723763785289734</c:v>
                </c:pt>
                <c:pt idx="1537">
                  <c:v>68.885175376113054</c:v>
                </c:pt>
                <c:pt idx="1538">
                  <c:v>73.379123894475754</c:v>
                </c:pt>
                <c:pt idx="1539">
                  <c:v>69.236384629897842</c:v>
                </c:pt>
                <c:pt idx="1540">
                  <c:v>65.793033062304801</c:v>
                </c:pt>
                <c:pt idx="1541">
                  <c:v>64.64688003649367</c:v>
                </c:pt>
                <c:pt idx="1542">
                  <c:v>71.812767919030335</c:v>
                </c:pt>
                <c:pt idx="1543">
                  <c:v>65.241457189314545</c:v>
                </c:pt>
                <c:pt idx="1544">
                  <c:v>65.320415454699756</c:v>
                </c:pt>
                <c:pt idx="1545">
                  <c:v>65.049486898347922</c:v>
                </c:pt>
                <c:pt idx="1546">
                  <c:v>64.191183894487452</c:v>
                </c:pt>
                <c:pt idx="1547">
                  <c:v>63.497896248651088</c:v>
                </c:pt>
                <c:pt idx="1548">
                  <c:v>64.073247287625051</c:v>
                </c:pt>
                <c:pt idx="1549">
                  <c:v>63.020331884212339</c:v>
                </c:pt>
                <c:pt idx="1550">
                  <c:v>64.022947336574475</c:v>
                </c:pt>
                <c:pt idx="1551">
                  <c:v>63.902205001785362</c:v>
                </c:pt>
                <c:pt idx="1552">
                  <c:v>63.950824390215224</c:v>
                </c:pt>
                <c:pt idx="1553">
                  <c:v>70.072082955511277</c:v>
                </c:pt>
                <c:pt idx="1554">
                  <c:v>60.364113234475148</c:v>
                </c:pt>
                <c:pt idx="1555">
                  <c:v>59.799049503334302</c:v>
                </c:pt>
                <c:pt idx="1556">
                  <c:v>60.718357958535208</c:v>
                </c:pt>
                <c:pt idx="1557">
                  <c:v>60.47903147207824</c:v>
                </c:pt>
                <c:pt idx="1558">
                  <c:v>60.081795069056902</c:v>
                </c:pt>
                <c:pt idx="1559">
                  <c:v>70.807496859426664</c:v>
                </c:pt>
                <c:pt idx="1560">
                  <c:v>70.01245877839942</c:v>
                </c:pt>
                <c:pt idx="1561">
                  <c:v>71.047057080175449</c:v>
                </c:pt>
                <c:pt idx="1562">
                  <c:v>57.330372504230503</c:v>
                </c:pt>
                <c:pt idx="1563">
                  <c:v>57.65877182669486</c:v>
                </c:pt>
                <c:pt idx="1564">
                  <c:v>71.555499647101655</c:v>
                </c:pt>
                <c:pt idx="1565">
                  <c:v>55.288415663017716</c:v>
                </c:pt>
                <c:pt idx="1566">
                  <c:v>78.317497043031068</c:v>
                </c:pt>
                <c:pt idx="1567">
                  <c:v>72.352388586439119</c:v>
                </c:pt>
                <c:pt idx="1568">
                  <c:v>78.099777237886286</c:v>
                </c:pt>
                <c:pt idx="1569">
                  <c:v>77.958605720358634</c:v>
                </c:pt>
                <c:pt idx="1570">
                  <c:v>71.615334256171423</c:v>
                </c:pt>
                <c:pt idx="1571">
                  <c:v>71.235811536554536</c:v>
                </c:pt>
                <c:pt idx="1572">
                  <c:v>69.738179891731718</c:v>
                </c:pt>
                <c:pt idx="1573">
                  <c:v>68.898771748790693</c:v>
                </c:pt>
                <c:pt idx="1574">
                  <c:v>69.639592410193245</c:v>
                </c:pt>
                <c:pt idx="1575">
                  <c:v>68.410612409093773</c:v>
                </c:pt>
                <c:pt idx="1576">
                  <c:v>69.478623036974582</c:v>
                </c:pt>
                <c:pt idx="1577">
                  <c:v>68.971967491616354</c:v>
                </c:pt>
                <c:pt idx="1578">
                  <c:v>68.576122282040714</c:v>
                </c:pt>
                <c:pt idx="1579">
                  <c:v>68.350842297092214</c:v>
                </c:pt>
                <c:pt idx="1580">
                  <c:v>69.07672443433971</c:v>
                </c:pt>
                <c:pt idx="1581">
                  <c:v>76.741936726919874</c:v>
                </c:pt>
                <c:pt idx="1582">
                  <c:v>76.608860418190048</c:v>
                </c:pt>
                <c:pt idx="1583">
                  <c:v>75.446801260959631</c:v>
                </c:pt>
                <c:pt idx="1584">
                  <c:v>76.671743092413749</c:v>
                </c:pt>
                <c:pt idx="1585">
                  <c:v>76.398462271529965</c:v>
                </c:pt>
                <c:pt idx="1586">
                  <c:v>76.360589098309759</c:v>
                </c:pt>
                <c:pt idx="1587">
                  <c:v>75.866989456349444</c:v>
                </c:pt>
                <c:pt idx="1588">
                  <c:v>74.723876301694901</c:v>
                </c:pt>
                <c:pt idx="1589">
                  <c:v>75.764928454388524</c:v>
                </c:pt>
                <c:pt idx="1590">
                  <c:v>74.981175149879562</c:v>
                </c:pt>
                <c:pt idx="1591">
                  <c:v>75.840085160181133</c:v>
                </c:pt>
                <c:pt idx="1592">
                  <c:v>74.750144556729936</c:v>
                </c:pt>
                <c:pt idx="1593">
                  <c:v>74.143192858021692</c:v>
                </c:pt>
                <c:pt idx="1594">
                  <c:v>74.59490855247563</c:v>
                </c:pt>
                <c:pt idx="1595">
                  <c:v>74.741347319279271</c:v>
                </c:pt>
                <c:pt idx="1596">
                  <c:v>68.300392569824155</c:v>
                </c:pt>
                <c:pt idx="1597">
                  <c:v>67.986459630646948</c:v>
                </c:pt>
                <c:pt idx="1598">
                  <c:v>67.920558437129941</c:v>
                </c:pt>
                <c:pt idx="1599">
                  <c:v>68.19139027241728</c:v>
                </c:pt>
                <c:pt idx="1600">
                  <c:v>67.990011730828726</c:v>
                </c:pt>
                <c:pt idx="1601">
                  <c:v>68.111198173101698</c:v>
                </c:pt>
                <c:pt idx="1602">
                  <c:v>67.968661378201688</c:v>
                </c:pt>
                <c:pt idx="1603">
                  <c:v>67.493424800249883</c:v>
                </c:pt>
                <c:pt idx="1604">
                  <c:v>68.064895279034275</c:v>
                </c:pt>
                <c:pt idx="1605">
                  <c:v>67.00380008390016</c:v>
                </c:pt>
                <c:pt idx="1606">
                  <c:v>67.731828433840391</c:v>
                </c:pt>
                <c:pt idx="1607">
                  <c:v>66.936254944050205</c:v>
                </c:pt>
                <c:pt idx="1608">
                  <c:v>66.539786443033861</c:v>
                </c:pt>
                <c:pt idx="1609">
                  <c:v>68.233513810855328</c:v>
                </c:pt>
                <c:pt idx="1610">
                  <c:v>68.058734127892251</c:v>
                </c:pt>
                <c:pt idx="1611">
                  <c:v>67.860539153848123</c:v>
                </c:pt>
                <c:pt idx="1612">
                  <c:v>67.912246592763324</c:v>
                </c:pt>
                <c:pt idx="1613">
                  <c:v>67.718796554466891</c:v>
                </c:pt>
                <c:pt idx="1614">
                  <c:v>67.696078949480807</c:v>
                </c:pt>
                <c:pt idx="1615">
                  <c:v>67.377324687634427</c:v>
                </c:pt>
                <c:pt idx="1616">
                  <c:v>66.904429902661832</c:v>
                </c:pt>
                <c:pt idx="1617">
                  <c:v>67.043290827906432</c:v>
                </c:pt>
                <c:pt idx="1618">
                  <c:v>66.349371143032613</c:v>
                </c:pt>
                <c:pt idx="1619">
                  <c:v>66.942130018031349</c:v>
                </c:pt>
                <c:pt idx="1620">
                  <c:v>65.908058787428544</c:v>
                </c:pt>
                <c:pt idx="1621">
                  <c:v>65.742552522554931</c:v>
                </c:pt>
                <c:pt idx="1622">
                  <c:v>66.268852273871801</c:v>
                </c:pt>
                <c:pt idx="1623">
                  <c:v>71.56449026400071</c:v>
                </c:pt>
                <c:pt idx="1624">
                  <c:v>64.682921079192027</c:v>
                </c:pt>
                <c:pt idx="1625">
                  <c:v>63.969023903919691</c:v>
                </c:pt>
                <c:pt idx="1626">
                  <c:v>62.977265798405099</c:v>
                </c:pt>
                <c:pt idx="1627">
                  <c:v>62.100118777399331</c:v>
                </c:pt>
                <c:pt idx="1628">
                  <c:v>61.849592088724592</c:v>
                </c:pt>
                <c:pt idx="1629">
                  <c:v>61.643963408233205</c:v>
                </c:pt>
                <c:pt idx="1630">
                  <c:v>71.932123978329827</c:v>
                </c:pt>
                <c:pt idx="1631">
                  <c:v>56.354719247814671</c:v>
                </c:pt>
                <c:pt idx="1632">
                  <c:v>55.315922730830529</c:v>
                </c:pt>
                <c:pt idx="1633">
                  <c:v>53.458719341652852</c:v>
                </c:pt>
                <c:pt idx="1634">
                  <c:v>59.38672645174141</c:v>
                </c:pt>
                <c:pt idx="1635">
                  <c:v>58.459546531539871</c:v>
                </c:pt>
                <c:pt idx="1636">
                  <c:v>56.522505211899848</c:v>
                </c:pt>
                <c:pt idx="1637">
                  <c:v>55.94085624527991</c:v>
                </c:pt>
                <c:pt idx="1638">
                  <c:v>53.644737290148178</c:v>
                </c:pt>
                <c:pt idx="1639">
                  <c:v>51.734432777792136</c:v>
                </c:pt>
                <c:pt idx="1640">
                  <c:v>49.764651550589129</c:v>
                </c:pt>
                <c:pt idx="1641">
                  <c:v>68.123858775474062</c:v>
                </c:pt>
                <c:pt idx="1642">
                  <c:v>70.540767762419009</c:v>
                </c:pt>
                <c:pt idx="1643">
                  <c:v>45.919025155701476</c:v>
                </c:pt>
                <c:pt idx="1644">
                  <c:v>46.153483206518921</c:v>
                </c:pt>
                <c:pt idx="1645">
                  <c:v>46.52589513127031</c:v>
                </c:pt>
                <c:pt idx="1646">
                  <c:v>68.787592461329893</c:v>
                </c:pt>
                <c:pt idx="1647">
                  <c:v>48.874811704122216</c:v>
                </c:pt>
                <c:pt idx="1648">
                  <c:v>50.246437184488926</c:v>
                </c:pt>
              </c:numCache>
            </c:numRef>
          </c:xVal>
          <c:yVal>
            <c:numRef>
              <c:f>Regression!RegChartActY</c:f>
              <c:numCache>
                <c:formatCode>General</c:formatCode>
                <c:ptCount val="1649"/>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51.7</c:v>
                </c:pt>
                <c:pt idx="44">
                  <c:v>51.1</c:v>
                </c:pt>
                <c:pt idx="45">
                  <c:v>56</c:v>
                </c:pt>
                <c:pt idx="46">
                  <c:v>51</c:v>
                </c:pt>
                <c:pt idx="47">
                  <c:v>49.6</c:v>
                </c:pt>
                <c:pt idx="48">
                  <c:v>49.1</c:v>
                </c:pt>
                <c:pt idx="49">
                  <c:v>48.7</c:v>
                </c:pt>
                <c:pt idx="50">
                  <c:v>48.2</c:v>
                </c:pt>
                <c:pt idx="51">
                  <c:v>76.2</c:v>
                </c:pt>
                <c:pt idx="52">
                  <c:v>76</c:v>
                </c:pt>
                <c:pt idx="53">
                  <c:v>75.900000000000006</c:v>
                </c:pt>
                <c:pt idx="54">
                  <c:v>75.7</c:v>
                </c:pt>
                <c:pt idx="55">
                  <c:v>75.5</c:v>
                </c:pt>
                <c:pt idx="56">
                  <c:v>75.599999999999994</c:v>
                </c:pt>
                <c:pt idx="57">
                  <c:v>75.400000000000006</c:v>
                </c:pt>
                <c:pt idx="58">
                  <c:v>74.8</c:v>
                </c:pt>
                <c:pt idx="59">
                  <c:v>75.2</c:v>
                </c:pt>
                <c:pt idx="60">
                  <c:v>74.900000000000006</c:v>
                </c:pt>
                <c:pt idx="61">
                  <c:v>74.7</c:v>
                </c:pt>
                <c:pt idx="62">
                  <c:v>74.099999999999994</c:v>
                </c:pt>
                <c:pt idx="63">
                  <c:v>74.099999999999994</c:v>
                </c:pt>
                <c:pt idx="64">
                  <c:v>74.599999999999994</c:v>
                </c:pt>
                <c:pt idx="65">
                  <c:v>74.400000000000006</c:v>
                </c:pt>
                <c:pt idx="66">
                  <c:v>74.400000000000006</c:v>
                </c:pt>
                <c:pt idx="67">
                  <c:v>73.900000000000006</c:v>
                </c:pt>
                <c:pt idx="68">
                  <c:v>73.5</c:v>
                </c:pt>
                <c:pt idx="69">
                  <c:v>73.3</c:v>
                </c:pt>
                <c:pt idx="70">
                  <c:v>73.2</c:v>
                </c:pt>
                <c:pt idx="71">
                  <c:v>73.5</c:v>
                </c:pt>
                <c:pt idx="72">
                  <c:v>72.900000000000006</c:v>
                </c:pt>
                <c:pt idx="73">
                  <c:v>73</c:v>
                </c:pt>
                <c:pt idx="74">
                  <c:v>73</c:v>
                </c:pt>
                <c:pt idx="75">
                  <c:v>72.7</c:v>
                </c:pt>
                <c:pt idx="76">
                  <c:v>72.599999999999994</c:v>
                </c:pt>
                <c:pt idx="77">
                  <c:v>72.599999999999994</c:v>
                </c:pt>
                <c:pt idx="78">
                  <c:v>72</c:v>
                </c:pt>
                <c:pt idx="79">
                  <c:v>82.7</c:v>
                </c:pt>
                <c:pt idx="80">
                  <c:v>82.5</c:v>
                </c:pt>
                <c:pt idx="81">
                  <c:v>82.3</c:v>
                </c:pt>
                <c:pt idx="82">
                  <c:v>82</c:v>
                </c:pt>
                <c:pt idx="83">
                  <c:v>81.900000000000006</c:v>
                </c:pt>
                <c:pt idx="84">
                  <c:v>81.7</c:v>
                </c:pt>
                <c:pt idx="85">
                  <c:v>81.3</c:v>
                </c:pt>
                <c:pt idx="86">
                  <c:v>81.3</c:v>
                </c:pt>
                <c:pt idx="87">
                  <c:v>81.2</c:v>
                </c:pt>
                <c:pt idx="88">
                  <c:v>81</c:v>
                </c:pt>
                <c:pt idx="89">
                  <c:v>86</c:v>
                </c:pt>
                <c:pt idx="90">
                  <c:v>83</c:v>
                </c:pt>
                <c:pt idx="91">
                  <c:v>79.900000000000006</c:v>
                </c:pt>
                <c:pt idx="92">
                  <c:v>79.900000000000006</c:v>
                </c:pt>
                <c:pt idx="93">
                  <c:v>81.400000000000006</c:v>
                </c:pt>
                <c:pt idx="94">
                  <c:v>81.099999999999994</c:v>
                </c:pt>
                <c:pt idx="95">
                  <c:v>88</c:v>
                </c:pt>
                <c:pt idx="96">
                  <c:v>88</c:v>
                </c:pt>
                <c:pt idx="97">
                  <c:v>84</c:v>
                </c:pt>
                <c:pt idx="98">
                  <c:v>82</c:v>
                </c:pt>
                <c:pt idx="99">
                  <c:v>84</c:v>
                </c:pt>
                <c:pt idx="100">
                  <c:v>81</c:v>
                </c:pt>
                <c:pt idx="101">
                  <c:v>79.8</c:v>
                </c:pt>
                <c:pt idx="102">
                  <c:v>79.400000000000006</c:v>
                </c:pt>
                <c:pt idx="103">
                  <c:v>79.3</c:v>
                </c:pt>
                <c:pt idx="104">
                  <c:v>78.8</c:v>
                </c:pt>
                <c:pt idx="105">
                  <c:v>78.7</c:v>
                </c:pt>
                <c:pt idx="106">
                  <c:v>78.599999999999994</c:v>
                </c:pt>
                <c:pt idx="107">
                  <c:v>78.099999999999994</c:v>
                </c:pt>
                <c:pt idx="108">
                  <c:v>72.5</c:v>
                </c:pt>
                <c:pt idx="109">
                  <c:v>72.2</c:v>
                </c:pt>
                <c:pt idx="110">
                  <c:v>71.900000000000006</c:v>
                </c:pt>
                <c:pt idx="111">
                  <c:v>71.599999999999994</c:v>
                </c:pt>
                <c:pt idx="112">
                  <c:v>71.099999999999994</c:v>
                </c:pt>
                <c:pt idx="113">
                  <c:v>78</c:v>
                </c:pt>
                <c:pt idx="114">
                  <c:v>73</c:v>
                </c:pt>
                <c:pt idx="115">
                  <c:v>73</c:v>
                </c:pt>
                <c:pt idx="116">
                  <c:v>69.2</c:v>
                </c:pt>
                <c:pt idx="117">
                  <c:v>68.400000000000006</c:v>
                </c:pt>
                <c:pt idx="118">
                  <c:v>68.400000000000006</c:v>
                </c:pt>
                <c:pt idx="119">
                  <c:v>67.8</c:v>
                </c:pt>
                <c:pt idx="120">
                  <c:v>67.8</c:v>
                </c:pt>
                <c:pt idx="121">
                  <c:v>71.400000000000006</c:v>
                </c:pt>
                <c:pt idx="122">
                  <c:v>71</c:v>
                </c:pt>
                <c:pt idx="123">
                  <c:v>77</c:v>
                </c:pt>
                <c:pt idx="124">
                  <c:v>73</c:v>
                </c:pt>
                <c:pt idx="125">
                  <c:v>69.900000000000006</c:v>
                </c:pt>
                <c:pt idx="126">
                  <c:v>69.5</c:v>
                </c:pt>
                <c:pt idx="127">
                  <c:v>69.099999999999994</c:v>
                </c:pt>
                <c:pt idx="128">
                  <c:v>68.599999999999994</c:v>
                </c:pt>
                <c:pt idx="129">
                  <c:v>68.2</c:v>
                </c:pt>
                <c:pt idx="130">
                  <c:v>67.8</c:v>
                </c:pt>
                <c:pt idx="131">
                  <c:v>67.3</c:v>
                </c:pt>
                <c:pt idx="132">
                  <c:v>66.8</c:v>
                </c:pt>
                <c:pt idx="133">
                  <c:v>72</c:v>
                </c:pt>
                <c:pt idx="134">
                  <c:v>71.7</c:v>
                </c:pt>
                <c:pt idx="135">
                  <c:v>71.900000000000006</c:v>
                </c:pt>
                <c:pt idx="136">
                  <c:v>72</c:v>
                </c:pt>
                <c:pt idx="137">
                  <c:v>73</c:v>
                </c:pt>
                <c:pt idx="138">
                  <c:v>70</c:v>
                </c:pt>
                <c:pt idx="139">
                  <c:v>70</c:v>
                </c:pt>
                <c:pt idx="140">
                  <c:v>69.8</c:v>
                </c:pt>
                <c:pt idx="141">
                  <c:v>68.900000000000006</c:v>
                </c:pt>
                <c:pt idx="142">
                  <c:v>68.099999999999994</c:v>
                </c:pt>
                <c:pt idx="143">
                  <c:v>68.2</c:v>
                </c:pt>
                <c:pt idx="144">
                  <c:v>67.7</c:v>
                </c:pt>
                <c:pt idx="145">
                  <c:v>67.2</c:v>
                </c:pt>
                <c:pt idx="146">
                  <c:v>67.7</c:v>
                </c:pt>
                <c:pt idx="147">
                  <c:v>68</c:v>
                </c:pt>
                <c:pt idx="148">
                  <c:v>89</c:v>
                </c:pt>
                <c:pt idx="149">
                  <c:v>87</c:v>
                </c:pt>
                <c:pt idx="150">
                  <c:v>83</c:v>
                </c:pt>
                <c:pt idx="151">
                  <c:v>83</c:v>
                </c:pt>
                <c:pt idx="152">
                  <c:v>80</c:v>
                </c:pt>
                <c:pt idx="153">
                  <c:v>79.8</c:v>
                </c:pt>
                <c:pt idx="154">
                  <c:v>79.5</c:v>
                </c:pt>
                <c:pt idx="155">
                  <c:v>79.5</c:v>
                </c:pt>
                <c:pt idx="156">
                  <c:v>79.400000000000006</c:v>
                </c:pt>
                <c:pt idx="157">
                  <c:v>78.900000000000006</c:v>
                </c:pt>
                <c:pt idx="158">
                  <c:v>78.8</c:v>
                </c:pt>
                <c:pt idx="159">
                  <c:v>78.3</c:v>
                </c:pt>
                <c:pt idx="160">
                  <c:v>78</c:v>
                </c:pt>
                <c:pt idx="161">
                  <c:v>78</c:v>
                </c:pt>
                <c:pt idx="162">
                  <c:v>77.599999999999994</c:v>
                </c:pt>
                <c:pt idx="163">
                  <c:v>70</c:v>
                </c:pt>
                <c:pt idx="164">
                  <c:v>69.8</c:v>
                </c:pt>
                <c:pt idx="165">
                  <c:v>69.400000000000006</c:v>
                </c:pt>
                <c:pt idx="166">
                  <c:v>69.400000000000006</c:v>
                </c:pt>
                <c:pt idx="167">
                  <c:v>69.5</c:v>
                </c:pt>
                <c:pt idx="168">
                  <c:v>69.5</c:v>
                </c:pt>
                <c:pt idx="169">
                  <c:v>69.599999999999994</c:v>
                </c:pt>
                <c:pt idx="170">
                  <c:v>69.599999999999994</c:v>
                </c:pt>
                <c:pt idx="171">
                  <c:v>69.400000000000006</c:v>
                </c:pt>
                <c:pt idx="172">
                  <c:v>69</c:v>
                </c:pt>
                <c:pt idx="173">
                  <c:v>68.7</c:v>
                </c:pt>
                <c:pt idx="174">
                  <c:v>68.400000000000006</c:v>
                </c:pt>
                <c:pt idx="175">
                  <c:v>68.5</c:v>
                </c:pt>
                <c:pt idx="176">
                  <c:v>68.2</c:v>
                </c:pt>
                <c:pt idx="177">
                  <c:v>68.3</c:v>
                </c:pt>
                <c:pt idx="178">
                  <c:v>59.7</c:v>
                </c:pt>
                <c:pt idx="179">
                  <c:v>59.5</c:v>
                </c:pt>
                <c:pt idx="180">
                  <c:v>59.3</c:v>
                </c:pt>
                <c:pt idx="181">
                  <c:v>59.1</c:v>
                </c:pt>
                <c:pt idx="182">
                  <c:v>58.7</c:v>
                </c:pt>
                <c:pt idx="183">
                  <c:v>58.4</c:v>
                </c:pt>
                <c:pt idx="184">
                  <c:v>57.6</c:v>
                </c:pt>
                <c:pt idx="185">
                  <c:v>57.1</c:v>
                </c:pt>
                <c:pt idx="186">
                  <c:v>56.8</c:v>
                </c:pt>
                <c:pt idx="187">
                  <c:v>56.5</c:v>
                </c:pt>
                <c:pt idx="188">
                  <c:v>56.1</c:v>
                </c:pt>
                <c:pt idx="189">
                  <c:v>55.8</c:v>
                </c:pt>
                <c:pt idx="190">
                  <c:v>55.6</c:v>
                </c:pt>
                <c:pt idx="191">
                  <c:v>69.400000000000006</c:v>
                </c:pt>
                <c:pt idx="192">
                  <c:v>69.099999999999994</c:v>
                </c:pt>
                <c:pt idx="193">
                  <c:v>68.7</c:v>
                </c:pt>
                <c:pt idx="194">
                  <c:v>68.3</c:v>
                </c:pt>
                <c:pt idx="195">
                  <c:v>67.900000000000006</c:v>
                </c:pt>
                <c:pt idx="196">
                  <c:v>67.400000000000006</c:v>
                </c:pt>
                <c:pt idx="197">
                  <c:v>67</c:v>
                </c:pt>
                <c:pt idx="198">
                  <c:v>66.5</c:v>
                </c:pt>
                <c:pt idx="199">
                  <c:v>65.8</c:v>
                </c:pt>
                <c:pt idx="200">
                  <c:v>65</c:v>
                </c:pt>
                <c:pt idx="201">
                  <c:v>64.2</c:v>
                </c:pt>
                <c:pt idx="202">
                  <c:v>63.3</c:v>
                </c:pt>
                <c:pt idx="203">
                  <c:v>62.5</c:v>
                </c:pt>
                <c:pt idx="204">
                  <c:v>61.7</c:v>
                </c:pt>
                <c:pt idx="205">
                  <c:v>62</c:v>
                </c:pt>
                <c:pt idx="206">
                  <c:v>77.2</c:v>
                </c:pt>
                <c:pt idx="207">
                  <c:v>77</c:v>
                </c:pt>
                <c:pt idx="208">
                  <c:v>76.8</c:v>
                </c:pt>
                <c:pt idx="209">
                  <c:v>76.900000000000006</c:v>
                </c:pt>
                <c:pt idx="210">
                  <c:v>76.400000000000006</c:v>
                </c:pt>
                <c:pt idx="211">
                  <c:v>76.099999999999994</c:v>
                </c:pt>
                <c:pt idx="212">
                  <c:v>76</c:v>
                </c:pt>
                <c:pt idx="213">
                  <c:v>75.400000000000006</c:v>
                </c:pt>
                <c:pt idx="214">
                  <c:v>75.7</c:v>
                </c:pt>
                <c:pt idx="215">
                  <c:v>75</c:v>
                </c:pt>
                <c:pt idx="216">
                  <c:v>75.5</c:v>
                </c:pt>
                <c:pt idx="217">
                  <c:v>65.099999999999994</c:v>
                </c:pt>
                <c:pt idx="218">
                  <c:v>64.2</c:v>
                </c:pt>
                <c:pt idx="219">
                  <c:v>63.4</c:v>
                </c:pt>
                <c:pt idx="220">
                  <c:v>62.2</c:v>
                </c:pt>
                <c:pt idx="221">
                  <c:v>61.1</c:v>
                </c:pt>
                <c:pt idx="222">
                  <c:v>59.2</c:v>
                </c:pt>
                <c:pt idx="223">
                  <c:v>57.5</c:v>
                </c:pt>
                <c:pt idx="224">
                  <c:v>56.9</c:v>
                </c:pt>
                <c:pt idx="225">
                  <c:v>54.8</c:v>
                </c:pt>
                <c:pt idx="226">
                  <c:v>51.7</c:v>
                </c:pt>
                <c:pt idx="227">
                  <c:v>48.1</c:v>
                </c:pt>
                <c:pt idx="228">
                  <c:v>46.4</c:v>
                </c:pt>
                <c:pt idx="229">
                  <c:v>46</c:v>
                </c:pt>
                <c:pt idx="230">
                  <c:v>46.7</c:v>
                </c:pt>
                <c:pt idx="231">
                  <c:v>47.8</c:v>
                </c:pt>
                <c:pt idx="232">
                  <c:v>74.8</c:v>
                </c:pt>
                <c:pt idx="233">
                  <c:v>74.7</c:v>
                </c:pt>
                <c:pt idx="234">
                  <c:v>74.5</c:v>
                </c:pt>
                <c:pt idx="235">
                  <c:v>74.099999999999994</c:v>
                </c:pt>
                <c:pt idx="236">
                  <c:v>73.8</c:v>
                </c:pt>
                <c:pt idx="237">
                  <c:v>73.599999999999994</c:v>
                </c:pt>
                <c:pt idx="238">
                  <c:v>73.400000000000006</c:v>
                </c:pt>
                <c:pt idx="239">
                  <c:v>73.3</c:v>
                </c:pt>
                <c:pt idx="240">
                  <c:v>73</c:v>
                </c:pt>
                <c:pt idx="241">
                  <c:v>72.7</c:v>
                </c:pt>
                <c:pt idx="242">
                  <c:v>72</c:v>
                </c:pt>
                <c:pt idx="243">
                  <c:v>71.8</c:v>
                </c:pt>
                <c:pt idx="244">
                  <c:v>71.400000000000006</c:v>
                </c:pt>
                <c:pt idx="245">
                  <c:v>71</c:v>
                </c:pt>
                <c:pt idx="246">
                  <c:v>75</c:v>
                </c:pt>
                <c:pt idx="247">
                  <c:v>74.3</c:v>
                </c:pt>
                <c:pt idx="248">
                  <c:v>74.099999999999994</c:v>
                </c:pt>
                <c:pt idx="249">
                  <c:v>73.900000000000006</c:v>
                </c:pt>
                <c:pt idx="250">
                  <c:v>73.7</c:v>
                </c:pt>
                <c:pt idx="251">
                  <c:v>73.400000000000006</c:v>
                </c:pt>
                <c:pt idx="252">
                  <c:v>73.2</c:v>
                </c:pt>
                <c:pt idx="253">
                  <c:v>72.900000000000006</c:v>
                </c:pt>
                <c:pt idx="254">
                  <c:v>72.599999999999994</c:v>
                </c:pt>
                <c:pt idx="255">
                  <c:v>72.2</c:v>
                </c:pt>
                <c:pt idx="256">
                  <c:v>72.099999999999994</c:v>
                </c:pt>
                <c:pt idx="257">
                  <c:v>72.2</c:v>
                </c:pt>
                <c:pt idx="258">
                  <c:v>72</c:v>
                </c:pt>
                <c:pt idx="259">
                  <c:v>71.8</c:v>
                </c:pt>
                <c:pt idx="260">
                  <c:v>71.599999999999994</c:v>
                </c:pt>
                <c:pt idx="261">
                  <c:v>71.099999999999994</c:v>
                </c:pt>
                <c:pt idx="262">
                  <c:v>59.3</c:v>
                </c:pt>
                <c:pt idx="263">
                  <c:v>59</c:v>
                </c:pt>
                <c:pt idx="264">
                  <c:v>58.6</c:v>
                </c:pt>
                <c:pt idx="265">
                  <c:v>58.1</c:v>
                </c:pt>
                <c:pt idx="266">
                  <c:v>57.5</c:v>
                </c:pt>
                <c:pt idx="267">
                  <c:v>56.9</c:v>
                </c:pt>
                <c:pt idx="268">
                  <c:v>56.1</c:v>
                </c:pt>
                <c:pt idx="269">
                  <c:v>55.3</c:v>
                </c:pt>
                <c:pt idx="270">
                  <c:v>54.3</c:v>
                </c:pt>
                <c:pt idx="271">
                  <c:v>59.1</c:v>
                </c:pt>
                <c:pt idx="272">
                  <c:v>58.6</c:v>
                </c:pt>
                <c:pt idx="273">
                  <c:v>58</c:v>
                </c:pt>
                <c:pt idx="274">
                  <c:v>57.4</c:v>
                </c:pt>
                <c:pt idx="275">
                  <c:v>56.8</c:v>
                </c:pt>
                <c:pt idx="276">
                  <c:v>56.2</c:v>
                </c:pt>
                <c:pt idx="277">
                  <c:v>55.3</c:v>
                </c:pt>
                <c:pt idx="278">
                  <c:v>54.8</c:v>
                </c:pt>
                <c:pt idx="279">
                  <c:v>54.1</c:v>
                </c:pt>
                <c:pt idx="280">
                  <c:v>53.4</c:v>
                </c:pt>
                <c:pt idx="281">
                  <c:v>52.6</c:v>
                </c:pt>
                <c:pt idx="282">
                  <c:v>73</c:v>
                </c:pt>
                <c:pt idx="283">
                  <c:v>72.8</c:v>
                </c:pt>
                <c:pt idx="284">
                  <c:v>72.7</c:v>
                </c:pt>
                <c:pt idx="285">
                  <c:v>72.599999999999994</c:v>
                </c:pt>
                <c:pt idx="286">
                  <c:v>72.5</c:v>
                </c:pt>
                <c:pt idx="287">
                  <c:v>72.400000000000006</c:v>
                </c:pt>
                <c:pt idx="288">
                  <c:v>72.400000000000006</c:v>
                </c:pt>
                <c:pt idx="289">
                  <c:v>72.3</c:v>
                </c:pt>
                <c:pt idx="290">
                  <c:v>72.099999999999994</c:v>
                </c:pt>
                <c:pt idx="291">
                  <c:v>71.8</c:v>
                </c:pt>
                <c:pt idx="292">
                  <c:v>71.400000000000006</c:v>
                </c:pt>
                <c:pt idx="293">
                  <c:v>71.099999999999994</c:v>
                </c:pt>
                <c:pt idx="294">
                  <c:v>77</c:v>
                </c:pt>
                <c:pt idx="295">
                  <c:v>68.3</c:v>
                </c:pt>
                <c:pt idx="296">
                  <c:v>67.8</c:v>
                </c:pt>
                <c:pt idx="297">
                  <c:v>67.400000000000006</c:v>
                </c:pt>
                <c:pt idx="298">
                  <c:v>67</c:v>
                </c:pt>
                <c:pt idx="299">
                  <c:v>66.599999999999994</c:v>
                </c:pt>
                <c:pt idx="300">
                  <c:v>66.099999999999994</c:v>
                </c:pt>
                <c:pt idx="301">
                  <c:v>65.599999999999994</c:v>
                </c:pt>
                <c:pt idx="302">
                  <c:v>65</c:v>
                </c:pt>
                <c:pt idx="303">
                  <c:v>64.099999999999994</c:v>
                </c:pt>
                <c:pt idx="304">
                  <c:v>56.7</c:v>
                </c:pt>
                <c:pt idx="305">
                  <c:v>56.4</c:v>
                </c:pt>
                <c:pt idx="306">
                  <c:v>55.9</c:v>
                </c:pt>
                <c:pt idx="307">
                  <c:v>55.6</c:v>
                </c:pt>
                <c:pt idx="308">
                  <c:v>55.3</c:v>
                </c:pt>
                <c:pt idx="309">
                  <c:v>54.8</c:v>
                </c:pt>
                <c:pt idx="310">
                  <c:v>54.2</c:v>
                </c:pt>
                <c:pt idx="311">
                  <c:v>53.6</c:v>
                </c:pt>
                <c:pt idx="312">
                  <c:v>53.3</c:v>
                </c:pt>
                <c:pt idx="313">
                  <c:v>52.8</c:v>
                </c:pt>
                <c:pt idx="314">
                  <c:v>82</c:v>
                </c:pt>
                <c:pt idx="315">
                  <c:v>81.8</c:v>
                </c:pt>
                <c:pt idx="316">
                  <c:v>81.599999999999994</c:v>
                </c:pt>
                <c:pt idx="317">
                  <c:v>81.5</c:v>
                </c:pt>
                <c:pt idx="318">
                  <c:v>81.2</c:v>
                </c:pt>
                <c:pt idx="319">
                  <c:v>81</c:v>
                </c:pt>
                <c:pt idx="320">
                  <c:v>87</c:v>
                </c:pt>
                <c:pt idx="321">
                  <c:v>85</c:v>
                </c:pt>
                <c:pt idx="322">
                  <c:v>85</c:v>
                </c:pt>
                <c:pt idx="323">
                  <c:v>81</c:v>
                </c:pt>
                <c:pt idx="324">
                  <c:v>80</c:v>
                </c:pt>
                <c:pt idx="325">
                  <c:v>79.7</c:v>
                </c:pt>
                <c:pt idx="326">
                  <c:v>58</c:v>
                </c:pt>
                <c:pt idx="327">
                  <c:v>49.9</c:v>
                </c:pt>
                <c:pt idx="328">
                  <c:v>53</c:v>
                </c:pt>
                <c:pt idx="329">
                  <c:v>49.8</c:v>
                </c:pt>
                <c:pt idx="330">
                  <c:v>49.2</c:v>
                </c:pt>
                <c:pt idx="331">
                  <c:v>48.6</c:v>
                </c:pt>
                <c:pt idx="332">
                  <c:v>52.6</c:v>
                </c:pt>
                <c:pt idx="333">
                  <c:v>52.2</c:v>
                </c:pt>
                <c:pt idx="334">
                  <c:v>51.8</c:v>
                </c:pt>
                <c:pt idx="335">
                  <c:v>51.6</c:v>
                </c:pt>
                <c:pt idx="336">
                  <c:v>51.2</c:v>
                </c:pt>
                <c:pt idx="337">
                  <c:v>57</c:v>
                </c:pt>
                <c:pt idx="338">
                  <c:v>49.6</c:v>
                </c:pt>
                <c:pt idx="339">
                  <c:v>83</c:v>
                </c:pt>
                <c:pt idx="340">
                  <c:v>81</c:v>
                </c:pt>
                <c:pt idx="341">
                  <c:v>79.900000000000006</c:v>
                </c:pt>
                <c:pt idx="342">
                  <c:v>79.8</c:v>
                </c:pt>
                <c:pt idx="343">
                  <c:v>79.099999999999994</c:v>
                </c:pt>
                <c:pt idx="344">
                  <c:v>79.3</c:v>
                </c:pt>
                <c:pt idx="345">
                  <c:v>79.599999999999994</c:v>
                </c:pt>
                <c:pt idx="346">
                  <c:v>78.900000000000006</c:v>
                </c:pt>
                <c:pt idx="347">
                  <c:v>78.900000000000006</c:v>
                </c:pt>
                <c:pt idx="348">
                  <c:v>75.8</c:v>
                </c:pt>
                <c:pt idx="349">
                  <c:v>75.599999999999994</c:v>
                </c:pt>
                <c:pt idx="350">
                  <c:v>75.400000000000006</c:v>
                </c:pt>
                <c:pt idx="351">
                  <c:v>75.2</c:v>
                </c:pt>
                <c:pt idx="352">
                  <c:v>75</c:v>
                </c:pt>
                <c:pt idx="353">
                  <c:v>74.900000000000006</c:v>
                </c:pt>
                <c:pt idx="354">
                  <c:v>74.5</c:v>
                </c:pt>
                <c:pt idx="355">
                  <c:v>74.400000000000006</c:v>
                </c:pt>
                <c:pt idx="356">
                  <c:v>74.2</c:v>
                </c:pt>
                <c:pt idx="357">
                  <c:v>73.900000000000006</c:v>
                </c:pt>
                <c:pt idx="358">
                  <c:v>73.5</c:v>
                </c:pt>
                <c:pt idx="359">
                  <c:v>73.099999999999994</c:v>
                </c:pt>
                <c:pt idx="360">
                  <c:v>72.7</c:v>
                </c:pt>
                <c:pt idx="361">
                  <c:v>72.2</c:v>
                </c:pt>
                <c:pt idx="362">
                  <c:v>71.7</c:v>
                </c:pt>
                <c:pt idx="363">
                  <c:v>74.599999999999994</c:v>
                </c:pt>
                <c:pt idx="364">
                  <c:v>74.400000000000006</c:v>
                </c:pt>
                <c:pt idx="365">
                  <c:v>74.3</c:v>
                </c:pt>
                <c:pt idx="366">
                  <c:v>74.2</c:v>
                </c:pt>
                <c:pt idx="367">
                  <c:v>73.599999999999994</c:v>
                </c:pt>
                <c:pt idx="368">
                  <c:v>73.599999999999994</c:v>
                </c:pt>
                <c:pt idx="369">
                  <c:v>73.5</c:v>
                </c:pt>
                <c:pt idx="370">
                  <c:v>73.5</c:v>
                </c:pt>
                <c:pt idx="371">
                  <c:v>73.099999999999994</c:v>
                </c:pt>
                <c:pt idx="372">
                  <c:v>73.099999999999994</c:v>
                </c:pt>
                <c:pt idx="373">
                  <c:v>72.8</c:v>
                </c:pt>
                <c:pt idx="374">
                  <c:v>72.400000000000006</c:v>
                </c:pt>
                <c:pt idx="375">
                  <c:v>71.8</c:v>
                </c:pt>
                <c:pt idx="376">
                  <c:v>71.5</c:v>
                </c:pt>
                <c:pt idx="377">
                  <c:v>71.400000000000006</c:v>
                </c:pt>
                <c:pt idx="378">
                  <c:v>63.2</c:v>
                </c:pt>
                <c:pt idx="379">
                  <c:v>62.9</c:v>
                </c:pt>
                <c:pt idx="380">
                  <c:v>62.5</c:v>
                </c:pt>
                <c:pt idx="381">
                  <c:v>62.2</c:v>
                </c:pt>
                <c:pt idx="382">
                  <c:v>61.8</c:v>
                </c:pt>
                <c:pt idx="383">
                  <c:v>61.3</c:v>
                </c:pt>
                <c:pt idx="384">
                  <c:v>61</c:v>
                </c:pt>
                <c:pt idx="385">
                  <c:v>66</c:v>
                </c:pt>
                <c:pt idx="386">
                  <c:v>63</c:v>
                </c:pt>
                <c:pt idx="387">
                  <c:v>60</c:v>
                </c:pt>
                <c:pt idx="388">
                  <c:v>59.8</c:v>
                </c:pt>
                <c:pt idx="389">
                  <c:v>59.6</c:v>
                </c:pt>
                <c:pt idx="390">
                  <c:v>79.5</c:v>
                </c:pt>
                <c:pt idx="391">
                  <c:v>79.400000000000006</c:v>
                </c:pt>
                <c:pt idx="392">
                  <c:v>79.2</c:v>
                </c:pt>
                <c:pt idx="393">
                  <c:v>79</c:v>
                </c:pt>
                <c:pt idx="394">
                  <c:v>78.099999999999994</c:v>
                </c:pt>
                <c:pt idx="395">
                  <c:v>79.2</c:v>
                </c:pt>
                <c:pt idx="396">
                  <c:v>78.900000000000006</c:v>
                </c:pt>
                <c:pt idx="397">
                  <c:v>78.900000000000006</c:v>
                </c:pt>
                <c:pt idx="398">
                  <c:v>78</c:v>
                </c:pt>
                <c:pt idx="399">
                  <c:v>78.599999999999994</c:v>
                </c:pt>
                <c:pt idx="400">
                  <c:v>77.7</c:v>
                </c:pt>
                <c:pt idx="401">
                  <c:v>78</c:v>
                </c:pt>
                <c:pt idx="402">
                  <c:v>78.3</c:v>
                </c:pt>
                <c:pt idx="403">
                  <c:v>77.5</c:v>
                </c:pt>
                <c:pt idx="404">
                  <c:v>77.599999999999994</c:v>
                </c:pt>
                <c:pt idx="405">
                  <c:v>77.8</c:v>
                </c:pt>
                <c:pt idx="406">
                  <c:v>77.7</c:v>
                </c:pt>
                <c:pt idx="407">
                  <c:v>77.099999999999994</c:v>
                </c:pt>
                <c:pt idx="408">
                  <c:v>77</c:v>
                </c:pt>
                <c:pt idx="409">
                  <c:v>76.599999999999994</c:v>
                </c:pt>
                <c:pt idx="410">
                  <c:v>76.3</c:v>
                </c:pt>
                <c:pt idx="411">
                  <c:v>76</c:v>
                </c:pt>
                <c:pt idx="412">
                  <c:v>75.8</c:v>
                </c:pt>
                <c:pt idx="413">
                  <c:v>83</c:v>
                </c:pt>
                <c:pt idx="414">
                  <c:v>81</c:v>
                </c:pt>
                <c:pt idx="415">
                  <c:v>80</c:v>
                </c:pt>
                <c:pt idx="416">
                  <c:v>79.7</c:v>
                </c:pt>
                <c:pt idx="417">
                  <c:v>79.5</c:v>
                </c:pt>
                <c:pt idx="418">
                  <c:v>79.3</c:v>
                </c:pt>
                <c:pt idx="419">
                  <c:v>79.099999999999994</c:v>
                </c:pt>
                <c:pt idx="420">
                  <c:v>78.900000000000006</c:v>
                </c:pt>
                <c:pt idx="421">
                  <c:v>78.8</c:v>
                </c:pt>
                <c:pt idx="422">
                  <c:v>78.7</c:v>
                </c:pt>
                <c:pt idx="423">
                  <c:v>78.599999999999994</c:v>
                </c:pt>
                <c:pt idx="424">
                  <c:v>78.5</c:v>
                </c:pt>
                <c:pt idx="425">
                  <c:v>78.400000000000006</c:v>
                </c:pt>
                <c:pt idx="426">
                  <c:v>78.2</c:v>
                </c:pt>
                <c:pt idx="427">
                  <c:v>78.099999999999994</c:v>
                </c:pt>
                <c:pt idx="428">
                  <c:v>63</c:v>
                </c:pt>
                <c:pt idx="429">
                  <c:v>62.7</c:v>
                </c:pt>
                <c:pt idx="430">
                  <c:v>62.2</c:v>
                </c:pt>
                <c:pt idx="431">
                  <c:v>61.8</c:v>
                </c:pt>
                <c:pt idx="432">
                  <c:v>61.3</c:v>
                </c:pt>
                <c:pt idx="433">
                  <c:v>69</c:v>
                </c:pt>
                <c:pt idx="434">
                  <c:v>62</c:v>
                </c:pt>
                <c:pt idx="435">
                  <c:v>59.8</c:v>
                </c:pt>
                <c:pt idx="436">
                  <c:v>73.599999999999994</c:v>
                </c:pt>
                <c:pt idx="437">
                  <c:v>73.400000000000006</c:v>
                </c:pt>
                <c:pt idx="438">
                  <c:v>72.099999999999994</c:v>
                </c:pt>
                <c:pt idx="439">
                  <c:v>73.099999999999994</c:v>
                </c:pt>
                <c:pt idx="440">
                  <c:v>72.7</c:v>
                </c:pt>
                <c:pt idx="441">
                  <c:v>73.599999999999994</c:v>
                </c:pt>
                <c:pt idx="442">
                  <c:v>73.3</c:v>
                </c:pt>
                <c:pt idx="443">
                  <c:v>72.900000000000006</c:v>
                </c:pt>
                <c:pt idx="444">
                  <c:v>72.3</c:v>
                </c:pt>
                <c:pt idx="445">
                  <c:v>69.7</c:v>
                </c:pt>
                <c:pt idx="446">
                  <c:v>69.3</c:v>
                </c:pt>
                <c:pt idx="447">
                  <c:v>73</c:v>
                </c:pt>
                <c:pt idx="448">
                  <c:v>71.400000000000006</c:v>
                </c:pt>
                <c:pt idx="449">
                  <c:v>71.2</c:v>
                </c:pt>
                <c:pt idx="450">
                  <c:v>72</c:v>
                </c:pt>
                <c:pt idx="451">
                  <c:v>76</c:v>
                </c:pt>
                <c:pt idx="452">
                  <c:v>76</c:v>
                </c:pt>
                <c:pt idx="453">
                  <c:v>75.5</c:v>
                </c:pt>
                <c:pt idx="454">
                  <c:v>75.3</c:v>
                </c:pt>
                <c:pt idx="455">
                  <c:v>75</c:v>
                </c:pt>
                <c:pt idx="456">
                  <c:v>75.099999999999994</c:v>
                </c:pt>
                <c:pt idx="457">
                  <c:v>74.599999999999994</c:v>
                </c:pt>
                <c:pt idx="458">
                  <c:v>74.7</c:v>
                </c:pt>
                <c:pt idx="459">
                  <c:v>74.400000000000006</c:v>
                </c:pt>
                <c:pt idx="460">
                  <c:v>74.2</c:v>
                </c:pt>
                <c:pt idx="461">
                  <c:v>74.400000000000006</c:v>
                </c:pt>
                <c:pt idx="462">
                  <c:v>74.400000000000006</c:v>
                </c:pt>
                <c:pt idx="463">
                  <c:v>73.599999999999994</c:v>
                </c:pt>
                <c:pt idx="464">
                  <c:v>73.400000000000006</c:v>
                </c:pt>
                <c:pt idx="465">
                  <c:v>72.8</c:v>
                </c:pt>
                <c:pt idx="466">
                  <c:v>73.3</c:v>
                </c:pt>
                <c:pt idx="467">
                  <c:v>73</c:v>
                </c:pt>
                <c:pt idx="468">
                  <c:v>73</c:v>
                </c:pt>
                <c:pt idx="469">
                  <c:v>72</c:v>
                </c:pt>
                <c:pt idx="470">
                  <c:v>72</c:v>
                </c:pt>
                <c:pt idx="471">
                  <c:v>71.400000000000006</c:v>
                </c:pt>
                <c:pt idx="472">
                  <c:v>71.7</c:v>
                </c:pt>
                <c:pt idx="473">
                  <c:v>71.2</c:v>
                </c:pt>
                <c:pt idx="474">
                  <c:v>75</c:v>
                </c:pt>
                <c:pt idx="475">
                  <c:v>71</c:v>
                </c:pt>
                <c:pt idx="476">
                  <c:v>70</c:v>
                </c:pt>
                <c:pt idx="477">
                  <c:v>69.900000000000006</c:v>
                </c:pt>
                <c:pt idx="478">
                  <c:v>73</c:v>
                </c:pt>
                <c:pt idx="479">
                  <c:v>68.900000000000006</c:v>
                </c:pt>
                <c:pt idx="480">
                  <c:v>69</c:v>
                </c:pt>
                <c:pt idx="481">
                  <c:v>57.9</c:v>
                </c:pt>
                <c:pt idx="482">
                  <c:v>62.9</c:v>
                </c:pt>
                <c:pt idx="483">
                  <c:v>62.1</c:v>
                </c:pt>
                <c:pt idx="484">
                  <c:v>61.4</c:v>
                </c:pt>
                <c:pt idx="485">
                  <c:v>67</c:v>
                </c:pt>
                <c:pt idx="486">
                  <c:v>62</c:v>
                </c:pt>
                <c:pt idx="487">
                  <c:v>59.7</c:v>
                </c:pt>
                <c:pt idx="488">
                  <c:v>59.4</c:v>
                </c:pt>
                <c:pt idx="489">
                  <c:v>59.1</c:v>
                </c:pt>
                <c:pt idx="490">
                  <c:v>58.8</c:v>
                </c:pt>
                <c:pt idx="491">
                  <c:v>58.5</c:v>
                </c:pt>
                <c:pt idx="492">
                  <c:v>77.3</c:v>
                </c:pt>
                <c:pt idx="493">
                  <c:v>76.900000000000006</c:v>
                </c:pt>
                <c:pt idx="494">
                  <c:v>76.3</c:v>
                </c:pt>
                <c:pt idx="495">
                  <c:v>76.099999999999994</c:v>
                </c:pt>
                <c:pt idx="496">
                  <c:v>75.599999999999994</c:v>
                </c:pt>
                <c:pt idx="497">
                  <c:v>74.900000000000006</c:v>
                </c:pt>
                <c:pt idx="498">
                  <c:v>74.2</c:v>
                </c:pt>
                <c:pt idx="499">
                  <c:v>73</c:v>
                </c:pt>
                <c:pt idx="500">
                  <c:v>73</c:v>
                </c:pt>
                <c:pt idx="501">
                  <c:v>72.8</c:v>
                </c:pt>
                <c:pt idx="502">
                  <c:v>72.3</c:v>
                </c:pt>
                <c:pt idx="503">
                  <c:v>64.2</c:v>
                </c:pt>
                <c:pt idx="504">
                  <c:v>63.7</c:v>
                </c:pt>
                <c:pt idx="505">
                  <c:v>63.3</c:v>
                </c:pt>
                <c:pt idx="506">
                  <c:v>62.6</c:v>
                </c:pt>
                <c:pt idx="507">
                  <c:v>61.8</c:v>
                </c:pt>
                <c:pt idx="508">
                  <c:v>68</c:v>
                </c:pt>
                <c:pt idx="509">
                  <c:v>59.8</c:v>
                </c:pt>
                <c:pt idx="510">
                  <c:v>58.5</c:v>
                </c:pt>
                <c:pt idx="511">
                  <c:v>69.7</c:v>
                </c:pt>
                <c:pt idx="512">
                  <c:v>69.599999999999994</c:v>
                </c:pt>
                <c:pt idx="513">
                  <c:v>69.400000000000006</c:v>
                </c:pt>
                <c:pt idx="514">
                  <c:v>69.2</c:v>
                </c:pt>
                <c:pt idx="515">
                  <c:v>69.099999999999994</c:v>
                </c:pt>
                <c:pt idx="516">
                  <c:v>68.900000000000006</c:v>
                </c:pt>
                <c:pt idx="517">
                  <c:v>68.7</c:v>
                </c:pt>
                <c:pt idx="518">
                  <c:v>68.599999999999994</c:v>
                </c:pt>
                <c:pt idx="519">
                  <c:v>68.5</c:v>
                </c:pt>
                <c:pt idx="520">
                  <c:v>68.3</c:v>
                </c:pt>
                <c:pt idx="521">
                  <c:v>68.099999999999994</c:v>
                </c:pt>
                <c:pt idx="522">
                  <c:v>68</c:v>
                </c:pt>
                <c:pt idx="523">
                  <c:v>67.900000000000006</c:v>
                </c:pt>
                <c:pt idx="524">
                  <c:v>67.8</c:v>
                </c:pt>
                <c:pt idx="525">
                  <c:v>67.7</c:v>
                </c:pt>
                <c:pt idx="526">
                  <c:v>82.2</c:v>
                </c:pt>
                <c:pt idx="527">
                  <c:v>82</c:v>
                </c:pt>
                <c:pt idx="528">
                  <c:v>81.5</c:v>
                </c:pt>
                <c:pt idx="529">
                  <c:v>81.7</c:v>
                </c:pt>
                <c:pt idx="530">
                  <c:v>81.3</c:v>
                </c:pt>
                <c:pt idx="531">
                  <c:v>81.099999999999994</c:v>
                </c:pt>
                <c:pt idx="532">
                  <c:v>89</c:v>
                </c:pt>
                <c:pt idx="533">
                  <c:v>89</c:v>
                </c:pt>
                <c:pt idx="534">
                  <c:v>86</c:v>
                </c:pt>
                <c:pt idx="535">
                  <c:v>81</c:v>
                </c:pt>
                <c:pt idx="536">
                  <c:v>82</c:v>
                </c:pt>
                <c:pt idx="537">
                  <c:v>79.3</c:v>
                </c:pt>
                <c:pt idx="538">
                  <c:v>79.2</c:v>
                </c:pt>
                <c:pt idx="539">
                  <c:v>79</c:v>
                </c:pt>
                <c:pt idx="540">
                  <c:v>78.8</c:v>
                </c:pt>
                <c:pt idx="541">
                  <c:v>65.5</c:v>
                </c:pt>
                <c:pt idx="542">
                  <c:v>64.599999999999994</c:v>
                </c:pt>
                <c:pt idx="543">
                  <c:v>63.5</c:v>
                </c:pt>
                <c:pt idx="544">
                  <c:v>62.8</c:v>
                </c:pt>
                <c:pt idx="545">
                  <c:v>62.3</c:v>
                </c:pt>
                <c:pt idx="546">
                  <c:v>61.7</c:v>
                </c:pt>
                <c:pt idx="547">
                  <c:v>61.6</c:v>
                </c:pt>
                <c:pt idx="548">
                  <c:v>61.6</c:v>
                </c:pt>
                <c:pt idx="549">
                  <c:v>61.4</c:v>
                </c:pt>
                <c:pt idx="550">
                  <c:v>65</c:v>
                </c:pt>
                <c:pt idx="551">
                  <c:v>74.5</c:v>
                </c:pt>
                <c:pt idx="552">
                  <c:v>74.5</c:v>
                </c:pt>
                <c:pt idx="553">
                  <c:v>74.2</c:v>
                </c:pt>
                <c:pt idx="554">
                  <c:v>73.900000000000006</c:v>
                </c:pt>
                <c:pt idx="555">
                  <c:v>73.8</c:v>
                </c:pt>
                <c:pt idx="556">
                  <c:v>73.2</c:v>
                </c:pt>
                <c:pt idx="557">
                  <c:v>73.900000000000006</c:v>
                </c:pt>
                <c:pt idx="558">
                  <c:v>74.400000000000006</c:v>
                </c:pt>
                <c:pt idx="559">
                  <c:v>73.900000000000006</c:v>
                </c:pt>
                <c:pt idx="560">
                  <c:v>73.900000000000006</c:v>
                </c:pt>
                <c:pt idx="561">
                  <c:v>72.3</c:v>
                </c:pt>
                <c:pt idx="562">
                  <c:v>72.7</c:v>
                </c:pt>
                <c:pt idx="563">
                  <c:v>71.7</c:v>
                </c:pt>
                <c:pt idx="564">
                  <c:v>73</c:v>
                </c:pt>
                <c:pt idx="565">
                  <c:v>71.8</c:v>
                </c:pt>
                <c:pt idx="566">
                  <c:v>89</c:v>
                </c:pt>
                <c:pt idx="567">
                  <c:v>86</c:v>
                </c:pt>
                <c:pt idx="568">
                  <c:v>86</c:v>
                </c:pt>
                <c:pt idx="569">
                  <c:v>85</c:v>
                </c:pt>
                <c:pt idx="570">
                  <c:v>81</c:v>
                </c:pt>
                <c:pt idx="571">
                  <c:v>80</c:v>
                </c:pt>
                <c:pt idx="572">
                  <c:v>79.900000000000006</c:v>
                </c:pt>
                <c:pt idx="573">
                  <c:v>79.8</c:v>
                </c:pt>
                <c:pt idx="574">
                  <c:v>79.599999999999994</c:v>
                </c:pt>
                <c:pt idx="575">
                  <c:v>79.2</c:v>
                </c:pt>
                <c:pt idx="576">
                  <c:v>79.099999999999994</c:v>
                </c:pt>
                <c:pt idx="577">
                  <c:v>78.5</c:v>
                </c:pt>
                <c:pt idx="578">
                  <c:v>78.400000000000006</c:v>
                </c:pt>
                <c:pt idx="579">
                  <c:v>78.3</c:v>
                </c:pt>
                <c:pt idx="580">
                  <c:v>78</c:v>
                </c:pt>
                <c:pt idx="581">
                  <c:v>62.1</c:v>
                </c:pt>
                <c:pt idx="582">
                  <c:v>61.9</c:v>
                </c:pt>
                <c:pt idx="583">
                  <c:v>61.6</c:v>
                </c:pt>
                <c:pt idx="584">
                  <c:v>61.2</c:v>
                </c:pt>
                <c:pt idx="585">
                  <c:v>69</c:v>
                </c:pt>
                <c:pt idx="586">
                  <c:v>66</c:v>
                </c:pt>
                <c:pt idx="587">
                  <c:v>63</c:v>
                </c:pt>
                <c:pt idx="588">
                  <c:v>59.9</c:v>
                </c:pt>
                <c:pt idx="589">
                  <c:v>59.4</c:v>
                </c:pt>
                <c:pt idx="590">
                  <c:v>58.9</c:v>
                </c:pt>
                <c:pt idx="591">
                  <c:v>58.3</c:v>
                </c:pt>
                <c:pt idx="592">
                  <c:v>57.9</c:v>
                </c:pt>
                <c:pt idx="593">
                  <c:v>57.6</c:v>
                </c:pt>
                <c:pt idx="594">
                  <c:v>88</c:v>
                </c:pt>
                <c:pt idx="595">
                  <c:v>86</c:v>
                </c:pt>
                <c:pt idx="596">
                  <c:v>84</c:v>
                </c:pt>
                <c:pt idx="597">
                  <c:v>85</c:v>
                </c:pt>
                <c:pt idx="598">
                  <c:v>83</c:v>
                </c:pt>
                <c:pt idx="599">
                  <c:v>80</c:v>
                </c:pt>
                <c:pt idx="600">
                  <c:v>79.900000000000006</c:v>
                </c:pt>
                <c:pt idx="601">
                  <c:v>79.400000000000006</c:v>
                </c:pt>
                <c:pt idx="602">
                  <c:v>79.7</c:v>
                </c:pt>
                <c:pt idx="603">
                  <c:v>79.3</c:v>
                </c:pt>
                <c:pt idx="604">
                  <c:v>79.2</c:v>
                </c:pt>
                <c:pt idx="605">
                  <c:v>79.099999999999994</c:v>
                </c:pt>
                <c:pt idx="606">
                  <c:v>79</c:v>
                </c:pt>
                <c:pt idx="607">
                  <c:v>78.7</c:v>
                </c:pt>
                <c:pt idx="608">
                  <c:v>78.2</c:v>
                </c:pt>
                <c:pt idx="609">
                  <c:v>71.7</c:v>
                </c:pt>
                <c:pt idx="610">
                  <c:v>71.400000000000006</c:v>
                </c:pt>
                <c:pt idx="611">
                  <c:v>71.3</c:v>
                </c:pt>
                <c:pt idx="612">
                  <c:v>71.099999999999994</c:v>
                </c:pt>
                <c:pt idx="613">
                  <c:v>77</c:v>
                </c:pt>
                <c:pt idx="614">
                  <c:v>76</c:v>
                </c:pt>
                <c:pt idx="615">
                  <c:v>79</c:v>
                </c:pt>
                <c:pt idx="616">
                  <c:v>75</c:v>
                </c:pt>
                <c:pt idx="617">
                  <c:v>69.7</c:v>
                </c:pt>
                <c:pt idx="618">
                  <c:v>69.2</c:v>
                </c:pt>
                <c:pt idx="619">
                  <c:v>58.1</c:v>
                </c:pt>
                <c:pt idx="620">
                  <c:v>58.8</c:v>
                </c:pt>
                <c:pt idx="621">
                  <c:v>58.4</c:v>
                </c:pt>
                <c:pt idx="622">
                  <c:v>58.1</c:v>
                </c:pt>
                <c:pt idx="623">
                  <c:v>57.8</c:v>
                </c:pt>
                <c:pt idx="624">
                  <c:v>57.3</c:v>
                </c:pt>
                <c:pt idx="625">
                  <c:v>56.8</c:v>
                </c:pt>
                <c:pt idx="626">
                  <c:v>56.4</c:v>
                </c:pt>
                <c:pt idx="627">
                  <c:v>58.4</c:v>
                </c:pt>
                <c:pt idx="628">
                  <c:v>58.1</c:v>
                </c:pt>
                <c:pt idx="629">
                  <c:v>57.6</c:v>
                </c:pt>
                <c:pt idx="630">
                  <c:v>57.1</c:v>
                </c:pt>
                <c:pt idx="631">
                  <c:v>56.7</c:v>
                </c:pt>
                <c:pt idx="632">
                  <c:v>56.3</c:v>
                </c:pt>
                <c:pt idx="633">
                  <c:v>66</c:v>
                </c:pt>
                <c:pt idx="634">
                  <c:v>65.900000000000006</c:v>
                </c:pt>
                <c:pt idx="635">
                  <c:v>65.8</c:v>
                </c:pt>
                <c:pt idx="636">
                  <c:v>65.599999999999994</c:v>
                </c:pt>
                <c:pt idx="637">
                  <c:v>65.900000000000006</c:v>
                </c:pt>
                <c:pt idx="638">
                  <c:v>66.099999999999994</c:v>
                </c:pt>
                <c:pt idx="639">
                  <c:v>66.3</c:v>
                </c:pt>
                <c:pt idx="640">
                  <c:v>65.7</c:v>
                </c:pt>
                <c:pt idx="641">
                  <c:v>65.2</c:v>
                </c:pt>
                <c:pt idx="642">
                  <c:v>65</c:v>
                </c:pt>
                <c:pt idx="643">
                  <c:v>65.099999999999994</c:v>
                </c:pt>
                <c:pt idx="644">
                  <c:v>65.3</c:v>
                </c:pt>
                <c:pt idx="645">
                  <c:v>65.3</c:v>
                </c:pt>
                <c:pt idx="646">
                  <c:v>65.400000000000006</c:v>
                </c:pt>
                <c:pt idx="647">
                  <c:v>63.1</c:v>
                </c:pt>
                <c:pt idx="648">
                  <c:v>62.7</c:v>
                </c:pt>
                <c:pt idx="649">
                  <c:v>74.5</c:v>
                </c:pt>
                <c:pt idx="650">
                  <c:v>74.3</c:v>
                </c:pt>
                <c:pt idx="651">
                  <c:v>74.099999999999994</c:v>
                </c:pt>
                <c:pt idx="652">
                  <c:v>73.900000000000006</c:v>
                </c:pt>
                <c:pt idx="653">
                  <c:v>73.599999999999994</c:v>
                </c:pt>
                <c:pt idx="654">
                  <c:v>73.400000000000006</c:v>
                </c:pt>
                <c:pt idx="655">
                  <c:v>73.2</c:v>
                </c:pt>
                <c:pt idx="656">
                  <c:v>73</c:v>
                </c:pt>
                <c:pt idx="657">
                  <c:v>72.8</c:v>
                </c:pt>
                <c:pt idx="658">
                  <c:v>72.5</c:v>
                </c:pt>
                <c:pt idx="659">
                  <c:v>72.2</c:v>
                </c:pt>
                <c:pt idx="660">
                  <c:v>71.900000000000006</c:v>
                </c:pt>
                <c:pt idx="661">
                  <c:v>71.599999999999994</c:v>
                </c:pt>
                <c:pt idx="662">
                  <c:v>71.3</c:v>
                </c:pt>
                <c:pt idx="663">
                  <c:v>71</c:v>
                </c:pt>
                <c:pt idx="664">
                  <c:v>68</c:v>
                </c:pt>
                <c:pt idx="665">
                  <c:v>67.599999999999994</c:v>
                </c:pt>
                <c:pt idx="666">
                  <c:v>67.3</c:v>
                </c:pt>
                <c:pt idx="667">
                  <c:v>66.8</c:v>
                </c:pt>
                <c:pt idx="668">
                  <c:v>66.400000000000006</c:v>
                </c:pt>
                <c:pt idx="669">
                  <c:v>66</c:v>
                </c:pt>
                <c:pt idx="670">
                  <c:v>65.5</c:v>
                </c:pt>
                <c:pt idx="671">
                  <c:v>65.2</c:v>
                </c:pt>
                <c:pt idx="672">
                  <c:v>64.8</c:v>
                </c:pt>
                <c:pt idx="673">
                  <c:v>64.400000000000006</c:v>
                </c:pt>
                <c:pt idx="674">
                  <c:v>64</c:v>
                </c:pt>
                <c:pt idx="675">
                  <c:v>68.900000000000006</c:v>
                </c:pt>
                <c:pt idx="676">
                  <c:v>68.7</c:v>
                </c:pt>
                <c:pt idx="677">
                  <c:v>68.5</c:v>
                </c:pt>
                <c:pt idx="678">
                  <c:v>68.3</c:v>
                </c:pt>
                <c:pt idx="679">
                  <c:v>68.099999999999994</c:v>
                </c:pt>
                <c:pt idx="680">
                  <c:v>67.900000000000006</c:v>
                </c:pt>
                <c:pt idx="681">
                  <c:v>67.7</c:v>
                </c:pt>
                <c:pt idx="682">
                  <c:v>67.5</c:v>
                </c:pt>
                <c:pt idx="683">
                  <c:v>67.3</c:v>
                </c:pt>
                <c:pt idx="684">
                  <c:v>67.2</c:v>
                </c:pt>
                <c:pt idx="685">
                  <c:v>65.3</c:v>
                </c:pt>
                <c:pt idx="686">
                  <c:v>66.900000000000006</c:v>
                </c:pt>
                <c:pt idx="687">
                  <c:v>66.7</c:v>
                </c:pt>
                <c:pt idx="688">
                  <c:v>66.5</c:v>
                </c:pt>
                <c:pt idx="689">
                  <c:v>66.3</c:v>
                </c:pt>
                <c:pt idx="690">
                  <c:v>67.900000000000006</c:v>
                </c:pt>
                <c:pt idx="691">
                  <c:v>69.5</c:v>
                </c:pt>
                <c:pt idx="692">
                  <c:v>76</c:v>
                </c:pt>
                <c:pt idx="693">
                  <c:v>77</c:v>
                </c:pt>
                <c:pt idx="694">
                  <c:v>76</c:v>
                </c:pt>
                <c:pt idx="695">
                  <c:v>74</c:v>
                </c:pt>
                <c:pt idx="696">
                  <c:v>69.3</c:v>
                </c:pt>
                <c:pt idx="697">
                  <c:v>65.900000000000006</c:v>
                </c:pt>
                <c:pt idx="698">
                  <c:v>64.7</c:v>
                </c:pt>
                <c:pt idx="699">
                  <c:v>66.8</c:v>
                </c:pt>
                <c:pt idx="700">
                  <c:v>67.2</c:v>
                </c:pt>
                <c:pt idx="701">
                  <c:v>81.2</c:v>
                </c:pt>
                <c:pt idx="702">
                  <c:v>81</c:v>
                </c:pt>
                <c:pt idx="703">
                  <c:v>85</c:v>
                </c:pt>
                <c:pt idx="704">
                  <c:v>84</c:v>
                </c:pt>
                <c:pt idx="705">
                  <c:v>86</c:v>
                </c:pt>
                <c:pt idx="706">
                  <c:v>82.2</c:v>
                </c:pt>
                <c:pt idx="707">
                  <c:v>82.1</c:v>
                </c:pt>
                <c:pt idx="708">
                  <c:v>81.8</c:v>
                </c:pt>
                <c:pt idx="709">
                  <c:v>81.8</c:v>
                </c:pt>
                <c:pt idx="710">
                  <c:v>81.7</c:v>
                </c:pt>
                <c:pt idx="711">
                  <c:v>81.5</c:v>
                </c:pt>
                <c:pt idx="712">
                  <c:v>81</c:v>
                </c:pt>
                <c:pt idx="713">
                  <c:v>84</c:v>
                </c:pt>
                <c:pt idx="714">
                  <c:v>84</c:v>
                </c:pt>
                <c:pt idx="715">
                  <c:v>80</c:v>
                </c:pt>
                <c:pt idx="716">
                  <c:v>81</c:v>
                </c:pt>
                <c:pt idx="717">
                  <c:v>79.7</c:v>
                </c:pt>
                <c:pt idx="718">
                  <c:v>79.3</c:v>
                </c:pt>
                <c:pt idx="719">
                  <c:v>79.3</c:v>
                </c:pt>
                <c:pt idx="720">
                  <c:v>78.900000000000006</c:v>
                </c:pt>
                <c:pt idx="721">
                  <c:v>82.5</c:v>
                </c:pt>
                <c:pt idx="722">
                  <c:v>82.3</c:v>
                </c:pt>
                <c:pt idx="723">
                  <c:v>82</c:v>
                </c:pt>
                <c:pt idx="724">
                  <c:v>82</c:v>
                </c:pt>
                <c:pt idx="725">
                  <c:v>81.8</c:v>
                </c:pt>
                <c:pt idx="726">
                  <c:v>81.599999999999994</c:v>
                </c:pt>
                <c:pt idx="727">
                  <c:v>81.5</c:v>
                </c:pt>
                <c:pt idx="728">
                  <c:v>81.3</c:v>
                </c:pt>
                <c:pt idx="729">
                  <c:v>81.2</c:v>
                </c:pt>
                <c:pt idx="730">
                  <c:v>88</c:v>
                </c:pt>
                <c:pt idx="731">
                  <c:v>89</c:v>
                </c:pt>
                <c:pt idx="732">
                  <c:v>79.900000000000006</c:v>
                </c:pt>
                <c:pt idx="733">
                  <c:v>80</c:v>
                </c:pt>
                <c:pt idx="734">
                  <c:v>79.8</c:v>
                </c:pt>
                <c:pt idx="735">
                  <c:v>79.400000000000006</c:v>
                </c:pt>
                <c:pt idx="736">
                  <c:v>75.8</c:v>
                </c:pt>
                <c:pt idx="737">
                  <c:v>75.599999999999994</c:v>
                </c:pt>
                <c:pt idx="738">
                  <c:v>75.3</c:v>
                </c:pt>
                <c:pt idx="739">
                  <c:v>75.2</c:v>
                </c:pt>
                <c:pt idx="740">
                  <c:v>75</c:v>
                </c:pt>
                <c:pt idx="741">
                  <c:v>74.7</c:v>
                </c:pt>
                <c:pt idx="742">
                  <c:v>74.5</c:v>
                </c:pt>
                <c:pt idx="743">
                  <c:v>74.2</c:v>
                </c:pt>
                <c:pt idx="744">
                  <c:v>74</c:v>
                </c:pt>
                <c:pt idx="745">
                  <c:v>73.5</c:v>
                </c:pt>
                <c:pt idx="746">
                  <c:v>73.3</c:v>
                </c:pt>
                <c:pt idx="747">
                  <c:v>73.099999999999994</c:v>
                </c:pt>
                <c:pt idx="748">
                  <c:v>74</c:v>
                </c:pt>
                <c:pt idx="749">
                  <c:v>73.900000000000006</c:v>
                </c:pt>
                <c:pt idx="750">
                  <c:v>73.7</c:v>
                </c:pt>
                <c:pt idx="751">
                  <c:v>73.599999999999994</c:v>
                </c:pt>
                <c:pt idx="752">
                  <c:v>73.400000000000006</c:v>
                </c:pt>
                <c:pt idx="753">
                  <c:v>73.3</c:v>
                </c:pt>
                <c:pt idx="754">
                  <c:v>73.099999999999994</c:v>
                </c:pt>
                <c:pt idx="755">
                  <c:v>73</c:v>
                </c:pt>
                <c:pt idx="756">
                  <c:v>72.8</c:v>
                </c:pt>
                <c:pt idx="757">
                  <c:v>72.400000000000006</c:v>
                </c:pt>
                <c:pt idx="758">
                  <c:v>72.5</c:v>
                </c:pt>
                <c:pt idx="759">
                  <c:v>72.3</c:v>
                </c:pt>
                <c:pt idx="760">
                  <c:v>72.099999999999994</c:v>
                </c:pt>
                <c:pt idx="761">
                  <c:v>71.900000000000006</c:v>
                </c:pt>
                <c:pt idx="762">
                  <c:v>71.7</c:v>
                </c:pt>
                <c:pt idx="763">
                  <c:v>69.900000000000006</c:v>
                </c:pt>
                <c:pt idx="764">
                  <c:v>69.5</c:v>
                </c:pt>
                <c:pt idx="765">
                  <c:v>69.099999999999994</c:v>
                </c:pt>
                <c:pt idx="766">
                  <c:v>68.5</c:v>
                </c:pt>
                <c:pt idx="767">
                  <c:v>67.8</c:v>
                </c:pt>
                <c:pt idx="768">
                  <c:v>67.8</c:v>
                </c:pt>
                <c:pt idx="769">
                  <c:v>66.599999999999994</c:v>
                </c:pt>
                <c:pt idx="770">
                  <c:v>65.3</c:v>
                </c:pt>
                <c:pt idx="771">
                  <c:v>65</c:v>
                </c:pt>
                <c:pt idx="772">
                  <c:v>64.599999999999994</c:v>
                </c:pt>
                <c:pt idx="773">
                  <c:v>64.7</c:v>
                </c:pt>
                <c:pt idx="774">
                  <c:v>64.400000000000006</c:v>
                </c:pt>
                <c:pt idx="775">
                  <c:v>64.7</c:v>
                </c:pt>
                <c:pt idx="776">
                  <c:v>64.400000000000006</c:v>
                </c:pt>
                <c:pt idx="777">
                  <c:v>63.9</c:v>
                </c:pt>
                <c:pt idx="778">
                  <c:v>62.9</c:v>
                </c:pt>
                <c:pt idx="779">
                  <c:v>62.6</c:v>
                </c:pt>
                <c:pt idx="780">
                  <c:v>62.1</c:v>
                </c:pt>
                <c:pt idx="781">
                  <c:v>61.2</c:v>
                </c:pt>
                <c:pt idx="782">
                  <c:v>63</c:v>
                </c:pt>
                <c:pt idx="783">
                  <c:v>59.1</c:v>
                </c:pt>
                <c:pt idx="784">
                  <c:v>57.9</c:v>
                </c:pt>
                <c:pt idx="785">
                  <c:v>56.8</c:v>
                </c:pt>
                <c:pt idx="786">
                  <c:v>55.3</c:v>
                </c:pt>
                <c:pt idx="787">
                  <c:v>54.1</c:v>
                </c:pt>
                <c:pt idx="788">
                  <c:v>53</c:v>
                </c:pt>
                <c:pt idx="789">
                  <c:v>52.4</c:v>
                </c:pt>
                <c:pt idx="790">
                  <c:v>52.1</c:v>
                </c:pt>
                <c:pt idx="791">
                  <c:v>66.099999999999994</c:v>
                </c:pt>
                <c:pt idx="792">
                  <c:v>65.8</c:v>
                </c:pt>
                <c:pt idx="793">
                  <c:v>65.7</c:v>
                </c:pt>
                <c:pt idx="794">
                  <c:v>65.5</c:v>
                </c:pt>
                <c:pt idx="795">
                  <c:v>65.3</c:v>
                </c:pt>
                <c:pt idx="796">
                  <c:v>65.2</c:v>
                </c:pt>
                <c:pt idx="797">
                  <c:v>65.099999999999994</c:v>
                </c:pt>
                <c:pt idx="798">
                  <c:v>65</c:v>
                </c:pt>
                <c:pt idx="799">
                  <c:v>65</c:v>
                </c:pt>
                <c:pt idx="800">
                  <c:v>64.900000000000006</c:v>
                </c:pt>
                <c:pt idx="801">
                  <c:v>64.8</c:v>
                </c:pt>
                <c:pt idx="802">
                  <c:v>64.7</c:v>
                </c:pt>
                <c:pt idx="803">
                  <c:v>64.599999999999994</c:v>
                </c:pt>
                <c:pt idx="804">
                  <c:v>64.3</c:v>
                </c:pt>
                <c:pt idx="805">
                  <c:v>64.099999999999994</c:v>
                </c:pt>
                <c:pt idx="806">
                  <c:v>74.400000000000006</c:v>
                </c:pt>
                <c:pt idx="807">
                  <c:v>74.099999999999994</c:v>
                </c:pt>
                <c:pt idx="808">
                  <c:v>73.8</c:v>
                </c:pt>
                <c:pt idx="809">
                  <c:v>73.599999999999994</c:v>
                </c:pt>
                <c:pt idx="810">
                  <c:v>72.8</c:v>
                </c:pt>
                <c:pt idx="811">
                  <c:v>72.599999999999994</c:v>
                </c:pt>
                <c:pt idx="812">
                  <c:v>71.900000000000006</c:v>
                </c:pt>
                <c:pt idx="813">
                  <c:v>78</c:v>
                </c:pt>
                <c:pt idx="814">
                  <c:v>75</c:v>
                </c:pt>
                <c:pt idx="815">
                  <c:v>76</c:v>
                </c:pt>
                <c:pt idx="816">
                  <c:v>71</c:v>
                </c:pt>
                <c:pt idx="817">
                  <c:v>78</c:v>
                </c:pt>
                <c:pt idx="818">
                  <c:v>73</c:v>
                </c:pt>
                <c:pt idx="819">
                  <c:v>69.900000000000006</c:v>
                </c:pt>
                <c:pt idx="820">
                  <c:v>71</c:v>
                </c:pt>
                <c:pt idx="821">
                  <c:v>74.8</c:v>
                </c:pt>
                <c:pt idx="822">
                  <c:v>74.900000000000006</c:v>
                </c:pt>
                <c:pt idx="823">
                  <c:v>75</c:v>
                </c:pt>
                <c:pt idx="824">
                  <c:v>75</c:v>
                </c:pt>
                <c:pt idx="825">
                  <c:v>74.900000000000006</c:v>
                </c:pt>
                <c:pt idx="826">
                  <c:v>74.7</c:v>
                </c:pt>
                <c:pt idx="827">
                  <c:v>74.5</c:v>
                </c:pt>
                <c:pt idx="828">
                  <c:v>74.400000000000006</c:v>
                </c:pt>
                <c:pt idx="829">
                  <c:v>74.099999999999994</c:v>
                </c:pt>
                <c:pt idx="830">
                  <c:v>73.900000000000006</c:v>
                </c:pt>
                <c:pt idx="831">
                  <c:v>73.7</c:v>
                </c:pt>
                <c:pt idx="832">
                  <c:v>73.5</c:v>
                </c:pt>
                <c:pt idx="833">
                  <c:v>73.2</c:v>
                </c:pt>
                <c:pt idx="834">
                  <c:v>73</c:v>
                </c:pt>
                <c:pt idx="835">
                  <c:v>72.7</c:v>
                </c:pt>
                <c:pt idx="836">
                  <c:v>52.1</c:v>
                </c:pt>
                <c:pt idx="837">
                  <c:v>52.1</c:v>
                </c:pt>
                <c:pt idx="838">
                  <c:v>52.2</c:v>
                </c:pt>
                <c:pt idx="839">
                  <c:v>52.3</c:v>
                </c:pt>
                <c:pt idx="840">
                  <c:v>51.1</c:v>
                </c:pt>
                <c:pt idx="841">
                  <c:v>49.4</c:v>
                </c:pt>
                <c:pt idx="842">
                  <c:v>47.8</c:v>
                </c:pt>
                <c:pt idx="843">
                  <c:v>46.2</c:v>
                </c:pt>
                <c:pt idx="844">
                  <c:v>45.3</c:v>
                </c:pt>
                <c:pt idx="845">
                  <c:v>44.5</c:v>
                </c:pt>
                <c:pt idx="846">
                  <c:v>44.8</c:v>
                </c:pt>
                <c:pt idx="847">
                  <c:v>45.5</c:v>
                </c:pt>
                <c:pt idx="848">
                  <c:v>58.1</c:v>
                </c:pt>
                <c:pt idx="849">
                  <c:v>61.1</c:v>
                </c:pt>
                <c:pt idx="850">
                  <c:v>67</c:v>
                </c:pt>
                <c:pt idx="851">
                  <c:v>62</c:v>
                </c:pt>
                <c:pt idx="852">
                  <c:v>59.7</c:v>
                </c:pt>
                <c:pt idx="853">
                  <c:v>59.2</c:v>
                </c:pt>
                <c:pt idx="854">
                  <c:v>58.6</c:v>
                </c:pt>
                <c:pt idx="855">
                  <c:v>73.400000000000006</c:v>
                </c:pt>
                <c:pt idx="856">
                  <c:v>73</c:v>
                </c:pt>
                <c:pt idx="857">
                  <c:v>73</c:v>
                </c:pt>
                <c:pt idx="858">
                  <c:v>72.8</c:v>
                </c:pt>
                <c:pt idx="859">
                  <c:v>72.400000000000006</c:v>
                </c:pt>
                <c:pt idx="860">
                  <c:v>72.2</c:v>
                </c:pt>
                <c:pt idx="861">
                  <c:v>71.099999999999994</c:v>
                </c:pt>
                <c:pt idx="862">
                  <c:v>72</c:v>
                </c:pt>
                <c:pt idx="863">
                  <c:v>76</c:v>
                </c:pt>
                <c:pt idx="864">
                  <c:v>78</c:v>
                </c:pt>
                <c:pt idx="865">
                  <c:v>71.599999999999994</c:v>
                </c:pt>
                <c:pt idx="866">
                  <c:v>71.599999999999994</c:v>
                </c:pt>
                <c:pt idx="867">
                  <c:v>71.400000000000006</c:v>
                </c:pt>
                <c:pt idx="868">
                  <c:v>71.2</c:v>
                </c:pt>
                <c:pt idx="869">
                  <c:v>71.599999999999994</c:v>
                </c:pt>
                <c:pt idx="870">
                  <c:v>81.7</c:v>
                </c:pt>
                <c:pt idx="871">
                  <c:v>81.400000000000006</c:v>
                </c:pt>
                <c:pt idx="872">
                  <c:v>81.099999999999994</c:v>
                </c:pt>
                <c:pt idx="873">
                  <c:v>88</c:v>
                </c:pt>
                <c:pt idx="874">
                  <c:v>86</c:v>
                </c:pt>
                <c:pt idx="875">
                  <c:v>83</c:v>
                </c:pt>
                <c:pt idx="876">
                  <c:v>80</c:v>
                </c:pt>
                <c:pt idx="877">
                  <c:v>79.7</c:v>
                </c:pt>
                <c:pt idx="878">
                  <c:v>79.400000000000006</c:v>
                </c:pt>
                <c:pt idx="879">
                  <c:v>78.8</c:v>
                </c:pt>
                <c:pt idx="880">
                  <c:v>78.7</c:v>
                </c:pt>
                <c:pt idx="881">
                  <c:v>78.599999999999994</c:v>
                </c:pt>
                <c:pt idx="882">
                  <c:v>78.3</c:v>
                </c:pt>
                <c:pt idx="883">
                  <c:v>78</c:v>
                </c:pt>
                <c:pt idx="884">
                  <c:v>77.8</c:v>
                </c:pt>
                <c:pt idx="885">
                  <c:v>65.099999999999994</c:v>
                </c:pt>
                <c:pt idx="886">
                  <c:v>64.7</c:v>
                </c:pt>
                <c:pt idx="887">
                  <c:v>64.3</c:v>
                </c:pt>
                <c:pt idx="888">
                  <c:v>63.8</c:v>
                </c:pt>
                <c:pt idx="889">
                  <c:v>63.3</c:v>
                </c:pt>
                <c:pt idx="890">
                  <c:v>62.8</c:v>
                </c:pt>
                <c:pt idx="891">
                  <c:v>62.3</c:v>
                </c:pt>
                <c:pt idx="892">
                  <c:v>61.9</c:v>
                </c:pt>
                <c:pt idx="893">
                  <c:v>61.4</c:v>
                </c:pt>
                <c:pt idx="894">
                  <c:v>69</c:v>
                </c:pt>
                <c:pt idx="895">
                  <c:v>64</c:v>
                </c:pt>
                <c:pt idx="896">
                  <c:v>59.9</c:v>
                </c:pt>
                <c:pt idx="897">
                  <c:v>59.3</c:v>
                </c:pt>
                <c:pt idx="898">
                  <c:v>57.6</c:v>
                </c:pt>
                <c:pt idx="899">
                  <c:v>56.7</c:v>
                </c:pt>
                <c:pt idx="900">
                  <c:v>55.3</c:v>
                </c:pt>
                <c:pt idx="901">
                  <c:v>54.1</c:v>
                </c:pt>
                <c:pt idx="902">
                  <c:v>52.9</c:v>
                </c:pt>
                <c:pt idx="903">
                  <c:v>51.5</c:v>
                </c:pt>
                <c:pt idx="904">
                  <c:v>50</c:v>
                </c:pt>
                <c:pt idx="905">
                  <c:v>48.5</c:v>
                </c:pt>
                <c:pt idx="906">
                  <c:v>47.1</c:v>
                </c:pt>
                <c:pt idx="907">
                  <c:v>46</c:v>
                </c:pt>
                <c:pt idx="908">
                  <c:v>45.1</c:v>
                </c:pt>
                <c:pt idx="909">
                  <c:v>44.6</c:v>
                </c:pt>
                <c:pt idx="910">
                  <c:v>44</c:v>
                </c:pt>
                <c:pt idx="911">
                  <c:v>74.8</c:v>
                </c:pt>
                <c:pt idx="912">
                  <c:v>74.599999999999994</c:v>
                </c:pt>
                <c:pt idx="913">
                  <c:v>74.5</c:v>
                </c:pt>
                <c:pt idx="914">
                  <c:v>74.3</c:v>
                </c:pt>
                <c:pt idx="915">
                  <c:v>74.099999999999994</c:v>
                </c:pt>
                <c:pt idx="916">
                  <c:v>74</c:v>
                </c:pt>
                <c:pt idx="917">
                  <c:v>73.8</c:v>
                </c:pt>
                <c:pt idx="918">
                  <c:v>73.7</c:v>
                </c:pt>
                <c:pt idx="919">
                  <c:v>73.599999999999994</c:v>
                </c:pt>
                <c:pt idx="920">
                  <c:v>73.400000000000006</c:v>
                </c:pt>
                <c:pt idx="921">
                  <c:v>73.2</c:v>
                </c:pt>
                <c:pt idx="922">
                  <c:v>73.099999999999994</c:v>
                </c:pt>
                <c:pt idx="923">
                  <c:v>72.900000000000006</c:v>
                </c:pt>
                <c:pt idx="924">
                  <c:v>72.7</c:v>
                </c:pt>
                <c:pt idx="925">
                  <c:v>72.400000000000006</c:v>
                </c:pt>
                <c:pt idx="926">
                  <c:v>78.2</c:v>
                </c:pt>
                <c:pt idx="927">
                  <c:v>77.900000000000006</c:v>
                </c:pt>
                <c:pt idx="928">
                  <c:v>77.599999999999994</c:v>
                </c:pt>
                <c:pt idx="929">
                  <c:v>77.3</c:v>
                </c:pt>
                <c:pt idx="930">
                  <c:v>76.7</c:v>
                </c:pt>
                <c:pt idx="931">
                  <c:v>76.3</c:v>
                </c:pt>
                <c:pt idx="932">
                  <c:v>75.900000000000006</c:v>
                </c:pt>
                <c:pt idx="933">
                  <c:v>75.400000000000006</c:v>
                </c:pt>
                <c:pt idx="934">
                  <c:v>75</c:v>
                </c:pt>
                <c:pt idx="935">
                  <c:v>74.3</c:v>
                </c:pt>
                <c:pt idx="936">
                  <c:v>73.400000000000006</c:v>
                </c:pt>
                <c:pt idx="937">
                  <c:v>72.7</c:v>
                </c:pt>
                <c:pt idx="938">
                  <c:v>71.8</c:v>
                </c:pt>
                <c:pt idx="939">
                  <c:v>78</c:v>
                </c:pt>
                <c:pt idx="940">
                  <c:v>69.599999999999994</c:v>
                </c:pt>
                <c:pt idx="941">
                  <c:v>57.8</c:v>
                </c:pt>
                <c:pt idx="942">
                  <c:v>57.3</c:v>
                </c:pt>
                <c:pt idx="943">
                  <c:v>57.2</c:v>
                </c:pt>
                <c:pt idx="944">
                  <c:v>56.8</c:v>
                </c:pt>
                <c:pt idx="945">
                  <c:v>56.5</c:v>
                </c:pt>
                <c:pt idx="946">
                  <c:v>56</c:v>
                </c:pt>
                <c:pt idx="947">
                  <c:v>55.5</c:v>
                </c:pt>
                <c:pt idx="948">
                  <c:v>55</c:v>
                </c:pt>
                <c:pt idx="949">
                  <c:v>54.3</c:v>
                </c:pt>
                <c:pt idx="950">
                  <c:v>53.6</c:v>
                </c:pt>
                <c:pt idx="951">
                  <c:v>52.8</c:v>
                </c:pt>
                <c:pt idx="952">
                  <c:v>52</c:v>
                </c:pt>
                <c:pt idx="953">
                  <c:v>81.400000000000006</c:v>
                </c:pt>
                <c:pt idx="954">
                  <c:v>81.099999999999994</c:v>
                </c:pt>
                <c:pt idx="955">
                  <c:v>81</c:v>
                </c:pt>
                <c:pt idx="956">
                  <c:v>87</c:v>
                </c:pt>
                <c:pt idx="957">
                  <c:v>83</c:v>
                </c:pt>
                <c:pt idx="958">
                  <c:v>82</c:v>
                </c:pt>
                <c:pt idx="959">
                  <c:v>80</c:v>
                </c:pt>
                <c:pt idx="960">
                  <c:v>79.599999999999994</c:v>
                </c:pt>
                <c:pt idx="961">
                  <c:v>79.3</c:v>
                </c:pt>
                <c:pt idx="962">
                  <c:v>79</c:v>
                </c:pt>
                <c:pt idx="963">
                  <c:v>78.7</c:v>
                </c:pt>
                <c:pt idx="964">
                  <c:v>78.5</c:v>
                </c:pt>
                <c:pt idx="965">
                  <c:v>63</c:v>
                </c:pt>
                <c:pt idx="966">
                  <c:v>62.7</c:v>
                </c:pt>
                <c:pt idx="967">
                  <c:v>62.5</c:v>
                </c:pt>
                <c:pt idx="968">
                  <c:v>62.2</c:v>
                </c:pt>
                <c:pt idx="969">
                  <c:v>62</c:v>
                </c:pt>
                <c:pt idx="970">
                  <c:v>61.7</c:v>
                </c:pt>
                <c:pt idx="971">
                  <c:v>61.4</c:v>
                </c:pt>
                <c:pt idx="972">
                  <c:v>61.2</c:v>
                </c:pt>
                <c:pt idx="973">
                  <c:v>69</c:v>
                </c:pt>
                <c:pt idx="974">
                  <c:v>66</c:v>
                </c:pt>
                <c:pt idx="975">
                  <c:v>74.2</c:v>
                </c:pt>
                <c:pt idx="976">
                  <c:v>74.099999999999994</c:v>
                </c:pt>
                <c:pt idx="977">
                  <c:v>73.900000000000006</c:v>
                </c:pt>
                <c:pt idx="978">
                  <c:v>73.599999999999994</c:v>
                </c:pt>
                <c:pt idx="979">
                  <c:v>73.3</c:v>
                </c:pt>
                <c:pt idx="980">
                  <c:v>72.8</c:v>
                </c:pt>
                <c:pt idx="981">
                  <c:v>72.7</c:v>
                </c:pt>
                <c:pt idx="982">
                  <c:v>72.900000000000006</c:v>
                </c:pt>
                <c:pt idx="983">
                  <c:v>71.8</c:v>
                </c:pt>
                <c:pt idx="984">
                  <c:v>72.099999999999994</c:v>
                </c:pt>
                <c:pt idx="985">
                  <c:v>71.900000000000006</c:v>
                </c:pt>
                <c:pt idx="986">
                  <c:v>71.5</c:v>
                </c:pt>
                <c:pt idx="987">
                  <c:v>71.5</c:v>
                </c:pt>
                <c:pt idx="988">
                  <c:v>71.5</c:v>
                </c:pt>
                <c:pt idx="989">
                  <c:v>71</c:v>
                </c:pt>
                <c:pt idx="990">
                  <c:v>76.599999999999994</c:v>
                </c:pt>
                <c:pt idx="991">
                  <c:v>76.599999999999994</c:v>
                </c:pt>
                <c:pt idx="992">
                  <c:v>76.3</c:v>
                </c:pt>
                <c:pt idx="993">
                  <c:v>76.099999999999994</c:v>
                </c:pt>
                <c:pt idx="994">
                  <c:v>75.599999999999994</c:v>
                </c:pt>
                <c:pt idx="995">
                  <c:v>75.7</c:v>
                </c:pt>
                <c:pt idx="996">
                  <c:v>75.599999999999994</c:v>
                </c:pt>
                <c:pt idx="997">
                  <c:v>76</c:v>
                </c:pt>
                <c:pt idx="998">
                  <c:v>75.8</c:v>
                </c:pt>
                <c:pt idx="999">
                  <c:v>75.3</c:v>
                </c:pt>
                <c:pt idx="1000">
                  <c:v>75.400000000000006</c:v>
                </c:pt>
                <c:pt idx="1001">
                  <c:v>75</c:v>
                </c:pt>
                <c:pt idx="1002">
                  <c:v>75</c:v>
                </c:pt>
                <c:pt idx="1003">
                  <c:v>75</c:v>
                </c:pt>
                <c:pt idx="1004">
                  <c:v>74.8</c:v>
                </c:pt>
                <c:pt idx="1005">
                  <c:v>68.400000000000006</c:v>
                </c:pt>
                <c:pt idx="1006">
                  <c:v>68.099999999999994</c:v>
                </c:pt>
                <c:pt idx="1007">
                  <c:v>67.8</c:v>
                </c:pt>
                <c:pt idx="1008">
                  <c:v>67.3</c:v>
                </c:pt>
                <c:pt idx="1009">
                  <c:v>66.3</c:v>
                </c:pt>
                <c:pt idx="1010">
                  <c:v>66.900000000000006</c:v>
                </c:pt>
                <c:pt idx="1011">
                  <c:v>67.400000000000006</c:v>
                </c:pt>
                <c:pt idx="1012">
                  <c:v>65.900000000000006</c:v>
                </c:pt>
                <c:pt idx="1013">
                  <c:v>65</c:v>
                </c:pt>
                <c:pt idx="1014">
                  <c:v>64.5</c:v>
                </c:pt>
                <c:pt idx="1015">
                  <c:v>64</c:v>
                </c:pt>
                <c:pt idx="1016">
                  <c:v>64</c:v>
                </c:pt>
                <c:pt idx="1017">
                  <c:v>63.8</c:v>
                </c:pt>
                <c:pt idx="1018">
                  <c:v>63.2</c:v>
                </c:pt>
                <c:pt idx="1019">
                  <c:v>62.8</c:v>
                </c:pt>
                <c:pt idx="1020">
                  <c:v>75.900000000000006</c:v>
                </c:pt>
                <c:pt idx="1021">
                  <c:v>75.8</c:v>
                </c:pt>
                <c:pt idx="1022">
                  <c:v>75.599999999999994</c:v>
                </c:pt>
                <c:pt idx="1023">
                  <c:v>75.400000000000006</c:v>
                </c:pt>
                <c:pt idx="1024">
                  <c:v>75.3</c:v>
                </c:pt>
                <c:pt idx="1025">
                  <c:v>75</c:v>
                </c:pt>
                <c:pt idx="1026">
                  <c:v>74.599999999999994</c:v>
                </c:pt>
                <c:pt idx="1027">
                  <c:v>74.2</c:v>
                </c:pt>
                <c:pt idx="1028">
                  <c:v>73.8</c:v>
                </c:pt>
                <c:pt idx="1029">
                  <c:v>74.099999999999994</c:v>
                </c:pt>
                <c:pt idx="1030">
                  <c:v>73.900000000000006</c:v>
                </c:pt>
                <c:pt idx="1031">
                  <c:v>73.599999999999994</c:v>
                </c:pt>
                <c:pt idx="1032">
                  <c:v>73.3</c:v>
                </c:pt>
                <c:pt idx="1033">
                  <c:v>72.8</c:v>
                </c:pt>
                <c:pt idx="1034">
                  <c:v>72.3</c:v>
                </c:pt>
                <c:pt idx="1035">
                  <c:v>71.8</c:v>
                </c:pt>
                <c:pt idx="1036">
                  <c:v>71.400000000000006</c:v>
                </c:pt>
                <c:pt idx="1037">
                  <c:v>71</c:v>
                </c:pt>
                <c:pt idx="1038">
                  <c:v>77</c:v>
                </c:pt>
                <c:pt idx="1039">
                  <c:v>72</c:v>
                </c:pt>
                <c:pt idx="1040">
                  <c:v>69.900000000000006</c:v>
                </c:pt>
                <c:pt idx="1041">
                  <c:v>69.5</c:v>
                </c:pt>
                <c:pt idx="1042">
                  <c:v>69</c:v>
                </c:pt>
                <c:pt idx="1043">
                  <c:v>68.599999999999994</c:v>
                </c:pt>
                <c:pt idx="1044">
                  <c:v>56.7</c:v>
                </c:pt>
                <c:pt idx="1045">
                  <c:v>55.3</c:v>
                </c:pt>
                <c:pt idx="1046">
                  <c:v>54.8</c:v>
                </c:pt>
                <c:pt idx="1047">
                  <c:v>54.3</c:v>
                </c:pt>
                <c:pt idx="1048">
                  <c:v>54</c:v>
                </c:pt>
                <c:pt idx="1049">
                  <c:v>53.8</c:v>
                </c:pt>
                <c:pt idx="1050">
                  <c:v>53.2</c:v>
                </c:pt>
                <c:pt idx="1051">
                  <c:v>52.1</c:v>
                </c:pt>
                <c:pt idx="1052">
                  <c:v>51.2</c:v>
                </c:pt>
                <c:pt idx="1053">
                  <c:v>58</c:v>
                </c:pt>
                <c:pt idx="1054">
                  <c:v>54</c:v>
                </c:pt>
                <c:pt idx="1055">
                  <c:v>51</c:v>
                </c:pt>
                <c:pt idx="1056">
                  <c:v>49.8</c:v>
                </c:pt>
                <c:pt idx="1057">
                  <c:v>49.5</c:v>
                </c:pt>
                <c:pt idx="1058">
                  <c:v>66.400000000000006</c:v>
                </c:pt>
                <c:pt idx="1059">
                  <c:v>66.2</c:v>
                </c:pt>
                <c:pt idx="1060">
                  <c:v>65.900000000000006</c:v>
                </c:pt>
                <c:pt idx="1061">
                  <c:v>65.599999999999994</c:v>
                </c:pt>
                <c:pt idx="1062">
                  <c:v>65.400000000000006</c:v>
                </c:pt>
                <c:pt idx="1063">
                  <c:v>65.2</c:v>
                </c:pt>
                <c:pt idx="1064">
                  <c:v>59.2</c:v>
                </c:pt>
                <c:pt idx="1065">
                  <c:v>64.5</c:v>
                </c:pt>
                <c:pt idx="1066">
                  <c:v>64.2</c:v>
                </c:pt>
                <c:pt idx="1067">
                  <c:v>63.9</c:v>
                </c:pt>
                <c:pt idx="1068">
                  <c:v>63.5</c:v>
                </c:pt>
                <c:pt idx="1069">
                  <c:v>63.2</c:v>
                </c:pt>
                <c:pt idx="1070">
                  <c:v>65.900000000000006</c:v>
                </c:pt>
                <c:pt idx="1071">
                  <c:v>66.099999999999994</c:v>
                </c:pt>
                <c:pt idx="1072">
                  <c:v>65.8</c:v>
                </c:pt>
                <c:pt idx="1073">
                  <c:v>64.3</c:v>
                </c:pt>
                <c:pt idx="1074">
                  <c:v>63</c:v>
                </c:pt>
                <c:pt idx="1075">
                  <c:v>69.599999999999994</c:v>
                </c:pt>
                <c:pt idx="1076">
                  <c:v>69.3</c:v>
                </c:pt>
                <c:pt idx="1077">
                  <c:v>68.900000000000006</c:v>
                </c:pt>
                <c:pt idx="1078">
                  <c:v>68.400000000000006</c:v>
                </c:pt>
                <c:pt idx="1079">
                  <c:v>68</c:v>
                </c:pt>
                <c:pt idx="1080">
                  <c:v>67.5</c:v>
                </c:pt>
                <c:pt idx="1081">
                  <c:v>67</c:v>
                </c:pt>
                <c:pt idx="1082">
                  <c:v>66.599999999999994</c:v>
                </c:pt>
                <c:pt idx="1083">
                  <c:v>66</c:v>
                </c:pt>
                <c:pt idx="1084">
                  <c:v>65.400000000000006</c:v>
                </c:pt>
                <c:pt idx="1085">
                  <c:v>64.7</c:v>
                </c:pt>
                <c:pt idx="1086">
                  <c:v>64.3</c:v>
                </c:pt>
                <c:pt idx="1087">
                  <c:v>81.7</c:v>
                </c:pt>
                <c:pt idx="1088">
                  <c:v>81.400000000000006</c:v>
                </c:pt>
                <c:pt idx="1089">
                  <c:v>81.099999999999994</c:v>
                </c:pt>
                <c:pt idx="1090">
                  <c:v>81.099999999999994</c:v>
                </c:pt>
                <c:pt idx="1091">
                  <c:v>74.5</c:v>
                </c:pt>
                <c:pt idx="1092">
                  <c:v>73.900000000000006</c:v>
                </c:pt>
                <c:pt idx="1093">
                  <c:v>73.900000000000006</c:v>
                </c:pt>
                <c:pt idx="1094">
                  <c:v>74.5</c:v>
                </c:pt>
                <c:pt idx="1095">
                  <c:v>73.2</c:v>
                </c:pt>
                <c:pt idx="1096">
                  <c:v>73.2</c:v>
                </c:pt>
                <c:pt idx="1097">
                  <c:v>72.5</c:v>
                </c:pt>
                <c:pt idx="1098">
                  <c:v>72.5</c:v>
                </c:pt>
                <c:pt idx="1099">
                  <c:v>73</c:v>
                </c:pt>
                <c:pt idx="1100">
                  <c:v>71.2</c:v>
                </c:pt>
                <c:pt idx="1101">
                  <c:v>71</c:v>
                </c:pt>
                <c:pt idx="1102">
                  <c:v>76</c:v>
                </c:pt>
                <c:pt idx="1103">
                  <c:v>75</c:v>
                </c:pt>
                <c:pt idx="1104">
                  <c:v>73</c:v>
                </c:pt>
                <c:pt idx="1105">
                  <c:v>73</c:v>
                </c:pt>
                <c:pt idx="1106">
                  <c:v>61.4</c:v>
                </c:pt>
                <c:pt idx="1107">
                  <c:v>69</c:v>
                </c:pt>
                <c:pt idx="1108">
                  <c:v>63</c:v>
                </c:pt>
                <c:pt idx="1109">
                  <c:v>59.4</c:v>
                </c:pt>
                <c:pt idx="1110">
                  <c:v>58.2</c:v>
                </c:pt>
                <c:pt idx="1111">
                  <c:v>57.1</c:v>
                </c:pt>
                <c:pt idx="1112">
                  <c:v>53.6</c:v>
                </c:pt>
                <c:pt idx="1113">
                  <c:v>53.2</c:v>
                </c:pt>
                <c:pt idx="1114">
                  <c:v>52.7</c:v>
                </c:pt>
                <c:pt idx="1115">
                  <c:v>52.3</c:v>
                </c:pt>
                <c:pt idx="1116">
                  <c:v>52</c:v>
                </c:pt>
                <c:pt idx="1117">
                  <c:v>51.6</c:v>
                </c:pt>
                <c:pt idx="1118">
                  <c:v>59</c:v>
                </c:pt>
                <c:pt idx="1119">
                  <c:v>55</c:v>
                </c:pt>
                <c:pt idx="1120">
                  <c:v>49.8</c:v>
                </c:pt>
                <c:pt idx="1121">
                  <c:v>49.2</c:v>
                </c:pt>
                <c:pt idx="1122">
                  <c:v>66.2</c:v>
                </c:pt>
                <c:pt idx="1123">
                  <c:v>66</c:v>
                </c:pt>
                <c:pt idx="1124">
                  <c:v>65.7</c:v>
                </c:pt>
                <c:pt idx="1125">
                  <c:v>65.5</c:v>
                </c:pt>
                <c:pt idx="1126">
                  <c:v>65.099999999999994</c:v>
                </c:pt>
                <c:pt idx="1127">
                  <c:v>64.8</c:v>
                </c:pt>
                <c:pt idx="1128">
                  <c:v>64.599999999999994</c:v>
                </c:pt>
                <c:pt idx="1129">
                  <c:v>64.400000000000006</c:v>
                </c:pt>
                <c:pt idx="1130">
                  <c:v>64.2</c:v>
                </c:pt>
                <c:pt idx="1131">
                  <c:v>62.9</c:v>
                </c:pt>
                <c:pt idx="1132">
                  <c:v>63.7</c:v>
                </c:pt>
                <c:pt idx="1133">
                  <c:v>63.5</c:v>
                </c:pt>
                <c:pt idx="1134">
                  <c:v>77.599999999999994</c:v>
                </c:pt>
                <c:pt idx="1135">
                  <c:v>77.5</c:v>
                </c:pt>
                <c:pt idx="1136">
                  <c:v>77.2</c:v>
                </c:pt>
                <c:pt idx="1137">
                  <c:v>77.3</c:v>
                </c:pt>
                <c:pt idx="1138">
                  <c:v>76.5</c:v>
                </c:pt>
                <c:pt idx="1139">
                  <c:v>76.8</c:v>
                </c:pt>
                <c:pt idx="1140">
                  <c:v>76.5</c:v>
                </c:pt>
                <c:pt idx="1141">
                  <c:v>76.400000000000006</c:v>
                </c:pt>
                <c:pt idx="1142">
                  <c:v>76.2</c:v>
                </c:pt>
                <c:pt idx="1143">
                  <c:v>75.8</c:v>
                </c:pt>
                <c:pt idx="1144">
                  <c:v>75.8</c:v>
                </c:pt>
                <c:pt idx="1145">
                  <c:v>75.5</c:v>
                </c:pt>
                <c:pt idx="1146">
                  <c:v>75.7</c:v>
                </c:pt>
                <c:pt idx="1147">
                  <c:v>75.5</c:v>
                </c:pt>
                <c:pt idx="1148">
                  <c:v>62.7</c:v>
                </c:pt>
                <c:pt idx="1149">
                  <c:v>62.4</c:v>
                </c:pt>
                <c:pt idx="1150">
                  <c:v>62.2</c:v>
                </c:pt>
                <c:pt idx="1151">
                  <c:v>62</c:v>
                </c:pt>
                <c:pt idx="1152">
                  <c:v>61.8</c:v>
                </c:pt>
                <c:pt idx="1153">
                  <c:v>61.6</c:v>
                </c:pt>
                <c:pt idx="1154">
                  <c:v>61.4</c:v>
                </c:pt>
                <c:pt idx="1155">
                  <c:v>61.1</c:v>
                </c:pt>
                <c:pt idx="1156">
                  <c:v>68</c:v>
                </c:pt>
                <c:pt idx="1157">
                  <c:v>64</c:v>
                </c:pt>
                <c:pt idx="1158">
                  <c:v>59.9</c:v>
                </c:pt>
                <c:pt idx="1159">
                  <c:v>59.6</c:v>
                </c:pt>
                <c:pt idx="1160">
                  <c:v>59.3</c:v>
                </c:pt>
                <c:pt idx="1161">
                  <c:v>59.1</c:v>
                </c:pt>
                <c:pt idx="1162">
                  <c:v>58.9</c:v>
                </c:pt>
                <c:pt idx="1163">
                  <c:v>73.900000000000006</c:v>
                </c:pt>
                <c:pt idx="1164">
                  <c:v>73.8</c:v>
                </c:pt>
                <c:pt idx="1165">
                  <c:v>73.599999999999994</c:v>
                </c:pt>
                <c:pt idx="1166">
                  <c:v>73.400000000000006</c:v>
                </c:pt>
                <c:pt idx="1167">
                  <c:v>73.2</c:v>
                </c:pt>
                <c:pt idx="1168">
                  <c:v>73</c:v>
                </c:pt>
                <c:pt idx="1169">
                  <c:v>72.7</c:v>
                </c:pt>
                <c:pt idx="1170">
                  <c:v>72.5</c:v>
                </c:pt>
                <c:pt idx="1171">
                  <c:v>72.3</c:v>
                </c:pt>
                <c:pt idx="1172">
                  <c:v>72.099999999999994</c:v>
                </c:pt>
                <c:pt idx="1173">
                  <c:v>71.900000000000006</c:v>
                </c:pt>
                <c:pt idx="1174">
                  <c:v>71.7</c:v>
                </c:pt>
                <c:pt idx="1175">
                  <c:v>75.3</c:v>
                </c:pt>
                <c:pt idx="1176">
                  <c:v>75.3</c:v>
                </c:pt>
                <c:pt idx="1177">
                  <c:v>74.900000000000006</c:v>
                </c:pt>
                <c:pt idx="1178">
                  <c:v>74.5</c:v>
                </c:pt>
                <c:pt idx="1179">
                  <c:v>73.7</c:v>
                </c:pt>
                <c:pt idx="1180">
                  <c:v>73.8</c:v>
                </c:pt>
                <c:pt idx="1181">
                  <c:v>73.900000000000006</c:v>
                </c:pt>
                <c:pt idx="1182">
                  <c:v>74</c:v>
                </c:pt>
                <c:pt idx="1183">
                  <c:v>74.2</c:v>
                </c:pt>
                <c:pt idx="1184">
                  <c:v>72.8</c:v>
                </c:pt>
                <c:pt idx="1185">
                  <c:v>72.2</c:v>
                </c:pt>
                <c:pt idx="1186">
                  <c:v>72.099999999999994</c:v>
                </c:pt>
                <c:pt idx="1187">
                  <c:v>68.400000000000006</c:v>
                </c:pt>
                <c:pt idx="1188">
                  <c:v>68.099999999999994</c:v>
                </c:pt>
                <c:pt idx="1189">
                  <c:v>68.099999999999994</c:v>
                </c:pt>
                <c:pt idx="1190">
                  <c:v>68</c:v>
                </c:pt>
                <c:pt idx="1191">
                  <c:v>67.900000000000006</c:v>
                </c:pt>
                <c:pt idx="1192">
                  <c:v>68</c:v>
                </c:pt>
                <c:pt idx="1193">
                  <c:v>67.5</c:v>
                </c:pt>
                <c:pt idx="1194">
                  <c:v>67.5</c:v>
                </c:pt>
                <c:pt idx="1195">
                  <c:v>67.3</c:v>
                </c:pt>
                <c:pt idx="1196">
                  <c:v>67</c:v>
                </c:pt>
                <c:pt idx="1197">
                  <c:v>67.3</c:v>
                </c:pt>
                <c:pt idx="1198">
                  <c:v>67.2</c:v>
                </c:pt>
                <c:pt idx="1199">
                  <c:v>66.8</c:v>
                </c:pt>
                <c:pt idx="1200">
                  <c:v>66.8</c:v>
                </c:pt>
                <c:pt idx="1201">
                  <c:v>66.8</c:v>
                </c:pt>
                <c:pt idx="1202">
                  <c:v>77.3</c:v>
                </c:pt>
                <c:pt idx="1203">
                  <c:v>77.099999999999994</c:v>
                </c:pt>
                <c:pt idx="1204">
                  <c:v>76.8</c:v>
                </c:pt>
                <c:pt idx="1205">
                  <c:v>76.7</c:v>
                </c:pt>
                <c:pt idx="1206">
                  <c:v>76.3</c:v>
                </c:pt>
                <c:pt idx="1207">
                  <c:v>75.7</c:v>
                </c:pt>
                <c:pt idx="1208">
                  <c:v>75.5</c:v>
                </c:pt>
                <c:pt idx="1209">
                  <c:v>75.3</c:v>
                </c:pt>
                <c:pt idx="1210">
                  <c:v>75.2</c:v>
                </c:pt>
                <c:pt idx="1211">
                  <c:v>75</c:v>
                </c:pt>
                <c:pt idx="1212">
                  <c:v>74.900000000000006</c:v>
                </c:pt>
                <c:pt idx="1213">
                  <c:v>74.7</c:v>
                </c:pt>
                <c:pt idx="1214">
                  <c:v>74.5</c:v>
                </c:pt>
                <c:pt idx="1215">
                  <c:v>74.2</c:v>
                </c:pt>
                <c:pt idx="1216">
                  <c:v>73.7</c:v>
                </c:pt>
                <c:pt idx="1217">
                  <c:v>89</c:v>
                </c:pt>
                <c:pt idx="1218">
                  <c:v>86</c:v>
                </c:pt>
                <c:pt idx="1219">
                  <c:v>83</c:v>
                </c:pt>
                <c:pt idx="1220">
                  <c:v>82</c:v>
                </c:pt>
                <c:pt idx="1221">
                  <c:v>79.599999999999994</c:v>
                </c:pt>
                <c:pt idx="1222">
                  <c:v>79.3</c:v>
                </c:pt>
                <c:pt idx="1223">
                  <c:v>79</c:v>
                </c:pt>
                <c:pt idx="1224">
                  <c:v>78.7</c:v>
                </c:pt>
                <c:pt idx="1225">
                  <c:v>78.5</c:v>
                </c:pt>
                <c:pt idx="1226">
                  <c:v>77.7</c:v>
                </c:pt>
                <c:pt idx="1227">
                  <c:v>78</c:v>
                </c:pt>
                <c:pt idx="1228">
                  <c:v>77.3</c:v>
                </c:pt>
                <c:pt idx="1229">
                  <c:v>77.2</c:v>
                </c:pt>
                <c:pt idx="1230">
                  <c:v>76.900000000000006</c:v>
                </c:pt>
                <c:pt idx="1231">
                  <c:v>76.599999999999994</c:v>
                </c:pt>
                <c:pt idx="1232">
                  <c:v>74.8</c:v>
                </c:pt>
                <c:pt idx="1233">
                  <c:v>74.599999999999994</c:v>
                </c:pt>
                <c:pt idx="1234">
                  <c:v>74.400000000000006</c:v>
                </c:pt>
                <c:pt idx="1235">
                  <c:v>74.3</c:v>
                </c:pt>
                <c:pt idx="1236">
                  <c:v>73.400000000000006</c:v>
                </c:pt>
                <c:pt idx="1237">
                  <c:v>73.099999999999994</c:v>
                </c:pt>
                <c:pt idx="1238">
                  <c:v>73.099999999999994</c:v>
                </c:pt>
                <c:pt idx="1239">
                  <c:v>72.900000000000006</c:v>
                </c:pt>
                <c:pt idx="1240">
                  <c:v>72.5</c:v>
                </c:pt>
                <c:pt idx="1241">
                  <c:v>71.900000000000006</c:v>
                </c:pt>
                <c:pt idx="1242">
                  <c:v>71.7</c:v>
                </c:pt>
                <c:pt idx="1243">
                  <c:v>71.099999999999994</c:v>
                </c:pt>
                <c:pt idx="1244">
                  <c:v>77</c:v>
                </c:pt>
                <c:pt idx="1245">
                  <c:v>78</c:v>
                </c:pt>
                <c:pt idx="1246">
                  <c:v>77</c:v>
                </c:pt>
                <c:pt idx="1247">
                  <c:v>73</c:v>
                </c:pt>
                <c:pt idx="1248">
                  <c:v>70</c:v>
                </c:pt>
                <c:pt idx="1249">
                  <c:v>69.599999999999994</c:v>
                </c:pt>
                <c:pt idx="1250">
                  <c:v>69.400000000000006</c:v>
                </c:pt>
                <c:pt idx="1251">
                  <c:v>68.400000000000006</c:v>
                </c:pt>
                <c:pt idx="1252">
                  <c:v>68.2</c:v>
                </c:pt>
                <c:pt idx="1253">
                  <c:v>67.5</c:v>
                </c:pt>
                <c:pt idx="1254">
                  <c:v>67.3</c:v>
                </c:pt>
                <c:pt idx="1255">
                  <c:v>66.400000000000006</c:v>
                </c:pt>
                <c:pt idx="1256">
                  <c:v>65</c:v>
                </c:pt>
                <c:pt idx="1257">
                  <c:v>64.900000000000006</c:v>
                </c:pt>
                <c:pt idx="1258">
                  <c:v>64.599999999999994</c:v>
                </c:pt>
                <c:pt idx="1259">
                  <c:v>64.8</c:v>
                </c:pt>
                <c:pt idx="1260">
                  <c:v>65.099999999999994</c:v>
                </c:pt>
                <c:pt idx="1261">
                  <c:v>65.7</c:v>
                </c:pt>
                <c:pt idx="1262">
                  <c:v>65.2</c:v>
                </c:pt>
                <c:pt idx="1263">
                  <c:v>64.599999999999994</c:v>
                </c:pt>
                <c:pt idx="1264">
                  <c:v>63.8</c:v>
                </c:pt>
                <c:pt idx="1265">
                  <c:v>62.8</c:v>
                </c:pt>
                <c:pt idx="1266">
                  <c:v>61</c:v>
                </c:pt>
                <c:pt idx="1267">
                  <c:v>68</c:v>
                </c:pt>
                <c:pt idx="1268">
                  <c:v>59.6</c:v>
                </c:pt>
                <c:pt idx="1269">
                  <c:v>57.6</c:v>
                </c:pt>
                <c:pt idx="1270">
                  <c:v>55.3</c:v>
                </c:pt>
                <c:pt idx="1271">
                  <c:v>53.4</c:v>
                </c:pt>
                <c:pt idx="1272">
                  <c:v>52</c:v>
                </c:pt>
                <c:pt idx="1273">
                  <c:v>57</c:v>
                </c:pt>
                <c:pt idx="1274">
                  <c:v>73.8</c:v>
                </c:pt>
                <c:pt idx="1275">
                  <c:v>73.599999999999994</c:v>
                </c:pt>
                <c:pt idx="1276">
                  <c:v>73.2</c:v>
                </c:pt>
                <c:pt idx="1277">
                  <c:v>73</c:v>
                </c:pt>
                <c:pt idx="1278">
                  <c:v>72.599999999999994</c:v>
                </c:pt>
                <c:pt idx="1279">
                  <c:v>76</c:v>
                </c:pt>
                <c:pt idx="1280">
                  <c:v>72.5</c:v>
                </c:pt>
                <c:pt idx="1281">
                  <c:v>72.2</c:v>
                </c:pt>
                <c:pt idx="1282">
                  <c:v>72</c:v>
                </c:pt>
                <c:pt idx="1283">
                  <c:v>71.599999999999994</c:v>
                </c:pt>
                <c:pt idx="1284">
                  <c:v>71.400000000000006</c:v>
                </c:pt>
                <c:pt idx="1285">
                  <c:v>79</c:v>
                </c:pt>
                <c:pt idx="1286">
                  <c:v>76</c:v>
                </c:pt>
                <c:pt idx="1287">
                  <c:v>75</c:v>
                </c:pt>
                <c:pt idx="1288">
                  <c:v>72</c:v>
                </c:pt>
                <c:pt idx="1289">
                  <c:v>67.3</c:v>
                </c:pt>
                <c:pt idx="1290">
                  <c:v>67.099999999999994</c:v>
                </c:pt>
                <c:pt idx="1291">
                  <c:v>66.900000000000006</c:v>
                </c:pt>
                <c:pt idx="1292">
                  <c:v>66.599999999999994</c:v>
                </c:pt>
                <c:pt idx="1293">
                  <c:v>66.2</c:v>
                </c:pt>
                <c:pt idx="1294">
                  <c:v>65.8</c:v>
                </c:pt>
                <c:pt idx="1295">
                  <c:v>65.400000000000006</c:v>
                </c:pt>
                <c:pt idx="1296">
                  <c:v>65.099999999999994</c:v>
                </c:pt>
                <c:pt idx="1297">
                  <c:v>64.7</c:v>
                </c:pt>
                <c:pt idx="1298">
                  <c:v>64.3</c:v>
                </c:pt>
                <c:pt idx="1299">
                  <c:v>63.8</c:v>
                </c:pt>
                <c:pt idx="1300">
                  <c:v>63.4</c:v>
                </c:pt>
                <c:pt idx="1301">
                  <c:v>66.400000000000006</c:v>
                </c:pt>
                <c:pt idx="1302">
                  <c:v>66</c:v>
                </c:pt>
                <c:pt idx="1303">
                  <c:v>65.599999999999994</c:v>
                </c:pt>
                <c:pt idx="1304">
                  <c:v>64.900000000000006</c:v>
                </c:pt>
                <c:pt idx="1305">
                  <c:v>64.3</c:v>
                </c:pt>
                <c:pt idx="1306">
                  <c:v>63.5</c:v>
                </c:pt>
                <c:pt idx="1307">
                  <c:v>62.8</c:v>
                </c:pt>
                <c:pt idx="1308">
                  <c:v>62.1</c:v>
                </c:pt>
                <c:pt idx="1309">
                  <c:v>61.3</c:v>
                </c:pt>
                <c:pt idx="1310">
                  <c:v>65</c:v>
                </c:pt>
                <c:pt idx="1311">
                  <c:v>59.7</c:v>
                </c:pt>
                <c:pt idx="1312">
                  <c:v>75.400000000000006</c:v>
                </c:pt>
                <c:pt idx="1313">
                  <c:v>75.3</c:v>
                </c:pt>
                <c:pt idx="1314">
                  <c:v>74.900000000000006</c:v>
                </c:pt>
                <c:pt idx="1315">
                  <c:v>74.599999999999994</c:v>
                </c:pt>
                <c:pt idx="1316">
                  <c:v>74.400000000000006</c:v>
                </c:pt>
                <c:pt idx="1317">
                  <c:v>74.099999999999994</c:v>
                </c:pt>
                <c:pt idx="1318">
                  <c:v>74</c:v>
                </c:pt>
                <c:pt idx="1319">
                  <c:v>73.8</c:v>
                </c:pt>
                <c:pt idx="1320">
                  <c:v>73.599999999999994</c:v>
                </c:pt>
                <c:pt idx="1321">
                  <c:v>73</c:v>
                </c:pt>
                <c:pt idx="1322">
                  <c:v>73</c:v>
                </c:pt>
                <c:pt idx="1323">
                  <c:v>73</c:v>
                </c:pt>
                <c:pt idx="1324">
                  <c:v>72.900000000000006</c:v>
                </c:pt>
                <c:pt idx="1325">
                  <c:v>72.7</c:v>
                </c:pt>
                <c:pt idx="1326">
                  <c:v>72.599999999999994</c:v>
                </c:pt>
                <c:pt idx="1327">
                  <c:v>72.400000000000006</c:v>
                </c:pt>
                <c:pt idx="1328">
                  <c:v>72.3</c:v>
                </c:pt>
                <c:pt idx="1329">
                  <c:v>72.2</c:v>
                </c:pt>
                <c:pt idx="1330">
                  <c:v>72.2</c:v>
                </c:pt>
                <c:pt idx="1331">
                  <c:v>72.2</c:v>
                </c:pt>
                <c:pt idx="1332">
                  <c:v>72.2</c:v>
                </c:pt>
                <c:pt idx="1333">
                  <c:v>72.099999999999994</c:v>
                </c:pt>
                <c:pt idx="1334">
                  <c:v>72.099999999999994</c:v>
                </c:pt>
                <c:pt idx="1335">
                  <c:v>72.099999999999994</c:v>
                </c:pt>
                <c:pt idx="1336">
                  <c:v>72</c:v>
                </c:pt>
                <c:pt idx="1337">
                  <c:v>71.8</c:v>
                </c:pt>
                <c:pt idx="1338">
                  <c:v>48.1</c:v>
                </c:pt>
                <c:pt idx="1339">
                  <c:v>54</c:v>
                </c:pt>
                <c:pt idx="1340">
                  <c:v>49.7</c:v>
                </c:pt>
                <c:pt idx="1341">
                  <c:v>48.9</c:v>
                </c:pt>
                <c:pt idx="1342">
                  <c:v>48.1</c:v>
                </c:pt>
                <c:pt idx="1343">
                  <c:v>47.1</c:v>
                </c:pt>
                <c:pt idx="1344">
                  <c:v>46.2</c:v>
                </c:pt>
                <c:pt idx="1345">
                  <c:v>45.3</c:v>
                </c:pt>
                <c:pt idx="1346">
                  <c:v>68.8</c:v>
                </c:pt>
                <c:pt idx="1347">
                  <c:v>68.8</c:v>
                </c:pt>
                <c:pt idx="1348">
                  <c:v>68.7</c:v>
                </c:pt>
                <c:pt idx="1349">
                  <c:v>68.5</c:v>
                </c:pt>
                <c:pt idx="1350">
                  <c:v>68.3</c:v>
                </c:pt>
                <c:pt idx="1351">
                  <c:v>68.099999999999994</c:v>
                </c:pt>
                <c:pt idx="1352">
                  <c:v>68</c:v>
                </c:pt>
                <c:pt idx="1353">
                  <c:v>67.599999999999994</c:v>
                </c:pt>
                <c:pt idx="1354">
                  <c:v>67.599999999999994</c:v>
                </c:pt>
                <c:pt idx="1355">
                  <c:v>67.400000000000006</c:v>
                </c:pt>
                <c:pt idx="1356">
                  <c:v>67.099999999999994</c:v>
                </c:pt>
                <c:pt idx="1357">
                  <c:v>66.8</c:v>
                </c:pt>
                <c:pt idx="1358">
                  <c:v>66.5</c:v>
                </c:pt>
                <c:pt idx="1359">
                  <c:v>66.2</c:v>
                </c:pt>
                <c:pt idx="1360">
                  <c:v>65.8</c:v>
                </c:pt>
                <c:pt idx="1361">
                  <c:v>62</c:v>
                </c:pt>
                <c:pt idx="1362">
                  <c:v>69</c:v>
                </c:pt>
                <c:pt idx="1363">
                  <c:v>59.2</c:v>
                </c:pt>
                <c:pt idx="1364">
                  <c:v>58.9</c:v>
                </c:pt>
                <c:pt idx="1365">
                  <c:v>58</c:v>
                </c:pt>
                <c:pt idx="1366">
                  <c:v>56.5</c:v>
                </c:pt>
                <c:pt idx="1367">
                  <c:v>55.3</c:v>
                </c:pt>
                <c:pt idx="1368">
                  <c:v>54.5</c:v>
                </c:pt>
                <c:pt idx="1369">
                  <c:v>54</c:v>
                </c:pt>
                <c:pt idx="1370">
                  <c:v>53.8</c:v>
                </c:pt>
                <c:pt idx="1371">
                  <c:v>53.7</c:v>
                </c:pt>
                <c:pt idx="1372">
                  <c:v>54</c:v>
                </c:pt>
                <c:pt idx="1373">
                  <c:v>54.9</c:v>
                </c:pt>
                <c:pt idx="1374">
                  <c:v>56</c:v>
                </c:pt>
                <c:pt idx="1375">
                  <c:v>57.3</c:v>
                </c:pt>
                <c:pt idx="1376">
                  <c:v>82.6</c:v>
                </c:pt>
                <c:pt idx="1377">
                  <c:v>82.4</c:v>
                </c:pt>
                <c:pt idx="1378">
                  <c:v>82</c:v>
                </c:pt>
                <c:pt idx="1379">
                  <c:v>82.1</c:v>
                </c:pt>
                <c:pt idx="1380">
                  <c:v>81.900000000000006</c:v>
                </c:pt>
                <c:pt idx="1381">
                  <c:v>81.599999999999994</c:v>
                </c:pt>
                <c:pt idx="1382">
                  <c:v>81.3</c:v>
                </c:pt>
                <c:pt idx="1383">
                  <c:v>89</c:v>
                </c:pt>
                <c:pt idx="1384">
                  <c:v>88</c:v>
                </c:pt>
                <c:pt idx="1385">
                  <c:v>81</c:v>
                </c:pt>
                <c:pt idx="1386">
                  <c:v>81</c:v>
                </c:pt>
                <c:pt idx="1387">
                  <c:v>79.400000000000006</c:v>
                </c:pt>
                <c:pt idx="1388">
                  <c:v>79.5</c:v>
                </c:pt>
                <c:pt idx="1389">
                  <c:v>79.400000000000006</c:v>
                </c:pt>
                <c:pt idx="1390">
                  <c:v>79.099999999999994</c:v>
                </c:pt>
                <c:pt idx="1391">
                  <c:v>74.7</c:v>
                </c:pt>
                <c:pt idx="1392">
                  <c:v>74.599999999999994</c:v>
                </c:pt>
                <c:pt idx="1393">
                  <c:v>74.5</c:v>
                </c:pt>
                <c:pt idx="1394">
                  <c:v>74.5</c:v>
                </c:pt>
                <c:pt idx="1395">
                  <c:v>74.5</c:v>
                </c:pt>
                <c:pt idx="1396">
                  <c:v>71.8</c:v>
                </c:pt>
                <c:pt idx="1397">
                  <c:v>72.3</c:v>
                </c:pt>
                <c:pt idx="1398">
                  <c:v>73.7</c:v>
                </c:pt>
                <c:pt idx="1399">
                  <c:v>73.8</c:v>
                </c:pt>
                <c:pt idx="1400">
                  <c:v>74.2</c:v>
                </c:pt>
                <c:pt idx="1401">
                  <c:v>69.099999999999994</c:v>
                </c:pt>
                <c:pt idx="1402">
                  <c:v>73.900000000000006</c:v>
                </c:pt>
                <c:pt idx="1403">
                  <c:v>71.400000000000006</c:v>
                </c:pt>
                <c:pt idx="1404">
                  <c:v>71.2</c:v>
                </c:pt>
                <c:pt idx="1405">
                  <c:v>71.3</c:v>
                </c:pt>
                <c:pt idx="1406">
                  <c:v>76</c:v>
                </c:pt>
                <c:pt idx="1407">
                  <c:v>73</c:v>
                </c:pt>
                <c:pt idx="1408">
                  <c:v>70</c:v>
                </c:pt>
                <c:pt idx="1409">
                  <c:v>69.8</c:v>
                </c:pt>
                <c:pt idx="1410">
                  <c:v>69.5</c:v>
                </c:pt>
                <c:pt idx="1411">
                  <c:v>69.3</c:v>
                </c:pt>
                <c:pt idx="1412">
                  <c:v>68.900000000000006</c:v>
                </c:pt>
                <c:pt idx="1413">
                  <c:v>58.4</c:v>
                </c:pt>
                <c:pt idx="1414">
                  <c:v>57.6</c:v>
                </c:pt>
                <c:pt idx="1415">
                  <c:v>56.5</c:v>
                </c:pt>
                <c:pt idx="1416">
                  <c:v>55</c:v>
                </c:pt>
                <c:pt idx="1417">
                  <c:v>53.6</c:v>
                </c:pt>
                <c:pt idx="1418">
                  <c:v>52.6</c:v>
                </c:pt>
                <c:pt idx="1419">
                  <c:v>51.4</c:v>
                </c:pt>
                <c:pt idx="1420">
                  <c:v>50</c:v>
                </c:pt>
                <c:pt idx="1421">
                  <c:v>47.8</c:v>
                </c:pt>
                <c:pt idx="1422">
                  <c:v>46</c:v>
                </c:pt>
                <c:pt idx="1423">
                  <c:v>45.6</c:v>
                </c:pt>
                <c:pt idx="1424">
                  <c:v>45.9</c:v>
                </c:pt>
                <c:pt idx="1425">
                  <c:v>46.4</c:v>
                </c:pt>
                <c:pt idx="1426">
                  <c:v>47.1</c:v>
                </c:pt>
                <c:pt idx="1427">
                  <c:v>48.4</c:v>
                </c:pt>
                <c:pt idx="1428">
                  <c:v>82.3</c:v>
                </c:pt>
                <c:pt idx="1429">
                  <c:v>81.900000000000006</c:v>
                </c:pt>
                <c:pt idx="1430">
                  <c:v>81.7</c:v>
                </c:pt>
                <c:pt idx="1431">
                  <c:v>81.7</c:v>
                </c:pt>
                <c:pt idx="1432">
                  <c:v>73.8</c:v>
                </c:pt>
                <c:pt idx="1433">
                  <c:v>73.7</c:v>
                </c:pt>
                <c:pt idx="1434">
                  <c:v>73.5</c:v>
                </c:pt>
                <c:pt idx="1435">
                  <c:v>73.2</c:v>
                </c:pt>
                <c:pt idx="1436">
                  <c:v>73</c:v>
                </c:pt>
                <c:pt idx="1437">
                  <c:v>72.8</c:v>
                </c:pt>
                <c:pt idx="1438">
                  <c:v>72.7</c:v>
                </c:pt>
                <c:pt idx="1439">
                  <c:v>72.599999999999994</c:v>
                </c:pt>
                <c:pt idx="1440">
                  <c:v>69.599999999999994</c:v>
                </c:pt>
                <c:pt idx="1441">
                  <c:v>69.3</c:v>
                </c:pt>
                <c:pt idx="1442">
                  <c:v>68.8</c:v>
                </c:pt>
                <c:pt idx="1443">
                  <c:v>68.099999999999994</c:v>
                </c:pt>
                <c:pt idx="1444">
                  <c:v>67.3</c:v>
                </c:pt>
                <c:pt idx="1445">
                  <c:v>66.7</c:v>
                </c:pt>
                <c:pt idx="1446">
                  <c:v>66.400000000000006</c:v>
                </c:pt>
                <c:pt idx="1447">
                  <c:v>66.099999999999994</c:v>
                </c:pt>
                <c:pt idx="1448">
                  <c:v>65.900000000000006</c:v>
                </c:pt>
                <c:pt idx="1449">
                  <c:v>65.5</c:v>
                </c:pt>
                <c:pt idx="1450">
                  <c:v>65.900000000000006</c:v>
                </c:pt>
                <c:pt idx="1451">
                  <c:v>65.2</c:v>
                </c:pt>
                <c:pt idx="1452">
                  <c:v>64.3</c:v>
                </c:pt>
                <c:pt idx="1453">
                  <c:v>74.599999999999994</c:v>
                </c:pt>
                <c:pt idx="1454">
                  <c:v>74.5</c:v>
                </c:pt>
                <c:pt idx="1455">
                  <c:v>74.3</c:v>
                </c:pt>
                <c:pt idx="1456">
                  <c:v>74.099999999999994</c:v>
                </c:pt>
                <c:pt idx="1457">
                  <c:v>73.900000000000006</c:v>
                </c:pt>
                <c:pt idx="1458">
                  <c:v>73.7</c:v>
                </c:pt>
                <c:pt idx="1459">
                  <c:v>73.5</c:v>
                </c:pt>
                <c:pt idx="1460">
                  <c:v>73.3</c:v>
                </c:pt>
                <c:pt idx="1461">
                  <c:v>73</c:v>
                </c:pt>
                <c:pt idx="1462">
                  <c:v>72.5</c:v>
                </c:pt>
                <c:pt idx="1463">
                  <c:v>71.599999999999994</c:v>
                </c:pt>
                <c:pt idx="1464">
                  <c:v>71.7</c:v>
                </c:pt>
                <c:pt idx="1465">
                  <c:v>71.400000000000006</c:v>
                </c:pt>
                <c:pt idx="1466">
                  <c:v>71.2</c:v>
                </c:pt>
                <c:pt idx="1467">
                  <c:v>71.099999999999994</c:v>
                </c:pt>
                <c:pt idx="1468">
                  <c:v>68</c:v>
                </c:pt>
                <c:pt idx="1469">
                  <c:v>67.7</c:v>
                </c:pt>
                <c:pt idx="1470">
                  <c:v>67.400000000000006</c:v>
                </c:pt>
                <c:pt idx="1471">
                  <c:v>67.2</c:v>
                </c:pt>
                <c:pt idx="1472">
                  <c:v>66.900000000000006</c:v>
                </c:pt>
                <c:pt idx="1473">
                  <c:v>66.599999999999994</c:v>
                </c:pt>
                <c:pt idx="1474">
                  <c:v>66.2</c:v>
                </c:pt>
                <c:pt idx="1475">
                  <c:v>59.7</c:v>
                </c:pt>
                <c:pt idx="1476">
                  <c:v>59.4</c:v>
                </c:pt>
                <c:pt idx="1477">
                  <c:v>58.9</c:v>
                </c:pt>
                <c:pt idx="1478">
                  <c:v>58.3</c:v>
                </c:pt>
                <c:pt idx="1479">
                  <c:v>57.4</c:v>
                </c:pt>
                <c:pt idx="1480">
                  <c:v>56.7</c:v>
                </c:pt>
                <c:pt idx="1481">
                  <c:v>56.2</c:v>
                </c:pt>
                <c:pt idx="1482">
                  <c:v>73.3</c:v>
                </c:pt>
                <c:pt idx="1483">
                  <c:v>73.2</c:v>
                </c:pt>
                <c:pt idx="1484">
                  <c:v>73</c:v>
                </c:pt>
                <c:pt idx="1485">
                  <c:v>72.900000000000006</c:v>
                </c:pt>
                <c:pt idx="1486">
                  <c:v>72.8</c:v>
                </c:pt>
                <c:pt idx="1487">
                  <c:v>72.5</c:v>
                </c:pt>
                <c:pt idx="1488">
                  <c:v>72.599999999999994</c:v>
                </c:pt>
                <c:pt idx="1489">
                  <c:v>72.5</c:v>
                </c:pt>
                <c:pt idx="1490">
                  <c:v>72.400000000000006</c:v>
                </c:pt>
                <c:pt idx="1491">
                  <c:v>72.3</c:v>
                </c:pt>
                <c:pt idx="1492">
                  <c:v>72.2</c:v>
                </c:pt>
                <c:pt idx="1493">
                  <c:v>72</c:v>
                </c:pt>
                <c:pt idx="1494">
                  <c:v>71.900000000000006</c:v>
                </c:pt>
                <c:pt idx="1495">
                  <c:v>71.8</c:v>
                </c:pt>
                <c:pt idx="1496">
                  <c:v>71.599999999999994</c:v>
                </c:pt>
                <c:pt idx="1497">
                  <c:v>71.099999999999994</c:v>
                </c:pt>
                <c:pt idx="1498">
                  <c:v>71</c:v>
                </c:pt>
                <c:pt idx="1499">
                  <c:v>78</c:v>
                </c:pt>
                <c:pt idx="1500">
                  <c:v>76</c:v>
                </c:pt>
                <c:pt idx="1501">
                  <c:v>74</c:v>
                </c:pt>
                <c:pt idx="1502">
                  <c:v>71</c:v>
                </c:pt>
                <c:pt idx="1503">
                  <c:v>69.900000000000006</c:v>
                </c:pt>
                <c:pt idx="1504">
                  <c:v>69.7</c:v>
                </c:pt>
                <c:pt idx="1505">
                  <c:v>69.599999999999994</c:v>
                </c:pt>
                <c:pt idx="1506">
                  <c:v>69.5</c:v>
                </c:pt>
                <c:pt idx="1507">
                  <c:v>69.400000000000006</c:v>
                </c:pt>
                <c:pt idx="1508">
                  <c:v>69.3</c:v>
                </c:pt>
                <c:pt idx="1509">
                  <c:v>69.2</c:v>
                </c:pt>
                <c:pt idx="1510">
                  <c:v>75.099999999999994</c:v>
                </c:pt>
                <c:pt idx="1511">
                  <c:v>74.900000000000006</c:v>
                </c:pt>
                <c:pt idx="1512">
                  <c:v>74.900000000000006</c:v>
                </c:pt>
                <c:pt idx="1513">
                  <c:v>74.8</c:v>
                </c:pt>
                <c:pt idx="1514">
                  <c:v>74.8</c:v>
                </c:pt>
                <c:pt idx="1515">
                  <c:v>74.7</c:v>
                </c:pt>
                <c:pt idx="1516">
                  <c:v>74.7</c:v>
                </c:pt>
                <c:pt idx="1517">
                  <c:v>74.599999999999994</c:v>
                </c:pt>
                <c:pt idx="1518">
                  <c:v>74.400000000000006</c:v>
                </c:pt>
                <c:pt idx="1519">
                  <c:v>74.2</c:v>
                </c:pt>
                <c:pt idx="1520">
                  <c:v>74</c:v>
                </c:pt>
                <c:pt idx="1521">
                  <c:v>73.7</c:v>
                </c:pt>
                <c:pt idx="1522">
                  <c:v>73.5</c:v>
                </c:pt>
                <c:pt idx="1523">
                  <c:v>73.2</c:v>
                </c:pt>
                <c:pt idx="1524">
                  <c:v>72.900000000000006</c:v>
                </c:pt>
                <c:pt idx="1525">
                  <c:v>75.5</c:v>
                </c:pt>
                <c:pt idx="1526">
                  <c:v>75.2</c:v>
                </c:pt>
                <c:pt idx="1527">
                  <c:v>74.8</c:v>
                </c:pt>
                <c:pt idx="1528">
                  <c:v>74.5</c:v>
                </c:pt>
                <c:pt idx="1529">
                  <c:v>74.2</c:v>
                </c:pt>
                <c:pt idx="1530">
                  <c:v>73.900000000000006</c:v>
                </c:pt>
                <c:pt idx="1531">
                  <c:v>73.5</c:v>
                </c:pt>
                <c:pt idx="1532">
                  <c:v>73.2</c:v>
                </c:pt>
                <c:pt idx="1533">
                  <c:v>72.8</c:v>
                </c:pt>
                <c:pt idx="1534">
                  <c:v>72.400000000000006</c:v>
                </c:pt>
                <c:pt idx="1535">
                  <c:v>72</c:v>
                </c:pt>
                <c:pt idx="1536">
                  <c:v>71.599999999999994</c:v>
                </c:pt>
                <c:pt idx="1537">
                  <c:v>71.2</c:v>
                </c:pt>
                <c:pt idx="1538">
                  <c:v>78</c:v>
                </c:pt>
                <c:pt idx="1539">
                  <c:v>74</c:v>
                </c:pt>
                <c:pt idx="1540">
                  <c:v>66</c:v>
                </c:pt>
                <c:pt idx="1541">
                  <c:v>65.400000000000006</c:v>
                </c:pt>
                <c:pt idx="1542">
                  <c:v>65.599999999999994</c:v>
                </c:pt>
                <c:pt idx="1543">
                  <c:v>65.599999999999994</c:v>
                </c:pt>
                <c:pt idx="1544">
                  <c:v>65.8</c:v>
                </c:pt>
                <c:pt idx="1545">
                  <c:v>65.599999999999994</c:v>
                </c:pt>
                <c:pt idx="1546">
                  <c:v>64.5</c:v>
                </c:pt>
                <c:pt idx="1547">
                  <c:v>64.099999999999994</c:v>
                </c:pt>
                <c:pt idx="1548">
                  <c:v>63.7</c:v>
                </c:pt>
                <c:pt idx="1549">
                  <c:v>63.3</c:v>
                </c:pt>
                <c:pt idx="1550">
                  <c:v>63.5</c:v>
                </c:pt>
                <c:pt idx="1551">
                  <c:v>63.4</c:v>
                </c:pt>
                <c:pt idx="1552">
                  <c:v>63.3</c:v>
                </c:pt>
                <c:pt idx="1553">
                  <c:v>61.5</c:v>
                </c:pt>
                <c:pt idx="1554">
                  <c:v>67</c:v>
                </c:pt>
                <c:pt idx="1555">
                  <c:v>60</c:v>
                </c:pt>
                <c:pt idx="1556">
                  <c:v>59.3</c:v>
                </c:pt>
                <c:pt idx="1557">
                  <c:v>58.4</c:v>
                </c:pt>
                <c:pt idx="1558">
                  <c:v>57.5</c:v>
                </c:pt>
                <c:pt idx="1559">
                  <c:v>56.3</c:v>
                </c:pt>
                <c:pt idx="1560">
                  <c:v>55.5</c:v>
                </c:pt>
                <c:pt idx="1561">
                  <c:v>54.9</c:v>
                </c:pt>
                <c:pt idx="1562">
                  <c:v>53.2</c:v>
                </c:pt>
                <c:pt idx="1563">
                  <c:v>51.3</c:v>
                </c:pt>
                <c:pt idx="1564">
                  <c:v>51</c:v>
                </c:pt>
                <c:pt idx="1565">
                  <c:v>48.8</c:v>
                </c:pt>
                <c:pt idx="1566">
                  <c:v>78</c:v>
                </c:pt>
                <c:pt idx="1567">
                  <c:v>71</c:v>
                </c:pt>
                <c:pt idx="1568">
                  <c:v>77</c:v>
                </c:pt>
                <c:pt idx="1569">
                  <c:v>75</c:v>
                </c:pt>
                <c:pt idx="1570">
                  <c:v>69.8</c:v>
                </c:pt>
                <c:pt idx="1571">
                  <c:v>69.2</c:v>
                </c:pt>
                <c:pt idx="1572">
                  <c:v>67.7</c:v>
                </c:pt>
                <c:pt idx="1573">
                  <c:v>67.5</c:v>
                </c:pt>
                <c:pt idx="1574">
                  <c:v>67.7</c:v>
                </c:pt>
                <c:pt idx="1575">
                  <c:v>67</c:v>
                </c:pt>
                <c:pt idx="1576">
                  <c:v>67.400000000000006</c:v>
                </c:pt>
                <c:pt idx="1577">
                  <c:v>67.599999999999994</c:v>
                </c:pt>
                <c:pt idx="1578">
                  <c:v>67.599999999999994</c:v>
                </c:pt>
                <c:pt idx="1579">
                  <c:v>67.7</c:v>
                </c:pt>
                <c:pt idx="1580">
                  <c:v>67.5</c:v>
                </c:pt>
                <c:pt idx="1581">
                  <c:v>76.8</c:v>
                </c:pt>
                <c:pt idx="1582">
                  <c:v>76.8</c:v>
                </c:pt>
                <c:pt idx="1583">
                  <c:v>76.5</c:v>
                </c:pt>
                <c:pt idx="1584">
                  <c:v>77</c:v>
                </c:pt>
                <c:pt idx="1585">
                  <c:v>76.3</c:v>
                </c:pt>
                <c:pt idx="1586">
                  <c:v>76.599999999999994</c:v>
                </c:pt>
                <c:pt idx="1587">
                  <c:v>76.400000000000006</c:v>
                </c:pt>
                <c:pt idx="1588">
                  <c:v>75.400000000000006</c:v>
                </c:pt>
                <c:pt idx="1589">
                  <c:v>76.2</c:v>
                </c:pt>
                <c:pt idx="1590">
                  <c:v>75.7</c:v>
                </c:pt>
                <c:pt idx="1591">
                  <c:v>75.400000000000006</c:v>
                </c:pt>
                <c:pt idx="1592">
                  <c:v>75.400000000000006</c:v>
                </c:pt>
                <c:pt idx="1593">
                  <c:v>75.400000000000006</c:v>
                </c:pt>
                <c:pt idx="1594">
                  <c:v>75.2</c:v>
                </c:pt>
                <c:pt idx="1595">
                  <c:v>75.099999999999994</c:v>
                </c:pt>
                <c:pt idx="1596">
                  <c:v>69.2</c:v>
                </c:pt>
                <c:pt idx="1597">
                  <c:v>69.099999999999994</c:v>
                </c:pt>
                <c:pt idx="1598">
                  <c:v>68.8</c:v>
                </c:pt>
                <c:pt idx="1599">
                  <c:v>68.5</c:v>
                </c:pt>
                <c:pt idx="1600">
                  <c:v>68.3</c:v>
                </c:pt>
                <c:pt idx="1601">
                  <c:v>68</c:v>
                </c:pt>
                <c:pt idx="1602">
                  <c:v>67.900000000000006</c:v>
                </c:pt>
                <c:pt idx="1603">
                  <c:v>67.8</c:v>
                </c:pt>
                <c:pt idx="1604">
                  <c:v>67.599999999999994</c:v>
                </c:pt>
                <c:pt idx="1605">
                  <c:v>67.3</c:v>
                </c:pt>
                <c:pt idx="1606">
                  <c:v>67.8</c:v>
                </c:pt>
                <c:pt idx="1607">
                  <c:v>67.2</c:v>
                </c:pt>
                <c:pt idx="1608">
                  <c:v>67.099999999999994</c:v>
                </c:pt>
                <c:pt idx="1609">
                  <c:v>71.7</c:v>
                </c:pt>
                <c:pt idx="1610">
                  <c:v>71.599999999999994</c:v>
                </c:pt>
                <c:pt idx="1611">
                  <c:v>71.400000000000006</c:v>
                </c:pt>
                <c:pt idx="1612">
                  <c:v>71.2</c:v>
                </c:pt>
                <c:pt idx="1613">
                  <c:v>71</c:v>
                </c:pt>
                <c:pt idx="1614">
                  <c:v>78</c:v>
                </c:pt>
                <c:pt idx="1615">
                  <c:v>75</c:v>
                </c:pt>
                <c:pt idx="1616">
                  <c:v>73</c:v>
                </c:pt>
                <c:pt idx="1617">
                  <c:v>71</c:v>
                </c:pt>
                <c:pt idx="1618">
                  <c:v>69.900000000000006</c:v>
                </c:pt>
                <c:pt idx="1619">
                  <c:v>69.599999999999994</c:v>
                </c:pt>
                <c:pt idx="1620">
                  <c:v>69.400000000000006</c:v>
                </c:pt>
                <c:pt idx="1621">
                  <c:v>69.3</c:v>
                </c:pt>
                <c:pt idx="1622">
                  <c:v>69.099999999999994</c:v>
                </c:pt>
                <c:pt idx="1623">
                  <c:v>69</c:v>
                </c:pt>
                <c:pt idx="1624">
                  <c:v>61.1</c:v>
                </c:pt>
                <c:pt idx="1625">
                  <c:v>63</c:v>
                </c:pt>
                <c:pt idx="1626">
                  <c:v>59.2</c:v>
                </c:pt>
                <c:pt idx="1627">
                  <c:v>58.2</c:v>
                </c:pt>
                <c:pt idx="1628">
                  <c:v>58</c:v>
                </c:pt>
                <c:pt idx="1629">
                  <c:v>57.4</c:v>
                </c:pt>
                <c:pt idx="1630">
                  <c:v>55.7</c:v>
                </c:pt>
                <c:pt idx="1631">
                  <c:v>52.6</c:v>
                </c:pt>
                <c:pt idx="1632">
                  <c:v>58</c:v>
                </c:pt>
                <c:pt idx="1633">
                  <c:v>49.3</c:v>
                </c:pt>
                <c:pt idx="1634">
                  <c:v>59.2</c:v>
                </c:pt>
                <c:pt idx="1635">
                  <c:v>58</c:v>
                </c:pt>
                <c:pt idx="1636">
                  <c:v>56.6</c:v>
                </c:pt>
                <c:pt idx="1637">
                  <c:v>54.9</c:v>
                </c:pt>
                <c:pt idx="1638">
                  <c:v>52.4</c:v>
                </c:pt>
                <c:pt idx="1639">
                  <c:v>50</c:v>
                </c:pt>
                <c:pt idx="1640">
                  <c:v>48.2</c:v>
                </c:pt>
                <c:pt idx="1641">
                  <c:v>46.6</c:v>
                </c:pt>
                <c:pt idx="1642">
                  <c:v>45.4</c:v>
                </c:pt>
                <c:pt idx="1643">
                  <c:v>44.6</c:v>
                </c:pt>
                <c:pt idx="1644">
                  <c:v>44.3</c:v>
                </c:pt>
                <c:pt idx="1645">
                  <c:v>44.5</c:v>
                </c:pt>
                <c:pt idx="1646">
                  <c:v>44.8</c:v>
                </c:pt>
                <c:pt idx="1647">
                  <c:v>45.3</c:v>
                </c:pt>
                <c:pt idx="1648">
                  <c:v>46</c:v>
                </c:pt>
              </c:numCache>
            </c:numRef>
          </c:yVal>
          <c:smooth val="0"/>
          <c:extLst>
            <c:ext xmlns:c16="http://schemas.microsoft.com/office/drawing/2014/chart" uri="{C3380CC4-5D6E-409C-BE32-E72D297353CC}">
              <c16:uniqueId val="{00000001-DB9F-43E9-8B56-52FD006DEA1D}"/>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1649"/>
                <c:pt idx="0">
                  <c:v>65.073751371362434</c:v>
                </c:pt>
                <c:pt idx="1">
                  <c:v>62.302509084032771</c:v>
                </c:pt>
                <c:pt idx="2">
                  <c:v>62.111513891320939</c:v>
                </c:pt>
                <c:pt idx="3">
                  <c:v>61.733691503960685</c:v>
                </c:pt>
                <c:pt idx="4">
                  <c:v>61.288147432930288</c:v>
                </c:pt>
                <c:pt idx="5">
                  <c:v>60.70020220823131</c:v>
                </c:pt>
                <c:pt idx="6">
                  <c:v>60.459650561142091</c:v>
                </c:pt>
                <c:pt idx="7">
                  <c:v>59.76673733231388</c:v>
                </c:pt>
                <c:pt idx="8">
                  <c:v>58.732446525935742</c:v>
                </c:pt>
                <c:pt idx="9">
                  <c:v>58.843735144781903</c:v>
                </c:pt>
                <c:pt idx="10">
                  <c:v>57.990198849604127</c:v>
                </c:pt>
                <c:pt idx="11">
                  <c:v>56.875540739626288</c:v>
                </c:pt>
                <c:pt idx="12">
                  <c:v>56.016613381412782</c:v>
                </c:pt>
                <c:pt idx="13">
                  <c:v>65.448195290330077</c:v>
                </c:pt>
                <c:pt idx="14">
                  <c:v>55.342557361449231</c:v>
                </c:pt>
                <c:pt idx="15">
                  <c:v>55.249957051721815</c:v>
                </c:pt>
                <c:pt idx="16">
                  <c:v>77.726248628637549</c:v>
                </c:pt>
                <c:pt idx="17">
                  <c:v>77.609795365099458</c:v>
                </c:pt>
                <c:pt idx="18">
                  <c:v>74.92425057933788</c:v>
                </c:pt>
                <c:pt idx="19">
                  <c:v>74.748691091562748</c:v>
                </c:pt>
                <c:pt idx="20">
                  <c:v>73.493263335618778</c:v>
                </c:pt>
                <c:pt idx="21">
                  <c:v>71.892290052538698</c:v>
                </c:pt>
                <c:pt idx="22">
                  <c:v>71.969737321848129</c:v>
                </c:pt>
                <c:pt idx="23">
                  <c:v>74.231999649023308</c:v>
                </c:pt>
                <c:pt idx="24">
                  <c:v>73.043448560131623</c:v>
                </c:pt>
                <c:pt idx="25">
                  <c:v>70.290307011134786</c:v>
                </c:pt>
                <c:pt idx="26">
                  <c:v>71.53718211428091</c:v>
                </c:pt>
                <c:pt idx="27">
                  <c:v>72.347365586144775</c:v>
                </c:pt>
                <c:pt idx="28">
                  <c:v>71.522424116598032</c:v>
                </c:pt>
                <c:pt idx="29">
                  <c:v>71.860391556389033</c:v>
                </c:pt>
                <c:pt idx="30">
                  <c:v>72.510822936262286</c:v>
                </c:pt>
                <c:pt idx="31">
                  <c:v>73.422145513236273</c:v>
                </c:pt>
                <c:pt idx="32">
                  <c:v>77.537162273438994</c:v>
                </c:pt>
                <c:pt idx="33">
                  <c:v>74.361686593231738</c:v>
                </c:pt>
                <c:pt idx="34">
                  <c:v>74.236981454572927</c:v>
                </c:pt>
                <c:pt idx="35">
                  <c:v>73.673914242728813</c:v>
                </c:pt>
                <c:pt idx="36">
                  <c:v>72.871430283320251</c:v>
                </c:pt>
                <c:pt idx="37">
                  <c:v>72.232435618806605</c:v>
                </c:pt>
                <c:pt idx="38">
                  <c:v>70.968399333267428</c:v>
                </c:pt>
                <c:pt idx="39">
                  <c:v>70.332915241108125</c:v>
                </c:pt>
                <c:pt idx="40">
                  <c:v>70.767524004070609</c:v>
                </c:pt>
                <c:pt idx="41">
                  <c:v>69.2831036648099</c:v>
                </c:pt>
                <c:pt idx="42">
                  <c:v>73.655453074851948</c:v>
                </c:pt>
                <c:pt idx="43">
                  <c:v>61.820981889305692</c:v>
                </c:pt>
                <c:pt idx="44">
                  <c:v>61.445390078021262</c:v>
                </c:pt>
                <c:pt idx="45">
                  <c:v>59.880933161643995</c:v>
                </c:pt>
                <c:pt idx="46">
                  <c:v>58.559232728435724</c:v>
                </c:pt>
                <c:pt idx="47">
                  <c:v>57.736872414816474</c:v>
                </c:pt>
                <c:pt idx="48">
                  <c:v>57.125722565013049</c:v>
                </c:pt>
                <c:pt idx="49">
                  <c:v>56.307119680879261</c:v>
                </c:pt>
                <c:pt idx="50">
                  <c:v>55.190096707389145</c:v>
                </c:pt>
                <c:pt idx="51">
                  <c:v>79.096274702209115</c:v>
                </c:pt>
                <c:pt idx="52">
                  <c:v>78.969540461934187</c:v>
                </c:pt>
                <c:pt idx="53">
                  <c:v>82.286641888919377</c:v>
                </c:pt>
                <c:pt idx="54">
                  <c:v>82.264527228171232</c:v>
                </c:pt>
                <c:pt idx="55">
                  <c:v>77.373221759318938</c:v>
                </c:pt>
                <c:pt idx="56">
                  <c:v>77.504312684965555</c:v>
                </c:pt>
                <c:pt idx="57">
                  <c:v>77.06959406755891</c:v>
                </c:pt>
                <c:pt idx="58">
                  <c:v>76.531876912951446</c:v>
                </c:pt>
                <c:pt idx="59">
                  <c:v>76.777159973166874</c:v>
                </c:pt>
                <c:pt idx="60">
                  <c:v>76.047394071105487</c:v>
                </c:pt>
                <c:pt idx="61">
                  <c:v>80.676310482340654</c:v>
                </c:pt>
                <c:pt idx="62">
                  <c:v>76.088006557610214</c:v>
                </c:pt>
                <c:pt idx="63">
                  <c:v>76.209447537837548</c:v>
                </c:pt>
                <c:pt idx="64">
                  <c:v>75.19514544210702</c:v>
                </c:pt>
                <c:pt idx="65">
                  <c:v>71.344244949616581</c:v>
                </c:pt>
                <c:pt idx="66">
                  <c:v>71.302509618730497</c:v>
                </c:pt>
                <c:pt idx="67">
                  <c:v>71.202397192007155</c:v>
                </c:pt>
                <c:pt idx="68">
                  <c:v>70.411127256021516</c:v>
                </c:pt>
                <c:pt idx="69">
                  <c:v>69.913252126245752</c:v>
                </c:pt>
                <c:pt idx="70">
                  <c:v>74.220620326892401</c:v>
                </c:pt>
                <c:pt idx="71">
                  <c:v>69.282385665396859</c:v>
                </c:pt>
                <c:pt idx="72">
                  <c:v>68.735306775487459</c:v>
                </c:pt>
                <c:pt idx="73">
                  <c:v>67.714265122574176</c:v>
                </c:pt>
                <c:pt idx="74">
                  <c:v>68.433550934043367</c:v>
                </c:pt>
                <c:pt idx="75">
                  <c:v>67.800856185799404</c:v>
                </c:pt>
                <c:pt idx="76">
                  <c:v>68.000176278321547</c:v>
                </c:pt>
                <c:pt idx="77">
                  <c:v>68.984560695751668</c:v>
                </c:pt>
                <c:pt idx="78">
                  <c:v>69.767984371634014</c:v>
                </c:pt>
                <c:pt idx="79">
                  <c:v>91.404764161412302</c:v>
                </c:pt>
                <c:pt idx="80">
                  <c:v>89.656379838367826</c:v>
                </c:pt>
                <c:pt idx="81">
                  <c:v>89.252024205689651</c:v>
                </c:pt>
                <c:pt idx="82">
                  <c:v>88.51431668535308</c:v>
                </c:pt>
                <c:pt idx="83">
                  <c:v>87.293896623855076</c:v>
                </c:pt>
                <c:pt idx="84">
                  <c:v>86.295244623949429</c:v>
                </c:pt>
                <c:pt idx="85">
                  <c:v>86.572882471547118</c:v>
                </c:pt>
                <c:pt idx="86">
                  <c:v>83.091514784972532</c:v>
                </c:pt>
                <c:pt idx="87">
                  <c:v>87.700251786310375</c:v>
                </c:pt>
                <c:pt idx="88">
                  <c:v>84.790333653347403</c:v>
                </c:pt>
                <c:pt idx="89">
                  <c:v>85.908559286474059</c:v>
                </c:pt>
                <c:pt idx="90">
                  <c:v>86.698327695960558</c:v>
                </c:pt>
                <c:pt idx="91">
                  <c:v>84.473540663346597</c:v>
                </c:pt>
                <c:pt idx="92">
                  <c:v>87.07727753442812</c:v>
                </c:pt>
                <c:pt idx="93">
                  <c:v>81.944679297858883</c:v>
                </c:pt>
                <c:pt idx="94">
                  <c:v>78.01247828975707</c:v>
                </c:pt>
                <c:pt idx="95">
                  <c:v>83.169312084826061</c:v>
                </c:pt>
                <c:pt idx="96">
                  <c:v>81.30263770506761</c:v>
                </c:pt>
                <c:pt idx="97">
                  <c:v>80.44688643300546</c:v>
                </c:pt>
                <c:pt idx="98">
                  <c:v>80.579750204848068</c:v>
                </c:pt>
                <c:pt idx="99">
                  <c:v>80.37663812389647</c:v>
                </c:pt>
                <c:pt idx="100">
                  <c:v>82.148744503223284</c:v>
                </c:pt>
                <c:pt idx="101">
                  <c:v>76.872148081853283</c:v>
                </c:pt>
                <c:pt idx="102">
                  <c:v>78.467431973916291</c:v>
                </c:pt>
                <c:pt idx="103">
                  <c:v>78.613870436601076</c:v>
                </c:pt>
                <c:pt idx="104">
                  <c:v>75.946785160302056</c:v>
                </c:pt>
                <c:pt idx="105">
                  <c:v>82.384662812156023</c:v>
                </c:pt>
                <c:pt idx="106">
                  <c:v>79.372224874163464</c:v>
                </c:pt>
                <c:pt idx="107">
                  <c:v>79.763435017858185</c:v>
                </c:pt>
                <c:pt idx="108">
                  <c:v>71.145832169578256</c:v>
                </c:pt>
                <c:pt idx="109">
                  <c:v>70.486968736347251</c:v>
                </c:pt>
                <c:pt idx="110">
                  <c:v>70.147610375470364</c:v>
                </c:pt>
                <c:pt idx="111">
                  <c:v>70.054559125923049</c:v>
                </c:pt>
                <c:pt idx="112">
                  <c:v>73.655728689509871</c:v>
                </c:pt>
                <c:pt idx="113">
                  <c:v>69.462881306267633</c:v>
                </c:pt>
                <c:pt idx="114">
                  <c:v>69.316433819778666</c:v>
                </c:pt>
                <c:pt idx="115">
                  <c:v>73.112129926798872</c:v>
                </c:pt>
                <c:pt idx="116">
                  <c:v>67.576092663082491</c:v>
                </c:pt>
                <c:pt idx="117">
                  <c:v>67.325424677175292</c:v>
                </c:pt>
                <c:pt idx="118">
                  <c:v>67.779507208990381</c:v>
                </c:pt>
                <c:pt idx="119">
                  <c:v>67.187867388120779</c:v>
                </c:pt>
                <c:pt idx="120">
                  <c:v>67.30011931917592</c:v>
                </c:pt>
                <c:pt idx="121">
                  <c:v>66.904419054639192</c:v>
                </c:pt>
                <c:pt idx="122">
                  <c:v>66.713478953496363</c:v>
                </c:pt>
                <c:pt idx="123">
                  <c:v>66.393265529047071</c:v>
                </c:pt>
                <c:pt idx="124">
                  <c:v>69.885961803600594</c:v>
                </c:pt>
                <c:pt idx="125">
                  <c:v>64.829696604348214</c:v>
                </c:pt>
                <c:pt idx="126">
                  <c:v>64.292267779919172</c:v>
                </c:pt>
                <c:pt idx="127">
                  <c:v>64.297704839609224</c:v>
                </c:pt>
                <c:pt idx="128">
                  <c:v>63.840353170429253</c:v>
                </c:pt>
                <c:pt idx="129">
                  <c:v>64.07118819002055</c:v>
                </c:pt>
                <c:pt idx="130">
                  <c:v>63.000424557117583</c:v>
                </c:pt>
                <c:pt idx="131">
                  <c:v>63.304681326186895</c:v>
                </c:pt>
                <c:pt idx="132">
                  <c:v>62.589326989376168</c:v>
                </c:pt>
                <c:pt idx="133">
                  <c:v>73.741246056059282</c:v>
                </c:pt>
                <c:pt idx="134">
                  <c:v>79.439036487617471</c:v>
                </c:pt>
                <c:pt idx="135">
                  <c:v>73.00375010154697</c:v>
                </c:pt>
                <c:pt idx="136">
                  <c:v>72.124918533798677</c:v>
                </c:pt>
                <c:pt idx="137">
                  <c:v>71.983366857308795</c:v>
                </c:pt>
                <c:pt idx="138">
                  <c:v>72.327205162347553</c:v>
                </c:pt>
                <c:pt idx="139">
                  <c:v>71.837153878592304</c:v>
                </c:pt>
                <c:pt idx="140">
                  <c:v>71.041819781415086</c:v>
                </c:pt>
                <c:pt idx="141">
                  <c:v>70.533474961941351</c:v>
                </c:pt>
                <c:pt idx="142">
                  <c:v>69.214861079340878</c:v>
                </c:pt>
                <c:pt idx="143">
                  <c:v>69.465704361867381</c:v>
                </c:pt>
                <c:pt idx="144">
                  <c:v>68.586686667027863</c:v>
                </c:pt>
                <c:pt idx="145">
                  <c:v>67.968250425535302</c:v>
                </c:pt>
                <c:pt idx="146">
                  <c:v>68.54561969583159</c:v>
                </c:pt>
                <c:pt idx="147">
                  <c:v>69.154110157388516</c:v>
                </c:pt>
                <c:pt idx="148">
                  <c:v>81.947558357412817</c:v>
                </c:pt>
                <c:pt idx="149">
                  <c:v>78.885810284343478</c:v>
                </c:pt>
                <c:pt idx="150">
                  <c:v>78.593431001982907</c:v>
                </c:pt>
                <c:pt idx="151">
                  <c:v>80.939850918943478</c:v>
                </c:pt>
                <c:pt idx="152">
                  <c:v>78.147057533228804</c:v>
                </c:pt>
                <c:pt idx="153">
                  <c:v>78.149475855299102</c:v>
                </c:pt>
                <c:pt idx="154">
                  <c:v>80.856787161841879</c:v>
                </c:pt>
                <c:pt idx="155">
                  <c:v>77.604880456443865</c:v>
                </c:pt>
                <c:pt idx="156">
                  <c:v>80.375568197851095</c:v>
                </c:pt>
                <c:pt idx="157">
                  <c:v>79.444016057457219</c:v>
                </c:pt>
                <c:pt idx="158">
                  <c:v>84.50154748910991</c:v>
                </c:pt>
                <c:pt idx="159">
                  <c:v>81.579120826405315</c:v>
                </c:pt>
                <c:pt idx="160">
                  <c:v>81.817235314632285</c:v>
                </c:pt>
                <c:pt idx="161">
                  <c:v>86.347583006799709</c:v>
                </c:pt>
                <c:pt idx="162">
                  <c:v>84.985180011393453</c:v>
                </c:pt>
                <c:pt idx="163">
                  <c:v>69.905483952299761</c:v>
                </c:pt>
                <c:pt idx="164">
                  <c:v>75.198263950280591</c:v>
                </c:pt>
                <c:pt idx="165">
                  <c:v>68.804815345408485</c:v>
                </c:pt>
                <c:pt idx="166">
                  <c:v>68.821774903167451</c:v>
                </c:pt>
                <c:pt idx="167">
                  <c:v>68.83752157478196</c:v>
                </c:pt>
                <c:pt idx="168">
                  <c:v>69.628599680960974</c:v>
                </c:pt>
                <c:pt idx="169">
                  <c:v>69.43179620331091</c:v>
                </c:pt>
                <c:pt idx="170">
                  <c:v>69.374218179563599</c:v>
                </c:pt>
                <c:pt idx="171">
                  <c:v>69.083888519804688</c:v>
                </c:pt>
                <c:pt idx="172">
                  <c:v>68.909791691570035</c:v>
                </c:pt>
                <c:pt idx="173">
                  <c:v>68.837776703552322</c:v>
                </c:pt>
                <c:pt idx="174">
                  <c:v>73.90007416847665</c:v>
                </c:pt>
                <c:pt idx="175">
                  <c:v>67.666019599170198</c:v>
                </c:pt>
                <c:pt idx="176">
                  <c:v>74.212488419964018</c:v>
                </c:pt>
                <c:pt idx="177">
                  <c:v>68.901278965155825</c:v>
                </c:pt>
                <c:pt idx="178">
                  <c:v>64.004177774578153</c:v>
                </c:pt>
                <c:pt idx="179">
                  <c:v>63.294910720500425</c:v>
                </c:pt>
                <c:pt idx="180">
                  <c:v>62.743596627734348</c:v>
                </c:pt>
                <c:pt idx="181">
                  <c:v>62.587565605252514</c:v>
                </c:pt>
                <c:pt idx="182">
                  <c:v>61.995300405769662</c:v>
                </c:pt>
                <c:pt idx="183">
                  <c:v>61.813941075472549</c:v>
                </c:pt>
                <c:pt idx="184">
                  <c:v>60.644853415157364</c:v>
                </c:pt>
                <c:pt idx="185">
                  <c:v>59.859846786287399</c:v>
                </c:pt>
                <c:pt idx="186">
                  <c:v>60.130906666853051</c:v>
                </c:pt>
                <c:pt idx="187">
                  <c:v>59.089431993348754</c:v>
                </c:pt>
                <c:pt idx="188">
                  <c:v>59.10987570385273</c:v>
                </c:pt>
                <c:pt idx="189">
                  <c:v>58.165144972747299</c:v>
                </c:pt>
                <c:pt idx="190">
                  <c:v>57.779848971834042</c:v>
                </c:pt>
                <c:pt idx="191">
                  <c:v>68.000658612370032</c:v>
                </c:pt>
                <c:pt idx="192">
                  <c:v>67.753216260320769</c:v>
                </c:pt>
                <c:pt idx="193">
                  <c:v>67.22134635867495</c:v>
                </c:pt>
                <c:pt idx="194">
                  <c:v>66.702938956323933</c:v>
                </c:pt>
                <c:pt idx="195">
                  <c:v>65.797463536993504</c:v>
                </c:pt>
                <c:pt idx="196">
                  <c:v>65.063570328830266</c:v>
                </c:pt>
                <c:pt idx="197">
                  <c:v>64.318965146359133</c:v>
                </c:pt>
                <c:pt idx="198">
                  <c:v>63.265047400103704</c:v>
                </c:pt>
                <c:pt idx="199">
                  <c:v>62.823370805127887</c:v>
                </c:pt>
                <c:pt idx="200">
                  <c:v>61.248531200624249</c:v>
                </c:pt>
                <c:pt idx="201">
                  <c:v>60.863132065373044</c:v>
                </c:pt>
                <c:pt idx="202">
                  <c:v>59.643553608587041</c:v>
                </c:pt>
                <c:pt idx="203">
                  <c:v>58.891016466950603</c:v>
                </c:pt>
                <c:pt idx="204">
                  <c:v>67.443129756891864</c:v>
                </c:pt>
                <c:pt idx="205">
                  <c:v>58.284360412577392</c:v>
                </c:pt>
                <c:pt idx="206">
                  <c:v>74.952972447038476</c:v>
                </c:pt>
                <c:pt idx="207">
                  <c:v>77.161278870334073</c:v>
                </c:pt>
                <c:pt idx="208">
                  <c:v>74.131994599101091</c:v>
                </c:pt>
                <c:pt idx="209">
                  <c:v>73.213953354586295</c:v>
                </c:pt>
                <c:pt idx="210">
                  <c:v>73.265851096898928</c:v>
                </c:pt>
                <c:pt idx="211">
                  <c:v>73.453499263688656</c:v>
                </c:pt>
                <c:pt idx="212">
                  <c:v>72.654019564341894</c:v>
                </c:pt>
                <c:pt idx="213">
                  <c:v>74.757205951297237</c:v>
                </c:pt>
                <c:pt idx="214">
                  <c:v>75.519271128235644</c:v>
                </c:pt>
                <c:pt idx="215">
                  <c:v>74.359658833974336</c:v>
                </c:pt>
                <c:pt idx="216">
                  <c:v>71.56319603453376</c:v>
                </c:pt>
                <c:pt idx="217">
                  <c:v>66.753278506160441</c:v>
                </c:pt>
                <c:pt idx="218">
                  <c:v>65.510438747803747</c:v>
                </c:pt>
                <c:pt idx="219">
                  <c:v>74.735386909820079</c:v>
                </c:pt>
                <c:pt idx="220">
                  <c:v>64.468643457796603</c:v>
                </c:pt>
                <c:pt idx="221">
                  <c:v>63.392716030179201</c:v>
                </c:pt>
                <c:pt idx="222">
                  <c:v>61.980879849835787</c:v>
                </c:pt>
                <c:pt idx="223">
                  <c:v>60.53903450715562</c:v>
                </c:pt>
                <c:pt idx="224">
                  <c:v>59.926250965012173</c:v>
                </c:pt>
                <c:pt idx="225">
                  <c:v>58.338330411815008</c:v>
                </c:pt>
                <c:pt idx="226">
                  <c:v>55.166974980991853</c:v>
                </c:pt>
                <c:pt idx="227">
                  <c:v>52.704922604514721</c:v>
                </c:pt>
                <c:pt idx="228">
                  <c:v>50.947098327843733</c:v>
                </c:pt>
                <c:pt idx="229">
                  <c:v>50.792647490551644</c:v>
                </c:pt>
                <c:pt idx="230">
                  <c:v>52.271646063228914</c:v>
                </c:pt>
                <c:pt idx="231">
                  <c:v>53.875224134954976</c:v>
                </c:pt>
                <c:pt idx="232">
                  <c:v>74.347887005658066</c:v>
                </c:pt>
                <c:pt idx="233">
                  <c:v>73.384914797193034</c:v>
                </c:pt>
                <c:pt idx="234">
                  <c:v>73.225651272004725</c:v>
                </c:pt>
                <c:pt idx="235">
                  <c:v>72.996249592180533</c:v>
                </c:pt>
                <c:pt idx="236">
                  <c:v>72.460321924600677</c:v>
                </c:pt>
                <c:pt idx="237">
                  <c:v>72.462020707497828</c:v>
                </c:pt>
                <c:pt idx="238">
                  <c:v>71.507930285312753</c:v>
                </c:pt>
                <c:pt idx="239">
                  <c:v>71.355070596437628</c:v>
                </c:pt>
                <c:pt idx="240">
                  <c:v>71.849463702734013</c:v>
                </c:pt>
                <c:pt idx="241">
                  <c:v>71.104325450239202</c:v>
                </c:pt>
                <c:pt idx="242">
                  <c:v>77.062646106984189</c:v>
                </c:pt>
                <c:pt idx="243">
                  <c:v>72.532062294870514</c:v>
                </c:pt>
                <c:pt idx="244">
                  <c:v>72.418531251714271</c:v>
                </c:pt>
                <c:pt idx="245">
                  <c:v>72.667358807623231</c:v>
                </c:pt>
                <c:pt idx="246">
                  <c:v>72.947168641380188</c:v>
                </c:pt>
                <c:pt idx="247">
                  <c:v>74.970081767226105</c:v>
                </c:pt>
                <c:pt idx="248">
                  <c:v>78.34843900229383</c:v>
                </c:pt>
                <c:pt idx="249">
                  <c:v>73.916921620913939</c:v>
                </c:pt>
                <c:pt idx="250">
                  <c:v>73.773982119058331</c:v>
                </c:pt>
                <c:pt idx="251">
                  <c:v>73.120862757512086</c:v>
                </c:pt>
                <c:pt idx="252">
                  <c:v>73.094174463068001</c:v>
                </c:pt>
                <c:pt idx="253">
                  <c:v>72.827997488290478</c:v>
                </c:pt>
                <c:pt idx="254">
                  <c:v>71.901896564453807</c:v>
                </c:pt>
                <c:pt idx="255">
                  <c:v>72.239174983409043</c:v>
                </c:pt>
                <c:pt idx="256">
                  <c:v>76.35691268822427</c:v>
                </c:pt>
                <c:pt idx="257">
                  <c:v>71.909181639636998</c:v>
                </c:pt>
                <c:pt idx="258">
                  <c:v>70.825660165041327</c:v>
                </c:pt>
                <c:pt idx="259">
                  <c:v>70.912892738921897</c:v>
                </c:pt>
                <c:pt idx="260">
                  <c:v>76.485086599082365</c:v>
                </c:pt>
                <c:pt idx="261">
                  <c:v>72.152260774603207</c:v>
                </c:pt>
                <c:pt idx="262">
                  <c:v>58.928156313429021</c:v>
                </c:pt>
                <c:pt idx="263">
                  <c:v>66.557468354605007</c:v>
                </c:pt>
                <c:pt idx="264">
                  <c:v>57.880781927415754</c:v>
                </c:pt>
                <c:pt idx="265">
                  <c:v>57.143389739278049</c:v>
                </c:pt>
                <c:pt idx="266">
                  <c:v>56.366768112065898</c:v>
                </c:pt>
                <c:pt idx="267">
                  <c:v>55.915820924514875</c:v>
                </c:pt>
                <c:pt idx="268">
                  <c:v>54.81382134068145</c:v>
                </c:pt>
                <c:pt idx="269">
                  <c:v>53.574369521657431</c:v>
                </c:pt>
                <c:pt idx="270">
                  <c:v>62.533372028952527</c:v>
                </c:pt>
                <c:pt idx="271">
                  <c:v>62.312971580797196</c:v>
                </c:pt>
                <c:pt idx="272">
                  <c:v>70.813881639037731</c:v>
                </c:pt>
                <c:pt idx="273">
                  <c:v>61.121201057579171</c:v>
                </c:pt>
                <c:pt idx="274">
                  <c:v>60.351079429329232</c:v>
                </c:pt>
                <c:pt idx="275">
                  <c:v>69.023445001752521</c:v>
                </c:pt>
                <c:pt idx="276">
                  <c:v>58.083866050980603</c:v>
                </c:pt>
                <c:pt idx="277">
                  <c:v>66.954328714009563</c:v>
                </c:pt>
                <c:pt idx="278">
                  <c:v>54.9160428462623</c:v>
                </c:pt>
                <c:pt idx="279">
                  <c:v>53.349186417823567</c:v>
                </c:pt>
                <c:pt idx="280">
                  <c:v>51.952929467551677</c:v>
                </c:pt>
                <c:pt idx="281">
                  <c:v>51.645898144967582</c:v>
                </c:pt>
                <c:pt idx="282">
                  <c:v>72.861546303229687</c:v>
                </c:pt>
                <c:pt idx="283">
                  <c:v>76.368323755605587</c:v>
                </c:pt>
                <c:pt idx="284">
                  <c:v>71.824901057918609</c:v>
                </c:pt>
                <c:pt idx="285">
                  <c:v>71.787123164349424</c:v>
                </c:pt>
                <c:pt idx="286">
                  <c:v>71.31525243731646</c:v>
                </c:pt>
                <c:pt idx="287">
                  <c:v>71.124145517367083</c:v>
                </c:pt>
                <c:pt idx="288">
                  <c:v>70.64912474088797</c:v>
                </c:pt>
                <c:pt idx="289">
                  <c:v>69.779441956784396</c:v>
                </c:pt>
                <c:pt idx="290">
                  <c:v>70.05168995778304</c:v>
                </c:pt>
                <c:pt idx="291">
                  <c:v>68.168527698684812</c:v>
                </c:pt>
                <c:pt idx="292">
                  <c:v>72.71658794108896</c:v>
                </c:pt>
                <c:pt idx="293">
                  <c:v>68.328122737529625</c:v>
                </c:pt>
                <c:pt idx="294">
                  <c:v>68.320975012478556</c:v>
                </c:pt>
                <c:pt idx="295">
                  <c:v>66.684888634814712</c:v>
                </c:pt>
                <c:pt idx="296">
                  <c:v>66.254664895513855</c:v>
                </c:pt>
                <c:pt idx="297">
                  <c:v>65.905342885696157</c:v>
                </c:pt>
                <c:pt idx="298">
                  <c:v>71.665779080242288</c:v>
                </c:pt>
                <c:pt idx="299">
                  <c:v>65.707000191792631</c:v>
                </c:pt>
                <c:pt idx="300">
                  <c:v>65.736138782892056</c:v>
                </c:pt>
                <c:pt idx="301">
                  <c:v>65.414217141316158</c:v>
                </c:pt>
                <c:pt idx="302">
                  <c:v>70.618591795034874</c:v>
                </c:pt>
                <c:pt idx="303">
                  <c:v>64.483251563140087</c:v>
                </c:pt>
                <c:pt idx="304">
                  <c:v>59.791377310281973</c:v>
                </c:pt>
                <c:pt idx="305">
                  <c:v>59.710150767573353</c:v>
                </c:pt>
                <c:pt idx="306">
                  <c:v>59.438518309826122</c:v>
                </c:pt>
                <c:pt idx="307">
                  <c:v>58.920404802579682</c:v>
                </c:pt>
                <c:pt idx="308">
                  <c:v>69.552288229694938</c:v>
                </c:pt>
                <c:pt idx="309">
                  <c:v>57.821348722710482</c:v>
                </c:pt>
                <c:pt idx="310">
                  <c:v>56.809304076358217</c:v>
                </c:pt>
                <c:pt idx="311">
                  <c:v>54.785618340842788</c:v>
                </c:pt>
                <c:pt idx="312">
                  <c:v>55.677525104299633</c:v>
                </c:pt>
                <c:pt idx="313">
                  <c:v>68.212033205812048</c:v>
                </c:pt>
                <c:pt idx="314">
                  <c:v>77.980125201979149</c:v>
                </c:pt>
                <c:pt idx="315">
                  <c:v>81.268894175747718</c:v>
                </c:pt>
                <c:pt idx="316">
                  <c:v>81.14351562110275</c:v>
                </c:pt>
                <c:pt idx="317">
                  <c:v>78.103039011098971</c:v>
                </c:pt>
                <c:pt idx="318">
                  <c:v>82.939665642612795</c:v>
                </c:pt>
                <c:pt idx="319">
                  <c:v>78.177954867765337</c:v>
                </c:pt>
                <c:pt idx="320">
                  <c:v>80.593272188949982</c:v>
                </c:pt>
                <c:pt idx="321">
                  <c:v>80.135802528203598</c:v>
                </c:pt>
                <c:pt idx="322">
                  <c:v>77.960472009115136</c:v>
                </c:pt>
                <c:pt idx="323">
                  <c:v>79.400832560564112</c:v>
                </c:pt>
                <c:pt idx="324">
                  <c:v>79.666788591059287</c:v>
                </c:pt>
                <c:pt idx="325">
                  <c:v>79.03419485337318</c:v>
                </c:pt>
                <c:pt idx="326">
                  <c:v>52.42140799379365</c:v>
                </c:pt>
                <c:pt idx="327">
                  <c:v>51.809579615585704</c:v>
                </c:pt>
                <c:pt idx="328">
                  <c:v>52.121743881723454</c:v>
                </c:pt>
                <c:pt idx="329">
                  <c:v>51.684317342444615</c:v>
                </c:pt>
                <c:pt idx="330">
                  <c:v>51.242905010464185</c:v>
                </c:pt>
                <c:pt idx="331">
                  <c:v>50.992741513498174</c:v>
                </c:pt>
                <c:pt idx="332">
                  <c:v>55.202055889498162</c:v>
                </c:pt>
                <c:pt idx="333">
                  <c:v>54.984059992760201</c:v>
                </c:pt>
                <c:pt idx="334">
                  <c:v>54.852231809575223</c:v>
                </c:pt>
                <c:pt idx="335">
                  <c:v>54.16678324121682</c:v>
                </c:pt>
                <c:pt idx="336">
                  <c:v>54.154571690303214</c:v>
                </c:pt>
                <c:pt idx="337">
                  <c:v>64.677647396031531</c:v>
                </c:pt>
                <c:pt idx="338">
                  <c:v>52.203593152935461</c:v>
                </c:pt>
                <c:pt idx="339">
                  <c:v>78.791484992196629</c:v>
                </c:pt>
                <c:pt idx="340">
                  <c:v>77.794349768060997</c:v>
                </c:pt>
                <c:pt idx="341">
                  <c:v>77.512850842875849</c:v>
                </c:pt>
                <c:pt idx="342">
                  <c:v>76.499250336152514</c:v>
                </c:pt>
                <c:pt idx="343">
                  <c:v>76.048286838296434</c:v>
                </c:pt>
                <c:pt idx="344">
                  <c:v>76.410011776556132</c:v>
                </c:pt>
                <c:pt idx="345">
                  <c:v>76.207591485459687</c:v>
                </c:pt>
                <c:pt idx="346">
                  <c:v>77.905299323822632</c:v>
                </c:pt>
                <c:pt idx="347">
                  <c:v>76.425926007386323</c:v>
                </c:pt>
                <c:pt idx="348">
                  <c:v>73.576535932474513</c:v>
                </c:pt>
                <c:pt idx="349">
                  <c:v>72.303506400874809</c:v>
                </c:pt>
                <c:pt idx="350">
                  <c:v>72.09907345071305</c:v>
                </c:pt>
                <c:pt idx="351">
                  <c:v>72.726619074824953</c:v>
                </c:pt>
                <c:pt idx="352">
                  <c:v>71.856422646271554</c:v>
                </c:pt>
                <c:pt idx="353">
                  <c:v>71.884513560376135</c:v>
                </c:pt>
                <c:pt idx="354">
                  <c:v>71.088878164642296</c:v>
                </c:pt>
                <c:pt idx="355">
                  <c:v>70.003373021023336</c:v>
                </c:pt>
                <c:pt idx="356">
                  <c:v>69.743512542140024</c:v>
                </c:pt>
                <c:pt idx="357">
                  <c:v>68.539189793060729</c:v>
                </c:pt>
                <c:pt idx="358">
                  <c:v>71.348616607816325</c:v>
                </c:pt>
                <c:pt idx="359">
                  <c:v>70.567273115729265</c:v>
                </c:pt>
                <c:pt idx="360">
                  <c:v>70.311701074671902</c:v>
                </c:pt>
                <c:pt idx="361">
                  <c:v>71.036803683940846</c:v>
                </c:pt>
                <c:pt idx="362">
                  <c:v>68.149028573824239</c:v>
                </c:pt>
                <c:pt idx="363">
                  <c:v>72.407169512574967</c:v>
                </c:pt>
                <c:pt idx="364">
                  <c:v>71.254615882530402</c:v>
                </c:pt>
                <c:pt idx="365">
                  <c:v>71.600244378445339</c:v>
                </c:pt>
                <c:pt idx="366">
                  <c:v>71.36738290861723</c:v>
                </c:pt>
                <c:pt idx="367">
                  <c:v>74.881524822465295</c:v>
                </c:pt>
                <c:pt idx="368">
                  <c:v>74.870390842002166</c:v>
                </c:pt>
                <c:pt idx="369">
                  <c:v>70.037236616009594</c:v>
                </c:pt>
                <c:pt idx="370">
                  <c:v>69.285111310732475</c:v>
                </c:pt>
                <c:pt idx="371">
                  <c:v>68.863911920023725</c:v>
                </c:pt>
                <c:pt idx="372">
                  <c:v>67.897537266329977</c:v>
                </c:pt>
                <c:pt idx="373">
                  <c:v>68.436539940882682</c:v>
                </c:pt>
                <c:pt idx="374">
                  <c:v>73.106389475726687</c:v>
                </c:pt>
                <c:pt idx="375">
                  <c:v>68.186452289696931</c:v>
                </c:pt>
                <c:pt idx="376">
                  <c:v>68.74818794685946</c:v>
                </c:pt>
                <c:pt idx="377">
                  <c:v>69.209319850451351</c:v>
                </c:pt>
                <c:pt idx="378">
                  <c:v>72.225112441186582</c:v>
                </c:pt>
                <c:pt idx="379">
                  <c:v>64.786004009876251</c:v>
                </c:pt>
                <c:pt idx="380">
                  <c:v>64.402521706254078</c:v>
                </c:pt>
                <c:pt idx="381">
                  <c:v>64.116814449931994</c:v>
                </c:pt>
                <c:pt idx="382">
                  <c:v>63.757396428143409</c:v>
                </c:pt>
                <c:pt idx="383">
                  <c:v>63.574257631463809</c:v>
                </c:pt>
                <c:pt idx="384">
                  <c:v>63.103521753620925</c:v>
                </c:pt>
                <c:pt idx="385">
                  <c:v>62.303434084882198</c:v>
                </c:pt>
                <c:pt idx="386">
                  <c:v>62.659119516428348</c:v>
                </c:pt>
                <c:pt idx="387">
                  <c:v>61.553955470865759</c:v>
                </c:pt>
                <c:pt idx="388">
                  <c:v>61.737858925777758</c:v>
                </c:pt>
                <c:pt idx="389">
                  <c:v>60.875462349582591</c:v>
                </c:pt>
                <c:pt idx="390">
                  <c:v>74.032145056718321</c:v>
                </c:pt>
                <c:pt idx="391">
                  <c:v>73.585194738730337</c:v>
                </c:pt>
                <c:pt idx="392">
                  <c:v>73.872307934050625</c:v>
                </c:pt>
                <c:pt idx="393">
                  <c:v>73.629901570367764</c:v>
                </c:pt>
                <c:pt idx="394">
                  <c:v>76.10639665106612</c:v>
                </c:pt>
                <c:pt idx="395">
                  <c:v>72.917514452692828</c:v>
                </c:pt>
                <c:pt idx="396">
                  <c:v>72.749041474680666</c:v>
                </c:pt>
                <c:pt idx="397">
                  <c:v>72.055577422791174</c:v>
                </c:pt>
                <c:pt idx="398">
                  <c:v>75.200587892192516</c:v>
                </c:pt>
                <c:pt idx="399">
                  <c:v>71.49499050243088</c:v>
                </c:pt>
                <c:pt idx="400">
                  <c:v>74.592672211889848</c:v>
                </c:pt>
                <c:pt idx="401">
                  <c:v>74.4497863020555</c:v>
                </c:pt>
                <c:pt idx="402">
                  <c:v>70.788826862163106</c:v>
                </c:pt>
                <c:pt idx="403">
                  <c:v>74.767227227046021</c:v>
                </c:pt>
                <c:pt idx="404">
                  <c:v>71.815957897016034</c:v>
                </c:pt>
                <c:pt idx="405">
                  <c:v>77.163062669292685</c:v>
                </c:pt>
                <c:pt idx="406">
                  <c:v>76.728592823387416</c:v>
                </c:pt>
                <c:pt idx="407">
                  <c:v>78.924789805936854</c:v>
                </c:pt>
                <c:pt idx="408">
                  <c:v>79.006939346602636</c:v>
                </c:pt>
                <c:pt idx="409">
                  <c:v>77.563480686264612</c:v>
                </c:pt>
                <c:pt idx="410">
                  <c:v>78.608646023324084</c:v>
                </c:pt>
                <c:pt idx="411">
                  <c:v>75.454527999630258</c:v>
                </c:pt>
                <c:pt idx="412">
                  <c:v>75.043768949804701</c:v>
                </c:pt>
                <c:pt idx="413">
                  <c:v>76.260818299808278</c:v>
                </c:pt>
                <c:pt idx="414">
                  <c:v>75.790052736995946</c:v>
                </c:pt>
                <c:pt idx="415">
                  <c:v>77.389574082323705</c:v>
                </c:pt>
                <c:pt idx="416">
                  <c:v>77.721387781974826</c:v>
                </c:pt>
                <c:pt idx="417">
                  <c:v>76.894946306101076</c:v>
                </c:pt>
                <c:pt idx="418">
                  <c:v>78.154360903255878</c:v>
                </c:pt>
                <c:pt idx="419">
                  <c:v>75.52347592489275</c:v>
                </c:pt>
                <c:pt idx="420">
                  <c:v>76.750144181205982</c:v>
                </c:pt>
                <c:pt idx="421">
                  <c:v>76.849261760762161</c:v>
                </c:pt>
                <c:pt idx="422">
                  <c:v>76.169803620026528</c:v>
                </c:pt>
                <c:pt idx="423">
                  <c:v>76.509625834473297</c:v>
                </c:pt>
                <c:pt idx="424">
                  <c:v>74.076542055015864</c:v>
                </c:pt>
                <c:pt idx="425">
                  <c:v>74.364786606500857</c:v>
                </c:pt>
                <c:pt idx="426">
                  <c:v>73.958364546776949</c:v>
                </c:pt>
                <c:pt idx="427">
                  <c:v>77.729623225453665</c:v>
                </c:pt>
                <c:pt idx="428">
                  <c:v>57.375201957330873</c:v>
                </c:pt>
                <c:pt idx="429">
                  <c:v>57.196833996943752</c:v>
                </c:pt>
                <c:pt idx="430">
                  <c:v>56.860137203317457</c:v>
                </c:pt>
                <c:pt idx="431">
                  <c:v>56.145490900287101</c:v>
                </c:pt>
                <c:pt idx="432">
                  <c:v>55.421434763362697</c:v>
                </c:pt>
                <c:pt idx="433">
                  <c:v>55.199470265415705</c:v>
                </c:pt>
                <c:pt idx="434">
                  <c:v>54.226086006595132</c:v>
                </c:pt>
                <c:pt idx="435">
                  <c:v>52.854415018701722</c:v>
                </c:pt>
                <c:pt idx="436">
                  <c:v>71.3651783273815</c:v>
                </c:pt>
                <c:pt idx="437">
                  <c:v>70.74204189557743</c:v>
                </c:pt>
                <c:pt idx="438">
                  <c:v>70.288774239252916</c:v>
                </c:pt>
                <c:pt idx="439">
                  <c:v>75.532691115126084</c:v>
                </c:pt>
                <c:pt idx="440">
                  <c:v>70.325915074098106</c:v>
                </c:pt>
                <c:pt idx="441">
                  <c:v>70.87386176320021</c:v>
                </c:pt>
                <c:pt idx="442">
                  <c:v>70.102422496608767</c:v>
                </c:pt>
                <c:pt idx="443">
                  <c:v>69.812838485172975</c:v>
                </c:pt>
                <c:pt idx="444">
                  <c:v>69.708553188465217</c:v>
                </c:pt>
                <c:pt idx="445">
                  <c:v>74.024197616946864</c:v>
                </c:pt>
                <c:pt idx="446">
                  <c:v>68.176358175042211</c:v>
                </c:pt>
                <c:pt idx="447">
                  <c:v>74.077548795368955</c:v>
                </c:pt>
                <c:pt idx="448">
                  <c:v>68.359824557849052</c:v>
                </c:pt>
                <c:pt idx="449">
                  <c:v>69.358712793334234</c:v>
                </c:pt>
                <c:pt idx="450">
                  <c:v>70.107125047044917</c:v>
                </c:pt>
                <c:pt idx="451">
                  <c:v>73.671442955259977</c:v>
                </c:pt>
                <c:pt idx="452">
                  <c:v>72.243540555532832</c:v>
                </c:pt>
                <c:pt idx="453">
                  <c:v>71.789575303437459</c:v>
                </c:pt>
                <c:pt idx="454">
                  <c:v>71.964259222441385</c:v>
                </c:pt>
                <c:pt idx="455">
                  <c:v>71.637383288173424</c:v>
                </c:pt>
                <c:pt idx="456">
                  <c:v>71.792107702674102</c:v>
                </c:pt>
                <c:pt idx="457">
                  <c:v>71.388133801814035</c:v>
                </c:pt>
                <c:pt idx="458">
                  <c:v>74.819885660306284</c:v>
                </c:pt>
                <c:pt idx="459">
                  <c:v>70.904131955428909</c:v>
                </c:pt>
                <c:pt idx="460">
                  <c:v>69.998833732546302</c:v>
                </c:pt>
                <c:pt idx="461">
                  <c:v>70.529553277842808</c:v>
                </c:pt>
                <c:pt idx="462">
                  <c:v>69.935348986740408</c:v>
                </c:pt>
                <c:pt idx="463">
                  <c:v>69.869560522494822</c:v>
                </c:pt>
                <c:pt idx="464">
                  <c:v>70.327680881630329</c:v>
                </c:pt>
                <c:pt idx="465">
                  <c:v>70.918010938147276</c:v>
                </c:pt>
                <c:pt idx="466">
                  <c:v>70.311912276894802</c:v>
                </c:pt>
                <c:pt idx="467">
                  <c:v>70.062943374068084</c:v>
                </c:pt>
                <c:pt idx="468">
                  <c:v>70.060651100643227</c:v>
                </c:pt>
                <c:pt idx="469">
                  <c:v>69.366239738737676</c:v>
                </c:pt>
                <c:pt idx="470">
                  <c:v>69.359689716484667</c:v>
                </c:pt>
                <c:pt idx="471">
                  <c:v>75.081614962384435</c:v>
                </c:pt>
                <c:pt idx="472">
                  <c:v>69.889520840671707</c:v>
                </c:pt>
                <c:pt idx="473">
                  <c:v>74.518372747640143</c:v>
                </c:pt>
                <c:pt idx="474">
                  <c:v>68.823339804639289</c:v>
                </c:pt>
                <c:pt idx="475">
                  <c:v>67.953327459684616</c:v>
                </c:pt>
                <c:pt idx="476">
                  <c:v>68.007781898871585</c:v>
                </c:pt>
                <c:pt idx="477">
                  <c:v>73.256344290599188</c:v>
                </c:pt>
                <c:pt idx="478">
                  <c:v>73.123556248761105</c:v>
                </c:pt>
                <c:pt idx="479">
                  <c:v>67.244288963247442</c:v>
                </c:pt>
                <c:pt idx="480">
                  <c:v>67.494488398701435</c:v>
                </c:pt>
                <c:pt idx="481">
                  <c:v>69.040618279654154</c:v>
                </c:pt>
                <c:pt idx="482">
                  <c:v>54.230091850703516</c:v>
                </c:pt>
                <c:pt idx="483">
                  <c:v>53.933728846939957</c:v>
                </c:pt>
                <c:pt idx="484">
                  <c:v>53.902312652079729</c:v>
                </c:pt>
                <c:pt idx="485">
                  <c:v>53.365767294612539</c:v>
                </c:pt>
                <c:pt idx="486">
                  <c:v>52.962309584712706</c:v>
                </c:pt>
                <c:pt idx="487">
                  <c:v>53.294078864789697</c:v>
                </c:pt>
                <c:pt idx="488">
                  <c:v>62.832105823521559</c:v>
                </c:pt>
                <c:pt idx="489">
                  <c:v>52.557067575316694</c:v>
                </c:pt>
                <c:pt idx="490">
                  <c:v>51.729147705553643</c:v>
                </c:pt>
                <c:pt idx="491">
                  <c:v>51.419254215332785</c:v>
                </c:pt>
                <c:pt idx="492">
                  <c:v>78.286216505045857</c:v>
                </c:pt>
                <c:pt idx="493">
                  <c:v>76.762161797965746</c:v>
                </c:pt>
                <c:pt idx="494">
                  <c:v>77.442794390088508</c:v>
                </c:pt>
                <c:pt idx="495">
                  <c:v>77.339331000771651</c:v>
                </c:pt>
                <c:pt idx="496">
                  <c:v>76.844480146500459</c:v>
                </c:pt>
                <c:pt idx="497">
                  <c:v>76.34969227037692</c:v>
                </c:pt>
                <c:pt idx="498">
                  <c:v>74.928662103557201</c:v>
                </c:pt>
                <c:pt idx="499">
                  <c:v>74.867484069433743</c:v>
                </c:pt>
                <c:pt idx="500">
                  <c:v>75.197926945675249</c:v>
                </c:pt>
                <c:pt idx="501">
                  <c:v>73.435295779006452</c:v>
                </c:pt>
                <c:pt idx="502">
                  <c:v>73.489085367994164</c:v>
                </c:pt>
                <c:pt idx="503">
                  <c:v>61.140679463528159</c:v>
                </c:pt>
                <c:pt idx="504">
                  <c:v>60.862987129185711</c:v>
                </c:pt>
                <c:pt idx="505">
                  <c:v>60.660151297903582</c:v>
                </c:pt>
                <c:pt idx="506">
                  <c:v>60.23074096431268</c:v>
                </c:pt>
                <c:pt idx="507">
                  <c:v>59.641297059941365</c:v>
                </c:pt>
                <c:pt idx="508">
                  <c:v>59.49255356092614</c:v>
                </c:pt>
                <c:pt idx="509">
                  <c:v>58.052589427412514</c:v>
                </c:pt>
                <c:pt idx="510">
                  <c:v>65.309309753797223</c:v>
                </c:pt>
                <c:pt idx="511">
                  <c:v>78.466384186320269</c:v>
                </c:pt>
                <c:pt idx="512">
                  <c:v>72.545607933771606</c:v>
                </c:pt>
                <c:pt idx="513">
                  <c:v>72.183891819235171</c:v>
                </c:pt>
                <c:pt idx="514">
                  <c:v>71.948983108284622</c:v>
                </c:pt>
                <c:pt idx="515">
                  <c:v>78.209362305024072</c:v>
                </c:pt>
                <c:pt idx="516">
                  <c:v>77.622980671474849</c:v>
                </c:pt>
                <c:pt idx="517">
                  <c:v>77.089408668842921</c:v>
                </c:pt>
                <c:pt idx="518">
                  <c:v>76.271435945018055</c:v>
                </c:pt>
                <c:pt idx="519">
                  <c:v>70.696045601805977</c:v>
                </c:pt>
                <c:pt idx="520">
                  <c:v>69.769303294644288</c:v>
                </c:pt>
                <c:pt idx="521">
                  <c:v>69.449855999840054</c:v>
                </c:pt>
                <c:pt idx="522">
                  <c:v>75.454119275997414</c:v>
                </c:pt>
                <c:pt idx="523">
                  <c:v>75.568023904235162</c:v>
                </c:pt>
                <c:pt idx="524">
                  <c:v>69.42772301113547</c:v>
                </c:pt>
                <c:pt idx="525">
                  <c:v>69.952847987112619</c:v>
                </c:pt>
                <c:pt idx="526">
                  <c:v>80.822405347579632</c:v>
                </c:pt>
                <c:pt idx="527">
                  <c:v>80.585978571771079</c:v>
                </c:pt>
                <c:pt idx="528">
                  <c:v>77.728592808866551</c:v>
                </c:pt>
                <c:pt idx="529">
                  <c:v>77.841514476468888</c:v>
                </c:pt>
                <c:pt idx="530">
                  <c:v>77.289254576255701</c:v>
                </c:pt>
                <c:pt idx="531">
                  <c:v>80.280132968656787</c:v>
                </c:pt>
                <c:pt idx="532">
                  <c:v>80.49554124293924</c:v>
                </c:pt>
                <c:pt idx="533">
                  <c:v>77.108462715235675</c:v>
                </c:pt>
                <c:pt idx="534">
                  <c:v>80.011334450174473</c:v>
                </c:pt>
                <c:pt idx="535">
                  <c:v>78.297698028704644</c:v>
                </c:pt>
                <c:pt idx="536">
                  <c:v>78.779786100220448</c:v>
                </c:pt>
                <c:pt idx="537">
                  <c:v>77.839105123974335</c:v>
                </c:pt>
                <c:pt idx="538">
                  <c:v>80.707824393738775</c:v>
                </c:pt>
                <c:pt idx="539">
                  <c:v>81.447931262725376</c:v>
                </c:pt>
                <c:pt idx="540">
                  <c:v>82.265345455217485</c:v>
                </c:pt>
                <c:pt idx="541">
                  <c:v>67.934037006898507</c:v>
                </c:pt>
                <c:pt idx="542">
                  <c:v>67.041304658063055</c:v>
                </c:pt>
                <c:pt idx="543">
                  <c:v>66.250399459664251</c:v>
                </c:pt>
                <c:pt idx="544">
                  <c:v>65.417603317368005</c:v>
                </c:pt>
                <c:pt idx="545">
                  <c:v>65.686397232887742</c:v>
                </c:pt>
                <c:pt idx="546">
                  <c:v>74.041636111020111</c:v>
                </c:pt>
                <c:pt idx="547">
                  <c:v>64.918961878728282</c:v>
                </c:pt>
                <c:pt idx="548">
                  <c:v>65.383298794725647</c:v>
                </c:pt>
                <c:pt idx="549">
                  <c:v>65.535288882219888</c:v>
                </c:pt>
                <c:pt idx="550">
                  <c:v>73.63175275803809</c:v>
                </c:pt>
                <c:pt idx="551">
                  <c:v>72.65572637626525</c:v>
                </c:pt>
                <c:pt idx="552">
                  <c:v>72.402564414080189</c:v>
                </c:pt>
                <c:pt idx="553">
                  <c:v>75.977779693854643</c:v>
                </c:pt>
                <c:pt idx="554">
                  <c:v>72.145990901987858</c:v>
                </c:pt>
                <c:pt idx="555">
                  <c:v>71.888805540621405</c:v>
                </c:pt>
                <c:pt idx="556">
                  <c:v>71.208578804186658</c:v>
                </c:pt>
                <c:pt idx="557">
                  <c:v>71.829892991764794</c:v>
                </c:pt>
                <c:pt idx="558">
                  <c:v>74.432407817972461</c:v>
                </c:pt>
                <c:pt idx="559">
                  <c:v>71.308492113618954</c:v>
                </c:pt>
                <c:pt idx="560">
                  <c:v>69.856842395310721</c:v>
                </c:pt>
                <c:pt idx="561">
                  <c:v>69.939405242674709</c:v>
                </c:pt>
                <c:pt idx="562">
                  <c:v>69.418602901682576</c:v>
                </c:pt>
                <c:pt idx="563">
                  <c:v>69.228196848084892</c:v>
                </c:pt>
                <c:pt idx="564">
                  <c:v>70.550408278778704</c:v>
                </c:pt>
                <c:pt idx="565">
                  <c:v>70.5047103131852</c:v>
                </c:pt>
                <c:pt idx="566">
                  <c:v>80.350963445800232</c:v>
                </c:pt>
                <c:pt idx="567">
                  <c:v>79.982751705412056</c:v>
                </c:pt>
                <c:pt idx="568">
                  <c:v>79.872368581771326</c:v>
                </c:pt>
                <c:pt idx="569">
                  <c:v>79.781255611658878</c:v>
                </c:pt>
                <c:pt idx="570">
                  <c:v>82.028234065396916</c:v>
                </c:pt>
                <c:pt idx="571">
                  <c:v>82.206493782493212</c:v>
                </c:pt>
                <c:pt idx="572">
                  <c:v>84.500708543241558</c:v>
                </c:pt>
                <c:pt idx="573">
                  <c:v>81.454338222829762</c:v>
                </c:pt>
                <c:pt idx="574">
                  <c:v>81.442562379543162</c:v>
                </c:pt>
                <c:pt idx="575">
                  <c:v>80.470501068461331</c:v>
                </c:pt>
                <c:pt idx="576">
                  <c:v>80.984575902950269</c:v>
                </c:pt>
                <c:pt idx="577">
                  <c:v>80.980267658250341</c:v>
                </c:pt>
                <c:pt idx="578">
                  <c:v>78.344918025865269</c:v>
                </c:pt>
                <c:pt idx="579">
                  <c:v>80.364469925699524</c:v>
                </c:pt>
                <c:pt idx="580">
                  <c:v>80.938738138008574</c:v>
                </c:pt>
                <c:pt idx="581">
                  <c:v>65.498612733301428</c:v>
                </c:pt>
                <c:pt idx="582">
                  <c:v>65.049373209731243</c:v>
                </c:pt>
                <c:pt idx="583">
                  <c:v>64.390873774201822</c:v>
                </c:pt>
                <c:pt idx="584">
                  <c:v>63.882584003141815</c:v>
                </c:pt>
                <c:pt idx="585">
                  <c:v>63.094436164754057</c:v>
                </c:pt>
                <c:pt idx="586">
                  <c:v>63.017527459137725</c:v>
                </c:pt>
                <c:pt idx="587">
                  <c:v>61.868195806330867</c:v>
                </c:pt>
                <c:pt idx="588">
                  <c:v>68.65029598390322</c:v>
                </c:pt>
                <c:pt idx="589">
                  <c:v>60.017683305552538</c:v>
                </c:pt>
                <c:pt idx="590">
                  <c:v>58.154475917828293</c:v>
                </c:pt>
                <c:pt idx="591">
                  <c:v>66.863206845585921</c:v>
                </c:pt>
                <c:pt idx="592">
                  <c:v>66.683061017656485</c:v>
                </c:pt>
                <c:pt idx="593">
                  <c:v>66.598092580780531</c:v>
                </c:pt>
                <c:pt idx="594">
                  <c:v>81.081843183985541</c:v>
                </c:pt>
                <c:pt idx="595">
                  <c:v>80.769861663907349</c:v>
                </c:pt>
                <c:pt idx="596">
                  <c:v>80.181940853067857</c:v>
                </c:pt>
                <c:pt idx="597">
                  <c:v>80.42395410718575</c:v>
                </c:pt>
                <c:pt idx="598">
                  <c:v>80.003776902249513</c:v>
                </c:pt>
                <c:pt idx="599">
                  <c:v>78.305010872494876</c:v>
                </c:pt>
                <c:pt idx="600">
                  <c:v>79.658225028500098</c:v>
                </c:pt>
                <c:pt idx="601">
                  <c:v>82.1714812488474</c:v>
                </c:pt>
                <c:pt idx="602">
                  <c:v>78.512730388815513</c:v>
                </c:pt>
                <c:pt idx="603">
                  <c:v>78.015539697684233</c:v>
                </c:pt>
                <c:pt idx="604">
                  <c:v>78.110045084305455</c:v>
                </c:pt>
                <c:pt idx="605">
                  <c:v>77.38355212854708</c:v>
                </c:pt>
                <c:pt idx="606">
                  <c:v>75.488475089054134</c:v>
                </c:pt>
                <c:pt idx="607">
                  <c:v>76.349476395756554</c:v>
                </c:pt>
                <c:pt idx="608">
                  <c:v>75.778047173944884</c:v>
                </c:pt>
                <c:pt idx="609">
                  <c:v>66.354716941599847</c:v>
                </c:pt>
                <c:pt idx="610">
                  <c:v>66.129497971003985</c:v>
                </c:pt>
                <c:pt idx="611">
                  <c:v>65.872027810327751</c:v>
                </c:pt>
                <c:pt idx="612">
                  <c:v>65.725486776492687</c:v>
                </c:pt>
                <c:pt idx="613">
                  <c:v>65.561829387251734</c:v>
                </c:pt>
                <c:pt idx="614">
                  <c:v>65.614685298742685</c:v>
                </c:pt>
                <c:pt idx="615">
                  <c:v>71.399584875304001</c:v>
                </c:pt>
                <c:pt idx="616">
                  <c:v>64.84803810295999</c:v>
                </c:pt>
                <c:pt idx="617">
                  <c:v>70.547065340904382</c:v>
                </c:pt>
                <c:pt idx="618">
                  <c:v>69.310236604520895</c:v>
                </c:pt>
                <c:pt idx="619">
                  <c:v>59.273547334724483</c:v>
                </c:pt>
                <c:pt idx="620">
                  <c:v>59.44679868314843</c:v>
                </c:pt>
                <c:pt idx="621">
                  <c:v>59.215756486897021</c:v>
                </c:pt>
                <c:pt idx="622">
                  <c:v>67.866043350649505</c:v>
                </c:pt>
                <c:pt idx="623">
                  <c:v>58.94737324577099</c:v>
                </c:pt>
                <c:pt idx="624">
                  <c:v>58.730148404873205</c:v>
                </c:pt>
                <c:pt idx="625">
                  <c:v>67.037225554745788</c:v>
                </c:pt>
                <c:pt idx="626">
                  <c:v>66.14358082562083</c:v>
                </c:pt>
                <c:pt idx="627">
                  <c:v>60.742221062513295</c:v>
                </c:pt>
                <c:pt idx="628">
                  <c:v>60.5107536923162</c:v>
                </c:pt>
                <c:pt idx="629">
                  <c:v>60.213621470346233</c:v>
                </c:pt>
                <c:pt idx="630">
                  <c:v>60.116768252908145</c:v>
                </c:pt>
                <c:pt idx="631">
                  <c:v>59.984609655404235</c:v>
                </c:pt>
                <c:pt idx="632">
                  <c:v>60.233077112160863</c:v>
                </c:pt>
                <c:pt idx="633">
                  <c:v>64.511593523686258</c:v>
                </c:pt>
                <c:pt idx="634">
                  <c:v>64.598579773693245</c:v>
                </c:pt>
                <c:pt idx="635">
                  <c:v>71.468427097209826</c:v>
                </c:pt>
                <c:pt idx="636">
                  <c:v>64.244165248698977</c:v>
                </c:pt>
                <c:pt idx="637">
                  <c:v>64.111961233507131</c:v>
                </c:pt>
                <c:pt idx="638">
                  <c:v>65.103301396664904</c:v>
                </c:pt>
                <c:pt idx="639">
                  <c:v>65.203633424144456</c:v>
                </c:pt>
                <c:pt idx="640">
                  <c:v>65.148769974169824</c:v>
                </c:pt>
                <c:pt idx="641">
                  <c:v>73.366219658826154</c:v>
                </c:pt>
                <c:pt idx="642">
                  <c:v>64.999378553261877</c:v>
                </c:pt>
                <c:pt idx="643">
                  <c:v>65.31334844114761</c:v>
                </c:pt>
                <c:pt idx="644">
                  <c:v>64.878120424461486</c:v>
                </c:pt>
                <c:pt idx="645">
                  <c:v>64.58819616873528</c:v>
                </c:pt>
                <c:pt idx="646">
                  <c:v>65.169800163154804</c:v>
                </c:pt>
                <c:pt idx="647">
                  <c:v>61.787661281411104</c:v>
                </c:pt>
                <c:pt idx="648">
                  <c:v>61.378272016912895</c:v>
                </c:pt>
                <c:pt idx="649">
                  <c:v>68.569591499259943</c:v>
                </c:pt>
                <c:pt idx="650">
                  <c:v>73.18287147717605</c:v>
                </c:pt>
                <c:pt idx="651">
                  <c:v>68.557179427129014</c:v>
                </c:pt>
                <c:pt idx="652">
                  <c:v>68.651192708629637</c:v>
                </c:pt>
                <c:pt idx="653">
                  <c:v>68.329028234662374</c:v>
                </c:pt>
                <c:pt idx="654">
                  <c:v>68.27060186969895</c:v>
                </c:pt>
                <c:pt idx="655">
                  <c:v>67.711531202253866</c:v>
                </c:pt>
                <c:pt idx="656">
                  <c:v>71.846797224712873</c:v>
                </c:pt>
                <c:pt idx="657">
                  <c:v>67.422483065077643</c:v>
                </c:pt>
                <c:pt idx="658">
                  <c:v>66.377243047448374</c:v>
                </c:pt>
                <c:pt idx="659">
                  <c:v>66.588488214586661</c:v>
                </c:pt>
                <c:pt idx="660">
                  <c:v>66.059145161114287</c:v>
                </c:pt>
                <c:pt idx="661">
                  <c:v>65.811368457667967</c:v>
                </c:pt>
                <c:pt idx="662">
                  <c:v>66.152166376390198</c:v>
                </c:pt>
                <c:pt idx="663">
                  <c:v>66.579914989708243</c:v>
                </c:pt>
                <c:pt idx="664">
                  <c:v>67.657368830376242</c:v>
                </c:pt>
                <c:pt idx="665">
                  <c:v>67.257043767237406</c:v>
                </c:pt>
                <c:pt idx="666">
                  <c:v>72.456991094849769</c:v>
                </c:pt>
                <c:pt idx="667">
                  <c:v>66.057511616034304</c:v>
                </c:pt>
                <c:pt idx="668">
                  <c:v>65.312552386530101</c:v>
                </c:pt>
                <c:pt idx="669">
                  <c:v>72.11744737742238</c:v>
                </c:pt>
                <c:pt idx="670">
                  <c:v>70.84578517420276</c:v>
                </c:pt>
                <c:pt idx="671">
                  <c:v>69.919409166017473</c:v>
                </c:pt>
                <c:pt idx="672">
                  <c:v>70.16557005187218</c:v>
                </c:pt>
                <c:pt idx="673">
                  <c:v>62.901143471772919</c:v>
                </c:pt>
                <c:pt idx="674">
                  <c:v>63.122073223051864</c:v>
                </c:pt>
                <c:pt idx="675">
                  <c:v>69.896571362050764</c:v>
                </c:pt>
                <c:pt idx="676">
                  <c:v>69.476176830056588</c:v>
                </c:pt>
                <c:pt idx="677">
                  <c:v>69.0877094307573</c:v>
                </c:pt>
                <c:pt idx="678">
                  <c:v>68.712758288493461</c:v>
                </c:pt>
                <c:pt idx="679">
                  <c:v>68.272768043785646</c:v>
                </c:pt>
                <c:pt idx="680">
                  <c:v>67.832046812094134</c:v>
                </c:pt>
                <c:pt idx="681">
                  <c:v>67.505435319257103</c:v>
                </c:pt>
                <c:pt idx="682">
                  <c:v>71.914094317393506</c:v>
                </c:pt>
                <c:pt idx="683">
                  <c:v>66.582537036187887</c:v>
                </c:pt>
                <c:pt idx="684">
                  <c:v>71.842097192537523</c:v>
                </c:pt>
                <c:pt idx="685">
                  <c:v>65.88159042202814</c:v>
                </c:pt>
                <c:pt idx="686">
                  <c:v>65.973348901894894</c:v>
                </c:pt>
                <c:pt idx="687">
                  <c:v>65.876734408119503</c:v>
                </c:pt>
                <c:pt idx="688">
                  <c:v>66.674966384823833</c:v>
                </c:pt>
                <c:pt idx="689">
                  <c:v>67.451418055125117</c:v>
                </c:pt>
                <c:pt idx="690">
                  <c:v>64.854786013226885</c:v>
                </c:pt>
                <c:pt idx="691">
                  <c:v>71.495939304622041</c:v>
                </c:pt>
                <c:pt idx="692">
                  <c:v>67.347805544848867</c:v>
                </c:pt>
                <c:pt idx="693">
                  <c:v>67.388292117582964</c:v>
                </c:pt>
                <c:pt idx="694">
                  <c:v>66.951390175092087</c:v>
                </c:pt>
                <c:pt idx="695">
                  <c:v>67.205099287234958</c:v>
                </c:pt>
                <c:pt idx="696">
                  <c:v>66.435964413432274</c:v>
                </c:pt>
                <c:pt idx="697">
                  <c:v>63.87460688632077</c:v>
                </c:pt>
                <c:pt idx="698">
                  <c:v>63.655536584368114</c:v>
                </c:pt>
                <c:pt idx="699">
                  <c:v>70.13032750214218</c:v>
                </c:pt>
                <c:pt idx="700">
                  <c:v>70.500711311015635</c:v>
                </c:pt>
                <c:pt idx="701">
                  <c:v>82.89389255048107</c:v>
                </c:pt>
                <c:pt idx="702">
                  <c:v>82.69634883895867</c:v>
                </c:pt>
                <c:pt idx="703">
                  <c:v>85.349776474747642</c:v>
                </c:pt>
                <c:pt idx="704">
                  <c:v>87.784041346131147</c:v>
                </c:pt>
                <c:pt idx="705">
                  <c:v>84.992391626516437</c:v>
                </c:pt>
                <c:pt idx="706">
                  <c:v>82.593116717604246</c:v>
                </c:pt>
                <c:pt idx="707">
                  <c:v>80.388367477033924</c:v>
                </c:pt>
                <c:pt idx="708">
                  <c:v>81.865131297216692</c:v>
                </c:pt>
                <c:pt idx="709">
                  <c:v>80.100412812455716</c:v>
                </c:pt>
                <c:pt idx="710">
                  <c:v>77.888736248133966</c:v>
                </c:pt>
                <c:pt idx="711">
                  <c:v>79.582016352347296</c:v>
                </c:pt>
                <c:pt idx="712">
                  <c:v>79.750722359474636</c:v>
                </c:pt>
                <c:pt idx="713">
                  <c:v>77.199504556425495</c:v>
                </c:pt>
                <c:pt idx="714">
                  <c:v>77.896397136158058</c:v>
                </c:pt>
                <c:pt idx="715">
                  <c:v>77.302828570808742</c:v>
                </c:pt>
                <c:pt idx="716">
                  <c:v>79.267306095015883</c:v>
                </c:pt>
                <c:pt idx="717">
                  <c:v>78.944202089342738</c:v>
                </c:pt>
                <c:pt idx="718">
                  <c:v>77.915885532020923</c:v>
                </c:pt>
                <c:pt idx="719">
                  <c:v>77.164968706944663</c:v>
                </c:pt>
                <c:pt idx="720">
                  <c:v>78.049126794414377</c:v>
                </c:pt>
                <c:pt idx="721">
                  <c:v>81.768363062434432</c:v>
                </c:pt>
                <c:pt idx="722">
                  <c:v>79.742618102568017</c:v>
                </c:pt>
                <c:pt idx="723">
                  <c:v>83.636176708580024</c:v>
                </c:pt>
                <c:pt idx="724">
                  <c:v>83.718387760057652</c:v>
                </c:pt>
                <c:pt idx="725">
                  <c:v>83.511497636021943</c:v>
                </c:pt>
                <c:pt idx="726">
                  <c:v>81.887495862325267</c:v>
                </c:pt>
                <c:pt idx="727">
                  <c:v>79.235855336660194</c:v>
                </c:pt>
                <c:pt idx="728">
                  <c:v>81.062330520799179</c:v>
                </c:pt>
                <c:pt idx="729">
                  <c:v>79.095418893199664</c:v>
                </c:pt>
                <c:pt idx="730">
                  <c:v>80.021992520832981</c:v>
                </c:pt>
                <c:pt idx="731">
                  <c:v>80.25329139560769</c:v>
                </c:pt>
                <c:pt idx="732">
                  <c:v>79.156537286415002</c:v>
                </c:pt>
                <c:pt idx="733">
                  <c:v>78.660290417116968</c:v>
                </c:pt>
                <c:pt idx="734">
                  <c:v>77.391747381862132</c:v>
                </c:pt>
                <c:pt idx="735">
                  <c:v>77.863001065235807</c:v>
                </c:pt>
                <c:pt idx="736">
                  <c:v>71.371580969083396</c:v>
                </c:pt>
                <c:pt idx="737">
                  <c:v>70.805199128660291</c:v>
                </c:pt>
                <c:pt idx="738">
                  <c:v>70.672282741178421</c:v>
                </c:pt>
                <c:pt idx="739">
                  <c:v>70.782182277287234</c:v>
                </c:pt>
                <c:pt idx="740">
                  <c:v>70.907915871491966</c:v>
                </c:pt>
                <c:pt idx="741">
                  <c:v>71.030162429484733</c:v>
                </c:pt>
                <c:pt idx="742">
                  <c:v>70.335228193413641</c:v>
                </c:pt>
                <c:pt idx="743">
                  <c:v>69.764688968195941</c:v>
                </c:pt>
                <c:pt idx="744">
                  <c:v>75.021565896071422</c:v>
                </c:pt>
                <c:pt idx="745">
                  <c:v>69.078574246966738</c:v>
                </c:pt>
                <c:pt idx="746">
                  <c:v>67.803609562933076</c:v>
                </c:pt>
                <c:pt idx="747">
                  <c:v>68.606475212933461</c:v>
                </c:pt>
                <c:pt idx="748">
                  <c:v>72.190334311323525</c:v>
                </c:pt>
                <c:pt idx="749">
                  <c:v>72.252068059178981</c:v>
                </c:pt>
                <c:pt idx="750">
                  <c:v>71.578998870839598</c:v>
                </c:pt>
                <c:pt idx="751">
                  <c:v>71.988354840027</c:v>
                </c:pt>
                <c:pt idx="752">
                  <c:v>72.287251704990609</c:v>
                </c:pt>
                <c:pt idx="753">
                  <c:v>73.121006907658852</c:v>
                </c:pt>
                <c:pt idx="754">
                  <c:v>72.891342036747318</c:v>
                </c:pt>
                <c:pt idx="755">
                  <c:v>76.094948756980273</c:v>
                </c:pt>
                <c:pt idx="756">
                  <c:v>73.164175252159538</c:v>
                </c:pt>
                <c:pt idx="757">
                  <c:v>72.286579171182964</c:v>
                </c:pt>
                <c:pt idx="758">
                  <c:v>72.490486340164111</c:v>
                </c:pt>
                <c:pt idx="759">
                  <c:v>71.742714064450709</c:v>
                </c:pt>
                <c:pt idx="760">
                  <c:v>71.524714708118495</c:v>
                </c:pt>
                <c:pt idx="761">
                  <c:v>71.779116891415541</c:v>
                </c:pt>
                <c:pt idx="762">
                  <c:v>72.230353915205697</c:v>
                </c:pt>
                <c:pt idx="763">
                  <c:v>78.117398511567359</c:v>
                </c:pt>
                <c:pt idx="764">
                  <c:v>77.781730039628656</c:v>
                </c:pt>
                <c:pt idx="765">
                  <c:v>71.780718541856245</c:v>
                </c:pt>
                <c:pt idx="766">
                  <c:v>71.092099881779973</c:v>
                </c:pt>
                <c:pt idx="767">
                  <c:v>70.024465630027379</c:v>
                </c:pt>
                <c:pt idx="768">
                  <c:v>70.965676913743735</c:v>
                </c:pt>
                <c:pt idx="769">
                  <c:v>70.101191444419328</c:v>
                </c:pt>
                <c:pt idx="770">
                  <c:v>68.814636141075482</c:v>
                </c:pt>
                <c:pt idx="771">
                  <c:v>68.449997195419996</c:v>
                </c:pt>
                <c:pt idx="772">
                  <c:v>67.111700651617809</c:v>
                </c:pt>
                <c:pt idx="773">
                  <c:v>67.269671081755547</c:v>
                </c:pt>
                <c:pt idx="774">
                  <c:v>66.320081431098146</c:v>
                </c:pt>
                <c:pt idx="775">
                  <c:v>66.168585966200027</c:v>
                </c:pt>
                <c:pt idx="776">
                  <c:v>65.977556850214796</c:v>
                </c:pt>
                <c:pt idx="777">
                  <c:v>66.157008985734095</c:v>
                </c:pt>
                <c:pt idx="778">
                  <c:v>64.528587917786837</c:v>
                </c:pt>
                <c:pt idx="779">
                  <c:v>64.278713705488912</c:v>
                </c:pt>
                <c:pt idx="780">
                  <c:v>64.009498311554893</c:v>
                </c:pt>
                <c:pt idx="781">
                  <c:v>63.642195394284585</c:v>
                </c:pt>
                <c:pt idx="782">
                  <c:v>63.068523153510554</c:v>
                </c:pt>
                <c:pt idx="783">
                  <c:v>61.927142383596703</c:v>
                </c:pt>
                <c:pt idx="784">
                  <c:v>60.612178187899687</c:v>
                </c:pt>
                <c:pt idx="785">
                  <c:v>59.273048784246285</c:v>
                </c:pt>
                <c:pt idx="786">
                  <c:v>58.165793519516214</c:v>
                </c:pt>
                <c:pt idx="787">
                  <c:v>56.533598495081343</c:v>
                </c:pt>
                <c:pt idx="788">
                  <c:v>55.400009743260476</c:v>
                </c:pt>
                <c:pt idx="789">
                  <c:v>53.843096303970157</c:v>
                </c:pt>
                <c:pt idx="790">
                  <c:v>54.4415617082105</c:v>
                </c:pt>
                <c:pt idx="791">
                  <c:v>74.176652422202494</c:v>
                </c:pt>
                <c:pt idx="792">
                  <c:v>73.370293425290839</c:v>
                </c:pt>
                <c:pt idx="793">
                  <c:v>73.2086648278338</c:v>
                </c:pt>
                <c:pt idx="794">
                  <c:v>73.280972361201066</c:v>
                </c:pt>
                <c:pt idx="795">
                  <c:v>73.194929317928924</c:v>
                </c:pt>
                <c:pt idx="796">
                  <c:v>73.430168436169325</c:v>
                </c:pt>
                <c:pt idx="797">
                  <c:v>73.033587372778328</c:v>
                </c:pt>
                <c:pt idx="798">
                  <c:v>66.679851004928082</c:v>
                </c:pt>
                <c:pt idx="799">
                  <c:v>67.647367873679499</c:v>
                </c:pt>
                <c:pt idx="800">
                  <c:v>67.096622342461984</c:v>
                </c:pt>
                <c:pt idx="801">
                  <c:v>67.871200180936057</c:v>
                </c:pt>
                <c:pt idx="802">
                  <c:v>66.299682051519312</c:v>
                </c:pt>
                <c:pt idx="803">
                  <c:v>66.583275611286268</c:v>
                </c:pt>
                <c:pt idx="804">
                  <c:v>65.342362329465459</c:v>
                </c:pt>
                <c:pt idx="805">
                  <c:v>65.320760964851928</c:v>
                </c:pt>
                <c:pt idx="806">
                  <c:v>76.695060603929846</c:v>
                </c:pt>
                <c:pt idx="807">
                  <c:v>74.531668536205771</c:v>
                </c:pt>
                <c:pt idx="808">
                  <c:v>75.345757858320439</c:v>
                </c:pt>
                <c:pt idx="809">
                  <c:v>74.898389858002943</c:v>
                </c:pt>
                <c:pt idx="810">
                  <c:v>80.859918158451919</c:v>
                </c:pt>
                <c:pt idx="811">
                  <c:v>76.269550641014774</c:v>
                </c:pt>
                <c:pt idx="812">
                  <c:v>75.709651022008501</c:v>
                </c:pt>
                <c:pt idx="813">
                  <c:v>73.502974963988166</c:v>
                </c:pt>
                <c:pt idx="814">
                  <c:v>74.357371124463384</c:v>
                </c:pt>
                <c:pt idx="815">
                  <c:v>73.528615906778697</c:v>
                </c:pt>
                <c:pt idx="816">
                  <c:v>79.762326946384889</c:v>
                </c:pt>
                <c:pt idx="817">
                  <c:v>78.789394679262728</c:v>
                </c:pt>
                <c:pt idx="818">
                  <c:v>71.94678716863163</c:v>
                </c:pt>
                <c:pt idx="819">
                  <c:v>71.487477029864905</c:v>
                </c:pt>
                <c:pt idx="820">
                  <c:v>71.730474237657972</c:v>
                </c:pt>
                <c:pt idx="821">
                  <c:v>73.474634280122174</c:v>
                </c:pt>
                <c:pt idx="822">
                  <c:v>72.905173031735643</c:v>
                </c:pt>
                <c:pt idx="823">
                  <c:v>73.476371284631171</c:v>
                </c:pt>
                <c:pt idx="824">
                  <c:v>73.467057443860028</c:v>
                </c:pt>
                <c:pt idx="825">
                  <c:v>73.545892114507978</c:v>
                </c:pt>
                <c:pt idx="826">
                  <c:v>73.059498933689881</c:v>
                </c:pt>
                <c:pt idx="827">
                  <c:v>72.6632900162613</c:v>
                </c:pt>
                <c:pt idx="828">
                  <c:v>72.038593787559634</c:v>
                </c:pt>
                <c:pt idx="829">
                  <c:v>76.605790826906684</c:v>
                </c:pt>
                <c:pt idx="830">
                  <c:v>76.34664202697202</c:v>
                </c:pt>
                <c:pt idx="831">
                  <c:v>77.616311574777072</c:v>
                </c:pt>
                <c:pt idx="832">
                  <c:v>78.104180197100504</c:v>
                </c:pt>
                <c:pt idx="833">
                  <c:v>78.788986839743984</c:v>
                </c:pt>
                <c:pt idx="834">
                  <c:v>79.45268208139629</c:v>
                </c:pt>
                <c:pt idx="835">
                  <c:v>76.615998718118846</c:v>
                </c:pt>
                <c:pt idx="836">
                  <c:v>55.174199624213173</c:v>
                </c:pt>
                <c:pt idx="837">
                  <c:v>55.61459167553285</c:v>
                </c:pt>
                <c:pt idx="838">
                  <c:v>55.539785323003393</c:v>
                </c:pt>
                <c:pt idx="839">
                  <c:v>71.046515251990101</c:v>
                </c:pt>
                <c:pt idx="840">
                  <c:v>55.021056979705598</c:v>
                </c:pt>
                <c:pt idx="841">
                  <c:v>53.837187852502161</c:v>
                </c:pt>
                <c:pt idx="842">
                  <c:v>52.633108202127019</c:v>
                </c:pt>
                <c:pt idx="843">
                  <c:v>50.797542049293497</c:v>
                </c:pt>
                <c:pt idx="844">
                  <c:v>50.813517626878991</c:v>
                </c:pt>
                <c:pt idx="845">
                  <c:v>49.439180288823621</c:v>
                </c:pt>
                <c:pt idx="846">
                  <c:v>50.316704027510255</c:v>
                </c:pt>
                <c:pt idx="847">
                  <c:v>50.226518557936572</c:v>
                </c:pt>
                <c:pt idx="848">
                  <c:v>60.210357798614865</c:v>
                </c:pt>
                <c:pt idx="849">
                  <c:v>62.283204457513882</c:v>
                </c:pt>
                <c:pt idx="850">
                  <c:v>61.784025600546073</c:v>
                </c:pt>
                <c:pt idx="851">
                  <c:v>61.609304149206558</c:v>
                </c:pt>
                <c:pt idx="852">
                  <c:v>61.51609269822535</c:v>
                </c:pt>
                <c:pt idx="853">
                  <c:v>61.760950973117588</c:v>
                </c:pt>
                <c:pt idx="854">
                  <c:v>61.601417479458583</c:v>
                </c:pt>
                <c:pt idx="855">
                  <c:v>77.065331972251144</c:v>
                </c:pt>
                <c:pt idx="856">
                  <c:v>76.416476511281232</c:v>
                </c:pt>
                <c:pt idx="857">
                  <c:v>76.442465756576354</c:v>
                </c:pt>
                <c:pt idx="858">
                  <c:v>82.15000664243118</c:v>
                </c:pt>
                <c:pt idx="859">
                  <c:v>76.436631526966721</c:v>
                </c:pt>
                <c:pt idx="860">
                  <c:v>76.276229626912951</c:v>
                </c:pt>
                <c:pt idx="861">
                  <c:v>75.082197741752339</c:v>
                </c:pt>
                <c:pt idx="862">
                  <c:v>81.096982465176907</c:v>
                </c:pt>
                <c:pt idx="863">
                  <c:v>74.0666678425751</c:v>
                </c:pt>
                <c:pt idx="864">
                  <c:v>73.797697120370671</c:v>
                </c:pt>
                <c:pt idx="865">
                  <c:v>80.642078304617144</c:v>
                </c:pt>
                <c:pt idx="866">
                  <c:v>79.610637673316603</c:v>
                </c:pt>
                <c:pt idx="867">
                  <c:v>79.258228684029135</c:v>
                </c:pt>
                <c:pt idx="868">
                  <c:v>78.913939475140737</c:v>
                </c:pt>
                <c:pt idx="869">
                  <c:v>79.371218256536835</c:v>
                </c:pt>
                <c:pt idx="870">
                  <c:v>83.564304331717693</c:v>
                </c:pt>
                <c:pt idx="871">
                  <c:v>82.956021549521822</c:v>
                </c:pt>
                <c:pt idx="872">
                  <c:v>78.348566104732299</c:v>
                </c:pt>
                <c:pt idx="873">
                  <c:v>83.004380693440453</c:v>
                </c:pt>
                <c:pt idx="874">
                  <c:v>75.834978328385361</c:v>
                </c:pt>
                <c:pt idx="875">
                  <c:v>75.598689137246382</c:v>
                </c:pt>
                <c:pt idx="876">
                  <c:v>84.492949532302234</c:v>
                </c:pt>
                <c:pt idx="877">
                  <c:v>74.109550749511897</c:v>
                </c:pt>
                <c:pt idx="878">
                  <c:v>80.518924105618396</c:v>
                </c:pt>
                <c:pt idx="879">
                  <c:v>76.886590982315852</c:v>
                </c:pt>
                <c:pt idx="880">
                  <c:v>79.251983532381431</c:v>
                </c:pt>
                <c:pt idx="881">
                  <c:v>78.3663277469457</c:v>
                </c:pt>
                <c:pt idx="882">
                  <c:v>74.212922800494354</c:v>
                </c:pt>
                <c:pt idx="883">
                  <c:v>77.697549657980829</c:v>
                </c:pt>
                <c:pt idx="884">
                  <c:v>78.490029108891065</c:v>
                </c:pt>
                <c:pt idx="885">
                  <c:v>64.27263289535459</c:v>
                </c:pt>
                <c:pt idx="886">
                  <c:v>70.860141043099958</c:v>
                </c:pt>
                <c:pt idx="887">
                  <c:v>63.549025328779884</c:v>
                </c:pt>
                <c:pt idx="888">
                  <c:v>63.493616899300974</c:v>
                </c:pt>
                <c:pt idx="889">
                  <c:v>63.218287337797058</c:v>
                </c:pt>
                <c:pt idx="890">
                  <c:v>62.552959904507233</c:v>
                </c:pt>
                <c:pt idx="891">
                  <c:v>61.723957633185506</c:v>
                </c:pt>
                <c:pt idx="892">
                  <c:v>60.912057987158875</c:v>
                </c:pt>
                <c:pt idx="893">
                  <c:v>61.25645807116733</c:v>
                </c:pt>
                <c:pt idx="894">
                  <c:v>60.368018984514599</c:v>
                </c:pt>
                <c:pt idx="895">
                  <c:v>60.583606550451222</c:v>
                </c:pt>
                <c:pt idx="896">
                  <c:v>59.913685011323324</c:v>
                </c:pt>
                <c:pt idx="897">
                  <c:v>59.663882138795842</c:v>
                </c:pt>
                <c:pt idx="898">
                  <c:v>59.800083433099132</c:v>
                </c:pt>
                <c:pt idx="899">
                  <c:v>59.089513524900028</c:v>
                </c:pt>
                <c:pt idx="900">
                  <c:v>70.721536332978161</c:v>
                </c:pt>
                <c:pt idx="901">
                  <c:v>57.432394534610296</c:v>
                </c:pt>
                <c:pt idx="902">
                  <c:v>56.091990212155743</c:v>
                </c:pt>
                <c:pt idx="903">
                  <c:v>54.931114970944066</c:v>
                </c:pt>
                <c:pt idx="904">
                  <c:v>53.183056233905539</c:v>
                </c:pt>
                <c:pt idx="905">
                  <c:v>51.857762272189056</c:v>
                </c:pt>
                <c:pt idx="906">
                  <c:v>51.359655701871745</c:v>
                </c:pt>
                <c:pt idx="907">
                  <c:v>68.176922701966049</c:v>
                </c:pt>
                <c:pt idx="908">
                  <c:v>50.935194857410472</c:v>
                </c:pt>
                <c:pt idx="909">
                  <c:v>51.091054893770234</c:v>
                </c:pt>
                <c:pt idx="910">
                  <c:v>69.583557430404042</c:v>
                </c:pt>
                <c:pt idx="911">
                  <c:v>72.33053095203033</c:v>
                </c:pt>
                <c:pt idx="912">
                  <c:v>71.3443564730471</c:v>
                </c:pt>
                <c:pt idx="913">
                  <c:v>71.206450270301801</c:v>
                </c:pt>
                <c:pt idx="914">
                  <c:v>75.253984541929313</c:v>
                </c:pt>
                <c:pt idx="915">
                  <c:v>71.040300476996947</c:v>
                </c:pt>
                <c:pt idx="916">
                  <c:v>71.451721622638715</c:v>
                </c:pt>
                <c:pt idx="917">
                  <c:v>71.159800563893441</c:v>
                </c:pt>
                <c:pt idx="918">
                  <c:v>70.424504480766842</c:v>
                </c:pt>
                <c:pt idx="919">
                  <c:v>71.484843144560585</c:v>
                </c:pt>
                <c:pt idx="920">
                  <c:v>71.036897420583699</c:v>
                </c:pt>
                <c:pt idx="921">
                  <c:v>71.211436764967047</c:v>
                </c:pt>
                <c:pt idx="922">
                  <c:v>69.905592611319392</c:v>
                </c:pt>
                <c:pt idx="923">
                  <c:v>74.019966628574167</c:v>
                </c:pt>
                <c:pt idx="924">
                  <c:v>70.297664881613329</c:v>
                </c:pt>
                <c:pt idx="925">
                  <c:v>70.120724765640745</c:v>
                </c:pt>
                <c:pt idx="926">
                  <c:v>73.780381462519031</c:v>
                </c:pt>
                <c:pt idx="927">
                  <c:v>73.081837939195836</c:v>
                </c:pt>
                <c:pt idx="928">
                  <c:v>72.46394151187161</c:v>
                </c:pt>
                <c:pt idx="929">
                  <c:v>72.089630057550252</c:v>
                </c:pt>
                <c:pt idx="930">
                  <c:v>71.156041900750182</c:v>
                </c:pt>
                <c:pt idx="931">
                  <c:v>71.66766654459849</c:v>
                </c:pt>
                <c:pt idx="932">
                  <c:v>71.631422700684098</c:v>
                </c:pt>
                <c:pt idx="933">
                  <c:v>71.038969404966878</c:v>
                </c:pt>
                <c:pt idx="934">
                  <c:v>71.849950243323278</c:v>
                </c:pt>
                <c:pt idx="935">
                  <c:v>71.098298867383605</c:v>
                </c:pt>
                <c:pt idx="936">
                  <c:v>74.420819431305716</c:v>
                </c:pt>
                <c:pt idx="937">
                  <c:v>70.25378071460004</c:v>
                </c:pt>
                <c:pt idx="938">
                  <c:v>70.076447447378442</c:v>
                </c:pt>
                <c:pt idx="939">
                  <c:v>70.404011376965769</c:v>
                </c:pt>
                <c:pt idx="940">
                  <c:v>70.12263546882879</c:v>
                </c:pt>
                <c:pt idx="941">
                  <c:v>59.592907246450949</c:v>
                </c:pt>
                <c:pt idx="942">
                  <c:v>59.048025868305551</c:v>
                </c:pt>
                <c:pt idx="943">
                  <c:v>66.764022659975168</c:v>
                </c:pt>
                <c:pt idx="944">
                  <c:v>58.483892086155393</c:v>
                </c:pt>
                <c:pt idx="945">
                  <c:v>58.027936960207818</c:v>
                </c:pt>
                <c:pt idx="946">
                  <c:v>57.952527302341196</c:v>
                </c:pt>
                <c:pt idx="947">
                  <c:v>55.752979438532464</c:v>
                </c:pt>
                <c:pt idx="948">
                  <c:v>56.191165822000556</c:v>
                </c:pt>
                <c:pt idx="949">
                  <c:v>56.104134381876882</c:v>
                </c:pt>
                <c:pt idx="950">
                  <c:v>63.610844113416171</c:v>
                </c:pt>
                <c:pt idx="951">
                  <c:v>54.847204892819867</c:v>
                </c:pt>
                <c:pt idx="952">
                  <c:v>53.95313129014292</c:v>
                </c:pt>
                <c:pt idx="953">
                  <c:v>76.634808538289789</c:v>
                </c:pt>
                <c:pt idx="954">
                  <c:v>76.260729672964914</c:v>
                </c:pt>
                <c:pt idx="955">
                  <c:v>75.966833601820341</c:v>
                </c:pt>
                <c:pt idx="956">
                  <c:v>78.514800702264012</c:v>
                </c:pt>
                <c:pt idx="957">
                  <c:v>76.685026518255398</c:v>
                </c:pt>
                <c:pt idx="958">
                  <c:v>76.667412840556707</c:v>
                </c:pt>
                <c:pt idx="959">
                  <c:v>78.04235106040575</c:v>
                </c:pt>
                <c:pt idx="960">
                  <c:v>77.218791629939673</c:v>
                </c:pt>
                <c:pt idx="961">
                  <c:v>78.167324783242236</c:v>
                </c:pt>
                <c:pt idx="962">
                  <c:v>77.406454184192029</c:v>
                </c:pt>
                <c:pt idx="963">
                  <c:v>76.060644604354266</c:v>
                </c:pt>
                <c:pt idx="964">
                  <c:v>75.874406711155885</c:v>
                </c:pt>
                <c:pt idx="965">
                  <c:v>68.270630347834953</c:v>
                </c:pt>
                <c:pt idx="966">
                  <c:v>67.53316061171347</c:v>
                </c:pt>
                <c:pt idx="967">
                  <c:v>66.886456735149864</c:v>
                </c:pt>
                <c:pt idx="968">
                  <c:v>60.786026953294034</c:v>
                </c:pt>
                <c:pt idx="969">
                  <c:v>60.444997312277316</c:v>
                </c:pt>
                <c:pt idx="970">
                  <c:v>59.947627713642369</c:v>
                </c:pt>
                <c:pt idx="971">
                  <c:v>59.910144092770423</c:v>
                </c:pt>
                <c:pt idx="972">
                  <c:v>59.752283581503249</c:v>
                </c:pt>
                <c:pt idx="973">
                  <c:v>60.009014490862711</c:v>
                </c:pt>
                <c:pt idx="974">
                  <c:v>59.25460799150968</c:v>
                </c:pt>
                <c:pt idx="975">
                  <c:v>73.462324463652948</c:v>
                </c:pt>
                <c:pt idx="976">
                  <c:v>73.925023281458223</c:v>
                </c:pt>
                <c:pt idx="977">
                  <c:v>72.972900828329131</c:v>
                </c:pt>
                <c:pt idx="978">
                  <c:v>72.678083306140522</c:v>
                </c:pt>
                <c:pt idx="979">
                  <c:v>71.703038258182687</c:v>
                </c:pt>
                <c:pt idx="980">
                  <c:v>72.07887808974732</c:v>
                </c:pt>
                <c:pt idx="981">
                  <c:v>71.102841391986431</c:v>
                </c:pt>
                <c:pt idx="982">
                  <c:v>71.238607830452167</c:v>
                </c:pt>
                <c:pt idx="983">
                  <c:v>71.462897200430277</c:v>
                </c:pt>
                <c:pt idx="984">
                  <c:v>70.054788433158834</c:v>
                </c:pt>
                <c:pt idx="985">
                  <c:v>70.346658119738208</c:v>
                </c:pt>
                <c:pt idx="986">
                  <c:v>69.464422421075696</c:v>
                </c:pt>
                <c:pt idx="987">
                  <c:v>69.256241364366886</c:v>
                </c:pt>
                <c:pt idx="988">
                  <c:v>69.638419954972377</c:v>
                </c:pt>
                <c:pt idx="989">
                  <c:v>70.165696309838978</c:v>
                </c:pt>
                <c:pt idx="990">
                  <c:v>71.956951537013424</c:v>
                </c:pt>
                <c:pt idx="991">
                  <c:v>75.169549347879325</c:v>
                </c:pt>
                <c:pt idx="992">
                  <c:v>71.053631369607714</c:v>
                </c:pt>
                <c:pt idx="993">
                  <c:v>71.61156397859267</c:v>
                </c:pt>
                <c:pt idx="994">
                  <c:v>71.263857846048538</c:v>
                </c:pt>
                <c:pt idx="995">
                  <c:v>75.261828822424491</c:v>
                </c:pt>
                <c:pt idx="996">
                  <c:v>71.106719562644102</c:v>
                </c:pt>
                <c:pt idx="997">
                  <c:v>70.330356424521256</c:v>
                </c:pt>
                <c:pt idx="998">
                  <c:v>71.208911673457237</c:v>
                </c:pt>
                <c:pt idx="999">
                  <c:v>70.451756858626183</c:v>
                </c:pt>
                <c:pt idx="1000">
                  <c:v>70.898997254589361</c:v>
                </c:pt>
                <c:pt idx="1001">
                  <c:v>70.127425107044616</c:v>
                </c:pt>
                <c:pt idx="1002">
                  <c:v>69.424741997959813</c:v>
                </c:pt>
                <c:pt idx="1003">
                  <c:v>70.234178095357763</c:v>
                </c:pt>
                <c:pt idx="1004">
                  <c:v>70.503423759566687</c:v>
                </c:pt>
                <c:pt idx="1005">
                  <c:v>71.250739323862433</c:v>
                </c:pt>
                <c:pt idx="1006">
                  <c:v>70.90562883204268</c:v>
                </c:pt>
                <c:pt idx="1007">
                  <c:v>70.673592809756713</c:v>
                </c:pt>
                <c:pt idx="1008">
                  <c:v>70.494179353980428</c:v>
                </c:pt>
                <c:pt idx="1009">
                  <c:v>76.766278576652908</c:v>
                </c:pt>
                <c:pt idx="1010">
                  <c:v>69.402455829696365</c:v>
                </c:pt>
                <c:pt idx="1011">
                  <c:v>68.976955646821182</c:v>
                </c:pt>
                <c:pt idx="1012">
                  <c:v>74.6555803384976</c:v>
                </c:pt>
                <c:pt idx="1013">
                  <c:v>66.591012868625327</c:v>
                </c:pt>
                <c:pt idx="1014">
                  <c:v>64.451937657254376</c:v>
                </c:pt>
                <c:pt idx="1015">
                  <c:v>63.791532526048314</c:v>
                </c:pt>
                <c:pt idx="1016">
                  <c:v>62.825583602623468</c:v>
                </c:pt>
                <c:pt idx="1017">
                  <c:v>62.641900763812011</c:v>
                </c:pt>
                <c:pt idx="1018">
                  <c:v>62.267538867433949</c:v>
                </c:pt>
                <c:pt idx="1019">
                  <c:v>61.922343931019768</c:v>
                </c:pt>
                <c:pt idx="1020">
                  <c:v>78.844292580103698</c:v>
                </c:pt>
                <c:pt idx="1021">
                  <c:v>78.621974898578671</c:v>
                </c:pt>
                <c:pt idx="1022">
                  <c:v>78.750390004467164</c:v>
                </c:pt>
                <c:pt idx="1023">
                  <c:v>75.545369154778967</c:v>
                </c:pt>
                <c:pt idx="1024">
                  <c:v>75.247058093862819</c:v>
                </c:pt>
                <c:pt idx="1025">
                  <c:v>74.86538554948865</c:v>
                </c:pt>
                <c:pt idx="1026">
                  <c:v>73.98731539833409</c:v>
                </c:pt>
                <c:pt idx="1027">
                  <c:v>72.545781991048869</c:v>
                </c:pt>
                <c:pt idx="1028">
                  <c:v>76.139307018670095</c:v>
                </c:pt>
                <c:pt idx="1029">
                  <c:v>71.443140702912999</c:v>
                </c:pt>
                <c:pt idx="1030">
                  <c:v>71.264197920542642</c:v>
                </c:pt>
                <c:pt idx="1031">
                  <c:v>70.162523661227766</c:v>
                </c:pt>
                <c:pt idx="1032">
                  <c:v>72.543162922116295</c:v>
                </c:pt>
                <c:pt idx="1033">
                  <c:v>72.024651419882545</c:v>
                </c:pt>
                <c:pt idx="1034">
                  <c:v>68.511223142166827</c:v>
                </c:pt>
                <c:pt idx="1035">
                  <c:v>67.79146427968918</c:v>
                </c:pt>
                <c:pt idx="1036">
                  <c:v>66.831013932895459</c:v>
                </c:pt>
                <c:pt idx="1037">
                  <c:v>67.210302012760394</c:v>
                </c:pt>
                <c:pt idx="1038">
                  <c:v>65.973541382330737</c:v>
                </c:pt>
                <c:pt idx="1039">
                  <c:v>66.208201589236239</c:v>
                </c:pt>
                <c:pt idx="1040">
                  <c:v>65.268722592138801</c:v>
                </c:pt>
                <c:pt idx="1041">
                  <c:v>69.017577853523676</c:v>
                </c:pt>
                <c:pt idx="1042">
                  <c:v>64.674986080153133</c:v>
                </c:pt>
                <c:pt idx="1043">
                  <c:v>69.230166113090263</c:v>
                </c:pt>
                <c:pt idx="1044">
                  <c:v>57.493142461987723</c:v>
                </c:pt>
                <c:pt idx="1045">
                  <c:v>68.273444696662921</c:v>
                </c:pt>
                <c:pt idx="1046">
                  <c:v>68.29239185747339</c:v>
                </c:pt>
                <c:pt idx="1047">
                  <c:v>68.915190461738234</c:v>
                </c:pt>
                <c:pt idx="1048">
                  <c:v>68.56971625390419</c:v>
                </c:pt>
                <c:pt idx="1049">
                  <c:v>70.137554930329117</c:v>
                </c:pt>
                <c:pt idx="1050">
                  <c:v>67.956848381866294</c:v>
                </c:pt>
                <c:pt idx="1051">
                  <c:v>54.106065160161762</c:v>
                </c:pt>
                <c:pt idx="1052">
                  <c:v>53.921624871817194</c:v>
                </c:pt>
                <c:pt idx="1053">
                  <c:v>52.352464384925881</c:v>
                </c:pt>
                <c:pt idx="1054">
                  <c:v>52.651565830041918</c:v>
                </c:pt>
                <c:pt idx="1055">
                  <c:v>52.023683403823696</c:v>
                </c:pt>
                <c:pt idx="1056">
                  <c:v>51.694164627601708</c:v>
                </c:pt>
                <c:pt idx="1057">
                  <c:v>64.130865443421413</c:v>
                </c:pt>
                <c:pt idx="1058">
                  <c:v>69.329785405029327</c:v>
                </c:pt>
                <c:pt idx="1059">
                  <c:v>69.147382622139133</c:v>
                </c:pt>
                <c:pt idx="1060">
                  <c:v>68.94996321073755</c:v>
                </c:pt>
                <c:pt idx="1061">
                  <c:v>69.028073654395968</c:v>
                </c:pt>
                <c:pt idx="1062">
                  <c:v>68.460326337702611</c:v>
                </c:pt>
                <c:pt idx="1063">
                  <c:v>62.213734011004377</c:v>
                </c:pt>
                <c:pt idx="1064">
                  <c:v>58.737750440635317</c:v>
                </c:pt>
                <c:pt idx="1065">
                  <c:v>60.860428479224915</c:v>
                </c:pt>
                <c:pt idx="1066">
                  <c:v>67.790893738953415</c:v>
                </c:pt>
                <c:pt idx="1067">
                  <c:v>60.237271815315815</c:v>
                </c:pt>
                <c:pt idx="1068">
                  <c:v>60.535862624325347</c:v>
                </c:pt>
                <c:pt idx="1069">
                  <c:v>59.943955092573319</c:v>
                </c:pt>
                <c:pt idx="1070">
                  <c:v>66.134109683945894</c:v>
                </c:pt>
                <c:pt idx="1071">
                  <c:v>66.179539040630843</c:v>
                </c:pt>
                <c:pt idx="1072">
                  <c:v>65.950022941631886</c:v>
                </c:pt>
                <c:pt idx="1073">
                  <c:v>64.510513516474916</c:v>
                </c:pt>
                <c:pt idx="1074">
                  <c:v>63.635277692551817</c:v>
                </c:pt>
                <c:pt idx="1075">
                  <c:v>69.61844830912483</c:v>
                </c:pt>
                <c:pt idx="1076">
                  <c:v>69.23426326284573</c:v>
                </c:pt>
                <c:pt idx="1077">
                  <c:v>68.96956860253897</c:v>
                </c:pt>
                <c:pt idx="1078">
                  <c:v>68.498988827705261</c:v>
                </c:pt>
                <c:pt idx="1079">
                  <c:v>66.907760492311652</c:v>
                </c:pt>
                <c:pt idx="1080">
                  <c:v>66.08941756298556</c:v>
                </c:pt>
                <c:pt idx="1081">
                  <c:v>65.131105990572038</c:v>
                </c:pt>
                <c:pt idx="1082">
                  <c:v>64.490565675872091</c:v>
                </c:pt>
                <c:pt idx="1083">
                  <c:v>70.21937582964533</c:v>
                </c:pt>
                <c:pt idx="1084">
                  <c:v>69.013977754445136</c:v>
                </c:pt>
                <c:pt idx="1085">
                  <c:v>63.115774545081543</c:v>
                </c:pt>
                <c:pt idx="1086">
                  <c:v>69.15128031315335</c:v>
                </c:pt>
                <c:pt idx="1087">
                  <c:v>85.556065696774425</c:v>
                </c:pt>
                <c:pt idx="1088">
                  <c:v>87.106383606342547</c:v>
                </c:pt>
                <c:pt idx="1089">
                  <c:v>85.001475454017793</c:v>
                </c:pt>
                <c:pt idx="1090">
                  <c:v>80.791051410853669</c:v>
                </c:pt>
                <c:pt idx="1091">
                  <c:v>68.883843332536387</c:v>
                </c:pt>
                <c:pt idx="1092">
                  <c:v>68.28313311489029</c:v>
                </c:pt>
                <c:pt idx="1093">
                  <c:v>68.181776939558802</c:v>
                </c:pt>
                <c:pt idx="1094">
                  <c:v>68.651286459076928</c:v>
                </c:pt>
                <c:pt idx="1095">
                  <c:v>68.218772459583846</c:v>
                </c:pt>
                <c:pt idx="1096">
                  <c:v>68.047040505711038</c:v>
                </c:pt>
                <c:pt idx="1097">
                  <c:v>67.362684815865265</c:v>
                </c:pt>
                <c:pt idx="1098">
                  <c:v>66.749081207087983</c:v>
                </c:pt>
                <c:pt idx="1099">
                  <c:v>72.430276020076917</c:v>
                </c:pt>
                <c:pt idx="1100">
                  <c:v>65.933184879532064</c:v>
                </c:pt>
                <c:pt idx="1101">
                  <c:v>66.450032480629304</c:v>
                </c:pt>
                <c:pt idx="1102">
                  <c:v>65.969167775482902</c:v>
                </c:pt>
                <c:pt idx="1103">
                  <c:v>65.699779062554114</c:v>
                </c:pt>
                <c:pt idx="1104">
                  <c:v>66.168675721650075</c:v>
                </c:pt>
                <c:pt idx="1105">
                  <c:v>66.4237956326713</c:v>
                </c:pt>
                <c:pt idx="1106">
                  <c:v>56.837681770895649</c:v>
                </c:pt>
                <c:pt idx="1107">
                  <c:v>56.58679927317641</c:v>
                </c:pt>
                <c:pt idx="1108">
                  <c:v>56.021943207715388</c:v>
                </c:pt>
                <c:pt idx="1109">
                  <c:v>55.416332613140071</c:v>
                </c:pt>
                <c:pt idx="1110">
                  <c:v>54.560300199503629</c:v>
                </c:pt>
                <c:pt idx="1111">
                  <c:v>54.026696467274057</c:v>
                </c:pt>
                <c:pt idx="1112">
                  <c:v>59.446798567279636</c:v>
                </c:pt>
                <c:pt idx="1113">
                  <c:v>58.823363548934381</c:v>
                </c:pt>
                <c:pt idx="1114">
                  <c:v>58.326720617694505</c:v>
                </c:pt>
                <c:pt idx="1115">
                  <c:v>58.272331730868515</c:v>
                </c:pt>
                <c:pt idx="1116">
                  <c:v>58.103359739531619</c:v>
                </c:pt>
                <c:pt idx="1117">
                  <c:v>57.875906049817509</c:v>
                </c:pt>
                <c:pt idx="1118">
                  <c:v>57.284106018910272</c:v>
                </c:pt>
                <c:pt idx="1119">
                  <c:v>56.732240956342551</c:v>
                </c:pt>
                <c:pt idx="1120">
                  <c:v>56.813936364105501</c:v>
                </c:pt>
                <c:pt idx="1121">
                  <c:v>69.050625133445692</c:v>
                </c:pt>
                <c:pt idx="1122">
                  <c:v>62.692777378346925</c:v>
                </c:pt>
                <c:pt idx="1123">
                  <c:v>62.364233175261063</c:v>
                </c:pt>
                <c:pt idx="1124">
                  <c:v>62.049711454723663</c:v>
                </c:pt>
                <c:pt idx="1125">
                  <c:v>61.974975308399337</c:v>
                </c:pt>
                <c:pt idx="1126">
                  <c:v>61.687379339860342</c:v>
                </c:pt>
                <c:pt idx="1127">
                  <c:v>61.570406972459828</c:v>
                </c:pt>
                <c:pt idx="1128">
                  <c:v>61.322879030812643</c:v>
                </c:pt>
                <c:pt idx="1129">
                  <c:v>60.070630983022255</c:v>
                </c:pt>
                <c:pt idx="1130">
                  <c:v>60.357137409868074</c:v>
                </c:pt>
                <c:pt idx="1131">
                  <c:v>64.973864496976518</c:v>
                </c:pt>
                <c:pt idx="1132">
                  <c:v>58.775474929097328</c:v>
                </c:pt>
                <c:pt idx="1133">
                  <c:v>58.360547741509905</c:v>
                </c:pt>
                <c:pt idx="1134">
                  <c:v>72.658813292540216</c:v>
                </c:pt>
                <c:pt idx="1135">
                  <c:v>72.338682909840969</c:v>
                </c:pt>
                <c:pt idx="1136">
                  <c:v>74.942032462503192</c:v>
                </c:pt>
                <c:pt idx="1137">
                  <c:v>71.559264820050984</c:v>
                </c:pt>
                <c:pt idx="1138">
                  <c:v>71.809926480633948</c:v>
                </c:pt>
                <c:pt idx="1139">
                  <c:v>71.890880625567462</c:v>
                </c:pt>
                <c:pt idx="1140">
                  <c:v>71.670976328075483</c:v>
                </c:pt>
                <c:pt idx="1141">
                  <c:v>71.176086024686981</c:v>
                </c:pt>
                <c:pt idx="1142">
                  <c:v>72.024663242362891</c:v>
                </c:pt>
                <c:pt idx="1143">
                  <c:v>71.424315909535835</c:v>
                </c:pt>
                <c:pt idx="1144">
                  <c:v>71.802806117195985</c:v>
                </c:pt>
                <c:pt idx="1145">
                  <c:v>71.338478926454314</c:v>
                </c:pt>
                <c:pt idx="1146">
                  <c:v>71.216104005226171</c:v>
                </c:pt>
                <c:pt idx="1147">
                  <c:v>71.477428419920571</c:v>
                </c:pt>
                <c:pt idx="1148">
                  <c:v>62.175188684014408</c:v>
                </c:pt>
                <c:pt idx="1149">
                  <c:v>61.800801784608112</c:v>
                </c:pt>
                <c:pt idx="1150">
                  <c:v>61.456506901905243</c:v>
                </c:pt>
                <c:pt idx="1151">
                  <c:v>61.560628893018105</c:v>
                </c:pt>
                <c:pt idx="1152">
                  <c:v>61.11978512077237</c:v>
                </c:pt>
                <c:pt idx="1153">
                  <c:v>60.723496044969615</c:v>
                </c:pt>
                <c:pt idx="1154">
                  <c:v>68.715280409979059</c:v>
                </c:pt>
                <c:pt idx="1155">
                  <c:v>59.070983841452687</c:v>
                </c:pt>
                <c:pt idx="1156">
                  <c:v>58.899191717592856</c:v>
                </c:pt>
                <c:pt idx="1157">
                  <c:v>66.455732683020869</c:v>
                </c:pt>
                <c:pt idx="1158">
                  <c:v>57.39997291632136</c:v>
                </c:pt>
                <c:pt idx="1159">
                  <c:v>56.223062213842304</c:v>
                </c:pt>
                <c:pt idx="1160">
                  <c:v>55.722338415536633</c:v>
                </c:pt>
                <c:pt idx="1161">
                  <c:v>55.917648688652719</c:v>
                </c:pt>
                <c:pt idx="1162">
                  <c:v>55.864801914457132</c:v>
                </c:pt>
                <c:pt idx="1163">
                  <c:v>70.148131289978181</c:v>
                </c:pt>
                <c:pt idx="1164">
                  <c:v>69.956366960221516</c:v>
                </c:pt>
                <c:pt idx="1165">
                  <c:v>69.816595632802219</c:v>
                </c:pt>
                <c:pt idx="1166">
                  <c:v>74.400170446815551</c:v>
                </c:pt>
                <c:pt idx="1167">
                  <c:v>69.894793889111227</c:v>
                </c:pt>
                <c:pt idx="1168">
                  <c:v>69.585954786110889</c:v>
                </c:pt>
                <c:pt idx="1169">
                  <c:v>68.880150899842519</c:v>
                </c:pt>
                <c:pt idx="1170">
                  <c:v>68.77556797017732</c:v>
                </c:pt>
                <c:pt idx="1171">
                  <c:v>69.28156445971544</c:v>
                </c:pt>
                <c:pt idx="1172">
                  <c:v>68.840538698506066</c:v>
                </c:pt>
                <c:pt idx="1173">
                  <c:v>69.057547825153065</c:v>
                </c:pt>
                <c:pt idx="1174">
                  <c:v>69.647845861165592</c:v>
                </c:pt>
                <c:pt idx="1175">
                  <c:v>72.645301622972738</c:v>
                </c:pt>
                <c:pt idx="1176">
                  <c:v>72.508734083780752</c:v>
                </c:pt>
                <c:pt idx="1177">
                  <c:v>72.264641264998659</c:v>
                </c:pt>
                <c:pt idx="1178">
                  <c:v>72.233562028663499</c:v>
                </c:pt>
                <c:pt idx="1179">
                  <c:v>75.655283383589421</c:v>
                </c:pt>
                <c:pt idx="1180">
                  <c:v>76.18283455407223</c:v>
                </c:pt>
                <c:pt idx="1181">
                  <c:v>71.461024075651096</c:v>
                </c:pt>
                <c:pt idx="1182">
                  <c:v>71.52312811823893</c:v>
                </c:pt>
                <c:pt idx="1183">
                  <c:v>71.727486992049535</c:v>
                </c:pt>
                <c:pt idx="1184">
                  <c:v>70.561813553013479</c:v>
                </c:pt>
                <c:pt idx="1185">
                  <c:v>70.725408679913613</c:v>
                </c:pt>
                <c:pt idx="1186">
                  <c:v>70.946627804305791</c:v>
                </c:pt>
                <c:pt idx="1187">
                  <c:v>66.893037845755742</c:v>
                </c:pt>
                <c:pt idx="1188">
                  <c:v>66.410619539931332</c:v>
                </c:pt>
                <c:pt idx="1189">
                  <c:v>66.385598295734212</c:v>
                </c:pt>
                <c:pt idx="1190">
                  <c:v>66.33107824115416</c:v>
                </c:pt>
                <c:pt idx="1191">
                  <c:v>66.127280345033739</c:v>
                </c:pt>
                <c:pt idx="1192">
                  <c:v>66.803657639684957</c:v>
                </c:pt>
                <c:pt idx="1193">
                  <c:v>66.388503932391842</c:v>
                </c:pt>
                <c:pt idx="1194">
                  <c:v>65.936602925904737</c:v>
                </c:pt>
                <c:pt idx="1195">
                  <c:v>66.533482328359014</c:v>
                </c:pt>
                <c:pt idx="1196">
                  <c:v>65.865251887918646</c:v>
                </c:pt>
                <c:pt idx="1197">
                  <c:v>66.546532435074823</c:v>
                </c:pt>
                <c:pt idx="1198">
                  <c:v>66.226049393203908</c:v>
                </c:pt>
                <c:pt idx="1199">
                  <c:v>65.945942260682074</c:v>
                </c:pt>
                <c:pt idx="1200">
                  <c:v>66.785529150338476</c:v>
                </c:pt>
                <c:pt idx="1201">
                  <c:v>67.469060685035089</c:v>
                </c:pt>
                <c:pt idx="1202">
                  <c:v>81.997037325695317</c:v>
                </c:pt>
                <c:pt idx="1203">
                  <c:v>79.485237808657331</c:v>
                </c:pt>
                <c:pt idx="1204">
                  <c:v>76.267061505845945</c:v>
                </c:pt>
                <c:pt idx="1205">
                  <c:v>76.510785137715686</c:v>
                </c:pt>
                <c:pt idx="1206">
                  <c:v>79.767044985739233</c:v>
                </c:pt>
                <c:pt idx="1207">
                  <c:v>75.87877291704865</c:v>
                </c:pt>
                <c:pt idx="1208">
                  <c:v>78.836651428151526</c:v>
                </c:pt>
                <c:pt idx="1209">
                  <c:v>74.253031277706754</c:v>
                </c:pt>
                <c:pt idx="1210">
                  <c:v>74.74975163833048</c:v>
                </c:pt>
                <c:pt idx="1211">
                  <c:v>73.828626464481431</c:v>
                </c:pt>
                <c:pt idx="1212">
                  <c:v>75.886685937008735</c:v>
                </c:pt>
                <c:pt idx="1213">
                  <c:v>75.211951489789371</c:v>
                </c:pt>
                <c:pt idx="1214">
                  <c:v>74.782854055085522</c:v>
                </c:pt>
                <c:pt idx="1215">
                  <c:v>74.961743410034018</c:v>
                </c:pt>
                <c:pt idx="1216">
                  <c:v>75.318153533910106</c:v>
                </c:pt>
                <c:pt idx="1217">
                  <c:v>79.58254483265182</c:v>
                </c:pt>
                <c:pt idx="1218">
                  <c:v>79.963484099565477</c:v>
                </c:pt>
                <c:pt idx="1219">
                  <c:v>78.515019863390975</c:v>
                </c:pt>
                <c:pt idx="1220">
                  <c:v>79.766579538100032</c:v>
                </c:pt>
                <c:pt idx="1221">
                  <c:v>79.284052453250624</c:v>
                </c:pt>
                <c:pt idx="1222">
                  <c:v>80.837090013162637</c:v>
                </c:pt>
                <c:pt idx="1223">
                  <c:v>79.097992046120581</c:v>
                </c:pt>
                <c:pt idx="1224">
                  <c:v>76.594412199570399</c:v>
                </c:pt>
                <c:pt idx="1225">
                  <c:v>78.277188754317606</c:v>
                </c:pt>
                <c:pt idx="1226">
                  <c:v>80.367900510596186</c:v>
                </c:pt>
                <c:pt idx="1227">
                  <c:v>77.624346754373633</c:v>
                </c:pt>
                <c:pt idx="1228">
                  <c:v>80.870113556657913</c:v>
                </c:pt>
                <c:pt idx="1229">
                  <c:v>80.910806806410008</c:v>
                </c:pt>
                <c:pt idx="1230">
                  <c:v>81.509106016846715</c:v>
                </c:pt>
                <c:pt idx="1231">
                  <c:v>81.168927080666293</c:v>
                </c:pt>
                <c:pt idx="1232">
                  <c:v>74.391733682841817</c:v>
                </c:pt>
                <c:pt idx="1233">
                  <c:v>74.794661029817505</c:v>
                </c:pt>
                <c:pt idx="1234">
                  <c:v>75.524629178152182</c:v>
                </c:pt>
                <c:pt idx="1235">
                  <c:v>75.662006489769539</c:v>
                </c:pt>
                <c:pt idx="1236">
                  <c:v>75.859171396975853</c:v>
                </c:pt>
                <c:pt idx="1237">
                  <c:v>74.872294584859517</c:v>
                </c:pt>
                <c:pt idx="1238">
                  <c:v>73.62464321753589</c:v>
                </c:pt>
                <c:pt idx="1239">
                  <c:v>73.05257609984362</c:v>
                </c:pt>
                <c:pt idx="1240">
                  <c:v>72.760122040266879</c:v>
                </c:pt>
                <c:pt idx="1241">
                  <c:v>71.396225203426638</c:v>
                </c:pt>
                <c:pt idx="1242">
                  <c:v>71.056296763542349</c:v>
                </c:pt>
                <c:pt idx="1243">
                  <c:v>69.76359355088924</c:v>
                </c:pt>
                <c:pt idx="1244">
                  <c:v>68.991869062562657</c:v>
                </c:pt>
                <c:pt idx="1245">
                  <c:v>69.266022284689114</c:v>
                </c:pt>
                <c:pt idx="1246">
                  <c:v>69.760844645671796</c:v>
                </c:pt>
                <c:pt idx="1247">
                  <c:v>72.070883467465222</c:v>
                </c:pt>
                <c:pt idx="1248">
                  <c:v>71.442051173603517</c:v>
                </c:pt>
                <c:pt idx="1249">
                  <c:v>70.603181648460961</c:v>
                </c:pt>
                <c:pt idx="1250">
                  <c:v>70.068391209309411</c:v>
                </c:pt>
                <c:pt idx="1251">
                  <c:v>68.268702277863753</c:v>
                </c:pt>
                <c:pt idx="1252">
                  <c:v>69.296863469748786</c:v>
                </c:pt>
                <c:pt idx="1253">
                  <c:v>68.599062364613616</c:v>
                </c:pt>
                <c:pt idx="1254">
                  <c:v>67.273986147159732</c:v>
                </c:pt>
                <c:pt idx="1255">
                  <c:v>77.120384384694688</c:v>
                </c:pt>
                <c:pt idx="1256">
                  <c:v>65.818027930056076</c:v>
                </c:pt>
                <c:pt idx="1257">
                  <c:v>66.120406220638557</c:v>
                </c:pt>
                <c:pt idx="1258">
                  <c:v>65.319526789151979</c:v>
                </c:pt>
                <c:pt idx="1259">
                  <c:v>65.133786139983528</c:v>
                </c:pt>
                <c:pt idx="1260">
                  <c:v>74.463334513330054</c:v>
                </c:pt>
                <c:pt idx="1261">
                  <c:v>71.724311302067406</c:v>
                </c:pt>
                <c:pt idx="1262">
                  <c:v>64.626713425128102</c:v>
                </c:pt>
                <c:pt idx="1263">
                  <c:v>63.880043645318494</c:v>
                </c:pt>
                <c:pt idx="1264">
                  <c:v>63.304676364834059</c:v>
                </c:pt>
                <c:pt idx="1265">
                  <c:v>70.325421950316183</c:v>
                </c:pt>
                <c:pt idx="1266">
                  <c:v>62.175977824725706</c:v>
                </c:pt>
                <c:pt idx="1267">
                  <c:v>62.449677916634286</c:v>
                </c:pt>
                <c:pt idx="1268">
                  <c:v>61.251692576874049</c:v>
                </c:pt>
                <c:pt idx="1269">
                  <c:v>59.542810350560423</c:v>
                </c:pt>
                <c:pt idx="1270">
                  <c:v>67.815241091927106</c:v>
                </c:pt>
                <c:pt idx="1271">
                  <c:v>55.504702861297048</c:v>
                </c:pt>
                <c:pt idx="1272">
                  <c:v>65.890638081776075</c:v>
                </c:pt>
                <c:pt idx="1273">
                  <c:v>53.217811115777373</c:v>
                </c:pt>
                <c:pt idx="1274">
                  <c:v>71.641993697214218</c:v>
                </c:pt>
                <c:pt idx="1275">
                  <c:v>71.4020474743904</c:v>
                </c:pt>
                <c:pt idx="1276">
                  <c:v>71.138818177022671</c:v>
                </c:pt>
                <c:pt idx="1277">
                  <c:v>71.162948663568301</c:v>
                </c:pt>
                <c:pt idx="1278">
                  <c:v>70.924084438810667</c:v>
                </c:pt>
                <c:pt idx="1279">
                  <c:v>70.062721313277308</c:v>
                </c:pt>
                <c:pt idx="1280">
                  <c:v>70.741406319001939</c:v>
                </c:pt>
                <c:pt idx="1281">
                  <c:v>70.31985465524312</c:v>
                </c:pt>
                <c:pt idx="1282">
                  <c:v>70.45159160489564</c:v>
                </c:pt>
                <c:pt idx="1283">
                  <c:v>74.349094700042102</c:v>
                </c:pt>
                <c:pt idx="1284">
                  <c:v>69.75449425778767</c:v>
                </c:pt>
                <c:pt idx="1285">
                  <c:v>68.884057010361119</c:v>
                </c:pt>
                <c:pt idx="1286">
                  <c:v>68.668020100594802</c:v>
                </c:pt>
                <c:pt idx="1287">
                  <c:v>69.255242578826113</c:v>
                </c:pt>
                <c:pt idx="1288">
                  <c:v>75.212798823884285</c:v>
                </c:pt>
                <c:pt idx="1289">
                  <c:v>66.693539644953461</c:v>
                </c:pt>
                <c:pt idx="1290">
                  <c:v>66.354353304494367</c:v>
                </c:pt>
                <c:pt idx="1291">
                  <c:v>65.791250740974135</c:v>
                </c:pt>
                <c:pt idx="1292">
                  <c:v>65.502458048230679</c:v>
                </c:pt>
                <c:pt idx="1293">
                  <c:v>71.327122788696002</c:v>
                </c:pt>
                <c:pt idx="1294">
                  <c:v>70.898698336117249</c:v>
                </c:pt>
                <c:pt idx="1295">
                  <c:v>64.757370339415488</c:v>
                </c:pt>
                <c:pt idx="1296">
                  <c:v>64.206552615125162</c:v>
                </c:pt>
                <c:pt idx="1297">
                  <c:v>71.116343315554516</c:v>
                </c:pt>
                <c:pt idx="1298">
                  <c:v>63.431832391772403</c:v>
                </c:pt>
                <c:pt idx="1299">
                  <c:v>63.690662128237285</c:v>
                </c:pt>
                <c:pt idx="1300">
                  <c:v>63.162419162696942</c:v>
                </c:pt>
                <c:pt idx="1301">
                  <c:v>63.558031474136044</c:v>
                </c:pt>
                <c:pt idx="1302">
                  <c:v>62.683867921078317</c:v>
                </c:pt>
                <c:pt idx="1303">
                  <c:v>68.450555634617899</c:v>
                </c:pt>
                <c:pt idx="1304">
                  <c:v>67.188843063177771</c:v>
                </c:pt>
                <c:pt idx="1305">
                  <c:v>60.653570747662812</c:v>
                </c:pt>
                <c:pt idx="1306">
                  <c:v>60.403233028842919</c:v>
                </c:pt>
                <c:pt idx="1307">
                  <c:v>59.416168153324485</c:v>
                </c:pt>
                <c:pt idx="1308">
                  <c:v>65.383932465725962</c:v>
                </c:pt>
                <c:pt idx="1309">
                  <c:v>58.554793377643549</c:v>
                </c:pt>
                <c:pt idx="1310">
                  <c:v>57.430915539634782</c:v>
                </c:pt>
                <c:pt idx="1311">
                  <c:v>57.545843796351839</c:v>
                </c:pt>
                <c:pt idx="1312">
                  <c:v>73.623648162529378</c:v>
                </c:pt>
                <c:pt idx="1313">
                  <c:v>73.63957678474749</c:v>
                </c:pt>
                <c:pt idx="1314">
                  <c:v>73.212342827775331</c:v>
                </c:pt>
                <c:pt idx="1315">
                  <c:v>72.62688555946481</c:v>
                </c:pt>
                <c:pt idx="1316">
                  <c:v>72.63556248154471</c:v>
                </c:pt>
                <c:pt idx="1317">
                  <c:v>72.844997779058417</c:v>
                </c:pt>
                <c:pt idx="1318">
                  <c:v>72.125735878469328</c:v>
                </c:pt>
                <c:pt idx="1319">
                  <c:v>72.129441919274484</c:v>
                </c:pt>
                <c:pt idx="1320">
                  <c:v>72.423349297432395</c:v>
                </c:pt>
                <c:pt idx="1321">
                  <c:v>71.346024659858955</c:v>
                </c:pt>
                <c:pt idx="1322">
                  <c:v>71.799760709862099</c:v>
                </c:pt>
                <c:pt idx="1323">
                  <c:v>75.61162097977018</c:v>
                </c:pt>
                <c:pt idx="1324">
                  <c:v>71.706412917653225</c:v>
                </c:pt>
                <c:pt idx="1325">
                  <c:v>71.350442942486325</c:v>
                </c:pt>
                <c:pt idx="1326">
                  <c:v>71.051087905432126</c:v>
                </c:pt>
                <c:pt idx="1327">
                  <c:v>75.349760887292405</c:v>
                </c:pt>
                <c:pt idx="1328">
                  <c:v>70.221298913081029</c:v>
                </c:pt>
                <c:pt idx="1329">
                  <c:v>70.649753054152384</c:v>
                </c:pt>
                <c:pt idx="1330">
                  <c:v>70.217462774111695</c:v>
                </c:pt>
                <c:pt idx="1331">
                  <c:v>70.045912926430674</c:v>
                </c:pt>
                <c:pt idx="1332">
                  <c:v>67.878475537622066</c:v>
                </c:pt>
                <c:pt idx="1333">
                  <c:v>68.726232104156338</c:v>
                </c:pt>
                <c:pt idx="1334">
                  <c:v>68.613687279849373</c:v>
                </c:pt>
                <c:pt idx="1335">
                  <c:v>68.720087917742163</c:v>
                </c:pt>
                <c:pt idx="1336">
                  <c:v>69.566333175269051</c:v>
                </c:pt>
                <c:pt idx="1337">
                  <c:v>70.348907499480674</c:v>
                </c:pt>
                <c:pt idx="1338">
                  <c:v>55.122598671437103</c:v>
                </c:pt>
                <c:pt idx="1339">
                  <c:v>68.539483488588075</c:v>
                </c:pt>
                <c:pt idx="1340">
                  <c:v>56.049258568528984</c:v>
                </c:pt>
                <c:pt idx="1341">
                  <c:v>55.652984335565286</c:v>
                </c:pt>
                <c:pt idx="1342">
                  <c:v>55.087853674742973</c:v>
                </c:pt>
                <c:pt idx="1343">
                  <c:v>54.794391348800119</c:v>
                </c:pt>
                <c:pt idx="1344">
                  <c:v>54.016255512323156</c:v>
                </c:pt>
                <c:pt idx="1345">
                  <c:v>66.761491521038394</c:v>
                </c:pt>
                <c:pt idx="1346">
                  <c:v>64.596986155409411</c:v>
                </c:pt>
                <c:pt idx="1347">
                  <c:v>64.348790303933328</c:v>
                </c:pt>
                <c:pt idx="1348">
                  <c:v>64.147659758200149</c:v>
                </c:pt>
                <c:pt idx="1349">
                  <c:v>64.210211897689362</c:v>
                </c:pt>
                <c:pt idx="1350">
                  <c:v>63.929845107673088</c:v>
                </c:pt>
                <c:pt idx="1351">
                  <c:v>64.070650194266847</c:v>
                </c:pt>
                <c:pt idx="1352">
                  <c:v>63.629051037407997</c:v>
                </c:pt>
                <c:pt idx="1353">
                  <c:v>69.375587114474996</c:v>
                </c:pt>
                <c:pt idx="1354">
                  <c:v>69.09906507677475</c:v>
                </c:pt>
                <c:pt idx="1355">
                  <c:v>67.48751028129351</c:v>
                </c:pt>
                <c:pt idx="1356">
                  <c:v>67.654358784758514</c:v>
                </c:pt>
                <c:pt idx="1357">
                  <c:v>60.960841225147391</c:v>
                </c:pt>
                <c:pt idx="1358">
                  <c:v>66.499762660895414</c:v>
                </c:pt>
                <c:pt idx="1359">
                  <c:v>59.409748674493542</c:v>
                </c:pt>
                <c:pt idx="1360">
                  <c:v>60.658904526562246</c:v>
                </c:pt>
                <c:pt idx="1361">
                  <c:v>64.650650301877391</c:v>
                </c:pt>
                <c:pt idx="1362">
                  <c:v>63.436181906011306</c:v>
                </c:pt>
                <c:pt idx="1363">
                  <c:v>74.14453205269686</c:v>
                </c:pt>
                <c:pt idx="1364">
                  <c:v>61.676562325698711</c:v>
                </c:pt>
                <c:pt idx="1365">
                  <c:v>61.576794107910857</c:v>
                </c:pt>
                <c:pt idx="1366">
                  <c:v>61.0595260741324</c:v>
                </c:pt>
                <c:pt idx="1367">
                  <c:v>60.213394307648358</c:v>
                </c:pt>
                <c:pt idx="1368">
                  <c:v>59.484056086373734</c:v>
                </c:pt>
                <c:pt idx="1369">
                  <c:v>59.683902042131187</c:v>
                </c:pt>
                <c:pt idx="1370">
                  <c:v>58.931470846095891</c:v>
                </c:pt>
                <c:pt idx="1371">
                  <c:v>59.510798335510792</c:v>
                </c:pt>
                <c:pt idx="1372">
                  <c:v>59.494732931520431</c:v>
                </c:pt>
                <c:pt idx="1373">
                  <c:v>60.428908526876953</c:v>
                </c:pt>
                <c:pt idx="1374">
                  <c:v>62.363996604318736</c:v>
                </c:pt>
                <c:pt idx="1375">
                  <c:v>63.944049435624819</c:v>
                </c:pt>
                <c:pt idx="1376">
                  <c:v>81.311080280146442</c:v>
                </c:pt>
                <c:pt idx="1377">
                  <c:v>82.928300145254241</c:v>
                </c:pt>
                <c:pt idx="1378">
                  <c:v>82.279100383833594</c:v>
                </c:pt>
                <c:pt idx="1379">
                  <c:v>82.128432899723578</c:v>
                </c:pt>
                <c:pt idx="1380">
                  <c:v>79.41346879134332</c:v>
                </c:pt>
                <c:pt idx="1381">
                  <c:v>81.407764367234506</c:v>
                </c:pt>
                <c:pt idx="1382">
                  <c:v>83.104083196842424</c:v>
                </c:pt>
                <c:pt idx="1383">
                  <c:v>78.291720655971048</c:v>
                </c:pt>
                <c:pt idx="1384">
                  <c:v>80.374962417811616</c:v>
                </c:pt>
                <c:pt idx="1385">
                  <c:v>77.678982256026373</c:v>
                </c:pt>
                <c:pt idx="1386">
                  <c:v>79.398288070206078</c:v>
                </c:pt>
                <c:pt idx="1387">
                  <c:v>78.691704320845716</c:v>
                </c:pt>
                <c:pt idx="1388">
                  <c:v>77.660223922234934</c:v>
                </c:pt>
                <c:pt idx="1389">
                  <c:v>79.319527855967962</c:v>
                </c:pt>
                <c:pt idx="1390">
                  <c:v>79.88136735071464</c:v>
                </c:pt>
                <c:pt idx="1391">
                  <c:v>72.597144419933969</c:v>
                </c:pt>
                <c:pt idx="1392">
                  <c:v>72.120690562412278</c:v>
                </c:pt>
                <c:pt idx="1393">
                  <c:v>71.838498103874883</c:v>
                </c:pt>
                <c:pt idx="1394">
                  <c:v>71.898542431753299</c:v>
                </c:pt>
                <c:pt idx="1395">
                  <c:v>71.978099249261547</c:v>
                </c:pt>
                <c:pt idx="1396">
                  <c:v>70.435670214676321</c:v>
                </c:pt>
                <c:pt idx="1397">
                  <c:v>70.466033517719495</c:v>
                </c:pt>
                <c:pt idx="1398">
                  <c:v>70.957416340073337</c:v>
                </c:pt>
                <c:pt idx="1399">
                  <c:v>71.394318253402631</c:v>
                </c:pt>
                <c:pt idx="1400">
                  <c:v>70.644664467987212</c:v>
                </c:pt>
                <c:pt idx="1401">
                  <c:v>69.039592493786699</c:v>
                </c:pt>
                <c:pt idx="1402">
                  <c:v>70.301647114919419</c:v>
                </c:pt>
                <c:pt idx="1403">
                  <c:v>70.04048940244607</c:v>
                </c:pt>
                <c:pt idx="1404">
                  <c:v>69.859041555195148</c:v>
                </c:pt>
                <c:pt idx="1405">
                  <c:v>69.780389018688567</c:v>
                </c:pt>
                <c:pt idx="1406">
                  <c:v>69.261031994864567</c:v>
                </c:pt>
                <c:pt idx="1407">
                  <c:v>74.014868631821386</c:v>
                </c:pt>
                <c:pt idx="1408">
                  <c:v>68.546744100947848</c:v>
                </c:pt>
                <c:pt idx="1409">
                  <c:v>68.019112769205265</c:v>
                </c:pt>
                <c:pt idx="1410">
                  <c:v>73.12390063094773</c:v>
                </c:pt>
                <c:pt idx="1411">
                  <c:v>67.141522639228555</c:v>
                </c:pt>
                <c:pt idx="1412">
                  <c:v>72.17511935090684</c:v>
                </c:pt>
                <c:pt idx="1413">
                  <c:v>60.889587785002298</c:v>
                </c:pt>
                <c:pt idx="1414">
                  <c:v>60.389442937363455</c:v>
                </c:pt>
                <c:pt idx="1415">
                  <c:v>59.526364701577783</c:v>
                </c:pt>
                <c:pt idx="1416">
                  <c:v>58.660015543967944</c:v>
                </c:pt>
                <c:pt idx="1417">
                  <c:v>57.38173206279037</c:v>
                </c:pt>
                <c:pt idx="1418">
                  <c:v>71.121150997236384</c:v>
                </c:pt>
                <c:pt idx="1419">
                  <c:v>56.44353108140669</c:v>
                </c:pt>
                <c:pt idx="1420">
                  <c:v>69.998881369400749</c:v>
                </c:pt>
                <c:pt idx="1421">
                  <c:v>52.752364457904484</c:v>
                </c:pt>
                <c:pt idx="1422">
                  <c:v>68.468772167142518</c:v>
                </c:pt>
                <c:pt idx="1423">
                  <c:v>68.380407023972055</c:v>
                </c:pt>
                <c:pt idx="1424">
                  <c:v>69.519279218209704</c:v>
                </c:pt>
                <c:pt idx="1425">
                  <c:v>50.553337484894548</c:v>
                </c:pt>
                <c:pt idx="1426">
                  <c:v>52.11853840518328</c:v>
                </c:pt>
                <c:pt idx="1427">
                  <c:v>54.019668116786093</c:v>
                </c:pt>
                <c:pt idx="1428">
                  <c:v>79.132834481070176</c:v>
                </c:pt>
                <c:pt idx="1429">
                  <c:v>78.914764154757052</c:v>
                </c:pt>
                <c:pt idx="1430">
                  <c:v>82.246609314386305</c:v>
                </c:pt>
                <c:pt idx="1431">
                  <c:v>82.821799879122423</c:v>
                </c:pt>
                <c:pt idx="1432">
                  <c:v>69.155622555206861</c:v>
                </c:pt>
                <c:pt idx="1433">
                  <c:v>69.60722660837834</c:v>
                </c:pt>
                <c:pt idx="1434">
                  <c:v>68.19242377796121</c:v>
                </c:pt>
                <c:pt idx="1435">
                  <c:v>67.948076463287947</c:v>
                </c:pt>
                <c:pt idx="1436">
                  <c:v>67.131702552975455</c:v>
                </c:pt>
                <c:pt idx="1437">
                  <c:v>67.102343455032837</c:v>
                </c:pt>
                <c:pt idx="1438">
                  <c:v>67.727684794959686</c:v>
                </c:pt>
                <c:pt idx="1439">
                  <c:v>68.211534336347668</c:v>
                </c:pt>
                <c:pt idx="1440">
                  <c:v>67.8434838169957</c:v>
                </c:pt>
                <c:pt idx="1441">
                  <c:v>67.511183341916052</c:v>
                </c:pt>
                <c:pt idx="1442">
                  <c:v>67.294158197065229</c:v>
                </c:pt>
                <c:pt idx="1443">
                  <c:v>67.363162327591141</c:v>
                </c:pt>
                <c:pt idx="1444">
                  <c:v>67.150822953355743</c:v>
                </c:pt>
                <c:pt idx="1445">
                  <c:v>67.327786629511195</c:v>
                </c:pt>
                <c:pt idx="1446">
                  <c:v>66.517162694256939</c:v>
                </c:pt>
                <c:pt idx="1447">
                  <c:v>66.245949390637207</c:v>
                </c:pt>
                <c:pt idx="1448">
                  <c:v>66.446103990307478</c:v>
                </c:pt>
                <c:pt idx="1449">
                  <c:v>65.278764483814143</c:v>
                </c:pt>
                <c:pt idx="1450">
                  <c:v>66.258717040416428</c:v>
                </c:pt>
                <c:pt idx="1451">
                  <c:v>65.165029359922144</c:v>
                </c:pt>
                <c:pt idx="1452">
                  <c:v>64.499738063008024</c:v>
                </c:pt>
                <c:pt idx="1453">
                  <c:v>72.007686175784755</c:v>
                </c:pt>
                <c:pt idx="1454">
                  <c:v>71.847098678160108</c:v>
                </c:pt>
                <c:pt idx="1455">
                  <c:v>71.844606745233904</c:v>
                </c:pt>
                <c:pt idx="1456">
                  <c:v>71.332241023838549</c:v>
                </c:pt>
                <c:pt idx="1457">
                  <c:v>70.56252708924103</c:v>
                </c:pt>
                <c:pt idx="1458">
                  <c:v>75.670840345532255</c:v>
                </c:pt>
                <c:pt idx="1459">
                  <c:v>70.479404838917418</c:v>
                </c:pt>
                <c:pt idx="1460">
                  <c:v>69.13607638310053</c:v>
                </c:pt>
                <c:pt idx="1461">
                  <c:v>69.711212702506131</c:v>
                </c:pt>
                <c:pt idx="1462">
                  <c:v>68.110242329417616</c:v>
                </c:pt>
                <c:pt idx="1463">
                  <c:v>68.128394284729012</c:v>
                </c:pt>
                <c:pt idx="1464">
                  <c:v>67.616140627105324</c:v>
                </c:pt>
                <c:pt idx="1465">
                  <c:v>67.081443335896012</c:v>
                </c:pt>
                <c:pt idx="1466">
                  <c:v>67.449189199857983</c:v>
                </c:pt>
                <c:pt idx="1467">
                  <c:v>67.547024530463688</c:v>
                </c:pt>
                <c:pt idx="1468">
                  <c:v>69.94052668444435</c:v>
                </c:pt>
                <c:pt idx="1469">
                  <c:v>69.627984523385436</c:v>
                </c:pt>
                <c:pt idx="1470">
                  <c:v>69.564452395621188</c:v>
                </c:pt>
                <c:pt idx="1471">
                  <c:v>69.573903540123027</c:v>
                </c:pt>
                <c:pt idx="1472">
                  <c:v>69.368106206893927</c:v>
                </c:pt>
                <c:pt idx="1473">
                  <c:v>69.128558385589002</c:v>
                </c:pt>
                <c:pt idx="1474">
                  <c:v>68.233860575898291</c:v>
                </c:pt>
                <c:pt idx="1475">
                  <c:v>64.788572243948067</c:v>
                </c:pt>
                <c:pt idx="1476">
                  <c:v>64.614085336264523</c:v>
                </c:pt>
                <c:pt idx="1477">
                  <c:v>64.282159065674847</c:v>
                </c:pt>
                <c:pt idx="1478">
                  <c:v>72.340304249307621</c:v>
                </c:pt>
                <c:pt idx="1479">
                  <c:v>61.920575137550905</c:v>
                </c:pt>
                <c:pt idx="1480">
                  <c:v>61.172114627716297</c:v>
                </c:pt>
                <c:pt idx="1481">
                  <c:v>59.969949490304664</c:v>
                </c:pt>
                <c:pt idx="1482">
                  <c:v>73.502413651118843</c:v>
                </c:pt>
                <c:pt idx="1483">
                  <c:v>73.298043703683177</c:v>
                </c:pt>
                <c:pt idx="1484">
                  <c:v>73.059259082777459</c:v>
                </c:pt>
                <c:pt idx="1485">
                  <c:v>77.333628987626767</c:v>
                </c:pt>
                <c:pt idx="1486">
                  <c:v>73.239264465216223</c:v>
                </c:pt>
                <c:pt idx="1487">
                  <c:v>73.267231168778295</c:v>
                </c:pt>
                <c:pt idx="1488">
                  <c:v>73.37094281558457</c:v>
                </c:pt>
                <c:pt idx="1489">
                  <c:v>72.987489834848986</c:v>
                </c:pt>
                <c:pt idx="1490">
                  <c:v>73.633945720280465</c:v>
                </c:pt>
                <c:pt idx="1491">
                  <c:v>77.373597688616101</c:v>
                </c:pt>
                <c:pt idx="1492">
                  <c:v>73.405007657437309</c:v>
                </c:pt>
                <c:pt idx="1493">
                  <c:v>71.512006129699259</c:v>
                </c:pt>
                <c:pt idx="1494">
                  <c:v>71.407959680191027</c:v>
                </c:pt>
                <c:pt idx="1495">
                  <c:v>71.667727217783664</c:v>
                </c:pt>
                <c:pt idx="1496">
                  <c:v>72.947706226370741</c:v>
                </c:pt>
                <c:pt idx="1497">
                  <c:v>70.931976112963781</c:v>
                </c:pt>
                <c:pt idx="1498">
                  <c:v>69.585306382653613</c:v>
                </c:pt>
                <c:pt idx="1499">
                  <c:v>70.430498930749266</c:v>
                </c:pt>
                <c:pt idx="1500">
                  <c:v>69.347711806741785</c:v>
                </c:pt>
                <c:pt idx="1501">
                  <c:v>70.052421175358376</c:v>
                </c:pt>
                <c:pt idx="1502">
                  <c:v>69.174124157203948</c:v>
                </c:pt>
                <c:pt idx="1503">
                  <c:v>70.099412635674852</c:v>
                </c:pt>
                <c:pt idx="1504">
                  <c:v>68.396224469942879</c:v>
                </c:pt>
                <c:pt idx="1505">
                  <c:v>68.769115441109705</c:v>
                </c:pt>
                <c:pt idx="1506">
                  <c:v>68.794841231550706</c:v>
                </c:pt>
                <c:pt idx="1507">
                  <c:v>74.069734758416857</c:v>
                </c:pt>
                <c:pt idx="1508">
                  <c:v>67.749034074505204</c:v>
                </c:pt>
                <c:pt idx="1509">
                  <c:v>67.709920560586582</c:v>
                </c:pt>
                <c:pt idx="1510">
                  <c:v>78.203428632130354</c:v>
                </c:pt>
                <c:pt idx="1511">
                  <c:v>78.022499117471824</c:v>
                </c:pt>
                <c:pt idx="1512">
                  <c:v>77.771183617573655</c:v>
                </c:pt>
                <c:pt idx="1513">
                  <c:v>77.773492645656859</c:v>
                </c:pt>
                <c:pt idx="1514">
                  <c:v>77.358888831235248</c:v>
                </c:pt>
                <c:pt idx="1515">
                  <c:v>77.891254306932936</c:v>
                </c:pt>
                <c:pt idx="1516">
                  <c:v>77.303201145987856</c:v>
                </c:pt>
                <c:pt idx="1517">
                  <c:v>77.209784907865782</c:v>
                </c:pt>
                <c:pt idx="1518">
                  <c:v>77.59918101537059</c:v>
                </c:pt>
                <c:pt idx="1519">
                  <c:v>76.401003545619645</c:v>
                </c:pt>
                <c:pt idx="1520">
                  <c:v>76.496916867613777</c:v>
                </c:pt>
                <c:pt idx="1521">
                  <c:v>75.914663636674135</c:v>
                </c:pt>
                <c:pt idx="1522">
                  <c:v>75.673838700537544</c:v>
                </c:pt>
                <c:pt idx="1523">
                  <c:v>76.410355868863533</c:v>
                </c:pt>
                <c:pt idx="1524">
                  <c:v>73.266428339872022</c:v>
                </c:pt>
                <c:pt idx="1525">
                  <c:v>78.267683074297366</c:v>
                </c:pt>
                <c:pt idx="1526">
                  <c:v>77.936864411447857</c:v>
                </c:pt>
                <c:pt idx="1527">
                  <c:v>73.824583326347479</c:v>
                </c:pt>
                <c:pt idx="1528">
                  <c:v>73.840087789504551</c:v>
                </c:pt>
                <c:pt idx="1529">
                  <c:v>71.886276565239442</c:v>
                </c:pt>
                <c:pt idx="1530">
                  <c:v>71.304368507247233</c:v>
                </c:pt>
                <c:pt idx="1531">
                  <c:v>70.96461654973568</c:v>
                </c:pt>
                <c:pt idx="1532">
                  <c:v>70.300153911565303</c:v>
                </c:pt>
                <c:pt idx="1533">
                  <c:v>70.192138908364726</c:v>
                </c:pt>
                <c:pt idx="1534">
                  <c:v>69.862741567575881</c:v>
                </c:pt>
                <c:pt idx="1535">
                  <c:v>70.001810843583939</c:v>
                </c:pt>
                <c:pt idx="1536">
                  <c:v>69.723763785289734</c:v>
                </c:pt>
                <c:pt idx="1537">
                  <c:v>68.885175376113054</c:v>
                </c:pt>
                <c:pt idx="1538">
                  <c:v>73.379123894475754</c:v>
                </c:pt>
                <c:pt idx="1539">
                  <c:v>69.236384629897842</c:v>
                </c:pt>
                <c:pt idx="1540">
                  <c:v>65.793033062304801</c:v>
                </c:pt>
                <c:pt idx="1541">
                  <c:v>64.64688003649367</c:v>
                </c:pt>
                <c:pt idx="1542">
                  <c:v>71.812767919030335</c:v>
                </c:pt>
                <c:pt idx="1543">
                  <c:v>65.241457189314545</c:v>
                </c:pt>
                <c:pt idx="1544">
                  <c:v>65.320415454699756</c:v>
                </c:pt>
                <c:pt idx="1545">
                  <c:v>65.049486898347922</c:v>
                </c:pt>
                <c:pt idx="1546">
                  <c:v>64.191183894487452</c:v>
                </c:pt>
                <c:pt idx="1547">
                  <c:v>63.497896248651088</c:v>
                </c:pt>
                <c:pt idx="1548">
                  <c:v>64.073247287625051</c:v>
                </c:pt>
                <c:pt idx="1549">
                  <c:v>63.020331884212339</c:v>
                </c:pt>
                <c:pt idx="1550">
                  <c:v>64.022947336574475</c:v>
                </c:pt>
                <c:pt idx="1551">
                  <c:v>63.902205001785362</c:v>
                </c:pt>
                <c:pt idx="1552">
                  <c:v>63.950824390215224</c:v>
                </c:pt>
                <c:pt idx="1553">
                  <c:v>70.072082955511277</c:v>
                </c:pt>
                <c:pt idx="1554">
                  <c:v>60.364113234475148</c:v>
                </c:pt>
                <c:pt idx="1555">
                  <c:v>59.799049503334302</c:v>
                </c:pt>
                <c:pt idx="1556">
                  <c:v>60.718357958535208</c:v>
                </c:pt>
                <c:pt idx="1557">
                  <c:v>60.47903147207824</c:v>
                </c:pt>
                <c:pt idx="1558">
                  <c:v>60.081795069056902</c:v>
                </c:pt>
                <c:pt idx="1559">
                  <c:v>70.807496859426664</c:v>
                </c:pt>
                <c:pt idx="1560">
                  <c:v>70.01245877839942</c:v>
                </c:pt>
                <c:pt idx="1561">
                  <c:v>71.047057080175449</c:v>
                </c:pt>
                <c:pt idx="1562">
                  <c:v>57.330372504230503</c:v>
                </c:pt>
                <c:pt idx="1563">
                  <c:v>57.65877182669486</c:v>
                </c:pt>
                <c:pt idx="1564">
                  <c:v>71.555499647101655</c:v>
                </c:pt>
                <c:pt idx="1565">
                  <c:v>55.288415663017716</c:v>
                </c:pt>
                <c:pt idx="1566">
                  <c:v>78.317497043031068</c:v>
                </c:pt>
                <c:pt idx="1567">
                  <c:v>72.352388586439119</c:v>
                </c:pt>
                <c:pt idx="1568">
                  <c:v>78.099777237886286</c:v>
                </c:pt>
                <c:pt idx="1569">
                  <c:v>77.958605720358634</c:v>
                </c:pt>
                <c:pt idx="1570">
                  <c:v>71.615334256171423</c:v>
                </c:pt>
                <c:pt idx="1571">
                  <c:v>71.235811536554536</c:v>
                </c:pt>
                <c:pt idx="1572">
                  <c:v>69.738179891731718</c:v>
                </c:pt>
                <c:pt idx="1573">
                  <c:v>68.898771748790693</c:v>
                </c:pt>
                <c:pt idx="1574">
                  <c:v>69.639592410193245</c:v>
                </c:pt>
                <c:pt idx="1575">
                  <c:v>68.410612409093773</c:v>
                </c:pt>
                <c:pt idx="1576">
                  <c:v>69.478623036974582</c:v>
                </c:pt>
                <c:pt idx="1577">
                  <c:v>68.971967491616354</c:v>
                </c:pt>
                <c:pt idx="1578">
                  <c:v>68.576122282040714</c:v>
                </c:pt>
                <c:pt idx="1579">
                  <c:v>68.350842297092214</c:v>
                </c:pt>
                <c:pt idx="1580">
                  <c:v>69.07672443433971</c:v>
                </c:pt>
                <c:pt idx="1581">
                  <c:v>76.741936726919874</c:v>
                </c:pt>
                <c:pt idx="1582">
                  <c:v>76.608860418190048</c:v>
                </c:pt>
                <c:pt idx="1583">
                  <c:v>75.446801260959631</c:v>
                </c:pt>
                <c:pt idx="1584">
                  <c:v>76.671743092413749</c:v>
                </c:pt>
                <c:pt idx="1585">
                  <c:v>76.398462271529965</c:v>
                </c:pt>
                <c:pt idx="1586">
                  <c:v>76.360589098309759</c:v>
                </c:pt>
                <c:pt idx="1587">
                  <c:v>75.866989456349444</c:v>
                </c:pt>
                <c:pt idx="1588">
                  <c:v>74.723876301694901</c:v>
                </c:pt>
                <c:pt idx="1589">
                  <c:v>75.764928454388524</c:v>
                </c:pt>
                <c:pt idx="1590">
                  <c:v>74.981175149879562</c:v>
                </c:pt>
                <c:pt idx="1591">
                  <c:v>75.840085160181133</c:v>
                </c:pt>
                <c:pt idx="1592">
                  <c:v>74.750144556729936</c:v>
                </c:pt>
                <c:pt idx="1593">
                  <c:v>74.143192858021692</c:v>
                </c:pt>
                <c:pt idx="1594">
                  <c:v>74.59490855247563</c:v>
                </c:pt>
                <c:pt idx="1595">
                  <c:v>74.741347319279271</c:v>
                </c:pt>
                <c:pt idx="1596">
                  <c:v>68.300392569824155</c:v>
                </c:pt>
                <c:pt idx="1597">
                  <c:v>67.986459630646948</c:v>
                </c:pt>
                <c:pt idx="1598">
                  <c:v>67.920558437129941</c:v>
                </c:pt>
                <c:pt idx="1599">
                  <c:v>68.19139027241728</c:v>
                </c:pt>
                <c:pt idx="1600">
                  <c:v>67.990011730828726</c:v>
                </c:pt>
                <c:pt idx="1601">
                  <c:v>68.111198173101698</c:v>
                </c:pt>
                <c:pt idx="1602">
                  <c:v>67.968661378201688</c:v>
                </c:pt>
                <c:pt idx="1603">
                  <c:v>67.493424800249883</c:v>
                </c:pt>
                <c:pt idx="1604">
                  <c:v>68.064895279034275</c:v>
                </c:pt>
                <c:pt idx="1605">
                  <c:v>67.00380008390016</c:v>
                </c:pt>
                <c:pt idx="1606">
                  <c:v>67.731828433840391</c:v>
                </c:pt>
                <c:pt idx="1607">
                  <c:v>66.936254944050205</c:v>
                </c:pt>
                <c:pt idx="1608">
                  <c:v>66.539786443033861</c:v>
                </c:pt>
                <c:pt idx="1609">
                  <c:v>68.233513810855328</c:v>
                </c:pt>
                <c:pt idx="1610">
                  <c:v>68.058734127892251</c:v>
                </c:pt>
                <c:pt idx="1611">
                  <c:v>67.860539153848123</c:v>
                </c:pt>
                <c:pt idx="1612">
                  <c:v>67.912246592763324</c:v>
                </c:pt>
                <c:pt idx="1613">
                  <c:v>67.718796554466891</c:v>
                </c:pt>
                <c:pt idx="1614">
                  <c:v>67.696078949480807</c:v>
                </c:pt>
                <c:pt idx="1615">
                  <c:v>67.377324687634427</c:v>
                </c:pt>
                <c:pt idx="1616">
                  <c:v>66.904429902661832</c:v>
                </c:pt>
                <c:pt idx="1617">
                  <c:v>67.043290827906432</c:v>
                </c:pt>
                <c:pt idx="1618">
                  <c:v>66.349371143032613</c:v>
                </c:pt>
                <c:pt idx="1619">
                  <c:v>66.942130018031349</c:v>
                </c:pt>
                <c:pt idx="1620">
                  <c:v>65.908058787428544</c:v>
                </c:pt>
                <c:pt idx="1621">
                  <c:v>65.742552522554931</c:v>
                </c:pt>
                <c:pt idx="1622">
                  <c:v>66.268852273871801</c:v>
                </c:pt>
                <c:pt idx="1623">
                  <c:v>71.56449026400071</c:v>
                </c:pt>
                <c:pt idx="1624">
                  <c:v>64.682921079192027</c:v>
                </c:pt>
                <c:pt idx="1625">
                  <c:v>63.969023903919691</c:v>
                </c:pt>
                <c:pt idx="1626">
                  <c:v>62.977265798405099</c:v>
                </c:pt>
                <c:pt idx="1627">
                  <c:v>62.100118777399331</c:v>
                </c:pt>
                <c:pt idx="1628">
                  <c:v>61.849592088724592</c:v>
                </c:pt>
                <c:pt idx="1629">
                  <c:v>61.643963408233205</c:v>
                </c:pt>
                <c:pt idx="1630">
                  <c:v>71.932123978329827</c:v>
                </c:pt>
                <c:pt idx="1631">
                  <c:v>56.354719247814671</c:v>
                </c:pt>
                <c:pt idx="1632">
                  <c:v>55.315922730830529</c:v>
                </c:pt>
                <c:pt idx="1633">
                  <c:v>53.458719341652852</c:v>
                </c:pt>
                <c:pt idx="1634">
                  <c:v>59.38672645174141</c:v>
                </c:pt>
                <c:pt idx="1635">
                  <c:v>58.459546531539871</c:v>
                </c:pt>
                <c:pt idx="1636">
                  <c:v>56.522505211899848</c:v>
                </c:pt>
                <c:pt idx="1637">
                  <c:v>55.94085624527991</c:v>
                </c:pt>
                <c:pt idx="1638">
                  <c:v>53.644737290148178</c:v>
                </c:pt>
                <c:pt idx="1639">
                  <c:v>51.734432777792136</c:v>
                </c:pt>
                <c:pt idx="1640">
                  <c:v>49.764651550589129</c:v>
                </c:pt>
                <c:pt idx="1641">
                  <c:v>68.123858775474062</c:v>
                </c:pt>
                <c:pt idx="1642">
                  <c:v>70.540767762419009</c:v>
                </c:pt>
                <c:pt idx="1643">
                  <c:v>45.919025155701476</c:v>
                </c:pt>
                <c:pt idx="1644">
                  <c:v>46.153483206518921</c:v>
                </c:pt>
                <c:pt idx="1645">
                  <c:v>46.52589513127031</c:v>
                </c:pt>
                <c:pt idx="1646">
                  <c:v>68.787592461329893</c:v>
                </c:pt>
                <c:pt idx="1647">
                  <c:v>48.874811704122216</c:v>
                </c:pt>
                <c:pt idx="1648">
                  <c:v>50.246437184488926</c:v>
                </c:pt>
              </c:numCache>
            </c:numRef>
          </c:xVal>
          <c:yVal>
            <c:numRef>
              <c:f>Regression!RegChartFitY</c:f>
              <c:numCache>
                <c:formatCode>0.0000</c:formatCode>
                <c:ptCount val="1649"/>
                <c:pt idx="0">
                  <c:v>65.073751371362434</c:v>
                </c:pt>
                <c:pt idx="1">
                  <c:v>62.302509084032771</c:v>
                </c:pt>
                <c:pt idx="2">
                  <c:v>62.111513891320939</c:v>
                </c:pt>
                <c:pt idx="3">
                  <c:v>61.733691503960685</c:v>
                </c:pt>
                <c:pt idx="4">
                  <c:v>61.288147432930288</c:v>
                </c:pt>
                <c:pt idx="5">
                  <c:v>60.70020220823131</c:v>
                </c:pt>
                <c:pt idx="6">
                  <c:v>60.459650561142091</c:v>
                </c:pt>
                <c:pt idx="7">
                  <c:v>59.76673733231388</c:v>
                </c:pt>
                <c:pt idx="8">
                  <c:v>58.732446525935742</c:v>
                </c:pt>
                <c:pt idx="9">
                  <c:v>58.843735144781903</c:v>
                </c:pt>
                <c:pt idx="10">
                  <c:v>57.990198849604127</c:v>
                </c:pt>
                <c:pt idx="11">
                  <c:v>56.875540739626288</c:v>
                </c:pt>
                <c:pt idx="12">
                  <c:v>56.016613381412782</c:v>
                </c:pt>
                <c:pt idx="13">
                  <c:v>65.448195290330077</c:v>
                </c:pt>
                <c:pt idx="14">
                  <c:v>55.342557361449231</c:v>
                </c:pt>
                <c:pt idx="15">
                  <c:v>55.249957051721815</c:v>
                </c:pt>
                <c:pt idx="16">
                  <c:v>77.726248628637549</c:v>
                </c:pt>
                <c:pt idx="17">
                  <c:v>77.609795365099458</c:v>
                </c:pt>
                <c:pt idx="18">
                  <c:v>74.92425057933788</c:v>
                </c:pt>
                <c:pt idx="19">
                  <c:v>74.748691091562748</c:v>
                </c:pt>
                <c:pt idx="20">
                  <c:v>73.493263335618778</c:v>
                </c:pt>
                <c:pt idx="21">
                  <c:v>71.892290052538698</c:v>
                </c:pt>
                <c:pt idx="22">
                  <c:v>71.969737321848129</c:v>
                </c:pt>
                <c:pt idx="23">
                  <c:v>74.231999649023308</c:v>
                </c:pt>
                <c:pt idx="24">
                  <c:v>73.043448560131623</c:v>
                </c:pt>
                <c:pt idx="25">
                  <c:v>70.290307011134786</c:v>
                </c:pt>
                <c:pt idx="26">
                  <c:v>71.53718211428091</c:v>
                </c:pt>
                <c:pt idx="27">
                  <c:v>72.347365586144775</c:v>
                </c:pt>
                <c:pt idx="28">
                  <c:v>71.522424116598032</c:v>
                </c:pt>
                <c:pt idx="29">
                  <c:v>71.860391556389033</c:v>
                </c:pt>
                <c:pt idx="30">
                  <c:v>72.510822936262286</c:v>
                </c:pt>
                <c:pt idx="31">
                  <c:v>73.422145513236273</c:v>
                </c:pt>
                <c:pt idx="32">
                  <c:v>77.537162273438994</c:v>
                </c:pt>
                <c:pt idx="33">
                  <c:v>74.361686593231738</c:v>
                </c:pt>
                <c:pt idx="34">
                  <c:v>74.236981454572927</c:v>
                </c:pt>
                <c:pt idx="35">
                  <c:v>73.673914242728813</c:v>
                </c:pt>
                <c:pt idx="36">
                  <c:v>72.871430283320251</c:v>
                </c:pt>
                <c:pt idx="37">
                  <c:v>72.232435618806605</c:v>
                </c:pt>
                <c:pt idx="38">
                  <c:v>70.968399333267428</c:v>
                </c:pt>
                <c:pt idx="39">
                  <c:v>70.332915241108125</c:v>
                </c:pt>
                <c:pt idx="40">
                  <c:v>70.767524004070609</c:v>
                </c:pt>
                <c:pt idx="41">
                  <c:v>69.2831036648099</c:v>
                </c:pt>
                <c:pt idx="42">
                  <c:v>73.655453074851948</c:v>
                </c:pt>
                <c:pt idx="43">
                  <c:v>61.820981889305692</c:v>
                </c:pt>
                <c:pt idx="44">
                  <c:v>61.445390078021262</c:v>
                </c:pt>
                <c:pt idx="45">
                  <c:v>59.880933161643995</c:v>
                </c:pt>
                <c:pt idx="46">
                  <c:v>58.559232728435724</c:v>
                </c:pt>
                <c:pt idx="47">
                  <c:v>57.736872414816474</c:v>
                </c:pt>
                <c:pt idx="48">
                  <c:v>57.125722565013049</c:v>
                </c:pt>
                <c:pt idx="49">
                  <c:v>56.307119680879261</c:v>
                </c:pt>
                <c:pt idx="50">
                  <c:v>55.190096707389145</c:v>
                </c:pt>
                <c:pt idx="51">
                  <c:v>79.096274702209115</c:v>
                </c:pt>
                <c:pt idx="52">
                  <c:v>78.969540461934187</c:v>
                </c:pt>
                <c:pt idx="53">
                  <c:v>82.286641888919377</c:v>
                </c:pt>
                <c:pt idx="54">
                  <c:v>82.264527228171232</c:v>
                </c:pt>
                <c:pt idx="55">
                  <c:v>77.373221759318938</c:v>
                </c:pt>
                <c:pt idx="56">
                  <c:v>77.504312684965555</c:v>
                </c:pt>
                <c:pt idx="57">
                  <c:v>77.06959406755891</c:v>
                </c:pt>
                <c:pt idx="58">
                  <c:v>76.531876912951446</c:v>
                </c:pt>
                <c:pt idx="59">
                  <c:v>76.777159973166874</c:v>
                </c:pt>
                <c:pt idx="60">
                  <c:v>76.047394071105487</c:v>
                </c:pt>
                <c:pt idx="61">
                  <c:v>80.676310482340654</c:v>
                </c:pt>
                <c:pt idx="62">
                  <c:v>76.088006557610214</c:v>
                </c:pt>
                <c:pt idx="63">
                  <c:v>76.209447537837548</c:v>
                </c:pt>
                <c:pt idx="64">
                  <c:v>75.19514544210702</c:v>
                </c:pt>
                <c:pt idx="65">
                  <c:v>71.344244949616581</c:v>
                </c:pt>
                <c:pt idx="66">
                  <c:v>71.302509618730497</c:v>
                </c:pt>
                <c:pt idx="67">
                  <c:v>71.202397192007155</c:v>
                </c:pt>
                <c:pt idx="68">
                  <c:v>70.411127256021516</c:v>
                </c:pt>
                <c:pt idx="69">
                  <c:v>69.913252126245752</c:v>
                </c:pt>
                <c:pt idx="70">
                  <c:v>74.220620326892401</c:v>
                </c:pt>
                <c:pt idx="71">
                  <c:v>69.282385665396859</c:v>
                </c:pt>
                <c:pt idx="72">
                  <c:v>68.735306775487459</c:v>
                </c:pt>
                <c:pt idx="73">
                  <c:v>67.714265122574176</c:v>
                </c:pt>
                <c:pt idx="74">
                  <c:v>68.433550934043367</c:v>
                </c:pt>
                <c:pt idx="75">
                  <c:v>67.800856185799404</c:v>
                </c:pt>
                <c:pt idx="76">
                  <c:v>68.000176278321547</c:v>
                </c:pt>
                <c:pt idx="77">
                  <c:v>68.984560695751668</c:v>
                </c:pt>
                <c:pt idx="78">
                  <c:v>69.767984371634014</c:v>
                </c:pt>
                <c:pt idx="79">
                  <c:v>91.404764161412302</c:v>
                </c:pt>
                <c:pt idx="80">
                  <c:v>89.656379838367826</c:v>
                </c:pt>
                <c:pt idx="81">
                  <c:v>89.252024205689651</c:v>
                </c:pt>
                <c:pt idx="82">
                  <c:v>88.51431668535308</c:v>
                </c:pt>
                <c:pt idx="83">
                  <c:v>87.293896623855076</c:v>
                </c:pt>
                <c:pt idx="84">
                  <c:v>86.295244623949429</c:v>
                </c:pt>
                <c:pt idx="85">
                  <c:v>86.572882471547118</c:v>
                </c:pt>
                <c:pt idx="86">
                  <c:v>83.091514784972532</c:v>
                </c:pt>
                <c:pt idx="87">
                  <c:v>87.700251786310375</c:v>
                </c:pt>
                <c:pt idx="88">
                  <c:v>84.790333653347403</c:v>
                </c:pt>
                <c:pt idx="89">
                  <c:v>85.908559286474059</c:v>
                </c:pt>
                <c:pt idx="90">
                  <c:v>86.698327695960558</c:v>
                </c:pt>
                <c:pt idx="91">
                  <c:v>84.473540663346597</c:v>
                </c:pt>
                <c:pt idx="92">
                  <c:v>87.07727753442812</c:v>
                </c:pt>
                <c:pt idx="93">
                  <c:v>81.944679297858883</c:v>
                </c:pt>
                <c:pt idx="94">
                  <c:v>78.01247828975707</c:v>
                </c:pt>
                <c:pt idx="95">
                  <c:v>83.169312084826061</c:v>
                </c:pt>
                <c:pt idx="96">
                  <c:v>81.30263770506761</c:v>
                </c:pt>
                <c:pt idx="97">
                  <c:v>80.44688643300546</c:v>
                </c:pt>
                <c:pt idx="98">
                  <c:v>80.579750204848068</c:v>
                </c:pt>
                <c:pt idx="99">
                  <c:v>80.37663812389647</c:v>
                </c:pt>
                <c:pt idx="100">
                  <c:v>82.148744503223284</c:v>
                </c:pt>
                <c:pt idx="101">
                  <c:v>76.872148081853283</c:v>
                </c:pt>
                <c:pt idx="102">
                  <c:v>78.467431973916291</c:v>
                </c:pt>
                <c:pt idx="103">
                  <c:v>78.613870436601076</c:v>
                </c:pt>
                <c:pt idx="104">
                  <c:v>75.946785160302056</c:v>
                </c:pt>
                <c:pt idx="105">
                  <c:v>82.384662812156023</c:v>
                </c:pt>
                <c:pt idx="106">
                  <c:v>79.372224874163464</c:v>
                </c:pt>
                <c:pt idx="107">
                  <c:v>79.763435017858185</c:v>
                </c:pt>
                <c:pt idx="108">
                  <c:v>71.145832169578256</c:v>
                </c:pt>
                <c:pt idx="109">
                  <c:v>70.486968736347251</c:v>
                </c:pt>
                <c:pt idx="110">
                  <c:v>70.147610375470364</c:v>
                </c:pt>
                <c:pt idx="111">
                  <c:v>70.054559125923049</c:v>
                </c:pt>
                <c:pt idx="112">
                  <c:v>73.655728689509871</c:v>
                </c:pt>
                <c:pt idx="113">
                  <c:v>69.462881306267633</c:v>
                </c:pt>
                <c:pt idx="114">
                  <c:v>69.316433819778666</c:v>
                </c:pt>
                <c:pt idx="115">
                  <c:v>73.112129926798872</c:v>
                </c:pt>
                <c:pt idx="116">
                  <c:v>67.576092663082491</c:v>
                </c:pt>
                <c:pt idx="117">
                  <c:v>67.325424677175292</c:v>
                </c:pt>
                <c:pt idx="118">
                  <c:v>67.779507208990381</c:v>
                </c:pt>
                <c:pt idx="119">
                  <c:v>67.187867388120779</c:v>
                </c:pt>
                <c:pt idx="120">
                  <c:v>67.30011931917592</c:v>
                </c:pt>
                <c:pt idx="121">
                  <c:v>66.904419054639192</c:v>
                </c:pt>
                <c:pt idx="122">
                  <c:v>66.713478953496363</c:v>
                </c:pt>
                <c:pt idx="123">
                  <c:v>66.393265529047071</c:v>
                </c:pt>
                <c:pt idx="124">
                  <c:v>69.885961803600594</c:v>
                </c:pt>
                <c:pt idx="125">
                  <c:v>64.829696604348214</c:v>
                </c:pt>
                <c:pt idx="126">
                  <c:v>64.292267779919172</c:v>
                </c:pt>
                <c:pt idx="127">
                  <c:v>64.297704839609224</c:v>
                </c:pt>
                <c:pt idx="128">
                  <c:v>63.840353170429253</c:v>
                </c:pt>
                <c:pt idx="129">
                  <c:v>64.07118819002055</c:v>
                </c:pt>
                <c:pt idx="130">
                  <c:v>63.000424557117583</c:v>
                </c:pt>
                <c:pt idx="131">
                  <c:v>63.304681326186895</c:v>
                </c:pt>
                <c:pt idx="132">
                  <c:v>62.589326989376168</c:v>
                </c:pt>
                <c:pt idx="133">
                  <c:v>73.741246056059282</c:v>
                </c:pt>
                <c:pt idx="134">
                  <c:v>79.439036487617471</c:v>
                </c:pt>
                <c:pt idx="135">
                  <c:v>73.00375010154697</c:v>
                </c:pt>
                <c:pt idx="136">
                  <c:v>72.124918533798677</c:v>
                </c:pt>
                <c:pt idx="137">
                  <c:v>71.983366857308795</c:v>
                </c:pt>
                <c:pt idx="138">
                  <c:v>72.327205162347553</c:v>
                </c:pt>
                <c:pt idx="139">
                  <c:v>71.837153878592304</c:v>
                </c:pt>
                <c:pt idx="140">
                  <c:v>71.041819781415086</c:v>
                </c:pt>
                <c:pt idx="141">
                  <c:v>70.533474961941351</c:v>
                </c:pt>
                <c:pt idx="142">
                  <c:v>69.214861079340878</c:v>
                </c:pt>
                <c:pt idx="143">
                  <c:v>69.465704361867381</c:v>
                </c:pt>
                <c:pt idx="144">
                  <c:v>68.586686667027863</c:v>
                </c:pt>
                <c:pt idx="145">
                  <c:v>67.968250425535302</c:v>
                </c:pt>
                <c:pt idx="146">
                  <c:v>68.54561969583159</c:v>
                </c:pt>
                <c:pt idx="147">
                  <c:v>69.154110157388516</c:v>
                </c:pt>
                <c:pt idx="148">
                  <c:v>81.947558357412817</c:v>
                </c:pt>
                <c:pt idx="149">
                  <c:v>78.885810284343478</c:v>
                </c:pt>
                <c:pt idx="150">
                  <c:v>78.593431001982907</c:v>
                </c:pt>
                <c:pt idx="151">
                  <c:v>80.939850918943478</c:v>
                </c:pt>
                <c:pt idx="152">
                  <c:v>78.147057533228804</c:v>
                </c:pt>
                <c:pt idx="153">
                  <c:v>78.149475855299102</c:v>
                </c:pt>
                <c:pt idx="154">
                  <c:v>80.856787161841879</c:v>
                </c:pt>
                <c:pt idx="155">
                  <c:v>77.604880456443865</c:v>
                </c:pt>
                <c:pt idx="156">
                  <c:v>80.375568197851095</c:v>
                </c:pt>
                <c:pt idx="157">
                  <c:v>79.444016057457219</c:v>
                </c:pt>
                <c:pt idx="158">
                  <c:v>84.50154748910991</c:v>
                </c:pt>
                <c:pt idx="159">
                  <c:v>81.579120826405315</c:v>
                </c:pt>
                <c:pt idx="160">
                  <c:v>81.817235314632285</c:v>
                </c:pt>
                <c:pt idx="161">
                  <c:v>86.347583006799709</c:v>
                </c:pt>
                <c:pt idx="162">
                  <c:v>84.985180011393453</c:v>
                </c:pt>
                <c:pt idx="163">
                  <c:v>69.905483952299761</c:v>
                </c:pt>
                <c:pt idx="164">
                  <c:v>75.198263950280591</c:v>
                </c:pt>
                <c:pt idx="165">
                  <c:v>68.804815345408485</c:v>
                </c:pt>
                <c:pt idx="166">
                  <c:v>68.821774903167451</c:v>
                </c:pt>
                <c:pt idx="167">
                  <c:v>68.83752157478196</c:v>
                </c:pt>
                <c:pt idx="168">
                  <c:v>69.628599680960974</c:v>
                </c:pt>
                <c:pt idx="169">
                  <c:v>69.43179620331091</c:v>
                </c:pt>
                <c:pt idx="170">
                  <c:v>69.374218179563599</c:v>
                </c:pt>
                <c:pt idx="171">
                  <c:v>69.083888519804688</c:v>
                </c:pt>
                <c:pt idx="172">
                  <c:v>68.909791691570035</c:v>
                </c:pt>
                <c:pt idx="173">
                  <c:v>68.837776703552322</c:v>
                </c:pt>
                <c:pt idx="174">
                  <c:v>73.90007416847665</c:v>
                </c:pt>
                <c:pt idx="175">
                  <c:v>67.666019599170198</c:v>
                </c:pt>
                <c:pt idx="176">
                  <c:v>74.212488419964018</c:v>
                </c:pt>
                <c:pt idx="177">
                  <c:v>68.901278965155825</c:v>
                </c:pt>
                <c:pt idx="178">
                  <c:v>64.004177774578153</c:v>
                </c:pt>
                <c:pt idx="179">
                  <c:v>63.294910720500425</c:v>
                </c:pt>
                <c:pt idx="180">
                  <c:v>62.743596627734348</c:v>
                </c:pt>
                <c:pt idx="181">
                  <c:v>62.587565605252514</c:v>
                </c:pt>
                <c:pt idx="182">
                  <c:v>61.995300405769662</c:v>
                </c:pt>
                <c:pt idx="183">
                  <c:v>61.813941075472549</c:v>
                </c:pt>
                <c:pt idx="184">
                  <c:v>60.644853415157364</c:v>
                </c:pt>
                <c:pt idx="185">
                  <c:v>59.859846786287399</c:v>
                </c:pt>
                <c:pt idx="186">
                  <c:v>60.130906666853051</c:v>
                </c:pt>
                <c:pt idx="187">
                  <c:v>59.089431993348754</c:v>
                </c:pt>
                <c:pt idx="188">
                  <c:v>59.10987570385273</c:v>
                </c:pt>
                <c:pt idx="189">
                  <c:v>58.165144972747299</c:v>
                </c:pt>
                <c:pt idx="190">
                  <c:v>57.779848971834042</c:v>
                </c:pt>
                <c:pt idx="191">
                  <c:v>68.000658612370032</c:v>
                </c:pt>
                <c:pt idx="192">
                  <c:v>67.753216260320769</c:v>
                </c:pt>
                <c:pt idx="193">
                  <c:v>67.22134635867495</c:v>
                </c:pt>
                <c:pt idx="194">
                  <c:v>66.702938956323933</c:v>
                </c:pt>
                <c:pt idx="195">
                  <c:v>65.797463536993504</c:v>
                </c:pt>
                <c:pt idx="196">
                  <c:v>65.063570328830266</c:v>
                </c:pt>
                <c:pt idx="197">
                  <c:v>64.318965146359133</c:v>
                </c:pt>
                <c:pt idx="198">
                  <c:v>63.265047400103704</c:v>
                </c:pt>
                <c:pt idx="199">
                  <c:v>62.823370805127887</c:v>
                </c:pt>
                <c:pt idx="200">
                  <c:v>61.248531200624249</c:v>
                </c:pt>
                <c:pt idx="201">
                  <c:v>60.863132065373044</c:v>
                </c:pt>
                <c:pt idx="202">
                  <c:v>59.643553608587041</c:v>
                </c:pt>
                <c:pt idx="203">
                  <c:v>58.891016466950603</c:v>
                </c:pt>
                <c:pt idx="204">
                  <c:v>67.443129756891864</c:v>
                </c:pt>
                <c:pt idx="205">
                  <c:v>58.284360412577392</c:v>
                </c:pt>
                <c:pt idx="206">
                  <c:v>74.952972447038476</c:v>
                </c:pt>
                <c:pt idx="207">
                  <c:v>77.161278870334073</c:v>
                </c:pt>
                <c:pt idx="208">
                  <c:v>74.131994599101091</c:v>
                </c:pt>
                <c:pt idx="209">
                  <c:v>73.213953354586295</c:v>
                </c:pt>
                <c:pt idx="210">
                  <c:v>73.265851096898928</c:v>
                </c:pt>
                <c:pt idx="211">
                  <c:v>73.453499263688656</c:v>
                </c:pt>
                <c:pt idx="212">
                  <c:v>72.654019564341894</c:v>
                </c:pt>
                <c:pt idx="213">
                  <c:v>74.757205951297237</c:v>
                </c:pt>
                <c:pt idx="214">
                  <c:v>75.519271128235644</c:v>
                </c:pt>
                <c:pt idx="215">
                  <c:v>74.359658833974336</c:v>
                </c:pt>
                <c:pt idx="216">
                  <c:v>71.56319603453376</c:v>
                </c:pt>
                <c:pt idx="217">
                  <c:v>66.753278506160441</c:v>
                </c:pt>
                <c:pt idx="218">
                  <c:v>65.510438747803747</c:v>
                </c:pt>
                <c:pt idx="219">
                  <c:v>74.735386909820079</c:v>
                </c:pt>
                <c:pt idx="220">
                  <c:v>64.468643457796603</c:v>
                </c:pt>
                <c:pt idx="221">
                  <c:v>63.392716030179201</c:v>
                </c:pt>
                <c:pt idx="222">
                  <c:v>61.980879849835787</c:v>
                </c:pt>
                <c:pt idx="223">
                  <c:v>60.53903450715562</c:v>
                </c:pt>
                <c:pt idx="224">
                  <c:v>59.926250965012173</c:v>
                </c:pt>
                <c:pt idx="225">
                  <c:v>58.338330411815008</c:v>
                </c:pt>
                <c:pt idx="226">
                  <c:v>55.166974980991853</c:v>
                </c:pt>
                <c:pt idx="227">
                  <c:v>52.704922604514721</c:v>
                </c:pt>
                <c:pt idx="228">
                  <c:v>50.947098327843733</c:v>
                </c:pt>
                <c:pt idx="229">
                  <c:v>50.792647490551644</c:v>
                </c:pt>
                <c:pt idx="230">
                  <c:v>52.271646063228914</c:v>
                </c:pt>
                <c:pt idx="231">
                  <c:v>53.875224134954976</c:v>
                </c:pt>
                <c:pt idx="232">
                  <c:v>74.347887005658066</c:v>
                </c:pt>
                <c:pt idx="233">
                  <c:v>73.384914797193034</c:v>
                </c:pt>
                <c:pt idx="234">
                  <c:v>73.225651272004725</c:v>
                </c:pt>
                <c:pt idx="235">
                  <c:v>72.996249592180533</c:v>
                </c:pt>
                <c:pt idx="236">
                  <c:v>72.460321924600677</c:v>
                </c:pt>
                <c:pt idx="237">
                  <c:v>72.462020707497828</c:v>
                </c:pt>
                <c:pt idx="238">
                  <c:v>71.507930285312753</c:v>
                </c:pt>
                <c:pt idx="239">
                  <c:v>71.355070596437628</c:v>
                </c:pt>
                <c:pt idx="240">
                  <c:v>71.849463702734013</c:v>
                </c:pt>
                <c:pt idx="241">
                  <c:v>71.104325450239202</c:v>
                </c:pt>
                <c:pt idx="242">
                  <c:v>77.062646106984189</c:v>
                </c:pt>
                <c:pt idx="243">
                  <c:v>72.532062294870514</c:v>
                </c:pt>
                <c:pt idx="244">
                  <c:v>72.418531251714271</c:v>
                </c:pt>
                <c:pt idx="245">
                  <c:v>72.667358807623231</c:v>
                </c:pt>
                <c:pt idx="246">
                  <c:v>72.947168641380188</c:v>
                </c:pt>
                <c:pt idx="247">
                  <c:v>74.970081767226105</c:v>
                </c:pt>
                <c:pt idx="248">
                  <c:v>78.34843900229383</c:v>
                </c:pt>
                <c:pt idx="249">
                  <c:v>73.916921620913939</c:v>
                </c:pt>
                <c:pt idx="250">
                  <c:v>73.773982119058331</c:v>
                </c:pt>
                <c:pt idx="251">
                  <c:v>73.120862757512086</c:v>
                </c:pt>
                <c:pt idx="252">
                  <c:v>73.094174463068001</c:v>
                </c:pt>
                <c:pt idx="253">
                  <c:v>72.827997488290478</c:v>
                </c:pt>
                <c:pt idx="254">
                  <c:v>71.901896564453807</c:v>
                </c:pt>
                <c:pt idx="255">
                  <c:v>72.239174983409043</c:v>
                </c:pt>
                <c:pt idx="256">
                  <c:v>76.35691268822427</c:v>
                </c:pt>
                <c:pt idx="257">
                  <c:v>71.909181639636998</c:v>
                </c:pt>
                <c:pt idx="258">
                  <c:v>70.825660165041327</c:v>
                </c:pt>
                <c:pt idx="259">
                  <c:v>70.912892738921897</c:v>
                </c:pt>
                <c:pt idx="260">
                  <c:v>76.485086599082365</c:v>
                </c:pt>
                <c:pt idx="261">
                  <c:v>72.152260774603207</c:v>
                </c:pt>
                <c:pt idx="262">
                  <c:v>58.928156313429021</c:v>
                </c:pt>
                <c:pt idx="263">
                  <c:v>66.557468354605007</c:v>
                </c:pt>
                <c:pt idx="264">
                  <c:v>57.880781927415754</c:v>
                </c:pt>
                <c:pt idx="265">
                  <c:v>57.143389739278049</c:v>
                </c:pt>
                <c:pt idx="266">
                  <c:v>56.366768112065898</c:v>
                </c:pt>
                <c:pt idx="267">
                  <c:v>55.915820924514875</c:v>
                </c:pt>
                <c:pt idx="268">
                  <c:v>54.81382134068145</c:v>
                </c:pt>
                <c:pt idx="269">
                  <c:v>53.574369521657431</c:v>
                </c:pt>
                <c:pt idx="270">
                  <c:v>62.533372028952527</c:v>
                </c:pt>
                <c:pt idx="271">
                  <c:v>62.312971580797196</c:v>
                </c:pt>
                <c:pt idx="272">
                  <c:v>70.813881639037731</c:v>
                </c:pt>
                <c:pt idx="273">
                  <c:v>61.121201057579171</c:v>
                </c:pt>
                <c:pt idx="274">
                  <c:v>60.351079429329232</c:v>
                </c:pt>
                <c:pt idx="275">
                  <c:v>69.023445001752521</c:v>
                </c:pt>
                <c:pt idx="276">
                  <c:v>58.083866050980603</c:v>
                </c:pt>
                <c:pt idx="277">
                  <c:v>66.954328714009563</c:v>
                </c:pt>
                <c:pt idx="278">
                  <c:v>54.9160428462623</c:v>
                </c:pt>
                <c:pt idx="279">
                  <c:v>53.349186417823567</c:v>
                </c:pt>
                <c:pt idx="280">
                  <c:v>51.952929467551677</c:v>
                </c:pt>
                <c:pt idx="281">
                  <c:v>51.645898144967582</c:v>
                </c:pt>
                <c:pt idx="282">
                  <c:v>72.861546303229687</c:v>
                </c:pt>
                <c:pt idx="283">
                  <c:v>76.368323755605587</c:v>
                </c:pt>
                <c:pt idx="284">
                  <c:v>71.824901057918609</c:v>
                </c:pt>
                <c:pt idx="285">
                  <c:v>71.787123164349424</c:v>
                </c:pt>
                <c:pt idx="286">
                  <c:v>71.31525243731646</c:v>
                </c:pt>
                <c:pt idx="287">
                  <c:v>71.124145517367083</c:v>
                </c:pt>
                <c:pt idx="288">
                  <c:v>70.64912474088797</c:v>
                </c:pt>
                <c:pt idx="289">
                  <c:v>69.779441956784396</c:v>
                </c:pt>
                <c:pt idx="290">
                  <c:v>70.05168995778304</c:v>
                </c:pt>
                <c:pt idx="291">
                  <c:v>68.168527698684812</c:v>
                </c:pt>
                <c:pt idx="292">
                  <c:v>72.71658794108896</c:v>
                </c:pt>
                <c:pt idx="293">
                  <c:v>68.328122737529625</c:v>
                </c:pt>
                <c:pt idx="294">
                  <c:v>68.320975012478556</c:v>
                </c:pt>
                <c:pt idx="295">
                  <c:v>66.684888634814712</c:v>
                </c:pt>
                <c:pt idx="296">
                  <c:v>66.254664895513855</c:v>
                </c:pt>
                <c:pt idx="297">
                  <c:v>65.905342885696157</c:v>
                </c:pt>
                <c:pt idx="298">
                  <c:v>71.665779080242288</c:v>
                </c:pt>
                <c:pt idx="299">
                  <c:v>65.707000191792631</c:v>
                </c:pt>
                <c:pt idx="300">
                  <c:v>65.736138782892056</c:v>
                </c:pt>
                <c:pt idx="301">
                  <c:v>65.414217141316158</c:v>
                </c:pt>
                <c:pt idx="302">
                  <c:v>70.618591795034874</c:v>
                </c:pt>
                <c:pt idx="303">
                  <c:v>64.483251563140087</c:v>
                </c:pt>
                <c:pt idx="304">
                  <c:v>59.791377310281973</c:v>
                </c:pt>
                <c:pt idx="305">
                  <c:v>59.710150767573353</c:v>
                </c:pt>
                <c:pt idx="306">
                  <c:v>59.438518309826122</c:v>
                </c:pt>
                <c:pt idx="307">
                  <c:v>58.920404802579682</c:v>
                </c:pt>
                <c:pt idx="308">
                  <c:v>69.552288229694938</c:v>
                </c:pt>
                <c:pt idx="309">
                  <c:v>57.821348722710482</c:v>
                </c:pt>
                <c:pt idx="310">
                  <c:v>56.809304076358217</c:v>
                </c:pt>
                <c:pt idx="311">
                  <c:v>54.785618340842788</c:v>
                </c:pt>
                <c:pt idx="312">
                  <c:v>55.677525104299633</c:v>
                </c:pt>
                <c:pt idx="313">
                  <c:v>68.212033205812048</c:v>
                </c:pt>
                <c:pt idx="314">
                  <c:v>77.980125201979149</c:v>
                </c:pt>
                <c:pt idx="315">
                  <c:v>81.268894175747718</c:v>
                </c:pt>
                <c:pt idx="316">
                  <c:v>81.14351562110275</c:v>
                </c:pt>
                <c:pt idx="317">
                  <c:v>78.103039011098971</c:v>
                </c:pt>
                <c:pt idx="318">
                  <c:v>82.939665642612795</c:v>
                </c:pt>
                <c:pt idx="319">
                  <c:v>78.177954867765337</c:v>
                </c:pt>
                <c:pt idx="320">
                  <c:v>80.593272188949982</c:v>
                </c:pt>
                <c:pt idx="321">
                  <c:v>80.135802528203598</c:v>
                </c:pt>
                <c:pt idx="322">
                  <c:v>77.960472009115136</c:v>
                </c:pt>
                <c:pt idx="323">
                  <c:v>79.400832560564112</c:v>
                </c:pt>
                <c:pt idx="324">
                  <c:v>79.666788591059287</c:v>
                </c:pt>
                <c:pt idx="325">
                  <c:v>79.03419485337318</c:v>
                </c:pt>
                <c:pt idx="326">
                  <c:v>52.42140799379365</c:v>
                </c:pt>
                <c:pt idx="327">
                  <c:v>51.809579615585704</c:v>
                </c:pt>
                <c:pt idx="328">
                  <c:v>52.121743881723454</c:v>
                </c:pt>
                <c:pt idx="329">
                  <c:v>51.684317342444615</c:v>
                </c:pt>
                <c:pt idx="330">
                  <c:v>51.242905010464185</c:v>
                </c:pt>
                <c:pt idx="331">
                  <c:v>50.992741513498174</c:v>
                </c:pt>
                <c:pt idx="332">
                  <c:v>55.202055889498162</c:v>
                </c:pt>
                <c:pt idx="333">
                  <c:v>54.984059992760201</c:v>
                </c:pt>
                <c:pt idx="334">
                  <c:v>54.852231809575223</c:v>
                </c:pt>
                <c:pt idx="335">
                  <c:v>54.16678324121682</c:v>
                </c:pt>
                <c:pt idx="336">
                  <c:v>54.154571690303214</c:v>
                </c:pt>
                <c:pt idx="337">
                  <c:v>64.677647396031531</c:v>
                </c:pt>
                <c:pt idx="338">
                  <c:v>52.203593152935461</c:v>
                </c:pt>
                <c:pt idx="339">
                  <c:v>78.791484992196629</c:v>
                </c:pt>
                <c:pt idx="340">
                  <c:v>77.794349768060997</c:v>
                </c:pt>
                <c:pt idx="341">
                  <c:v>77.512850842875849</c:v>
                </c:pt>
                <c:pt idx="342">
                  <c:v>76.499250336152514</c:v>
                </c:pt>
                <c:pt idx="343">
                  <c:v>76.048286838296434</c:v>
                </c:pt>
                <c:pt idx="344">
                  <c:v>76.410011776556132</c:v>
                </c:pt>
                <c:pt idx="345">
                  <c:v>76.207591485459687</c:v>
                </c:pt>
                <c:pt idx="346">
                  <c:v>77.905299323822632</c:v>
                </c:pt>
                <c:pt idx="347">
                  <c:v>76.425926007386323</c:v>
                </c:pt>
                <c:pt idx="348">
                  <c:v>73.576535932474513</c:v>
                </c:pt>
                <c:pt idx="349">
                  <c:v>72.303506400874809</c:v>
                </c:pt>
                <c:pt idx="350">
                  <c:v>72.09907345071305</c:v>
                </c:pt>
                <c:pt idx="351">
                  <c:v>72.726619074824953</c:v>
                </c:pt>
                <c:pt idx="352">
                  <c:v>71.856422646271554</c:v>
                </c:pt>
                <c:pt idx="353">
                  <c:v>71.884513560376135</c:v>
                </c:pt>
                <c:pt idx="354">
                  <c:v>71.088878164642296</c:v>
                </c:pt>
                <c:pt idx="355">
                  <c:v>70.003373021023336</c:v>
                </c:pt>
                <c:pt idx="356">
                  <c:v>69.743512542140024</c:v>
                </c:pt>
                <c:pt idx="357">
                  <c:v>68.539189793060729</c:v>
                </c:pt>
                <c:pt idx="358">
                  <c:v>71.348616607816325</c:v>
                </c:pt>
                <c:pt idx="359">
                  <c:v>70.567273115729265</c:v>
                </c:pt>
                <c:pt idx="360">
                  <c:v>70.311701074671902</c:v>
                </c:pt>
                <c:pt idx="361">
                  <c:v>71.036803683940846</c:v>
                </c:pt>
                <c:pt idx="362">
                  <c:v>68.149028573824239</c:v>
                </c:pt>
                <c:pt idx="363">
                  <c:v>72.407169512574967</c:v>
                </c:pt>
                <c:pt idx="364">
                  <c:v>71.254615882530402</c:v>
                </c:pt>
                <c:pt idx="365">
                  <c:v>71.600244378445339</c:v>
                </c:pt>
                <c:pt idx="366">
                  <c:v>71.36738290861723</c:v>
                </c:pt>
                <c:pt idx="367">
                  <c:v>74.881524822465295</c:v>
                </c:pt>
                <c:pt idx="368">
                  <c:v>74.870390842002166</c:v>
                </c:pt>
                <c:pt idx="369">
                  <c:v>70.037236616009594</c:v>
                </c:pt>
                <c:pt idx="370">
                  <c:v>69.285111310732475</c:v>
                </c:pt>
                <c:pt idx="371">
                  <c:v>68.863911920023725</c:v>
                </c:pt>
                <c:pt idx="372">
                  <c:v>67.897537266329977</c:v>
                </c:pt>
                <c:pt idx="373">
                  <c:v>68.436539940882682</c:v>
                </c:pt>
                <c:pt idx="374">
                  <c:v>73.106389475726687</c:v>
                </c:pt>
                <c:pt idx="375">
                  <c:v>68.186452289696931</c:v>
                </c:pt>
                <c:pt idx="376">
                  <c:v>68.74818794685946</c:v>
                </c:pt>
                <c:pt idx="377">
                  <c:v>69.209319850451351</c:v>
                </c:pt>
                <c:pt idx="378">
                  <c:v>72.225112441186582</c:v>
                </c:pt>
                <c:pt idx="379">
                  <c:v>64.786004009876251</c:v>
                </c:pt>
                <c:pt idx="380">
                  <c:v>64.402521706254078</c:v>
                </c:pt>
                <c:pt idx="381">
                  <c:v>64.116814449931994</c:v>
                </c:pt>
                <c:pt idx="382">
                  <c:v>63.757396428143409</c:v>
                </c:pt>
                <c:pt idx="383">
                  <c:v>63.574257631463809</c:v>
                </c:pt>
                <c:pt idx="384">
                  <c:v>63.103521753620925</c:v>
                </c:pt>
                <c:pt idx="385">
                  <c:v>62.303434084882198</c:v>
                </c:pt>
                <c:pt idx="386">
                  <c:v>62.659119516428348</c:v>
                </c:pt>
                <c:pt idx="387">
                  <c:v>61.553955470865759</c:v>
                </c:pt>
                <c:pt idx="388">
                  <c:v>61.737858925777758</c:v>
                </c:pt>
                <c:pt idx="389">
                  <c:v>60.875462349582591</c:v>
                </c:pt>
                <c:pt idx="390">
                  <c:v>74.032145056718321</c:v>
                </c:pt>
                <c:pt idx="391">
                  <c:v>73.585194738730337</c:v>
                </c:pt>
                <c:pt idx="392">
                  <c:v>73.872307934050625</c:v>
                </c:pt>
                <c:pt idx="393">
                  <c:v>73.629901570367764</c:v>
                </c:pt>
                <c:pt idx="394">
                  <c:v>76.10639665106612</c:v>
                </c:pt>
                <c:pt idx="395">
                  <c:v>72.917514452692828</c:v>
                </c:pt>
                <c:pt idx="396">
                  <c:v>72.749041474680666</c:v>
                </c:pt>
                <c:pt idx="397">
                  <c:v>72.055577422791174</c:v>
                </c:pt>
                <c:pt idx="398">
                  <c:v>75.200587892192516</c:v>
                </c:pt>
                <c:pt idx="399">
                  <c:v>71.49499050243088</c:v>
                </c:pt>
                <c:pt idx="400">
                  <c:v>74.592672211889848</c:v>
                </c:pt>
                <c:pt idx="401">
                  <c:v>74.4497863020555</c:v>
                </c:pt>
                <c:pt idx="402">
                  <c:v>70.788826862163106</c:v>
                </c:pt>
                <c:pt idx="403">
                  <c:v>74.767227227046021</c:v>
                </c:pt>
                <c:pt idx="404">
                  <c:v>71.815957897016034</c:v>
                </c:pt>
                <c:pt idx="405">
                  <c:v>77.163062669292685</c:v>
                </c:pt>
                <c:pt idx="406">
                  <c:v>76.728592823387416</c:v>
                </c:pt>
                <c:pt idx="407">
                  <c:v>78.924789805936854</c:v>
                </c:pt>
                <c:pt idx="408">
                  <c:v>79.006939346602636</c:v>
                </c:pt>
                <c:pt idx="409">
                  <c:v>77.563480686264612</c:v>
                </c:pt>
                <c:pt idx="410">
                  <c:v>78.608646023324084</c:v>
                </c:pt>
                <c:pt idx="411">
                  <c:v>75.454527999630258</c:v>
                </c:pt>
                <c:pt idx="412">
                  <c:v>75.043768949804701</c:v>
                </c:pt>
                <c:pt idx="413">
                  <c:v>76.260818299808278</c:v>
                </c:pt>
                <c:pt idx="414">
                  <c:v>75.790052736995946</c:v>
                </c:pt>
                <c:pt idx="415">
                  <c:v>77.389574082323705</c:v>
                </c:pt>
                <c:pt idx="416">
                  <c:v>77.721387781974826</c:v>
                </c:pt>
                <c:pt idx="417">
                  <c:v>76.894946306101076</c:v>
                </c:pt>
                <c:pt idx="418">
                  <c:v>78.154360903255878</c:v>
                </c:pt>
                <c:pt idx="419">
                  <c:v>75.52347592489275</c:v>
                </c:pt>
                <c:pt idx="420">
                  <c:v>76.750144181205982</c:v>
                </c:pt>
                <c:pt idx="421">
                  <c:v>76.849261760762161</c:v>
                </c:pt>
                <c:pt idx="422">
                  <c:v>76.169803620026528</c:v>
                </c:pt>
                <c:pt idx="423">
                  <c:v>76.509625834473297</c:v>
                </c:pt>
                <c:pt idx="424">
                  <c:v>74.076542055015864</c:v>
                </c:pt>
                <c:pt idx="425">
                  <c:v>74.364786606500857</c:v>
                </c:pt>
                <c:pt idx="426">
                  <c:v>73.958364546776949</c:v>
                </c:pt>
                <c:pt idx="427">
                  <c:v>77.729623225453665</c:v>
                </c:pt>
                <c:pt idx="428">
                  <c:v>57.375201957330873</c:v>
                </c:pt>
                <c:pt idx="429">
                  <c:v>57.196833996943752</c:v>
                </c:pt>
                <c:pt idx="430">
                  <c:v>56.860137203317457</c:v>
                </c:pt>
                <c:pt idx="431">
                  <c:v>56.145490900287101</c:v>
                </c:pt>
                <c:pt idx="432">
                  <c:v>55.421434763362697</c:v>
                </c:pt>
                <c:pt idx="433">
                  <c:v>55.199470265415705</c:v>
                </c:pt>
                <c:pt idx="434">
                  <c:v>54.226086006595132</c:v>
                </c:pt>
                <c:pt idx="435">
                  <c:v>52.854415018701722</c:v>
                </c:pt>
                <c:pt idx="436">
                  <c:v>71.3651783273815</c:v>
                </c:pt>
                <c:pt idx="437">
                  <c:v>70.74204189557743</c:v>
                </c:pt>
                <c:pt idx="438">
                  <c:v>70.288774239252916</c:v>
                </c:pt>
                <c:pt idx="439">
                  <c:v>75.532691115126084</c:v>
                </c:pt>
                <c:pt idx="440">
                  <c:v>70.325915074098106</c:v>
                </c:pt>
                <c:pt idx="441">
                  <c:v>70.87386176320021</c:v>
                </c:pt>
                <c:pt idx="442">
                  <c:v>70.102422496608767</c:v>
                </c:pt>
                <c:pt idx="443">
                  <c:v>69.812838485172975</c:v>
                </c:pt>
                <c:pt idx="444">
                  <c:v>69.708553188465217</c:v>
                </c:pt>
                <c:pt idx="445">
                  <c:v>74.024197616946864</c:v>
                </c:pt>
                <c:pt idx="446">
                  <c:v>68.176358175042211</c:v>
                </c:pt>
                <c:pt idx="447">
                  <c:v>74.077548795368955</c:v>
                </c:pt>
                <c:pt idx="448">
                  <c:v>68.359824557849052</c:v>
                </c:pt>
                <c:pt idx="449">
                  <c:v>69.358712793334234</c:v>
                </c:pt>
                <c:pt idx="450">
                  <c:v>70.107125047044917</c:v>
                </c:pt>
                <c:pt idx="451">
                  <c:v>73.671442955259977</c:v>
                </c:pt>
                <c:pt idx="452">
                  <c:v>72.243540555532832</c:v>
                </c:pt>
                <c:pt idx="453">
                  <c:v>71.789575303437459</c:v>
                </c:pt>
                <c:pt idx="454">
                  <c:v>71.964259222441385</c:v>
                </c:pt>
                <c:pt idx="455">
                  <c:v>71.637383288173424</c:v>
                </c:pt>
                <c:pt idx="456">
                  <c:v>71.792107702674102</c:v>
                </c:pt>
                <c:pt idx="457">
                  <c:v>71.388133801814035</c:v>
                </c:pt>
                <c:pt idx="458">
                  <c:v>74.819885660306284</c:v>
                </c:pt>
                <c:pt idx="459">
                  <c:v>70.904131955428909</c:v>
                </c:pt>
                <c:pt idx="460">
                  <c:v>69.998833732546302</c:v>
                </c:pt>
                <c:pt idx="461">
                  <c:v>70.529553277842808</c:v>
                </c:pt>
                <c:pt idx="462">
                  <c:v>69.935348986740408</c:v>
                </c:pt>
                <c:pt idx="463">
                  <c:v>69.869560522494822</c:v>
                </c:pt>
                <c:pt idx="464">
                  <c:v>70.327680881630329</c:v>
                </c:pt>
                <c:pt idx="465">
                  <c:v>70.918010938147276</c:v>
                </c:pt>
                <c:pt idx="466">
                  <c:v>70.311912276894802</c:v>
                </c:pt>
                <c:pt idx="467">
                  <c:v>70.062943374068084</c:v>
                </c:pt>
                <c:pt idx="468">
                  <c:v>70.060651100643227</c:v>
                </c:pt>
                <c:pt idx="469">
                  <c:v>69.366239738737676</c:v>
                </c:pt>
                <c:pt idx="470">
                  <c:v>69.359689716484667</c:v>
                </c:pt>
                <c:pt idx="471">
                  <c:v>75.081614962384435</c:v>
                </c:pt>
                <c:pt idx="472">
                  <c:v>69.889520840671707</c:v>
                </c:pt>
                <c:pt idx="473">
                  <c:v>74.518372747640143</c:v>
                </c:pt>
                <c:pt idx="474">
                  <c:v>68.823339804639289</c:v>
                </c:pt>
                <c:pt idx="475">
                  <c:v>67.953327459684616</c:v>
                </c:pt>
                <c:pt idx="476">
                  <c:v>68.007781898871585</c:v>
                </c:pt>
                <c:pt idx="477">
                  <c:v>73.256344290599188</c:v>
                </c:pt>
                <c:pt idx="478">
                  <c:v>73.123556248761105</c:v>
                </c:pt>
                <c:pt idx="479">
                  <c:v>67.244288963247442</c:v>
                </c:pt>
                <c:pt idx="480">
                  <c:v>67.494488398701435</c:v>
                </c:pt>
                <c:pt idx="481">
                  <c:v>69.040618279654154</c:v>
                </c:pt>
                <c:pt idx="482">
                  <c:v>54.230091850703516</c:v>
                </c:pt>
                <c:pt idx="483">
                  <c:v>53.933728846939957</c:v>
                </c:pt>
                <c:pt idx="484">
                  <c:v>53.902312652079729</c:v>
                </c:pt>
                <c:pt idx="485">
                  <c:v>53.365767294612539</c:v>
                </c:pt>
                <c:pt idx="486">
                  <c:v>52.962309584712706</c:v>
                </c:pt>
                <c:pt idx="487">
                  <c:v>53.294078864789697</c:v>
                </c:pt>
                <c:pt idx="488">
                  <c:v>62.832105823521559</c:v>
                </c:pt>
                <c:pt idx="489">
                  <c:v>52.557067575316694</c:v>
                </c:pt>
                <c:pt idx="490">
                  <c:v>51.729147705553643</c:v>
                </c:pt>
                <c:pt idx="491">
                  <c:v>51.419254215332785</c:v>
                </c:pt>
                <c:pt idx="492">
                  <c:v>78.286216505045857</c:v>
                </c:pt>
                <c:pt idx="493">
                  <c:v>76.762161797965746</c:v>
                </c:pt>
                <c:pt idx="494">
                  <c:v>77.442794390088508</c:v>
                </c:pt>
                <c:pt idx="495">
                  <c:v>77.339331000771651</c:v>
                </c:pt>
                <c:pt idx="496">
                  <c:v>76.844480146500459</c:v>
                </c:pt>
                <c:pt idx="497">
                  <c:v>76.34969227037692</c:v>
                </c:pt>
                <c:pt idx="498">
                  <c:v>74.928662103557201</c:v>
                </c:pt>
                <c:pt idx="499">
                  <c:v>74.867484069433743</c:v>
                </c:pt>
                <c:pt idx="500">
                  <c:v>75.197926945675249</c:v>
                </c:pt>
                <c:pt idx="501">
                  <c:v>73.435295779006452</c:v>
                </c:pt>
                <c:pt idx="502">
                  <c:v>73.489085367994164</c:v>
                </c:pt>
                <c:pt idx="503">
                  <c:v>61.140679463528159</c:v>
                </c:pt>
                <c:pt idx="504">
                  <c:v>60.862987129185711</c:v>
                </c:pt>
                <c:pt idx="505">
                  <c:v>60.660151297903582</c:v>
                </c:pt>
                <c:pt idx="506">
                  <c:v>60.23074096431268</c:v>
                </c:pt>
                <c:pt idx="507">
                  <c:v>59.641297059941365</c:v>
                </c:pt>
                <c:pt idx="508">
                  <c:v>59.49255356092614</c:v>
                </c:pt>
                <c:pt idx="509">
                  <c:v>58.052589427412514</c:v>
                </c:pt>
                <c:pt idx="510">
                  <c:v>65.309309753797223</c:v>
                </c:pt>
                <c:pt idx="511">
                  <c:v>78.466384186320269</c:v>
                </c:pt>
                <c:pt idx="512">
                  <c:v>72.545607933771606</c:v>
                </c:pt>
                <c:pt idx="513">
                  <c:v>72.183891819235171</c:v>
                </c:pt>
                <c:pt idx="514">
                  <c:v>71.948983108284622</c:v>
                </c:pt>
                <c:pt idx="515">
                  <c:v>78.209362305024072</c:v>
                </c:pt>
                <c:pt idx="516">
                  <c:v>77.622980671474849</c:v>
                </c:pt>
                <c:pt idx="517">
                  <c:v>77.089408668842921</c:v>
                </c:pt>
                <c:pt idx="518">
                  <c:v>76.271435945018055</c:v>
                </c:pt>
                <c:pt idx="519">
                  <c:v>70.696045601805977</c:v>
                </c:pt>
                <c:pt idx="520">
                  <c:v>69.769303294644288</c:v>
                </c:pt>
                <c:pt idx="521">
                  <c:v>69.449855999840054</c:v>
                </c:pt>
                <c:pt idx="522">
                  <c:v>75.454119275997414</c:v>
                </c:pt>
                <c:pt idx="523">
                  <c:v>75.568023904235162</c:v>
                </c:pt>
                <c:pt idx="524">
                  <c:v>69.42772301113547</c:v>
                </c:pt>
                <c:pt idx="525">
                  <c:v>69.952847987112619</c:v>
                </c:pt>
                <c:pt idx="526">
                  <c:v>80.822405347579632</c:v>
                </c:pt>
                <c:pt idx="527">
                  <c:v>80.585978571771079</c:v>
                </c:pt>
                <c:pt idx="528">
                  <c:v>77.728592808866551</c:v>
                </c:pt>
                <c:pt idx="529">
                  <c:v>77.841514476468888</c:v>
                </c:pt>
                <c:pt idx="530">
                  <c:v>77.289254576255701</c:v>
                </c:pt>
                <c:pt idx="531">
                  <c:v>80.280132968656787</c:v>
                </c:pt>
                <c:pt idx="532">
                  <c:v>80.49554124293924</c:v>
                </c:pt>
                <c:pt idx="533">
                  <c:v>77.108462715235675</c:v>
                </c:pt>
                <c:pt idx="534">
                  <c:v>80.011334450174473</c:v>
                </c:pt>
                <c:pt idx="535">
                  <c:v>78.297698028704644</c:v>
                </c:pt>
                <c:pt idx="536">
                  <c:v>78.779786100220448</c:v>
                </c:pt>
                <c:pt idx="537">
                  <c:v>77.839105123974335</c:v>
                </c:pt>
                <c:pt idx="538">
                  <c:v>80.707824393738775</c:v>
                </c:pt>
                <c:pt idx="539">
                  <c:v>81.447931262725376</c:v>
                </c:pt>
                <c:pt idx="540">
                  <c:v>82.265345455217485</c:v>
                </c:pt>
                <c:pt idx="541">
                  <c:v>67.934037006898507</c:v>
                </c:pt>
                <c:pt idx="542">
                  <c:v>67.041304658063055</c:v>
                </c:pt>
                <c:pt idx="543">
                  <c:v>66.250399459664251</c:v>
                </c:pt>
                <c:pt idx="544">
                  <c:v>65.417603317368005</c:v>
                </c:pt>
                <c:pt idx="545">
                  <c:v>65.686397232887742</c:v>
                </c:pt>
                <c:pt idx="546">
                  <c:v>74.041636111020111</c:v>
                </c:pt>
                <c:pt idx="547">
                  <c:v>64.918961878728282</c:v>
                </c:pt>
                <c:pt idx="548">
                  <c:v>65.383298794725647</c:v>
                </c:pt>
                <c:pt idx="549">
                  <c:v>65.535288882219888</c:v>
                </c:pt>
                <c:pt idx="550">
                  <c:v>73.63175275803809</c:v>
                </c:pt>
                <c:pt idx="551">
                  <c:v>72.65572637626525</c:v>
                </c:pt>
                <c:pt idx="552">
                  <c:v>72.402564414080189</c:v>
                </c:pt>
                <c:pt idx="553">
                  <c:v>75.977779693854643</c:v>
                </c:pt>
                <c:pt idx="554">
                  <c:v>72.145990901987858</c:v>
                </c:pt>
                <c:pt idx="555">
                  <c:v>71.888805540621405</c:v>
                </c:pt>
                <c:pt idx="556">
                  <c:v>71.208578804186658</c:v>
                </c:pt>
                <c:pt idx="557">
                  <c:v>71.829892991764794</c:v>
                </c:pt>
                <c:pt idx="558">
                  <c:v>74.432407817972461</c:v>
                </c:pt>
                <c:pt idx="559">
                  <c:v>71.308492113618954</c:v>
                </c:pt>
                <c:pt idx="560">
                  <c:v>69.856842395310721</c:v>
                </c:pt>
                <c:pt idx="561">
                  <c:v>69.939405242674709</c:v>
                </c:pt>
                <c:pt idx="562">
                  <c:v>69.418602901682576</c:v>
                </c:pt>
                <c:pt idx="563">
                  <c:v>69.228196848084892</c:v>
                </c:pt>
                <c:pt idx="564">
                  <c:v>70.550408278778704</c:v>
                </c:pt>
                <c:pt idx="565">
                  <c:v>70.5047103131852</c:v>
                </c:pt>
                <c:pt idx="566">
                  <c:v>80.350963445800232</c:v>
                </c:pt>
                <c:pt idx="567">
                  <c:v>79.982751705412056</c:v>
                </c:pt>
                <c:pt idx="568">
                  <c:v>79.872368581771326</c:v>
                </c:pt>
                <c:pt idx="569">
                  <c:v>79.781255611658878</c:v>
                </c:pt>
                <c:pt idx="570">
                  <c:v>82.028234065396916</c:v>
                </c:pt>
                <c:pt idx="571">
                  <c:v>82.206493782493212</c:v>
                </c:pt>
                <c:pt idx="572">
                  <c:v>84.500708543241558</c:v>
                </c:pt>
                <c:pt idx="573">
                  <c:v>81.454338222829762</c:v>
                </c:pt>
                <c:pt idx="574">
                  <c:v>81.442562379543162</c:v>
                </c:pt>
                <c:pt idx="575">
                  <c:v>80.470501068461331</c:v>
                </c:pt>
                <c:pt idx="576">
                  <c:v>80.984575902950269</c:v>
                </c:pt>
                <c:pt idx="577">
                  <c:v>80.980267658250341</c:v>
                </c:pt>
                <c:pt idx="578">
                  <c:v>78.344918025865269</c:v>
                </c:pt>
                <c:pt idx="579">
                  <c:v>80.364469925699524</c:v>
                </c:pt>
                <c:pt idx="580">
                  <c:v>80.938738138008574</c:v>
                </c:pt>
                <c:pt idx="581">
                  <c:v>65.498612733301428</c:v>
                </c:pt>
                <c:pt idx="582">
                  <c:v>65.049373209731243</c:v>
                </c:pt>
                <c:pt idx="583">
                  <c:v>64.390873774201822</c:v>
                </c:pt>
                <c:pt idx="584">
                  <c:v>63.882584003141815</c:v>
                </c:pt>
                <c:pt idx="585">
                  <c:v>63.094436164754057</c:v>
                </c:pt>
                <c:pt idx="586">
                  <c:v>63.017527459137725</c:v>
                </c:pt>
                <c:pt idx="587">
                  <c:v>61.868195806330867</c:v>
                </c:pt>
                <c:pt idx="588">
                  <c:v>68.65029598390322</c:v>
                </c:pt>
                <c:pt idx="589">
                  <c:v>60.017683305552538</c:v>
                </c:pt>
                <c:pt idx="590">
                  <c:v>58.154475917828293</c:v>
                </c:pt>
                <c:pt idx="591">
                  <c:v>66.863206845585921</c:v>
                </c:pt>
                <c:pt idx="592">
                  <c:v>66.683061017656485</c:v>
                </c:pt>
                <c:pt idx="593">
                  <c:v>66.598092580780531</c:v>
                </c:pt>
                <c:pt idx="594">
                  <c:v>81.081843183985541</c:v>
                </c:pt>
                <c:pt idx="595">
                  <c:v>80.769861663907349</c:v>
                </c:pt>
                <c:pt idx="596">
                  <c:v>80.181940853067857</c:v>
                </c:pt>
                <c:pt idx="597">
                  <c:v>80.42395410718575</c:v>
                </c:pt>
                <c:pt idx="598">
                  <c:v>80.003776902249513</c:v>
                </c:pt>
                <c:pt idx="599">
                  <c:v>78.305010872494876</c:v>
                </c:pt>
                <c:pt idx="600">
                  <c:v>79.658225028500098</c:v>
                </c:pt>
                <c:pt idx="601">
                  <c:v>82.1714812488474</c:v>
                </c:pt>
                <c:pt idx="602">
                  <c:v>78.512730388815513</c:v>
                </c:pt>
                <c:pt idx="603">
                  <c:v>78.015539697684233</c:v>
                </c:pt>
                <c:pt idx="604">
                  <c:v>78.110045084305455</c:v>
                </c:pt>
                <c:pt idx="605">
                  <c:v>77.38355212854708</c:v>
                </c:pt>
                <c:pt idx="606">
                  <c:v>75.488475089054134</c:v>
                </c:pt>
                <c:pt idx="607">
                  <c:v>76.349476395756554</c:v>
                </c:pt>
                <c:pt idx="608">
                  <c:v>75.778047173944884</c:v>
                </c:pt>
                <c:pt idx="609">
                  <c:v>66.354716941599847</c:v>
                </c:pt>
                <c:pt idx="610">
                  <c:v>66.129497971003985</c:v>
                </c:pt>
                <c:pt idx="611">
                  <c:v>65.872027810327751</c:v>
                </c:pt>
                <c:pt idx="612">
                  <c:v>65.725486776492687</c:v>
                </c:pt>
                <c:pt idx="613">
                  <c:v>65.561829387251734</c:v>
                </c:pt>
                <c:pt idx="614">
                  <c:v>65.614685298742685</c:v>
                </c:pt>
                <c:pt idx="615">
                  <c:v>71.399584875304001</c:v>
                </c:pt>
                <c:pt idx="616">
                  <c:v>64.84803810295999</c:v>
                </c:pt>
                <c:pt idx="617">
                  <c:v>70.547065340904382</c:v>
                </c:pt>
                <c:pt idx="618">
                  <c:v>69.310236604520895</c:v>
                </c:pt>
                <c:pt idx="619">
                  <c:v>59.273547334724483</c:v>
                </c:pt>
                <c:pt idx="620">
                  <c:v>59.44679868314843</c:v>
                </c:pt>
                <c:pt idx="621">
                  <c:v>59.215756486897021</c:v>
                </c:pt>
                <c:pt idx="622">
                  <c:v>67.866043350649505</c:v>
                </c:pt>
                <c:pt idx="623">
                  <c:v>58.94737324577099</c:v>
                </c:pt>
                <c:pt idx="624">
                  <c:v>58.730148404873205</c:v>
                </c:pt>
                <c:pt idx="625">
                  <c:v>67.037225554745788</c:v>
                </c:pt>
                <c:pt idx="626">
                  <c:v>66.14358082562083</c:v>
                </c:pt>
                <c:pt idx="627">
                  <c:v>60.742221062513295</c:v>
                </c:pt>
                <c:pt idx="628">
                  <c:v>60.5107536923162</c:v>
                </c:pt>
                <c:pt idx="629">
                  <c:v>60.213621470346233</c:v>
                </c:pt>
                <c:pt idx="630">
                  <c:v>60.116768252908145</c:v>
                </c:pt>
                <c:pt idx="631">
                  <c:v>59.984609655404235</c:v>
                </c:pt>
                <c:pt idx="632">
                  <c:v>60.233077112160863</c:v>
                </c:pt>
                <c:pt idx="633">
                  <c:v>64.511593523686258</c:v>
                </c:pt>
                <c:pt idx="634">
                  <c:v>64.598579773693245</c:v>
                </c:pt>
                <c:pt idx="635">
                  <c:v>71.468427097209826</c:v>
                </c:pt>
                <c:pt idx="636">
                  <c:v>64.244165248698977</c:v>
                </c:pt>
                <c:pt idx="637">
                  <c:v>64.111961233507131</c:v>
                </c:pt>
                <c:pt idx="638">
                  <c:v>65.103301396664904</c:v>
                </c:pt>
                <c:pt idx="639">
                  <c:v>65.203633424144456</c:v>
                </c:pt>
                <c:pt idx="640">
                  <c:v>65.148769974169824</c:v>
                </c:pt>
                <c:pt idx="641">
                  <c:v>73.366219658826154</c:v>
                </c:pt>
                <c:pt idx="642">
                  <c:v>64.999378553261877</c:v>
                </c:pt>
                <c:pt idx="643">
                  <c:v>65.31334844114761</c:v>
                </c:pt>
                <c:pt idx="644">
                  <c:v>64.878120424461486</c:v>
                </c:pt>
                <c:pt idx="645">
                  <c:v>64.58819616873528</c:v>
                </c:pt>
                <c:pt idx="646">
                  <c:v>65.169800163154804</c:v>
                </c:pt>
                <c:pt idx="647">
                  <c:v>61.787661281411104</c:v>
                </c:pt>
                <c:pt idx="648">
                  <c:v>61.378272016912895</c:v>
                </c:pt>
                <c:pt idx="649">
                  <c:v>68.569591499259943</c:v>
                </c:pt>
                <c:pt idx="650">
                  <c:v>73.18287147717605</c:v>
                </c:pt>
                <c:pt idx="651">
                  <c:v>68.557179427129014</c:v>
                </c:pt>
                <c:pt idx="652">
                  <c:v>68.651192708629637</c:v>
                </c:pt>
                <c:pt idx="653">
                  <c:v>68.329028234662374</c:v>
                </c:pt>
                <c:pt idx="654">
                  <c:v>68.27060186969895</c:v>
                </c:pt>
                <c:pt idx="655">
                  <c:v>67.711531202253866</c:v>
                </c:pt>
                <c:pt idx="656">
                  <c:v>71.846797224712873</c:v>
                </c:pt>
                <c:pt idx="657">
                  <c:v>67.422483065077643</c:v>
                </c:pt>
                <c:pt idx="658">
                  <c:v>66.377243047448374</c:v>
                </c:pt>
                <c:pt idx="659">
                  <c:v>66.588488214586661</c:v>
                </c:pt>
                <c:pt idx="660">
                  <c:v>66.059145161114287</c:v>
                </c:pt>
                <c:pt idx="661">
                  <c:v>65.811368457667967</c:v>
                </c:pt>
                <c:pt idx="662">
                  <c:v>66.152166376390198</c:v>
                </c:pt>
                <c:pt idx="663">
                  <c:v>66.579914989708243</c:v>
                </c:pt>
                <c:pt idx="664">
                  <c:v>67.657368830376242</c:v>
                </c:pt>
                <c:pt idx="665">
                  <c:v>67.257043767237406</c:v>
                </c:pt>
                <c:pt idx="666">
                  <c:v>72.456991094849769</c:v>
                </c:pt>
                <c:pt idx="667">
                  <c:v>66.057511616034304</c:v>
                </c:pt>
                <c:pt idx="668">
                  <c:v>65.312552386530101</c:v>
                </c:pt>
                <c:pt idx="669">
                  <c:v>72.11744737742238</c:v>
                </c:pt>
                <c:pt idx="670">
                  <c:v>70.84578517420276</c:v>
                </c:pt>
                <c:pt idx="671">
                  <c:v>69.919409166017473</c:v>
                </c:pt>
                <c:pt idx="672">
                  <c:v>70.16557005187218</c:v>
                </c:pt>
                <c:pt idx="673">
                  <c:v>62.901143471772919</c:v>
                </c:pt>
                <c:pt idx="674">
                  <c:v>63.122073223051864</c:v>
                </c:pt>
                <c:pt idx="675">
                  <c:v>69.896571362050764</c:v>
                </c:pt>
                <c:pt idx="676">
                  <c:v>69.476176830056588</c:v>
                </c:pt>
                <c:pt idx="677">
                  <c:v>69.0877094307573</c:v>
                </c:pt>
                <c:pt idx="678">
                  <c:v>68.712758288493461</c:v>
                </c:pt>
                <c:pt idx="679">
                  <c:v>68.272768043785646</c:v>
                </c:pt>
                <c:pt idx="680">
                  <c:v>67.832046812094134</c:v>
                </c:pt>
                <c:pt idx="681">
                  <c:v>67.505435319257103</c:v>
                </c:pt>
                <c:pt idx="682">
                  <c:v>71.914094317393506</c:v>
                </c:pt>
                <c:pt idx="683">
                  <c:v>66.582537036187887</c:v>
                </c:pt>
                <c:pt idx="684">
                  <c:v>71.842097192537523</c:v>
                </c:pt>
                <c:pt idx="685">
                  <c:v>65.88159042202814</c:v>
                </c:pt>
                <c:pt idx="686">
                  <c:v>65.973348901894894</c:v>
                </c:pt>
                <c:pt idx="687">
                  <c:v>65.876734408119503</c:v>
                </c:pt>
                <c:pt idx="688">
                  <c:v>66.674966384823833</c:v>
                </c:pt>
                <c:pt idx="689">
                  <c:v>67.451418055125117</c:v>
                </c:pt>
                <c:pt idx="690">
                  <c:v>64.854786013226885</c:v>
                </c:pt>
                <c:pt idx="691">
                  <c:v>71.495939304622041</c:v>
                </c:pt>
                <c:pt idx="692">
                  <c:v>67.347805544848867</c:v>
                </c:pt>
                <c:pt idx="693">
                  <c:v>67.388292117582964</c:v>
                </c:pt>
                <c:pt idx="694">
                  <c:v>66.951390175092087</c:v>
                </c:pt>
                <c:pt idx="695">
                  <c:v>67.205099287234958</c:v>
                </c:pt>
                <c:pt idx="696">
                  <c:v>66.435964413432274</c:v>
                </c:pt>
                <c:pt idx="697">
                  <c:v>63.87460688632077</c:v>
                </c:pt>
                <c:pt idx="698">
                  <c:v>63.655536584368114</c:v>
                </c:pt>
                <c:pt idx="699">
                  <c:v>70.13032750214218</c:v>
                </c:pt>
                <c:pt idx="700">
                  <c:v>70.500711311015635</c:v>
                </c:pt>
                <c:pt idx="701">
                  <c:v>82.89389255048107</c:v>
                </c:pt>
                <c:pt idx="702">
                  <c:v>82.69634883895867</c:v>
                </c:pt>
                <c:pt idx="703">
                  <c:v>85.349776474747642</c:v>
                </c:pt>
                <c:pt idx="704">
                  <c:v>87.784041346131147</c:v>
                </c:pt>
                <c:pt idx="705">
                  <c:v>84.992391626516437</c:v>
                </c:pt>
                <c:pt idx="706">
                  <c:v>82.593116717604246</c:v>
                </c:pt>
                <c:pt idx="707">
                  <c:v>80.388367477033924</c:v>
                </c:pt>
                <c:pt idx="708">
                  <c:v>81.865131297216692</c:v>
                </c:pt>
                <c:pt idx="709">
                  <c:v>80.100412812455716</c:v>
                </c:pt>
                <c:pt idx="710">
                  <c:v>77.888736248133966</c:v>
                </c:pt>
                <c:pt idx="711">
                  <c:v>79.582016352347296</c:v>
                </c:pt>
                <c:pt idx="712">
                  <c:v>79.750722359474636</c:v>
                </c:pt>
                <c:pt idx="713">
                  <c:v>77.199504556425495</c:v>
                </c:pt>
                <c:pt idx="714">
                  <c:v>77.896397136158058</c:v>
                </c:pt>
                <c:pt idx="715">
                  <c:v>77.302828570808742</c:v>
                </c:pt>
                <c:pt idx="716">
                  <c:v>79.267306095015883</c:v>
                </c:pt>
                <c:pt idx="717">
                  <c:v>78.944202089342738</c:v>
                </c:pt>
                <c:pt idx="718">
                  <c:v>77.915885532020923</c:v>
                </c:pt>
                <c:pt idx="719">
                  <c:v>77.164968706944663</c:v>
                </c:pt>
                <c:pt idx="720">
                  <c:v>78.049126794414377</c:v>
                </c:pt>
                <c:pt idx="721">
                  <c:v>81.768363062434432</c:v>
                </c:pt>
                <c:pt idx="722">
                  <c:v>79.742618102568017</c:v>
                </c:pt>
                <c:pt idx="723">
                  <c:v>83.636176708580024</c:v>
                </c:pt>
                <c:pt idx="724">
                  <c:v>83.718387760057652</c:v>
                </c:pt>
                <c:pt idx="725">
                  <c:v>83.511497636021943</c:v>
                </c:pt>
                <c:pt idx="726">
                  <c:v>81.887495862325267</c:v>
                </c:pt>
                <c:pt idx="727">
                  <c:v>79.235855336660194</c:v>
                </c:pt>
                <c:pt idx="728">
                  <c:v>81.062330520799179</c:v>
                </c:pt>
                <c:pt idx="729">
                  <c:v>79.095418893199664</c:v>
                </c:pt>
                <c:pt idx="730">
                  <c:v>80.021992520832981</c:v>
                </c:pt>
                <c:pt idx="731">
                  <c:v>80.25329139560769</c:v>
                </c:pt>
                <c:pt idx="732">
                  <c:v>79.156537286415002</c:v>
                </c:pt>
                <c:pt idx="733">
                  <c:v>78.660290417116968</c:v>
                </c:pt>
                <c:pt idx="734">
                  <c:v>77.391747381862132</c:v>
                </c:pt>
                <c:pt idx="735">
                  <c:v>77.863001065235807</c:v>
                </c:pt>
                <c:pt idx="736">
                  <c:v>71.371580969083396</c:v>
                </c:pt>
                <c:pt idx="737">
                  <c:v>70.805199128660291</c:v>
                </c:pt>
                <c:pt idx="738">
                  <c:v>70.672282741178421</c:v>
                </c:pt>
                <c:pt idx="739">
                  <c:v>70.782182277287234</c:v>
                </c:pt>
                <c:pt idx="740">
                  <c:v>70.907915871491966</c:v>
                </c:pt>
                <c:pt idx="741">
                  <c:v>71.030162429484733</c:v>
                </c:pt>
                <c:pt idx="742">
                  <c:v>70.335228193413641</c:v>
                </c:pt>
                <c:pt idx="743">
                  <c:v>69.764688968195941</c:v>
                </c:pt>
                <c:pt idx="744">
                  <c:v>75.021565896071422</c:v>
                </c:pt>
                <c:pt idx="745">
                  <c:v>69.078574246966738</c:v>
                </c:pt>
                <c:pt idx="746">
                  <c:v>67.803609562933076</c:v>
                </c:pt>
                <c:pt idx="747">
                  <c:v>68.606475212933461</c:v>
                </c:pt>
                <c:pt idx="748">
                  <c:v>72.190334311323525</c:v>
                </c:pt>
                <c:pt idx="749">
                  <c:v>72.252068059178981</c:v>
                </c:pt>
                <c:pt idx="750">
                  <c:v>71.578998870839598</c:v>
                </c:pt>
                <c:pt idx="751">
                  <c:v>71.988354840027</c:v>
                </c:pt>
                <c:pt idx="752">
                  <c:v>72.287251704990609</c:v>
                </c:pt>
                <c:pt idx="753">
                  <c:v>73.121006907658852</c:v>
                </c:pt>
                <c:pt idx="754">
                  <c:v>72.891342036747318</c:v>
                </c:pt>
                <c:pt idx="755">
                  <c:v>76.094948756980273</c:v>
                </c:pt>
                <c:pt idx="756">
                  <c:v>73.164175252159538</c:v>
                </c:pt>
                <c:pt idx="757">
                  <c:v>72.286579171182964</c:v>
                </c:pt>
                <c:pt idx="758">
                  <c:v>72.490486340164111</c:v>
                </c:pt>
                <c:pt idx="759">
                  <c:v>71.742714064450709</c:v>
                </c:pt>
                <c:pt idx="760">
                  <c:v>71.524714708118495</c:v>
                </c:pt>
                <c:pt idx="761">
                  <c:v>71.779116891415541</c:v>
                </c:pt>
                <c:pt idx="762">
                  <c:v>72.230353915205697</c:v>
                </c:pt>
                <c:pt idx="763">
                  <c:v>78.117398511567359</c:v>
                </c:pt>
                <c:pt idx="764">
                  <c:v>77.781730039628656</c:v>
                </c:pt>
                <c:pt idx="765">
                  <c:v>71.780718541856245</c:v>
                </c:pt>
                <c:pt idx="766">
                  <c:v>71.092099881779973</c:v>
                </c:pt>
                <c:pt idx="767">
                  <c:v>70.024465630027379</c:v>
                </c:pt>
                <c:pt idx="768">
                  <c:v>70.965676913743735</c:v>
                </c:pt>
                <c:pt idx="769">
                  <c:v>70.101191444419328</c:v>
                </c:pt>
                <c:pt idx="770">
                  <c:v>68.814636141075482</c:v>
                </c:pt>
                <c:pt idx="771">
                  <c:v>68.449997195419996</c:v>
                </c:pt>
                <c:pt idx="772">
                  <c:v>67.111700651617809</c:v>
                </c:pt>
                <c:pt idx="773">
                  <c:v>67.269671081755547</c:v>
                </c:pt>
                <c:pt idx="774">
                  <c:v>66.320081431098146</c:v>
                </c:pt>
                <c:pt idx="775">
                  <c:v>66.168585966200027</c:v>
                </c:pt>
                <c:pt idx="776">
                  <c:v>65.977556850214796</c:v>
                </c:pt>
                <c:pt idx="777">
                  <c:v>66.157008985734095</c:v>
                </c:pt>
                <c:pt idx="778">
                  <c:v>64.528587917786837</c:v>
                </c:pt>
                <c:pt idx="779">
                  <c:v>64.278713705488912</c:v>
                </c:pt>
                <c:pt idx="780">
                  <c:v>64.009498311554893</c:v>
                </c:pt>
                <c:pt idx="781">
                  <c:v>63.642195394284585</c:v>
                </c:pt>
                <c:pt idx="782">
                  <c:v>63.068523153510554</c:v>
                </c:pt>
                <c:pt idx="783">
                  <c:v>61.927142383596703</c:v>
                </c:pt>
                <c:pt idx="784">
                  <c:v>60.612178187899687</c:v>
                </c:pt>
                <c:pt idx="785">
                  <c:v>59.273048784246285</c:v>
                </c:pt>
                <c:pt idx="786">
                  <c:v>58.165793519516214</c:v>
                </c:pt>
                <c:pt idx="787">
                  <c:v>56.533598495081343</c:v>
                </c:pt>
                <c:pt idx="788">
                  <c:v>55.400009743260476</c:v>
                </c:pt>
                <c:pt idx="789">
                  <c:v>53.843096303970157</c:v>
                </c:pt>
                <c:pt idx="790">
                  <c:v>54.4415617082105</c:v>
                </c:pt>
                <c:pt idx="791">
                  <c:v>74.176652422202494</c:v>
                </c:pt>
                <c:pt idx="792">
                  <c:v>73.370293425290839</c:v>
                </c:pt>
                <c:pt idx="793">
                  <c:v>73.2086648278338</c:v>
                </c:pt>
                <c:pt idx="794">
                  <c:v>73.280972361201066</c:v>
                </c:pt>
                <c:pt idx="795">
                  <c:v>73.194929317928924</c:v>
                </c:pt>
                <c:pt idx="796">
                  <c:v>73.430168436169325</c:v>
                </c:pt>
                <c:pt idx="797">
                  <c:v>73.033587372778328</c:v>
                </c:pt>
                <c:pt idx="798">
                  <c:v>66.679851004928082</c:v>
                </c:pt>
                <c:pt idx="799">
                  <c:v>67.647367873679499</c:v>
                </c:pt>
                <c:pt idx="800">
                  <c:v>67.096622342461984</c:v>
                </c:pt>
                <c:pt idx="801">
                  <c:v>67.871200180936057</c:v>
                </c:pt>
                <c:pt idx="802">
                  <c:v>66.299682051519312</c:v>
                </c:pt>
                <c:pt idx="803">
                  <c:v>66.583275611286268</c:v>
                </c:pt>
                <c:pt idx="804">
                  <c:v>65.342362329465459</c:v>
                </c:pt>
                <c:pt idx="805">
                  <c:v>65.320760964851928</c:v>
                </c:pt>
                <c:pt idx="806">
                  <c:v>76.695060603929846</c:v>
                </c:pt>
                <c:pt idx="807">
                  <c:v>74.531668536205771</c:v>
                </c:pt>
                <c:pt idx="808">
                  <c:v>75.345757858320439</c:v>
                </c:pt>
                <c:pt idx="809">
                  <c:v>74.898389858002943</c:v>
                </c:pt>
                <c:pt idx="810">
                  <c:v>80.859918158451919</c:v>
                </c:pt>
                <c:pt idx="811">
                  <c:v>76.269550641014774</c:v>
                </c:pt>
                <c:pt idx="812">
                  <c:v>75.709651022008501</c:v>
                </c:pt>
                <c:pt idx="813">
                  <c:v>73.502974963988166</c:v>
                </c:pt>
                <c:pt idx="814">
                  <c:v>74.357371124463384</c:v>
                </c:pt>
                <c:pt idx="815">
                  <c:v>73.528615906778697</c:v>
                </c:pt>
                <c:pt idx="816">
                  <c:v>79.762326946384889</c:v>
                </c:pt>
                <c:pt idx="817">
                  <c:v>78.789394679262728</c:v>
                </c:pt>
                <c:pt idx="818">
                  <c:v>71.94678716863163</c:v>
                </c:pt>
                <c:pt idx="819">
                  <c:v>71.487477029864905</c:v>
                </c:pt>
                <c:pt idx="820">
                  <c:v>71.730474237657972</c:v>
                </c:pt>
                <c:pt idx="821">
                  <c:v>73.474634280122174</c:v>
                </c:pt>
                <c:pt idx="822">
                  <c:v>72.905173031735643</c:v>
                </c:pt>
                <c:pt idx="823">
                  <c:v>73.476371284631171</c:v>
                </c:pt>
                <c:pt idx="824">
                  <c:v>73.467057443860028</c:v>
                </c:pt>
                <c:pt idx="825">
                  <c:v>73.545892114507978</c:v>
                </c:pt>
                <c:pt idx="826">
                  <c:v>73.059498933689881</c:v>
                </c:pt>
                <c:pt idx="827">
                  <c:v>72.6632900162613</c:v>
                </c:pt>
                <c:pt idx="828">
                  <c:v>72.038593787559634</c:v>
                </c:pt>
                <c:pt idx="829">
                  <c:v>76.605790826906684</c:v>
                </c:pt>
                <c:pt idx="830">
                  <c:v>76.34664202697202</c:v>
                </c:pt>
                <c:pt idx="831">
                  <c:v>77.616311574777072</c:v>
                </c:pt>
                <c:pt idx="832">
                  <c:v>78.104180197100504</c:v>
                </c:pt>
                <c:pt idx="833">
                  <c:v>78.788986839743984</c:v>
                </c:pt>
                <c:pt idx="834">
                  <c:v>79.45268208139629</c:v>
                </c:pt>
                <c:pt idx="835">
                  <c:v>76.615998718118846</c:v>
                </c:pt>
                <c:pt idx="836">
                  <c:v>55.174199624213173</c:v>
                </c:pt>
                <c:pt idx="837">
                  <c:v>55.61459167553285</c:v>
                </c:pt>
                <c:pt idx="838">
                  <c:v>55.539785323003393</c:v>
                </c:pt>
                <c:pt idx="839">
                  <c:v>71.046515251990101</c:v>
                </c:pt>
                <c:pt idx="840">
                  <c:v>55.021056979705598</c:v>
                </c:pt>
                <c:pt idx="841">
                  <c:v>53.837187852502161</c:v>
                </c:pt>
                <c:pt idx="842">
                  <c:v>52.633108202127019</c:v>
                </c:pt>
                <c:pt idx="843">
                  <c:v>50.797542049293497</c:v>
                </c:pt>
                <c:pt idx="844">
                  <c:v>50.813517626878991</c:v>
                </c:pt>
                <c:pt idx="845">
                  <c:v>49.439180288823621</c:v>
                </c:pt>
                <c:pt idx="846">
                  <c:v>50.316704027510255</c:v>
                </c:pt>
                <c:pt idx="847">
                  <c:v>50.226518557936572</c:v>
                </c:pt>
                <c:pt idx="848">
                  <c:v>60.210357798614865</c:v>
                </c:pt>
                <c:pt idx="849">
                  <c:v>62.283204457513882</c:v>
                </c:pt>
                <c:pt idx="850">
                  <c:v>61.784025600546073</c:v>
                </c:pt>
                <c:pt idx="851">
                  <c:v>61.609304149206558</c:v>
                </c:pt>
                <c:pt idx="852">
                  <c:v>61.51609269822535</c:v>
                </c:pt>
                <c:pt idx="853">
                  <c:v>61.760950973117588</c:v>
                </c:pt>
                <c:pt idx="854">
                  <c:v>61.601417479458583</c:v>
                </c:pt>
                <c:pt idx="855">
                  <c:v>77.065331972251144</c:v>
                </c:pt>
                <c:pt idx="856">
                  <c:v>76.416476511281232</c:v>
                </c:pt>
                <c:pt idx="857">
                  <c:v>76.442465756576354</c:v>
                </c:pt>
                <c:pt idx="858">
                  <c:v>82.15000664243118</c:v>
                </c:pt>
                <c:pt idx="859">
                  <c:v>76.436631526966721</c:v>
                </c:pt>
                <c:pt idx="860">
                  <c:v>76.276229626912951</c:v>
                </c:pt>
                <c:pt idx="861">
                  <c:v>75.082197741752339</c:v>
                </c:pt>
                <c:pt idx="862">
                  <c:v>81.096982465176907</c:v>
                </c:pt>
                <c:pt idx="863">
                  <c:v>74.0666678425751</c:v>
                </c:pt>
                <c:pt idx="864">
                  <c:v>73.797697120370671</c:v>
                </c:pt>
                <c:pt idx="865">
                  <c:v>80.642078304617144</c:v>
                </c:pt>
                <c:pt idx="866">
                  <c:v>79.610637673316603</c:v>
                </c:pt>
                <c:pt idx="867">
                  <c:v>79.258228684029135</c:v>
                </c:pt>
                <c:pt idx="868">
                  <c:v>78.913939475140737</c:v>
                </c:pt>
                <c:pt idx="869">
                  <c:v>79.371218256536835</c:v>
                </c:pt>
                <c:pt idx="870">
                  <c:v>83.564304331717693</c:v>
                </c:pt>
                <c:pt idx="871">
                  <c:v>82.956021549521822</c:v>
                </c:pt>
                <c:pt idx="872">
                  <c:v>78.348566104732299</c:v>
                </c:pt>
                <c:pt idx="873">
                  <c:v>83.004380693440453</c:v>
                </c:pt>
                <c:pt idx="874">
                  <c:v>75.834978328385361</c:v>
                </c:pt>
                <c:pt idx="875">
                  <c:v>75.598689137246382</c:v>
                </c:pt>
                <c:pt idx="876">
                  <c:v>84.492949532302234</c:v>
                </c:pt>
                <c:pt idx="877">
                  <c:v>74.109550749511897</c:v>
                </c:pt>
                <c:pt idx="878">
                  <c:v>80.518924105618396</c:v>
                </c:pt>
                <c:pt idx="879">
                  <c:v>76.886590982315852</c:v>
                </c:pt>
                <c:pt idx="880">
                  <c:v>79.251983532381431</c:v>
                </c:pt>
                <c:pt idx="881">
                  <c:v>78.3663277469457</c:v>
                </c:pt>
                <c:pt idx="882">
                  <c:v>74.212922800494354</c:v>
                </c:pt>
                <c:pt idx="883">
                  <c:v>77.697549657980829</c:v>
                </c:pt>
                <c:pt idx="884">
                  <c:v>78.490029108891065</c:v>
                </c:pt>
                <c:pt idx="885">
                  <c:v>64.27263289535459</c:v>
                </c:pt>
                <c:pt idx="886">
                  <c:v>70.860141043099958</c:v>
                </c:pt>
                <c:pt idx="887">
                  <c:v>63.549025328779884</c:v>
                </c:pt>
                <c:pt idx="888">
                  <c:v>63.493616899300974</c:v>
                </c:pt>
                <c:pt idx="889">
                  <c:v>63.218287337797058</c:v>
                </c:pt>
                <c:pt idx="890">
                  <c:v>62.552959904507233</c:v>
                </c:pt>
                <c:pt idx="891">
                  <c:v>61.723957633185506</c:v>
                </c:pt>
                <c:pt idx="892">
                  <c:v>60.912057987158875</c:v>
                </c:pt>
                <c:pt idx="893">
                  <c:v>61.25645807116733</c:v>
                </c:pt>
                <c:pt idx="894">
                  <c:v>60.368018984514599</c:v>
                </c:pt>
                <c:pt idx="895">
                  <c:v>60.583606550451222</c:v>
                </c:pt>
                <c:pt idx="896">
                  <c:v>59.913685011323324</c:v>
                </c:pt>
                <c:pt idx="897">
                  <c:v>59.663882138795842</c:v>
                </c:pt>
                <c:pt idx="898">
                  <c:v>59.800083433099132</c:v>
                </c:pt>
                <c:pt idx="899">
                  <c:v>59.089513524900028</c:v>
                </c:pt>
                <c:pt idx="900">
                  <c:v>70.721536332978161</c:v>
                </c:pt>
                <c:pt idx="901">
                  <c:v>57.432394534610296</c:v>
                </c:pt>
                <c:pt idx="902">
                  <c:v>56.091990212155743</c:v>
                </c:pt>
                <c:pt idx="903">
                  <c:v>54.931114970944066</c:v>
                </c:pt>
                <c:pt idx="904">
                  <c:v>53.183056233905539</c:v>
                </c:pt>
                <c:pt idx="905">
                  <c:v>51.857762272189056</c:v>
                </c:pt>
                <c:pt idx="906">
                  <c:v>51.359655701871745</c:v>
                </c:pt>
                <c:pt idx="907">
                  <c:v>68.176922701966049</c:v>
                </c:pt>
                <c:pt idx="908">
                  <c:v>50.935194857410472</c:v>
                </c:pt>
                <c:pt idx="909">
                  <c:v>51.091054893770234</c:v>
                </c:pt>
                <c:pt idx="910">
                  <c:v>69.583557430404042</c:v>
                </c:pt>
                <c:pt idx="911">
                  <c:v>72.33053095203033</c:v>
                </c:pt>
                <c:pt idx="912">
                  <c:v>71.3443564730471</c:v>
                </c:pt>
                <c:pt idx="913">
                  <c:v>71.206450270301801</c:v>
                </c:pt>
                <c:pt idx="914">
                  <c:v>75.253984541929313</c:v>
                </c:pt>
                <c:pt idx="915">
                  <c:v>71.040300476996947</c:v>
                </c:pt>
                <c:pt idx="916">
                  <c:v>71.451721622638715</c:v>
                </c:pt>
                <c:pt idx="917">
                  <c:v>71.159800563893441</c:v>
                </c:pt>
                <c:pt idx="918">
                  <c:v>70.424504480766842</c:v>
                </c:pt>
                <c:pt idx="919">
                  <c:v>71.484843144560585</c:v>
                </c:pt>
                <c:pt idx="920">
                  <c:v>71.036897420583699</c:v>
                </c:pt>
                <c:pt idx="921">
                  <c:v>71.211436764967047</c:v>
                </c:pt>
                <c:pt idx="922">
                  <c:v>69.905592611319392</c:v>
                </c:pt>
                <c:pt idx="923">
                  <c:v>74.019966628574167</c:v>
                </c:pt>
                <c:pt idx="924">
                  <c:v>70.297664881613329</c:v>
                </c:pt>
                <c:pt idx="925">
                  <c:v>70.120724765640745</c:v>
                </c:pt>
                <c:pt idx="926">
                  <c:v>73.780381462519031</c:v>
                </c:pt>
                <c:pt idx="927">
                  <c:v>73.081837939195836</c:v>
                </c:pt>
                <c:pt idx="928">
                  <c:v>72.46394151187161</c:v>
                </c:pt>
                <c:pt idx="929">
                  <c:v>72.089630057550252</c:v>
                </c:pt>
                <c:pt idx="930">
                  <c:v>71.156041900750182</c:v>
                </c:pt>
                <c:pt idx="931">
                  <c:v>71.66766654459849</c:v>
                </c:pt>
                <c:pt idx="932">
                  <c:v>71.631422700684098</c:v>
                </c:pt>
                <c:pt idx="933">
                  <c:v>71.038969404966878</c:v>
                </c:pt>
                <c:pt idx="934">
                  <c:v>71.849950243323278</c:v>
                </c:pt>
                <c:pt idx="935">
                  <c:v>71.098298867383605</c:v>
                </c:pt>
                <c:pt idx="936">
                  <c:v>74.420819431305716</c:v>
                </c:pt>
                <c:pt idx="937">
                  <c:v>70.25378071460004</c:v>
                </c:pt>
                <c:pt idx="938">
                  <c:v>70.076447447378442</c:v>
                </c:pt>
                <c:pt idx="939">
                  <c:v>70.404011376965769</c:v>
                </c:pt>
                <c:pt idx="940">
                  <c:v>70.12263546882879</c:v>
                </c:pt>
                <c:pt idx="941">
                  <c:v>59.592907246450949</c:v>
                </c:pt>
                <c:pt idx="942">
                  <c:v>59.048025868305551</c:v>
                </c:pt>
                <c:pt idx="943">
                  <c:v>66.764022659975168</c:v>
                </c:pt>
                <c:pt idx="944">
                  <c:v>58.483892086155393</c:v>
                </c:pt>
                <c:pt idx="945">
                  <c:v>58.027936960207818</c:v>
                </c:pt>
                <c:pt idx="946">
                  <c:v>57.952527302341196</c:v>
                </c:pt>
                <c:pt idx="947">
                  <c:v>55.752979438532464</c:v>
                </c:pt>
                <c:pt idx="948">
                  <c:v>56.191165822000556</c:v>
                </c:pt>
                <c:pt idx="949">
                  <c:v>56.104134381876882</c:v>
                </c:pt>
                <c:pt idx="950">
                  <c:v>63.610844113416171</c:v>
                </c:pt>
                <c:pt idx="951">
                  <c:v>54.847204892819867</c:v>
                </c:pt>
                <c:pt idx="952">
                  <c:v>53.95313129014292</c:v>
                </c:pt>
                <c:pt idx="953">
                  <c:v>76.634808538289789</c:v>
                </c:pt>
                <c:pt idx="954">
                  <c:v>76.260729672964914</c:v>
                </c:pt>
                <c:pt idx="955">
                  <c:v>75.966833601820341</c:v>
                </c:pt>
                <c:pt idx="956">
                  <c:v>78.514800702264012</c:v>
                </c:pt>
                <c:pt idx="957">
                  <c:v>76.685026518255398</c:v>
                </c:pt>
                <c:pt idx="958">
                  <c:v>76.667412840556707</c:v>
                </c:pt>
                <c:pt idx="959">
                  <c:v>78.04235106040575</c:v>
                </c:pt>
                <c:pt idx="960">
                  <c:v>77.218791629939673</c:v>
                </c:pt>
                <c:pt idx="961">
                  <c:v>78.167324783242236</c:v>
                </c:pt>
                <c:pt idx="962">
                  <c:v>77.406454184192029</c:v>
                </c:pt>
                <c:pt idx="963">
                  <c:v>76.060644604354266</c:v>
                </c:pt>
                <c:pt idx="964">
                  <c:v>75.874406711155885</c:v>
                </c:pt>
                <c:pt idx="965">
                  <c:v>68.270630347834953</c:v>
                </c:pt>
                <c:pt idx="966">
                  <c:v>67.53316061171347</c:v>
                </c:pt>
                <c:pt idx="967">
                  <c:v>66.886456735149864</c:v>
                </c:pt>
                <c:pt idx="968">
                  <c:v>60.786026953294034</c:v>
                </c:pt>
                <c:pt idx="969">
                  <c:v>60.444997312277316</c:v>
                </c:pt>
                <c:pt idx="970">
                  <c:v>59.947627713642369</c:v>
                </c:pt>
                <c:pt idx="971">
                  <c:v>59.910144092770423</c:v>
                </c:pt>
                <c:pt idx="972">
                  <c:v>59.752283581503249</c:v>
                </c:pt>
                <c:pt idx="973">
                  <c:v>60.009014490862711</c:v>
                </c:pt>
                <c:pt idx="974">
                  <c:v>59.25460799150968</c:v>
                </c:pt>
                <c:pt idx="975">
                  <c:v>73.462324463652948</c:v>
                </c:pt>
                <c:pt idx="976">
                  <c:v>73.925023281458223</c:v>
                </c:pt>
                <c:pt idx="977">
                  <c:v>72.972900828329131</c:v>
                </c:pt>
                <c:pt idx="978">
                  <c:v>72.678083306140522</c:v>
                </c:pt>
                <c:pt idx="979">
                  <c:v>71.703038258182687</c:v>
                </c:pt>
                <c:pt idx="980">
                  <c:v>72.07887808974732</c:v>
                </c:pt>
                <c:pt idx="981">
                  <c:v>71.102841391986431</c:v>
                </c:pt>
                <c:pt idx="982">
                  <c:v>71.238607830452167</c:v>
                </c:pt>
                <c:pt idx="983">
                  <c:v>71.462897200430277</c:v>
                </c:pt>
                <c:pt idx="984">
                  <c:v>70.054788433158834</c:v>
                </c:pt>
                <c:pt idx="985">
                  <c:v>70.346658119738208</c:v>
                </c:pt>
                <c:pt idx="986">
                  <c:v>69.464422421075696</c:v>
                </c:pt>
                <c:pt idx="987">
                  <c:v>69.256241364366886</c:v>
                </c:pt>
                <c:pt idx="988">
                  <c:v>69.638419954972377</c:v>
                </c:pt>
                <c:pt idx="989">
                  <c:v>70.165696309838978</c:v>
                </c:pt>
                <c:pt idx="990">
                  <c:v>71.956951537013424</c:v>
                </c:pt>
                <c:pt idx="991">
                  <c:v>75.169549347879325</c:v>
                </c:pt>
                <c:pt idx="992">
                  <c:v>71.053631369607714</c:v>
                </c:pt>
                <c:pt idx="993">
                  <c:v>71.61156397859267</c:v>
                </c:pt>
                <c:pt idx="994">
                  <c:v>71.263857846048538</c:v>
                </c:pt>
                <c:pt idx="995">
                  <c:v>75.261828822424491</c:v>
                </c:pt>
                <c:pt idx="996">
                  <c:v>71.106719562644102</c:v>
                </c:pt>
                <c:pt idx="997">
                  <c:v>70.330356424521256</c:v>
                </c:pt>
                <c:pt idx="998">
                  <c:v>71.208911673457237</c:v>
                </c:pt>
                <c:pt idx="999">
                  <c:v>70.451756858626183</c:v>
                </c:pt>
                <c:pt idx="1000">
                  <c:v>70.898997254589361</c:v>
                </c:pt>
                <c:pt idx="1001">
                  <c:v>70.127425107044616</c:v>
                </c:pt>
                <c:pt idx="1002">
                  <c:v>69.424741997959813</c:v>
                </c:pt>
                <c:pt idx="1003">
                  <c:v>70.234178095357763</c:v>
                </c:pt>
                <c:pt idx="1004">
                  <c:v>70.503423759566687</c:v>
                </c:pt>
                <c:pt idx="1005">
                  <c:v>71.250739323862433</c:v>
                </c:pt>
                <c:pt idx="1006">
                  <c:v>70.90562883204268</c:v>
                </c:pt>
                <c:pt idx="1007">
                  <c:v>70.673592809756713</c:v>
                </c:pt>
                <c:pt idx="1008">
                  <c:v>70.494179353980428</c:v>
                </c:pt>
                <c:pt idx="1009">
                  <c:v>76.766278576652908</c:v>
                </c:pt>
                <c:pt idx="1010">
                  <c:v>69.402455829696365</c:v>
                </c:pt>
                <c:pt idx="1011">
                  <c:v>68.976955646821182</c:v>
                </c:pt>
                <c:pt idx="1012">
                  <c:v>74.6555803384976</c:v>
                </c:pt>
                <c:pt idx="1013">
                  <c:v>66.591012868625327</c:v>
                </c:pt>
                <c:pt idx="1014">
                  <c:v>64.451937657254376</c:v>
                </c:pt>
                <c:pt idx="1015">
                  <c:v>63.791532526048314</c:v>
                </c:pt>
                <c:pt idx="1016">
                  <c:v>62.825583602623468</c:v>
                </c:pt>
                <c:pt idx="1017">
                  <c:v>62.641900763812011</c:v>
                </c:pt>
                <c:pt idx="1018">
                  <c:v>62.267538867433949</c:v>
                </c:pt>
                <c:pt idx="1019">
                  <c:v>61.922343931019768</c:v>
                </c:pt>
                <c:pt idx="1020">
                  <c:v>78.844292580103698</c:v>
                </c:pt>
                <c:pt idx="1021">
                  <c:v>78.621974898578671</c:v>
                </c:pt>
                <c:pt idx="1022">
                  <c:v>78.750390004467164</c:v>
                </c:pt>
                <c:pt idx="1023">
                  <c:v>75.545369154778967</c:v>
                </c:pt>
                <c:pt idx="1024">
                  <c:v>75.247058093862819</c:v>
                </c:pt>
                <c:pt idx="1025">
                  <c:v>74.86538554948865</c:v>
                </c:pt>
                <c:pt idx="1026">
                  <c:v>73.98731539833409</c:v>
                </c:pt>
                <c:pt idx="1027">
                  <c:v>72.545781991048869</c:v>
                </c:pt>
                <c:pt idx="1028">
                  <c:v>76.139307018670095</c:v>
                </c:pt>
                <c:pt idx="1029">
                  <c:v>71.443140702912999</c:v>
                </c:pt>
                <c:pt idx="1030">
                  <c:v>71.264197920542642</c:v>
                </c:pt>
                <c:pt idx="1031">
                  <c:v>70.162523661227766</c:v>
                </c:pt>
                <c:pt idx="1032">
                  <c:v>72.543162922116295</c:v>
                </c:pt>
                <c:pt idx="1033">
                  <c:v>72.024651419882545</c:v>
                </c:pt>
                <c:pt idx="1034">
                  <c:v>68.511223142166827</c:v>
                </c:pt>
                <c:pt idx="1035">
                  <c:v>67.79146427968918</c:v>
                </c:pt>
                <c:pt idx="1036">
                  <c:v>66.831013932895459</c:v>
                </c:pt>
                <c:pt idx="1037">
                  <c:v>67.210302012760394</c:v>
                </c:pt>
                <c:pt idx="1038">
                  <c:v>65.973541382330737</c:v>
                </c:pt>
                <c:pt idx="1039">
                  <c:v>66.208201589236239</c:v>
                </c:pt>
                <c:pt idx="1040">
                  <c:v>65.268722592138801</c:v>
                </c:pt>
                <c:pt idx="1041">
                  <c:v>69.017577853523676</c:v>
                </c:pt>
                <c:pt idx="1042">
                  <c:v>64.674986080153133</c:v>
                </c:pt>
                <c:pt idx="1043">
                  <c:v>69.230166113090263</c:v>
                </c:pt>
                <c:pt idx="1044">
                  <c:v>57.493142461987723</c:v>
                </c:pt>
                <c:pt idx="1045">
                  <c:v>68.273444696662921</c:v>
                </c:pt>
                <c:pt idx="1046">
                  <c:v>68.29239185747339</c:v>
                </c:pt>
                <c:pt idx="1047">
                  <c:v>68.915190461738234</c:v>
                </c:pt>
                <c:pt idx="1048">
                  <c:v>68.56971625390419</c:v>
                </c:pt>
                <c:pt idx="1049">
                  <c:v>70.137554930329117</c:v>
                </c:pt>
                <c:pt idx="1050">
                  <c:v>67.956848381866294</c:v>
                </c:pt>
                <c:pt idx="1051">
                  <c:v>54.106065160161762</c:v>
                </c:pt>
                <c:pt idx="1052">
                  <c:v>53.921624871817194</c:v>
                </c:pt>
                <c:pt idx="1053">
                  <c:v>52.352464384925881</c:v>
                </c:pt>
                <c:pt idx="1054">
                  <c:v>52.651565830041918</c:v>
                </c:pt>
                <c:pt idx="1055">
                  <c:v>52.023683403823696</c:v>
                </c:pt>
                <c:pt idx="1056">
                  <c:v>51.694164627601708</c:v>
                </c:pt>
                <c:pt idx="1057">
                  <c:v>64.130865443421413</c:v>
                </c:pt>
                <c:pt idx="1058">
                  <c:v>69.329785405029327</c:v>
                </c:pt>
                <c:pt idx="1059">
                  <c:v>69.147382622139133</c:v>
                </c:pt>
                <c:pt idx="1060">
                  <c:v>68.94996321073755</c:v>
                </c:pt>
                <c:pt idx="1061">
                  <c:v>69.028073654395968</c:v>
                </c:pt>
                <c:pt idx="1062">
                  <c:v>68.460326337702611</c:v>
                </c:pt>
                <c:pt idx="1063">
                  <c:v>62.213734011004377</c:v>
                </c:pt>
                <c:pt idx="1064">
                  <c:v>58.737750440635317</c:v>
                </c:pt>
                <c:pt idx="1065">
                  <c:v>60.860428479224915</c:v>
                </c:pt>
                <c:pt idx="1066">
                  <c:v>67.790893738953415</c:v>
                </c:pt>
                <c:pt idx="1067">
                  <c:v>60.237271815315815</c:v>
                </c:pt>
                <c:pt idx="1068">
                  <c:v>60.535862624325347</c:v>
                </c:pt>
                <c:pt idx="1069">
                  <c:v>59.943955092573319</c:v>
                </c:pt>
                <c:pt idx="1070">
                  <c:v>66.134109683945894</c:v>
                </c:pt>
                <c:pt idx="1071">
                  <c:v>66.179539040630843</c:v>
                </c:pt>
                <c:pt idx="1072">
                  <c:v>65.950022941631886</c:v>
                </c:pt>
                <c:pt idx="1073">
                  <c:v>64.510513516474916</c:v>
                </c:pt>
                <c:pt idx="1074">
                  <c:v>63.635277692551817</c:v>
                </c:pt>
                <c:pt idx="1075">
                  <c:v>69.61844830912483</c:v>
                </c:pt>
                <c:pt idx="1076">
                  <c:v>69.23426326284573</c:v>
                </c:pt>
                <c:pt idx="1077">
                  <c:v>68.96956860253897</c:v>
                </c:pt>
                <c:pt idx="1078">
                  <c:v>68.498988827705261</c:v>
                </c:pt>
                <c:pt idx="1079">
                  <c:v>66.907760492311652</c:v>
                </c:pt>
                <c:pt idx="1080">
                  <c:v>66.08941756298556</c:v>
                </c:pt>
                <c:pt idx="1081">
                  <c:v>65.131105990572038</c:v>
                </c:pt>
                <c:pt idx="1082">
                  <c:v>64.490565675872091</c:v>
                </c:pt>
                <c:pt idx="1083">
                  <c:v>70.21937582964533</c:v>
                </c:pt>
                <c:pt idx="1084">
                  <c:v>69.013977754445136</c:v>
                </c:pt>
                <c:pt idx="1085">
                  <c:v>63.115774545081543</c:v>
                </c:pt>
                <c:pt idx="1086">
                  <c:v>69.15128031315335</c:v>
                </c:pt>
                <c:pt idx="1087">
                  <c:v>85.556065696774425</c:v>
                </c:pt>
                <c:pt idx="1088">
                  <c:v>87.106383606342547</c:v>
                </c:pt>
                <c:pt idx="1089">
                  <c:v>85.001475454017793</c:v>
                </c:pt>
                <c:pt idx="1090">
                  <c:v>80.791051410853669</c:v>
                </c:pt>
                <c:pt idx="1091">
                  <c:v>68.883843332536387</c:v>
                </c:pt>
                <c:pt idx="1092">
                  <c:v>68.28313311489029</c:v>
                </c:pt>
                <c:pt idx="1093">
                  <c:v>68.181776939558802</c:v>
                </c:pt>
                <c:pt idx="1094">
                  <c:v>68.651286459076928</c:v>
                </c:pt>
                <c:pt idx="1095">
                  <c:v>68.218772459583846</c:v>
                </c:pt>
                <c:pt idx="1096">
                  <c:v>68.047040505711038</c:v>
                </c:pt>
                <c:pt idx="1097">
                  <c:v>67.362684815865265</c:v>
                </c:pt>
                <c:pt idx="1098">
                  <c:v>66.749081207087983</c:v>
                </c:pt>
                <c:pt idx="1099">
                  <c:v>72.430276020076917</c:v>
                </c:pt>
                <c:pt idx="1100">
                  <c:v>65.933184879532064</c:v>
                </c:pt>
                <c:pt idx="1101">
                  <c:v>66.450032480629304</c:v>
                </c:pt>
                <c:pt idx="1102">
                  <c:v>65.969167775482902</c:v>
                </c:pt>
                <c:pt idx="1103">
                  <c:v>65.699779062554114</c:v>
                </c:pt>
                <c:pt idx="1104">
                  <c:v>66.168675721650075</c:v>
                </c:pt>
                <c:pt idx="1105">
                  <c:v>66.4237956326713</c:v>
                </c:pt>
                <c:pt idx="1106">
                  <c:v>56.837681770895649</c:v>
                </c:pt>
                <c:pt idx="1107">
                  <c:v>56.58679927317641</c:v>
                </c:pt>
                <c:pt idx="1108">
                  <c:v>56.021943207715388</c:v>
                </c:pt>
                <c:pt idx="1109">
                  <c:v>55.416332613140071</c:v>
                </c:pt>
                <c:pt idx="1110">
                  <c:v>54.560300199503629</c:v>
                </c:pt>
                <c:pt idx="1111">
                  <c:v>54.026696467274057</c:v>
                </c:pt>
                <c:pt idx="1112">
                  <c:v>59.446798567279636</c:v>
                </c:pt>
                <c:pt idx="1113">
                  <c:v>58.823363548934381</c:v>
                </c:pt>
                <c:pt idx="1114">
                  <c:v>58.326720617694505</c:v>
                </c:pt>
                <c:pt idx="1115">
                  <c:v>58.272331730868515</c:v>
                </c:pt>
                <c:pt idx="1116">
                  <c:v>58.103359739531619</c:v>
                </c:pt>
                <c:pt idx="1117">
                  <c:v>57.875906049817509</c:v>
                </c:pt>
                <c:pt idx="1118">
                  <c:v>57.284106018910272</c:v>
                </c:pt>
                <c:pt idx="1119">
                  <c:v>56.732240956342551</c:v>
                </c:pt>
                <c:pt idx="1120">
                  <c:v>56.813936364105501</c:v>
                </c:pt>
                <c:pt idx="1121">
                  <c:v>69.050625133445692</c:v>
                </c:pt>
                <c:pt idx="1122">
                  <c:v>62.692777378346925</c:v>
                </c:pt>
                <c:pt idx="1123">
                  <c:v>62.364233175261063</c:v>
                </c:pt>
                <c:pt idx="1124">
                  <c:v>62.049711454723663</c:v>
                </c:pt>
                <c:pt idx="1125">
                  <c:v>61.974975308399337</c:v>
                </c:pt>
                <c:pt idx="1126">
                  <c:v>61.687379339860342</c:v>
                </c:pt>
                <c:pt idx="1127">
                  <c:v>61.570406972459828</c:v>
                </c:pt>
                <c:pt idx="1128">
                  <c:v>61.322879030812643</c:v>
                </c:pt>
                <c:pt idx="1129">
                  <c:v>60.070630983022255</c:v>
                </c:pt>
                <c:pt idx="1130">
                  <c:v>60.357137409868074</c:v>
                </c:pt>
                <c:pt idx="1131">
                  <c:v>64.973864496976518</c:v>
                </c:pt>
                <c:pt idx="1132">
                  <c:v>58.775474929097328</c:v>
                </c:pt>
                <c:pt idx="1133">
                  <c:v>58.360547741509905</c:v>
                </c:pt>
                <c:pt idx="1134">
                  <c:v>72.658813292540216</c:v>
                </c:pt>
                <c:pt idx="1135">
                  <c:v>72.338682909840969</c:v>
                </c:pt>
                <c:pt idx="1136">
                  <c:v>74.942032462503192</c:v>
                </c:pt>
                <c:pt idx="1137">
                  <c:v>71.559264820050984</c:v>
                </c:pt>
                <c:pt idx="1138">
                  <c:v>71.809926480633948</c:v>
                </c:pt>
                <c:pt idx="1139">
                  <c:v>71.890880625567462</c:v>
                </c:pt>
                <c:pt idx="1140">
                  <c:v>71.670976328075483</c:v>
                </c:pt>
                <c:pt idx="1141">
                  <c:v>71.176086024686981</c:v>
                </c:pt>
                <c:pt idx="1142">
                  <c:v>72.024663242362891</c:v>
                </c:pt>
                <c:pt idx="1143">
                  <c:v>71.424315909535835</c:v>
                </c:pt>
                <c:pt idx="1144">
                  <c:v>71.802806117195985</c:v>
                </c:pt>
                <c:pt idx="1145">
                  <c:v>71.338478926454314</c:v>
                </c:pt>
                <c:pt idx="1146">
                  <c:v>71.216104005226171</c:v>
                </c:pt>
                <c:pt idx="1147">
                  <c:v>71.477428419920571</c:v>
                </c:pt>
                <c:pt idx="1148">
                  <c:v>62.175188684014408</c:v>
                </c:pt>
                <c:pt idx="1149">
                  <c:v>61.800801784608112</c:v>
                </c:pt>
                <c:pt idx="1150">
                  <c:v>61.456506901905243</c:v>
                </c:pt>
                <c:pt idx="1151">
                  <c:v>61.560628893018105</c:v>
                </c:pt>
                <c:pt idx="1152">
                  <c:v>61.11978512077237</c:v>
                </c:pt>
                <c:pt idx="1153">
                  <c:v>60.723496044969615</c:v>
                </c:pt>
                <c:pt idx="1154">
                  <c:v>68.715280409979059</c:v>
                </c:pt>
                <c:pt idx="1155">
                  <c:v>59.070983841452687</c:v>
                </c:pt>
                <c:pt idx="1156">
                  <c:v>58.899191717592856</c:v>
                </c:pt>
                <c:pt idx="1157">
                  <c:v>66.455732683020869</c:v>
                </c:pt>
                <c:pt idx="1158">
                  <c:v>57.39997291632136</c:v>
                </c:pt>
                <c:pt idx="1159">
                  <c:v>56.223062213842304</c:v>
                </c:pt>
                <c:pt idx="1160">
                  <c:v>55.722338415536633</c:v>
                </c:pt>
                <c:pt idx="1161">
                  <c:v>55.917648688652719</c:v>
                </c:pt>
                <c:pt idx="1162">
                  <c:v>55.864801914457132</c:v>
                </c:pt>
                <c:pt idx="1163">
                  <c:v>70.148131289978181</c:v>
                </c:pt>
                <c:pt idx="1164">
                  <c:v>69.956366960221516</c:v>
                </c:pt>
                <c:pt idx="1165">
                  <c:v>69.816595632802219</c:v>
                </c:pt>
                <c:pt idx="1166">
                  <c:v>74.400170446815551</c:v>
                </c:pt>
                <c:pt idx="1167">
                  <c:v>69.894793889111227</c:v>
                </c:pt>
                <c:pt idx="1168">
                  <c:v>69.585954786110889</c:v>
                </c:pt>
                <c:pt idx="1169">
                  <c:v>68.880150899842519</c:v>
                </c:pt>
                <c:pt idx="1170">
                  <c:v>68.77556797017732</c:v>
                </c:pt>
                <c:pt idx="1171">
                  <c:v>69.28156445971544</c:v>
                </c:pt>
                <c:pt idx="1172">
                  <c:v>68.840538698506066</c:v>
                </c:pt>
                <c:pt idx="1173">
                  <c:v>69.057547825153065</c:v>
                </c:pt>
                <c:pt idx="1174">
                  <c:v>69.647845861165592</c:v>
                </c:pt>
                <c:pt idx="1175">
                  <c:v>72.645301622972738</c:v>
                </c:pt>
                <c:pt idx="1176">
                  <c:v>72.508734083780752</c:v>
                </c:pt>
                <c:pt idx="1177">
                  <c:v>72.264641264998659</c:v>
                </c:pt>
                <c:pt idx="1178">
                  <c:v>72.233562028663499</c:v>
                </c:pt>
                <c:pt idx="1179">
                  <c:v>75.655283383589421</c:v>
                </c:pt>
                <c:pt idx="1180">
                  <c:v>76.18283455407223</c:v>
                </c:pt>
                <c:pt idx="1181">
                  <c:v>71.461024075651096</c:v>
                </c:pt>
                <c:pt idx="1182">
                  <c:v>71.52312811823893</c:v>
                </c:pt>
                <c:pt idx="1183">
                  <c:v>71.727486992049535</c:v>
                </c:pt>
                <c:pt idx="1184">
                  <c:v>70.561813553013479</c:v>
                </c:pt>
                <c:pt idx="1185">
                  <c:v>70.725408679913613</c:v>
                </c:pt>
                <c:pt idx="1186">
                  <c:v>70.946627804305791</c:v>
                </c:pt>
                <c:pt idx="1187">
                  <c:v>66.893037845755742</c:v>
                </c:pt>
                <c:pt idx="1188">
                  <c:v>66.410619539931332</c:v>
                </c:pt>
                <c:pt idx="1189">
                  <c:v>66.385598295734212</c:v>
                </c:pt>
                <c:pt idx="1190">
                  <c:v>66.33107824115416</c:v>
                </c:pt>
                <c:pt idx="1191">
                  <c:v>66.127280345033739</c:v>
                </c:pt>
                <c:pt idx="1192">
                  <c:v>66.803657639684957</c:v>
                </c:pt>
                <c:pt idx="1193">
                  <c:v>66.388503932391842</c:v>
                </c:pt>
                <c:pt idx="1194">
                  <c:v>65.936602925904737</c:v>
                </c:pt>
                <c:pt idx="1195">
                  <c:v>66.533482328359014</c:v>
                </c:pt>
                <c:pt idx="1196">
                  <c:v>65.865251887918646</c:v>
                </c:pt>
                <c:pt idx="1197">
                  <c:v>66.546532435074823</c:v>
                </c:pt>
                <c:pt idx="1198">
                  <c:v>66.226049393203908</c:v>
                </c:pt>
                <c:pt idx="1199">
                  <c:v>65.945942260682074</c:v>
                </c:pt>
                <c:pt idx="1200">
                  <c:v>66.785529150338476</c:v>
                </c:pt>
                <c:pt idx="1201">
                  <c:v>67.469060685035089</c:v>
                </c:pt>
                <c:pt idx="1202">
                  <c:v>81.997037325695317</c:v>
                </c:pt>
                <c:pt idx="1203">
                  <c:v>79.485237808657331</c:v>
                </c:pt>
                <c:pt idx="1204">
                  <c:v>76.267061505845945</c:v>
                </c:pt>
                <c:pt idx="1205">
                  <c:v>76.510785137715686</c:v>
                </c:pt>
                <c:pt idx="1206">
                  <c:v>79.767044985739233</c:v>
                </c:pt>
                <c:pt idx="1207">
                  <c:v>75.87877291704865</c:v>
                </c:pt>
                <c:pt idx="1208">
                  <c:v>78.836651428151526</c:v>
                </c:pt>
                <c:pt idx="1209">
                  <c:v>74.253031277706754</c:v>
                </c:pt>
                <c:pt idx="1210">
                  <c:v>74.74975163833048</c:v>
                </c:pt>
                <c:pt idx="1211">
                  <c:v>73.828626464481431</c:v>
                </c:pt>
                <c:pt idx="1212">
                  <c:v>75.886685937008735</c:v>
                </c:pt>
                <c:pt idx="1213">
                  <c:v>75.211951489789371</c:v>
                </c:pt>
                <c:pt idx="1214">
                  <c:v>74.782854055085522</c:v>
                </c:pt>
                <c:pt idx="1215">
                  <c:v>74.961743410034018</c:v>
                </c:pt>
                <c:pt idx="1216">
                  <c:v>75.318153533910106</c:v>
                </c:pt>
                <c:pt idx="1217">
                  <c:v>79.58254483265182</c:v>
                </c:pt>
                <c:pt idx="1218">
                  <c:v>79.963484099565477</c:v>
                </c:pt>
                <c:pt idx="1219">
                  <c:v>78.515019863390975</c:v>
                </c:pt>
                <c:pt idx="1220">
                  <c:v>79.766579538100032</c:v>
                </c:pt>
                <c:pt idx="1221">
                  <c:v>79.284052453250624</c:v>
                </c:pt>
                <c:pt idx="1222">
                  <c:v>80.837090013162637</c:v>
                </c:pt>
                <c:pt idx="1223">
                  <c:v>79.097992046120581</c:v>
                </c:pt>
                <c:pt idx="1224">
                  <c:v>76.594412199570399</c:v>
                </c:pt>
                <c:pt idx="1225">
                  <c:v>78.277188754317606</c:v>
                </c:pt>
                <c:pt idx="1226">
                  <c:v>80.367900510596186</c:v>
                </c:pt>
                <c:pt idx="1227">
                  <c:v>77.624346754373633</c:v>
                </c:pt>
                <c:pt idx="1228">
                  <c:v>80.870113556657913</c:v>
                </c:pt>
                <c:pt idx="1229">
                  <c:v>80.910806806410008</c:v>
                </c:pt>
                <c:pt idx="1230">
                  <c:v>81.509106016846715</c:v>
                </c:pt>
                <c:pt idx="1231">
                  <c:v>81.168927080666293</c:v>
                </c:pt>
                <c:pt idx="1232">
                  <c:v>74.391733682841817</c:v>
                </c:pt>
                <c:pt idx="1233">
                  <c:v>74.794661029817505</c:v>
                </c:pt>
                <c:pt idx="1234">
                  <c:v>75.524629178152182</c:v>
                </c:pt>
                <c:pt idx="1235">
                  <c:v>75.662006489769539</c:v>
                </c:pt>
                <c:pt idx="1236">
                  <c:v>75.859171396975853</c:v>
                </c:pt>
                <c:pt idx="1237">
                  <c:v>74.872294584859517</c:v>
                </c:pt>
                <c:pt idx="1238">
                  <c:v>73.62464321753589</c:v>
                </c:pt>
                <c:pt idx="1239">
                  <c:v>73.05257609984362</c:v>
                </c:pt>
                <c:pt idx="1240">
                  <c:v>72.760122040266879</c:v>
                </c:pt>
                <c:pt idx="1241">
                  <c:v>71.396225203426638</c:v>
                </c:pt>
                <c:pt idx="1242">
                  <c:v>71.056296763542349</c:v>
                </c:pt>
                <c:pt idx="1243">
                  <c:v>69.76359355088924</c:v>
                </c:pt>
                <c:pt idx="1244">
                  <c:v>68.991869062562657</c:v>
                </c:pt>
                <c:pt idx="1245">
                  <c:v>69.266022284689114</c:v>
                </c:pt>
                <c:pt idx="1246">
                  <c:v>69.760844645671796</c:v>
                </c:pt>
                <c:pt idx="1247">
                  <c:v>72.070883467465222</c:v>
                </c:pt>
                <c:pt idx="1248">
                  <c:v>71.442051173603517</c:v>
                </c:pt>
                <c:pt idx="1249">
                  <c:v>70.603181648460961</c:v>
                </c:pt>
                <c:pt idx="1250">
                  <c:v>70.068391209309411</c:v>
                </c:pt>
                <c:pt idx="1251">
                  <c:v>68.268702277863753</c:v>
                </c:pt>
                <c:pt idx="1252">
                  <c:v>69.296863469748786</c:v>
                </c:pt>
                <c:pt idx="1253">
                  <c:v>68.599062364613616</c:v>
                </c:pt>
                <c:pt idx="1254">
                  <c:v>67.273986147159732</c:v>
                </c:pt>
                <c:pt idx="1255">
                  <c:v>77.120384384694688</c:v>
                </c:pt>
                <c:pt idx="1256">
                  <c:v>65.818027930056076</c:v>
                </c:pt>
                <c:pt idx="1257">
                  <c:v>66.120406220638557</c:v>
                </c:pt>
                <c:pt idx="1258">
                  <c:v>65.319526789151979</c:v>
                </c:pt>
                <c:pt idx="1259">
                  <c:v>65.133786139983528</c:v>
                </c:pt>
                <c:pt idx="1260">
                  <c:v>74.463334513330054</c:v>
                </c:pt>
                <c:pt idx="1261">
                  <c:v>71.724311302067406</c:v>
                </c:pt>
                <c:pt idx="1262">
                  <c:v>64.626713425128102</c:v>
                </c:pt>
                <c:pt idx="1263">
                  <c:v>63.880043645318494</c:v>
                </c:pt>
                <c:pt idx="1264">
                  <c:v>63.304676364834059</c:v>
                </c:pt>
                <c:pt idx="1265">
                  <c:v>70.325421950316183</c:v>
                </c:pt>
                <c:pt idx="1266">
                  <c:v>62.175977824725706</c:v>
                </c:pt>
                <c:pt idx="1267">
                  <c:v>62.449677916634286</c:v>
                </c:pt>
                <c:pt idx="1268">
                  <c:v>61.251692576874049</c:v>
                </c:pt>
                <c:pt idx="1269">
                  <c:v>59.542810350560423</c:v>
                </c:pt>
                <c:pt idx="1270">
                  <c:v>67.815241091927106</c:v>
                </c:pt>
                <c:pt idx="1271">
                  <c:v>55.504702861297048</c:v>
                </c:pt>
                <c:pt idx="1272">
                  <c:v>65.890638081776075</c:v>
                </c:pt>
                <c:pt idx="1273">
                  <c:v>53.217811115777373</c:v>
                </c:pt>
                <c:pt idx="1274">
                  <c:v>71.641993697214218</c:v>
                </c:pt>
                <c:pt idx="1275">
                  <c:v>71.4020474743904</c:v>
                </c:pt>
                <c:pt idx="1276">
                  <c:v>71.138818177022671</c:v>
                </c:pt>
                <c:pt idx="1277">
                  <c:v>71.162948663568301</c:v>
                </c:pt>
                <c:pt idx="1278">
                  <c:v>70.924084438810667</c:v>
                </c:pt>
                <c:pt idx="1279">
                  <c:v>70.062721313277308</c:v>
                </c:pt>
                <c:pt idx="1280">
                  <c:v>70.741406319001939</c:v>
                </c:pt>
                <c:pt idx="1281">
                  <c:v>70.31985465524312</c:v>
                </c:pt>
                <c:pt idx="1282">
                  <c:v>70.45159160489564</c:v>
                </c:pt>
                <c:pt idx="1283">
                  <c:v>74.349094700042102</c:v>
                </c:pt>
                <c:pt idx="1284">
                  <c:v>69.75449425778767</c:v>
                </c:pt>
                <c:pt idx="1285">
                  <c:v>68.884057010361119</c:v>
                </c:pt>
                <c:pt idx="1286">
                  <c:v>68.668020100594802</c:v>
                </c:pt>
                <c:pt idx="1287">
                  <c:v>69.255242578826113</c:v>
                </c:pt>
                <c:pt idx="1288">
                  <c:v>75.212798823884285</c:v>
                </c:pt>
                <c:pt idx="1289">
                  <c:v>66.693539644953461</c:v>
                </c:pt>
                <c:pt idx="1290">
                  <c:v>66.354353304494367</c:v>
                </c:pt>
                <c:pt idx="1291">
                  <c:v>65.791250740974135</c:v>
                </c:pt>
                <c:pt idx="1292">
                  <c:v>65.502458048230679</c:v>
                </c:pt>
                <c:pt idx="1293">
                  <c:v>71.327122788696002</c:v>
                </c:pt>
                <c:pt idx="1294">
                  <c:v>70.898698336117249</c:v>
                </c:pt>
                <c:pt idx="1295">
                  <c:v>64.757370339415488</c:v>
                </c:pt>
                <c:pt idx="1296">
                  <c:v>64.206552615125162</c:v>
                </c:pt>
                <c:pt idx="1297">
                  <c:v>71.116343315554516</c:v>
                </c:pt>
                <c:pt idx="1298">
                  <c:v>63.431832391772403</c:v>
                </c:pt>
                <c:pt idx="1299">
                  <c:v>63.690662128237285</c:v>
                </c:pt>
                <c:pt idx="1300">
                  <c:v>63.162419162696942</c:v>
                </c:pt>
                <c:pt idx="1301">
                  <c:v>63.558031474136044</c:v>
                </c:pt>
                <c:pt idx="1302">
                  <c:v>62.683867921078317</c:v>
                </c:pt>
                <c:pt idx="1303">
                  <c:v>68.450555634617899</c:v>
                </c:pt>
                <c:pt idx="1304">
                  <c:v>67.188843063177771</c:v>
                </c:pt>
                <c:pt idx="1305">
                  <c:v>60.653570747662812</c:v>
                </c:pt>
                <c:pt idx="1306">
                  <c:v>60.403233028842919</c:v>
                </c:pt>
                <c:pt idx="1307">
                  <c:v>59.416168153324485</c:v>
                </c:pt>
                <c:pt idx="1308">
                  <c:v>65.383932465725962</c:v>
                </c:pt>
                <c:pt idx="1309">
                  <c:v>58.554793377643549</c:v>
                </c:pt>
                <c:pt idx="1310">
                  <c:v>57.430915539634782</c:v>
                </c:pt>
                <c:pt idx="1311">
                  <c:v>57.545843796351839</c:v>
                </c:pt>
                <c:pt idx="1312">
                  <c:v>73.623648162529378</c:v>
                </c:pt>
                <c:pt idx="1313">
                  <c:v>73.63957678474749</c:v>
                </c:pt>
                <c:pt idx="1314">
                  <c:v>73.212342827775331</c:v>
                </c:pt>
                <c:pt idx="1315">
                  <c:v>72.62688555946481</c:v>
                </c:pt>
                <c:pt idx="1316">
                  <c:v>72.63556248154471</c:v>
                </c:pt>
                <c:pt idx="1317">
                  <c:v>72.844997779058417</c:v>
                </c:pt>
                <c:pt idx="1318">
                  <c:v>72.125735878469328</c:v>
                </c:pt>
                <c:pt idx="1319">
                  <c:v>72.129441919274484</c:v>
                </c:pt>
                <c:pt idx="1320">
                  <c:v>72.423349297432395</c:v>
                </c:pt>
                <c:pt idx="1321">
                  <c:v>71.346024659858955</c:v>
                </c:pt>
                <c:pt idx="1322">
                  <c:v>71.799760709862099</c:v>
                </c:pt>
                <c:pt idx="1323">
                  <c:v>75.61162097977018</c:v>
                </c:pt>
                <c:pt idx="1324">
                  <c:v>71.706412917653225</c:v>
                </c:pt>
                <c:pt idx="1325">
                  <c:v>71.350442942486325</c:v>
                </c:pt>
                <c:pt idx="1326">
                  <c:v>71.051087905432126</c:v>
                </c:pt>
                <c:pt idx="1327">
                  <c:v>75.349760887292405</c:v>
                </c:pt>
                <c:pt idx="1328">
                  <c:v>70.221298913081029</c:v>
                </c:pt>
                <c:pt idx="1329">
                  <c:v>70.649753054152384</c:v>
                </c:pt>
                <c:pt idx="1330">
                  <c:v>70.217462774111695</c:v>
                </c:pt>
                <c:pt idx="1331">
                  <c:v>70.045912926430674</c:v>
                </c:pt>
                <c:pt idx="1332">
                  <c:v>67.878475537622066</c:v>
                </c:pt>
                <c:pt idx="1333">
                  <c:v>68.726232104156338</c:v>
                </c:pt>
                <c:pt idx="1334">
                  <c:v>68.613687279849373</c:v>
                </c:pt>
                <c:pt idx="1335">
                  <c:v>68.720087917742163</c:v>
                </c:pt>
                <c:pt idx="1336">
                  <c:v>69.566333175269051</c:v>
                </c:pt>
                <c:pt idx="1337">
                  <c:v>70.348907499480674</c:v>
                </c:pt>
                <c:pt idx="1338">
                  <c:v>55.122598671437103</c:v>
                </c:pt>
                <c:pt idx="1339">
                  <c:v>68.539483488588075</c:v>
                </c:pt>
                <c:pt idx="1340">
                  <c:v>56.049258568528984</c:v>
                </c:pt>
                <c:pt idx="1341">
                  <c:v>55.652984335565286</c:v>
                </c:pt>
                <c:pt idx="1342">
                  <c:v>55.087853674742973</c:v>
                </c:pt>
                <c:pt idx="1343">
                  <c:v>54.794391348800119</c:v>
                </c:pt>
                <c:pt idx="1344">
                  <c:v>54.016255512323156</c:v>
                </c:pt>
                <c:pt idx="1345">
                  <c:v>66.761491521038394</c:v>
                </c:pt>
                <c:pt idx="1346">
                  <c:v>64.596986155409411</c:v>
                </c:pt>
                <c:pt idx="1347">
                  <c:v>64.348790303933328</c:v>
                </c:pt>
                <c:pt idx="1348">
                  <c:v>64.147659758200149</c:v>
                </c:pt>
                <c:pt idx="1349">
                  <c:v>64.210211897689362</c:v>
                </c:pt>
                <c:pt idx="1350">
                  <c:v>63.929845107673088</c:v>
                </c:pt>
                <c:pt idx="1351">
                  <c:v>64.070650194266847</c:v>
                </c:pt>
                <c:pt idx="1352">
                  <c:v>63.629051037407997</c:v>
                </c:pt>
                <c:pt idx="1353">
                  <c:v>69.375587114474996</c:v>
                </c:pt>
                <c:pt idx="1354">
                  <c:v>69.09906507677475</c:v>
                </c:pt>
                <c:pt idx="1355">
                  <c:v>67.48751028129351</c:v>
                </c:pt>
                <c:pt idx="1356">
                  <c:v>67.654358784758514</c:v>
                </c:pt>
                <c:pt idx="1357">
                  <c:v>60.960841225147391</c:v>
                </c:pt>
                <c:pt idx="1358">
                  <c:v>66.499762660895414</c:v>
                </c:pt>
                <c:pt idx="1359">
                  <c:v>59.409748674493542</c:v>
                </c:pt>
                <c:pt idx="1360">
                  <c:v>60.658904526562246</c:v>
                </c:pt>
                <c:pt idx="1361">
                  <c:v>64.650650301877391</c:v>
                </c:pt>
                <c:pt idx="1362">
                  <c:v>63.436181906011306</c:v>
                </c:pt>
                <c:pt idx="1363">
                  <c:v>74.14453205269686</c:v>
                </c:pt>
                <c:pt idx="1364">
                  <c:v>61.676562325698711</c:v>
                </c:pt>
                <c:pt idx="1365">
                  <c:v>61.576794107910857</c:v>
                </c:pt>
                <c:pt idx="1366">
                  <c:v>61.0595260741324</c:v>
                </c:pt>
                <c:pt idx="1367">
                  <c:v>60.213394307648358</c:v>
                </c:pt>
                <c:pt idx="1368">
                  <c:v>59.484056086373734</c:v>
                </c:pt>
                <c:pt idx="1369">
                  <c:v>59.683902042131187</c:v>
                </c:pt>
                <c:pt idx="1370">
                  <c:v>58.931470846095891</c:v>
                </c:pt>
                <c:pt idx="1371">
                  <c:v>59.510798335510792</c:v>
                </c:pt>
                <c:pt idx="1372">
                  <c:v>59.494732931520431</c:v>
                </c:pt>
                <c:pt idx="1373">
                  <c:v>60.428908526876953</c:v>
                </c:pt>
                <c:pt idx="1374">
                  <c:v>62.363996604318736</c:v>
                </c:pt>
                <c:pt idx="1375">
                  <c:v>63.944049435624819</c:v>
                </c:pt>
                <c:pt idx="1376">
                  <c:v>81.311080280146442</c:v>
                </c:pt>
                <c:pt idx="1377">
                  <c:v>82.928300145254241</c:v>
                </c:pt>
                <c:pt idx="1378">
                  <c:v>82.279100383833594</c:v>
                </c:pt>
                <c:pt idx="1379">
                  <c:v>82.128432899723578</c:v>
                </c:pt>
                <c:pt idx="1380">
                  <c:v>79.41346879134332</c:v>
                </c:pt>
                <c:pt idx="1381">
                  <c:v>81.407764367234506</c:v>
                </c:pt>
                <c:pt idx="1382">
                  <c:v>83.104083196842424</c:v>
                </c:pt>
                <c:pt idx="1383">
                  <c:v>78.291720655971048</c:v>
                </c:pt>
                <c:pt idx="1384">
                  <c:v>80.374962417811616</c:v>
                </c:pt>
                <c:pt idx="1385">
                  <c:v>77.678982256026373</c:v>
                </c:pt>
                <c:pt idx="1386">
                  <c:v>79.398288070206078</c:v>
                </c:pt>
                <c:pt idx="1387">
                  <c:v>78.691704320845716</c:v>
                </c:pt>
                <c:pt idx="1388">
                  <c:v>77.660223922234934</c:v>
                </c:pt>
                <c:pt idx="1389">
                  <c:v>79.319527855967962</c:v>
                </c:pt>
                <c:pt idx="1390">
                  <c:v>79.88136735071464</c:v>
                </c:pt>
                <c:pt idx="1391">
                  <c:v>72.597144419933969</c:v>
                </c:pt>
                <c:pt idx="1392">
                  <c:v>72.120690562412278</c:v>
                </c:pt>
                <c:pt idx="1393">
                  <c:v>71.838498103874883</c:v>
                </c:pt>
                <c:pt idx="1394">
                  <c:v>71.898542431753299</c:v>
                </c:pt>
                <c:pt idx="1395">
                  <c:v>71.978099249261547</c:v>
                </c:pt>
                <c:pt idx="1396">
                  <c:v>70.435670214676321</c:v>
                </c:pt>
                <c:pt idx="1397">
                  <c:v>70.466033517719495</c:v>
                </c:pt>
                <c:pt idx="1398">
                  <c:v>70.957416340073337</c:v>
                </c:pt>
                <c:pt idx="1399">
                  <c:v>71.394318253402631</c:v>
                </c:pt>
                <c:pt idx="1400">
                  <c:v>70.644664467987212</c:v>
                </c:pt>
                <c:pt idx="1401">
                  <c:v>69.039592493786699</c:v>
                </c:pt>
                <c:pt idx="1402">
                  <c:v>70.301647114919419</c:v>
                </c:pt>
                <c:pt idx="1403">
                  <c:v>70.04048940244607</c:v>
                </c:pt>
                <c:pt idx="1404">
                  <c:v>69.859041555195148</c:v>
                </c:pt>
                <c:pt idx="1405">
                  <c:v>69.780389018688567</c:v>
                </c:pt>
                <c:pt idx="1406">
                  <c:v>69.261031994864567</c:v>
                </c:pt>
                <c:pt idx="1407">
                  <c:v>74.014868631821386</c:v>
                </c:pt>
                <c:pt idx="1408">
                  <c:v>68.546744100947848</c:v>
                </c:pt>
                <c:pt idx="1409">
                  <c:v>68.019112769205265</c:v>
                </c:pt>
                <c:pt idx="1410">
                  <c:v>73.12390063094773</c:v>
                </c:pt>
                <c:pt idx="1411">
                  <c:v>67.141522639228555</c:v>
                </c:pt>
                <c:pt idx="1412">
                  <c:v>72.17511935090684</c:v>
                </c:pt>
                <c:pt idx="1413">
                  <c:v>60.889587785002298</c:v>
                </c:pt>
                <c:pt idx="1414">
                  <c:v>60.389442937363455</c:v>
                </c:pt>
                <c:pt idx="1415">
                  <c:v>59.526364701577783</c:v>
                </c:pt>
                <c:pt idx="1416">
                  <c:v>58.660015543967944</c:v>
                </c:pt>
                <c:pt idx="1417">
                  <c:v>57.38173206279037</c:v>
                </c:pt>
                <c:pt idx="1418">
                  <c:v>71.121150997236384</c:v>
                </c:pt>
                <c:pt idx="1419">
                  <c:v>56.44353108140669</c:v>
                </c:pt>
                <c:pt idx="1420">
                  <c:v>69.998881369400749</c:v>
                </c:pt>
                <c:pt idx="1421">
                  <c:v>52.752364457904484</c:v>
                </c:pt>
                <c:pt idx="1422">
                  <c:v>68.468772167142518</c:v>
                </c:pt>
                <c:pt idx="1423">
                  <c:v>68.380407023972055</c:v>
                </c:pt>
                <c:pt idx="1424">
                  <c:v>69.519279218209704</c:v>
                </c:pt>
                <c:pt idx="1425">
                  <c:v>50.553337484894548</c:v>
                </c:pt>
                <c:pt idx="1426">
                  <c:v>52.11853840518328</c:v>
                </c:pt>
                <c:pt idx="1427">
                  <c:v>54.019668116786093</c:v>
                </c:pt>
                <c:pt idx="1428">
                  <c:v>79.132834481070176</c:v>
                </c:pt>
                <c:pt idx="1429">
                  <c:v>78.914764154757052</c:v>
                </c:pt>
                <c:pt idx="1430">
                  <c:v>82.246609314386305</c:v>
                </c:pt>
                <c:pt idx="1431">
                  <c:v>82.821799879122423</c:v>
                </c:pt>
                <c:pt idx="1432">
                  <c:v>69.155622555206861</c:v>
                </c:pt>
                <c:pt idx="1433">
                  <c:v>69.60722660837834</c:v>
                </c:pt>
                <c:pt idx="1434">
                  <c:v>68.19242377796121</c:v>
                </c:pt>
                <c:pt idx="1435">
                  <c:v>67.948076463287947</c:v>
                </c:pt>
                <c:pt idx="1436">
                  <c:v>67.131702552975455</c:v>
                </c:pt>
                <c:pt idx="1437">
                  <c:v>67.102343455032837</c:v>
                </c:pt>
                <c:pt idx="1438">
                  <c:v>67.727684794959686</c:v>
                </c:pt>
                <c:pt idx="1439">
                  <c:v>68.211534336347668</c:v>
                </c:pt>
                <c:pt idx="1440">
                  <c:v>67.8434838169957</c:v>
                </c:pt>
                <c:pt idx="1441">
                  <c:v>67.511183341916052</c:v>
                </c:pt>
                <c:pt idx="1442">
                  <c:v>67.294158197065229</c:v>
                </c:pt>
                <c:pt idx="1443">
                  <c:v>67.363162327591141</c:v>
                </c:pt>
                <c:pt idx="1444">
                  <c:v>67.150822953355743</c:v>
                </c:pt>
                <c:pt idx="1445">
                  <c:v>67.327786629511195</c:v>
                </c:pt>
                <c:pt idx="1446">
                  <c:v>66.517162694256939</c:v>
                </c:pt>
                <c:pt idx="1447">
                  <c:v>66.245949390637207</c:v>
                </c:pt>
                <c:pt idx="1448">
                  <c:v>66.446103990307478</c:v>
                </c:pt>
                <c:pt idx="1449">
                  <c:v>65.278764483814143</c:v>
                </c:pt>
                <c:pt idx="1450">
                  <c:v>66.258717040416428</c:v>
                </c:pt>
                <c:pt idx="1451">
                  <c:v>65.165029359922144</c:v>
                </c:pt>
                <c:pt idx="1452">
                  <c:v>64.499738063008024</c:v>
                </c:pt>
                <c:pt idx="1453">
                  <c:v>72.007686175784755</c:v>
                </c:pt>
                <c:pt idx="1454">
                  <c:v>71.847098678160108</c:v>
                </c:pt>
                <c:pt idx="1455">
                  <c:v>71.844606745233904</c:v>
                </c:pt>
                <c:pt idx="1456">
                  <c:v>71.332241023838549</c:v>
                </c:pt>
                <c:pt idx="1457">
                  <c:v>70.56252708924103</c:v>
                </c:pt>
                <c:pt idx="1458">
                  <c:v>75.670840345532255</c:v>
                </c:pt>
                <c:pt idx="1459">
                  <c:v>70.479404838917418</c:v>
                </c:pt>
                <c:pt idx="1460">
                  <c:v>69.13607638310053</c:v>
                </c:pt>
                <c:pt idx="1461">
                  <c:v>69.711212702506131</c:v>
                </c:pt>
                <c:pt idx="1462">
                  <c:v>68.110242329417616</c:v>
                </c:pt>
                <c:pt idx="1463">
                  <c:v>68.128394284729012</c:v>
                </c:pt>
                <c:pt idx="1464">
                  <c:v>67.616140627105324</c:v>
                </c:pt>
                <c:pt idx="1465">
                  <c:v>67.081443335896012</c:v>
                </c:pt>
                <c:pt idx="1466">
                  <c:v>67.449189199857983</c:v>
                </c:pt>
                <c:pt idx="1467">
                  <c:v>67.547024530463688</c:v>
                </c:pt>
                <c:pt idx="1468">
                  <c:v>69.94052668444435</c:v>
                </c:pt>
                <c:pt idx="1469">
                  <c:v>69.627984523385436</c:v>
                </c:pt>
                <c:pt idx="1470">
                  <c:v>69.564452395621188</c:v>
                </c:pt>
                <c:pt idx="1471">
                  <c:v>69.573903540123027</c:v>
                </c:pt>
                <c:pt idx="1472">
                  <c:v>69.368106206893927</c:v>
                </c:pt>
                <c:pt idx="1473">
                  <c:v>69.128558385589002</c:v>
                </c:pt>
                <c:pt idx="1474">
                  <c:v>68.233860575898291</c:v>
                </c:pt>
                <c:pt idx="1475">
                  <c:v>64.788572243948067</c:v>
                </c:pt>
                <c:pt idx="1476">
                  <c:v>64.614085336264523</c:v>
                </c:pt>
                <c:pt idx="1477">
                  <c:v>64.282159065674847</c:v>
                </c:pt>
                <c:pt idx="1478">
                  <c:v>72.340304249307621</c:v>
                </c:pt>
                <c:pt idx="1479">
                  <c:v>61.920575137550905</c:v>
                </c:pt>
                <c:pt idx="1480">
                  <c:v>61.172114627716297</c:v>
                </c:pt>
                <c:pt idx="1481">
                  <c:v>59.969949490304664</c:v>
                </c:pt>
                <c:pt idx="1482">
                  <c:v>73.502413651118843</c:v>
                </c:pt>
                <c:pt idx="1483">
                  <c:v>73.298043703683177</c:v>
                </c:pt>
                <c:pt idx="1484">
                  <c:v>73.059259082777459</c:v>
                </c:pt>
                <c:pt idx="1485">
                  <c:v>77.333628987626767</c:v>
                </c:pt>
                <c:pt idx="1486">
                  <c:v>73.239264465216223</c:v>
                </c:pt>
                <c:pt idx="1487">
                  <c:v>73.267231168778295</c:v>
                </c:pt>
                <c:pt idx="1488">
                  <c:v>73.37094281558457</c:v>
                </c:pt>
                <c:pt idx="1489">
                  <c:v>72.987489834848986</c:v>
                </c:pt>
                <c:pt idx="1490">
                  <c:v>73.633945720280465</c:v>
                </c:pt>
                <c:pt idx="1491">
                  <c:v>77.373597688616101</c:v>
                </c:pt>
                <c:pt idx="1492">
                  <c:v>73.405007657437309</c:v>
                </c:pt>
                <c:pt idx="1493">
                  <c:v>71.512006129699259</c:v>
                </c:pt>
                <c:pt idx="1494">
                  <c:v>71.407959680191027</c:v>
                </c:pt>
                <c:pt idx="1495">
                  <c:v>71.667727217783664</c:v>
                </c:pt>
                <c:pt idx="1496">
                  <c:v>72.947706226370741</c:v>
                </c:pt>
                <c:pt idx="1497">
                  <c:v>70.931976112963781</c:v>
                </c:pt>
                <c:pt idx="1498">
                  <c:v>69.585306382653613</c:v>
                </c:pt>
                <c:pt idx="1499">
                  <c:v>70.430498930749266</c:v>
                </c:pt>
                <c:pt idx="1500">
                  <c:v>69.347711806741785</c:v>
                </c:pt>
                <c:pt idx="1501">
                  <c:v>70.052421175358376</c:v>
                </c:pt>
                <c:pt idx="1502">
                  <c:v>69.174124157203948</c:v>
                </c:pt>
                <c:pt idx="1503">
                  <c:v>70.099412635674852</c:v>
                </c:pt>
                <c:pt idx="1504">
                  <c:v>68.396224469942879</c:v>
                </c:pt>
                <c:pt idx="1505">
                  <c:v>68.769115441109705</c:v>
                </c:pt>
                <c:pt idx="1506">
                  <c:v>68.794841231550706</c:v>
                </c:pt>
                <c:pt idx="1507">
                  <c:v>74.069734758416857</c:v>
                </c:pt>
                <c:pt idx="1508">
                  <c:v>67.749034074505204</c:v>
                </c:pt>
                <c:pt idx="1509">
                  <c:v>67.709920560586582</c:v>
                </c:pt>
                <c:pt idx="1510">
                  <c:v>78.203428632130354</c:v>
                </c:pt>
                <c:pt idx="1511">
                  <c:v>78.022499117471824</c:v>
                </c:pt>
                <c:pt idx="1512">
                  <c:v>77.771183617573655</c:v>
                </c:pt>
                <c:pt idx="1513">
                  <c:v>77.773492645656859</c:v>
                </c:pt>
                <c:pt idx="1514">
                  <c:v>77.358888831235248</c:v>
                </c:pt>
                <c:pt idx="1515">
                  <c:v>77.891254306932936</c:v>
                </c:pt>
                <c:pt idx="1516">
                  <c:v>77.303201145987856</c:v>
                </c:pt>
                <c:pt idx="1517">
                  <c:v>77.209784907865782</c:v>
                </c:pt>
                <c:pt idx="1518">
                  <c:v>77.59918101537059</c:v>
                </c:pt>
                <c:pt idx="1519">
                  <c:v>76.401003545619645</c:v>
                </c:pt>
                <c:pt idx="1520">
                  <c:v>76.496916867613777</c:v>
                </c:pt>
                <c:pt idx="1521">
                  <c:v>75.914663636674135</c:v>
                </c:pt>
                <c:pt idx="1522">
                  <c:v>75.673838700537544</c:v>
                </c:pt>
                <c:pt idx="1523">
                  <c:v>76.410355868863533</c:v>
                </c:pt>
                <c:pt idx="1524">
                  <c:v>73.266428339872022</c:v>
                </c:pt>
                <c:pt idx="1525">
                  <c:v>78.267683074297366</c:v>
                </c:pt>
                <c:pt idx="1526">
                  <c:v>77.936864411447857</c:v>
                </c:pt>
                <c:pt idx="1527">
                  <c:v>73.824583326347479</c:v>
                </c:pt>
                <c:pt idx="1528">
                  <c:v>73.840087789504551</c:v>
                </c:pt>
                <c:pt idx="1529">
                  <c:v>71.886276565239442</c:v>
                </c:pt>
                <c:pt idx="1530">
                  <c:v>71.304368507247233</c:v>
                </c:pt>
                <c:pt idx="1531">
                  <c:v>70.96461654973568</c:v>
                </c:pt>
                <c:pt idx="1532">
                  <c:v>70.300153911565303</c:v>
                </c:pt>
                <c:pt idx="1533">
                  <c:v>70.192138908364726</c:v>
                </c:pt>
                <c:pt idx="1534">
                  <c:v>69.862741567575881</c:v>
                </c:pt>
                <c:pt idx="1535">
                  <c:v>70.001810843583939</c:v>
                </c:pt>
                <c:pt idx="1536">
                  <c:v>69.723763785289734</c:v>
                </c:pt>
                <c:pt idx="1537">
                  <c:v>68.885175376113054</c:v>
                </c:pt>
                <c:pt idx="1538">
                  <c:v>73.379123894475754</c:v>
                </c:pt>
                <c:pt idx="1539">
                  <c:v>69.236384629897842</c:v>
                </c:pt>
                <c:pt idx="1540">
                  <c:v>65.793033062304801</c:v>
                </c:pt>
                <c:pt idx="1541">
                  <c:v>64.64688003649367</c:v>
                </c:pt>
                <c:pt idx="1542">
                  <c:v>71.812767919030335</c:v>
                </c:pt>
                <c:pt idx="1543">
                  <c:v>65.241457189314545</c:v>
                </c:pt>
                <c:pt idx="1544">
                  <c:v>65.320415454699756</c:v>
                </c:pt>
                <c:pt idx="1545">
                  <c:v>65.049486898347922</c:v>
                </c:pt>
                <c:pt idx="1546">
                  <c:v>64.191183894487452</c:v>
                </c:pt>
                <c:pt idx="1547">
                  <c:v>63.497896248651088</c:v>
                </c:pt>
                <c:pt idx="1548">
                  <c:v>64.073247287625051</c:v>
                </c:pt>
                <c:pt idx="1549">
                  <c:v>63.020331884212339</c:v>
                </c:pt>
                <c:pt idx="1550">
                  <c:v>64.022947336574475</c:v>
                </c:pt>
                <c:pt idx="1551">
                  <c:v>63.902205001785362</c:v>
                </c:pt>
                <c:pt idx="1552">
                  <c:v>63.950824390215224</c:v>
                </c:pt>
                <c:pt idx="1553">
                  <c:v>70.072082955511277</c:v>
                </c:pt>
                <c:pt idx="1554">
                  <c:v>60.364113234475148</c:v>
                </c:pt>
                <c:pt idx="1555">
                  <c:v>59.799049503334302</c:v>
                </c:pt>
                <c:pt idx="1556">
                  <c:v>60.718357958535208</c:v>
                </c:pt>
                <c:pt idx="1557">
                  <c:v>60.47903147207824</c:v>
                </c:pt>
                <c:pt idx="1558">
                  <c:v>60.081795069056902</c:v>
                </c:pt>
                <c:pt idx="1559">
                  <c:v>70.807496859426664</c:v>
                </c:pt>
                <c:pt idx="1560">
                  <c:v>70.01245877839942</c:v>
                </c:pt>
                <c:pt idx="1561">
                  <c:v>71.047057080175449</c:v>
                </c:pt>
                <c:pt idx="1562">
                  <c:v>57.330372504230503</c:v>
                </c:pt>
                <c:pt idx="1563">
                  <c:v>57.65877182669486</c:v>
                </c:pt>
                <c:pt idx="1564">
                  <c:v>71.555499647101655</c:v>
                </c:pt>
                <c:pt idx="1565">
                  <c:v>55.288415663017716</c:v>
                </c:pt>
                <c:pt idx="1566">
                  <c:v>78.317497043031068</c:v>
                </c:pt>
                <c:pt idx="1567">
                  <c:v>72.352388586439119</c:v>
                </c:pt>
                <c:pt idx="1568">
                  <c:v>78.099777237886286</c:v>
                </c:pt>
                <c:pt idx="1569">
                  <c:v>77.958605720358634</c:v>
                </c:pt>
                <c:pt idx="1570">
                  <c:v>71.615334256171423</c:v>
                </c:pt>
                <c:pt idx="1571">
                  <c:v>71.235811536554536</c:v>
                </c:pt>
                <c:pt idx="1572">
                  <c:v>69.738179891731718</c:v>
                </c:pt>
                <c:pt idx="1573">
                  <c:v>68.898771748790693</c:v>
                </c:pt>
                <c:pt idx="1574">
                  <c:v>69.639592410193245</c:v>
                </c:pt>
                <c:pt idx="1575">
                  <c:v>68.410612409093773</c:v>
                </c:pt>
                <c:pt idx="1576">
                  <c:v>69.478623036974582</c:v>
                </c:pt>
                <c:pt idx="1577">
                  <c:v>68.971967491616354</c:v>
                </c:pt>
                <c:pt idx="1578">
                  <c:v>68.576122282040714</c:v>
                </c:pt>
                <c:pt idx="1579">
                  <c:v>68.350842297092214</c:v>
                </c:pt>
                <c:pt idx="1580">
                  <c:v>69.07672443433971</c:v>
                </c:pt>
                <c:pt idx="1581">
                  <c:v>76.741936726919874</c:v>
                </c:pt>
                <c:pt idx="1582">
                  <c:v>76.608860418190048</c:v>
                </c:pt>
                <c:pt idx="1583">
                  <c:v>75.446801260959631</c:v>
                </c:pt>
                <c:pt idx="1584">
                  <c:v>76.671743092413749</c:v>
                </c:pt>
                <c:pt idx="1585">
                  <c:v>76.398462271529965</c:v>
                </c:pt>
                <c:pt idx="1586">
                  <c:v>76.360589098309759</c:v>
                </c:pt>
                <c:pt idx="1587">
                  <c:v>75.866989456349444</c:v>
                </c:pt>
                <c:pt idx="1588">
                  <c:v>74.723876301694901</c:v>
                </c:pt>
                <c:pt idx="1589">
                  <c:v>75.764928454388524</c:v>
                </c:pt>
                <c:pt idx="1590">
                  <c:v>74.981175149879562</c:v>
                </c:pt>
                <c:pt idx="1591">
                  <c:v>75.840085160181133</c:v>
                </c:pt>
                <c:pt idx="1592">
                  <c:v>74.750144556729936</c:v>
                </c:pt>
                <c:pt idx="1593">
                  <c:v>74.143192858021692</c:v>
                </c:pt>
                <c:pt idx="1594">
                  <c:v>74.59490855247563</c:v>
                </c:pt>
                <c:pt idx="1595">
                  <c:v>74.741347319279271</c:v>
                </c:pt>
                <c:pt idx="1596">
                  <c:v>68.300392569824155</c:v>
                </c:pt>
                <c:pt idx="1597">
                  <c:v>67.986459630646948</c:v>
                </c:pt>
                <c:pt idx="1598">
                  <c:v>67.920558437129941</c:v>
                </c:pt>
                <c:pt idx="1599">
                  <c:v>68.19139027241728</c:v>
                </c:pt>
                <c:pt idx="1600">
                  <c:v>67.990011730828726</c:v>
                </c:pt>
                <c:pt idx="1601">
                  <c:v>68.111198173101698</c:v>
                </c:pt>
                <c:pt idx="1602">
                  <c:v>67.968661378201688</c:v>
                </c:pt>
                <c:pt idx="1603">
                  <c:v>67.493424800249883</c:v>
                </c:pt>
                <c:pt idx="1604">
                  <c:v>68.064895279034275</c:v>
                </c:pt>
                <c:pt idx="1605">
                  <c:v>67.00380008390016</c:v>
                </c:pt>
                <c:pt idx="1606">
                  <c:v>67.731828433840391</c:v>
                </c:pt>
                <c:pt idx="1607">
                  <c:v>66.936254944050205</c:v>
                </c:pt>
                <c:pt idx="1608">
                  <c:v>66.539786443033861</c:v>
                </c:pt>
                <c:pt idx="1609">
                  <c:v>68.233513810855328</c:v>
                </c:pt>
                <c:pt idx="1610">
                  <c:v>68.058734127892251</c:v>
                </c:pt>
                <c:pt idx="1611">
                  <c:v>67.860539153848123</c:v>
                </c:pt>
                <c:pt idx="1612">
                  <c:v>67.912246592763324</c:v>
                </c:pt>
                <c:pt idx="1613">
                  <c:v>67.718796554466891</c:v>
                </c:pt>
                <c:pt idx="1614">
                  <c:v>67.696078949480807</c:v>
                </c:pt>
                <c:pt idx="1615">
                  <c:v>67.377324687634427</c:v>
                </c:pt>
                <c:pt idx="1616">
                  <c:v>66.904429902661832</c:v>
                </c:pt>
                <c:pt idx="1617">
                  <c:v>67.043290827906432</c:v>
                </c:pt>
                <c:pt idx="1618">
                  <c:v>66.349371143032613</c:v>
                </c:pt>
                <c:pt idx="1619">
                  <c:v>66.942130018031349</c:v>
                </c:pt>
                <c:pt idx="1620">
                  <c:v>65.908058787428544</c:v>
                </c:pt>
                <c:pt idx="1621">
                  <c:v>65.742552522554931</c:v>
                </c:pt>
                <c:pt idx="1622">
                  <c:v>66.268852273871801</c:v>
                </c:pt>
                <c:pt idx="1623">
                  <c:v>71.56449026400071</c:v>
                </c:pt>
                <c:pt idx="1624">
                  <c:v>64.682921079192027</c:v>
                </c:pt>
                <c:pt idx="1625">
                  <c:v>63.969023903919691</c:v>
                </c:pt>
                <c:pt idx="1626">
                  <c:v>62.977265798405099</c:v>
                </c:pt>
                <c:pt idx="1627">
                  <c:v>62.100118777399331</c:v>
                </c:pt>
                <c:pt idx="1628">
                  <c:v>61.849592088724592</c:v>
                </c:pt>
                <c:pt idx="1629">
                  <c:v>61.643963408233205</c:v>
                </c:pt>
                <c:pt idx="1630">
                  <c:v>71.932123978329827</c:v>
                </c:pt>
                <c:pt idx="1631">
                  <c:v>56.354719247814671</c:v>
                </c:pt>
                <c:pt idx="1632">
                  <c:v>55.315922730830529</c:v>
                </c:pt>
                <c:pt idx="1633">
                  <c:v>53.458719341652852</c:v>
                </c:pt>
                <c:pt idx="1634">
                  <c:v>59.38672645174141</c:v>
                </c:pt>
                <c:pt idx="1635">
                  <c:v>58.459546531539871</c:v>
                </c:pt>
                <c:pt idx="1636">
                  <c:v>56.522505211899848</c:v>
                </c:pt>
                <c:pt idx="1637">
                  <c:v>55.94085624527991</c:v>
                </c:pt>
                <c:pt idx="1638">
                  <c:v>53.644737290148178</c:v>
                </c:pt>
                <c:pt idx="1639">
                  <c:v>51.734432777792136</c:v>
                </c:pt>
                <c:pt idx="1640">
                  <c:v>49.764651550589129</c:v>
                </c:pt>
                <c:pt idx="1641">
                  <c:v>68.123858775474062</c:v>
                </c:pt>
                <c:pt idx="1642">
                  <c:v>70.540767762419009</c:v>
                </c:pt>
                <c:pt idx="1643">
                  <c:v>45.919025155701476</c:v>
                </c:pt>
                <c:pt idx="1644">
                  <c:v>46.153483206518921</c:v>
                </c:pt>
                <c:pt idx="1645">
                  <c:v>46.52589513127031</c:v>
                </c:pt>
                <c:pt idx="1646">
                  <c:v>68.787592461329893</c:v>
                </c:pt>
                <c:pt idx="1647">
                  <c:v>48.874811704122216</c:v>
                </c:pt>
                <c:pt idx="1648">
                  <c:v>50.246437184488926</c:v>
                </c:pt>
              </c:numCache>
            </c:numRef>
          </c:yVal>
          <c:smooth val="0"/>
          <c:extLst>
            <c:ext xmlns:c16="http://schemas.microsoft.com/office/drawing/2014/chart" uri="{C3380CC4-5D6E-409C-BE32-E72D297353CC}">
              <c16:uniqueId val="{00000002-DB9F-43E9-8B56-52FD006DEA1D}"/>
            </c:ext>
          </c:extLst>
        </c:ser>
        <c:dLbls>
          <c:showLegendKey val="0"/>
          <c:showVal val="0"/>
          <c:showCatName val="0"/>
          <c:showSerName val="0"/>
          <c:showPercent val="0"/>
          <c:showBubbleSize val="0"/>
        </c:dLbls>
        <c:axId val="1322626320"/>
        <c:axId val="1322640720"/>
      </c:scatterChart>
      <c:valAx>
        <c:axId val="1322626320"/>
        <c:scaling>
          <c:orientation val="minMax"/>
          <c:max val="91.404764161412302"/>
          <c:min val="44"/>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1322640720"/>
        <c:crosses val="autoZero"/>
        <c:crossBetween val="midCat"/>
      </c:valAx>
      <c:valAx>
        <c:axId val="1322640720"/>
        <c:scaling>
          <c:orientation val="minMax"/>
          <c:max val="91.404764161412302"/>
          <c:min val="44"/>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132262632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1649"/>
                <c:pt idx="0">
                  <c:v>65.073751371362434</c:v>
                </c:pt>
                <c:pt idx="1">
                  <c:v>62.302509084032771</c:v>
                </c:pt>
                <c:pt idx="2">
                  <c:v>62.111513891320939</c:v>
                </c:pt>
                <c:pt idx="3">
                  <c:v>61.733691503960685</c:v>
                </c:pt>
                <c:pt idx="4">
                  <c:v>61.288147432930288</c:v>
                </c:pt>
                <c:pt idx="5">
                  <c:v>60.70020220823131</c:v>
                </c:pt>
                <c:pt idx="6">
                  <c:v>60.459650561142091</c:v>
                </c:pt>
                <c:pt idx="7">
                  <c:v>59.76673733231388</c:v>
                </c:pt>
                <c:pt idx="8">
                  <c:v>58.732446525935742</c:v>
                </c:pt>
                <c:pt idx="9">
                  <c:v>58.843735144781903</c:v>
                </c:pt>
                <c:pt idx="10">
                  <c:v>57.990198849604127</c:v>
                </c:pt>
                <c:pt idx="11">
                  <c:v>56.875540739626288</c:v>
                </c:pt>
                <c:pt idx="12">
                  <c:v>56.016613381412782</c:v>
                </c:pt>
                <c:pt idx="13">
                  <c:v>65.448195290330077</c:v>
                </c:pt>
                <c:pt idx="14">
                  <c:v>55.342557361449231</c:v>
                </c:pt>
                <c:pt idx="15">
                  <c:v>55.249957051721815</c:v>
                </c:pt>
                <c:pt idx="16">
                  <c:v>77.726248628637549</c:v>
                </c:pt>
                <c:pt idx="17">
                  <c:v>77.609795365099458</c:v>
                </c:pt>
                <c:pt idx="18">
                  <c:v>74.92425057933788</c:v>
                </c:pt>
                <c:pt idx="19">
                  <c:v>74.748691091562748</c:v>
                </c:pt>
                <c:pt idx="20">
                  <c:v>73.493263335618778</c:v>
                </c:pt>
                <c:pt idx="21">
                  <c:v>71.892290052538698</c:v>
                </c:pt>
                <c:pt idx="22">
                  <c:v>71.969737321848129</c:v>
                </c:pt>
                <c:pt idx="23">
                  <c:v>74.231999649023308</c:v>
                </c:pt>
                <c:pt idx="24">
                  <c:v>73.043448560131623</c:v>
                </c:pt>
                <c:pt idx="25">
                  <c:v>70.290307011134786</c:v>
                </c:pt>
                <c:pt idx="26">
                  <c:v>71.53718211428091</c:v>
                </c:pt>
                <c:pt idx="27">
                  <c:v>72.347365586144775</c:v>
                </c:pt>
                <c:pt idx="28">
                  <c:v>71.522424116598032</c:v>
                </c:pt>
                <c:pt idx="29">
                  <c:v>71.860391556389033</c:v>
                </c:pt>
                <c:pt idx="30">
                  <c:v>72.510822936262286</c:v>
                </c:pt>
                <c:pt idx="31">
                  <c:v>73.422145513236273</c:v>
                </c:pt>
                <c:pt idx="32">
                  <c:v>77.537162273438994</c:v>
                </c:pt>
                <c:pt idx="33">
                  <c:v>74.361686593231738</c:v>
                </c:pt>
                <c:pt idx="34">
                  <c:v>74.236981454572927</c:v>
                </c:pt>
                <c:pt idx="35">
                  <c:v>73.673914242728813</c:v>
                </c:pt>
                <c:pt idx="36">
                  <c:v>72.871430283320251</c:v>
                </c:pt>
                <c:pt idx="37">
                  <c:v>72.232435618806605</c:v>
                </c:pt>
                <c:pt idx="38">
                  <c:v>70.968399333267428</c:v>
                </c:pt>
                <c:pt idx="39">
                  <c:v>70.332915241108125</c:v>
                </c:pt>
                <c:pt idx="40">
                  <c:v>70.767524004070609</c:v>
                </c:pt>
                <c:pt idx="41">
                  <c:v>69.2831036648099</c:v>
                </c:pt>
                <c:pt idx="42">
                  <c:v>73.655453074851948</c:v>
                </c:pt>
                <c:pt idx="43">
                  <c:v>61.820981889305692</c:v>
                </c:pt>
                <c:pt idx="44">
                  <c:v>61.445390078021262</c:v>
                </c:pt>
                <c:pt idx="45">
                  <c:v>59.880933161643995</c:v>
                </c:pt>
                <c:pt idx="46">
                  <c:v>58.559232728435724</c:v>
                </c:pt>
                <c:pt idx="47">
                  <c:v>57.736872414816474</c:v>
                </c:pt>
                <c:pt idx="48">
                  <c:v>57.125722565013049</c:v>
                </c:pt>
                <c:pt idx="49">
                  <c:v>56.307119680879261</c:v>
                </c:pt>
                <c:pt idx="50">
                  <c:v>55.190096707389145</c:v>
                </c:pt>
                <c:pt idx="51">
                  <c:v>79.096274702209115</c:v>
                </c:pt>
                <c:pt idx="52">
                  <c:v>78.969540461934187</c:v>
                </c:pt>
                <c:pt idx="53">
                  <c:v>82.286641888919377</c:v>
                </c:pt>
                <c:pt idx="54">
                  <c:v>82.264527228171232</c:v>
                </c:pt>
                <c:pt idx="55">
                  <c:v>77.373221759318938</c:v>
                </c:pt>
                <c:pt idx="56">
                  <c:v>77.504312684965555</c:v>
                </c:pt>
                <c:pt idx="57">
                  <c:v>77.06959406755891</c:v>
                </c:pt>
                <c:pt idx="58">
                  <c:v>76.531876912951446</c:v>
                </c:pt>
                <c:pt idx="59">
                  <c:v>76.777159973166874</c:v>
                </c:pt>
                <c:pt idx="60">
                  <c:v>76.047394071105487</c:v>
                </c:pt>
                <c:pt idx="61">
                  <c:v>80.676310482340654</c:v>
                </c:pt>
                <c:pt idx="62">
                  <c:v>76.088006557610214</c:v>
                </c:pt>
                <c:pt idx="63">
                  <c:v>76.209447537837548</c:v>
                </c:pt>
                <c:pt idx="64">
                  <c:v>75.19514544210702</c:v>
                </c:pt>
                <c:pt idx="65">
                  <c:v>71.344244949616581</c:v>
                </c:pt>
                <c:pt idx="66">
                  <c:v>71.302509618730497</c:v>
                </c:pt>
                <c:pt idx="67">
                  <c:v>71.202397192007155</c:v>
                </c:pt>
                <c:pt idx="68">
                  <c:v>70.411127256021516</c:v>
                </c:pt>
                <c:pt idx="69">
                  <c:v>69.913252126245752</c:v>
                </c:pt>
                <c:pt idx="70">
                  <c:v>74.220620326892401</c:v>
                </c:pt>
                <c:pt idx="71">
                  <c:v>69.282385665396859</c:v>
                </c:pt>
                <c:pt idx="72">
                  <c:v>68.735306775487459</c:v>
                </c:pt>
                <c:pt idx="73">
                  <c:v>67.714265122574176</c:v>
                </c:pt>
                <c:pt idx="74">
                  <c:v>68.433550934043367</c:v>
                </c:pt>
                <c:pt idx="75">
                  <c:v>67.800856185799404</c:v>
                </c:pt>
                <c:pt idx="76">
                  <c:v>68.000176278321547</c:v>
                </c:pt>
                <c:pt idx="77">
                  <c:v>68.984560695751668</c:v>
                </c:pt>
                <c:pt idx="78">
                  <c:v>69.767984371634014</c:v>
                </c:pt>
                <c:pt idx="79">
                  <c:v>91.404764161412302</c:v>
                </c:pt>
                <c:pt idx="80">
                  <c:v>89.656379838367826</c:v>
                </c:pt>
                <c:pt idx="81">
                  <c:v>89.252024205689651</c:v>
                </c:pt>
                <c:pt idx="82">
                  <c:v>88.51431668535308</c:v>
                </c:pt>
                <c:pt idx="83">
                  <c:v>87.293896623855076</c:v>
                </c:pt>
                <c:pt idx="84">
                  <c:v>86.295244623949429</c:v>
                </c:pt>
                <c:pt idx="85">
                  <c:v>86.572882471547118</c:v>
                </c:pt>
                <c:pt idx="86">
                  <c:v>83.091514784972532</c:v>
                </c:pt>
                <c:pt idx="87">
                  <c:v>87.700251786310375</c:v>
                </c:pt>
                <c:pt idx="88">
                  <c:v>84.790333653347403</c:v>
                </c:pt>
                <c:pt idx="89">
                  <c:v>85.908559286474059</c:v>
                </c:pt>
                <c:pt idx="90">
                  <c:v>86.698327695960558</c:v>
                </c:pt>
                <c:pt idx="91">
                  <c:v>84.473540663346597</c:v>
                </c:pt>
                <c:pt idx="92">
                  <c:v>87.07727753442812</c:v>
                </c:pt>
                <c:pt idx="93">
                  <c:v>81.944679297858883</c:v>
                </c:pt>
                <c:pt idx="94">
                  <c:v>78.01247828975707</c:v>
                </c:pt>
                <c:pt idx="95">
                  <c:v>83.169312084826061</c:v>
                </c:pt>
                <c:pt idx="96">
                  <c:v>81.30263770506761</c:v>
                </c:pt>
                <c:pt idx="97">
                  <c:v>80.44688643300546</c:v>
                </c:pt>
                <c:pt idx="98">
                  <c:v>80.579750204848068</c:v>
                </c:pt>
                <c:pt idx="99">
                  <c:v>80.37663812389647</c:v>
                </c:pt>
                <c:pt idx="100">
                  <c:v>82.148744503223284</c:v>
                </c:pt>
                <c:pt idx="101">
                  <c:v>76.872148081853283</c:v>
                </c:pt>
                <c:pt idx="102">
                  <c:v>78.467431973916291</c:v>
                </c:pt>
                <c:pt idx="103">
                  <c:v>78.613870436601076</c:v>
                </c:pt>
                <c:pt idx="104">
                  <c:v>75.946785160302056</c:v>
                </c:pt>
                <c:pt idx="105">
                  <c:v>82.384662812156023</c:v>
                </c:pt>
                <c:pt idx="106">
                  <c:v>79.372224874163464</c:v>
                </c:pt>
                <c:pt idx="107">
                  <c:v>79.763435017858185</c:v>
                </c:pt>
                <c:pt idx="108">
                  <c:v>71.145832169578256</c:v>
                </c:pt>
                <c:pt idx="109">
                  <c:v>70.486968736347251</c:v>
                </c:pt>
                <c:pt idx="110">
                  <c:v>70.147610375470364</c:v>
                </c:pt>
                <c:pt idx="111">
                  <c:v>70.054559125923049</c:v>
                </c:pt>
                <c:pt idx="112">
                  <c:v>73.655728689509871</c:v>
                </c:pt>
                <c:pt idx="113">
                  <c:v>69.462881306267633</c:v>
                </c:pt>
                <c:pt idx="114">
                  <c:v>69.316433819778666</c:v>
                </c:pt>
                <c:pt idx="115">
                  <c:v>73.112129926798872</c:v>
                </c:pt>
                <c:pt idx="116">
                  <c:v>67.576092663082491</c:v>
                </c:pt>
                <c:pt idx="117">
                  <c:v>67.325424677175292</c:v>
                </c:pt>
                <c:pt idx="118">
                  <c:v>67.779507208990381</c:v>
                </c:pt>
                <c:pt idx="119">
                  <c:v>67.187867388120779</c:v>
                </c:pt>
                <c:pt idx="120">
                  <c:v>67.30011931917592</c:v>
                </c:pt>
                <c:pt idx="121">
                  <c:v>66.904419054639192</c:v>
                </c:pt>
                <c:pt idx="122">
                  <c:v>66.713478953496363</c:v>
                </c:pt>
                <c:pt idx="123">
                  <c:v>66.393265529047071</c:v>
                </c:pt>
                <c:pt idx="124">
                  <c:v>69.885961803600594</c:v>
                </c:pt>
                <c:pt idx="125">
                  <c:v>64.829696604348214</c:v>
                </c:pt>
                <c:pt idx="126">
                  <c:v>64.292267779919172</c:v>
                </c:pt>
                <c:pt idx="127">
                  <c:v>64.297704839609224</c:v>
                </c:pt>
                <c:pt idx="128">
                  <c:v>63.840353170429253</c:v>
                </c:pt>
                <c:pt idx="129">
                  <c:v>64.07118819002055</c:v>
                </c:pt>
                <c:pt idx="130">
                  <c:v>63.000424557117583</c:v>
                </c:pt>
                <c:pt idx="131">
                  <c:v>63.304681326186895</c:v>
                </c:pt>
                <c:pt idx="132">
                  <c:v>62.589326989376168</c:v>
                </c:pt>
                <c:pt idx="133">
                  <c:v>73.741246056059282</c:v>
                </c:pt>
                <c:pt idx="134">
                  <c:v>79.439036487617471</c:v>
                </c:pt>
                <c:pt idx="135">
                  <c:v>73.00375010154697</c:v>
                </c:pt>
                <c:pt idx="136">
                  <c:v>72.124918533798677</c:v>
                </c:pt>
                <c:pt idx="137">
                  <c:v>71.983366857308795</c:v>
                </c:pt>
                <c:pt idx="138">
                  <c:v>72.327205162347553</c:v>
                </c:pt>
                <c:pt idx="139">
                  <c:v>71.837153878592304</c:v>
                </c:pt>
                <c:pt idx="140">
                  <c:v>71.041819781415086</c:v>
                </c:pt>
                <c:pt idx="141">
                  <c:v>70.533474961941351</c:v>
                </c:pt>
                <c:pt idx="142">
                  <c:v>69.214861079340878</c:v>
                </c:pt>
                <c:pt idx="143">
                  <c:v>69.465704361867381</c:v>
                </c:pt>
                <c:pt idx="144">
                  <c:v>68.586686667027863</c:v>
                </c:pt>
                <c:pt idx="145">
                  <c:v>67.968250425535302</c:v>
                </c:pt>
                <c:pt idx="146">
                  <c:v>68.54561969583159</c:v>
                </c:pt>
                <c:pt idx="147">
                  <c:v>69.154110157388516</c:v>
                </c:pt>
                <c:pt idx="148">
                  <c:v>81.947558357412817</c:v>
                </c:pt>
                <c:pt idx="149">
                  <c:v>78.885810284343478</c:v>
                </c:pt>
                <c:pt idx="150">
                  <c:v>78.593431001982907</c:v>
                </c:pt>
                <c:pt idx="151">
                  <c:v>80.939850918943478</c:v>
                </c:pt>
                <c:pt idx="152">
                  <c:v>78.147057533228804</c:v>
                </c:pt>
                <c:pt idx="153">
                  <c:v>78.149475855299102</c:v>
                </c:pt>
                <c:pt idx="154">
                  <c:v>80.856787161841879</c:v>
                </c:pt>
                <c:pt idx="155">
                  <c:v>77.604880456443865</c:v>
                </c:pt>
                <c:pt idx="156">
                  <c:v>80.375568197851095</c:v>
                </c:pt>
                <c:pt idx="157">
                  <c:v>79.444016057457219</c:v>
                </c:pt>
                <c:pt idx="158">
                  <c:v>84.50154748910991</c:v>
                </c:pt>
                <c:pt idx="159">
                  <c:v>81.579120826405315</c:v>
                </c:pt>
                <c:pt idx="160">
                  <c:v>81.817235314632285</c:v>
                </c:pt>
                <c:pt idx="161">
                  <c:v>86.347583006799709</c:v>
                </c:pt>
                <c:pt idx="162">
                  <c:v>84.985180011393453</c:v>
                </c:pt>
                <c:pt idx="163">
                  <c:v>69.905483952299761</c:v>
                </c:pt>
                <c:pt idx="164">
                  <c:v>75.198263950280591</c:v>
                </c:pt>
                <c:pt idx="165">
                  <c:v>68.804815345408485</c:v>
                </c:pt>
                <c:pt idx="166">
                  <c:v>68.821774903167451</c:v>
                </c:pt>
                <c:pt idx="167">
                  <c:v>68.83752157478196</c:v>
                </c:pt>
                <c:pt idx="168">
                  <c:v>69.628599680960974</c:v>
                </c:pt>
                <c:pt idx="169">
                  <c:v>69.43179620331091</c:v>
                </c:pt>
                <c:pt idx="170">
                  <c:v>69.374218179563599</c:v>
                </c:pt>
                <c:pt idx="171">
                  <c:v>69.083888519804688</c:v>
                </c:pt>
                <c:pt idx="172">
                  <c:v>68.909791691570035</c:v>
                </c:pt>
                <c:pt idx="173">
                  <c:v>68.837776703552322</c:v>
                </c:pt>
                <c:pt idx="174">
                  <c:v>73.90007416847665</c:v>
                </c:pt>
                <c:pt idx="175">
                  <c:v>67.666019599170198</c:v>
                </c:pt>
                <c:pt idx="176">
                  <c:v>74.212488419964018</c:v>
                </c:pt>
                <c:pt idx="177">
                  <c:v>68.901278965155825</c:v>
                </c:pt>
                <c:pt idx="178">
                  <c:v>64.004177774578153</c:v>
                </c:pt>
                <c:pt idx="179">
                  <c:v>63.294910720500425</c:v>
                </c:pt>
                <c:pt idx="180">
                  <c:v>62.743596627734348</c:v>
                </c:pt>
                <c:pt idx="181">
                  <c:v>62.587565605252514</c:v>
                </c:pt>
                <c:pt idx="182">
                  <c:v>61.995300405769662</c:v>
                </c:pt>
                <c:pt idx="183">
                  <c:v>61.813941075472549</c:v>
                </c:pt>
                <c:pt idx="184">
                  <c:v>60.644853415157364</c:v>
                </c:pt>
                <c:pt idx="185">
                  <c:v>59.859846786287399</c:v>
                </c:pt>
                <c:pt idx="186">
                  <c:v>60.130906666853051</c:v>
                </c:pt>
                <c:pt idx="187">
                  <c:v>59.089431993348754</c:v>
                </c:pt>
                <c:pt idx="188">
                  <c:v>59.10987570385273</c:v>
                </c:pt>
                <c:pt idx="189">
                  <c:v>58.165144972747299</c:v>
                </c:pt>
                <c:pt idx="190">
                  <c:v>57.779848971834042</c:v>
                </c:pt>
                <c:pt idx="191">
                  <c:v>68.000658612370032</c:v>
                </c:pt>
                <c:pt idx="192">
                  <c:v>67.753216260320769</c:v>
                </c:pt>
                <c:pt idx="193">
                  <c:v>67.22134635867495</c:v>
                </c:pt>
                <c:pt idx="194">
                  <c:v>66.702938956323933</c:v>
                </c:pt>
                <c:pt idx="195">
                  <c:v>65.797463536993504</c:v>
                </c:pt>
                <c:pt idx="196">
                  <c:v>65.063570328830266</c:v>
                </c:pt>
                <c:pt idx="197">
                  <c:v>64.318965146359133</c:v>
                </c:pt>
                <c:pt idx="198">
                  <c:v>63.265047400103704</c:v>
                </c:pt>
                <c:pt idx="199">
                  <c:v>62.823370805127887</c:v>
                </c:pt>
                <c:pt idx="200">
                  <c:v>61.248531200624249</c:v>
                </c:pt>
                <c:pt idx="201">
                  <c:v>60.863132065373044</c:v>
                </c:pt>
                <c:pt idx="202">
                  <c:v>59.643553608587041</c:v>
                </c:pt>
                <c:pt idx="203">
                  <c:v>58.891016466950603</c:v>
                </c:pt>
                <c:pt idx="204">
                  <c:v>67.443129756891864</c:v>
                </c:pt>
                <c:pt idx="205">
                  <c:v>58.284360412577392</c:v>
                </c:pt>
                <c:pt idx="206">
                  <c:v>74.952972447038476</c:v>
                </c:pt>
                <c:pt idx="207">
                  <c:v>77.161278870334073</c:v>
                </c:pt>
                <c:pt idx="208">
                  <c:v>74.131994599101091</c:v>
                </c:pt>
                <c:pt idx="209">
                  <c:v>73.213953354586295</c:v>
                </c:pt>
                <c:pt idx="210">
                  <c:v>73.265851096898928</c:v>
                </c:pt>
                <c:pt idx="211">
                  <c:v>73.453499263688656</c:v>
                </c:pt>
                <c:pt idx="212">
                  <c:v>72.654019564341894</c:v>
                </c:pt>
                <c:pt idx="213">
                  <c:v>74.757205951297237</c:v>
                </c:pt>
                <c:pt idx="214">
                  <c:v>75.519271128235644</c:v>
                </c:pt>
                <c:pt idx="215">
                  <c:v>74.359658833974336</c:v>
                </c:pt>
                <c:pt idx="216">
                  <c:v>71.56319603453376</c:v>
                </c:pt>
                <c:pt idx="217">
                  <c:v>66.753278506160441</c:v>
                </c:pt>
                <c:pt idx="218">
                  <c:v>65.510438747803747</c:v>
                </c:pt>
                <c:pt idx="219">
                  <c:v>74.735386909820079</c:v>
                </c:pt>
                <c:pt idx="220">
                  <c:v>64.468643457796603</c:v>
                </c:pt>
                <c:pt idx="221">
                  <c:v>63.392716030179201</c:v>
                </c:pt>
                <c:pt idx="222">
                  <c:v>61.980879849835787</c:v>
                </c:pt>
                <c:pt idx="223">
                  <c:v>60.53903450715562</c:v>
                </c:pt>
                <c:pt idx="224">
                  <c:v>59.926250965012173</c:v>
                </c:pt>
                <c:pt idx="225">
                  <c:v>58.338330411815008</c:v>
                </c:pt>
                <c:pt idx="226">
                  <c:v>55.166974980991853</c:v>
                </c:pt>
                <c:pt idx="227">
                  <c:v>52.704922604514721</c:v>
                </c:pt>
                <c:pt idx="228">
                  <c:v>50.947098327843733</c:v>
                </c:pt>
                <c:pt idx="229">
                  <c:v>50.792647490551644</c:v>
                </c:pt>
                <c:pt idx="230">
                  <c:v>52.271646063228914</c:v>
                </c:pt>
                <c:pt idx="231">
                  <c:v>53.875224134954976</c:v>
                </c:pt>
                <c:pt idx="232">
                  <c:v>74.347887005658066</c:v>
                </c:pt>
                <c:pt idx="233">
                  <c:v>73.384914797193034</c:v>
                </c:pt>
                <c:pt idx="234">
                  <c:v>73.225651272004725</c:v>
                </c:pt>
                <c:pt idx="235">
                  <c:v>72.996249592180533</c:v>
                </c:pt>
                <c:pt idx="236">
                  <c:v>72.460321924600677</c:v>
                </c:pt>
                <c:pt idx="237">
                  <c:v>72.462020707497828</c:v>
                </c:pt>
                <c:pt idx="238">
                  <c:v>71.507930285312753</c:v>
                </c:pt>
                <c:pt idx="239">
                  <c:v>71.355070596437628</c:v>
                </c:pt>
                <c:pt idx="240">
                  <c:v>71.849463702734013</c:v>
                </c:pt>
                <c:pt idx="241">
                  <c:v>71.104325450239202</c:v>
                </c:pt>
                <c:pt idx="242">
                  <c:v>77.062646106984189</c:v>
                </c:pt>
                <c:pt idx="243">
                  <c:v>72.532062294870514</c:v>
                </c:pt>
                <c:pt idx="244">
                  <c:v>72.418531251714271</c:v>
                </c:pt>
                <c:pt idx="245">
                  <c:v>72.667358807623231</c:v>
                </c:pt>
                <c:pt idx="246">
                  <c:v>72.947168641380188</c:v>
                </c:pt>
                <c:pt idx="247">
                  <c:v>74.970081767226105</c:v>
                </c:pt>
                <c:pt idx="248">
                  <c:v>78.34843900229383</c:v>
                </c:pt>
                <c:pt idx="249">
                  <c:v>73.916921620913939</c:v>
                </c:pt>
                <c:pt idx="250">
                  <c:v>73.773982119058331</c:v>
                </c:pt>
                <c:pt idx="251">
                  <c:v>73.120862757512086</c:v>
                </c:pt>
                <c:pt idx="252">
                  <c:v>73.094174463068001</c:v>
                </c:pt>
                <c:pt idx="253">
                  <c:v>72.827997488290478</c:v>
                </c:pt>
                <c:pt idx="254">
                  <c:v>71.901896564453807</c:v>
                </c:pt>
                <c:pt idx="255">
                  <c:v>72.239174983409043</c:v>
                </c:pt>
                <c:pt idx="256">
                  <c:v>76.35691268822427</c:v>
                </c:pt>
                <c:pt idx="257">
                  <c:v>71.909181639636998</c:v>
                </c:pt>
                <c:pt idx="258">
                  <c:v>70.825660165041327</c:v>
                </c:pt>
                <c:pt idx="259">
                  <c:v>70.912892738921897</c:v>
                </c:pt>
                <c:pt idx="260">
                  <c:v>76.485086599082365</c:v>
                </c:pt>
                <c:pt idx="261">
                  <c:v>72.152260774603207</c:v>
                </c:pt>
                <c:pt idx="262">
                  <c:v>58.928156313429021</c:v>
                </c:pt>
                <c:pt idx="263">
                  <c:v>66.557468354605007</c:v>
                </c:pt>
                <c:pt idx="264">
                  <c:v>57.880781927415754</c:v>
                </c:pt>
                <c:pt idx="265">
                  <c:v>57.143389739278049</c:v>
                </c:pt>
                <c:pt idx="266">
                  <c:v>56.366768112065898</c:v>
                </c:pt>
                <c:pt idx="267">
                  <c:v>55.915820924514875</c:v>
                </c:pt>
                <c:pt idx="268">
                  <c:v>54.81382134068145</c:v>
                </c:pt>
                <c:pt idx="269">
                  <c:v>53.574369521657431</c:v>
                </c:pt>
                <c:pt idx="270">
                  <c:v>62.533372028952527</c:v>
                </c:pt>
                <c:pt idx="271">
                  <c:v>62.312971580797196</c:v>
                </c:pt>
                <c:pt idx="272">
                  <c:v>70.813881639037731</c:v>
                </c:pt>
                <c:pt idx="273">
                  <c:v>61.121201057579171</c:v>
                </c:pt>
                <c:pt idx="274">
                  <c:v>60.351079429329232</c:v>
                </c:pt>
                <c:pt idx="275">
                  <c:v>69.023445001752521</c:v>
                </c:pt>
                <c:pt idx="276">
                  <c:v>58.083866050980603</c:v>
                </c:pt>
                <c:pt idx="277">
                  <c:v>66.954328714009563</c:v>
                </c:pt>
                <c:pt idx="278">
                  <c:v>54.9160428462623</c:v>
                </c:pt>
                <c:pt idx="279">
                  <c:v>53.349186417823567</c:v>
                </c:pt>
                <c:pt idx="280">
                  <c:v>51.952929467551677</c:v>
                </c:pt>
                <c:pt idx="281">
                  <c:v>51.645898144967582</c:v>
                </c:pt>
                <c:pt idx="282">
                  <c:v>72.861546303229687</c:v>
                </c:pt>
                <c:pt idx="283">
                  <c:v>76.368323755605587</c:v>
                </c:pt>
                <c:pt idx="284">
                  <c:v>71.824901057918609</c:v>
                </c:pt>
                <c:pt idx="285">
                  <c:v>71.787123164349424</c:v>
                </c:pt>
                <c:pt idx="286">
                  <c:v>71.31525243731646</c:v>
                </c:pt>
                <c:pt idx="287">
                  <c:v>71.124145517367083</c:v>
                </c:pt>
                <c:pt idx="288">
                  <c:v>70.64912474088797</c:v>
                </c:pt>
                <c:pt idx="289">
                  <c:v>69.779441956784396</c:v>
                </c:pt>
                <c:pt idx="290">
                  <c:v>70.05168995778304</c:v>
                </c:pt>
                <c:pt idx="291">
                  <c:v>68.168527698684812</c:v>
                </c:pt>
                <c:pt idx="292">
                  <c:v>72.71658794108896</c:v>
                </c:pt>
                <c:pt idx="293">
                  <c:v>68.328122737529625</c:v>
                </c:pt>
                <c:pt idx="294">
                  <c:v>68.320975012478556</c:v>
                </c:pt>
                <c:pt idx="295">
                  <c:v>66.684888634814712</c:v>
                </c:pt>
                <c:pt idx="296">
                  <c:v>66.254664895513855</c:v>
                </c:pt>
                <c:pt idx="297">
                  <c:v>65.905342885696157</c:v>
                </c:pt>
                <c:pt idx="298">
                  <c:v>71.665779080242288</c:v>
                </c:pt>
                <c:pt idx="299">
                  <c:v>65.707000191792631</c:v>
                </c:pt>
                <c:pt idx="300">
                  <c:v>65.736138782892056</c:v>
                </c:pt>
                <c:pt idx="301">
                  <c:v>65.414217141316158</c:v>
                </c:pt>
                <c:pt idx="302">
                  <c:v>70.618591795034874</c:v>
                </c:pt>
                <c:pt idx="303">
                  <c:v>64.483251563140087</c:v>
                </c:pt>
                <c:pt idx="304">
                  <c:v>59.791377310281973</c:v>
                </c:pt>
                <c:pt idx="305">
                  <c:v>59.710150767573353</c:v>
                </c:pt>
                <c:pt idx="306">
                  <c:v>59.438518309826122</c:v>
                </c:pt>
                <c:pt idx="307">
                  <c:v>58.920404802579682</c:v>
                </c:pt>
                <c:pt idx="308">
                  <c:v>69.552288229694938</c:v>
                </c:pt>
                <c:pt idx="309">
                  <c:v>57.821348722710482</c:v>
                </c:pt>
                <c:pt idx="310">
                  <c:v>56.809304076358217</c:v>
                </c:pt>
                <c:pt idx="311">
                  <c:v>54.785618340842788</c:v>
                </c:pt>
                <c:pt idx="312">
                  <c:v>55.677525104299633</c:v>
                </c:pt>
                <c:pt idx="313">
                  <c:v>68.212033205812048</c:v>
                </c:pt>
                <c:pt idx="314">
                  <c:v>77.980125201979149</c:v>
                </c:pt>
                <c:pt idx="315">
                  <c:v>81.268894175747718</c:v>
                </c:pt>
                <c:pt idx="316">
                  <c:v>81.14351562110275</c:v>
                </c:pt>
                <c:pt idx="317">
                  <c:v>78.103039011098971</c:v>
                </c:pt>
                <c:pt idx="318">
                  <c:v>82.939665642612795</c:v>
                </c:pt>
                <c:pt idx="319">
                  <c:v>78.177954867765337</c:v>
                </c:pt>
                <c:pt idx="320">
                  <c:v>80.593272188949982</c:v>
                </c:pt>
                <c:pt idx="321">
                  <c:v>80.135802528203598</c:v>
                </c:pt>
                <c:pt idx="322">
                  <c:v>77.960472009115136</c:v>
                </c:pt>
                <c:pt idx="323">
                  <c:v>79.400832560564112</c:v>
                </c:pt>
                <c:pt idx="324">
                  <c:v>79.666788591059287</c:v>
                </c:pt>
                <c:pt idx="325">
                  <c:v>79.03419485337318</c:v>
                </c:pt>
                <c:pt idx="326">
                  <c:v>52.42140799379365</c:v>
                </c:pt>
                <c:pt idx="327">
                  <c:v>51.809579615585704</c:v>
                </c:pt>
                <c:pt idx="328">
                  <c:v>52.121743881723454</c:v>
                </c:pt>
                <c:pt idx="329">
                  <c:v>51.684317342444615</c:v>
                </c:pt>
                <c:pt idx="330">
                  <c:v>51.242905010464185</c:v>
                </c:pt>
                <c:pt idx="331">
                  <c:v>50.992741513498174</c:v>
                </c:pt>
                <c:pt idx="332">
                  <c:v>55.202055889498162</c:v>
                </c:pt>
                <c:pt idx="333">
                  <c:v>54.984059992760201</c:v>
                </c:pt>
                <c:pt idx="334">
                  <c:v>54.852231809575223</c:v>
                </c:pt>
                <c:pt idx="335">
                  <c:v>54.16678324121682</c:v>
                </c:pt>
                <c:pt idx="336">
                  <c:v>54.154571690303214</c:v>
                </c:pt>
                <c:pt idx="337">
                  <c:v>64.677647396031531</c:v>
                </c:pt>
                <c:pt idx="338">
                  <c:v>52.203593152935461</c:v>
                </c:pt>
                <c:pt idx="339">
                  <c:v>78.791484992196629</c:v>
                </c:pt>
                <c:pt idx="340">
                  <c:v>77.794349768060997</c:v>
                </c:pt>
                <c:pt idx="341">
                  <c:v>77.512850842875849</c:v>
                </c:pt>
                <c:pt idx="342">
                  <c:v>76.499250336152514</c:v>
                </c:pt>
                <c:pt idx="343">
                  <c:v>76.048286838296434</c:v>
                </c:pt>
                <c:pt idx="344">
                  <c:v>76.410011776556132</c:v>
                </c:pt>
                <c:pt idx="345">
                  <c:v>76.207591485459687</c:v>
                </c:pt>
                <c:pt idx="346">
                  <c:v>77.905299323822632</c:v>
                </c:pt>
                <c:pt idx="347">
                  <c:v>76.425926007386323</c:v>
                </c:pt>
                <c:pt idx="348">
                  <c:v>73.576535932474513</c:v>
                </c:pt>
                <c:pt idx="349">
                  <c:v>72.303506400874809</c:v>
                </c:pt>
                <c:pt idx="350">
                  <c:v>72.09907345071305</c:v>
                </c:pt>
                <c:pt idx="351">
                  <c:v>72.726619074824953</c:v>
                </c:pt>
                <c:pt idx="352">
                  <c:v>71.856422646271554</c:v>
                </c:pt>
                <c:pt idx="353">
                  <c:v>71.884513560376135</c:v>
                </c:pt>
                <c:pt idx="354">
                  <c:v>71.088878164642296</c:v>
                </c:pt>
                <c:pt idx="355">
                  <c:v>70.003373021023336</c:v>
                </c:pt>
                <c:pt idx="356">
                  <c:v>69.743512542140024</c:v>
                </c:pt>
                <c:pt idx="357">
                  <c:v>68.539189793060729</c:v>
                </c:pt>
                <c:pt idx="358">
                  <c:v>71.348616607816325</c:v>
                </c:pt>
                <c:pt idx="359">
                  <c:v>70.567273115729265</c:v>
                </c:pt>
                <c:pt idx="360">
                  <c:v>70.311701074671902</c:v>
                </c:pt>
                <c:pt idx="361">
                  <c:v>71.036803683940846</c:v>
                </c:pt>
                <c:pt idx="362">
                  <c:v>68.149028573824239</c:v>
                </c:pt>
                <c:pt idx="363">
                  <c:v>72.407169512574967</c:v>
                </c:pt>
                <c:pt idx="364">
                  <c:v>71.254615882530402</c:v>
                </c:pt>
                <c:pt idx="365">
                  <c:v>71.600244378445339</c:v>
                </c:pt>
                <c:pt idx="366">
                  <c:v>71.36738290861723</c:v>
                </c:pt>
                <c:pt idx="367">
                  <c:v>74.881524822465295</c:v>
                </c:pt>
                <c:pt idx="368">
                  <c:v>74.870390842002166</c:v>
                </c:pt>
                <c:pt idx="369">
                  <c:v>70.037236616009594</c:v>
                </c:pt>
                <c:pt idx="370">
                  <c:v>69.285111310732475</c:v>
                </c:pt>
                <c:pt idx="371">
                  <c:v>68.863911920023725</c:v>
                </c:pt>
                <c:pt idx="372">
                  <c:v>67.897537266329977</c:v>
                </c:pt>
                <c:pt idx="373">
                  <c:v>68.436539940882682</c:v>
                </c:pt>
                <c:pt idx="374">
                  <c:v>73.106389475726687</c:v>
                </c:pt>
                <c:pt idx="375">
                  <c:v>68.186452289696931</c:v>
                </c:pt>
                <c:pt idx="376">
                  <c:v>68.74818794685946</c:v>
                </c:pt>
                <c:pt idx="377">
                  <c:v>69.209319850451351</c:v>
                </c:pt>
                <c:pt idx="378">
                  <c:v>72.225112441186582</c:v>
                </c:pt>
                <c:pt idx="379">
                  <c:v>64.786004009876251</c:v>
                </c:pt>
                <c:pt idx="380">
                  <c:v>64.402521706254078</c:v>
                </c:pt>
                <c:pt idx="381">
                  <c:v>64.116814449931994</c:v>
                </c:pt>
                <c:pt idx="382">
                  <c:v>63.757396428143409</c:v>
                </c:pt>
                <c:pt idx="383">
                  <c:v>63.574257631463809</c:v>
                </c:pt>
                <c:pt idx="384">
                  <c:v>63.103521753620925</c:v>
                </c:pt>
                <c:pt idx="385">
                  <c:v>62.303434084882198</c:v>
                </c:pt>
                <c:pt idx="386">
                  <c:v>62.659119516428348</c:v>
                </c:pt>
                <c:pt idx="387">
                  <c:v>61.553955470865759</c:v>
                </c:pt>
                <c:pt idx="388">
                  <c:v>61.737858925777758</c:v>
                </c:pt>
                <c:pt idx="389">
                  <c:v>60.875462349582591</c:v>
                </c:pt>
                <c:pt idx="390">
                  <c:v>74.032145056718321</c:v>
                </c:pt>
                <c:pt idx="391">
                  <c:v>73.585194738730337</c:v>
                </c:pt>
                <c:pt idx="392">
                  <c:v>73.872307934050625</c:v>
                </c:pt>
                <c:pt idx="393">
                  <c:v>73.629901570367764</c:v>
                </c:pt>
                <c:pt idx="394">
                  <c:v>76.10639665106612</c:v>
                </c:pt>
                <c:pt idx="395">
                  <c:v>72.917514452692828</c:v>
                </c:pt>
                <c:pt idx="396">
                  <c:v>72.749041474680666</c:v>
                </c:pt>
                <c:pt idx="397">
                  <c:v>72.055577422791174</c:v>
                </c:pt>
                <c:pt idx="398">
                  <c:v>75.200587892192516</c:v>
                </c:pt>
                <c:pt idx="399">
                  <c:v>71.49499050243088</c:v>
                </c:pt>
                <c:pt idx="400">
                  <c:v>74.592672211889848</c:v>
                </c:pt>
                <c:pt idx="401">
                  <c:v>74.4497863020555</c:v>
                </c:pt>
                <c:pt idx="402">
                  <c:v>70.788826862163106</c:v>
                </c:pt>
                <c:pt idx="403">
                  <c:v>74.767227227046021</c:v>
                </c:pt>
                <c:pt idx="404">
                  <c:v>71.815957897016034</c:v>
                </c:pt>
                <c:pt idx="405">
                  <c:v>77.163062669292685</c:v>
                </c:pt>
                <c:pt idx="406">
                  <c:v>76.728592823387416</c:v>
                </c:pt>
                <c:pt idx="407">
                  <c:v>78.924789805936854</c:v>
                </c:pt>
                <c:pt idx="408">
                  <c:v>79.006939346602636</c:v>
                </c:pt>
                <c:pt idx="409">
                  <c:v>77.563480686264612</c:v>
                </c:pt>
                <c:pt idx="410">
                  <c:v>78.608646023324084</c:v>
                </c:pt>
                <c:pt idx="411">
                  <c:v>75.454527999630258</c:v>
                </c:pt>
                <c:pt idx="412">
                  <c:v>75.043768949804701</c:v>
                </c:pt>
                <c:pt idx="413">
                  <c:v>76.260818299808278</c:v>
                </c:pt>
                <c:pt idx="414">
                  <c:v>75.790052736995946</c:v>
                </c:pt>
                <c:pt idx="415">
                  <c:v>77.389574082323705</c:v>
                </c:pt>
                <c:pt idx="416">
                  <c:v>77.721387781974826</c:v>
                </c:pt>
                <c:pt idx="417">
                  <c:v>76.894946306101076</c:v>
                </c:pt>
                <c:pt idx="418">
                  <c:v>78.154360903255878</c:v>
                </c:pt>
                <c:pt idx="419">
                  <c:v>75.52347592489275</c:v>
                </c:pt>
                <c:pt idx="420">
                  <c:v>76.750144181205982</c:v>
                </c:pt>
                <c:pt idx="421">
                  <c:v>76.849261760762161</c:v>
                </c:pt>
                <c:pt idx="422">
                  <c:v>76.169803620026528</c:v>
                </c:pt>
                <c:pt idx="423">
                  <c:v>76.509625834473297</c:v>
                </c:pt>
                <c:pt idx="424">
                  <c:v>74.076542055015864</c:v>
                </c:pt>
                <c:pt idx="425">
                  <c:v>74.364786606500857</c:v>
                </c:pt>
                <c:pt idx="426">
                  <c:v>73.958364546776949</c:v>
                </c:pt>
                <c:pt idx="427">
                  <c:v>77.729623225453665</c:v>
                </c:pt>
                <c:pt idx="428">
                  <c:v>57.375201957330873</c:v>
                </c:pt>
                <c:pt idx="429">
                  <c:v>57.196833996943752</c:v>
                </c:pt>
                <c:pt idx="430">
                  <c:v>56.860137203317457</c:v>
                </c:pt>
                <c:pt idx="431">
                  <c:v>56.145490900287101</c:v>
                </c:pt>
                <c:pt idx="432">
                  <c:v>55.421434763362697</c:v>
                </c:pt>
                <c:pt idx="433">
                  <c:v>55.199470265415705</c:v>
                </c:pt>
                <c:pt idx="434">
                  <c:v>54.226086006595132</c:v>
                </c:pt>
                <c:pt idx="435">
                  <c:v>52.854415018701722</c:v>
                </c:pt>
                <c:pt idx="436">
                  <c:v>71.3651783273815</c:v>
                </c:pt>
                <c:pt idx="437">
                  <c:v>70.74204189557743</c:v>
                </c:pt>
                <c:pt idx="438">
                  <c:v>70.288774239252916</c:v>
                </c:pt>
                <c:pt idx="439">
                  <c:v>75.532691115126084</c:v>
                </c:pt>
                <c:pt idx="440">
                  <c:v>70.325915074098106</c:v>
                </c:pt>
                <c:pt idx="441">
                  <c:v>70.87386176320021</c:v>
                </c:pt>
                <c:pt idx="442">
                  <c:v>70.102422496608767</c:v>
                </c:pt>
                <c:pt idx="443">
                  <c:v>69.812838485172975</c:v>
                </c:pt>
                <c:pt idx="444">
                  <c:v>69.708553188465217</c:v>
                </c:pt>
                <c:pt idx="445">
                  <c:v>74.024197616946864</c:v>
                </c:pt>
                <c:pt idx="446">
                  <c:v>68.176358175042211</c:v>
                </c:pt>
                <c:pt idx="447">
                  <c:v>74.077548795368955</c:v>
                </c:pt>
                <c:pt idx="448">
                  <c:v>68.359824557849052</c:v>
                </c:pt>
                <c:pt idx="449">
                  <c:v>69.358712793334234</c:v>
                </c:pt>
                <c:pt idx="450">
                  <c:v>70.107125047044917</c:v>
                </c:pt>
                <c:pt idx="451">
                  <c:v>73.671442955259977</c:v>
                </c:pt>
                <c:pt idx="452">
                  <c:v>72.243540555532832</c:v>
                </c:pt>
                <c:pt idx="453">
                  <c:v>71.789575303437459</c:v>
                </c:pt>
                <c:pt idx="454">
                  <c:v>71.964259222441385</c:v>
                </c:pt>
                <c:pt idx="455">
                  <c:v>71.637383288173424</c:v>
                </c:pt>
                <c:pt idx="456">
                  <c:v>71.792107702674102</c:v>
                </c:pt>
                <c:pt idx="457">
                  <c:v>71.388133801814035</c:v>
                </c:pt>
                <c:pt idx="458">
                  <c:v>74.819885660306284</c:v>
                </c:pt>
                <c:pt idx="459">
                  <c:v>70.904131955428909</c:v>
                </c:pt>
                <c:pt idx="460">
                  <c:v>69.998833732546302</c:v>
                </c:pt>
                <c:pt idx="461">
                  <c:v>70.529553277842808</c:v>
                </c:pt>
                <c:pt idx="462">
                  <c:v>69.935348986740408</c:v>
                </c:pt>
                <c:pt idx="463">
                  <c:v>69.869560522494822</c:v>
                </c:pt>
                <c:pt idx="464">
                  <c:v>70.327680881630329</c:v>
                </c:pt>
                <c:pt idx="465">
                  <c:v>70.918010938147276</c:v>
                </c:pt>
                <c:pt idx="466">
                  <c:v>70.311912276894802</c:v>
                </c:pt>
                <c:pt idx="467">
                  <c:v>70.062943374068084</c:v>
                </c:pt>
                <c:pt idx="468">
                  <c:v>70.060651100643227</c:v>
                </c:pt>
                <c:pt idx="469">
                  <c:v>69.366239738737676</c:v>
                </c:pt>
                <c:pt idx="470">
                  <c:v>69.359689716484667</c:v>
                </c:pt>
                <c:pt idx="471">
                  <c:v>75.081614962384435</c:v>
                </c:pt>
                <c:pt idx="472">
                  <c:v>69.889520840671707</c:v>
                </c:pt>
                <c:pt idx="473">
                  <c:v>74.518372747640143</c:v>
                </c:pt>
                <c:pt idx="474">
                  <c:v>68.823339804639289</c:v>
                </c:pt>
                <c:pt idx="475">
                  <c:v>67.953327459684616</c:v>
                </c:pt>
                <c:pt idx="476">
                  <c:v>68.007781898871585</c:v>
                </c:pt>
                <c:pt idx="477">
                  <c:v>73.256344290599188</c:v>
                </c:pt>
                <c:pt idx="478">
                  <c:v>73.123556248761105</c:v>
                </c:pt>
                <c:pt idx="479">
                  <c:v>67.244288963247442</c:v>
                </c:pt>
                <c:pt idx="480">
                  <c:v>67.494488398701435</c:v>
                </c:pt>
                <c:pt idx="481">
                  <c:v>69.040618279654154</c:v>
                </c:pt>
                <c:pt idx="482">
                  <c:v>54.230091850703516</c:v>
                </c:pt>
                <c:pt idx="483">
                  <c:v>53.933728846939957</c:v>
                </c:pt>
                <c:pt idx="484">
                  <c:v>53.902312652079729</c:v>
                </c:pt>
                <c:pt idx="485">
                  <c:v>53.365767294612539</c:v>
                </c:pt>
                <c:pt idx="486">
                  <c:v>52.962309584712706</c:v>
                </c:pt>
                <c:pt idx="487">
                  <c:v>53.294078864789697</c:v>
                </c:pt>
                <c:pt idx="488">
                  <c:v>62.832105823521559</c:v>
                </c:pt>
                <c:pt idx="489">
                  <c:v>52.557067575316694</c:v>
                </c:pt>
                <c:pt idx="490">
                  <c:v>51.729147705553643</c:v>
                </c:pt>
                <c:pt idx="491">
                  <c:v>51.419254215332785</c:v>
                </c:pt>
                <c:pt idx="492">
                  <c:v>78.286216505045857</c:v>
                </c:pt>
                <c:pt idx="493">
                  <c:v>76.762161797965746</c:v>
                </c:pt>
                <c:pt idx="494">
                  <c:v>77.442794390088508</c:v>
                </c:pt>
                <c:pt idx="495">
                  <c:v>77.339331000771651</c:v>
                </c:pt>
                <c:pt idx="496">
                  <c:v>76.844480146500459</c:v>
                </c:pt>
                <c:pt idx="497">
                  <c:v>76.34969227037692</c:v>
                </c:pt>
                <c:pt idx="498">
                  <c:v>74.928662103557201</c:v>
                </c:pt>
                <c:pt idx="499">
                  <c:v>74.867484069433743</c:v>
                </c:pt>
                <c:pt idx="500">
                  <c:v>75.197926945675249</c:v>
                </c:pt>
                <c:pt idx="501">
                  <c:v>73.435295779006452</c:v>
                </c:pt>
                <c:pt idx="502">
                  <c:v>73.489085367994164</c:v>
                </c:pt>
                <c:pt idx="503">
                  <c:v>61.140679463528159</c:v>
                </c:pt>
                <c:pt idx="504">
                  <c:v>60.862987129185711</c:v>
                </c:pt>
                <c:pt idx="505">
                  <c:v>60.660151297903582</c:v>
                </c:pt>
                <c:pt idx="506">
                  <c:v>60.23074096431268</c:v>
                </c:pt>
                <c:pt idx="507">
                  <c:v>59.641297059941365</c:v>
                </c:pt>
                <c:pt idx="508">
                  <c:v>59.49255356092614</c:v>
                </c:pt>
                <c:pt idx="509">
                  <c:v>58.052589427412514</c:v>
                </c:pt>
                <c:pt idx="510">
                  <c:v>65.309309753797223</c:v>
                </c:pt>
                <c:pt idx="511">
                  <c:v>78.466384186320269</c:v>
                </c:pt>
                <c:pt idx="512">
                  <c:v>72.545607933771606</c:v>
                </c:pt>
                <c:pt idx="513">
                  <c:v>72.183891819235171</c:v>
                </c:pt>
                <c:pt idx="514">
                  <c:v>71.948983108284622</c:v>
                </c:pt>
                <c:pt idx="515">
                  <c:v>78.209362305024072</c:v>
                </c:pt>
                <c:pt idx="516">
                  <c:v>77.622980671474849</c:v>
                </c:pt>
                <c:pt idx="517">
                  <c:v>77.089408668842921</c:v>
                </c:pt>
                <c:pt idx="518">
                  <c:v>76.271435945018055</c:v>
                </c:pt>
                <c:pt idx="519">
                  <c:v>70.696045601805977</c:v>
                </c:pt>
                <c:pt idx="520">
                  <c:v>69.769303294644288</c:v>
                </c:pt>
                <c:pt idx="521">
                  <c:v>69.449855999840054</c:v>
                </c:pt>
                <c:pt idx="522">
                  <c:v>75.454119275997414</c:v>
                </c:pt>
                <c:pt idx="523">
                  <c:v>75.568023904235162</c:v>
                </c:pt>
                <c:pt idx="524">
                  <c:v>69.42772301113547</c:v>
                </c:pt>
                <c:pt idx="525">
                  <c:v>69.952847987112619</c:v>
                </c:pt>
                <c:pt idx="526">
                  <c:v>80.822405347579632</c:v>
                </c:pt>
                <c:pt idx="527">
                  <c:v>80.585978571771079</c:v>
                </c:pt>
                <c:pt idx="528">
                  <c:v>77.728592808866551</c:v>
                </c:pt>
                <c:pt idx="529">
                  <c:v>77.841514476468888</c:v>
                </c:pt>
                <c:pt idx="530">
                  <c:v>77.289254576255701</c:v>
                </c:pt>
                <c:pt idx="531">
                  <c:v>80.280132968656787</c:v>
                </c:pt>
                <c:pt idx="532">
                  <c:v>80.49554124293924</c:v>
                </c:pt>
                <c:pt idx="533">
                  <c:v>77.108462715235675</c:v>
                </c:pt>
                <c:pt idx="534">
                  <c:v>80.011334450174473</c:v>
                </c:pt>
                <c:pt idx="535">
                  <c:v>78.297698028704644</c:v>
                </c:pt>
                <c:pt idx="536">
                  <c:v>78.779786100220448</c:v>
                </c:pt>
                <c:pt idx="537">
                  <c:v>77.839105123974335</c:v>
                </c:pt>
                <c:pt idx="538">
                  <c:v>80.707824393738775</c:v>
                </c:pt>
                <c:pt idx="539">
                  <c:v>81.447931262725376</c:v>
                </c:pt>
                <c:pt idx="540">
                  <c:v>82.265345455217485</c:v>
                </c:pt>
                <c:pt idx="541">
                  <c:v>67.934037006898507</c:v>
                </c:pt>
                <c:pt idx="542">
                  <c:v>67.041304658063055</c:v>
                </c:pt>
                <c:pt idx="543">
                  <c:v>66.250399459664251</c:v>
                </c:pt>
                <c:pt idx="544">
                  <c:v>65.417603317368005</c:v>
                </c:pt>
                <c:pt idx="545">
                  <c:v>65.686397232887742</c:v>
                </c:pt>
                <c:pt idx="546">
                  <c:v>74.041636111020111</c:v>
                </c:pt>
                <c:pt idx="547">
                  <c:v>64.918961878728282</c:v>
                </c:pt>
                <c:pt idx="548">
                  <c:v>65.383298794725647</c:v>
                </c:pt>
                <c:pt idx="549">
                  <c:v>65.535288882219888</c:v>
                </c:pt>
                <c:pt idx="550">
                  <c:v>73.63175275803809</c:v>
                </c:pt>
                <c:pt idx="551">
                  <c:v>72.65572637626525</c:v>
                </c:pt>
                <c:pt idx="552">
                  <c:v>72.402564414080189</c:v>
                </c:pt>
                <c:pt idx="553">
                  <c:v>75.977779693854643</c:v>
                </c:pt>
                <c:pt idx="554">
                  <c:v>72.145990901987858</c:v>
                </c:pt>
                <c:pt idx="555">
                  <c:v>71.888805540621405</c:v>
                </c:pt>
                <c:pt idx="556">
                  <c:v>71.208578804186658</c:v>
                </c:pt>
                <c:pt idx="557">
                  <c:v>71.829892991764794</c:v>
                </c:pt>
                <c:pt idx="558">
                  <c:v>74.432407817972461</c:v>
                </c:pt>
                <c:pt idx="559">
                  <c:v>71.308492113618954</c:v>
                </c:pt>
                <c:pt idx="560">
                  <c:v>69.856842395310721</c:v>
                </c:pt>
                <c:pt idx="561">
                  <c:v>69.939405242674709</c:v>
                </c:pt>
                <c:pt idx="562">
                  <c:v>69.418602901682576</c:v>
                </c:pt>
                <c:pt idx="563">
                  <c:v>69.228196848084892</c:v>
                </c:pt>
                <c:pt idx="564">
                  <c:v>70.550408278778704</c:v>
                </c:pt>
                <c:pt idx="565">
                  <c:v>70.5047103131852</c:v>
                </c:pt>
                <c:pt idx="566">
                  <c:v>80.350963445800232</c:v>
                </c:pt>
                <c:pt idx="567">
                  <c:v>79.982751705412056</c:v>
                </c:pt>
                <c:pt idx="568">
                  <c:v>79.872368581771326</c:v>
                </c:pt>
                <c:pt idx="569">
                  <c:v>79.781255611658878</c:v>
                </c:pt>
                <c:pt idx="570">
                  <c:v>82.028234065396916</c:v>
                </c:pt>
                <c:pt idx="571">
                  <c:v>82.206493782493212</c:v>
                </c:pt>
                <c:pt idx="572">
                  <c:v>84.500708543241558</c:v>
                </c:pt>
                <c:pt idx="573">
                  <c:v>81.454338222829762</c:v>
                </c:pt>
                <c:pt idx="574">
                  <c:v>81.442562379543162</c:v>
                </c:pt>
                <c:pt idx="575">
                  <c:v>80.470501068461331</c:v>
                </c:pt>
                <c:pt idx="576">
                  <c:v>80.984575902950269</c:v>
                </c:pt>
                <c:pt idx="577">
                  <c:v>80.980267658250341</c:v>
                </c:pt>
                <c:pt idx="578">
                  <c:v>78.344918025865269</c:v>
                </c:pt>
                <c:pt idx="579">
                  <c:v>80.364469925699524</c:v>
                </c:pt>
                <c:pt idx="580">
                  <c:v>80.938738138008574</c:v>
                </c:pt>
                <c:pt idx="581">
                  <c:v>65.498612733301428</c:v>
                </c:pt>
                <c:pt idx="582">
                  <c:v>65.049373209731243</c:v>
                </c:pt>
                <c:pt idx="583">
                  <c:v>64.390873774201822</c:v>
                </c:pt>
                <c:pt idx="584">
                  <c:v>63.882584003141815</c:v>
                </c:pt>
                <c:pt idx="585">
                  <c:v>63.094436164754057</c:v>
                </c:pt>
                <c:pt idx="586">
                  <c:v>63.017527459137725</c:v>
                </c:pt>
                <c:pt idx="587">
                  <c:v>61.868195806330867</c:v>
                </c:pt>
                <c:pt idx="588">
                  <c:v>68.65029598390322</c:v>
                </c:pt>
                <c:pt idx="589">
                  <c:v>60.017683305552538</c:v>
                </c:pt>
                <c:pt idx="590">
                  <c:v>58.154475917828293</c:v>
                </c:pt>
                <c:pt idx="591">
                  <c:v>66.863206845585921</c:v>
                </c:pt>
                <c:pt idx="592">
                  <c:v>66.683061017656485</c:v>
                </c:pt>
                <c:pt idx="593">
                  <c:v>66.598092580780531</c:v>
                </c:pt>
                <c:pt idx="594">
                  <c:v>81.081843183985541</c:v>
                </c:pt>
                <c:pt idx="595">
                  <c:v>80.769861663907349</c:v>
                </c:pt>
                <c:pt idx="596">
                  <c:v>80.181940853067857</c:v>
                </c:pt>
                <c:pt idx="597">
                  <c:v>80.42395410718575</c:v>
                </c:pt>
                <c:pt idx="598">
                  <c:v>80.003776902249513</c:v>
                </c:pt>
                <c:pt idx="599">
                  <c:v>78.305010872494876</c:v>
                </c:pt>
                <c:pt idx="600">
                  <c:v>79.658225028500098</c:v>
                </c:pt>
                <c:pt idx="601">
                  <c:v>82.1714812488474</c:v>
                </c:pt>
                <c:pt idx="602">
                  <c:v>78.512730388815513</c:v>
                </c:pt>
                <c:pt idx="603">
                  <c:v>78.015539697684233</c:v>
                </c:pt>
                <c:pt idx="604">
                  <c:v>78.110045084305455</c:v>
                </c:pt>
                <c:pt idx="605">
                  <c:v>77.38355212854708</c:v>
                </c:pt>
                <c:pt idx="606">
                  <c:v>75.488475089054134</c:v>
                </c:pt>
                <c:pt idx="607">
                  <c:v>76.349476395756554</c:v>
                </c:pt>
                <c:pt idx="608">
                  <c:v>75.778047173944884</c:v>
                </c:pt>
                <c:pt idx="609">
                  <c:v>66.354716941599847</c:v>
                </c:pt>
                <c:pt idx="610">
                  <c:v>66.129497971003985</c:v>
                </c:pt>
                <c:pt idx="611">
                  <c:v>65.872027810327751</c:v>
                </c:pt>
                <c:pt idx="612">
                  <c:v>65.725486776492687</c:v>
                </c:pt>
                <c:pt idx="613">
                  <c:v>65.561829387251734</c:v>
                </c:pt>
                <c:pt idx="614">
                  <c:v>65.614685298742685</c:v>
                </c:pt>
                <c:pt idx="615">
                  <c:v>71.399584875304001</c:v>
                </c:pt>
                <c:pt idx="616">
                  <c:v>64.84803810295999</c:v>
                </c:pt>
                <c:pt idx="617">
                  <c:v>70.547065340904382</c:v>
                </c:pt>
                <c:pt idx="618">
                  <c:v>69.310236604520895</c:v>
                </c:pt>
                <c:pt idx="619">
                  <c:v>59.273547334724483</c:v>
                </c:pt>
                <c:pt idx="620">
                  <c:v>59.44679868314843</c:v>
                </c:pt>
                <c:pt idx="621">
                  <c:v>59.215756486897021</c:v>
                </c:pt>
                <c:pt idx="622">
                  <c:v>67.866043350649505</c:v>
                </c:pt>
                <c:pt idx="623">
                  <c:v>58.94737324577099</c:v>
                </c:pt>
                <c:pt idx="624">
                  <c:v>58.730148404873205</c:v>
                </c:pt>
                <c:pt idx="625">
                  <c:v>67.037225554745788</c:v>
                </c:pt>
                <c:pt idx="626">
                  <c:v>66.14358082562083</c:v>
                </c:pt>
                <c:pt idx="627">
                  <c:v>60.742221062513295</c:v>
                </c:pt>
                <c:pt idx="628">
                  <c:v>60.5107536923162</c:v>
                </c:pt>
                <c:pt idx="629">
                  <c:v>60.213621470346233</c:v>
                </c:pt>
                <c:pt idx="630">
                  <c:v>60.116768252908145</c:v>
                </c:pt>
                <c:pt idx="631">
                  <c:v>59.984609655404235</c:v>
                </c:pt>
                <c:pt idx="632">
                  <c:v>60.233077112160863</c:v>
                </c:pt>
                <c:pt idx="633">
                  <c:v>64.511593523686258</c:v>
                </c:pt>
                <c:pt idx="634">
                  <c:v>64.598579773693245</c:v>
                </c:pt>
                <c:pt idx="635">
                  <c:v>71.468427097209826</c:v>
                </c:pt>
                <c:pt idx="636">
                  <c:v>64.244165248698977</c:v>
                </c:pt>
                <c:pt idx="637">
                  <c:v>64.111961233507131</c:v>
                </c:pt>
                <c:pt idx="638">
                  <c:v>65.103301396664904</c:v>
                </c:pt>
                <c:pt idx="639">
                  <c:v>65.203633424144456</c:v>
                </c:pt>
                <c:pt idx="640">
                  <c:v>65.148769974169824</c:v>
                </c:pt>
                <c:pt idx="641">
                  <c:v>73.366219658826154</c:v>
                </c:pt>
                <c:pt idx="642">
                  <c:v>64.999378553261877</c:v>
                </c:pt>
                <c:pt idx="643">
                  <c:v>65.31334844114761</c:v>
                </c:pt>
                <c:pt idx="644">
                  <c:v>64.878120424461486</c:v>
                </c:pt>
                <c:pt idx="645">
                  <c:v>64.58819616873528</c:v>
                </c:pt>
                <c:pt idx="646">
                  <c:v>65.169800163154804</c:v>
                </c:pt>
                <c:pt idx="647">
                  <c:v>61.787661281411104</c:v>
                </c:pt>
                <c:pt idx="648">
                  <c:v>61.378272016912895</c:v>
                </c:pt>
                <c:pt idx="649">
                  <c:v>68.569591499259943</c:v>
                </c:pt>
                <c:pt idx="650">
                  <c:v>73.18287147717605</c:v>
                </c:pt>
                <c:pt idx="651">
                  <c:v>68.557179427129014</c:v>
                </c:pt>
                <c:pt idx="652">
                  <c:v>68.651192708629637</c:v>
                </c:pt>
                <c:pt idx="653">
                  <c:v>68.329028234662374</c:v>
                </c:pt>
                <c:pt idx="654">
                  <c:v>68.27060186969895</c:v>
                </c:pt>
                <c:pt idx="655">
                  <c:v>67.711531202253866</c:v>
                </c:pt>
                <c:pt idx="656">
                  <c:v>71.846797224712873</c:v>
                </c:pt>
                <c:pt idx="657">
                  <c:v>67.422483065077643</c:v>
                </c:pt>
                <c:pt idx="658">
                  <c:v>66.377243047448374</c:v>
                </c:pt>
                <c:pt idx="659">
                  <c:v>66.588488214586661</c:v>
                </c:pt>
                <c:pt idx="660">
                  <c:v>66.059145161114287</c:v>
                </c:pt>
                <c:pt idx="661">
                  <c:v>65.811368457667967</c:v>
                </c:pt>
                <c:pt idx="662">
                  <c:v>66.152166376390198</c:v>
                </c:pt>
                <c:pt idx="663">
                  <c:v>66.579914989708243</c:v>
                </c:pt>
                <c:pt idx="664">
                  <c:v>67.657368830376242</c:v>
                </c:pt>
                <c:pt idx="665">
                  <c:v>67.257043767237406</c:v>
                </c:pt>
                <c:pt idx="666">
                  <c:v>72.456991094849769</c:v>
                </c:pt>
                <c:pt idx="667">
                  <c:v>66.057511616034304</c:v>
                </c:pt>
                <c:pt idx="668">
                  <c:v>65.312552386530101</c:v>
                </c:pt>
                <c:pt idx="669">
                  <c:v>72.11744737742238</c:v>
                </c:pt>
                <c:pt idx="670">
                  <c:v>70.84578517420276</c:v>
                </c:pt>
                <c:pt idx="671">
                  <c:v>69.919409166017473</c:v>
                </c:pt>
                <c:pt idx="672">
                  <c:v>70.16557005187218</c:v>
                </c:pt>
                <c:pt idx="673">
                  <c:v>62.901143471772919</c:v>
                </c:pt>
                <c:pt idx="674">
                  <c:v>63.122073223051864</c:v>
                </c:pt>
                <c:pt idx="675">
                  <c:v>69.896571362050764</c:v>
                </c:pt>
                <c:pt idx="676">
                  <c:v>69.476176830056588</c:v>
                </c:pt>
                <c:pt idx="677">
                  <c:v>69.0877094307573</c:v>
                </c:pt>
                <c:pt idx="678">
                  <c:v>68.712758288493461</c:v>
                </c:pt>
                <c:pt idx="679">
                  <c:v>68.272768043785646</c:v>
                </c:pt>
                <c:pt idx="680">
                  <c:v>67.832046812094134</c:v>
                </c:pt>
                <c:pt idx="681">
                  <c:v>67.505435319257103</c:v>
                </c:pt>
                <c:pt idx="682">
                  <c:v>71.914094317393506</c:v>
                </c:pt>
                <c:pt idx="683">
                  <c:v>66.582537036187887</c:v>
                </c:pt>
                <c:pt idx="684">
                  <c:v>71.842097192537523</c:v>
                </c:pt>
                <c:pt idx="685">
                  <c:v>65.88159042202814</c:v>
                </c:pt>
                <c:pt idx="686">
                  <c:v>65.973348901894894</c:v>
                </c:pt>
                <c:pt idx="687">
                  <c:v>65.876734408119503</c:v>
                </c:pt>
                <c:pt idx="688">
                  <c:v>66.674966384823833</c:v>
                </c:pt>
                <c:pt idx="689">
                  <c:v>67.451418055125117</c:v>
                </c:pt>
                <c:pt idx="690">
                  <c:v>64.854786013226885</c:v>
                </c:pt>
                <c:pt idx="691">
                  <c:v>71.495939304622041</c:v>
                </c:pt>
                <c:pt idx="692">
                  <c:v>67.347805544848867</c:v>
                </c:pt>
                <c:pt idx="693">
                  <c:v>67.388292117582964</c:v>
                </c:pt>
                <c:pt idx="694">
                  <c:v>66.951390175092087</c:v>
                </c:pt>
                <c:pt idx="695">
                  <c:v>67.205099287234958</c:v>
                </c:pt>
                <c:pt idx="696">
                  <c:v>66.435964413432274</c:v>
                </c:pt>
                <c:pt idx="697">
                  <c:v>63.87460688632077</c:v>
                </c:pt>
                <c:pt idx="698">
                  <c:v>63.655536584368114</c:v>
                </c:pt>
                <c:pt idx="699">
                  <c:v>70.13032750214218</c:v>
                </c:pt>
                <c:pt idx="700">
                  <c:v>70.500711311015635</c:v>
                </c:pt>
                <c:pt idx="701">
                  <c:v>82.89389255048107</c:v>
                </c:pt>
                <c:pt idx="702">
                  <c:v>82.69634883895867</c:v>
                </c:pt>
                <c:pt idx="703">
                  <c:v>85.349776474747642</c:v>
                </c:pt>
                <c:pt idx="704">
                  <c:v>87.784041346131147</c:v>
                </c:pt>
                <c:pt idx="705">
                  <c:v>84.992391626516437</c:v>
                </c:pt>
                <c:pt idx="706">
                  <c:v>82.593116717604246</c:v>
                </c:pt>
                <c:pt idx="707">
                  <c:v>80.388367477033924</c:v>
                </c:pt>
                <c:pt idx="708">
                  <c:v>81.865131297216692</c:v>
                </c:pt>
                <c:pt idx="709">
                  <c:v>80.100412812455716</c:v>
                </c:pt>
                <c:pt idx="710">
                  <c:v>77.888736248133966</c:v>
                </c:pt>
                <c:pt idx="711">
                  <c:v>79.582016352347296</c:v>
                </c:pt>
                <c:pt idx="712">
                  <c:v>79.750722359474636</c:v>
                </c:pt>
                <c:pt idx="713">
                  <c:v>77.199504556425495</c:v>
                </c:pt>
                <c:pt idx="714">
                  <c:v>77.896397136158058</c:v>
                </c:pt>
                <c:pt idx="715">
                  <c:v>77.302828570808742</c:v>
                </c:pt>
                <c:pt idx="716">
                  <c:v>79.267306095015883</c:v>
                </c:pt>
                <c:pt idx="717">
                  <c:v>78.944202089342738</c:v>
                </c:pt>
                <c:pt idx="718">
                  <c:v>77.915885532020923</c:v>
                </c:pt>
                <c:pt idx="719">
                  <c:v>77.164968706944663</c:v>
                </c:pt>
                <c:pt idx="720">
                  <c:v>78.049126794414377</c:v>
                </c:pt>
                <c:pt idx="721">
                  <c:v>81.768363062434432</c:v>
                </c:pt>
                <c:pt idx="722">
                  <c:v>79.742618102568017</c:v>
                </c:pt>
                <c:pt idx="723">
                  <c:v>83.636176708580024</c:v>
                </c:pt>
                <c:pt idx="724">
                  <c:v>83.718387760057652</c:v>
                </c:pt>
                <c:pt idx="725">
                  <c:v>83.511497636021943</c:v>
                </c:pt>
                <c:pt idx="726">
                  <c:v>81.887495862325267</c:v>
                </c:pt>
                <c:pt idx="727">
                  <c:v>79.235855336660194</c:v>
                </c:pt>
                <c:pt idx="728">
                  <c:v>81.062330520799179</c:v>
                </c:pt>
                <c:pt idx="729">
                  <c:v>79.095418893199664</c:v>
                </c:pt>
                <c:pt idx="730">
                  <c:v>80.021992520832981</c:v>
                </c:pt>
                <c:pt idx="731">
                  <c:v>80.25329139560769</c:v>
                </c:pt>
                <c:pt idx="732">
                  <c:v>79.156537286415002</c:v>
                </c:pt>
                <c:pt idx="733">
                  <c:v>78.660290417116968</c:v>
                </c:pt>
                <c:pt idx="734">
                  <c:v>77.391747381862132</c:v>
                </c:pt>
                <c:pt idx="735">
                  <c:v>77.863001065235807</c:v>
                </c:pt>
                <c:pt idx="736">
                  <c:v>71.371580969083396</c:v>
                </c:pt>
                <c:pt idx="737">
                  <c:v>70.805199128660291</c:v>
                </c:pt>
                <c:pt idx="738">
                  <c:v>70.672282741178421</c:v>
                </c:pt>
                <c:pt idx="739">
                  <c:v>70.782182277287234</c:v>
                </c:pt>
                <c:pt idx="740">
                  <c:v>70.907915871491966</c:v>
                </c:pt>
                <c:pt idx="741">
                  <c:v>71.030162429484733</c:v>
                </c:pt>
                <c:pt idx="742">
                  <c:v>70.335228193413641</c:v>
                </c:pt>
                <c:pt idx="743">
                  <c:v>69.764688968195941</c:v>
                </c:pt>
                <c:pt idx="744">
                  <c:v>75.021565896071422</c:v>
                </c:pt>
                <c:pt idx="745">
                  <c:v>69.078574246966738</c:v>
                </c:pt>
                <c:pt idx="746">
                  <c:v>67.803609562933076</c:v>
                </c:pt>
                <c:pt idx="747">
                  <c:v>68.606475212933461</c:v>
                </c:pt>
                <c:pt idx="748">
                  <c:v>72.190334311323525</c:v>
                </c:pt>
                <c:pt idx="749">
                  <c:v>72.252068059178981</c:v>
                </c:pt>
                <c:pt idx="750">
                  <c:v>71.578998870839598</c:v>
                </c:pt>
                <c:pt idx="751">
                  <c:v>71.988354840027</c:v>
                </c:pt>
                <c:pt idx="752">
                  <c:v>72.287251704990609</c:v>
                </c:pt>
                <c:pt idx="753">
                  <c:v>73.121006907658852</c:v>
                </c:pt>
                <c:pt idx="754">
                  <c:v>72.891342036747318</c:v>
                </c:pt>
                <c:pt idx="755">
                  <c:v>76.094948756980273</c:v>
                </c:pt>
                <c:pt idx="756">
                  <c:v>73.164175252159538</c:v>
                </c:pt>
                <c:pt idx="757">
                  <c:v>72.286579171182964</c:v>
                </c:pt>
                <c:pt idx="758">
                  <c:v>72.490486340164111</c:v>
                </c:pt>
                <c:pt idx="759">
                  <c:v>71.742714064450709</c:v>
                </c:pt>
                <c:pt idx="760">
                  <c:v>71.524714708118495</c:v>
                </c:pt>
                <c:pt idx="761">
                  <c:v>71.779116891415541</c:v>
                </c:pt>
                <c:pt idx="762">
                  <c:v>72.230353915205697</c:v>
                </c:pt>
                <c:pt idx="763">
                  <c:v>78.117398511567359</c:v>
                </c:pt>
                <c:pt idx="764">
                  <c:v>77.781730039628656</c:v>
                </c:pt>
                <c:pt idx="765">
                  <c:v>71.780718541856245</c:v>
                </c:pt>
                <c:pt idx="766">
                  <c:v>71.092099881779973</c:v>
                </c:pt>
                <c:pt idx="767">
                  <c:v>70.024465630027379</c:v>
                </c:pt>
                <c:pt idx="768">
                  <c:v>70.965676913743735</c:v>
                </c:pt>
                <c:pt idx="769">
                  <c:v>70.101191444419328</c:v>
                </c:pt>
                <c:pt idx="770">
                  <c:v>68.814636141075482</c:v>
                </c:pt>
                <c:pt idx="771">
                  <c:v>68.449997195419996</c:v>
                </c:pt>
                <c:pt idx="772">
                  <c:v>67.111700651617809</c:v>
                </c:pt>
                <c:pt idx="773">
                  <c:v>67.269671081755547</c:v>
                </c:pt>
                <c:pt idx="774">
                  <c:v>66.320081431098146</c:v>
                </c:pt>
                <c:pt idx="775">
                  <c:v>66.168585966200027</c:v>
                </c:pt>
                <c:pt idx="776">
                  <c:v>65.977556850214796</c:v>
                </c:pt>
                <c:pt idx="777">
                  <c:v>66.157008985734095</c:v>
                </c:pt>
                <c:pt idx="778">
                  <c:v>64.528587917786837</c:v>
                </c:pt>
                <c:pt idx="779">
                  <c:v>64.278713705488912</c:v>
                </c:pt>
                <c:pt idx="780">
                  <c:v>64.009498311554893</c:v>
                </c:pt>
                <c:pt idx="781">
                  <c:v>63.642195394284585</c:v>
                </c:pt>
                <c:pt idx="782">
                  <c:v>63.068523153510554</c:v>
                </c:pt>
                <c:pt idx="783">
                  <c:v>61.927142383596703</c:v>
                </c:pt>
                <c:pt idx="784">
                  <c:v>60.612178187899687</c:v>
                </c:pt>
                <c:pt idx="785">
                  <c:v>59.273048784246285</c:v>
                </c:pt>
                <c:pt idx="786">
                  <c:v>58.165793519516214</c:v>
                </c:pt>
                <c:pt idx="787">
                  <c:v>56.533598495081343</c:v>
                </c:pt>
                <c:pt idx="788">
                  <c:v>55.400009743260476</c:v>
                </c:pt>
                <c:pt idx="789">
                  <c:v>53.843096303970157</c:v>
                </c:pt>
                <c:pt idx="790">
                  <c:v>54.4415617082105</c:v>
                </c:pt>
                <c:pt idx="791">
                  <c:v>74.176652422202494</c:v>
                </c:pt>
                <c:pt idx="792">
                  <c:v>73.370293425290839</c:v>
                </c:pt>
                <c:pt idx="793">
                  <c:v>73.2086648278338</c:v>
                </c:pt>
                <c:pt idx="794">
                  <c:v>73.280972361201066</c:v>
                </c:pt>
                <c:pt idx="795">
                  <c:v>73.194929317928924</c:v>
                </c:pt>
                <c:pt idx="796">
                  <c:v>73.430168436169325</c:v>
                </c:pt>
                <c:pt idx="797">
                  <c:v>73.033587372778328</c:v>
                </c:pt>
                <c:pt idx="798">
                  <c:v>66.679851004928082</c:v>
                </c:pt>
                <c:pt idx="799">
                  <c:v>67.647367873679499</c:v>
                </c:pt>
                <c:pt idx="800">
                  <c:v>67.096622342461984</c:v>
                </c:pt>
                <c:pt idx="801">
                  <c:v>67.871200180936057</c:v>
                </c:pt>
                <c:pt idx="802">
                  <c:v>66.299682051519312</c:v>
                </c:pt>
                <c:pt idx="803">
                  <c:v>66.583275611286268</c:v>
                </c:pt>
                <c:pt idx="804">
                  <c:v>65.342362329465459</c:v>
                </c:pt>
                <c:pt idx="805">
                  <c:v>65.320760964851928</c:v>
                </c:pt>
                <c:pt idx="806">
                  <c:v>76.695060603929846</c:v>
                </c:pt>
                <c:pt idx="807">
                  <c:v>74.531668536205771</c:v>
                </c:pt>
                <c:pt idx="808">
                  <c:v>75.345757858320439</c:v>
                </c:pt>
                <c:pt idx="809">
                  <c:v>74.898389858002943</c:v>
                </c:pt>
                <c:pt idx="810">
                  <c:v>80.859918158451919</c:v>
                </c:pt>
                <c:pt idx="811">
                  <c:v>76.269550641014774</c:v>
                </c:pt>
                <c:pt idx="812">
                  <c:v>75.709651022008501</c:v>
                </c:pt>
                <c:pt idx="813">
                  <c:v>73.502974963988166</c:v>
                </c:pt>
                <c:pt idx="814">
                  <c:v>74.357371124463384</c:v>
                </c:pt>
                <c:pt idx="815">
                  <c:v>73.528615906778697</c:v>
                </c:pt>
                <c:pt idx="816">
                  <c:v>79.762326946384889</c:v>
                </c:pt>
                <c:pt idx="817">
                  <c:v>78.789394679262728</c:v>
                </c:pt>
                <c:pt idx="818">
                  <c:v>71.94678716863163</c:v>
                </c:pt>
                <c:pt idx="819">
                  <c:v>71.487477029864905</c:v>
                </c:pt>
                <c:pt idx="820">
                  <c:v>71.730474237657972</c:v>
                </c:pt>
                <c:pt idx="821">
                  <c:v>73.474634280122174</c:v>
                </c:pt>
                <c:pt idx="822">
                  <c:v>72.905173031735643</c:v>
                </c:pt>
                <c:pt idx="823">
                  <c:v>73.476371284631171</c:v>
                </c:pt>
                <c:pt idx="824">
                  <c:v>73.467057443860028</c:v>
                </c:pt>
                <c:pt idx="825">
                  <c:v>73.545892114507978</c:v>
                </c:pt>
                <c:pt idx="826">
                  <c:v>73.059498933689881</c:v>
                </c:pt>
                <c:pt idx="827">
                  <c:v>72.6632900162613</c:v>
                </c:pt>
                <c:pt idx="828">
                  <c:v>72.038593787559634</c:v>
                </c:pt>
                <c:pt idx="829">
                  <c:v>76.605790826906684</c:v>
                </c:pt>
                <c:pt idx="830">
                  <c:v>76.34664202697202</c:v>
                </c:pt>
                <c:pt idx="831">
                  <c:v>77.616311574777072</c:v>
                </c:pt>
                <c:pt idx="832">
                  <c:v>78.104180197100504</c:v>
                </c:pt>
                <c:pt idx="833">
                  <c:v>78.788986839743984</c:v>
                </c:pt>
                <c:pt idx="834">
                  <c:v>79.45268208139629</c:v>
                </c:pt>
                <c:pt idx="835">
                  <c:v>76.615998718118846</c:v>
                </c:pt>
                <c:pt idx="836">
                  <c:v>55.174199624213173</c:v>
                </c:pt>
                <c:pt idx="837">
                  <c:v>55.61459167553285</c:v>
                </c:pt>
                <c:pt idx="838">
                  <c:v>55.539785323003393</c:v>
                </c:pt>
                <c:pt idx="839">
                  <c:v>71.046515251990101</c:v>
                </c:pt>
                <c:pt idx="840">
                  <c:v>55.021056979705598</c:v>
                </c:pt>
                <c:pt idx="841">
                  <c:v>53.837187852502161</c:v>
                </c:pt>
                <c:pt idx="842">
                  <c:v>52.633108202127019</c:v>
                </c:pt>
                <c:pt idx="843">
                  <c:v>50.797542049293497</c:v>
                </c:pt>
                <c:pt idx="844">
                  <c:v>50.813517626878991</c:v>
                </c:pt>
                <c:pt idx="845">
                  <c:v>49.439180288823621</c:v>
                </c:pt>
                <c:pt idx="846">
                  <c:v>50.316704027510255</c:v>
                </c:pt>
                <c:pt idx="847">
                  <c:v>50.226518557936572</c:v>
                </c:pt>
                <c:pt idx="848">
                  <c:v>60.210357798614865</c:v>
                </c:pt>
                <c:pt idx="849">
                  <c:v>62.283204457513882</c:v>
                </c:pt>
                <c:pt idx="850">
                  <c:v>61.784025600546073</c:v>
                </c:pt>
                <c:pt idx="851">
                  <c:v>61.609304149206558</c:v>
                </c:pt>
                <c:pt idx="852">
                  <c:v>61.51609269822535</c:v>
                </c:pt>
                <c:pt idx="853">
                  <c:v>61.760950973117588</c:v>
                </c:pt>
                <c:pt idx="854">
                  <c:v>61.601417479458583</c:v>
                </c:pt>
                <c:pt idx="855">
                  <c:v>77.065331972251144</c:v>
                </c:pt>
                <c:pt idx="856">
                  <c:v>76.416476511281232</c:v>
                </c:pt>
                <c:pt idx="857">
                  <c:v>76.442465756576354</c:v>
                </c:pt>
                <c:pt idx="858">
                  <c:v>82.15000664243118</c:v>
                </c:pt>
                <c:pt idx="859">
                  <c:v>76.436631526966721</c:v>
                </c:pt>
                <c:pt idx="860">
                  <c:v>76.276229626912951</c:v>
                </c:pt>
                <c:pt idx="861">
                  <c:v>75.082197741752339</c:v>
                </c:pt>
                <c:pt idx="862">
                  <c:v>81.096982465176907</c:v>
                </c:pt>
                <c:pt idx="863">
                  <c:v>74.0666678425751</c:v>
                </c:pt>
                <c:pt idx="864">
                  <c:v>73.797697120370671</c:v>
                </c:pt>
                <c:pt idx="865">
                  <c:v>80.642078304617144</c:v>
                </c:pt>
                <c:pt idx="866">
                  <c:v>79.610637673316603</c:v>
                </c:pt>
                <c:pt idx="867">
                  <c:v>79.258228684029135</c:v>
                </c:pt>
                <c:pt idx="868">
                  <c:v>78.913939475140737</c:v>
                </c:pt>
                <c:pt idx="869">
                  <c:v>79.371218256536835</c:v>
                </c:pt>
                <c:pt idx="870">
                  <c:v>83.564304331717693</c:v>
                </c:pt>
                <c:pt idx="871">
                  <c:v>82.956021549521822</c:v>
                </c:pt>
                <c:pt idx="872">
                  <c:v>78.348566104732299</c:v>
                </c:pt>
                <c:pt idx="873">
                  <c:v>83.004380693440453</c:v>
                </c:pt>
                <c:pt idx="874">
                  <c:v>75.834978328385361</c:v>
                </c:pt>
                <c:pt idx="875">
                  <c:v>75.598689137246382</c:v>
                </c:pt>
                <c:pt idx="876">
                  <c:v>84.492949532302234</c:v>
                </c:pt>
                <c:pt idx="877">
                  <c:v>74.109550749511897</c:v>
                </c:pt>
                <c:pt idx="878">
                  <c:v>80.518924105618396</c:v>
                </c:pt>
                <c:pt idx="879">
                  <c:v>76.886590982315852</c:v>
                </c:pt>
                <c:pt idx="880">
                  <c:v>79.251983532381431</c:v>
                </c:pt>
                <c:pt idx="881">
                  <c:v>78.3663277469457</c:v>
                </c:pt>
                <c:pt idx="882">
                  <c:v>74.212922800494354</c:v>
                </c:pt>
                <c:pt idx="883">
                  <c:v>77.697549657980829</c:v>
                </c:pt>
                <c:pt idx="884">
                  <c:v>78.490029108891065</c:v>
                </c:pt>
                <c:pt idx="885">
                  <c:v>64.27263289535459</c:v>
                </c:pt>
                <c:pt idx="886">
                  <c:v>70.860141043099958</c:v>
                </c:pt>
                <c:pt idx="887">
                  <c:v>63.549025328779884</c:v>
                </c:pt>
                <c:pt idx="888">
                  <c:v>63.493616899300974</c:v>
                </c:pt>
                <c:pt idx="889">
                  <c:v>63.218287337797058</c:v>
                </c:pt>
                <c:pt idx="890">
                  <c:v>62.552959904507233</c:v>
                </c:pt>
                <c:pt idx="891">
                  <c:v>61.723957633185506</c:v>
                </c:pt>
                <c:pt idx="892">
                  <c:v>60.912057987158875</c:v>
                </c:pt>
                <c:pt idx="893">
                  <c:v>61.25645807116733</c:v>
                </c:pt>
                <c:pt idx="894">
                  <c:v>60.368018984514599</c:v>
                </c:pt>
                <c:pt idx="895">
                  <c:v>60.583606550451222</c:v>
                </c:pt>
                <c:pt idx="896">
                  <c:v>59.913685011323324</c:v>
                </c:pt>
                <c:pt idx="897">
                  <c:v>59.663882138795842</c:v>
                </c:pt>
                <c:pt idx="898">
                  <c:v>59.800083433099132</c:v>
                </c:pt>
                <c:pt idx="899">
                  <c:v>59.089513524900028</c:v>
                </c:pt>
                <c:pt idx="900">
                  <c:v>70.721536332978161</c:v>
                </c:pt>
                <c:pt idx="901">
                  <c:v>57.432394534610296</c:v>
                </c:pt>
                <c:pt idx="902">
                  <c:v>56.091990212155743</c:v>
                </c:pt>
                <c:pt idx="903">
                  <c:v>54.931114970944066</c:v>
                </c:pt>
                <c:pt idx="904">
                  <c:v>53.183056233905539</c:v>
                </c:pt>
                <c:pt idx="905">
                  <c:v>51.857762272189056</c:v>
                </c:pt>
                <c:pt idx="906">
                  <c:v>51.359655701871745</c:v>
                </c:pt>
                <c:pt idx="907">
                  <c:v>68.176922701966049</c:v>
                </c:pt>
                <c:pt idx="908">
                  <c:v>50.935194857410472</c:v>
                </c:pt>
                <c:pt idx="909">
                  <c:v>51.091054893770234</c:v>
                </c:pt>
                <c:pt idx="910">
                  <c:v>69.583557430404042</c:v>
                </c:pt>
                <c:pt idx="911">
                  <c:v>72.33053095203033</c:v>
                </c:pt>
                <c:pt idx="912">
                  <c:v>71.3443564730471</c:v>
                </c:pt>
                <c:pt idx="913">
                  <c:v>71.206450270301801</c:v>
                </c:pt>
                <c:pt idx="914">
                  <c:v>75.253984541929313</c:v>
                </c:pt>
                <c:pt idx="915">
                  <c:v>71.040300476996947</c:v>
                </c:pt>
                <c:pt idx="916">
                  <c:v>71.451721622638715</c:v>
                </c:pt>
                <c:pt idx="917">
                  <c:v>71.159800563893441</c:v>
                </c:pt>
                <c:pt idx="918">
                  <c:v>70.424504480766842</c:v>
                </c:pt>
                <c:pt idx="919">
                  <c:v>71.484843144560585</c:v>
                </c:pt>
                <c:pt idx="920">
                  <c:v>71.036897420583699</c:v>
                </c:pt>
                <c:pt idx="921">
                  <c:v>71.211436764967047</c:v>
                </c:pt>
                <c:pt idx="922">
                  <c:v>69.905592611319392</c:v>
                </c:pt>
                <c:pt idx="923">
                  <c:v>74.019966628574167</c:v>
                </c:pt>
                <c:pt idx="924">
                  <c:v>70.297664881613329</c:v>
                </c:pt>
                <c:pt idx="925">
                  <c:v>70.120724765640745</c:v>
                </c:pt>
                <c:pt idx="926">
                  <c:v>73.780381462519031</c:v>
                </c:pt>
                <c:pt idx="927">
                  <c:v>73.081837939195836</c:v>
                </c:pt>
                <c:pt idx="928">
                  <c:v>72.46394151187161</c:v>
                </c:pt>
                <c:pt idx="929">
                  <c:v>72.089630057550252</c:v>
                </c:pt>
                <c:pt idx="930">
                  <c:v>71.156041900750182</c:v>
                </c:pt>
                <c:pt idx="931">
                  <c:v>71.66766654459849</c:v>
                </c:pt>
                <c:pt idx="932">
                  <c:v>71.631422700684098</c:v>
                </c:pt>
                <c:pt idx="933">
                  <c:v>71.038969404966878</c:v>
                </c:pt>
                <c:pt idx="934">
                  <c:v>71.849950243323278</c:v>
                </c:pt>
                <c:pt idx="935">
                  <c:v>71.098298867383605</c:v>
                </c:pt>
                <c:pt idx="936">
                  <c:v>74.420819431305716</c:v>
                </c:pt>
                <c:pt idx="937">
                  <c:v>70.25378071460004</c:v>
                </c:pt>
                <c:pt idx="938">
                  <c:v>70.076447447378442</c:v>
                </c:pt>
                <c:pt idx="939">
                  <c:v>70.404011376965769</c:v>
                </c:pt>
                <c:pt idx="940">
                  <c:v>70.12263546882879</c:v>
                </c:pt>
                <c:pt idx="941">
                  <c:v>59.592907246450949</c:v>
                </c:pt>
                <c:pt idx="942">
                  <c:v>59.048025868305551</c:v>
                </c:pt>
                <c:pt idx="943">
                  <c:v>66.764022659975168</c:v>
                </c:pt>
                <c:pt idx="944">
                  <c:v>58.483892086155393</c:v>
                </c:pt>
                <c:pt idx="945">
                  <c:v>58.027936960207818</c:v>
                </c:pt>
                <c:pt idx="946">
                  <c:v>57.952527302341196</c:v>
                </c:pt>
                <c:pt idx="947">
                  <c:v>55.752979438532464</c:v>
                </c:pt>
                <c:pt idx="948">
                  <c:v>56.191165822000556</c:v>
                </c:pt>
                <c:pt idx="949">
                  <c:v>56.104134381876882</c:v>
                </c:pt>
                <c:pt idx="950">
                  <c:v>63.610844113416171</c:v>
                </c:pt>
                <c:pt idx="951">
                  <c:v>54.847204892819867</c:v>
                </c:pt>
                <c:pt idx="952">
                  <c:v>53.95313129014292</c:v>
                </c:pt>
                <c:pt idx="953">
                  <c:v>76.634808538289789</c:v>
                </c:pt>
                <c:pt idx="954">
                  <c:v>76.260729672964914</c:v>
                </c:pt>
                <c:pt idx="955">
                  <c:v>75.966833601820341</c:v>
                </c:pt>
                <c:pt idx="956">
                  <c:v>78.514800702264012</c:v>
                </c:pt>
                <c:pt idx="957">
                  <c:v>76.685026518255398</c:v>
                </c:pt>
                <c:pt idx="958">
                  <c:v>76.667412840556707</c:v>
                </c:pt>
                <c:pt idx="959">
                  <c:v>78.04235106040575</c:v>
                </c:pt>
                <c:pt idx="960">
                  <c:v>77.218791629939673</c:v>
                </c:pt>
                <c:pt idx="961">
                  <c:v>78.167324783242236</c:v>
                </c:pt>
                <c:pt idx="962">
                  <c:v>77.406454184192029</c:v>
                </c:pt>
                <c:pt idx="963">
                  <c:v>76.060644604354266</c:v>
                </c:pt>
                <c:pt idx="964">
                  <c:v>75.874406711155885</c:v>
                </c:pt>
                <c:pt idx="965">
                  <c:v>68.270630347834953</c:v>
                </c:pt>
                <c:pt idx="966">
                  <c:v>67.53316061171347</c:v>
                </c:pt>
                <c:pt idx="967">
                  <c:v>66.886456735149864</c:v>
                </c:pt>
                <c:pt idx="968">
                  <c:v>60.786026953294034</c:v>
                </c:pt>
                <c:pt idx="969">
                  <c:v>60.444997312277316</c:v>
                </c:pt>
                <c:pt idx="970">
                  <c:v>59.947627713642369</c:v>
                </c:pt>
                <c:pt idx="971">
                  <c:v>59.910144092770423</c:v>
                </c:pt>
                <c:pt idx="972">
                  <c:v>59.752283581503249</c:v>
                </c:pt>
                <c:pt idx="973">
                  <c:v>60.009014490862711</c:v>
                </c:pt>
                <c:pt idx="974">
                  <c:v>59.25460799150968</c:v>
                </c:pt>
                <c:pt idx="975">
                  <c:v>73.462324463652948</c:v>
                </c:pt>
                <c:pt idx="976">
                  <c:v>73.925023281458223</c:v>
                </c:pt>
                <c:pt idx="977">
                  <c:v>72.972900828329131</c:v>
                </c:pt>
                <c:pt idx="978">
                  <c:v>72.678083306140522</c:v>
                </c:pt>
                <c:pt idx="979">
                  <c:v>71.703038258182687</c:v>
                </c:pt>
                <c:pt idx="980">
                  <c:v>72.07887808974732</c:v>
                </c:pt>
                <c:pt idx="981">
                  <c:v>71.102841391986431</c:v>
                </c:pt>
                <c:pt idx="982">
                  <c:v>71.238607830452167</c:v>
                </c:pt>
                <c:pt idx="983">
                  <c:v>71.462897200430277</c:v>
                </c:pt>
                <c:pt idx="984">
                  <c:v>70.054788433158834</c:v>
                </c:pt>
                <c:pt idx="985">
                  <c:v>70.346658119738208</c:v>
                </c:pt>
                <c:pt idx="986">
                  <c:v>69.464422421075696</c:v>
                </c:pt>
                <c:pt idx="987">
                  <c:v>69.256241364366886</c:v>
                </c:pt>
                <c:pt idx="988">
                  <c:v>69.638419954972377</c:v>
                </c:pt>
                <c:pt idx="989">
                  <c:v>70.165696309838978</c:v>
                </c:pt>
                <c:pt idx="990">
                  <c:v>71.956951537013424</c:v>
                </c:pt>
                <c:pt idx="991">
                  <c:v>75.169549347879325</c:v>
                </c:pt>
                <c:pt idx="992">
                  <c:v>71.053631369607714</c:v>
                </c:pt>
                <c:pt idx="993">
                  <c:v>71.61156397859267</c:v>
                </c:pt>
                <c:pt idx="994">
                  <c:v>71.263857846048538</c:v>
                </c:pt>
                <c:pt idx="995">
                  <c:v>75.261828822424491</c:v>
                </c:pt>
                <c:pt idx="996">
                  <c:v>71.106719562644102</c:v>
                </c:pt>
                <c:pt idx="997">
                  <c:v>70.330356424521256</c:v>
                </c:pt>
                <c:pt idx="998">
                  <c:v>71.208911673457237</c:v>
                </c:pt>
                <c:pt idx="999">
                  <c:v>70.451756858626183</c:v>
                </c:pt>
                <c:pt idx="1000">
                  <c:v>70.898997254589361</c:v>
                </c:pt>
                <c:pt idx="1001">
                  <c:v>70.127425107044616</c:v>
                </c:pt>
                <c:pt idx="1002">
                  <c:v>69.424741997959813</c:v>
                </c:pt>
                <c:pt idx="1003">
                  <c:v>70.234178095357763</c:v>
                </c:pt>
                <c:pt idx="1004">
                  <c:v>70.503423759566687</c:v>
                </c:pt>
                <c:pt idx="1005">
                  <c:v>71.250739323862433</c:v>
                </c:pt>
                <c:pt idx="1006">
                  <c:v>70.90562883204268</c:v>
                </c:pt>
                <c:pt idx="1007">
                  <c:v>70.673592809756713</c:v>
                </c:pt>
                <c:pt idx="1008">
                  <c:v>70.494179353980428</c:v>
                </c:pt>
                <c:pt idx="1009">
                  <c:v>76.766278576652908</c:v>
                </c:pt>
                <c:pt idx="1010">
                  <c:v>69.402455829696365</c:v>
                </c:pt>
                <c:pt idx="1011">
                  <c:v>68.976955646821182</c:v>
                </c:pt>
                <c:pt idx="1012">
                  <c:v>74.6555803384976</c:v>
                </c:pt>
                <c:pt idx="1013">
                  <c:v>66.591012868625327</c:v>
                </c:pt>
                <c:pt idx="1014">
                  <c:v>64.451937657254376</c:v>
                </c:pt>
                <c:pt idx="1015">
                  <c:v>63.791532526048314</c:v>
                </c:pt>
                <c:pt idx="1016">
                  <c:v>62.825583602623468</c:v>
                </c:pt>
                <c:pt idx="1017">
                  <c:v>62.641900763812011</c:v>
                </c:pt>
                <c:pt idx="1018">
                  <c:v>62.267538867433949</c:v>
                </c:pt>
                <c:pt idx="1019">
                  <c:v>61.922343931019768</c:v>
                </c:pt>
                <c:pt idx="1020">
                  <c:v>78.844292580103698</c:v>
                </c:pt>
                <c:pt idx="1021">
                  <c:v>78.621974898578671</c:v>
                </c:pt>
                <c:pt idx="1022">
                  <c:v>78.750390004467164</c:v>
                </c:pt>
                <c:pt idx="1023">
                  <c:v>75.545369154778967</c:v>
                </c:pt>
                <c:pt idx="1024">
                  <c:v>75.247058093862819</c:v>
                </c:pt>
                <c:pt idx="1025">
                  <c:v>74.86538554948865</c:v>
                </c:pt>
                <c:pt idx="1026">
                  <c:v>73.98731539833409</c:v>
                </c:pt>
                <c:pt idx="1027">
                  <c:v>72.545781991048869</c:v>
                </c:pt>
                <c:pt idx="1028">
                  <c:v>76.139307018670095</c:v>
                </c:pt>
                <c:pt idx="1029">
                  <c:v>71.443140702912999</c:v>
                </c:pt>
                <c:pt idx="1030">
                  <c:v>71.264197920542642</c:v>
                </c:pt>
                <c:pt idx="1031">
                  <c:v>70.162523661227766</c:v>
                </c:pt>
                <c:pt idx="1032">
                  <c:v>72.543162922116295</c:v>
                </c:pt>
                <c:pt idx="1033">
                  <c:v>72.024651419882545</c:v>
                </c:pt>
                <c:pt idx="1034">
                  <c:v>68.511223142166827</c:v>
                </c:pt>
                <c:pt idx="1035">
                  <c:v>67.79146427968918</c:v>
                </c:pt>
                <c:pt idx="1036">
                  <c:v>66.831013932895459</c:v>
                </c:pt>
                <c:pt idx="1037">
                  <c:v>67.210302012760394</c:v>
                </c:pt>
                <c:pt idx="1038">
                  <c:v>65.973541382330737</c:v>
                </c:pt>
                <c:pt idx="1039">
                  <c:v>66.208201589236239</c:v>
                </c:pt>
                <c:pt idx="1040">
                  <c:v>65.268722592138801</c:v>
                </c:pt>
                <c:pt idx="1041">
                  <c:v>69.017577853523676</c:v>
                </c:pt>
                <c:pt idx="1042">
                  <c:v>64.674986080153133</c:v>
                </c:pt>
                <c:pt idx="1043">
                  <c:v>69.230166113090263</c:v>
                </c:pt>
                <c:pt idx="1044">
                  <c:v>57.493142461987723</c:v>
                </c:pt>
                <c:pt idx="1045">
                  <c:v>68.273444696662921</c:v>
                </c:pt>
                <c:pt idx="1046">
                  <c:v>68.29239185747339</c:v>
                </c:pt>
                <c:pt idx="1047">
                  <c:v>68.915190461738234</c:v>
                </c:pt>
                <c:pt idx="1048">
                  <c:v>68.56971625390419</c:v>
                </c:pt>
                <c:pt idx="1049">
                  <c:v>70.137554930329117</c:v>
                </c:pt>
                <c:pt idx="1050">
                  <c:v>67.956848381866294</c:v>
                </c:pt>
                <c:pt idx="1051">
                  <c:v>54.106065160161762</c:v>
                </c:pt>
                <c:pt idx="1052">
                  <c:v>53.921624871817194</c:v>
                </c:pt>
                <c:pt idx="1053">
                  <c:v>52.352464384925881</c:v>
                </c:pt>
                <c:pt idx="1054">
                  <c:v>52.651565830041918</c:v>
                </c:pt>
                <c:pt idx="1055">
                  <c:v>52.023683403823696</c:v>
                </c:pt>
                <c:pt idx="1056">
                  <c:v>51.694164627601708</c:v>
                </c:pt>
                <c:pt idx="1057">
                  <c:v>64.130865443421413</c:v>
                </c:pt>
                <c:pt idx="1058">
                  <c:v>69.329785405029327</c:v>
                </c:pt>
                <c:pt idx="1059">
                  <c:v>69.147382622139133</c:v>
                </c:pt>
                <c:pt idx="1060">
                  <c:v>68.94996321073755</c:v>
                </c:pt>
                <c:pt idx="1061">
                  <c:v>69.028073654395968</c:v>
                </c:pt>
                <c:pt idx="1062">
                  <c:v>68.460326337702611</c:v>
                </c:pt>
                <c:pt idx="1063">
                  <c:v>62.213734011004377</c:v>
                </c:pt>
                <c:pt idx="1064">
                  <c:v>58.737750440635317</c:v>
                </c:pt>
                <c:pt idx="1065">
                  <c:v>60.860428479224915</c:v>
                </c:pt>
                <c:pt idx="1066">
                  <c:v>67.790893738953415</c:v>
                </c:pt>
                <c:pt idx="1067">
                  <c:v>60.237271815315815</c:v>
                </c:pt>
                <c:pt idx="1068">
                  <c:v>60.535862624325347</c:v>
                </c:pt>
                <c:pt idx="1069">
                  <c:v>59.943955092573319</c:v>
                </c:pt>
                <c:pt idx="1070">
                  <c:v>66.134109683945894</c:v>
                </c:pt>
                <c:pt idx="1071">
                  <c:v>66.179539040630843</c:v>
                </c:pt>
                <c:pt idx="1072">
                  <c:v>65.950022941631886</c:v>
                </c:pt>
                <c:pt idx="1073">
                  <c:v>64.510513516474916</c:v>
                </c:pt>
                <c:pt idx="1074">
                  <c:v>63.635277692551817</c:v>
                </c:pt>
                <c:pt idx="1075">
                  <c:v>69.61844830912483</c:v>
                </c:pt>
                <c:pt idx="1076">
                  <c:v>69.23426326284573</c:v>
                </c:pt>
                <c:pt idx="1077">
                  <c:v>68.96956860253897</c:v>
                </c:pt>
                <c:pt idx="1078">
                  <c:v>68.498988827705261</c:v>
                </c:pt>
                <c:pt idx="1079">
                  <c:v>66.907760492311652</c:v>
                </c:pt>
                <c:pt idx="1080">
                  <c:v>66.08941756298556</c:v>
                </c:pt>
                <c:pt idx="1081">
                  <c:v>65.131105990572038</c:v>
                </c:pt>
                <c:pt idx="1082">
                  <c:v>64.490565675872091</c:v>
                </c:pt>
                <c:pt idx="1083">
                  <c:v>70.21937582964533</c:v>
                </c:pt>
                <c:pt idx="1084">
                  <c:v>69.013977754445136</c:v>
                </c:pt>
                <c:pt idx="1085">
                  <c:v>63.115774545081543</c:v>
                </c:pt>
                <c:pt idx="1086">
                  <c:v>69.15128031315335</c:v>
                </c:pt>
                <c:pt idx="1087">
                  <c:v>85.556065696774425</c:v>
                </c:pt>
                <c:pt idx="1088">
                  <c:v>87.106383606342547</c:v>
                </c:pt>
                <c:pt idx="1089">
                  <c:v>85.001475454017793</c:v>
                </c:pt>
                <c:pt idx="1090">
                  <c:v>80.791051410853669</c:v>
                </c:pt>
                <c:pt idx="1091">
                  <c:v>68.883843332536387</c:v>
                </c:pt>
                <c:pt idx="1092">
                  <c:v>68.28313311489029</c:v>
                </c:pt>
                <c:pt idx="1093">
                  <c:v>68.181776939558802</c:v>
                </c:pt>
                <c:pt idx="1094">
                  <c:v>68.651286459076928</c:v>
                </c:pt>
                <c:pt idx="1095">
                  <c:v>68.218772459583846</c:v>
                </c:pt>
                <c:pt idx="1096">
                  <c:v>68.047040505711038</c:v>
                </c:pt>
                <c:pt idx="1097">
                  <c:v>67.362684815865265</c:v>
                </c:pt>
                <c:pt idx="1098">
                  <c:v>66.749081207087983</c:v>
                </c:pt>
                <c:pt idx="1099">
                  <c:v>72.430276020076917</c:v>
                </c:pt>
                <c:pt idx="1100">
                  <c:v>65.933184879532064</c:v>
                </c:pt>
                <c:pt idx="1101">
                  <c:v>66.450032480629304</c:v>
                </c:pt>
                <c:pt idx="1102">
                  <c:v>65.969167775482902</c:v>
                </c:pt>
                <c:pt idx="1103">
                  <c:v>65.699779062554114</c:v>
                </c:pt>
                <c:pt idx="1104">
                  <c:v>66.168675721650075</c:v>
                </c:pt>
                <c:pt idx="1105">
                  <c:v>66.4237956326713</c:v>
                </c:pt>
                <c:pt idx="1106">
                  <c:v>56.837681770895649</c:v>
                </c:pt>
                <c:pt idx="1107">
                  <c:v>56.58679927317641</c:v>
                </c:pt>
                <c:pt idx="1108">
                  <c:v>56.021943207715388</c:v>
                </c:pt>
                <c:pt idx="1109">
                  <c:v>55.416332613140071</c:v>
                </c:pt>
                <c:pt idx="1110">
                  <c:v>54.560300199503629</c:v>
                </c:pt>
                <c:pt idx="1111">
                  <c:v>54.026696467274057</c:v>
                </c:pt>
                <c:pt idx="1112">
                  <c:v>59.446798567279636</c:v>
                </c:pt>
                <c:pt idx="1113">
                  <c:v>58.823363548934381</c:v>
                </c:pt>
                <c:pt idx="1114">
                  <c:v>58.326720617694505</c:v>
                </c:pt>
                <c:pt idx="1115">
                  <c:v>58.272331730868515</c:v>
                </c:pt>
                <c:pt idx="1116">
                  <c:v>58.103359739531619</c:v>
                </c:pt>
                <c:pt idx="1117">
                  <c:v>57.875906049817509</c:v>
                </c:pt>
                <c:pt idx="1118">
                  <c:v>57.284106018910272</c:v>
                </c:pt>
                <c:pt idx="1119">
                  <c:v>56.732240956342551</c:v>
                </c:pt>
                <c:pt idx="1120">
                  <c:v>56.813936364105501</c:v>
                </c:pt>
                <c:pt idx="1121">
                  <c:v>69.050625133445692</c:v>
                </c:pt>
                <c:pt idx="1122">
                  <c:v>62.692777378346925</c:v>
                </c:pt>
                <c:pt idx="1123">
                  <c:v>62.364233175261063</c:v>
                </c:pt>
                <c:pt idx="1124">
                  <c:v>62.049711454723663</c:v>
                </c:pt>
                <c:pt idx="1125">
                  <c:v>61.974975308399337</c:v>
                </c:pt>
                <c:pt idx="1126">
                  <c:v>61.687379339860342</c:v>
                </c:pt>
                <c:pt idx="1127">
                  <c:v>61.570406972459828</c:v>
                </c:pt>
                <c:pt idx="1128">
                  <c:v>61.322879030812643</c:v>
                </c:pt>
                <c:pt idx="1129">
                  <c:v>60.070630983022255</c:v>
                </c:pt>
                <c:pt idx="1130">
                  <c:v>60.357137409868074</c:v>
                </c:pt>
                <c:pt idx="1131">
                  <c:v>64.973864496976518</c:v>
                </c:pt>
                <c:pt idx="1132">
                  <c:v>58.775474929097328</c:v>
                </c:pt>
                <c:pt idx="1133">
                  <c:v>58.360547741509905</c:v>
                </c:pt>
                <c:pt idx="1134">
                  <c:v>72.658813292540216</c:v>
                </c:pt>
                <c:pt idx="1135">
                  <c:v>72.338682909840969</c:v>
                </c:pt>
                <c:pt idx="1136">
                  <c:v>74.942032462503192</c:v>
                </c:pt>
                <c:pt idx="1137">
                  <c:v>71.559264820050984</c:v>
                </c:pt>
                <c:pt idx="1138">
                  <c:v>71.809926480633948</c:v>
                </c:pt>
                <c:pt idx="1139">
                  <c:v>71.890880625567462</c:v>
                </c:pt>
                <c:pt idx="1140">
                  <c:v>71.670976328075483</c:v>
                </c:pt>
                <c:pt idx="1141">
                  <c:v>71.176086024686981</c:v>
                </c:pt>
                <c:pt idx="1142">
                  <c:v>72.024663242362891</c:v>
                </c:pt>
                <c:pt idx="1143">
                  <c:v>71.424315909535835</c:v>
                </c:pt>
                <c:pt idx="1144">
                  <c:v>71.802806117195985</c:v>
                </c:pt>
                <c:pt idx="1145">
                  <c:v>71.338478926454314</c:v>
                </c:pt>
                <c:pt idx="1146">
                  <c:v>71.216104005226171</c:v>
                </c:pt>
                <c:pt idx="1147">
                  <c:v>71.477428419920571</c:v>
                </c:pt>
                <c:pt idx="1148">
                  <c:v>62.175188684014408</c:v>
                </c:pt>
                <c:pt idx="1149">
                  <c:v>61.800801784608112</c:v>
                </c:pt>
                <c:pt idx="1150">
                  <c:v>61.456506901905243</c:v>
                </c:pt>
                <c:pt idx="1151">
                  <c:v>61.560628893018105</c:v>
                </c:pt>
                <c:pt idx="1152">
                  <c:v>61.11978512077237</c:v>
                </c:pt>
                <c:pt idx="1153">
                  <c:v>60.723496044969615</c:v>
                </c:pt>
                <c:pt idx="1154">
                  <c:v>68.715280409979059</c:v>
                </c:pt>
                <c:pt idx="1155">
                  <c:v>59.070983841452687</c:v>
                </c:pt>
                <c:pt idx="1156">
                  <c:v>58.899191717592856</c:v>
                </c:pt>
                <c:pt idx="1157">
                  <c:v>66.455732683020869</c:v>
                </c:pt>
                <c:pt idx="1158">
                  <c:v>57.39997291632136</c:v>
                </c:pt>
                <c:pt idx="1159">
                  <c:v>56.223062213842304</c:v>
                </c:pt>
                <c:pt idx="1160">
                  <c:v>55.722338415536633</c:v>
                </c:pt>
                <c:pt idx="1161">
                  <c:v>55.917648688652719</c:v>
                </c:pt>
                <c:pt idx="1162">
                  <c:v>55.864801914457132</c:v>
                </c:pt>
                <c:pt idx="1163">
                  <c:v>70.148131289978181</c:v>
                </c:pt>
                <c:pt idx="1164">
                  <c:v>69.956366960221516</c:v>
                </c:pt>
                <c:pt idx="1165">
                  <c:v>69.816595632802219</c:v>
                </c:pt>
                <c:pt idx="1166">
                  <c:v>74.400170446815551</c:v>
                </c:pt>
                <c:pt idx="1167">
                  <c:v>69.894793889111227</c:v>
                </c:pt>
                <c:pt idx="1168">
                  <c:v>69.585954786110889</c:v>
                </c:pt>
                <c:pt idx="1169">
                  <c:v>68.880150899842519</c:v>
                </c:pt>
                <c:pt idx="1170">
                  <c:v>68.77556797017732</c:v>
                </c:pt>
                <c:pt idx="1171">
                  <c:v>69.28156445971544</c:v>
                </c:pt>
                <c:pt idx="1172">
                  <c:v>68.840538698506066</c:v>
                </c:pt>
                <c:pt idx="1173">
                  <c:v>69.057547825153065</c:v>
                </c:pt>
                <c:pt idx="1174">
                  <c:v>69.647845861165592</c:v>
                </c:pt>
                <c:pt idx="1175">
                  <c:v>72.645301622972738</c:v>
                </c:pt>
                <c:pt idx="1176">
                  <c:v>72.508734083780752</c:v>
                </c:pt>
                <c:pt idx="1177">
                  <c:v>72.264641264998659</c:v>
                </c:pt>
                <c:pt idx="1178">
                  <c:v>72.233562028663499</c:v>
                </c:pt>
                <c:pt idx="1179">
                  <c:v>75.655283383589421</c:v>
                </c:pt>
                <c:pt idx="1180">
                  <c:v>76.18283455407223</c:v>
                </c:pt>
                <c:pt idx="1181">
                  <c:v>71.461024075651096</c:v>
                </c:pt>
                <c:pt idx="1182">
                  <c:v>71.52312811823893</c:v>
                </c:pt>
                <c:pt idx="1183">
                  <c:v>71.727486992049535</c:v>
                </c:pt>
                <c:pt idx="1184">
                  <c:v>70.561813553013479</c:v>
                </c:pt>
                <c:pt idx="1185">
                  <c:v>70.725408679913613</c:v>
                </c:pt>
                <c:pt idx="1186">
                  <c:v>70.946627804305791</c:v>
                </c:pt>
                <c:pt idx="1187">
                  <c:v>66.893037845755742</c:v>
                </c:pt>
                <c:pt idx="1188">
                  <c:v>66.410619539931332</c:v>
                </c:pt>
                <c:pt idx="1189">
                  <c:v>66.385598295734212</c:v>
                </c:pt>
                <c:pt idx="1190">
                  <c:v>66.33107824115416</c:v>
                </c:pt>
                <c:pt idx="1191">
                  <c:v>66.127280345033739</c:v>
                </c:pt>
                <c:pt idx="1192">
                  <c:v>66.803657639684957</c:v>
                </c:pt>
                <c:pt idx="1193">
                  <c:v>66.388503932391842</c:v>
                </c:pt>
                <c:pt idx="1194">
                  <c:v>65.936602925904737</c:v>
                </c:pt>
                <c:pt idx="1195">
                  <c:v>66.533482328359014</c:v>
                </c:pt>
                <c:pt idx="1196">
                  <c:v>65.865251887918646</c:v>
                </c:pt>
                <c:pt idx="1197">
                  <c:v>66.546532435074823</c:v>
                </c:pt>
                <c:pt idx="1198">
                  <c:v>66.226049393203908</c:v>
                </c:pt>
                <c:pt idx="1199">
                  <c:v>65.945942260682074</c:v>
                </c:pt>
                <c:pt idx="1200">
                  <c:v>66.785529150338476</c:v>
                </c:pt>
                <c:pt idx="1201">
                  <c:v>67.469060685035089</c:v>
                </c:pt>
                <c:pt idx="1202">
                  <c:v>81.997037325695317</c:v>
                </c:pt>
                <c:pt idx="1203">
                  <c:v>79.485237808657331</c:v>
                </c:pt>
                <c:pt idx="1204">
                  <c:v>76.267061505845945</c:v>
                </c:pt>
                <c:pt idx="1205">
                  <c:v>76.510785137715686</c:v>
                </c:pt>
                <c:pt idx="1206">
                  <c:v>79.767044985739233</c:v>
                </c:pt>
                <c:pt idx="1207">
                  <c:v>75.87877291704865</c:v>
                </c:pt>
                <c:pt idx="1208">
                  <c:v>78.836651428151526</c:v>
                </c:pt>
                <c:pt idx="1209">
                  <c:v>74.253031277706754</c:v>
                </c:pt>
                <c:pt idx="1210">
                  <c:v>74.74975163833048</c:v>
                </c:pt>
                <c:pt idx="1211">
                  <c:v>73.828626464481431</c:v>
                </c:pt>
                <c:pt idx="1212">
                  <c:v>75.886685937008735</c:v>
                </c:pt>
                <c:pt idx="1213">
                  <c:v>75.211951489789371</c:v>
                </c:pt>
                <c:pt idx="1214">
                  <c:v>74.782854055085522</c:v>
                </c:pt>
                <c:pt idx="1215">
                  <c:v>74.961743410034018</c:v>
                </c:pt>
                <c:pt idx="1216">
                  <c:v>75.318153533910106</c:v>
                </c:pt>
                <c:pt idx="1217">
                  <c:v>79.58254483265182</c:v>
                </c:pt>
                <c:pt idx="1218">
                  <c:v>79.963484099565477</c:v>
                </c:pt>
                <c:pt idx="1219">
                  <c:v>78.515019863390975</c:v>
                </c:pt>
                <c:pt idx="1220">
                  <c:v>79.766579538100032</c:v>
                </c:pt>
                <c:pt idx="1221">
                  <c:v>79.284052453250624</c:v>
                </c:pt>
                <c:pt idx="1222">
                  <c:v>80.837090013162637</c:v>
                </c:pt>
                <c:pt idx="1223">
                  <c:v>79.097992046120581</c:v>
                </c:pt>
                <c:pt idx="1224">
                  <c:v>76.594412199570399</c:v>
                </c:pt>
                <c:pt idx="1225">
                  <c:v>78.277188754317606</c:v>
                </c:pt>
                <c:pt idx="1226">
                  <c:v>80.367900510596186</c:v>
                </c:pt>
                <c:pt idx="1227">
                  <c:v>77.624346754373633</c:v>
                </c:pt>
                <c:pt idx="1228">
                  <c:v>80.870113556657913</c:v>
                </c:pt>
                <c:pt idx="1229">
                  <c:v>80.910806806410008</c:v>
                </c:pt>
                <c:pt idx="1230">
                  <c:v>81.509106016846715</c:v>
                </c:pt>
                <c:pt idx="1231">
                  <c:v>81.168927080666293</c:v>
                </c:pt>
                <c:pt idx="1232">
                  <c:v>74.391733682841817</c:v>
                </c:pt>
                <c:pt idx="1233">
                  <c:v>74.794661029817505</c:v>
                </c:pt>
                <c:pt idx="1234">
                  <c:v>75.524629178152182</c:v>
                </c:pt>
                <c:pt idx="1235">
                  <c:v>75.662006489769539</c:v>
                </c:pt>
                <c:pt idx="1236">
                  <c:v>75.859171396975853</c:v>
                </c:pt>
                <c:pt idx="1237">
                  <c:v>74.872294584859517</c:v>
                </c:pt>
                <c:pt idx="1238">
                  <c:v>73.62464321753589</c:v>
                </c:pt>
                <c:pt idx="1239">
                  <c:v>73.05257609984362</c:v>
                </c:pt>
                <c:pt idx="1240">
                  <c:v>72.760122040266879</c:v>
                </c:pt>
                <c:pt idx="1241">
                  <c:v>71.396225203426638</c:v>
                </c:pt>
                <c:pt idx="1242">
                  <c:v>71.056296763542349</c:v>
                </c:pt>
                <c:pt idx="1243">
                  <c:v>69.76359355088924</c:v>
                </c:pt>
                <c:pt idx="1244">
                  <c:v>68.991869062562657</c:v>
                </c:pt>
                <c:pt idx="1245">
                  <c:v>69.266022284689114</c:v>
                </c:pt>
                <c:pt idx="1246">
                  <c:v>69.760844645671796</c:v>
                </c:pt>
                <c:pt idx="1247">
                  <c:v>72.070883467465222</c:v>
                </c:pt>
                <c:pt idx="1248">
                  <c:v>71.442051173603517</c:v>
                </c:pt>
                <c:pt idx="1249">
                  <c:v>70.603181648460961</c:v>
                </c:pt>
                <c:pt idx="1250">
                  <c:v>70.068391209309411</c:v>
                </c:pt>
                <c:pt idx="1251">
                  <c:v>68.268702277863753</c:v>
                </c:pt>
                <c:pt idx="1252">
                  <c:v>69.296863469748786</c:v>
                </c:pt>
                <c:pt idx="1253">
                  <c:v>68.599062364613616</c:v>
                </c:pt>
                <c:pt idx="1254">
                  <c:v>67.273986147159732</c:v>
                </c:pt>
                <c:pt idx="1255">
                  <c:v>77.120384384694688</c:v>
                </c:pt>
                <c:pt idx="1256">
                  <c:v>65.818027930056076</c:v>
                </c:pt>
                <c:pt idx="1257">
                  <c:v>66.120406220638557</c:v>
                </c:pt>
                <c:pt idx="1258">
                  <c:v>65.319526789151979</c:v>
                </c:pt>
                <c:pt idx="1259">
                  <c:v>65.133786139983528</c:v>
                </c:pt>
                <c:pt idx="1260">
                  <c:v>74.463334513330054</c:v>
                </c:pt>
                <c:pt idx="1261">
                  <c:v>71.724311302067406</c:v>
                </c:pt>
                <c:pt idx="1262">
                  <c:v>64.626713425128102</c:v>
                </c:pt>
                <c:pt idx="1263">
                  <c:v>63.880043645318494</c:v>
                </c:pt>
                <c:pt idx="1264">
                  <c:v>63.304676364834059</c:v>
                </c:pt>
                <c:pt idx="1265">
                  <c:v>70.325421950316183</c:v>
                </c:pt>
                <c:pt idx="1266">
                  <c:v>62.175977824725706</c:v>
                </c:pt>
                <c:pt idx="1267">
                  <c:v>62.449677916634286</c:v>
                </c:pt>
                <c:pt idx="1268">
                  <c:v>61.251692576874049</c:v>
                </c:pt>
                <c:pt idx="1269">
                  <c:v>59.542810350560423</c:v>
                </c:pt>
                <c:pt idx="1270">
                  <c:v>67.815241091927106</c:v>
                </c:pt>
                <c:pt idx="1271">
                  <c:v>55.504702861297048</c:v>
                </c:pt>
                <c:pt idx="1272">
                  <c:v>65.890638081776075</c:v>
                </c:pt>
                <c:pt idx="1273">
                  <c:v>53.217811115777373</c:v>
                </c:pt>
                <c:pt idx="1274">
                  <c:v>71.641993697214218</c:v>
                </c:pt>
                <c:pt idx="1275">
                  <c:v>71.4020474743904</c:v>
                </c:pt>
                <c:pt idx="1276">
                  <c:v>71.138818177022671</c:v>
                </c:pt>
                <c:pt idx="1277">
                  <c:v>71.162948663568301</c:v>
                </c:pt>
                <c:pt idx="1278">
                  <c:v>70.924084438810667</c:v>
                </c:pt>
                <c:pt idx="1279">
                  <c:v>70.062721313277308</c:v>
                </c:pt>
                <c:pt idx="1280">
                  <c:v>70.741406319001939</c:v>
                </c:pt>
                <c:pt idx="1281">
                  <c:v>70.31985465524312</c:v>
                </c:pt>
                <c:pt idx="1282">
                  <c:v>70.45159160489564</c:v>
                </c:pt>
                <c:pt idx="1283">
                  <c:v>74.349094700042102</c:v>
                </c:pt>
                <c:pt idx="1284">
                  <c:v>69.75449425778767</c:v>
                </c:pt>
                <c:pt idx="1285">
                  <c:v>68.884057010361119</c:v>
                </c:pt>
                <c:pt idx="1286">
                  <c:v>68.668020100594802</c:v>
                </c:pt>
                <c:pt idx="1287">
                  <c:v>69.255242578826113</c:v>
                </c:pt>
                <c:pt idx="1288">
                  <c:v>75.212798823884285</c:v>
                </c:pt>
                <c:pt idx="1289">
                  <c:v>66.693539644953461</c:v>
                </c:pt>
                <c:pt idx="1290">
                  <c:v>66.354353304494367</c:v>
                </c:pt>
                <c:pt idx="1291">
                  <c:v>65.791250740974135</c:v>
                </c:pt>
                <c:pt idx="1292">
                  <c:v>65.502458048230679</c:v>
                </c:pt>
                <c:pt idx="1293">
                  <c:v>71.327122788696002</c:v>
                </c:pt>
                <c:pt idx="1294">
                  <c:v>70.898698336117249</c:v>
                </c:pt>
                <c:pt idx="1295">
                  <c:v>64.757370339415488</c:v>
                </c:pt>
                <c:pt idx="1296">
                  <c:v>64.206552615125162</c:v>
                </c:pt>
                <c:pt idx="1297">
                  <c:v>71.116343315554516</c:v>
                </c:pt>
                <c:pt idx="1298">
                  <c:v>63.431832391772403</c:v>
                </c:pt>
                <c:pt idx="1299">
                  <c:v>63.690662128237285</c:v>
                </c:pt>
                <c:pt idx="1300">
                  <c:v>63.162419162696942</c:v>
                </c:pt>
                <c:pt idx="1301">
                  <c:v>63.558031474136044</c:v>
                </c:pt>
                <c:pt idx="1302">
                  <c:v>62.683867921078317</c:v>
                </c:pt>
                <c:pt idx="1303">
                  <c:v>68.450555634617899</c:v>
                </c:pt>
                <c:pt idx="1304">
                  <c:v>67.188843063177771</c:v>
                </c:pt>
                <c:pt idx="1305">
                  <c:v>60.653570747662812</c:v>
                </c:pt>
                <c:pt idx="1306">
                  <c:v>60.403233028842919</c:v>
                </c:pt>
                <c:pt idx="1307">
                  <c:v>59.416168153324485</c:v>
                </c:pt>
                <c:pt idx="1308">
                  <c:v>65.383932465725962</c:v>
                </c:pt>
                <c:pt idx="1309">
                  <c:v>58.554793377643549</c:v>
                </c:pt>
                <c:pt idx="1310">
                  <c:v>57.430915539634782</c:v>
                </c:pt>
                <c:pt idx="1311">
                  <c:v>57.545843796351839</c:v>
                </c:pt>
                <c:pt idx="1312">
                  <c:v>73.623648162529378</c:v>
                </c:pt>
                <c:pt idx="1313">
                  <c:v>73.63957678474749</c:v>
                </c:pt>
                <c:pt idx="1314">
                  <c:v>73.212342827775331</c:v>
                </c:pt>
                <c:pt idx="1315">
                  <c:v>72.62688555946481</c:v>
                </c:pt>
                <c:pt idx="1316">
                  <c:v>72.63556248154471</c:v>
                </c:pt>
                <c:pt idx="1317">
                  <c:v>72.844997779058417</c:v>
                </c:pt>
                <c:pt idx="1318">
                  <c:v>72.125735878469328</c:v>
                </c:pt>
                <c:pt idx="1319">
                  <c:v>72.129441919274484</c:v>
                </c:pt>
                <c:pt idx="1320">
                  <c:v>72.423349297432395</c:v>
                </c:pt>
                <c:pt idx="1321">
                  <c:v>71.346024659858955</c:v>
                </c:pt>
                <c:pt idx="1322">
                  <c:v>71.799760709862099</c:v>
                </c:pt>
                <c:pt idx="1323">
                  <c:v>75.61162097977018</c:v>
                </c:pt>
                <c:pt idx="1324">
                  <c:v>71.706412917653225</c:v>
                </c:pt>
                <c:pt idx="1325">
                  <c:v>71.350442942486325</c:v>
                </c:pt>
                <c:pt idx="1326">
                  <c:v>71.051087905432126</c:v>
                </c:pt>
                <c:pt idx="1327">
                  <c:v>75.349760887292405</c:v>
                </c:pt>
                <c:pt idx="1328">
                  <c:v>70.221298913081029</c:v>
                </c:pt>
                <c:pt idx="1329">
                  <c:v>70.649753054152384</c:v>
                </c:pt>
                <c:pt idx="1330">
                  <c:v>70.217462774111695</c:v>
                </c:pt>
                <c:pt idx="1331">
                  <c:v>70.045912926430674</c:v>
                </c:pt>
                <c:pt idx="1332">
                  <c:v>67.878475537622066</c:v>
                </c:pt>
                <c:pt idx="1333">
                  <c:v>68.726232104156338</c:v>
                </c:pt>
                <c:pt idx="1334">
                  <c:v>68.613687279849373</c:v>
                </c:pt>
                <c:pt idx="1335">
                  <c:v>68.720087917742163</c:v>
                </c:pt>
                <c:pt idx="1336">
                  <c:v>69.566333175269051</c:v>
                </c:pt>
                <c:pt idx="1337">
                  <c:v>70.348907499480674</c:v>
                </c:pt>
                <c:pt idx="1338">
                  <c:v>55.122598671437103</c:v>
                </c:pt>
                <c:pt idx="1339">
                  <c:v>68.539483488588075</c:v>
                </c:pt>
                <c:pt idx="1340">
                  <c:v>56.049258568528984</c:v>
                </c:pt>
                <c:pt idx="1341">
                  <c:v>55.652984335565286</c:v>
                </c:pt>
                <c:pt idx="1342">
                  <c:v>55.087853674742973</c:v>
                </c:pt>
                <c:pt idx="1343">
                  <c:v>54.794391348800119</c:v>
                </c:pt>
                <c:pt idx="1344">
                  <c:v>54.016255512323156</c:v>
                </c:pt>
                <c:pt idx="1345">
                  <c:v>66.761491521038394</c:v>
                </c:pt>
                <c:pt idx="1346">
                  <c:v>64.596986155409411</c:v>
                </c:pt>
                <c:pt idx="1347">
                  <c:v>64.348790303933328</c:v>
                </c:pt>
                <c:pt idx="1348">
                  <c:v>64.147659758200149</c:v>
                </c:pt>
                <c:pt idx="1349">
                  <c:v>64.210211897689362</c:v>
                </c:pt>
                <c:pt idx="1350">
                  <c:v>63.929845107673088</c:v>
                </c:pt>
                <c:pt idx="1351">
                  <c:v>64.070650194266847</c:v>
                </c:pt>
                <c:pt idx="1352">
                  <c:v>63.629051037407997</c:v>
                </c:pt>
                <c:pt idx="1353">
                  <c:v>69.375587114474996</c:v>
                </c:pt>
                <c:pt idx="1354">
                  <c:v>69.09906507677475</c:v>
                </c:pt>
                <c:pt idx="1355">
                  <c:v>67.48751028129351</c:v>
                </c:pt>
                <c:pt idx="1356">
                  <c:v>67.654358784758514</c:v>
                </c:pt>
                <c:pt idx="1357">
                  <c:v>60.960841225147391</c:v>
                </c:pt>
                <c:pt idx="1358">
                  <c:v>66.499762660895414</c:v>
                </c:pt>
                <c:pt idx="1359">
                  <c:v>59.409748674493542</c:v>
                </c:pt>
                <c:pt idx="1360">
                  <c:v>60.658904526562246</c:v>
                </c:pt>
                <c:pt idx="1361">
                  <c:v>64.650650301877391</c:v>
                </c:pt>
                <c:pt idx="1362">
                  <c:v>63.436181906011306</c:v>
                </c:pt>
                <c:pt idx="1363">
                  <c:v>74.14453205269686</c:v>
                </c:pt>
                <c:pt idx="1364">
                  <c:v>61.676562325698711</c:v>
                </c:pt>
                <c:pt idx="1365">
                  <c:v>61.576794107910857</c:v>
                </c:pt>
                <c:pt idx="1366">
                  <c:v>61.0595260741324</c:v>
                </c:pt>
                <c:pt idx="1367">
                  <c:v>60.213394307648358</c:v>
                </c:pt>
                <c:pt idx="1368">
                  <c:v>59.484056086373734</c:v>
                </c:pt>
                <c:pt idx="1369">
                  <c:v>59.683902042131187</c:v>
                </c:pt>
                <c:pt idx="1370">
                  <c:v>58.931470846095891</c:v>
                </c:pt>
                <c:pt idx="1371">
                  <c:v>59.510798335510792</c:v>
                </c:pt>
                <c:pt idx="1372">
                  <c:v>59.494732931520431</c:v>
                </c:pt>
                <c:pt idx="1373">
                  <c:v>60.428908526876953</c:v>
                </c:pt>
                <c:pt idx="1374">
                  <c:v>62.363996604318736</c:v>
                </c:pt>
                <c:pt idx="1375">
                  <c:v>63.944049435624819</c:v>
                </c:pt>
                <c:pt idx="1376">
                  <c:v>81.311080280146442</c:v>
                </c:pt>
                <c:pt idx="1377">
                  <c:v>82.928300145254241</c:v>
                </c:pt>
                <c:pt idx="1378">
                  <c:v>82.279100383833594</c:v>
                </c:pt>
                <c:pt idx="1379">
                  <c:v>82.128432899723578</c:v>
                </c:pt>
                <c:pt idx="1380">
                  <c:v>79.41346879134332</c:v>
                </c:pt>
                <c:pt idx="1381">
                  <c:v>81.407764367234506</c:v>
                </c:pt>
                <c:pt idx="1382">
                  <c:v>83.104083196842424</c:v>
                </c:pt>
                <c:pt idx="1383">
                  <c:v>78.291720655971048</c:v>
                </c:pt>
                <c:pt idx="1384">
                  <c:v>80.374962417811616</c:v>
                </c:pt>
                <c:pt idx="1385">
                  <c:v>77.678982256026373</c:v>
                </c:pt>
                <c:pt idx="1386">
                  <c:v>79.398288070206078</c:v>
                </c:pt>
                <c:pt idx="1387">
                  <c:v>78.691704320845716</c:v>
                </c:pt>
                <c:pt idx="1388">
                  <c:v>77.660223922234934</c:v>
                </c:pt>
                <c:pt idx="1389">
                  <c:v>79.319527855967962</c:v>
                </c:pt>
                <c:pt idx="1390">
                  <c:v>79.88136735071464</c:v>
                </c:pt>
                <c:pt idx="1391">
                  <c:v>72.597144419933969</c:v>
                </c:pt>
                <c:pt idx="1392">
                  <c:v>72.120690562412278</c:v>
                </c:pt>
                <c:pt idx="1393">
                  <c:v>71.838498103874883</c:v>
                </c:pt>
                <c:pt idx="1394">
                  <c:v>71.898542431753299</c:v>
                </c:pt>
                <c:pt idx="1395">
                  <c:v>71.978099249261547</c:v>
                </c:pt>
                <c:pt idx="1396">
                  <c:v>70.435670214676321</c:v>
                </c:pt>
                <c:pt idx="1397">
                  <c:v>70.466033517719495</c:v>
                </c:pt>
                <c:pt idx="1398">
                  <c:v>70.957416340073337</c:v>
                </c:pt>
                <c:pt idx="1399">
                  <c:v>71.394318253402631</c:v>
                </c:pt>
                <c:pt idx="1400">
                  <c:v>70.644664467987212</c:v>
                </c:pt>
                <c:pt idx="1401">
                  <c:v>69.039592493786699</c:v>
                </c:pt>
                <c:pt idx="1402">
                  <c:v>70.301647114919419</c:v>
                </c:pt>
                <c:pt idx="1403">
                  <c:v>70.04048940244607</c:v>
                </c:pt>
                <c:pt idx="1404">
                  <c:v>69.859041555195148</c:v>
                </c:pt>
                <c:pt idx="1405">
                  <c:v>69.780389018688567</c:v>
                </c:pt>
                <c:pt idx="1406">
                  <c:v>69.261031994864567</c:v>
                </c:pt>
                <c:pt idx="1407">
                  <c:v>74.014868631821386</c:v>
                </c:pt>
                <c:pt idx="1408">
                  <c:v>68.546744100947848</c:v>
                </c:pt>
                <c:pt idx="1409">
                  <c:v>68.019112769205265</c:v>
                </c:pt>
                <c:pt idx="1410">
                  <c:v>73.12390063094773</c:v>
                </c:pt>
                <c:pt idx="1411">
                  <c:v>67.141522639228555</c:v>
                </c:pt>
                <c:pt idx="1412">
                  <c:v>72.17511935090684</c:v>
                </c:pt>
                <c:pt idx="1413">
                  <c:v>60.889587785002298</c:v>
                </c:pt>
                <c:pt idx="1414">
                  <c:v>60.389442937363455</c:v>
                </c:pt>
                <c:pt idx="1415">
                  <c:v>59.526364701577783</c:v>
                </c:pt>
                <c:pt idx="1416">
                  <c:v>58.660015543967944</c:v>
                </c:pt>
                <c:pt idx="1417">
                  <c:v>57.38173206279037</c:v>
                </c:pt>
                <c:pt idx="1418">
                  <c:v>71.121150997236384</c:v>
                </c:pt>
                <c:pt idx="1419">
                  <c:v>56.44353108140669</c:v>
                </c:pt>
                <c:pt idx="1420">
                  <c:v>69.998881369400749</c:v>
                </c:pt>
                <c:pt idx="1421">
                  <c:v>52.752364457904484</c:v>
                </c:pt>
                <c:pt idx="1422">
                  <c:v>68.468772167142518</c:v>
                </c:pt>
                <c:pt idx="1423">
                  <c:v>68.380407023972055</c:v>
                </c:pt>
                <c:pt idx="1424">
                  <c:v>69.519279218209704</c:v>
                </c:pt>
                <c:pt idx="1425">
                  <c:v>50.553337484894548</c:v>
                </c:pt>
                <c:pt idx="1426">
                  <c:v>52.11853840518328</c:v>
                </c:pt>
                <c:pt idx="1427">
                  <c:v>54.019668116786093</c:v>
                </c:pt>
                <c:pt idx="1428">
                  <c:v>79.132834481070176</c:v>
                </c:pt>
                <c:pt idx="1429">
                  <c:v>78.914764154757052</c:v>
                </c:pt>
                <c:pt idx="1430">
                  <c:v>82.246609314386305</c:v>
                </c:pt>
                <c:pt idx="1431">
                  <c:v>82.821799879122423</c:v>
                </c:pt>
                <c:pt idx="1432">
                  <c:v>69.155622555206861</c:v>
                </c:pt>
                <c:pt idx="1433">
                  <c:v>69.60722660837834</c:v>
                </c:pt>
                <c:pt idx="1434">
                  <c:v>68.19242377796121</c:v>
                </c:pt>
                <c:pt idx="1435">
                  <c:v>67.948076463287947</c:v>
                </c:pt>
                <c:pt idx="1436">
                  <c:v>67.131702552975455</c:v>
                </c:pt>
                <c:pt idx="1437">
                  <c:v>67.102343455032837</c:v>
                </c:pt>
                <c:pt idx="1438">
                  <c:v>67.727684794959686</c:v>
                </c:pt>
                <c:pt idx="1439">
                  <c:v>68.211534336347668</c:v>
                </c:pt>
                <c:pt idx="1440">
                  <c:v>67.8434838169957</c:v>
                </c:pt>
                <c:pt idx="1441">
                  <c:v>67.511183341916052</c:v>
                </c:pt>
                <c:pt idx="1442">
                  <c:v>67.294158197065229</c:v>
                </c:pt>
                <c:pt idx="1443">
                  <c:v>67.363162327591141</c:v>
                </c:pt>
                <c:pt idx="1444">
                  <c:v>67.150822953355743</c:v>
                </c:pt>
                <c:pt idx="1445">
                  <c:v>67.327786629511195</c:v>
                </c:pt>
                <c:pt idx="1446">
                  <c:v>66.517162694256939</c:v>
                </c:pt>
                <c:pt idx="1447">
                  <c:v>66.245949390637207</c:v>
                </c:pt>
                <c:pt idx="1448">
                  <c:v>66.446103990307478</c:v>
                </c:pt>
                <c:pt idx="1449">
                  <c:v>65.278764483814143</c:v>
                </c:pt>
                <c:pt idx="1450">
                  <c:v>66.258717040416428</c:v>
                </c:pt>
                <c:pt idx="1451">
                  <c:v>65.165029359922144</c:v>
                </c:pt>
                <c:pt idx="1452">
                  <c:v>64.499738063008024</c:v>
                </c:pt>
                <c:pt idx="1453">
                  <c:v>72.007686175784755</c:v>
                </c:pt>
                <c:pt idx="1454">
                  <c:v>71.847098678160108</c:v>
                </c:pt>
                <c:pt idx="1455">
                  <c:v>71.844606745233904</c:v>
                </c:pt>
                <c:pt idx="1456">
                  <c:v>71.332241023838549</c:v>
                </c:pt>
                <c:pt idx="1457">
                  <c:v>70.56252708924103</c:v>
                </c:pt>
                <c:pt idx="1458">
                  <c:v>75.670840345532255</c:v>
                </c:pt>
                <c:pt idx="1459">
                  <c:v>70.479404838917418</c:v>
                </c:pt>
                <c:pt idx="1460">
                  <c:v>69.13607638310053</c:v>
                </c:pt>
                <c:pt idx="1461">
                  <c:v>69.711212702506131</c:v>
                </c:pt>
                <c:pt idx="1462">
                  <c:v>68.110242329417616</c:v>
                </c:pt>
                <c:pt idx="1463">
                  <c:v>68.128394284729012</c:v>
                </c:pt>
                <c:pt idx="1464">
                  <c:v>67.616140627105324</c:v>
                </c:pt>
                <c:pt idx="1465">
                  <c:v>67.081443335896012</c:v>
                </c:pt>
                <c:pt idx="1466">
                  <c:v>67.449189199857983</c:v>
                </c:pt>
                <c:pt idx="1467">
                  <c:v>67.547024530463688</c:v>
                </c:pt>
                <c:pt idx="1468">
                  <c:v>69.94052668444435</c:v>
                </c:pt>
                <c:pt idx="1469">
                  <c:v>69.627984523385436</c:v>
                </c:pt>
                <c:pt idx="1470">
                  <c:v>69.564452395621188</c:v>
                </c:pt>
                <c:pt idx="1471">
                  <c:v>69.573903540123027</c:v>
                </c:pt>
                <c:pt idx="1472">
                  <c:v>69.368106206893927</c:v>
                </c:pt>
                <c:pt idx="1473">
                  <c:v>69.128558385589002</c:v>
                </c:pt>
                <c:pt idx="1474">
                  <c:v>68.233860575898291</c:v>
                </c:pt>
                <c:pt idx="1475">
                  <c:v>64.788572243948067</c:v>
                </c:pt>
                <c:pt idx="1476">
                  <c:v>64.614085336264523</c:v>
                </c:pt>
                <c:pt idx="1477">
                  <c:v>64.282159065674847</c:v>
                </c:pt>
                <c:pt idx="1478">
                  <c:v>72.340304249307621</c:v>
                </c:pt>
                <c:pt idx="1479">
                  <c:v>61.920575137550905</c:v>
                </c:pt>
                <c:pt idx="1480">
                  <c:v>61.172114627716297</c:v>
                </c:pt>
                <c:pt idx="1481">
                  <c:v>59.969949490304664</c:v>
                </c:pt>
                <c:pt idx="1482">
                  <c:v>73.502413651118843</c:v>
                </c:pt>
                <c:pt idx="1483">
                  <c:v>73.298043703683177</c:v>
                </c:pt>
                <c:pt idx="1484">
                  <c:v>73.059259082777459</c:v>
                </c:pt>
                <c:pt idx="1485">
                  <c:v>77.333628987626767</c:v>
                </c:pt>
                <c:pt idx="1486">
                  <c:v>73.239264465216223</c:v>
                </c:pt>
                <c:pt idx="1487">
                  <c:v>73.267231168778295</c:v>
                </c:pt>
                <c:pt idx="1488">
                  <c:v>73.37094281558457</c:v>
                </c:pt>
                <c:pt idx="1489">
                  <c:v>72.987489834848986</c:v>
                </c:pt>
                <c:pt idx="1490">
                  <c:v>73.633945720280465</c:v>
                </c:pt>
                <c:pt idx="1491">
                  <c:v>77.373597688616101</c:v>
                </c:pt>
                <c:pt idx="1492">
                  <c:v>73.405007657437309</c:v>
                </c:pt>
                <c:pt idx="1493">
                  <c:v>71.512006129699259</c:v>
                </c:pt>
                <c:pt idx="1494">
                  <c:v>71.407959680191027</c:v>
                </c:pt>
                <c:pt idx="1495">
                  <c:v>71.667727217783664</c:v>
                </c:pt>
                <c:pt idx="1496">
                  <c:v>72.947706226370741</c:v>
                </c:pt>
                <c:pt idx="1497">
                  <c:v>70.931976112963781</c:v>
                </c:pt>
                <c:pt idx="1498">
                  <c:v>69.585306382653613</c:v>
                </c:pt>
                <c:pt idx="1499">
                  <c:v>70.430498930749266</c:v>
                </c:pt>
                <c:pt idx="1500">
                  <c:v>69.347711806741785</c:v>
                </c:pt>
                <c:pt idx="1501">
                  <c:v>70.052421175358376</c:v>
                </c:pt>
                <c:pt idx="1502">
                  <c:v>69.174124157203948</c:v>
                </c:pt>
                <c:pt idx="1503">
                  <c:v>70.099412635674852</c:v>
                </c:pt>
                <c:pt idx="1504">
                  <c:v>68.396224469942879</c:v>
                </c:pt>
                <c:pt idx="1505">
                  <c:v>68.769115441109705</c:v>
                </c:pt>
                <c:pt idx="1506">
                  <c:v>68.794841231550706</c:v>
                </c:pt>
                <c:pt idx="1507">
                  <c:v>74.069734758416857</c:v>
                </c:pt>
                <c:pt idx="1508">
                  <c:v>67.749034074505204</c:v>
                </c:pt>
                <c:pt idx="1509">
                  <c:v>67.709920560586582</c:v>
                </c:pt>
                <c:pt idx="1510">
                  <c:v>78.203428632130354</c:v>
                </c:pt>
                <c:pt idx="1511">
                  <c:v>78.022499117471824</c:v>
                </c:pt>
                <c:pt idx="1512">
                  <c:v>77.771183617573655</c:v>
                </c:pt>
                <c:pt idx="1513">
                  <c:v>77.773492645656859</c:v>
                </c:pt>
                <c:pt idx="1514">
                  <c:v>77.358888831235248</c:v>
                </c:pt>
                <c:pt idx="1515">
                  <c:v>77.891254306932936</c:v>
                </c:pt>
                <c:pt idx="1516">
                  <c:v>77.303201145987856</c:v>
                </c:pt>
                <c:pt idx="1517">
                  <c:v>77.209784907865782</c:v>
                </c:pt>
                <c:pt idx="1518">
                  <c:v>77.59918101537059</c:v>
                </c:pt>
                <c:pt idx="1519">
                  <c:v>76.401003545619645</c:v>
                </c:pt>
                <c:pt idx="1520">
                  <c:v>76.496916867613777</c:v>
                </c:pt>
                <c:pt idx="1521">
                  <c:v>75.914663636674135</c:v>
                </c:pt>
                <c:pt idx="1522">
                  <c:v>75.673838700537544</c:v>
                </c:pt>
                <c:pt idx="1523">
                  <c:v>76.410355868863533</c:v>
                </c:pt>
                <c:pt idx="1524">
                  <c:v>73.266428339872022</c:v>
                </c:pt>
                <c:pt idx="1525">
                  <c:v>78.267683074297366</c:v>
                </c:pt>
                <c:pt idx="1526">
                  <c:v>77.936864411447857</c:v>
                </c:pt>
                <c:pt idx="1527">
                  <c:v>73.824583326347479</c:v>
                </c:pt>
                <c:pt idx="1528">
                  <c:v>73.840087789504551</c:v>
                </c:pt>
                <c:pt idx="1529">
                  <c:v>71.886276565239442</c:v>
                </c:pt>
                <c:pt idx="1530">
                  <c:v>71.304368507247233</c:v>
                </c:pt>
                <c:pt idx="1531">
                  <c:v>70.96461654973568</c:v>
                </c:pt>
                <c:pt idx="1532">
                  <c:v>70.300153911565303</c:v>
                </c:pt>
                <c:pt idx="1533">
                  <c:v>70.192138908364726</c:v>
                </c:pt>
                <c:pt idx="1534">
                  <c:v>69.862741567575881</c:v>
                </c:pt>
                <c:pt idx="1535">
                  <c:v>70.001810843583939</c:v>
                </c:pt>
                <c:pt idx="1536">
                  <c:v>69.723763785289734</c:v>
                </c:pt>
                <c:pt idx="1537">
                  <c:v>68.885175376113054</c:v>
                </c:pt>
                <c:pt idx="1538">
                  <c:v>73.379123894475754</c:v>
                </c:pt>
                <c:pt idx="1539">
                  <c:v>69.236384629897842</c:v>
                </c:pt>
                <c:pt idx="1540">
                  <c:v>65.793033062304801</c:v>
                </c:pt>
                <c:pt idx="1541">
                  <c:v>64.64688003649367</c:v>
                </c:pt>
                <c:pt idx="1542">
                  <c:v>71.812767919030335</c:v>
                </c:pt>
                <c:pt idx="1543">
                  <c:v>65.241457189314545</c:v>
                </c:pt>
                <c:pt idx="1544">
                  <c:v>65.320415454699756</c:v>
                </c:pt>
                <c:pt idx="1545">
                  <c:v>65.049486898347922</c:v>
                </c:pt>
                <c:pt idx="1546">
                  <c:v>64.191183894487452</c:v>
                </c:pt>
                <c:pt idx="1547">
                  <c:v>63.497896248651088</c:v>
                </c:pt>
                <c:pt idx="1548">
                  <c:v>64.073247287625051</c:v>
                </c:pt>
                <c:pt idx="1549">
                  <c:v>63.020331884212339</c:v>
                </c:pt>
                <c:pt idx="1550">
                  <c:v>64.022947336574475</c:v>
                </c:pt>
                <c:pt idx="1551">
                  <c:v>63.902205001785362</c:v>
                </c:pt>
                <c:pt idx="1552">
                  <c:v>63.950824390215224</c:v>
                </c:pt>
                <c:pt idx="1553">
                  <c:v>70.072082955511277</c:v>
                </c:pt>
                <c:pt idx="1554">
                  <c:v>60.364113234475148</c:v>
                </c:pt>
                <c:pt idx="1555">
                  <c:v>59.799049503334302</c:v>
                </c:pt>
                <c:pt idx="1556">
                  <c:v>60.718357958535208</c:v>
                </c:pt>
                <c:pt idx="1557">
                  <c:v>60.47903147207824</c:v>
                </c:pt>
                <c:pt idx="1558">
                  <c:v>60.081795069056902</c:v>
                </c:pt>
                <c:pt idx="1559">
                  <c:v>70.807496859426664</c:v>
                </c:pt>
                <c:pt idx="1560">
                  <c:v>70.01245877839942</c:v>
                </c:pt>
                <c:pt idx="1561">
                  <c:v>71.047057080175449</c:v>
                </c:pt>
                <c:pt idx="1562">
                  <c:v>57.330372504230503</c:v>
                </c:pt>
                <c:pt idx="1563">
                  <c:v>57.65877182669486</c:v>
                </c:pt>
                <c:pt idx="1564">
                  <c:v>71.555499647101655</c:v>
                </c:pt>
                <c:pt idx="1565">
                  <c:v>55.288415663017716</c:v>
                </c:pt>
                <c:pt idx="1566">
                  <c:v>78.317497043031068</c:v>
                </c:pt>
                <c:pt idx="1567">
                  <c:v>72.352388586439119</c:v>
                </c:pt>
                <c:pt idx="1568">
                  <c:v>78.099777237886286</c:v>
                </c:pt>
                <c:pt idx="1569">
                  <c:v>77.958605720358634</c:v>
                </c:pt>
                <c:pt idx="1570">
                  <c:v>71.615334256171423</c:v>
                </c:pt>
                <c:pt idx="1571">
                  <c:v>71.235811536554536</c:v>
                </c:pt>
                <c:pt idx="1572">
                  <c:v>69.738179891731718</c:v>
                </c:pt>
                <c:pt idx="1573">
                  <c:v>68.898771748790693</c:v>
                </c:pt>
                <c:pt idx="1574">
                  <c:v>69.639592410193245</c:v>
                </c:pt>
                <c:pt idx="1575">
                  <c:v>68.410612409093773</c:v>
                </c:pt>
                <c:pt idx="1576">
                  <c:v>69.478623036974582</c:v>
                </c:pt>
                <c:pt idx="1577">
                  <c:v>68.971967491616354</c:v>
                </c:pt>
                <c:pt idx="1578">
                  <c:v>68.576122282040714</c:v>
                </c:pt>
                <c:pt idx="1579">
                  <c:v>68.350842297092214</c:v>
                </c:pt>
                <c:pt idx="1580">
                  <c:v>69.07672443433971</c:v>
                </c:pt>
                <c:pt idx="1581">
                  <c:v>76.741936726919874</c:v>
                </c:pt>
                <c:pt idx="1582">
                  <c:v>76.608860418190048</c:v>
                </c:pt>
                <c:pt idx="1583">
                  <c:v>75.446801260959631</c:v>
                </c:pt>
                <c:pt idx="1584">
                  <c:v>76.671743092413749</c:v>
                </c:pt>
                <c:pt idx="1585">
                  <c:v>76.398462271529965</c:v>
                </c:pt>
                <c:pt idx="1586">
                  <c:v>76.360589098309759</c:v>
                </c:pt>
                <c:pt idx="1587">
                  <c:v>75.866989456349444</c:v>
                </c:pt>
                <c:pt idx="1588">
                  <c:v>74.723876301694901</c:v>
                </c:pt>
                <c:pt idx="1589">
                  <c:v>75.764928454388524</c:v>
                </c:pt>
                <c:pt idx="1590">
                  <c:v>74.981175149879562</c:v>
                </c:pt>
                <c:pt idx="1591">
                  <c:v>75.840085160181133</c:v>
                </c:pt>
                <c:pt idx="1592">
                  <c:v>74.750144556729936</c:v>
                </c:pt>
                <c:pt idx="1593">
                  <c:v>74.143192858021692</c:v>
                </c:pt>
                <c:pt idx="1594">
                  <c:v>74.59490855247563</c:v>
                </c:pt>
                <c:pt idx="1595">
                  <c:v>74.741347319279271</c:v>
                </c:pt>
                <c:pt idx="1596">
                  <c:v>68.300392569824155</c:v>
                </c:pt>
                <c:pt idx="1597">
                  <c:v>67.986459630646948</c:v>
                </c:pt>
                <c:pt idx="1598">
                  <c:v>67.920558437129941</c:v>
                </c:pt>
                <c:pt idx="1599">
                  <c:v>68.19139027241728</c:v>
                </c:pt>
                <c:pt idx="1600">
                  <c:v>67.990011730828726</c:v>
                </c:pt>
                <c:pt idx="1601">
                  <c:v>68.111198173101698</c:v>
                </c:pt>
                <c:pt idx="1602">
                  <c:v>67.968661378201688</c:v>
                </c:pt>
                <c:pt idx="1603">
                  <c:v>67.493424800249883</c:v>
                </c:pt>
                <c:pt idx="1604">
                  <c:v>68.064895279034275</c:v>
                </c:pt>
                <c:pt idx="1605">
                  <c:v>67.00380008390016</c:v>
                </c:pt>
                <c:pt idx="1606">
                  <c:v>67.731828433840391</c:v>
                </c:pt>
                <c:pt idx="1607">
                  <c:v>66.936254944050205</c:v>
                </c:pt>
                <c:pt idx="1608">
                  <c:v>66.539786443033861</c:v>
                </c:pt>
                <c:pt idx="1609">
                  <c:v>68.233513810855328</c:v>
                </c:pt>
                <c:pt idx="1610">
                  <c:v>68.058734127892251</c:v>
                </c:pt>
                <c:pt idx="1611">
                  <c:v>67.860539153848123</c:v>
                </c:pt>
                <c:pt idx="1612">
                  <c:v>67.912246592763324</c:v>
                </c:pt>
                <c:pt idx="1613">
                  <c:v>67.718796554466891</c:v>
                </c:pt>
                <c:pt idx="1614">
                  <c:v>67.696078949480807</c:v>
                </c:pt>
                <c:pt idx="1615">
                  <c:v>67.377324687634427</c:v>
                </c:pt>
                <c:pt idx="1616">
                  <c:v>66.904429902661832</c:v>
                </c:pt>
                <c:pt idx="1617">
                  <c:v>67.043290827906432</c:v>
                </c:pt>
                <c:pt idx="1618">
                  <c:v>66.349371143032613</c:v>
                </c:pt>
                <c:pt idx="1619">
                  <c:v>66.942130018031349</c:v>
                </c:pt>
                <c:pt idx="1620">
                  <c:v>65.908058787428544</c:v>
                </c:pt>
                <c:pt idx="1621">
                  <c:v>65.742552522554931</c:v>
                </c:pt>
                <c:pt idx="1622">
                  <c:v>66.268852273871801</c:v>
                </c:pt>
                <c:pt idx="1623">
                  <c:v>71.56449026400071</c:v>
                </c:pt>
                <c:pt idx="1624">
                  <c:v>64.682921079192027</c:v>
                </c:pt>
                <c:pt idx="1625">
                  <c:v>63.969023903919691</c:v>
                </c:pt>
                <c:pt idx="1626">
                  <c:v>62.977265798405099</c:v>
                </c:pt>
                <c:pt idx="1627">
                  <c:v>62.100118777399331</c:v>
                </c:pt>
                <c:pt idx="1628">
                  <c:v>61.849592088724592</c:v>
                </c:pt>
                <c:pt idx="1629">
                  <c:v>61.643963408233205</c:v>
                </c:pt>
                <c:pt idx="1630">
                  <c:v>71.932123978329827</c:v>
                </c:pt>
                <c:pt idx="1631">
                  <c:v>56.354719247814671</c:v>
                </c:pt>
                <c:pt idx="1632">
                  <c:v>55.315922730830529</c:v>
                </c:pt>
                <c:pt idx="1633">
                  <c:v>53.458719341652852</c:v>
                </c:pt>
                <c:pt idx="1634">
                  <c:v>59.38672645174141</c:v>
                </c:pt>
                <c:pt idx="1635">
                  <c:v>58.459546531539871</c:v>
                </c:pt>
                <c:pt idx="1636">
                  <c:v>56.522505211899848</c:v>
                </c:pt>
                <c:pt idx="1637">
                  <c:v>55.94085624527991</c:v>
                </c:pt>
                <c:pt idx="1638">
                  <c:v>53.644737290148178</c:v>
                </c:pt>
                <c:pt idx="1639">
                  <c:v>51.734432777792136</c:v>
                </c:pt>
                <c:pt idx="1640">
                  <c:v>49.764651550589129</c:v>
                </c:pt>
                <c:pt idx="1641">
                  <c:v>68.123858775474062</c:v>
                </c:pt>
                <c:pt idx="1642">
                  <c:v>70.540767762419009</c:v>
                </c:pt>
                <c:pt idx="1643">
                  <c:v>45.919025155701476</c:v>
                </c:pt>
                <c:pt idx="1644">
                  <c:v>46.153483206518921</c:v>
                </c:pt>
                <c:pt idx="1645">
                  <c:v>46.52589513127031</c:v>
                </c:pt>
                <c:pt idx="1646">
                  <c:v>68.787592461329893</c:v>
                </c:pt>
                <c:pt idx="1647">
                  <c:v>48.874811704122216</c:v>
                </c:pt>
                <c:pt idx="1648">
                  <c:v>50.246437184488926</c:v>
                </c:pt>
              </c:numCache>
            </c:numRef>
          </c:xVal>
          <c:yVal>
            <c:numRef>
              <c:f>Regression!RegChartScaleLoc</c:f>
              <c:numCache>
                <c:formatCode>0.0000</c:formatCode>
                <c:ptCount val="1649"/>
                <c:pt idx="0">
                  <c:v>0.15055543124048085</c:v>
                </c:pt>
                <c:pt idx="1">
                  <c:v>0.72387859502440732</c:v>
                </c:pt>
                <c:pt idx="2">
                  <c:v>0.69452109124479322</c:v>
                </c:pt>
                <c:pt idx="3">
                  <c:v>0.69801355217433014</c:v>
                </c:pt>
                <c:pt idx="4">
                  <c:v>0.67488521231055687</c:v>
                </c:pt>
                <c:pt idx="5">
                  <c:v>0.64381636505969375</c:v>
                </c:pt>
                <c:pt idx="6">
                  <c:v>0.63693275088726697</c:v>
                </c:pt>
                <c:pt idx="7">
                  <c:v>0.60303862484376647</c:v>
                </c:pt>
                <c:pt idx="8">
                  <c:v>0.51861807791673575</c:v>
                </c:pt>
                <c:pt idx="9">
                  <c:v>0.5805123430553667</c:v>
                </c:pt>
                <c:pt idx="10">
                  <c:v>0.38820253955300693</c:v>
                </c:pt>
                <c:pt idx="11">
                  <c:v>0.16490787362206938</c:v>
                </c:pt>
                <c:pt idx="12">
                  <c:v>0.38653122859879413</c:v>
                </c:pt>
                <c:pt idx="13">
                  <c:v>1.4239736570424837</c:v>
                </c:pt>
                <c:pt idx="14">
                  <c:v>9.6596567911910833E-2</c:v>
                </c:pt>
                <c:pt idx="15">
                  <c:v>0.31421817451947331</c:v>
                </c:pt>
                <c:pt idx="16">
                  <c:v>0.15055543124049536</c:v>
                </c:pt>
                <c:pt idx="17">
                  <c:v>0.15477576584975172</c:v>
                </c:pt>
                <c:pt idx="18">
                  <c:v>0.70453439078816671</c:v>
                </c:pt>
                <c:pt idx="19">
                  <c:v>0.68502524255398822</c:v>
                </c:pt>
                <c:pt idx="20">
                  <c:v>0.82314232088098438</c:v>
                </c:pt>
                <c:pt idx="21">
                  <c:v>0.96929056462044783</c:v>
                </c:pt>
                <c:pt idx="22">
                  <c:v>0.94913209526653874</c:v>
                </c:pt>
                <c:pt idx="23">
                  <c:v>0.48283745987075533</c:v>
                </c:pt>
                <c:pt idx="24">
                  <c:v>0.78958264934267286</c:v>
                </c:pt>
                <c:pt idx="25">
                  <c:v>0.9236422577833302</c:v>
                </c:pt>
                <c:pt idx="26">
                  <c:v>0.65466009171036665</c:v>
                </c:pt>
                <c:pt idx="27">
                  <c:v>0.37757937081870008</c:v>
                </c:pt>
                <c:pt idx="28">
                  <c:v>0.52837807934364367</c:v>
                </c:pt>
                <c:pt idx="29">
                  <c:v>0.56115288307215638</c:v>
                </c:pt>
                <c:pt idx="30">
                  <c:v>0.4884524194126037</c:v>
                </c:pt>
                <c:pt idx="31">
                  <c:v>0.42452741135008176</c:v>
                </c:pt>
                <c:pt idx="32">
                  <c:v>0.68291428870718407</c:v>
                </c:pt>
                <c:pt idx="33">
                  <c:v>0.45238793036937958</c:v>
                </c:pt>
                <c:pt idx="34">
                  <c:v>0.43387133742153727</c:v>
                </c:pt>
                <c:pt idx="35">
                  <c:v>0.51712391212785414</c:v>
                </c:pt>
                <c:pt idx="36">
                  <c:v>0.63152033031690491</c:v>
                </c:pt>
                <c:pt idx="37">
                  <c:v>0.68757427919857961</c:v>
                </c:pt>
                <c:pt idx="38">
                  <c:v>0.8265158762022915</c:v>
                </c:pt>
                <c:pt idx="39">
                  <c:v>0.86962889989421521</c:v>
                </c:pt>
                <c:pt idx="40">
                  <c:v>0.75785247412542012</c:v>
                </c:pt>
                <c:pt idx="41">
                  <c:v>0.88839536311289069</c:v>
                </c:pt>
                <c:pt idx="42">
                  <c:v>0.54412398184552635</c:v>
                </c:pt>
                <c:pt idx="43">
                  <c:v>1.4860039905523326</c:v>
                </c:pt>
                <c:pt idx="44">
                  <c:v>1.502473893577462</c:v>
                </c:pt>
                <c:pt idx="45">
                  <c:v>0.92025870591807102</c:v>
                </c:pt>
                <c:pt idx="46">
                  <c:v>1.2843474125955583</c:v>
                </c:pt>
                <c:pt idx="47">
                  <c:v>1.3325934413646201</c:v>
                </c:pt>
                <c:pt idx="48">
                  <c:v>1.3235304877022191</c:v>
                </c:pt>
                <c:pt idx="49">
                  <c:v>1.2886554614975534</c:v>
                </c:pt>
                <c:pt idx="50">
                  <c:v>1.2355301086856623</c:v>
                </c:pt>
                <c:pt idx="51">
                  <c:v>0.79525466455090876</c:v>
                </c:pt>
                <c:pt idx="52">
                  <c:v>0.80529161975909391</c:v>
                </c:pt>
                <c:pt idx="53">
                  <c:v>1.1810321133156652</c:v>
                </c:pt>
                <c:pt idx="54">
                  <c:v>1.1973869748478965</c:v>
                </c:pt>
                <c:pt idx="55">
                  <c:v>0.63964957166639358</c:v>
                </c:pt>
                <c:pt idx="56">
                  <c:v>0.6448607820233121</c:v>
                </c:pt>
                <c:pt idx="57">
                  <c:v>0.60381533765823547</c:v>
                </c:pt>
                <c:pt idx="58">
                  <c:v>0.61503001786645883</c:v>
                </c:pt>
                <c:pt idx="59">
                  <c:v>0.58693385622035632</c:v>
                </c:pt>
                <c:pt idx="60">
                  <c:v>0.50075283616484323</c:v>
                </c:pt>
                <c:pt idx="61">
                  <c:v>1.1430800699904105</c:v>
                </c:pt>
                <c:pt idx="62">
                  <c:v>0.65941712073718883</c:v>
                </c:pt>
                <c:pt idx="63">
                  <c:v>0.67950389886973783</c:v>
                </c:pt>
                <c:pt idx="64">
                  <c:v>0.36033068536817064</c:v>
                </c:pt>
                <c:pt idx="65">
                  <c:v>0.81628079987721491</c:v>
                </c:pt>
                <c:pt idx="66">
                  <c:v>0.82185887454126094</c:v>
                </c:pt>
                <c:pt idx="67">
                  <c:v>0.76697181499066813</c:v>
                </c:pt>
                <c:pt idx="68">
                  <c:v>0.8207159556840693</c:v>
                </c:pt>
                <c:pt idx="69">
                  <c:v>0.85940285832517849</c:v>
                </c:pt>
                <c:pt idx="70">
                  <c:v>0.47198307776503395</c:v>
                </c:pt>
                <c:pt idx="71">
                  <c:v>0.9591303286543621</c:v>
                </c:pt>
                <c:pt idx="72">
                  <c:v>0.95321101212694159</c:v>
                </c:pt>
                <c:pt idx="73">
                  <c:v>1.0739514350258776</c:v>
                </c:pt>
                <c:pt idx="74">
                  <c:v>0.99840802778790716</c:v>
                </c:pt>
                <c:pt idx="75">
                  <c:v>1.034338289879646</c:v>
                </c:pt>
                <c:pt idx="76">
                  <c:v>1.00270865735683</c:v>
                </c:pt>
                <c:pt idx="77">
                  <c:v>0.88959111404139757</c:v>
                </c:pt>
                <c:pt idx="78">
                  <c:v>0.69919714173829528</c:v>
                </c:pt>
                <c:pt idx="79">
                  <c:v>1.3826571834896968</c:v>
                </c:pt>
                <c:pt idx="80">
                  <c:v>1.2548920982632106</c:v>
                </c:pt>
                <c:pt idx="81">
                  <c:v>1.236632705954577</c:v>
                </c:pt>
                <c:pt idx="82">
                  <c:v>1.1961214472264616</c:v>
                </c:pt>
                <c:pt idx="83">
                  <c:v>1.0874455744304927</c:v>
                </c:pt>
                <c:pt idx="84">
                  <c:v>1.0029908177632991</c:v>
                </c:pt>
                <c:pt idx="85">
                  <c:v>1.0748483966740536</c:v>
                </c:pt>
                <c:pt idx="86">
                  <c:v>0.62621614958661875</c:v>
                </c:pt>
                <c:pt idx="87">
                  <c:v>1.1930101927207382</c:v>
                </c:pt>
                <c:pt idx="88">
                  <c:v>0.91153909106684272</c:v>
                </c:pt>
                <c:pt idx="89">
                  <c:v>0.14162387113580668</c:v>
                </c:pt>
                <c:pt idx="90">
                  <c:v>0.90015495819337632</c:v>
                </c:pt>
                <c:pt idx="91">
                  <c:v>1.0020599644275043</c:v>
                </c:pt>
                <c:pt idx="92">
                  <c:v>1.2552924013538143</c:v>
                </c:pt>
                <c:pt idx="93">
                  <c:v>0.34547017349119669</c:v>
                </c:pt>
                <c:pt idx="94">
                  <c:v>0.82170697309743501</c:v>
                </c:pt>
                <c:pt idx="95">
                  <c:v>1.0285771453394053</c:v>
                </c:pt>
                <c:pt idx="96">
                  <c:v>1.2113419199929647</c:v>
                </c:pt>
                <c:pt idx="97">
                  <c:v>0.88216436193348347</c:v>
                </c:pt>
                <c:pt idx="98">
                  <c:v>0.55782565382853966</c:v>
                </c:pt>
                <c:pt idx="99">
                  <c:v>0.89120247050286794</c:v>
                </c:pt>
                <c:pt idx="100">
                  <c:v>0.50172053190614674</c:v>
                </c:pt>
                <c:pt idx="101">
                  <c:v>0.80036537811113662</c:v>
                </c:pt>
                <c:pt idx="102">
                  <c:v>0.45181283487240936</c:v>
                </c:pt>
                <c:pt idx="103">
                  <c:v>0.38755498187618881</c:v>
                </c:pt>
                <c:pt idx="104">
                  <c:v>0.79023811749082573</c:v>
                </c:pt>
                <c:pt idx="105">
                  <c:v>0.89830667764202432</c:v>
                </c:pt>
                <c:pt idx="106">
                  <c:v>0.41145434697766481</c:v>
                </c:pt>
                <c:pt idx="107">
                  <c:v>0.60408057316313846</c:v>
                </c:pt>
                <c:pt idx="108">
                  <c:v>0.54339673861704263</c:v>
                </c:pt>
                <c:pt idx="109">
                  <c:v>0.61118670441143597</c:v>
                </c:pt>
                <c:pt idx="110">
                  <c:v>0.61816790920658027</c:v>
                </c:pt>
                <c:pt idx="111">
                  <c:v>0.58051158790568946</c:v>
                </c:pt>
                <c:pt idx="112">
                  <c:v>0.74676596359933045</c:v>
                </c:pt>
                <c:pt idx="113">
                  <c:v>1.364487762735429</c:v>
                </c:pt>
                <c:pt idx="114">
                  <c:v>0.89631351127758818</c:v>
                </c:pt>
                <c:pt idx="115">
                  <c:v>0.15643115302454261</c:v>
                </c:pt>
                <c:pt idx="116">
                  <c:v>0.59522429672094368</c:v>
                </c:pt>
                <c:pt idx="117">
                  <c:v>0.48421632914360463</c:v>
                </c:pt>
                <c:pt idx="118">
                  <c:v>0.36802280016893951</c:v>
                </c:pt>
                <c:pt idx="119">
                  <c:v>0.36560592887868748</c:v>
                </c:pt>
                <c:pt idx="120">
                  <c:v>0.33054820691601311</c:v>
                </c:pt>
                <c:pt idx="121">
                  <c:v>0.99024233021372388</c:v>
                </c:pt>
                <c:pt idx="122">
                  <c:v>0.9669260415615506</c:v>
                </c:pt>
                <c:pt idx="123">
                  <c:v>1.5210419130350392</c:v>
                </c:pt>
                <c:pt idx="124">
                  <c:v>0.82454658980764617</c:v>
                </c:pt>
                <c:pt idx="125">
                  <c:v>1.0517657135912832</c:v>
                </c:pt>
                <c:pt idx="126">
                  <c:v>1.0660403718040996</c:v>
                </c:pt>
                <c:pt idx="127">
                  <c:v>1.0237075828368007</c:v>
                </c:pt>
                <c:pt idx="128">
                  <c:v>1.0191414605941038</c:v>
                </c:pt>
                <c:pt idx="129">
                  <c:v>0.9493804834424433</c:v>
                </c:pt>
                <c:pt idx="130">
                  <c:v>1.0236709338359948</c:v>
                </c:pt>
                <c:pt idx="131">
                  <c:v>0.93417058734381786</c:v>
                </c:pt>
                <c:pt idx="132">
                  <c:v>0.95922407454529446</c:v>
                </c:pt>
                <c:pt idx="133">
                  <c:v>0.61642761551654135</c:v>
                </c:pt>
                <c:pt idx="134">
                  <c:v>1.2995938158630587</c:v>
                </c:pt>
                <c:pt idx="135">
                  <c:v>0.49085811968949922</c:v>
                </c:pt>
                <c:pt idx="136">
                  <c:v>0.16512839378867666</c:v>
                </c:pt>
                <c:pt idx="137">
                  <c:v>0.47112597446695698</c:v>
                </c:pt>
                <c:pt idx="138">
                  <c:v>0.71277314780121992</c:v>
                </c:pt>
                <c:pt idx="139">
                  <c:v>0.63328134383693058</c:v>
                </c:pt>
                <c:pt idx="140">
                  <c:v>0.52069555583898353</c:v>
                </c:pt>
                <c:pt idx="141">
                  <c:v>0.59720938135309665</c:v>
                </c:pt>
                <c:pt idx="142">
                  <c:v>0.49344031890095474</c:v>
                </c:pt>
                <c:pt idx="143">
                  <c:v>0.52578382944067992</c:v>
                </c:pt>
                <c:pt idx="144">
                  <c:v>0.4401714579208526</c:v>
                </c:pt>
                <c:pt idx="145">
                  <c:v>0.40989385332533718</c:v>
                </c:pt>
                <c:pt idx="146">
                  <c:v>0.43032521610058444</c:v>
                </c:pt>
                <c:pt idx="147">
                  <c:v>0.5028581264123636</c:v>
                </c:pt>
                <c:pt idx="148">
                  <c:v>1.2425868331501779</c:v>
                </c:pt>
                <c:pt idx="149">
                  <c:v>1.33181843205405</c:v>
                </c:pt>
                <c:pt idx="150">
                  <c:v>0.98153753323837467</c:v>
                </c:pt>
                <c:pt idx="151">
                  <c:v>0.6711671192160239</c:v>
                </c:pt>
                <c:pt idx="152">
                  <c:v>0.63645194269681626</c:v>
                </c:pt>
                <c:pt idx="153">
                  <c:v>0.60070190021674397</c:v>
                </c:pt>
                <c:pt idx="154">
                  <c:v>0.54514732463465365</c:v>
                </c:pt>
                <c:pt idx="155">
                  <c:v>0.64371713270719155</c:v>
                </c:pt>
                <c:pt idx="156">
                  <c:v>0.46205999539447767</c:v>
                </c:pt>
                <c:pt idx="157">
                  <c:v>0.3450354961718467</c:v>
                </c:pt>
                <c:pt idx="158">
                  <c:v>1.1172370666442442</c:v>
                </c:pt>
                <c:pt idx="159">
                  <c:v>0.84763300076133485</c:v>
                </c:pt>
                <c:pt idx="160">
                  <c:v>0.91496663834537717</c:v>
                </c:pt>
                <c:pt idx="161">
                  <c:v>1.352997472857095</c:v>
                </c:pt>
                <c:pt idx="162">
                  <c:v>1.2736697462408197</c:v>
                </c:pt>
                <c:pt idx="163">
                  <c:v>0.14355593005050646</c:v>
                </c:pt>
                <c:pt idx="164">
                  <c:v>1.085180040081803</c:v>
                </c:pt>
                <c:pt idx="165">
                  <c:v>0.36025363725002657</c:v>
                </c:pt>
                <c:pt idx="166">
                  <c:v>0.35507853776150933</c:v>
                </c:pt>
                <c:pt idx="167">
                  <c:v>0.38007880173971975</c:v>
                </c:pt>
                <c:pt idx="168">
                  <c:v>0.16746786820367837</c:v>
                </c:pt>
                <c:pt idx="169">
                  <c:v>0.1915497890873723</c:v>
                </c:pt>
                <c:pt idx="170">
                  <c:v>0.22192792316881504</c:v>
                </c:pt>
                <c:pt idx="171">
                  <c:v>0.2626117488254307</c:v>
                </c:pt>
                <c:pt idx="172">
                  <c:v>0.14030667526947177</c:v>
                </c:pt>
                <c:pt idx="173">
                  <c:v>0.17341900367726371</c:v>
                </c:pt>
                <c:pt idx="174">
                  <c:v>1.0962132891630525</c:v>
                </c:pt>
                <c:pt idx="175">
                  <c:v>0.42694722504339466</c:v>
                </c:pt>
                <c:pt idx="176">
                  <c:v>1.1474964402753582</c:v>
                </c:pt>
                <c:pt idx="177">
                  <c:v>0.36289643739871696</c:v>
                </c:pt>
                <c:pt idx="178">
                  <c:v>0.96882855182747207</c:v>
                </c:pt>
                <c:pt idx="179">
                  <c:v>0.90974050596649925</c:v>
                </c:pt>
                <c:pt idx="180">
                  <c:v>0.86664010540257808</c:v>
                </c:pt>
                <c:pt idx="181">
                  <c:v>0.87213733929466952</c:v>
                </c:pt>
                <c:pt idx="182">
                  <c:v>0.84778195587652905</c:v>
                </c:pt>
                <c:pt idx="183">
                  <c:v>0.86293416254907807</c:v>
                </c:pt>
                <c:pt idx="184">
                  <c:v>0.81502685940022013</c:v>
                </c:pt>
                <c:pt idx="185">
                  <c:v>0.77601567228887858</c:v>
                </c:pt>
                <c:pt idx="186">
                  <c:v>0.85263482703937621</c:v>
                </c:pt>
                <c:pt idx="187">
                  <c:v>0.75185038450579755</c:v>
                </c:pt>
                <c:pt idx="188">
                  <c:v>0.81074863716163781</c:v>
                </c:pt>
                <c:pt idx="189">
                  <c:v>0.71889161831509218</c:v>
                </c:pt>
                <c:pt idx="190">
                  <c:v>0.69055010826270991</c:v>
                </c:pt>
                <c:pt idx="191">
                  <c:v>0.55238529943829306</c:v>
                </c:pt>
                <c:pt idx="192">
                  <c:v>0.54194043855190566</c:v>
                </c:pt>
                <c:pt idx="193">
                  <c:v>0.56784883358229243</c:v>
                </c:pt>
                <c:pt idx="194">
                  <c:v>0.59012873532723564</c:v>
                </c:pt>
                <c:pt idx="195">
                  <c:v>0.67711161703580613</c:v>
                </c:pt>
                <c:pt idx="196">
                  <c:v>0.71380392709490281</c:v>
                </c:pt>
                <c:pt idx="197">
                  <c:v>0.76468023725103296</c:v>
                </c:pt>
                <c:pt idx="198">
                  <c:v>0.84003451951353469</c:v>
                </c:pt>
                <c:pt idx="199">
                  <c:v>0.80591077434350933</c:v>
                </c:pt>
                <c:pt idx="200">
                  <c:v>0.9048578184084477</c:v>
                </c:pt>
                <c:pt idx="201">
                  <c:v>0.85355340450538542</c:v>
                </c:pt>
                <c:pt idx="202">
                  <c:v>0.89374036138825752</c:v>
                </c:pt>
                <c:pt idx="203">
                  <c:v>0.88841888681579551</c:v>
                </c:pt>
                <c:pt idx="204">
                  <c:v>1.122225444925564</c:v>
                </c:pt>
                <c:pt idx="205">
                  <c:v>0.90252362440505862</c:v>
                </c:pt>
                <c:pt idx="206">
                  <c:v>0.70005924489538818</c:v>
                </c:pt>
                <c:pt idx="207">
                  <c:v>0.18759625952704295</c:v>
                </c:pt>
                <c:pt idx="208">
                  <c:v>0.76283255727967303</c:v>
                </c:pt>
                <c:pt idx="209">
                  <c:v>0.89667964133695299</c:v>
                </c:pt>
                <c:pt idx="210">
                  <c:v>0.82678325270751962</c:v>
                </c:pt>
                <c:pt idx="211">
                  <c:v>0.75978263553132719</c:v>
                </c:pt>
                <c:pt idx="212">
                  <c:v>0.85440497837103702</c:v>
                </c:pt>
                <c:pt idx="213">
                  <c:v>0.37454559616656352</c:v>
                </c:pt>
                <c:pt idx="214">
                  <c:v>0.19864451388291562</c:v>
                </c:pt>
                <c:pt idx="215">
                  <c:v>0.37389767303246707</c:v>
                </c:pt>
                <c:pt idx="216">
                  <c:v>0.92708797586482561</c:v>
                </c:pt>
                <c:pt idx="217">
                  <c:v>0.6004750473710444</c:v>
                </c:pt>
                <c:pt idx="218">
                  <c:v>0.53465604243355447</c:v>
                </c:pt>
                <c:pt idx="219">
                  <c:v>1.5727131589973637</c:v>
                </c:pt>
                <c:pt idx="220">
                  <c:v>0.70353972859062452</c:v>
                </c:pt>
                <c:pt idx="221">
                  <c:v>0.70734593287828529</c:v>
                </c:pt>
                <c:pt idx="222">
                  <c:v>0.77917216559535463</c:v>
                </c:pt>
                <c:pt idx="223">
                  <c:v>0.81470681110479859</c:v>
                </c:pt>
                <c:pt idx="224">
                  <c:v>0.81320378969038043</c:v>
                </c:pt>
                <c:pt idx="225">
                  <c:v>0.87962448685678563</c:v>
                </c:pt>
                <c:pt idx="226">
                  <c:v>0.87145178194725958</c:v>
                </c:pt>
                <c:pt idx="227">
                  <c:v>1.0051479471701317</c:v>
                </c:pt>
                <c:pt idx="228">
                  <c:v>0.99965541566005878</c:v>
                </c:pt>
                <c:pt idx="229">
                  <c:v>1.0268552052259197</c:v>
                </c:pt>
                <c:pt idx="230">
                  <c:v>1.1077740389290838</c:v>
                </c:pt>
                <c:pt idx="231">
                  <c:v>1.1565219776436055</c:v>
                </c:pt>
                <c:pt idx="232">
                  <c:v>0.31407955983170743</c:v>
                </c:pt>
                <c:pt idx="233">
                  <c:v>0.53557997603077989</c:v>
                </c:pt>
                <c:pt idx="234">
                  <c:v>0.52722342783885501</c:v>
                </c:pt>
                <c:pt idx="235">
                  <c:v>0.49066265428031336</c:v>
                </c:pt>
                <c:pt idx="236">
                  <c:v>0.54057796091484134</c:v>
                </c:pt>
                <c:pt idx="237">
                  <c:v>0.49823159944765227</c:v>
                </c:pt>
                <c:pt idx="238">
                  <c:v>0.64243018550978581</c:v>
                </c:pt>
                <c:pt idx="239">
                  <c:v>0.65140602605570996</c:v>
                </c:pt>
                <c:pt idx="240">
                  <c:v>0.50109696386638691</c:v>
                </c:pt>
                <c:pt idx="241">
                  <c:v>0.59018525642570829</c:v>
                </c:pt>
                <c:pt idx="242">
                  <c:v>1.0516432657403922</c:v>
                </c:pt>
                <c:pt idx="243">
                  <c:v>0.39998385346957077</c:v>
                </c:pt>
                <c:pt idx="244">
                  <c:v>0.47197524498486348</c:v>
                </c:pt>
                <c:pt idx="245">
                  <c:v>0.60427594953066588</c:v>
                </c:pt>
                <c:pt idx="246">
                  <c:v>0.67069629086404636</c:v>
                </c:pt>
                <c:pt idx="247">
                  <c:v>0.38267054646902693</c:v>
                </c:pt>
                <c:pt idx="248">
                  <c:v>0.9636384780198427</c:v>
                </c:pt>
                <c:pt idx="249">
                  <c:v>6.0814817261464177E-2</c:v>
                </c:pt>
                <c:pt idx="250">
                  <c:v>0.12715685498755344</c:v>
                </c:pt>
                <c:pt idx="251">
                  <c:v>0.24699880342384228</c:v>
                </c:pt>
                <c:pt idx="252">
                  <c:v>0.15208680522190365</c:v>
                </c:pt>
                <c:pt idx="253">
                  <c:v>0.12546276746180177</c:v>
                </c:pt>
                <c:pt idx="254">
                  <c:v>0.39067029842362866</c:v>
                </c:pt>
                <c:pt idx="255">
                  <c:v>9.256232825208828E-2</c:v>
                </c:pt>
                <c:pt idx="256">
                  <c:v>0.96506751107213851</c:v>
                </c:pt>
                <c:pt idx="257">
                  <c:v>0.25226093196789501</c:v>
                </c:pt>
                <c:pt idx="258">
                  <c:v>0.50706627983206409</c:v>
                </c:pt>
                <c:pt idx="259">
                  <c:v>0.4408708584194036</c:v>
                </c:pt>
                <c:pt idx="260">
                  <c:v>1.0353782008818184</c:v>
                </c:pt>
                <c:pt idx="261">
                  <c:v>0.48062513429046433</c:v>
                </c:pt>
                <c:pt idx="262">
                  <c:v>0.28488465583047096</c:v>
                </c:pt>
                <c:pt idx="263">
                  <c:v>1.2851284867874471</c:v>
                </c:pt>
                <c:pt idx="264">
                  <c:v>0.39625242906748298</c:v>
                </c:pt>
                <c:pt idx="265">
                  <c:v>0.45702278576768968</c:v>
                </c:pt>
                <c:pt idx="266">
                  <c:v>0.49748145472136174</c:v>
                </c:pt>
                <c:pt idx="267">
                  <c:v>0.46365992730221012</c:v>
                </c:pt>
                <c:pt idx="268">
                  <c:v>0.53014192447107833</c:v>
                </c:pt>
                <c:pt idx="269">
                  <c:v>0.61421042392160707</c:v>
                </c:pt>
                <c:pt idx="270">
                  <c:v>1.3430481812506545</c:v>
                </c:pt>
                <c:pt idx="271">
                  <c:v>0.83713162895063464</c:v>
                </c:pt>
                <c:pt idx="272">
                  <c:v>1.6325404682812115</c:v>
                </c:pt>
                <c:pt idx="273">
                  <c:v>0.82516049385419554</c:v>
                </c:pt>
                <c:pt idx="274">
                  <c:v>0.80235807995117781</c:v>
                </c:pt>
                <c:pt idx="275">
                  <c:v>1.6335106101899213</c:v>
                </c:pt>
                <c:pt idx="276">
                  <c:v>0.64115261913371269</c:v>
                </c:pt>
                <c:pt idx="277">
                  <c:v>1.5956853370675261</c:v>
                </c:pt>
                <c:pt idx="278">
                  <c:v>0.1591893156717881</c:v>
                </c:pt>
                <c:pt idx="279">
                  <c:v>0.40508727829357449</c:v>
                </c:pt>
                <c:pt idx="280">
                  <c:v>0.56247800025426054</c:v>
                </c:pt>
                <c:pt idx="281">
                  <c:v>0.45683923457144621</c:v>
                </c:pt>
                <c:pt idx="282">
                  <c:v>0.17376011305526945</c:v>
                </c:pt>
                <c:pt idx="283">
                  <c:v>0.88231678561512206</c:v>
                </c:pt>
                <c:pt idx="284">
                  <c:v>0.43687296117382307</c:v>
                </c:pt>
                <c:pt idx="285">
                  <c:v>0.42105512545620027</c:v>
                </c:pt>
                <c:pt idx="286">
                  <c:v>0.50829508339625129</c:v>
                </c:pt>
                <c:pt idx="287">
                  <c:v>0.52749329566882019</c:v>
                </c:pt>
                <c:pt idx="288">
                  <c:v>0.61797158938645824</c:v>
                </c:pt>
                <c:pt idx="289">
                  <c:v>0.74147384540338801</c:v>
                </c:pt>
                <c:pt idx="290">
                  <c:v>0.66850783506235734</c:v>
                </c:pt>
                <c:pt idx="291">
                  <c:v>0.89017327845593941</c:v>
                </c:pt>
                <c:pt idx="292">
                  <c:v>0.53628726019906214</c:v>
                </c:pt>
                <c:pt idx="293">
                  <c:v>0.77799477958153118</c:v>
                </c:pt>
                <c:pt idx="294">
                  <c:v>1.3772935892064329</c:v>
                </c:pt>
                <c:pt idx="295">
                  <c:v>0.59345591507830708</c:v>
                </c:pt>
                <c:pt idx="296">
                  <c:v>0.58049859795826053</c:v>
                </c:pt>
                <c:pt idx="297">
                  <c:v>0.5709165029922868</c:v>
                </c:pt>
                <c:pt idx="298">
                  <c:v>1.0090582153331349</c:v>
                </c:pt>
                <c:pt idx="299">
                  <c:v>0.44128302826416732</c:v>
                </c:pt>
                <c:pt idx="300">
                  <c:v>0.28168957138423872</c:v>
                </c:pt>
                <c:pt idx="301">
                  <c:v>0.20129497828711695</c:v>
                </c:pt>
                <c:pt idx="302">
                  <c:v>1.1074078977956476</c:v>
                </c:pt>
                <c:pt idx="303">
                  <c:v>0.28916465308861111</c:v>
                </c:pt>
                <c:pt idx="304">
                  <c:v>0.82131250061693406</c:v>
                </c:pt>
                <c:pt idx="305">
                  <c:v>0.8498973575172073</c:v>
                </c:pt>
                <c:pt idx="306">
                  <c:v>0.87875708977945177</c:v>
                </c:pt>
                <c:pt idx="307">
                  <c:v>0.85121465994496426</c:v>
                </c:pt>
                <c:pt idx="308">
                  <c:v>1.7637080299666614</c:v>
                </c:pt>
                <c:pt idx="309">
                  <c:v>0.8120035937232648</c:v>
                </c:pt>
                <c:pt idx="310">
                  <c:v>0.75468195101752988</c:v>
                </c:pt>
                <c:pt idx="311">
                  <c:v>0.50884074336364493</c:v>
                </c:pt>
                <c:pt idx="312">
                  <c:v>0.72058660023635857</c:v>
                </c:pt>
                <c:pt idx="313">
                  <c:v>1.8353223487785384</c:v>
                </c:pt>
                <c:pt idx="314">
                  <c:v>0.93671883122233124</c:v>
                </c:pt>
                <c:pt idx="315">
                  <c:v>0.34154797591685387</c:v>
                </c:pt>
                <c:pt idx="316">
                  <c:v>0.31660612032769125</c:v>
                </c:pt>
                <c:pt idx="317">
                  <c:v>0.86107502583603701</c:v>
                </c:pt>
                <c:pt idx="318">
                  <c:v>0.61786777546843064</c:v>
                </c:pt>
                <c:pt idx="319">
                  <c:v>0.78492498315597081</c:v>
                </c:pt>
                <c:pt idx="320">
                  <c:v>1.1853450776574441</c:v>
                </c:pt>
                <c:pt idx="321">
                  <c:v>1.0329795932038313</c:v>
                </c:pt>
                <c:pt idx="322">
                  <c:v>1.2399479331110859</c:v>
                </c:pt>
                <c:pt idx="323">
                  <c:v>0.59183887415092451</c:v>
                </c:pt>
                <c:pt idx="324">
                  <c:v>0.27009359196010102</c:v>
                </c:pt>
                <c:pt idx="325">
                  <c:v>0.38179804184110255</c:v>
                </c:pt>
                <c:pt idx="326">
                  <c:v>1.1040369992247998</c:v>
                </c:pt>
                <c:pt idx="327">
                  <c:v>0.64599799203390695</c:v>
                </c:pt>
                <c:pt idx="328">
                  <c:v>0.43807124401065212</c:v>
                </c:pt>
                <c:pt idx="329">
                  <c:v>0.64166341662064474</c:v>
                </c:pt>
                <c:pt idx="330">
                  <c:v>0.66814960372378207</c:v>
                </c:pt>
                <c:pt idx="331">
                  <c:v>0.72312263016886813</c:v>
                </c:pt>
                <c:pt idx="332">
                  <c:v>0.7537867408464064</c:v>
                </c:pt>
                <c:pt idx="333">
                  <c:v>0.77973212195453645</c:v>
                </c:pt>
                <c:pt idx="334">
                  <c:v>0.81641567452749142</c:v>
                </c:pt>
                <c:pt idx="335">
                  <c:v>0.74872079024717242</c:v>
                </c:pt>
                <c:pt idx="336">
                  <c:v>0.8032834607151319</c:v>
                </c:pt>
                <c:pt idx="337">
                  <c:v>1.2957442721753072</c:v>
                </c:pt>
                <c:pt idx="338">
                  <c:v>0.7542421447347506</c:v>
                </c:pt>
                <c:pt idx="339">
                  <c:v>0.95839440903961093</c:v>
                </c:pt>
                <c:pt idx="340">
                  <c:v>0.83641397969398645</c:v>
                </c:pt>
                <c:pt idx="341">
                  <c:v>0.72175961380077569</c:v>
                </c:pt>
                <c:pt idx="342">
                  <c:v>0.84875790811968044</c:v>
                </c:pt>
                <c:pt idx="343">
                  <c:v>0.81609008045646292</c:v>
                </c:pt>
                <c:pt idx="344">
                  <c:v>0.79424033116714621</c:v>
                </c:pt>
                <c:pt idx="345">
                  <c:v>0.86057773914045477</c:v>
                </c:pt>
                <c:pt idx="346">
                  <c:v>0.46602052365049895</c:v>
                </c:pt>
                <c:pt idx="347">
                  <c:v>0.73493195718583304</c:v>
                </c:pt>
                <c:pt idx="348">
                  <c:v>0.69633074025077746</c:v>
                </c:pt>
                <c:pt idx="349">
                  <c:v>0.84788862698509548</c:v>
                </c:pt>
                <c:pt idx="350">
                  <c:v>0.84844299037697601</c:v>
                </c:pt>
                <c:pt idx="351">
                  <c:v>0.73443185998323957</c:v>
                </c:pt>
                <c:pt idx="352">
                  <c:v>0.8280227161692939</c:v>
                </c:pt>
                <c:pt idx="353">
                  <c:v>0.81098868625135834</c:v>
                </c:pt>
                <c:pt idx="354">
                  <c:v>0.86259826599200096</c:v>
                </c:pt>
                <c:pt idx="355">
                  <c:v>0.97932350865801121</c:v>
                </c:pt>
                <c:pt idx="356">
                  <c:v>0.98613212087945934</c:v>
                </c:pt>
                <c:pt idx="357">
                  <c:v>1.0816355848919481</c:v>
                </c:pt>
                <c:pt idx="358">
                  <c:v>0.68562021871538059</c:v>
                </c:pt>
                <c:pt idx="359">
                  <c:v>0.74403915911507368</c:v>
                </c:pt>
                <c:pt idx="360">
                  <c:v>0.72286919707334318</c:v>
                </c:pt>
                <c:pt idx="361">
                  <c:v>0.5048552337075094</c:v>
                </c:pt>
                <c:pt idx="362">
                  <c:v>0.88207380234552901</c:v>
                </c:pt>
                <c:pt idx="363">
                  <c:v>0.69149852431174486</c:v>
                </c:pt>
                <c:pt idx="364">
                  <c:v>0.82822001253528388</c:v>
                </c:pt>
                <c:pt idx="365">
                  <c:v>0.76728407154545009</c:v>
                </c:pt>
                <c:pt idx="366">
                  <c:v>0.78592359963116565</c:v>
                </c:pt>
                <c:pt idx="367">
                  <c:v>0.52879509103470834</c:v>
                </c:pt>
                <c:pt idx="368">
                  <c:v>0.5265067248245231</c:v>
                </c:pt>
                <c:pt idx="369">
                  <c:v>0.86903634830286436</c:v>
                </c:pt>
                <c:pt idx="370">
                  <c:v>0.95881999356230851</c:v>
                </c:pt>
                <c:pt idx="371">
                  <c:v>0.96134623198111013</c:v>
                </c:pt>
                <c:pt idx="372">
                  <c:v>1.06544549172645</c:v>
                </c:pt>
                <c:pt idx="373">
                  <c:v>0.97593882791862252</c:v>
                </c:pt>
                <c:pt idx="374">
                  <c:v>0.39287054770972563</c:v>
                </c:pt>
                <c:pt idx="375">
                  <c:v>0.88869947361259427</c:v>
                </c:pt>
                <c:pt idx="376">
                  <c:v>0.77608781317432085</c:v>
                </c:pt>
                <c:pt idx="377">
                  <c:v>0.69267872017928422</c:v>
                </c:pt>
                <c:pt idx="378">
                  <c:v>1.4033163112650631</c:v>
                </c:pt>
                <c:pt idx="379">
                  <c:v>0.64130659195586526</c:v>
                </c:pt>
                <c:pt idx="380">
                  <c:v>0.64412711062516836</c:v>
                </c:pt>
                <c:pt idx="381">
                  <c:v>0.64653086632686385</c:v>
                </c:pt>
                <c:pt idx="382">
                  <c:v>0.65334579694319939</c:v>
                </c:pt>
                <c:pt idx="383">
                  <c:v>0.70426289365322736</c:v>
                </c:pt>
                <c:pt idx="384">
                  <c:v>0.67735605723206249</c:v>
                </c:pt>
                <c:pt idx="385">
                  <c:v>0.89799749561771469</c:v>
                </c:pt>
                <c:pt idx="386">
                  <c:v>0.27272336063683444</c:v>
                </c:pt>
                <c:pt idx="387">
                  <c:v>0.58235440066877064</c:v>
                </c:pt>
                <c:pt idx="388">
                  <c:v>0.65041959222704671</c:v>
                </c:pt>
                <c:pt idx="389">
                  <c:v>0.52780364447968908</c:v>
                </c:pt>
                <c:pt idx="390">
                  <c:v>1.0920518792234979</c:v>
                </c:pt>
                <c:pt idx="391">
                  <c:v>1.1261463722311276</c:v>
                </c:pt>
                <c:pt idx="392">
                  <c:v>1.0779334558481428</c:v>
                </c:pt>
                <c:pt idx="393">
                  <c:v>1.0821972148443679</c:v>
                </c:pt>
                <c:pt idx="394">
                  <c:v>0.65953055697578178</c:v>
                </c:pt>
                <c:pt idx="395">
                  <c:v>1.1706522849629664</c:v>
                </c:pt>
                <c:pt idx="396">
                  <c:v>1.1583380310941624</c:v>
                </c:pt>
                <c:pt idx="397">
                  <c:v>1.2219583986349349</c:v>
                </c:pt>
                <c:pt idx="398">
                  <c:v>0.78172653177971085</c:v>
                </c:pt>
                <c:pt idx="399">
                  <c:v>1.245191650655239</c:v>
                </c:pt>
                <c:pt idx="400">
                  <c:v>0.82384237827454421</c:v>
                </c:pt>
                <c:pt idx="401">
                  <c:v>0.88079014860867322</c:v>
                </c:pt>
                <c:pt idx="402">
                  <c:v>1.2813700302950137</c:v>
                </c:pt>
                <c:pt idx="403">
                  <c:v>0.77368290522442784</c:v>
                </c:pt>
                <c:pt idx="404">
                  <c:v>1.1256358454284117</c:v>
                </c:pt>
                <c:pt idx="405">
                  <c:v>0.37301635403623024</c:v>
                </c:pt>
                <c:pt idx="406">
                  <c:v>0.46065918214219748</c:v>
                </c:pt>
                <c:pt idx="407">
                  <c:v>0.6314584279657226</c:v>
                </c:pt>
                <c:pt idx="408">
                  <c:v>0.66220709477007</c:v>
                </c:pt>
                <c:pt idx="409">
                  <c:v>0.45904909616634743</c:v>
                </c:pt>
                <c:pt idx="410">
                  <c:v>0.71030239370965476</c:v>
                </c:pt>
                <c:pt idx="411">
                  <c:v>0.34523798401492917</c:v>
                </c:pt>
                <c:pt idx="412">
                  <c:v>0.40651534103995318</c:v>
                </c:pt>
                <c:pt idx="413">
                  <c:v>1.2139469188678027</c:v>
                </c:pt>
                <c:pt idx="414">
                  <c:v>1.0673274409040705</c:v>
                </c:pt>
                <c:pt idx="415">
                  <c:v>0.7553643938706831</c:v>
                </c:pt>
                <c:pt idx="416">
                  <c:v>0.65768627511068223</c:v>
                </c:pt>
                <c:pt idx="417">
                  <c:v>0.75465645882443233</c:v>
                </c:pt>
                <c:pt idx="418">
                  <c:v>0.50055369820065443</c:v>
                </c:pt>
                <c:pt idx="419">
                  <c:v>0.88444385419031013</c:v>
                </c:pt>
                <c:pt idx="420">
                  <c:v>0.68573420792665729</c:v>
                </c:pt>
                <c:pt idx="421">
                  <c:v>0.65317298129376056</c:v>
                </c:pt>
                <c:pt idx="422">
                  <c:v>0.74386383094245878</c:v>
                </c:pt>
                <c:pt idx="423">
                  <c:v>0.67621288063252016</c:v>
                </c:pt>
                <c:pt idx="424">
                  <c:v>0.98407688940195381</c:v>
                </c:pt>
                <c:pt idx="425">
                  <c:v>0.94012884509027961</c:v>
                </c:pt>
                <c:pt idx="426">
                  <c:v>0.96474044582654539</c:v>
                </c:pt>
                <c:pt idx="427">
                  <c:v>0.28513398989555311</c:v>
                </c:pt>
                <c:pt idx="428">
                  <c:v>1.1084416198892619</c:v>
                </c:pt>
                <c:pt idx="429">
                  <c:v>1.0964078016672159</c:v>
                </c:pt>
                <c:pt idx="430">
                  <c:v>1.0799912379918515</c:v>
                </c:pt>
                <c:pt idx="431">
                  <c:v>1.1114017332438406</c:v>
                </c:pt>
                <c:pt idx="432">
                  <c:v>1.1333693392499375</c:v>
                </c:pt>
                <c:pt idx="433">
                  <c:v>1.7366150030137766</c:v>
                </c:pt>
                <c:pt idx="434">
                  <c:v>1.3035436032695671</c:v>
                </c:pt>
                <c:pt idx="435">
                  <c:v>1.2324257547083712</c:v>
                </c:pt>
                <c:pt idx="436">
                  <c:v>0.69806641443706319</c:v>
                </c:pt>
                <c:pt idx="437">
                  <c:v>0.76133344872995234</c:v>
                </c:pt>
                <c:pt idx="438">
                  <c:v>0.62846195170287267</c:v>
                </c:pt>
                <c:pt idx="439">
                  <c:v>0.72850730003110953</c:v>
                </c:pt>
                <c:pt idx="440">
                  <c:v>0.71952736483693502</c:v>
                </c:pt>
                <c:pt idx="441">
                  <c:v>0.77106573394397948</c:v>
                </c:pt>
                <c:pt idx="442">
                  <c:v>0.83516862940749792</c:v>
                </c:pt>
                <c:pt idx="443">
                  <c:v>0.82061550030454133</c:v>
                </c:pt>
                <c:pt idx="444">
                  <c:v>0.75192170773830769</c:v>
                </c:pt>
                <c:pt idx="445">
                  <c:v>0.97157586716955491</c:v>
                </c:pt>
                <c:pt idx="446">
                  <c:v>0.49525604747238228</c:v>
                </c:pt>
                <c:pt idx="447">
                  <c:v>0.48520966499420354</c:v>
                </c:pt>
                <c:pt idx="448">
                  <c:v>0.81517287341529343</c:v>
                </c:pt>
                <c:pt idx="449">
                  <c:v>0.63485653887265869</c:v>
                </c:pt>
                <c:pt idx="450">
                  <c:v>0.64389214698387343</c:v>
                </c:pt>
                <c:pt idx="451">
                  <c:v>0.71260696629666032</c:v>
                </c:pt>
                <c:pt idx="452">
                  <c:v>0.90511080104377761</c:v>
                </c:pt>
                <c:pt idx="453">
                  <c:v>0.89957679193412632</c:v>
                </c:pt>
                <c:pt idx="454">
                  <c:v>0.85288997465632921</c:v>
                </c:pt>
                <c:pt idx="455">
                  <c:v>0.85634118462238595</c:v>
                </c:pt>
                <c:pt idx="456">
                  <c:v>0.84938365897498791</c:v>
                </c:pt>
                <c:pt idx="457">
                  <c:v>0.83701008327866222</c:v>
                </c:pt>
                <c:pt idx="458">
                  <c:v>0.1617542012366622</c:v>
                </c:pt>
                <c:pt idx="459">
                  <c:v>0.87337359391587976</c:v>
                </c:pt>
                <c:pt idx="460">
                  <c:v>0.95750962796077388</c:v>
                </c:pt>
                <c:pt idx="461">
                  <c:v>0.91920295674381214</c:v>
                </c:pt>
                <c:pt idx="462">
                  <c:v>0.98743129922637607</c:v>
                </c:pt>
                <c:pt idx="463">
                  <c:v>0.90299142578275782</c:v>
                </c:pt>
                <c:pt idx="464">
                  <c:v>0.82007079583907994</c:v>
                </c:pt>
                <c:pt idx="465">
                  <c:v>0.64204504263663087</c:v>
                </c:pt>
                <c:pt idx="466">
                  <c:v>0.80719542554324974</c:v>
                </c:pt>
                <c:pt idx="467">
                  <c:v>0.80028985763485005</c:v>
                </c:pt>
                <c:pt idx="468">
                  <c:v>0.80062395609934511</c:v>
                </c:pt>
                <c:pt idx="469">
                  <c:v>0.75785789582686491</c:v>
                </c:pt>
                <c:pt idx="470">
                  <c:v>0.75880802828818394</c:v>
                </c:pt>
                <c:pt idx="471">
                  <c:v>0.89628112357459233</c:v>
                </c:pt>
                <c:pt idx="472">
                  <c:v>0.62848756927198657</c:v>
                </c:pt>
                <c:pt idx="473">
                  <c:v>0.85098592373961512</c:v>
                </c:pt>
                <c:pt idx="474">
                  <c:v>1.1609439676125786</c:v>
                </c:pt>
                <c:pt idx="475">
                  <c:v>0.81540955685944383</c:v>
                </c:pt>
                <c:pt idx="476">
                  <c:v>0.65944780456650665</c:v>
                </c:pt>
                <c:pt idx="477">
                  <c:v>0.85631385409131311</c:v>
                </c:pt>
                <c:pt idx="478">
                  <c:v>0.16437854958412862</c:v>
                </c:pt>
                <c:pt idx="479">
                  <c:v>0.6020091487474637</c:v>
                </c:pt>
                <c:pt idx="480">
                  <c:v>0.57422795759498158</c:v>
                </c:pt>
                <c:pt idx="481">
                  <c:v>1.559578611680555</c:v>
                </c:pt>
                <c:pt idx="482">
                  <c:v>1.3766387716900443</c:v>
                </c:pt>
                <c:pt idx="483">
                  <c:v>1.3359929771376058</c:v>
                </c:pt>
                <c:pt idx="484">
                  <c:v>1.2800490011986463</c:v>
                </c:pt>
                <c:pt idx="485">
                  <c:v>1.7261915375309647</c:v>
                </c:pt>
                <c:pt idx="486">
                  <c:v>1.40547795898939</c:v>
                </c:pt>
                <c:pt idx="487">
                  <c:v>1.183414598963906</c:v>
                </c:pt>
                <c:pt idx="488">
                  <c:v>0.86680271796356478</c:v>
                </c:pt>
                <c:pt idx="489">
                  <c:v>1.1963527211384153</c:v>
                </c:pt>
                <c:pt idx="490">
                  <c:v>1.2440767154055861</c:v>
                </c:pt>
                <c:pt idx="491">
                  <c:v>1.2457198784924741</c:v>
                </c:pt>
                <c:pt idx="492">
                  <c:v>0.46403424005634336</c:v>
                </c:pt>
                <c:pt idx="493">
                  <c:v>0.17347317217603023</c:v>
                </c:pt>
                <c:pt idx="494">
                  <c:v>0.4995147621772833</c:v>
                </c:pt>
                <c:pt idx="495">
                  <c:v>0.52018321972648873</c:v>
                </c:pt>
                <c:pt idx="496">
                  <c:v>0.52126112884092657</c:v>
                </c:pt>
                <c:pt idx="497">
                  <c:v>0.56263632275886666</c:v>
                </c:pt>
                <c:pt idx="498">
                  <c:v>0.39893465021998598</c:v>
                </c:pt>
                <c:pt idx="499">
                  <c:v>0.63876904880864871</c:v>
                </c:pt>
                <c:pt idx="500">
                  <c:v>0.69294654082621354</c:v>
                </c:pt>
                <c:pt idx="501">
                  <c:v>0.37258941241433152</c:v>
                </c:pt>
                <c:pt idx="502">
                  <c:v>0.50978855402230105</c:v>
                </c:pt>
                <c:pt idx="503">
                  <c:v>0.81702045858552652</c:v>
                </c:pt>
                <c:pt idx="504">
                  <c:v>0.78677787695233026</c:v>
                </c:pt>
                <c:pt idx="505">
                  <c:v>0.7589474822627047</c:v>
                </c:pt>
                <c:pt idx="506">
                  <c:v>0.71899099687747781</c:v>
                </c:pt>
                <c:pt idx="507">
                  <c:v>0.68631163424063724</c:v>
                </c:pt>
                <c:pt idx="508">
                  <c:v>1.3624666391188471</c:v>
                </c:pt>
                <c:pt idx="509">
                  <c:v>0.61756843962614794</c:v>
                </c:pt>
                <c:pt idx="510">
                  <c:v>1.2198867710994967</c:v>
                </c:pt>
                <c:pt idx="511">
                  <c:v>1.3832267598713601</c:v>
                </c:pt>
                <c:pt idx="512">
                  <c:v>0.80166119281848214</c:v>
                </c:pt>
                <c:pt idx="513">
                  <c:v>0.77936713476614494</c:v>
                </c:pt>
                <c:pt idx="514">
                  <c:v>0.77444714438800677</c:v>
                </c:pt>
                <c:pt idx="515">
                  <c:v>1.4100227441235027</c:v>
                </c:pt>
                <c:pt idx="516">
                  <c:v>1.3797964025070097</c:v>
                </c:pt>
                <c:pt idx="517">
                  <c:v>1.3532122874502779</c:v>
                </c:pt>
                <c:pt idx="518">
                  <c:v>1.2940288920747907</c:v>
                </c:pt>
                <c:pt idx="519">
                  <c:v>0.69232529309807678</c:v>
                </c:pt>
                <c:pt idx="520">
                  <c:v>0.56636019185477193</c:v>
                </c:pt>
                <c:pt idx="521">
                  <c:v>0.54288150345623043</c:v>
                </c:pt>
                <c:pt idx="522">
                  <c:v>1.2762167051382627</c:v>
                </c:pt>
                <c:pt idx="523">
                  <c:v>1.2949941677994921</c:v>
                </c:pt>
                <c:pt idx="524">
                  <c:v>0.59698869957749501</c:v>
                </c:pt>
                <c:pt idx="525">
                  <c:v>0.70254015785437818</c:v>
                </c:pt>
                <c:pt idx="526">
                  <c:v>0.5493265003520682</c:v>
                </c:pt>
                <c:pt idx="527">
                  <c:v>0.55658468674208128</c:v>
                </c:pt>
                <c:pt idx="528">
                  <c:v>0.90729929871034065</c:v>
                </c:pt>
                <c:pt idx="529">
                  <c:v>0.91775528691933395</c:v>
                </c:pt>
                <c:pt idx="530">
                  <c:v>0.93577027563426518</c:v>
                </c:pt>
                <c:pt idx="531">
                  <c:v>0.42386799825137167</c:v>
                </c:pt>
                <c:pt idx="532">
                  <c:v>1.3655212278688036</c:v>
                </c:pt>
                <c:pt idx="533">
                  <c:v>1.611634930670645</c:v>
                </c:pt>
                <c:pt idx="534">
                  <c:v>1.1452383305652032</c:v>
                </c:pt>
                <c:pt idx="535">
                  <c:v>0.76922355038620749</c:v>
                </c:pt>
                <c:pt idx="536">
                  <c:v>0.83973995466399665</c:v>
                </c:pt>
                <c:pt idx="537">
                  <c:v>0.56557486696597714</c:v>
                </c:pt>
                <c:pt idx="538">
                  <c:v>0.57476792224707207</c:v>
                </c:pt>
                <c:pt idx="539">
                  <c:v>0.7327499524010459</c:v>
                </c:pt>
                <c:pt idx="540">
                  <c:v>0.87218676891831515</c:v>
                </c:pt>
                <c:pt idx="541">
                  <c:v>0.72856452853324172</c:v>
                </c:pt>
                <c:pt idx="542">
                  <c:v>0.72970602980897403</c:v>
                </c:pt>
                <c:pt idx="543">
                  <c:v>0.77456726146133814</c:v>
                </c:pt>
                <c:pt idx="544">
                  <c:v>0.75564241853802216</c:v>
                </c:pt>
                <c:pt idx="545">
                  <c:v>0.85952637866021553</c:v>
                </c:pt>
                <c:pt idx="546">
                  <c:v>1.6409951152272924</c:v>
                </c:pt>
                <c:pt idx="547">
                  <c:v>0.85098968192801228</c:v>
                </c:pt>
                <c:pt idx="548">
                  <c:v>0.90866028250262965</c:v>
                </c:pt>
                <c:pt idx="549">
                  <c:v>0.9500024043784896</c:v>
                </c:pt>
                <c:pt idx="550">
                  <c:v>1.3726638498033927</c:v>
                </c:pt>
                <c:pt idx="551">
                  <c:v>0.63416783557196854</c:v>
                </c:pt>
                <c:pt idx="552">
                  <c:v>0.67630212203116236</c:v>
                </c:pt>
                <c:pt idx="553">
                  <c:v>0.62278376297363958</c:v>
                </c:pt>
                <c:pt idx="554">
                  <c:v>0.61847653831029825</c:v>
                </c:pt>
                <c:pt idx="555">
                  <c:v>0.6456121933058957</c:v>
                </c:pt>
                <c:pt idx="556">
                  <c:v>0.65904574487839918</c:v>
                </c:pt>
                <c:pt idx="557">
                  <c:v>0.6719877498800505</c:v>
                </c:pt>
                <c:pt idx="558">
                  <c:v>8.4097829608020008E-2</c:v>
                </c:pt>
                <c:pt idx="559">
                  <c:v>0.75195389097334908</c:v>
                </c:pt>
                <c:pt idx="560">
                  <c:v>0.93930080293915519</c:v>
                </c:pt>
                <c:pt idx="561">
                  <c:v>0.71784466919974721</c:v>
                </c:pt>
                <c:pt idx="562">
                  <c:v>0.84650121207274376</c:v>
                </c:pt>
                <c:pt idx="563">
                  <c:v>0.73502289015398192</c:v>
                </c:pt>
                <c:pt idx="564">
                  <c:v>0.73225831070673719</c:v>
                </c:pt>
                <c:pt idx="565">
                  <c:v>0.53264909362267066</c:v>
                </c:pt>
                <c:pt idx="566">
                  <c:v>1.3751332028535828</c:v>
                </c:pt>
                <c:pt idx="567">
                  <c:v>1.1469520726840772</c:v>
                </c:pt>
                <c:pt idx="568">
                  <c:v>1.1575322097517471</c:v>
                </c:pt>
                <c:pt idx="569">
                  <c:v>1.0682360099330421</c:v>
                </c:pt>
                <c:pt idx="570">
                  <c:v>0.47432085229541865</c:v>
                </c:pt>
                <c:pt idx="571">
                  <c:v>0.69486908225434074</c:v>
                </c:pt>
                <c:pt idx="572">
                  <c:v>1.003598834804196</c:v>
                </c:pt>
                <c:pt idx="573">
                  <c:v>0.601771831218881</c:v>
                </c:pt>
                <c:pt idx="574">
                  <c:v>0.63489947426829096</c:v>
                </c:pt>
                <c:pt idx="575">
                  <c:v>0.5272094590403551</c:v>
                </c:pt>
                <c:pt idx="576">
                  <c:v>0.64215064612753481</c:v>
                </c:pt>
                <c:pt idx="577">
                  <c:v>0.73690897339039585</c:v>
                </c:pt>
                <c:pt idx="578">
                  <c:v>0.10985285561132173</c:v>
                </c:pt>
                <c:pt idx="579">
                  <c:v>0.67274313970430111</c:v>
                </c:pt>
                <c:pt idx="580">
                  <c:v>0.80291148075672947</c:v>
                </c:pt>
                <c:pt idx="581">
                  <c:v>0.86088614159481724</c:v>
                </c:pt>
                <c:pt idx="582">
                  <c:v>0.82873046848570775</c:v>
                </c:pt>
                <c:pt idx="583">
                  <c:v>0.78015891476301225</c:v>
                </c:pt>
                <c:pt idx="584">
                  <c:v>0.76486156040056275</c:v>
                </c:pt>
                <c:pt idx="585">
                  <c:v>1.1348694437210596</c:v>
                </c:pt>
                <c:pt idx="586">
                  <c:v>0.80651630052727918</c:v>
                </c:pt>
                <c:pt idx="587">
                  <c:v>0.49687376017619922</c:v>
                </c:pt>
                <c:pt idx="588">
                  <c:v>1.3822267053817521</c:v>
                </c:pt>
                <c:pt idx="589">
                  <c:v>0.36717030259196043</c:v>
                </c:pt>
                <c:pt idx="590">
                  <c:v>0.40345291127812788</c:v>
                </c:pt>
                <c:pt idx="591">
                  <c:v>1.368414490434831</c:v>
                </c:pt>
                <c:pt idx="592">
                  <c:v>1.3859621603368542</c:v>
                </c:pt>
                <c:pt idx="593">
                  <c:v>1.4036711121399275</c:v>
                </c:pt>
                <c:pt idx="594">
                  <c:v>1.2292711340483393</c:v>
                </c:pt>
                <c:pt idx="595">
                  <c:v>1.0688829228597991</c:v>
                </c:pt>
                <c:pt idx="596">
                  <c:v>0.91320503966478983</c:v>
                </c:pt>
                <c:pt idx="597">
                  <c:v>0.99991037069747946</c:v>
                </c:pt>
                <c:pt idx="598">
                  <c:v>0.80924167882802867</c:v>
                </c:pt>
                <c:pt idx="599">
                  <c:v>0.6083762238898015</c:v>
                </c:pt>
                <c:pt idx="600">
                  <c:v>0.22993751295830611</c:v>
                </c:pt>
                <c:pt idx="601">
                  <c:v>0.77863576146998614</c:v>
                </c:pt>
                <c:pt idx="602">
                  <c:v>0.50930246389150657</c:v>
                </c:pt>
                <c:pt idx="603">
                  <c:v>0.52986749064285543</c:v>
                </c:pt>
                <c:pt idx="604">
                  <c:v>0.48814195541012562</c:v>
                </c:pt>
                <c:pt idx="605">
                  <c:v>0.6126308299137293</c:v>
                </c:pt>
                <c:pt idx="606">
                  <c:v>0.87637148382342689</c:v>
                </c:pt>
                <c:pt idx="607">
                  <c:v>0.71752978626319097</c:v>
                </c:pt>
                <c:pt idx="608">
                  <c:v>0.72851569004224914</c:v>
                </c:pt>
                <c:pt idx="609">
                  <c:v>1.0796162403509675</c:v>
                </c:pt>
                <c:pt idx="610">
                  <c:v>1.0720486400489477</c:v>
                </c:pt>
                <c:pt idx="611">
                  <c:v>1.0879630953896502</c:v>
                </c:pt>
                <c:pt idx="612">
                  <c:v>1.0825701956954856</c:v>
                </c:pt>
                <c:pt idx="613">
                  <c:v>1.5793249225385304</c:v>
                </c:pt>
                <c:pt idx="614">
                  <c:v>1.5049239946092912</c:v>
                </c:pt>
                <c:pt idx="615">
                  <c:v>1.2880565178698533</c:v>
                </c:pt>
                <c:pt idx="616">
                  <c:v>1.4880914158044067</c:v>
                </c:pt>
                <c:pt idx="617">
                  <c:v>0.43009271707755481</c:v>
                </c:pt>
                <c:pt idx="618">
                  <c:v>0.15515955451241303</c:v>
                </c:pt>
                <c:pt idx="619">
                  <c:v>0.50602981796686675</c:v>
                </c:pt>
                <c:pt idx="620">
                  <c:v>0.37567565187811786</c:v>
                </c:pt>
                <c:pt idx="621">
                  <c:v>0.42190277706572848</c:v>
                </c:pt>
                <c:pt idx="622">
                  <c:v>1.4604320818285776</c:v>
                </c:pt>
                <c:pt idx="623">
                  <c:v>0.5003500117013796</c:v>
                </c:pt>
                <c:pt idx="624">
                  <c:v>0.55863264720002548</c:v>
                </c:pt>
                <c:pt idx="625">
                  <c:v>1.4955427054858079</c:v>
                </c:pt>
                <c:pt idx="626">
                  <c:v>1.4590402242152831</c:v>
                </c:pt>
                <c:pt idx="627">
                  <c:v>0.71481014938947518</c:v>
                </c:pt>
                <c:pt idx="628">
                  <c:v>0.72520790643043376</c:v>
                </c:pt>
                <c:pt idx="629">
                  <c:v>0.75511812257377031</c:v>
                </c:pt>
                <c:pt idx="630">
                  <c:v>0.81124168683397802</c:v>
                </c:pt>
                <c:pt idx="631">
                  <c:v>0.84649413126197914</c:v>
                </c:pt>
                <c:pt idx="632">
                  <c:v>0.92629213439015168</c:v>
                </c:pt>
                <c:pt idx="633">
                  <c:v>0.56972513993765916</c:v>
                </c:pt>
                <c:pt idx="634">
                  <c:v>0.53274040789947752</c:v>
                </c:pt>
                <c:pt idx="635">
                  <c:v>1.1121889436402232</c:v>
                </c:pt>
                <c:pt idx="636">
                  <c:v>0.54375016745011095</c:v>
                </c:pt>
                <c:pt idx="637">
                  <c:v>0.62444168563535674</c:v>
                </c:pt>
                <c:pt idx="638">
                  <c:v>0.46621316619538555</c:v>
                </c:pt>
                <c:pt idx="639">
                  <c:v>0.48898889101286375</c:v>
                </c:pt>
                <c:pt idx="640">
                  <c:v>0.34675163349211302</c:v>
                </c:pt>
                <c:pt idx="641">
                  <c:v>1.3351497148390943</c:v>
                </c:pt>
                <c:pt idx="642">
                  <c:v>1.1645156520134871E-2</c:v>
                </c:pt>
                <c:pt idx="643">
                  <c:v>0.21579667615771975</c:v>
                </c:pt>
                <c:pt idx="644">
                  <c:v>0.30351886837797243</c:v>
                </c:pt>
                <c:pt idx="645">
                  <c:v>0.39443642091365944</c:v>
                </c:pt>
                <c:pt idx="646">
                  <c:v>0.22447698829950552</c:v>
                </c:pt>
                <c:pt idx="647">
                  <c:v>0.5350467544492441</c:v>
                </c:pt>
                <c:pt idx="648">
                  <c:v>0.53696324470117884</c:v>
                </c:pt>
                <c:pt idx="649">
                  <c:v>1.1371531477191748</c:v>
                </c:pt>
                <c:pt idx="650">
                  <c:v>0.49369717872576108</c:v>
                </c:pt>
                <c:pt idx="651">
                  <c:v>1.099383683475472</c:v>
                </c:pt>
                <c:pt idx="652">
                  <c:v>1.0698439629231675</c:v>
                </c:pt>
                <c:pt idx="653">
                  <c:v>1.0720851453996836</c:v>
                </c:pt>
                <c:pt idx="654">
                  <c:v>1.0576266007295636</c:v>
                </c:pt>
                <c:pt idx="655">
                  <c:v>1.094092421019111</c:v>
                </c:pt>
                <c:pt idx="656">
                  <c:v>0.50168691362390683</c:v>
                </c:pt>
                <c:pt idx="657">
                  <c:v>1.0831438519737318</c:v>
                </c:pt>
                <c:pt idx="658">
                  <c:v>1.1558492639865368</c:v>
                </c:pt>
                <c:pt idx="659">
                  <c:v>1.1067486193640959</c:v>
                </c:pt>
                <c:pt idx="660">
                  <c:v>1.1293645039556524</c:v>
                </c:pt>
                <c:pt idx="661">
                  <c:v>1.1248504672673236</c:v>
                </c:pt>
                <c:pt idx="662">
                  <c:v>1.0615496752995712</c:v>
                </c:pt>
                <c:pt idx="663">
                  <c:v>0.9839735046975514</c:v>
                </c:pt>
                <c:pt idx="664">
                  <c:v>0.27332715144704095</c:v>
                </c:pt>
                <c:pt idx="665">
                  <c:v>0.27345954076946261</c:v>
                </c:pt>
                <c:pt idx="666">
                  <c:v>1.0607750952011432</c:v>
                </c:pt>
                <c:pt idx="667">
                  <c:v>0.4023725912027547</c:v>
                </c:pt>
                <c:pt idx="668">
                  <c:v>0.4869672495084103</c:v>
                </c:pt>
                <c:pt idx="669">
                  <c:v>1.1556053645043971</c:v>
                </c:pt>
                <c:pt idx="670">
                  <c:v>1.0802687295651963</c:v>
                </c:pt>
                <c:pt idx="671">
                  <c:v>1.0149799867987073</c:v>
                </c:pt>
                <c:pt idx="672">
                  <c:v>1.0824583219990969</c:v>
                </c:pt>
                <c:pt idx="673">
                  <c:v>0.57192606286210224</c:v>
                </c:pt>
                <c:pt idx="674">
                  <c:v>0.43779253977623128</c:v>
                </c:pt>
                <c:pt idx="675">
                  <c:v>0.46615295467877876</c:v>
                </c:pt>
                <c:pt idx="676">
                  <c:v>0.41141109350271937</c:v>
                </c:pt>
                <c:pt idx="677">
                  <c:v>0.3579865075467491</c:v>
                </c:pt>
                <c:pt idx="678">
                  <c:v>0.30000167303769271</c:v>
                </c:pt>
                <c:pt idx="679">
                  <c:v>0.19409504810508266</c:v>
                </c:pt>
                <c:pt idx="680">
                  <c:v>0.12173005075568644</c:v>
                </c:pt>
                <c:pt idx="681">
                  <c:v>0.20599882580756607</c:v>
                </c:pt>
                <c:pt idx="682">
                  <c:v>0.98150334238086934</c:v>
                </c:pt>
                <c:pt idx="683">
                  <c:v>0.3956274265955092</c:v>
                </c:pt>
                <c:pt idx="684">
                  <c:v>1.006739109619859</c:v>
                </c:pt>
                <c:pt idx="685">
                  <c:v>0.35628650203224205</c:v>
                </c:pt>
                <c:pt idx="686">
                  <c:v>0.44982200221025886</c:v>
                </c:pt>
                <c:pt idx="687">
                  <c:v>0.42418777301559085</c:v>
                </c:pt>
                <c:pt idx="688">
                  <c:v>0.19569619065614335</c:v>
                </c:pt>
                <c:pt idx="689">
                  <c:v>0.50217645265872712</c:v>
                </c:pt>
                <c:pt idx="690">
                  <c:v>0.81492821208624122</c:v>
                </c:pt>
                <c:pt idx="691">
                  <c:v>0.66002471987701516</c:v>
                </c:pt>
                <c:pt idx="692">
                  <c:v>1.3736627892417688</c:v>
                </c:pt>
                <c:pt idx="693">
                  <c:v>1.447800862591307</c:v>
                </c:pt>
                <c:pt idx="694">
                  <c:v>1.4047700470551208</c:v>
                </c:pt>
                <c:pt idx="695">
                  <c:v>1.2173638262573625</c:v>
                </c:pt>
                <c:pt idx="696">
                  <c:v>0.79036362554174611</c:v>
                </c:pt>
                <c:pt idx="697">
                  <c:v>0.66468294841206033</c:v>
                </c:pt>
                <c:pt idx="698">
                  <c:v>0.47737064631402415</c:v>
                </c:pt>
                <c:pt idx="699">
                  <c:v>0.85275605885611927</c:v>
                </c:pt>
                <c:pt idx="700">
                  <c:v>0.84923828956448333</c:v>
                </c:pt>
                <c:pt idx="701">
                  <c:v>0.60869174861777064</c:v>
                </c:pt>
                <c:pt idx="702">
                  <c:v>0.60913027299387579</c:v>
                </c:pt>
                <c:pt idx="703">
                  <c:v>0.27676251476878627</c:v>
                </c:pt>
                <c:pt idx="704">
                  <c:v>0.91053682062096253</c:v>
                </c:pt>
                <c:pt idx="705">
                  <c:v>0.46980731121569053</c:v>
                </c:pt>
                <c:pt idx="706">
                  <c:v>0.29330383735856713</c:v>
                </c:pt>
                <c:pt idx="707">
                  <c:v>0.61195634796076925</c:v>
                </c:pt>
                <c:pt idx="708">
                  <c:v>0.11933600660977649</c:v>
                </c:pt>
                <c:pt idx="709">
                  <c:v>0.60960298131106638</c:v>
                </c:pt>
                <c:pt idx="710">
                  <c:v>0.91209708744755091</c:v>
                </c:pt>
                <c:pt idx="711">
                  <c:v>0.64747654084677542</c:v>
                </c:pt>
                <c:pt idx="712">
                  <c:v>0.52258970074380284</c:v>
                </c:pt>
                <c:pt idx="713">
                  <c:v>1.2186467032554427</c:v>
                </c:pt>
                <c:pt idx="714">
                  <c:v>1.1546053334600532</c:v>
                </c:pt>
                <c:pt idx="715">
                  <c:v>0.76761025903404245</c:v>
                </c:pt>
                <c:pt idx="716">
                  <c:v>0.61547880796866394</c:v>
                </c:pt>
                <c:pt idx="717">
                  <c:v>0.40659409336253288</c:v>
                </c:pt>
                <c:pt idx="718">
                  <c:v>0.550439658877104</c:v>
                </c:pt>
                <c:pt idx="719">
                  <c:v>0.68392286679317438</c:v>
                </c:pt>
                <c:pt idx="720">
                  <c:v>0.43190516437261839</c:v>
                </c:pt>
                <c:pt idx="721">
                  <c:v>0.39988981392783596</c:v>
                </c:pt>
                <c:pt idx="722">
                  <c:v>0.74774813485549918</c:v>
                </c:pt>
                <c:pt idx="723">
                  <c:v>0.59800974105886906</c:v>
                </c:pt>
                <c:pt idx="724">
                  <c:v>0.61294960875903759</c:v>
                </c:pt>
                <c:pt idx="725">
                  <c:v>0.61174084705423726</c:v>
                </c:pt>
                <c:pt idx="726">
                  <c:v>0.25074550979929094</c:v>
                </c:pt>
                <c:pt idx="727">
                  <c:v>0.70389416794440318</c:v>
                </c:pt>
                <c:pt idx="728">
                  <c:v>0.22802363033443521</c:v>
                </c:pt>
                <c:pt idx="729">
                  <c:v>0.67850749390716103</c:v>
                </c:pt>
                <c:pt idx="730">
                  <c:v>1.3209417789056714</c:v>
                </c:pt>
                <c:pt idx="731">
                  <c:v>1.3832514007146108</c:v>
                </c:pt>
                <c:pt idx="732">
                  <c:v>0.40331436445610397</c:v>
                </c:pt>
                <c:pt idx="733">
                  <c:v>0.54158688404082056</c:v>
                </c:pt>
                <c:pt idx="734">
                  <c:v>0.72688504109977659</c:v>
                </c:pt>
                <c:pt idx="735">
                  <c:v>0.58086195372947513</c:v>
                </c:pt>
                <c:pt idx="736">
                  <c:v>0.98264460861597203</c:v>
                </c:pt>
                <c:pt idx="737">
                  <c:v>1.0225404528578566</c:v>
                </c:pt>
                <c:pt idx="738">
                  <c:v>1.0045961934355159</c:v>
                </c:pt>
                <c:pt idx="739">
                  <c:v>0.98155258494506159</c:v>
                </c:pt>
                <c:pt idx="740">
                  <c:v>0.94464516604100068</c:v>
                </c:pt>
                <c:pt idx="741">
                  <c:v>0.8946185734968084</c:v>
                </c:pt>
                <c:pt idx="742">
                  <c:v>0.95313753558186587</c:v>
                </c:pt>
                <c:pt idx="743">
                  <c:v>0.98360849725438748</c:v>
                </c:pt>
                <c:pt idx="744">
                  <c:v>0.47223291040851101</c:v>
                </c:pt>
                <c:pt idx="745">
                  <c:v>0.98225314121610974</c:v>
                </c:pt>
                <c:pt idx="746">
                  <c:v>1.095303820377294</c:v>
                </c:pt>
                <c:pt idx="747">
                  <c:v>0.99056036149527715</c:v>
                </c:pt>
                <c:pt idx="748">
                  <c:v>0.62821403834414724</c:v>
                </c:pt>
                <c:pt idx="749">
                  <c:v>0.59945931290318011</c:v>
                </c:pt>
                <c:pt idx="750">
                  <c:v>0.68012690772592732</c:v>
                </c:pt>
                <c:pt idx="751">
                  <c:v>0.59287564963059247</c:v>
                </c:pt>
                <c:pt idx="752">
                  <c:v>0.49262548104712917</c:v>
                </c:pt>
                <c:pt idx="753">
                  <c:v>0.19759470680548252</c:v>
                </c:pt>
                <c:pt idx="754">
                  <c:v>0.21335747756792151</c:v>
                </c:pt>
                <c:pt idx="755">
                  <c:v>0.82188166276733621</c:v>
                </c:pt>
                <c:pt idx="756">
                  <c:v>0.28191182848844742</c:v>
                </c:pt>
                <c:pt idx="757">
                  <c:v>0.15734814478886408</c:v>
                </c:pt>
                <c:pt idx="758">
                  <c:v>4.5577434603020647E-2</c:v>
                </c:pt>
                <c:pt idx="759">
                  <c:v>0.34888005088352764</c:v>
                </c:pt>
                <c:pt idx="760">
                  <c:v>0.35462384018678383</c:v>
                </c:pt>
                <c:pt idx="761">
                  <c:v>0.16267126362078044</c:v>
                </c:pt>
                <c:pt idx="762">
                  <c:v>0.34084216077581059</c:v>
                </c:pt>
                <c:pt idx="763">
                  <c:v>1.3391370817355128</c:v>
                </c:pt>
                <c:pt idx="764">
                  <c:v>1.3443350616292167</c:v>
                </c:pt>
                <c:pt idx="765">
                  <c:v>0.76479571678039815</c:v>
                </c:pt>
                <c:pt idx="766">
                  <c:v>0.7520165575922928</c:v>
                </c:pt>
                <c:pt idx="767">
                  <c:v>0.6967430940533238</c:v>
                </c:pt>
                <c:pt idx="768">
                  <c:v>0.83117639424581702</c:v>
                </c:pt>
                <c:pt idx="769">
                  <c:v>0.87420844361587768</c:v>
                </c:pt>
                <c:pt idx="770">
                  <c:v>0.87612240817389464</c:v>
                </c:pt>
                <c:pt idx="771">
                  <c:v>0.8679981170575628</c:v>
                </c:pt>
                <c:pt idx="772">
                  <c:v>0.74066381620525412</c:v>
                </c:pt>
                <c:pt idx="773">
                  <c:v>0.74915725302391367</c:v>
                </c:pt>
                <c:pt idx="774">
                  <c:v>0.6476999451485187</c:v>
                </c:pt>
                <c:pt idx="775">
                  <c:v>0.56666396915299544</c:v>
                </c:pt>
                <c:pt idx="776">
                  <c:v>0.58773414319505646</c:v>
                </c:pt>
                <c:pt idx="777">
                  <c:v>0.70320417165887739</c:v>
                </c:pt>
                <c:pt idx="778">
                  <c:v>0.59593975018952705</c:v>
                </c:pt>
                <c:pt idx="779">
                  <c:v>0.60505446175398836</c:v>
                </c:pt>
                <c:pt idx="780">
                  <c:v>0.64532594680079258</c:v>
                </c:pt>
                <c:pt idx="781">
                  <c:v>0.72981211659733836</c:v>
                </c:pt>
                <c:pt idx="782">
                  <c:v>0.12225211453037202</c:v>
                </c:pt>
                <c:pt idx="783">
                  <c:v>0.78530753915891749</c:v>
                </c:pt>
                <c:pt idx="784">
                  <c:v>0.76926170673253624</c:v>
                </c:pt>
                <c:pt idx="785">
                  <c:v>0.73469048709249329</c:v>
                </c:pt>
                <c:pt idx="786">
                  <c:v>0.79102658213103372</c:v>
                </c:pt>
                <c:pt idx="787">
                  <c:v>0.72912019463406563</c:v>
                </c:pt>
                <c:pt idx="788">
                  <c:v>0.72419507571096342</c:v>
                </c:pt>
                <c:pt idx="789">
                  <c:v>0.56174773874503903</c:v>
                </c:pt>
                <c:pt idx="790">
                  <c:v>0.7158924333352964</c:v>
                </c:pt>
                <c:pt idx="791">
                  <c:v>1.3275415085188731</c:v>
                </c:pt>
                <c:pt idx="792">
                  <c:v>1.2851285661707268</c:v>
                </c:pt>
                <c:pt idx="793">
                  <c:v>1.2799091472785438</c:v>
                </c:pt>
                <c:pt idx="794">
                  <c:v>1.3029112822806261</c:v>
                </c:pt>
                <c:pt idx="795">
                  <c:v>1.3124312888651943</c:v>
                </c:pt>
                <c:pt idx="796">
                  <c:v>1.3400753582209557</c:v>
                </c:pt>
                <c:pt idx="797">
                  <c:v>1.315862748474699</c:v>
                </c:pt>
                <c:pt idx="798">
                  <c:v>0.6053207961639373</c:v>
                </c:pt>
                <c:pt idx="799">
                  <c:v>0.75998884091597774</c:v>
                </c:pt>
                <c:pt idx="800">
                  <c:v>0.69234766753011967</c:v>
                </c:pt>
                <c:pt idx="801">
                  <c:v>0.81879586316476172</c:v>
                </c:pt>
                <c:pt idx="802">
                  <c:v>0.59102750177236885</c:v>
                </c:pt>
                <c:pt idx="803">
                  <c:v>0.6583914231725585</c:v>
                </c:pt>
                <c:pt idx="804">
                  <c:v>0.47766218261899956</c:v>
                </c:pt>
                <c:pt idx="805">
                  <c:v>0.5170933957663657</c:v>
                </c:pt>
                <c:pt idx="806">
                  <c:v>0.70808142427215859</c:v>
                </c:pt>
                <c:pt idx="807">
                  <c:v>0.30723929991918852</c:v>
                </c:pt>
                <c:pt idx="808">
                  <c:v>0.58114964222011056</c:v>
                </c:pt>
                <c:pt idx="809">
                  <c:v>0.53292447898013262</c:v>
                </c:pt>
                <c:pt idx="810">
                  <c:v>1.3271117677439666</c:v>
                </c:pt>
                <c:pt idx="811">
                  <c:v>0.89557610936290943</c:v>
                </c:pt>
                <c:pt idx="812">
                  <c:v>0.91253538625093766</c:v>
                </c:pt>
                <c:pt idx="813">
                  <c:v>0.99206968491308634</c:v>
                </c:pt>
                <c:pt idx="814">
                  <c:v>0.37492695333528975</c:v>
                </c:pt>
                <c:pt idx="815">
                  <c:v>0.73532700786771588</c:v>
                </c:pt>
                <c:pt idx="816">
                  <c:v>1.3846040468514411</c:v>
                </c:pt>
                <c:pt idx="817">
                  <c:v>0.4156540788317617</c:v>
                </c:pt>
                <c:pt idx="818">
                  <c:v>0.48034886383685388</c:v>
                </c:pt>
                <c:pt idx="819">
                  <c:v>0.59014601790878018</c:v>
                </c:pt>
                <c:pt idx="820">
                  <c:v>0.40041481947254026</c:v>
                </c:pt>
                <c:pt idx="821">
                  <c:v>0.53760519428821407</c:v>
                </c:pt>
                <c:pt idx="822">
                  <c:v>0.65958508440117125</c:v>
                </c:pt>
                <c:pt idx="823">
                  <c:v>0.57643865326598309</c:v>
                </c:pt>
                <c:pt idx="824">
                  <c:v>0.57819629458370503</c:v>
                </c:pt>
                <c:pt idx="825">
                  <c:v>0.54345793446760526</c:v>
                </c:pt>
                <c:pt idx="826">
                  <c:v>0.59821748051683621</c:v>
                </c:pt>
                <c:pt idx="827">
                  <c:v>0.63302525761008033</c:v>
                </c:pt>
                <c:pt idx="828">
                  <c:v>0.71775099630391048</c:v>
                </c:pt>
                <c:pt idx="829">
                  <c:v>0.73964459643453284</c:v>
                </c:pt>
                <c:pt idx="830">
                  <c:v>0.73089600139806077</c:v>
                </c:pt>
                <c:pt idx="831">
                  <c:v>0.92496950618141649</c:v>
                </c:pt>
                <c:pt idx="832">
                  <c:v>1.0031811263416077</c:v>
                </c:pt>
                <c:pt idx="833">
                  <c:v>1.1058511184663102</c:v>
                </c:pt>
                <c:pt idx="834">
                  <c:v>1.1890353295185443</c:v>
                </c:pt>
                <c:pt idx="835">
                  <c:v>0.92646560850822146</c:v>
                </c:pt>
                <c:pt idx="836">
                  <c:v>0.81978216968527273</c:v>
                </c:pt>
                <c:pt idx="837">
                  <c:v>0.87657760978174881</c:v>
                </c:pt>
                <c:pt idx="838">
                  <c:v>0.85447778260063356</c:v>
                </c:pt>
                <c:pt idx="839">
                  <c:v>2.0222927964285224</c:v>
                </c:pt>
                <c:pt idx="840">
                  <c:v>0.92589587509144722</c:v>
                </c:pt>
                <c:pt idx="841">
                  <c:v>0.98523722294559712</c:v>
                </c:pt>
                <c:pt idx="842">
                  <c:v>1.0285248246654428</c:v>
                </c:pt>
                <c:pt idx="843">
                  <c:v>1.0037997447072617</c:v>
                </c:pt>
                <c:pt idx="844">
                  <c:v>1.0994580964328249</c:v>
                </c:pt>
                <c:pt idx="845">
                  <c:v>1.0411130159576854</c:v>
                </c:pt>
                <c:pt idx="846">
                  <c:v>1.1000898547203559</c:v>
                </c:pt>
                <c:pt idx="847">
                  <c:v>1.0183677061342127</c:v>
                </c:pt>
                <c:pt idx="848">
                  <c:v>0.67852840859918628</c:v>
                </c:pt>
                <c:pt idx="849">
                  <c:v>0.50800602414257678</c:v>
                </c:pt>
                <c:pt idx="850">
                  <c:v>1.0666501783978668</c:v>
                </c:pt>
                <c:pt idx="851">
                  <c:v>0.29191925974159483</c:v>
                </c:pt>
                <c:pt idx="852">
                  <c:v>0.62937621573220071</c:v>
                </c:pt>
                <c:pt idx="853">
                  <c:v>0.74738374361009352</c:v>
                </c:pt>
                <c:pt idx="854">
                  <c:v>0.80915208949402484</c:v>
                </c:pt>
                <c:pt idx="855">
                  <c:v>0.89487322044314888</c:v>
                </c:pt>
                <c:pt idx="856">
                  <c:v>0.86399827561325204</c:v>
                </c:pt>
                <c:pt idx="857">
                  <c:v>0.86733620642863984</c:v>
                </c:pt>
                <c:pt idx="858">
                  <c:v>1.4292828963354085</c:v>
                </c:pt>
                <c:pt idx="859">
                  <c:v>0.93933513854872197</c:v>
                </c:pt>
                <c:pt idx="860">
                  <c:v>0.94395167801002022</c:v>
                </c:pt>
                <c:pt idx="861">
                  <c:v>0.93309289563025144</c:v>
                </c:pt>
                <c:pt idx="862">
                  <c:v>1.4100415540626627</c:v>
                </c:pt>
                <c:pt idx="863">
                  <c:v>0.65059596348553483</c:v>
                </c:pt>
                <c:pt idx="864">
                  <c:v>0.95890791876180193</c:v>
                </c:pt>
                <c:pt idx="865">
                  <c:v>1.4070532352201537</c:v>
                </c:pt>
                <c:pt idx="866">
                  <c:v>1.3244644655044056</c:v>
                </c:pt>
                <c:pt idx="867">
                  <c:v>1.3119859288580618</c:v>
                </c:pt>
                <c:pt idx="868">
                  <c:v>1.3009910530312632</c:v>
                </c:pt>
                <c:pt idx="869">
                  <c:v>1.3061290824099481</c:v>
                </c:pt>
                <c:pt idx="870">
                  <c:v>0.64973627985874272</c:v>
                </c:pt>
                <c:pt idx="871">
                  <c:v>0.59261562114883792</c:v>
                </c:pt>
                <c:pt idx="872">
                  <c:v>0.77542102521771117</c:v>
                </c:pt>
                <c:pt idx="873">
                  <c:v>1.0619871150869375</c:v>
                </c:pt>
                <c:pt idx="874">
                  <c:v>1.4903284268367409</c:v>
                </c:pt>
                <c:pt idx="875">
                  <c:v>1.2717781181810219</c:v>
                </c:pt>
                <c:pt idx="876">
                  <c:v>1.0069777037581542</c:v>
                </c:pt>
                <c:pt idx="877">
                  <c:v>1.1057241581436301</c:v>
                </c:pt>
                <c:pt idx="878">
                  <c:v>0.49918314417747051</c:v>
                </c:pt>
                <c:pt idx="879">
                  <c:v>0.64692460065528334</c:v>
                </c:pt>
                <c:pt idx="880">
                  <c:v>0.34952503473764562</c:v>
                </c:pt>
                <c:pt idx="881">
                  <c:v>0.22705011035437891</c:v>
                </c:pt>
                <c:pt idx="882">
                  <c:v>0.94609519119123819</c:v>
                </c:pt>
                <c:pt idx="883">
                  <c:v>0.25799635450012287</c:v>
                </c:pt>
                <c:pt idx="884">
                  <c:v>0.38984350610475521</c:v>
                </c:pt>
                <c:pt idx="885">
                  <c:v>0.4247695952370012</c:v>
                </c:pt>
                <c:pt idx="886">
                  <c:v>1.1594773517671659</c:v>
                </c:pt>
                <c:pt idx="887">
                  <c:v>0.40470012126015759</c:v>
                </c:pt>
                <c:pt idx="888">
                  <c:v>0.25848854538963251</c:v>
                </c:pt>
                <c:pt idx="889">
                  <c:v>0.13349216169250869</c:v>
                </c:pt>
                <c:pt idx="890">
                  <c:v>0.23212171096451092</c:v>
                </c:pt>
                <c:pt idx="891">
                  <c:v>0.35448392413579988</c:v>
                </c:pt>
                <c:pt idx="892">
                  <c:v>0.46427098255513405</c:v>
                </c:pt>
                <c:pt idx="893">
                  <c:v>0.17698869529573563</c:v>
                </c:pt>
                <c:pt idx="894">
                  <c:v>1.3726263406329338</c:v>
                </c:pt>
                <c:pt idx="895">
                  <c:v>0.86367765610465541</c:v>
                </c:pt>
                <c:pt idx="896">
                  <c:v>5.467566143015623E-2</c:v>
                </c:pt>
                <c:pt idx="897">
                  <c:v>0.28208232591841298</c:v>
                </c:pt>
                <c:pt idx="898">
                  <c:v>0.69290352462668536</c:v>
                </c:pt>
                <c:pt idx="899">
                  <c:v>0.7221965920852943</c:v>
                </c:pt>
                <c:pt idx="900">
                  <c:v>1.8343539027150464</c:v>
                </c:pt>
                <c:pt idx="901">
                  <c:v>0.85304877391982825</c:v>
                </c:pt>
                <c:pt idx="902">
                  <c:v>0.83497355716332455</c:v>
                </c:pt>
                <c:pt idx="903">
                  <c:v>0.86581843305361983</c:v>
                </c:pt>
                <c:pt idx="904">
                  <c:v>0.83415644659937638</c:v>
                </c:pt>
                <c:pt idx="905">
                  <c:v>0.85715186385374686</c:v>
                </c:pt>
                <c:pt idx="906">
                  <c:v>0.9656407983789842</c:v>
                </c:pt>
                <c:pt idx="907">
                  <c:v>2.2003802986131884</c:v>
                </c:pt>
                <c:pt idx="908">
                  <c:v>1.1307059147531282</c:v>
                </c:pt>
                <c:pt idx="909">
                  <c:v>1.1929507358998692</c:v>
                </c:pt>
                <c:pt idx="910">
                  <c:v>2.3651858864887441</c:v>
                </c:pt>
                <c:pt idx="911">
                  <c:v>0.73383179508947727</c:v>
                </c:pt>
                <c:pt idx="912">
                  <c:v>0.84257162979363665</c:v>
                </c:pt>
                <c:pt idx="913">
                  <c:v>0.84749203091473113</c:v>
                </c:pt>
                <c:pt idx="914">
                  <c:v>0.45624908379611429</c:v>
                </c:pt>
                <c:pt idx="915">
                  <c:v>0.81686568180754515</c:v>
                </c:pt>
                <c:pt idx="916">
                  <c:v>0.74549655644322899</c:v>
                </c:pt>
                <c:pt idx="917">
                  <c:v>0.75885394789361138</c:v>
                </c:pt>
                <c:pt idx="918">
                  <c:v>0.84527777018266048</c:v>
                </c:pt>
                <c:pt idx="919">
                  <c:v>0.67933316497570062</c:v>
                </c:pt>
                <c:pt idx="920">
                  <c:v>0.71811486105437827</c:v>
                </c:pt>
                <c:pt idx="921">
                  <c:v>0.6588553225994328</c:v>
                </c:pt>
                <c:pt idx="922">
                  <c:v>0.83520576525244339</c:v>
                </c:pt>
                <c:pt idx="923">
                  <c:v>0.49491727544459146</c:v>
                </c:pt>
                <c:pt idx="924">
                  <c:v>0.72514917440583049</c:v>
                </c:pt>
                <c:pt idx="925">
                  <c:v>0.70655502374458945</c:v>
                </c:pt>
                <c:pt idx="926">
                  <c:v>0.98177917996632813</c:v>
                </c:pt>
                <c:pt idx="927">
                  <c:v>1.0250962446384166</c:v>
                </c:pt>
                <c:pt idx="928">
                  <c:v>1.0583870646657512</c:v>
                </c:pt>
                <c:pt idx="929">
                  <c:v>1.0660192586716646</c:v>
                </c:pt>
                <c:pt idx="930">
                  <c:v>1.0996575705059848</c:v>
                </c:pt>
                <c:pt idx="931">
                  <c:v>1.0052245083215916</c:v>
                </c:pt>
                <c:pt idx="932">
                  <c:v>0.96497025579440299</c:v>
                </c:pt>
                <c:pt idx="933">
                  <c:v>0.97538772526102868</c:v>
                </c:pt>
                <c:pt idx="934">
                  <c:v>0.82906622279463715</c:v>
                </c:pt>
                <c:pt idx="935">
                  <c:v>0.8358785936937817</c:v>
                </c:pt>
                <c:pt idx="936">
                  <c:v>0.47219183964220368</c:v>
                </c:pt>
                <c:pt idx="937">
                  <c:v>0.73089605708015681</c:v>
                </c:pt>
                <c:pt idx="938">
                  <c:v>0.61378671952431851</c:v>
                </c:pt>
                <c:pt idx="939">
                  <c:v>1.2894568733017089</c:v>
                </c:pt>
                <c:pt idx="940">
                  <c:v>0.33833938061075713</c:v>
                </c:pt>
                <c:pt idx="941">
                  <c:v>0.62549317619145128</c:v>
                </c:pt>
                <c:pt idx="942">
                  <c:v>0.61764678051016553</c:v>
                </c:pt>
                <c:pt idx="943">
                  <c:v>1.4455941277073403</c:v>
                </c:pt>
                <c:pt idx="944">
                  <c:v>0.6062340197086451</c:v>
                </c:pt>
                <c:pt idx="945">
                  <c:v>0.57750023975909626</c:v>
                </c:pt>
                <c:pt idx="946">
                  <c:v>0.65285451591844967</c:v>
                </c:pt>
                <c:pt idx="947">
                  <c:v>0.23508687908326956</c:v>
                </c:pt>
                <c:pt idx="948">
                  <c:v>0.51005910864044746</c:v>
                </c:pt>
                <c:pt idx="949">
                  <c:v>0.62785300531416466</c:v>
                </c:pt>
                <c:pt idx="950">
                  <c:v>1.4801848758851488</c:v>
                </c:pt>
                <c:pt idx="951">
                  <c:v>0.66906969763499446</c:v>
                </c:pt>
                <c:pt idx="952">
                  <c:v>0.65371497723947625</c:v>
                </c:pt>
                <c:pt idx="953">
                  <c:v>1.0207712206230442</c:v>
                </c:pt>
                <c:pt idx="954">
                  <c:v>1.0286430954597146</c:v>
                </c:pt>
                <c:pt idx="955">
                  <c:v>1.0491346065425735</c:v>
                </c:pt>
                <c:pt idx="956">
                  <c:v>1.3614467069921234</c:v>
                </c:pt>
                <c:pt idx="957">
                  <c:v>1.1750632936408341</c:v>
                </c:pt>
                <c:pt idx="958">
                  <c:v>1.0798153832161499</c:v>
                </c:pt>
                <c:pt idx="959">
                  <c:v>0.65402890229881783</c:v>
                </c:pt>
                <c:pt idx="960">
                  <c:v>0.72134685896476869</c:v>
                </c:pt>
                <c:pt idx="961">
                  <c:v>0.49755598032389825</c:v>
                </c:pt>
                <c:pt idx="962">
                  <c:v>0.59019791775257313</c:v>
                </c:pt>
                <c:pt idx="963">
                  <c:v>0.76003633794616454</c:v>
                </c:pt>
                <c:pt idx="964">
                  <c:v>0.75787447179175083</c:v>
                </c:pt>
                <c:pt idx="965">
                  <c:v>1.0729289103067563</c:v>
                </c:pt>
                <c:pt idx="966">
                  <c:v>1.0274864312562511</c:v>
                </c:pt>
                <c:pt idx="967">
                  <c:v>0.97895991466740773</c:v>
                </c:pt>
                <c:pt idx="968">
                  <c:v>0.5555051297636685</c:v>
                </c:pt>
                <c:pt idx="969">
                  <c:v>0.58255838390048131</c:v>
                </c:pt>
                <c:pt idx="970">
                  <c:v>0.61850023132390786</c:v>
                </c:pt>
                <c:pt idx="971">
                  <c:v>0.57030113865987975</c:v>
                </c:pt>
                <c:pt idx="972">
                  <c:v>0.56216354207476293</c:v>
                </c:pt>
                <c:pt idx="973">
                  <c:v>1.4012199762604087</c:v>
                </c:pt>
                <c:pt idx="974">
                  <c:v>1.2137402454345554</c:v>
                </c:pt>
                <c:pt idx="975">
                  <c:v>0.40115220397221446</c:v>
                </c:pt>
                <c:pt idx="976">
                  <c:v>0.19536601388412705</c:v>
                </c:pt>
                <c:pt idx="977">
                  <c:v>0.44968341032033593</c:v>
                </c:pt>
                <c:pt idx="978">
                  <c:v>0.44841545644042513</c:v>
                </c:pt>
                <c:pt idx="979">
                  <c:v>0.59023119211059671</c:v>
                </c:pt>
                <c:pt idx="980">
                  <c:v>0.39661153945595645</c:v>
                </c:pt>
                <c:pt idx="981">
                  <c:v>0.59031589608246671</c:v>
                </c:pt>
                <c:pt idx="982">
                  <c:v>0.6020519975246722</c:v>
                </c:pt>
                <c:pt idx="983">
                  <c:v>0.27121472896068644</c:v>
                </c:pt>
                <c:pt idx="984">
                  <c:v>0.66807638171572858</c:v>
                </c:pt>
                <c:pt idx="985">
                  <c:v>0.58230495697673113</c:v>
                </c:pt>
                <c:pt idx="986">
                  <c:v>0.66672948664723519</c:v>
                </c:pt>
                <c:pt idx="987">
                  <c:v>0.70031880569697746</c:v>
                </c:pt>
                <c:pt idx="988">
                  <c:v>0.63834104296254235</c:v>
                </c:pt>
                <c:pt idx="989">
                  <c:v>0.42747780291107873</c:v>
                </c:pt>
                <c:pt idx="990">
                  <c:v>1.006232303787282</c:v>
                </c:pt>
                <c:pt idx="991">
                  <c:v>0.55864188809689397</c:v>
                </c:pt>
                <c:pt idx="992">
                  <c:v>1.0696362451435812</c:v>
                </c:pt>
                <c:pt idx="993">
                  <c:v>0.98932676237719219</c:v>
                </c:pt>
                <c:pt idx="994">
                  <c:v>0.97244121861565891</c:v>
                </c:pt>
                <c:pt idx="995">
                  <c:v>0.30921903527398237</c:v>
                </c:pt>
                <c:pt idx="996">
                  <c:v>0.98998045645469201</c:v>
                </c:pt>
                <c:pt idx="997">
                  <c:v>1.1120811139958746</c:v>
                </c:pt>
                <c:pt idx="998">
                  <c:v>1.00087278335437</c:v>
                </c:pt>
                <c:pt idx="999">
                  <c:v>1.0285882585855313</c:v>
                </c:pt>
                <c:pt idx="1000">
                  <c:v>0.99123680254162227</c:v>
                </c:pt>
                <c:pt idx="1001">
                  <c:v>1.031548738228188</c:v>
                </c:pt>
                <c:pt idx="1002">
                  <c:v>1.10390748581082</c:v>
                </c:pt>
                <c:pt idx="1003">
                  <c:v>1.0213708959393804</c:v>
                </c:pt>
                <c:pt idx="1004">
                  <c:v>0.97010560170901594</c:v>
                </c:pt>
                <c:pt idx="1005">
                  <c:v>0.78864794363680302</c:v>
                </c:pt>
                <c:pt idx="1006">
                  <c:v>0.78239372482407288</c:v>
                </c:pt>
                <c:pt idx="1007">
                  <c:v>0.79185355436912397</c:v>
                </c:pt>
                <c:pt idx="1008">
                  <c:v>0.83485943207498314</c:v>
                </c:pt>
                <c:pt idx="1009">
                  <c:v>1.5113250612089375</c:v>
                </c:pt>
                <c:pt idx="1010">
                  <c:v>0.73890226516133506</c:v>
                </c:pt>
                <c:pt idx="1011">
                  <c:v>0.58655601498511611</c:v>
                </c:pt>
                <c:pt idx="1012">
                  <c:v>1.3822724214422963</c:v>
                </c:pt>
                <c:pt idx="1013">
                  <c:v>0.58925375565726212</c:v>
                </c:pt>
                <c:pt idx="1014">
                  <c:v>0.1024200957648443</c:v>
                </c:pt>
                <c:pt idx="1015">
                  <c:v>0.21332727149557484</c:v>
                </c:pt>
                <c:pt idx="1016">
                  <c:v>0.50643297112558039</c:v>
                </c:pt>
                <c:pt idx="1017">
                  <c:v>0.50313881048876841</c:v>
                </c:pt>
                <c:pt idx="1018">
                  <c:v>0.45182823631829994</c:v>
                </c:pt>
                <c:pt idx="1019">
                  <c:v>0.43850184249177449</c:v>
                </c:pt>
                <c:pt idx="1020">
                  <c:v>0.80152843056886358</c:v>
                </c:pt>
                <c:pt idx="1021">
                  <c:v>0.78470564384464869</c:v>
                </c:pt>
                <c:pt idx="1022">
                  <c:v>0.82915756343300306</c:v>
                </c:pt>
                <c:pt idx="1023">
                  <c:v>0.17808919775986262</c:v>
                </c:pt>
                <c:pt idx="1024">
                  <c:v>0.1074769988356344</c:v>
                </c:pt>
                <c:pt idx="1025">
                  <c:v>0.17137914478347255</c:v>
                </c:pt>
                <c:pt idx="1026">
                  <c:v>0.36561795709979761</c:v>
                </c:pt>
                <c:pt idx="1027">
                  <c:v>0.60075226191413733</c:v>
                </c:pt>
                <c:pt idx="1028">
                  <c:v>0.71462206440959442</c:v>
                </c:pt>
                <c:pt idx="1029">
                  <c:v>0.76116780090446012</c:v>
                </c:pt>
                <c:pt idx="1030">
                  <c:v>0.75814411468406284</c:v>
                </c:pt>
                <c:pt idx="1031">
                  <c:v>0.86585026734079029</c:v>
                </c:pt>
                <c:pt idx="1032">
                  <c:v>0.40639364097632991</c:v>
                </c:pt>
                <c:pt idx="1033">
                  <c:v>0.41135543516453432</c:v>
                </c:pt>
                <c:pt idx="1034">
                  <c:v>0.9090629281867364</c:v>
                </c:pt>
                <c:pt idx="1035">
                  <c:v>0.93510763043527367</c:v>
                </c:pt>
                <c:pt idx="1036">
                  <c:v>0.99836969322880875</c:v>
                </c:pt>
                <c:pt idx="1037">
                  <c:v>0.9093706619151255</c:v>
                </c:pt>
                <c:pt idx="1038">
                  <c:v>1.5512597229692031</c:v>
                </c:pt>
                <c:pt idx="1039">
                  <c:v>1.1245122276785267</c:v>
                </c:pt>
                <c:pt idx="1040">
                  <c:v>1.0057783999073877</c:v>
                </c:pt>
                <c:pt idx="1041">
                  <c:v>0.32494477294884955</c:v>
                </c:pt>
                <c:pt idx="1042">
                  <c:v>0.97324074530281746</c:v>
                </c:pt>
                <c:pt idx="1043">
                  <c:v>0.37185327348864616</c:v>
                </c:pt>
                <c:pt idx="1044">
                  <c:v>0.41606187206421419</c:v>
                </c:pt>
                <c:pt idx="1045">
                  <c:v>1.6828768408871551</c:v>
                </c:pt>
                <c:pt idx="1046">
                  <c:v>1.7161598802847042</c:v>
                </c:pt>
                <c:pt idx="1047">
                  <c:v>1.7860099935784206</c:v>
                </c:pt>
                <c:pt idx="1048">
                  <c:v>1.7832981198662272</c:v>
                </c:pt>
                <c:pt idx="1049">
                  <c:v>1.8888865849675469</c:v>
                </c:pt>
                <c:pt idx="1050">
                  <c:v>1.7950871418907848</c:v>
                </c:pt>
                <c:pt idx="1051">
                  <c:v>0.66195855052486796</c:v>
                </c:pt>
                <c:pt idx="1052">
                  <c:v>0.77112611995959979</c:v>
                </c:pt>
                <c:pt idx="1053">
                  <c:v>1.1110400461191845</c:v>
                </c:pt>
                <c:pt idx="1054">
                  <c:v>0.54294196608935119</c:v>
                </c:pt>
                <c:pt idx="1055">
                  <c:v>0.47319953303278234</c:v>
                </c:pt>
                <c:pt idx="1056">
                  <c:v>0.64405427008984817</c:v>
                </c:pt>
                <c:pt idx="1057">
                  <c:v>1.7921511679461664</c:v>
                </c:pt>
                <c:pt idx="1058">
                  <c:v>0.79983583116643586</c:v>
                </c:pt>
                <c:pt idx="1059">
                  <c:v>0.80220990222981781</c:v>
                </c:pt>
                <c:pt idx="1060">
                  <c:v>0.81604113036121273</c:v>
                </c:pt>
                <c:pt idx="1061">
                  <c:v>0.86512160461119259</c:v>
                </c:pt>
                <c:pt idx="1062">
                  <c:v>0.81745387664645552</c:v>
                </c:pt>
                <c:pt idx="1063">
                  <c:v>0.80716314151595692</c:v>
                </c:pt>
                <c:pt idx="1064">
                  <c:v>0.31760241418138901</c:v>
                </c:pt>
                <c:pt idx="1065">
                  <c:v>0.89121702998975394</c:v>
                </c:pt>
                <c:pt idx="1066">
                  <c:v>0.88589078253263598</c:v>
                </c:pt>
                <c:pt idx="1067">
                  <c:v>0.89424595705651644</c:v>
                </c:pt>
                <c:pt idx="1068">
                  <c:v>0.80460446382925943</c:v>
                </c:pt>
                <c:pt idx="1069">
                  <c:v>0.84347404988773522</c:v>
                </c:pt>
                <c:pt idx="1070">
                  <c:v>0.22593962456069019</c:v>
                </c:pt>
                <c:pt idx="1071">
                  <c:v>0.13169785500253739</c:v>
                </c:pt>
                <c:pt idx="1072">
                  <c:v>0.18087220885919414</c:v>
                </c:pt>
                <c:pt idx="1073">
                  <c:v>0.21427011715627717</c:v>
                </c:pt>
                <c:pt idx="1074">
                  <c:v>0.37224825428055169</c:v>
                </c:pt>
                <c:pt idx="1075">
                  <c:v>6.3425148476326007E-2</c:v>
                </c:pt>
                <c:pt idx="1076">
                  <c:v>0.11972437147766142</c:v>
                </c:pt>
                <c:pt idx="1077">
                  <c:v>0.12316846720918678</c:v>
                </c:pt>
                <c:pt idx="1078">
                  <c:v>0.14691924984393012</c:v>
                </c:pt>
                <c:pt idx="1079">
                  <c:v>0.48802757569336425</c:v>
                </c:pt>
                <c:pt idx="1080">
                  <c:v>0.55463330649520837</c:v>
                </c:pt>
                <c:pt idx="1081">
                  <c:v>0.63846228239047731</c:v>
                </c:pt>
                <c:pt idx="1082">
                  <c:v>0.67832616700544912</c:v>
                </c:pt>
                <c:pt idx="1083">
                  <c:v>0.95995193358834352</c:v>
                </c:pt>
                <c:pt idx="1084">
                  <c:v>0.88842876849811059</c:v>
                </c:pt>
                <c:pt idx="1085">
                  <c:v>0.58808771721436792</c:v>
                </c:pt>
                <c:pt idx="1086">
                  <c:v>1.0298219812044118</c:v>
                </c:pt>
                <c:pt idx="1087">
                  <c:v>0.91914592990459665</c:v>
                </c:pt>
                <c:pt idx="1088">
                  <c:v>1.1181672494639736</c:v>
                </c:pt>
                <c:pt idx="1089">
                  <c:v>0.92432575867300693</c:v>
                </c:pt>
                <c:pt idx="1090">
                  <c:v>0.25991614607940661</c:v>
                </c:pt>
                <c:pt idx="1091">
                  <c:v>1.106609225312986</c:v>
                </c:pt>
                <c:pt idx="1092">
                  <c:v>1.1066802620496159</c:v>
                </c:pt>
                <c:pt idx="1093">
                  <c:v>1.1166455447475958</c:v>
                </c:pt>
                <c:pt idx="1094">
                  <c:v>1.1293109506501888</c:v>
                </c:pt>
                <c:pt idx="1095">
                  <c:v>1.042207618053735</c:v>
                </c:pt>
                <c:pt idx="1096">
                  <c:v>1.060049243619807</c:v>
                </c:pt>
                <c:pt idx="1097">
                  <c:v>1.0585072490681011</c:v>
                </c:pt>
                <c:pt idx="1098">
                  <c:v>1.1199683223919044</c:v>
                </c:pt>
                <c:pt idx="1099">
                  <c:v>0.35268675598283822</c:v>
                </c:pt>
                <c:pt idx="1100">
                  <c:v>1.0720012590076673</c:v>
                </c:pt>
                <c:pt idx="1101">
                  <c:v>0.99654671385152671</c:v>
                </c:pt>
                <c:pt idx="1102">
                  <c:v>1.4799610236346037</c:v>
                </c:pt>
                <c:pt idx="1103">
                  <c:v>1.4257118211636379</c:v>
                </c:pt>
                <c:pt idx="1104">
                  <c:v>1.2228157233004981</c:v>
                </c:pt>
                <c:pt idx="1105">
                  <c:v>1.2001601413544352</c:v>
                </c:pt>
                <c:pt idx="1106">
                  <c:v>0.99867461757731812</c:v>
                </c:pt>
                <c:pt idx="1107">
                  <c:v>1.6472856540276466</c:v>
                </c:pt>
                <c:pt idx="1108">
                  <c:v>1.2351346374093146</c:v>
                </c:pt>
                <c:pt idx="1109">
                  <c:v>0.93325655219871961</c:v>
                </c:pt>
                <c:pt idx="1110">
                  <c:v>0.89214754313744393</c:v>
                </c:pt>
                <c:pt idx="1111">
                  <c:v>0.81987065164477069</c:v>
                </c:pt>
                <c:pt idx="1112">
                  <c:v>1.1295162810285322</c:v>
                </c:pt>
                <c:pt idx="1113">
                  <c:v>1.1077947461574393</c:v>
                </c:pt>
                <c:pt idx="1114">
                  <c:v>1.108164857892397</c:v>
                </c:pt>
                <c:pt idx="1115">
                  <c:v>1.1416379155125098</c:v>
                </c:pt>
                <c:pt idx="1116">
                  <c:v>1.1541035339694339</c:v>
                </c:pt>
                <c:pt idx="1117">
                  <c:v>1.1703015114220143</c:v>
                </c:pt>
                <c:pt idx="1118">
                  <c:v>0.61198556266748527</c:v>
                </c:pt>
                <c:pt idx="1119">
                  <c:v>0.61498164402084143</c:v>
                </c:pt>
                <c:pt idx="1120">
                  <c:v>1.2375892300761666</c:v>
                </c:pt>
                <c:pt idx="1121">
                  <c:v>2.0826110893043657</c:v>
                </c:pt>
                <c:pt idx="1122">
                  <c:v>0.87497714625890011</c:v>
                </c:pt>
                <c:pt idx="1123">
                  <c:v>0.89088273323499489</c:v>
                </c:pt>
                <c:pt idx="1124">
                  <c:v>0.89267209961872596</c:v>
                </c:pt>
                <c:pt idx="1125">
                  <c:v>0.87719773175400639</c:v>
                </c:pt>
                <c:pt idx="1126">
                  <c:v>0.86308442826561116</c:v>
                </c:pt>
                <c:pt idx="1127">
                  <c:v>0.83966296189058098</c:v>
                </c:pt>
                <c:pt idx="1128">
                  <c:v>0.84585178793245908</c:v>
                </c:pt>
                <c:pt idx="1129">
                  <c:v>0.97237047844859359</c:v>
                </c:pt>
                <c:pt idx="1130">
                  <c:v>0.91631291730613373</c:v>
                </c:pt>
                <c:pt idx="1131">
                  <c:v>0.67373588672361862</c:v>
                </c:pt>
                <c:pt idx="1132">
                  <c:v>1.0378187422599228</c:v>
                </c:pt>
                <c:pt idx="1133">
                  <c:v>1.0604020018132292</c:v>
                </c:pt>
                <c:pt idx="1134">
                  <c:v>1.0380651221245665</c:v>
                </c:pt>
                <c:pt idx="1135">
                  <c:v>1.0609482732963011</c:v>
                </c:pt>
                <c:pt idx="1136">
                  <c:v>0.70188922393804853</c:v>
                </c:pt>
                <c:pt idx="1137">
                  <c:v>1.1189198741195769</c:v>
                </c:pt>
                <c:pt idx="1138">
                  <c:v>1.0113491707407722</c:v>
                </c:pt>
                <c:pt idx="1139">
                  <c:v>1.0347363586729534</c:v>
                </c:pt>
                <c:pt idx="1140">
                  <c:v>1.0263016497175685</c:v>
                </c:pt>
                <c:pt idx="1141">
                  <c:v>1.0675192756992753</c:v>
                </c:pt>
                <c:pt idx="1142">
                  <c:v>0.9544739919900711</c:v>
                </c:pt>
                <c:pt idx="1143">
                  <c:v>0.97718680727734786</c:v>
                </c:pt>
                <c:pt idx="1144">
                  <c:v>0.93412949801159051</c:v>
                </c:pt>
                <c:pt idx="1145">
                  <c:v>0.95333232480001839</c:v>
                </c:pt>
                <c:pt idx="1146">
                  <c:v>0.99002406515922481</c:v>
                </c:pt>
                <c:pt idx="1147">
                  <c:v>0.93837730891726068</c:v>
                </c:pt>
                <c:pt idx="1148">
                  <c:v>0.33832769997448331</c:v>
                </c:pt>
                <c:pt idx="1149">
                  <c:v>0.36151991597563704</c:v>
                </c:pt>
                <c:pt idx="1150">
                  <c:v>0.40271459659427555</c:v>
                </c:pt>
                <c:pt idx="1151">
                  <c:v>0.30956972288835083</c:v>
                </c:pt>
                <c:pt idx="1152">
                  <c:v>0.38518905158860256</c:v>
                </c:pt>
                <c:pt idx="1153">
                  <c:v>0.43726567830730018</c:v>
                </c:pt>
                <c:pt idx="1154">
                  <c:v>1.2639354045465592</c:v>
                </c:pt>
                <c:pt idx="1155">
                  <c:v>0.66542156661909846</c:v>
                </c:pt>
                <c:pt idx="1156">
                  <c:v>1.4094896882906571</c:v>
                </c:pt>
                <c:pt idx="1157">
                  <c:v>0.7325628250063887</c:v>
                </c:pt>
                <c:pt idx="1158">
                  <c:v>0.73898503606139632</c:v>
                </c:pt>
                <c:pt idx="1159">
                  <c:v>0.85912896358596025</c:v>
                </c:pt>
                <c:pt idx="1160">
                  <c:v>0.88479808622169309</c:v>
                </c:pt>
                <c:pt idx="1161">
                  <c:v>0.8351771548140291</c:v>
                </c:pt>
                <c:pt idx="1162">
                  <c:v>0.81594638235719008</c:v>
                </c:pt>
                <c:pt idx="1163">
                  <c:v>0.90445795595790968</c:v>
                </c:pt>
                <c:pt idx="1164">
                  <c:v>0.91546294699602793</c:v>
                </c:pt>
                <c:pt idx="1165">
                  <c:v>0.90828175614897977</c:v>
                </c:pt>
                <c:pt idx="1166">
                  <c:v>0.46712758030510215</c:v>
                </c:pt>
                <c:pt idx="1167">
                  <c:v>0.84896092776192722</c:v>
                </c:pt>
                <c:pt idx="1168">
                  <c:v>0.86285049442772632</c:v>
                </c:pt>
                <c:pt idx="1169">
                  <c:v>0.9127740790565716</c:v>
                </c:pt>
                <c:pt idx="1170">
                  <c:v>0.90130519691721223</c:v>
                </c:pt>
                <c:pt idx="1171">
                  <c:v>0.81150447342313192</c:v>
                </c:pt>
                <c:pt idx="1172">
                  <c:v>0.84336127761933766</c:v>
                </c:pt>
                <c:pt idx="1173">
                  <c:v>0.7876909474556868</c:v>
                </c:pt>
                <c:pt idx="1174">
                  <c:v>0.66944823648751117</c:v>
                </c:pt>
                <c:pt idx="1175">
                  <c:v>0.7608385652817069</c:v>
                </c:pt>
                <c:pt idx="1176">
                  <c:v>0.78017711348506513</c:v>
                </c:pt>
                <c:pt idx="1177">
                  <c:v>0.75808953491172248</c:v>
                </c:pt>
                <c:pt idx="1178">
                  <c:v>0.70303033706723217</c:v>
                </c:pt>
                <c:pt idx="1179">
                  <c:v>0.65319014390789643</c:v>
                </c:pt>
                <c:pt idx="1180">
                  <c:v>0.72109334424071592</c:v>
                </c:pt>
                <c:pt idx="1181">
                  <c:v>0.72944254776398088</c:v>
                </c:pt>
                <c:pt idx="1182">
                  <c:v>0.735073573880349</c:v>
                </c:pt>
                <c:pt idx="1183">
                  <c:v>0.73449605694594544</c:v>
                </c:pt>
                <c:pt idx="1184">
                  <c:v>0.69888362103105595</c:v>
                </c:pt>
                <c:pt idx="1185">
                  <c:v>0.56736017468319733</c:v>
                </c:pt>
                <c:pt idx="1186">
                  <c:v>0.50191560370280253</c:v>
                </c:pt>
                <c:pt idx="1187">
                  <c:v>0.57321951272877636</c:v>
                </c:pt>
                <c:pt idx="1188">
                  <c:v>0.60694570403589831</c:v>
                </c:pt>
                <c:pt idx="1189">
                  <c:v>0.61142508655535421</c:v>
                </c:pt>
                <c:pt idx="1190">
                  <c:v>0.6032499443450664</c:v>
                </c:pt>
                <c:pt idx="1191">
                  <c:v>0.62173419242215999</c:v>
                </c:pt>
                <c:pt idx="1192">
                  <c:v>0.51077136282656554</c:v>
                </c:pt>
                <c:pt idx="1193">
                  <c:v>0.49235354751543065</c:v>
                </c:pt>
                <c:pt idx="1194">
                  <c:v>0.58395616401482775</c:v>
                </c:pt>
                <c:pt idx="1195">
                  <c:v>0.40893242438266286</c:v>
                </c:pt>
                <c:pt idx="1196">
                  <c:v>0.49760578743624401</c:v>
                </c:pt>
                <c:pt idx="1197">
                  <c:v>0.40553817558362304</c:v>
                </c:pt>
                <c:pt idx="1198">
                  <c:v>0.4611692294976118</c:v>
                </c:pt>
                <c:pt idx="1199">
                  <c:v>0.43204919808468728</c:v>
                </c:pt>
                <c:pt idx="1200">
                  <c:v>5.6280177248999017E-2</c:v>
                </c:pt>
                <c:pt idx="1201">
                  <c:v>0.38280244571844163</c:v>
                </c:pt>
                <c:pt idx="1202">
                  <c:v>1.0129938612907448</c:v>
                </c:pt>
                <c:pt idx="1203">
                  <c:v>0.72224103972115627</c:v>
                </c:pt>
                <c:pt idx="1204">
                  <c:v>0.34122259754094486</c:v>
                </c:pt>
                <c:pt idx="1205">
                  <c:v>0.20331303049556831</c:v>
                </c:pt>
                <c:pt idx="1206">
                  <c:v>0.87039172394577902</c:v>
                </c:pt>
                <c:pt idx="1207">
                  <c:v>0.19764271867353114</c:v>
                </c:pt>
                <c:pt idx="1208">
                  <c:v>0.85450626236659977</c:v>
                </c:pt>
                <c:pt idx="1209">
                  <c:v>0.47853135957248372</c:v>
                </c:pt>
                <c:pt idx="1210">
                  <c:v>0.31387140772934008</c:v>
                </c:pt>
                <c:pt idx="1211">
                  <c:v>0.50626641782336446</c:v>
                </c:pt>
                <c:pt idx="1212">
                  <c:v>0.4645954564168927</c:v>
                </c:pt>
                <c:pt idx="1213">
                  <c:v>0.33471651995868706</c:v>
                </c:pt>
                <c:pt idx="1214">
                  <c:v>0.24888945530751755</c:v>
                </c:pt>
                <c:pt idx="1215">
                  <c:v>0.40871807721223707</c:v>
                </c:pt>
                <c:pt idx="1216">
                  <c:v>0.59588213079264618</c:v>
                </c:pt>
                <c:pt idx="1217">
                  <c:v>1.4351097836375857</c:v>
                </c:pt>
                <c:pt idx="1218">
                  <c:v>1.1482610444946917</c:v>
                </c:pt>
                <c:pt idx="1219">
                  <c:v>0.99035340256522053</c:v>
                </c:pt>
                <c:pt idx="1220">
                  <c:v>0.6984483678335851</c:v>
                </c:pt>
                <c:pt idx="1221">
                  <c:v>0.26271606702437128</c:v>
                </c:pt>
                <c:pt idx="1222">
                  <c:v>0.57981823353280826</c:v>
                </c:pt>
                <c:pt idx="1223">
                  <c:v>0.14632353503195969</c:v>
                </c:pt>
                <c:pt idx="1224">
                  <c:v>0.67857625645770103</c:v>
                </c:pt>
                <c:pt idx="1225">
                  <c:v>0.22067159132717873</c:v>
                </c:pt>
                <c:pt idx="1226">
                  <c:v>0.76368629511103725</c:v>
                </c:pt>
                <c:pt idx="1227">
                  <c:v>0.28674219232009274</c:v>
                </c:pt>
                <c:pt idx="1228">
                  <c:v>0.88372852598076579</c:v>
                </c:pt>
                <c:pt idx="1229">
                  <c:v>0.9013741418580673</c:v>
                </c:pt>
                <c:pt idx="1230">
                  <c:v>1.0052351850503647</c:v>
                </c:pt>
                <c:pt idx="1231">
                  <c:v>1.0015597497099458</c:v>
                </c:pt>
                <c:pt idx="1232">
                  <c:v>0.29881805935583111</c:v>
                </c:pt>
                <c:pt idx="1233">
                  <c:v>0.20623858822107688</c:v>
                </c:pt>
                <c:pt idx="1234">
                  <c:v>0.49575968788992048</c:v>
                </c:pt>
                <c:pt idx="1235">
                  <c:v>0.54584196139733288</c:v>
                </c:pt>
                <c:pt idx="1236">
                  <c:v>0.73311939605740817</c:v>
                </c:pt>
                <c:pt idx="1237">
                  <c:v>0.62259482012720346</c:v>
                </c:pt>
                <c:pt idx="1238">
                  <c:v>0.33877670651302327</c:v>
                </c:pt>
                <c:pt idx="1239">
                  <c:v>0.18262256583785066</c:v>
                </c:pt>
                <c:pt idx="1240">
                  <c:v>0.23850182395099509</c:v>
                </c:pt>
                <c:pt idx="1241">
                  <c:v>0.33195136336669911</c:v>
                </c:pt>
                <c:pt idx="1242">
                  <c:v>0.37531081595143218</c:v>
                </c:pt>
                <c:pt idx="1243">
                  <c:v>0.54088732481233637</c:v>
                </c:pt>
                <c:pt idx="1244">
                  <c:v>1.3246491776136844</c:v>
                </c:pt>
                <c:pt idx="1245">
                  <c:v>1.3844061867139337</c:v>
                </c:pt>
                <c:pt idx="1246">
                  <c:v>1.2607548114949305</c:v>
                </c:pt>
                <c:pt idx="1247">
                  <c:v>0.45026415592872049</c:v>
                </c:pt>
                <c:pt idx="1248">
                  <c:v>0.56098152292705505</c:v>
                </c:pt>
                <c:pt idx="1249">
                  <c:v>0.46787697867800609</c:v>
                </c:pt>
                <c:pt idx="1250">
                  <c:v>0.38188166086989866</c:v>
                </c:pt>
                <c:pt idx="1251">
                  <c:v>0.16925064790971492</c:v>
                </c:pt>
                <c:pt idx="1252">
                  <c:v>0.48923726973405263</c:v>
                </c:pt>
                <c:pt idx="1253">
                  <c:v>0.48977363919693601</c:v>
                </c:pt>
                <c:pt idx="1254">
                  <c:v>7.5359411704198215E-2</c:v>
                </c:pt>
                <c:pt idx="1255">
                  <c:v>1.5299937897846632</c:v>
                </c:pt>
                <c:pt idx="1256">
                  <c:v>0.42273021806868122</c:v>
                </c:pt>
                <c:pt idx="1257">
                  <c:v>0.51636553347879866</c:v>
                </c:pt>
                <c:pt idx="1258">
                  <c:v>0.3965503311707253</c:v>
                </c:pt>
                <c:pt idx="1259">
                  <c:v>0.27018905517700481</c:v>
                </c:pt>
                <c:pt idx="1260">
                  <c:v>1.4319196734256927</c:v>
                </c:pt>
                <c:pt idx="1261">
                  <c:v>1.1465751474541745</c:v>
                </c:pt>
                <c:pt idx="1262">
                  <c:v>0.35357566043714622</c:v>
                </c:pt>
                <c:pt idx="1263">
                  <c:v>0.39624755470399664</c:v>
                </c:pt>
                <c:pt idx="1264">
                  <c:v>0.32866627666634701</c:v>
                </c:pt>
                <c:pt idx="1265">
                  <c:v>1.2815932943415231</c:v>
                </c:pt>
                <c:pt idx="1266">
                  <c:v>0.506452490474255</c:v>
                </c:pt>
                <c:pt idx="1267">
                  <c:v>1.1003208534720776</c:v>
                </c:pt>
                <c:pt idx="1268">
                  <c:v>0.60030152959335137</c:v>
                </c:pt>
                <c:pt idx="1269">
                  <c:v>0.65118730514929668</c:v>
                </c:pt>
                <c:pt idx="1270">
                  <c:v>1.6534147098127123</c:v>
                </c:pt>
                <c:pt idx="1271">
                  <c:v>0.67812016161004407</c:v>
                </c:pt>
                <c:pt idx="1272">
                  <c:v>1.7430252834614435</c:v>
                </c:pt>
                <c:pt idx="1273">
                  <c:v>0.90990054622455963</c:v>
                </c:pt>
                <c:pt idx="1274">
                  <c:v>0.68596679034381125</c:v>
                </c:pt>
                <c:pt idx="1275">
                  <c:v>0.69229199778057637</c:v>
                </c:pt>
                <c:pt idx="1276">
                  <c:v>0.6704214473836152</c:v>
                </c:pt>
                <c:pt idx="1277">
                  <c:v>0.63292302803398426</c:v>
                </c:pt>
                <c:pt idx="1278">
                  <c:v>0.60454338047122858</c:v>
                </c:pt>
                <c:pt idx="1279">
                  <c:v>1.1379525462853606</c:v>
                </c:pt>
                <c:pt idx="1280">
                  <c:v>0.61937671765654201</c:v>
                </c:pt>
                <c:pt idx="1281">
                  <c:v>0.64043029137022445</c:v>
                </c:pt>
                <c:pt idx="1282">
                  <c:v>0.58124623575288081</c:v>
                </c:pt>
                <c:pt idx="1283">
                  <c:v>0.77470767210732028</c:v>
                </c:pt>
                <c:pt idx="1284">
                  <c:v>0.59931875254097633</c:v>
                </c:pt>
                <c:pt idx="1285">
                  <c:v>1.486293420452983</c:v>
                </c:pt>
                <c:pt idx="1286">
                  <c:v>1.2659108936709238</c:v>
                </c:pt>
                <c:pt idx="1287">
                  <c:v>1.1213510960598734</c:v>
                </c:pt>
                <c:pt idx="1288">
                  <c:v>0.83913023594518499</c:v>
                </c:pt>
                <c:pt idx="1289">
                  <c:v>0.36364387290090389</c:v>
                </c:pt>
                <c:pt idx="1290">
                  <c:v>0.40322490278061979</c:v>
                </c:pt>
                <c:pt idx="1291">
                  <c:v>0.49171766228893998</c:v>
                </c:pt>
                <c:pt idx="1292">
                  <c:v>0.48922007926009969</c:v>
                </c:pt>
                <c:pt idx="1293">
                  <c:v>1.0577634022387126</c:v>
                </c:pt>
                <c:pt idx="1294">
                  <c:v>1.0549623058895568</c:v>
                </c:pt>
                <c:pt idx="1295">
                  <c:v>0.37437777718179305</c:v>
                </c:pt>
                <c:pt idx="1296">
                  <c:v>0.44145381039496273</c:v>
                </c:pt>
                <c:pt idx="1297">
                  <c:v>1.1836581766055438</c:v>
                </c:pt>
                <c:pt idx="1298">
                  <c:v>0.435254113748761</c:v>
                </c:pt>
                <c:pt idx="1299">
                  <c:v>0.15448919574084802</c:v>
                </c:pt>
                <c:pt idx="1300">
                  <c:v>0.22777786099594544</c:v>
                </c:pt>
                <c:pt idx="1301">
                  <c:v>0.78737630984595641</c:v>
                </c:pt>
                <c:pt idx="1302">
                  <c:v>0.85058432054750899</c:v>
                </c:pt>
                <c:pt idx="1303">
                  <c:v>0.78917187986056936</c:v>
                </c:pt>
                <c:pt idx="1304">
                  <c:v>0.70712711835918007</c:v>
                </c:pt>
                <c:pt idx="1305">
                  <c:v>0.89206843982236639</c:v>
                </c:pt>
                <c:pt idx="1306">
                  <c:v>0.82212098156287772</c:v>
                </c:pt>
                <c:pt idx="1307">
                  <c:v>0.85949408059824972</c:v>
                </c:pt>
                <c:pt idx="1308">
                  <c:v>0.84731303576710493</c:v>
                </c:pt>
                <c:pt idx="1309">
                  <c:v>0.7743746620248948</c:v>
                </c:pt>
                <c:pt idx="1310">
                  <c:v>1.2859736551390824</c:v>
                </c:pt>
                <c:pt idx="1311">
                  <c:v>0.68618825048330845</c:v>
                </c:pt>
                <c:pt idx="1312">
                  <c:v>0.62248057545279611</c:v>
                </c:pt>
                <c:pt idx="1313">
                  <c:v>0.60176705113839746</c:v>
                </c:pt>
                <c:pt idx="1314">
                  <c:v>0.60669309200320731</c:v>
                </c:pt>
                <c:pt idx="1315">
                  <c:v>0.65596725333312755</c:v>
                </c:pt>
                <c:pt idx="1316">
                  <c:v>0.62034215927246517</c:v>
                </c:pt>
                <c:pt idx="1317">
                  <c:v>0.52320535023556769</c:v>
                </c:pt>
                <c:pt idx="1318">
                  <c:v>0.63946660794653964</c:v>
                </c:pt>
                <c:pt idx="1319">
                  <c:v>0.60370347856021889</c:v>
                </c:pt>
                <c:pt idx="1320">
                  <c:v>0.50670889373294725</c:v>
                </c:pt>
                <c:pt idx="1321">
                  <c:v>0.60079908388353487</c:v>
                </c:pt>
                <c:pt idx="1322">
                  <c:v>0.51188325829372294</c:v>
                </c:pt>
                <c:pt idx="1323">
                  <c:v>0.75483361265947546</c:v>
                </c:pt>
                <c:pt idx="1324">
                  <c:v>0.51026687839282603</c:v>
                </c:pt>
                <c:pt idx="1325">
                  <c:v>0.54253704753580934</c:v>
                </c:pt>
                <c:pt idx="1326">
                  <c:v>0.58120812113919817</c:v>
                </c:pt>
                <c:pt idx="1327">
                  <c:v>0.80227380870845033</c:v>
                </c:pt>
                <c:pt idx="1328">
                  <c:v>0.67334537028560071</c:v>
                </c:pt>
                <c:pt idx="1329">
                  <c:v>0.5815227268678117</c:v>
                </c:pt>
                <c:pt idx="1330">
                  <c:v>0.65771843399147678</c:v>
                </c:pt>
                <c:pt idx="1331">
                  <c:v>0.68558635254073508</c:v>
                </c:pt>
                <c:pt idx="1332">
                  <c:v>0.9710725294503455</c:v>
                </c:pt>
                <c:pt idx="1333">
                  <c:v>0.85815382910897442</c:v>
                </c:pt>
                <c:pt idx="1334">
                  <c:v>0.87256595901232192</c:v>
                </c:pt>
                <c:pt idx="1335">
                  <c:v>0.85957494236508047</c:v>
                </c:pt>
                <c:pt idx="1336">
                  <c:v>0.72990247118911955</c:v>
                </c:pt>
                <c:pt idx="1337">
                  <c:v>0.56380070623344225</c:v>
                </c:pt>
                <c:pt idx="1338">
                  <c:v>1.2385113964711789</c:v>
                </c:pt>
                <c:pt idx="1339">
                  <c:v>1.7814701747586665</c:v>
                </c:pt>
                <c:pt idx="1340">
                  <c:v>1.1773989039564758</c:v>
                </c:pt>
                <c:pt idx="1341">
                  <c:v>1.2142356197931836</c:v>
                </c:pt>
                <c:pt idx="1342">
                  <c:v>1.2352145330065487</c:v>
                </c:pt>
                <c:pt idx="1343">
                  <c:v>1.2962045895026362</c:v>
                </c:pt>
                <c:pt idx="1344">
                  <c:v>1.3065447191294177</c:v>
                </c:pt>
                <c:pt idx="1345">
                  <c:v>2.1649665651399328</c:v>
                </c:pt>
                <c:pt idx="1346">
                  <c:v>0.95746531405336621</c:v>
                </c:pt>
                <c:pt idx="1347">
                  <c:v>0.98534099810128584</c:v>
                </c:pt>
                <c:pt idx="1348">
                  <c:v>0.99648755506597997</c:v>
                </c:pt>
                <c:pt idx="1349">
                  <c:v>0.96728984267970886</c:v>
                </c:pt>
                <c:pt idx="1350">
                  <c:v>0.97632536792565583</c:v>
                </c:pt>
                <c:pt idx="1351">
                  <c:v>0.93749357022246949</c:v>
                </c:pt>
                <c:pt idx="1352">
                  <c:v>0.97649215966970282</c:v>
                </c:pt>
                <c:pt idx="1353">
                  <c:v>0.62273182275733652</c:v>
                </c:pt>
                <c:pt idx="1354">
                  <c:v>0.57238877128514731</c:v>
                </c:pt>
                <c:pt idx="1355">
                  <c:v>0.13828234188403191</c:v>
                </c:pt>
                <c:pt idx="1356">
                  <c:v>0.34814421703314136</c:v>
                </c:pt>
                <c:pt idx="1357">
                  <c:v>1.1294870991689596</c:v>
                </c:pt>
                <c:pt idx="1358">
                  <c:v>7.2100809847309147E-3</c:v>
                </c:pt>
                <c:pt idx="1359">
                  <c:v>1.2199085567278609</c:v>
                </c:pt>
                <c:pt idx="1360">
                  <c:v>1.0616047196547307</c:v>
                </c:pt>
                <c:pt idx="1361">
                  <c:v>0.76055557244174132</c:v>
                </c:pt>
                <c:pt idx="1362">
                  <c:v>1.1020600460680146</c:v>
                </c:pt>
                <c:pt idx="1363">
                  <c:v>1.8054477102607802</c:v>
                </c:pt>
                <c:pt idx="1364">
                  <c:v>0.77871975018096418</c:v>
                </c:pt>
                <c:pt idx="1365">
                  <c:v>0.88393687215569605</c:v>
                </c:pt>
                <c:pt idx="1366">
                  <c:v>0.99813476483412766</c:v>
                </c:pt>
                <c:pt idx="1367">
                  <c:v>1.036371664458833</c:v>
                </c:pt>
                <c:pt idx="1368">
                  <c:v>1.0441501922227205</c:v>
                </c:pt>
                <c:pt idx="1369">
                  <c:v>1.1151044534158232</c:v>
                </c:pt>
                <c:pt idx="1370">
                  <c:v>1.0597645783674114</c:v>
                </c:pt>
                <c:pt idx="1371">
                  <c:v>1.1277027683338643</c:v>
                </c:pt>
                <c:pt idx="1372">
                  <c:v>1.096837334782655</c:v>
                </c:pt>
                <c:pt idx="1373">
                  <c:v>1.1005414003432654</c:v>
                </c:pt>
                <c:pt idx="1374">
                  <c:v>1.181407475610678</c:v>
                </c:pt>
                <c:pt idx="1375">
                  <c:v>1.2072061784001558</c:v>
                </c:pt>
                <c:pt idx="1376">
                  <c:v>0.5310566808074747</c:v>
                </c:pt>
                <c:pt idx="1377">
                  <c:v>0.33992223472289773</c:v>
                </c:pt>
                <c:pt idx="1378">
                  <c:v>0.24693130072212097</c:v>
                </c:pt>
                <c:pt idx="1379">
                  <c:v>7.8819646588253647E-2</c:v>
                </c:pt>
                <c:pt idx="1380">
                  <c:v>0.73734077879911419</c:v>
                </c:pt>
                <c:pt idx="1381">
                  <c:v>0.20498955714879807</c:v>
                </c:pt>
                <c:pt idx="1382">
                  <c:v>0.62807332682356898</c:v>
                </c:pt>
                <c:pt idx="1383">
                  <c:v>1.5302746219485723</c:v>
                </c:pt>
                <c:pt idx="1384">
                  <c:v>1.2911109396182558</c:v>
                </c:pt>
                <c:pt idx="1385">
                  <c:v>0.85239168666530007</c:v>
                </c:pt>
                <c:pt idx="1386">
                  <c:v>0.59181535573505684</c:v>
                </c:pt>
                <c:pt idx="1387">
                  <c:v>0.39360747980085103</c:v>
                </c:pt>
                <c:pt idx="1388">
                  <c:v>0.63486343697974545</c:v>
                </c:pt>
                <c:pt idx="1389">
                  <c:v>0.13281166349312906</c:v>
                </c:pt>
                <c:pt idx="1390">
                  <c:v>0.4139805707061312</c:v>
                </c:pt>
                <c:pt idx="1391">
                  <c:v>0.67724020652374539</c:v>
                </c:pt>
                <c:pt idx="1392">
                  <c:v>0.73535076774482067</c:v>
                </c:pt>
                <c:pt idx="1393">
                  <c:v>0.76191790456016839</c:v>
                </c:pt>
                <c:pt idx="1394">
                  <c:v>0.75327453448832482</c:v>
                </c:pt>
                <c:pt idx="1395">
                  <c:v>0.74163697631272507</c:v>
                </c:pt>
                <c:pt idx="1396">
                  <c:v>0.5455288353237695</c:v>
                </c:pt>
                <c:pt idx="1397">
                  <c:v>0.63253747873990418</c:v>
                </c:pt>
                <c:pt idx="1398">
                  <c:v>0.77350612484956027</c:v>
                </c:pt>
                <c:pt idx="1399">
                  <c:v>0.72451457154559429</c:v>
                </c:pt>
                <c:pt idx="1400">
                  <c:v>0.88084379302819249</c:v>
                </c:pt>
                <c:pt idx="1401">
                  <c:v>0.11483636150200154</c:v>
                </c:pt>
                <c:pt idx="1402">
                  <c:v>0.88647478595754692</c:v>
                </c:pt>
                <c:pt idx="1403">
                  <c:v>0.54446361305756097</c:v>
                </c:pt>
                <c:pt idx="1404">
                  <c:v>0.54075297325120408</c:v>
                </c:pt>
                <c:pt idx="1405">
                  <c:v>0.57564851021218888</c:v>
                </c:pt>
                <c:pt idx="1406">
                  <c:v>1.212206536655174</c:v>
                </c:pt>
                <c:pt idx="1407">
                  <c:v>0.47056497227161931</c:v>
                </c:pt>
                <c:pt idx="1408">
                  <c:v>0.56296311120495679</c:v>
                </c:pt>
                <c:pt idx="1409">
                  <c:v>0.62321256367141697</c:v>
                </c:pt>
                <c:pt idx="1410">
                  <c:v>0.88928385741418525</c:v>
                </c:pt>
                <c:pt idx="1411">
                  <c:v>0.6862182210936788</c:v>
                </c:pt>
                <c:pt idx="1412">
                  <c:v>0.84557506448819963</c:v>
                </c:pt>
                <c:pt idx="1413">
                  <c:v>0.73710443868953535</c:v>
                </c:pt>
                <c:pt idx="1414">
                  <c:v>0.78030878355784639</c:v>
                </c:pt>
                <c:pt idx="1415">
                  <c:v>0.8128616191824517</c:v>
                </c:pt>
                <c:pt idx="1416">
                  <c:v>0.89400356850889873</c:v>
                </c:pt>
                <c:pt idx="1417">
                  <c:v>0.90886205546207943</c:v>
                </c:pt>
                <c:pt idx="1418">
                  <c:v>2.0102975357741113</c:v>
                </c:pt>
                <c:pt idx="1419">
                  <c:v>1.0497075420306528</c:v>
                </c:pt>
                <c:pt idx="1420">
                  <c:v>2.0890324354853815</c:v>
                </c:pt>
                <c:pt idx="1421">
                  <c:v>1.041029605350327</c:v>
                </c:pt>
                <c:pt idx="1422">
                  <c:v>2.214838960870356</c:v>
                </c:pt>
                <c:pt idx="1423">
                  <c:v>2.2307181829626761</c:v>
                </c:pt>
                <c:pt idx="1424">
                  <c:v>2.2725354667096718</c:v>
                </c:pt>
                <c:pt idx="1425">
                  <c:v>0.95442449871705892</c:v>
                </c:pt>
                <c:pt idx="1426">
                  <c:v>1.0497848490727331</c:v>
                </c:pt>
                <c:pt idx="1427">
                  <c:v>1.110838089771204</c:v>
                </c:pt>
                <c:pt idx="1428">
                  <c:v>0.83202669658935158</c:v>
                </c:pt>
                <c:pt idx="1429">
                  <c:v>0.80773486372957037</c:v>
                </c:pt>
                <c:pt idx="1430">
                  <c:v>0.34631232373600457</c:v>
                </c:pt>
                <c:pt idx="1431">
                  <c:v>0.49623067806185767</c:v>
                </c:pt>
                <c:pt idx="1432">
                  <c:v>1.0065078189689376</c:v>
                </c:pt>
                <c:pt idx="1433">
                  <c:v>0.94496534458129922</c:v>
                </c:pt>
                <c:pt idx="1434">
                  <c:v>1.0761775278176844</c:v>
                </c:pt>
                <c:pt idx="1435">
                  <c:v>1.0707503528588163</c:v>
                </c:pt>
                <c:pt idx="1436">
                  <c:v>1.1320610930103758</c:v>
                </c:pt>
                <c:pt idx="1437">
                  <c:v>1.1160162586763369</c:v>
                </c:pt>
                <c:pt idx="1438">
                  <c:v>1.0433247154578305</c:v>
                </c:pt>
                <c:pt idx="1439">
                  <c:v>0.98048749851801442</c:v>
                </c:pt>
                <c:pt idx="1440">
                  <c:v>0.6188843970031036</c:v>
                </c:pt>
                <c:pt idx="1441">
                  <c:v>0.62455086138653215</c:v>
                </c:pt>
                <c:pt idx="1442">
                  <c:v>0.5730362645619731</c:v>
                </c:pt>
                <c:pt idx="1443">
                  <c:v>0.40084052358296052</c:v>
                </c:pt>
                <c:pt idx="1444">
                  <c:v>0.18035876974643059</c:v>
                </c:pt>
                <c:pt idx="1445">
                  <c:v>0.37000189278111884</c:v>
                </c:pt>
                <c:pt idx="1446">
                  <c:v>0.15985576233568097</c:v>
                </c:pt>
                <c:pt idx="1447">
                  <c:v>0.1784188601867478</c:v>
                </c:pt>
                <c:pt idx="1448">
                  <c:v>0.34516849017067913</c:v>
                </c:pt>
                <c:pt idx="1449">
                  <c:v>0.21971162818313097</c:v>
                </c:pt>
                <c:pt idx="1450">
                  <c:v>0.27982078515838615</c:v>
                </c:pt>
                <c:pt idx="1451">
                  <c:v>8.7387266275104167E-2</c:v>
                </c:pt>
                <c:pt idx="1452">
                  <c:v>0.2089483057693915</c:v>
                </c:pt>
                <c:pt idx="1453">
                  <c:v>0.75185119136670886</c:v>
                </c:pt>
                <c:pt idx="1454">
                  <c:v>0.76060249462815932</c:v>
                </c:pt>
                <c:pt idx="1455">
                  <c:v>0.73176720589023503</c:v>
                </c:pt>
                <c:pt idx="1456">
                  <c:v>0.77689305688159127</c:v>
                </c:pt>
                <c:pt idx="1457">
                  <c:v>0.85315582223182096</c:v>
                </c:pt>
                <c:pt idx="1458">
                  <c:v>0.65578578351686856</c:v>
                </c:pt>
                <c:pt idx="1459">
                  <c:v>0.81168930335319045</c:v>
                </c:pt>
                <c:pt idx="1460">
                  <c:v>0.95301401847054734</c:v>
                </c:pt>
                <c:pt idx="1461">
                  <c:v>0.84705945585147302</c:v>
                </c:pt>
                <c:pt idx="1462">
                  <c:v>0.97869323429205013</c:v>
                </c:pt>
                <c:pt idx="1463">
                  <c:v>0.87048058487087743</c:v>
                </c:pt>
                <c:pt idx="1464">
                  <c:v>0.94432320449197393</c:v>
                </c:pt>
                <c:pt idx="1465">
                  <c:v>0.97152336861609645</c:v>
                </c:pt>
                <c:pt idx="1466">
                  <c:v>0.90607305493744494</c:v>
                </c:pt>
                <c:pt idx="1467">
                  <c:v>0.88213181914252581</c:v>
                </c:pt>
                <c:pt idx="1468">
                  <c:v>0.65048498203003169</c:v>
                </c:pt>
                <c:pt idx="1469">
                  <c:v>0.64839099163776726</c:v>
                </c:pt>
                <c:pt idx="1470">
                  <c:v>0.68701746353396576</c:v>
                </c:pt>
                <c:pt idx="1471">
                  <c:v>0.71950273446318613</c:v>
                </c:pt>
                <c:pt idx="1472">
                  <c:v>0.73362895622080526</c:v>
                </c:pt>
                <c:pt idx="1473">
                  <c:v>0.74257591141188073</c:v>
                </c:pt>
                <c:pt idx="1474">
                  <c:v>0.66602873615535763</c:v>
                </c:pt>
                <c:pt idx="1475">
                  <c:v>1.0534989263332633</c:v>
                </c:pt>
                <c:pt idx="1476">
                  <c:v>1.0664331620445626</c:v>
                </c:pt>
                <c:pt idx="1477">
                  <c:v>1.0835410624824855</c:v>
                </c:pt>
                <c:pt idx="1478">
                  <c:v>1.7502067457966279</c:v>
                </c:pt>
                <c:pt idx="1479">
                  <c:v>0.9930462030573205</c:v>
                </c:pt>
                <c:pt idx="1480">
                  <c:v>0.98774576109857337</c:v>
                </c:pt>
                <c:pt idx="1481">
                  <c:v>0.90696587865403866</c:v>
                </c:pt>
                <c:pt idx="1482">
                  <c:v>0.21010991091361325</c:v>
                </c:pt>
                <c:pt idx="1483">
                  <c:v>0.14623213058902484</c:v>
                </c:pt>
                <c:pt idx="1484">
                  <c:v>0.11370104943675866</c:v>
                </c:pt>
                <c:pt idx="1485">
                  <c:v>0.98368368413388951</c:v>
                </c:pt>
                <c:pt idx="1486">
                  <c:v>0.30955709057303632</c:v>
                </c:pt>
                <c:pt idx="1487">
                  <c:v>0.40916303246744168</c:v>
                </c:pt>
                <c:pt idx="1488">
                  <c:v>0.41016318170548399</c:v>
                </c:pt>
                <c:pt idx="1489">
                  <c:v>0.32617332612158562</c:v>
                </c:pt>
                <c:pt idx="1490">
                  <c:v>0.51899600987907002</c:v>
                </c:pt>
                <c:pt idx="1491">
                  <c:v>1.0526390836605983</c:v>
                </c:pt>
                <c:pt idx="1492">
                  <c:v>0.51301577660723829</c:v>
                </c:pt>
                <c:pt idx="1493">
                  <c:v>0.32649618821602588</c:v>
                </c:pt>
                <c:pt idx="1494">
                  <c:v>0.32797991151717093</c:v>
                </c:pt>
                <c:pt idx="1495">
                  <c:v>0.17016892264697042</c:v>
                </c:pt>
                <c:pt idx="1496">
                  <c:v>0.54340201161732027</c:v>
                </c:pt>
                <c:pt idx="1497">
                  <c:v>0.19146455759886832</c:v>
                </c:pt>
                <c:pt idx="1498">
                  <c:v>0.55540636585419367</c:v>
                </c:pt>
                <c:pt idx="1499">
                  <c:v>1.2851217707393077</c:v>
                </c:pt>
                <c:pt idx="1500">
                  <c:v>1.2044127948048433</c:v>
                </c:pt>
                <c:pt idx="1501">
                  <c:v>0.92804391934019503</c:v>
                </c:pt>
                <c:pt idx="1502">
                  <c:v>0.63102449384325576</c:v>
                </c:pt>
                <c:pt idx="1503">
                  <c:v>0.20862669369848993</c:v>
                </c:pt>
                <c:pt idx="1504">
                  <c:v>0.53328387002336175</c:v>
                </c:pt>
                <c:pt idx="1505">
                  <c:v>0.4257638892882365</c:v>
                </c:pt>
                <c:pt idx="1506">
                  <c:v>0.39231630569892534</c:v>
                </c:pt>
                <c:pt idx="1507">
                  <c:v>1.0099494228367736</c:v>
                </c:pt>
                <c:pt idx="1508">
                  <c:v>0.58195979091623384</c:v>
                </c:pt>
                <c:pt idx="1509">
                  <c:v>0.57068232126637108</c:v>
                </c:pt>
                <c:pt idx="1510">
                  <c:v>0.82290217964374435</c:v>
                </c:pt>
                <c:pt idx="1511">
                  <c:v>0.82542308906601836</c:v>
                </c:pt>
                <c:pt idx="1512">
                  <c:v>0.79153237416112754</c:v>
                </c:pt>
                <c:pt idx="1513">
                  <c:v>0.80552443093493287</c:v>
                </c:pt>
                <c:pt idx="1514">
                  <c:v>0.74732226733015916</c:v>
                </c:pt>
                <c:pt idx="1515">
                  <c:v>0.83458087291972638</c:v>
                </c:pt>
                <c:pt idx="1516">
                  <c:v>0.75389195138387533</c:v>
                </c:pt>
                <c:pt idx="1517">
                  <c:v>0.75476742572629707</c:v>
                </c:pt>
                <c:pt idx="1518">
                  <c:v>0.83577842295766158</c:v>
                </c:pt>
                <c:pt idx="1519">
                  <c:v>0.6932509032458416</c:v>
                </c:pt>
                <c:pt idx="1520">
                  <c:v>0.73853435389391431</c:v>
                </c:pt>
                <c:pt idx="1521">
                  <c:v>0.69565505977333053</c:v>
                </c:pt>
                <c:pt idx="1522">
                  <c:v>0.6895151327135618</c:v>
                </c:pt>
                <c:pt idx="1523">
                  <c:v>0.83853222445028641</c:v>
                </c:pt>
                <c:pt idx="1524">
                  <c:v>0.28332230873078978</c:v>
                </c:pt>
                <c:pt idx="1525">
                  <c:v>0.77708607752698022</c:v>
                </c:pt>
                <c:pt idx="1526">
                  <c:v>0.77275910225953093</c:v>
                </c:pt>
                <c:pt idx="1527">
                  <c:v>0.46128592287531739</c:v>
                </c:pt>
                <c:pt idx="1528">
                  <c:v>0.37937866352076988</c:v>
                </c:pt>
                <c:pt idx="1529">
                  <c:v>0.71035493310999132</c:v>
                </c:pt>
                <c:pt idx="1530">
                  <c:v>0.75240369294993203</c:v>
                </c:pt>
                <c:pt idx="1531">
                  <c:v>0.74369113463293468</c:v>
                </c:pt>
                <c:pt idx="1532">
                  <c:v>0.79532661229241586</c:v>
                </c:pt>
                <c:pt idx="1533">
                  <c:v>0.75430993226121645</c:v>
                </c:pt>
                <c:pt idx="1534">
                  <c:v>0.74408982555183967</c:v>
                </c:pt>
                <c:pt idx="1535">
                  <c:v>0.66044942791564731</c:v>
                </c:pt>
                <c:pt idx="1536">
                  <c:v>0.64009116611471994</c:v>
                </c:pt>
                <c:pt idx="1537">
                  <c:v>0.71130120516601159</c:v>
                </c:pt>
                <c:pt idx="1538">
                  <c:v>1.0060421513106377</c:v>
                </c:pt>
                <c:pt idx="1539">
                  <c:v>1.0214984299458454</c:v>
                </c:pt>
                <c:pt idx="1540">
                  <c:v>0.2124459651239318</c:v>
                </c:pt>
                <c:pt idx="1541">
                  <c:v>0.40525509556640277</c:v>
                </c:pt>
                <c:pt idx="1542">
                  <c:v>1.1643606361739758</c:v>
                </c:pt>
                <c:pt idx="1543">
                  <c:v>0.27961344400294869</c:v>
                </c:pt>
                <c:pt idx="1544">
                  <c:v>0.32339088699019758</c:v>
                </c:pt>
                <c:pt idx="1545">
                  <c:v>0.34648682354185062</c:v>
                </c:pt>
                <c:pt idx="1546">
                  <c:v>0.25952806454866989</c:v>
                </c:pt>
                <c:pt idx="1547">
                  <c:v>0.36240576558056881</c:v>
                </c:pt>
                <c:pt idx="1548">
                  <c:v>0.28536552586926095</c:v>
                </c:pt>
                <c:pt idx="1549">
                  <c:v>0.24704012885172771</c:v>
                </c:pt>
                <c:pt idx="1550">
                  <c:v>0.3378550635718503</c:v>
                </c:pt>
                <c:pt idx="1551">
                  <c:v>0.33115643675357354</c:v>
                </c:pt>
                <c:pt idx="1552">
                  <c:v>0.37716509794441894</c:v>
                </c:pt>
                <c:pt idx="1553">
                  <c:v>1.3677706969743924</c:v>
                </c:pt>
                <c:pt idx="1554">
                  <c:v>1.2032086830475377</c:v>
                </c:pt>
                <c:pt idx="1555">
                  <c:v>0.20939231559019567</c:v>
                </c:pt>
                <c:pt idx="1556">
                  <c:v>0.55628595280721049</c:v>
                </c:pt>
                <c:pt idx="1557">
                  <c:v>0.67353746847409368</c:v>
                </c:pt>
                <c:pt idx="1558">
                  <c:v>0.75061720065341664</c:v>
                </c:pt>
                <c:pt idx="1559">
                  <c:v>1.779394147831266</c:v>
                </c:pt>
                <c:pt idx="1560">
                  <c:v>1.7796612368468347</c:v>
                </c:pt>
                <c:pt idx="1561">
                  <c:v>1.8774816076690106</c:v>
                </c:pt>
                <c:pt idx="1562">
                  <c:v>0.9501119795392734</c:v>
                </c:pt>
                <c:pt idx="1563">
                  <c:v>1.179297570704821</c:v>
                </c:pt>
                <c:pt idx="1564">
                  <c:v>2.1190359103915979</c:v>
                </c:pt>
                <c:pt idx="1565">
                  <c:v>1.1924118730630726</c:v>
                </c:pt>
                <c:pt idx="1566">
                  <c:v>0.26323976313496972</c:v>
                </c:pt>
                <c:pt idx="1567">
                  <c:v>0.54326018095513484</c:v>
                </c:pt>
                <c:pt idx="1568">
                  <c:v>0.48990147176084547</c:v>
                </c:pt>
                <c:pt idx="1569">
                  <c:v>0.80353474584465945</c:v>
                </c:pt>
                <c:pt idx="1570">
                  <c:v>0.62941002078203256</c:v>
                </c:pt>
                <c:pt idx="1571">
                  <c:v>0.6665985451378923</c:v>
                </c:pt>
                <c:pt idx="1572">
                  <c:v>0.66710485836075351</c:v>
                </c:pt>
                <c:pt idx="1573">
                  <c:v>0.55272532755217618</c:v>
                </c:pt>
                <c:pt idx="1574">
                  <c:v>0.65086015907802952</c:v>
                </c:pt>
                <c:pt idx="1575">
                  <c:v>0.55511431682592949</c:v>
                </c:pt>
                <c:pt idx="1576">
                  <c:v>0.67391848791788467</c:v>
                </c:pt>
                <c:pt idx="1577">
                  <c:v>0.54759529236241611</c:v>
                </c:pt>
                <c:pt idx="1578">
                  <c:v>0.46205254371737076</c:v>
                </c:pt>
                <c:pt idx="1579">
                  <c:v>0.37752281520326703</c:v>
                </c:pt>
                <c:pt idx="1580">
                  <c:v>0.58779300634823228</c:v>
                </c:pt>
                <c:pt idx="1581">
                  <c:v>0.11256220892484199</c:v>
                </c:pt>
                <c:pt idx="1582">
                  <c:v>0.20424024371971627</c:v>
                </c:pt>
                <c:pt idx="1583">
                  <c:v>0.47942598277808968</c:v>
                </c:pt>
                <c:pt idx="1584">
                  <c:v>0.26764135845131859</c:v>
                </c:pt>
                <c:pt idx="1585">
                  <c:v>0.14659333483586615</c:v>
                </c:pt>
                <c:pt idx="1586">
                  <c:v>0.22859194734748617</c:v>
                </c:pt>
                <c:pt idx="1587">
                  <c:v>0.34116012827572667</c:v>
                </c:pt>
                <c:pt idx="1588">
                  <c:v>0.38421294683121587</c:v>
                </c:pt>
                <c:pt idx="1589">
                  <c:v>0.3082031588848711</c:v>
                </c:pt>
                <c:pt idx="1590">
                  <c:v>0.39625776799221857</c:v>
                </c:pt>
                <c:pt idx="1591">
                  <c:v>0.3100846444071742</c:v>
                </c:pt>
                <c:pt idx="1592">
                  <c:v>0.3768489764608064</c:v>
                </c:pt>
                <c:pt idx="1593">
                  <c:v>0.52429304266183641</c:v>
                </c:pt>
                <c:pt idx="1594">
                  <c:v>0.36400997569465005</c:v>
                </c:pt>
                <c:pt idx="1595">
                  <c:v>0.28033634770946986</c:v>
                </c:pt>
                <c:pt idx="1596">
                  <c:v>0.44289975571465573</c:v>
                </c:pt>
                <c:pt idx="1597">
                  <c:v>0.49275606364208813</c:v>
                </c:pt>
                <c:pt idx="1598">
                  <c:v>0.43792198912439662</c:v>
                </c:pt>
                <c:pt idx="1599">
                  <c:v>0.25940888714660731</c:v>
                </c:pt>
                <c:pt idx="1600">
                  <c:v>0.25998954956747516</c:v>
                </c:pt>
                <c:pt idx="1601">
                  <c:v>0.1557202571402837</c:v>
                </c:pt>
                <c:pt idx="1602">
                  <c:v>0.12237508172350539</c:v>
                </c:pt>
                <c:pt idx="1603">
                  <c:v>0.25859128875232951</c:v>
                </c:pt>
                <c:pt idx="1604">
                  <c:v>0.31846977453409014</c:v>
                </c:pt>
                <c:pt idx="1605">
                  <c:v>0.25422618676938669</c:v>
                </c:pt>
                <c:pt idx="1606">
                  <c:v>0.12198255161640448</c:v>
                </c:pt>
                <c:pt idx="1607">
                  <c:v>0.23997943969116892</c:v>
                </c:pt>
                <c:pt idx="1608">
                  <c:v>0.34991278300531503</c:v>
                </c:pt>
                <c:pt idx="1609">
                  <c:v>0.86945156561782777</c:v>
                </c:pt>
                <c:pt idx="1610">
                  <c:v>0.8787800018309454</c:v>
                </c:pt>
                <c:pt idx="1611">
                  <c:v>0.87856176102712713</c:v>
                </c:pt>
                <c:pt idx="1612">
                  <c:v>0.84672684212547344</c:v>
                </c:pt>
                <c:pt idx="1613">
                  <c:v>0.84589424675057057</c:v>
                </c:pt>
                <c:pt idx="1614">
                  <c:v>1.499043253605679</c:v>
                </c:pt>
                <c:pt idx="1615">
                  <c:v>1.2894016053822053</c:v>
                </c:pt>
                <c:pt idx="1616">
                  <c:v>1.1530586519270338</c:v>
                </c:pt>
                <c:pt idx="1617">
                  <c:v>0.92911354963168324</c:v>
                </c:pt>
                <c:pt idx="1618">
                  <c:v>0.88019657682140795</c:v>
                </c:pt>
                <c:pt idx="1619">
                  <c:v>0.76166965027456779</c:v>
                </c:pt>
                <c:pt idx="1620">
                  <c:v>0.87322249930864404</c:v>
                </c:pt>
                <c:pt idx="1621">
                  <c:v>0.88180192934789647</c:v>
                </c:pt>
                <c:pt idx="1622">
                  <c:v>0.78722967215117168</c:v>
                </c:pt>
                <c:pt idx="1623">
                  <c:v>0.74986603835483912</c:v>
                </c:pt>
                <c:pt idx="1624">
                  <c:v>0.88409609264265498</c:v>
                </c:pt>
                <c:pt idx="1625">
                  <c:v>0.45982331620417716</c:v>
                </c:pt>
                <c:pt idx="1626">
                  <c:v>0.90792145262781399</c:v>
                </c:pt>
                <c:pt idx="1627">
                  <c:v>0.92258400466161017</c:v>
                </c:pt>
                <c:pt idx="1628">
                  <c:v>0.91656505611422567</c:v>
                </c:pt>
                <c:pt idx="1629">
                  <c:v>0.96237952677062255</c:v>
                </c:pt>
                <c:pt idx="1630">
                  <c:v>1.8820330704136301</c:v>
                </c:pt>
                <c:pt idx="1631">
                  <c:v>0.90598813842204962</c:v>
                </c:pt>
                <c:pt idx="1632">
                  <c:v>0.7662108772946723</c:v>
                </c:pt>
                <c:pt idx="1633">
                  <c:v>0.95412746115891889</c:v>
                </c:pt>
                <c:pt idx="1634">
                  <c:v>0.20185875013908328</c:v>
                </c:pt>
                <c:pt idx="1635">
                  <c:v>0.31671995943815795</c:v>
                </c:pt>
                <c:pt idx="1636">
                  <c:v>0.13008342947621113</c:v>
                </c:pt>
                <c:pt idx="1637">
                  <c:v>0.47680735931523177</c:v>
                </c:pt>
                <c:pt idx="1638">
                  <c:v>0.52164190386525078</c:v>
                </c:pt>
                <c:pt idx="1639">
                  <c:v>0.61604277681950614</c:v>
                </c:pt>
                <c:pt idx="1640">
                  <c:v>0.58537478296173961</c:v>
                </c:pt>
                <c:pt idx="1641">
                  <c:v>2.1673354102173805</c:v>
                </c:pt>
                <c:pt idx="1642">
                  <c:v>2.3434320989475252</c:v>
                </c:pt>
                <c:pt idx="1643">
                  <c:v>0.538193843835993</c:v>
                </c:pt>
                <c:pt idx="1644">
                  <c:v>0.63795458004421657</c:v>
                </c:pt>
                <c:pt idx="1645">
                  <c:v>0.66715135367588507</c:v>
                </c:pt>
                <c:pt idx="1646">
                  <c:v>2.2902809788609253</c:v>
                </c:pt>
                <c:pt idx="1647">
                  <c:v>0.88709002978908902</c:v>
                </c:pt>
                <c:pt idx="1648">
                  <c:v>0.96678685161041578</c:v>
                </c:pt>
              </c:numCache>
            </c:numRef>
          </c:yVal>
          <c:smooth val="0"/>
          <c:extLst>
            <c:ext xmlns:c16="http://schemas.microsoft.com/office/drawing/2014/chart" uri="{C3380CC4-5D6E-409C-BE32-E72D297353CC}">
              <c16:uniqueId val="{00000001-D8D9-4F3F-9B5B-69BEAE6C16CC}"/>
            </c:ext>
          </c:extLst>
        </c:ser>
        <c:dLbls>
          <c:showLegendKey val="0"/>
          <c:showVal val="0"/>
          <c:showCatName val="0"/>
          <c:showSerName val="0"/>
          <c:showPercent val="0"/>
          <c:showBubbleSize val="0"/>
        </c:dLbls>
        <c:axId val="1322620080"/>
        <c:axId val="1322635920"/>
      </c:scatterChart>
      <c:valAx>
        <c:axId val="1322620080"/>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322635920"/>
        <c:crosses val="autoZero"/>
        <c:crossBetween val="midCat"/>
      </c:valAx>
      <c:valAx>
        <c:axId val="1322635920"/>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132262008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1649"/>
                <c:pt idx="0">
                  <c:v>2.5754041650634802E-5</c:v>
                </c:pt>
                <c:pt idx="1">
                  <c:v>1.1626863783851176E-4</c:v>
                </c:pt>
                <c:pt idx="2">
                  <c:v>9.9322151969964196E-5</c:v>
                </c:pt>
                <c:pt idx="3">
                  <c:v>1.0262019346563272E-4</c:v>
                </c:pt>
                <c:pt idx="4">
                  <c:v>8.9398390808356963E-5</c:v>
                </c:pt>
                <c:pt idx="5">
                  <c:v>7.5057698740513796E-5</c:v>
                </c:pt>
                <c:pt idx="6">
                  <c:v>7.3107254095852503E-5</c:v>
                </c:pt>
                <c:pt idx="7">
                  <c:v>6.0811679758517911E-5</c:v>
                </c:pt>
                <c:pt idx="8">
                  <c:v>3.501648640293579E-5</c:v>
                </c:pt>
                <c:pt idx="9">
                  <c:v>5.8216249612701798E-5</c:v>
                </c:pt>
                <c:pt idx="10">
                  <c:v>1.2130303073158398E-5</c:v>
                </c:pt>
                <c:pt idx="11">
                  <c:v>4.4892345961381076E-7</c:v>
                </c:pt>
                <c:pt idx="12">
                  <c:v>1.4836585928018835E-5</c:v>
                </c:pt>
                <c:pt idx="13">
                  <c:v>3.9297847206798001E-3</c:v>
                </c:pt>
                <c:pt idx="14">
                  <c:v>8.3252540797544541E-8</c:v>
                </c:pt>
                <c:pt idx="15">
                  <c:v>1.0106169746008851E-5</c:v>
                </c:pt>
                <c:pt idx="16">
                  <c:v>2.5754041650644753E-5</c:v>
                </c:pt>
                <c:pt idx="17">
                  <c:v>2.6372979353859901E-7</c:v>
                </c:pt>
                <c:pt idx="18">
                  <c:v>1.0510350390788546E-4</c:v>
                </c:pt>
                <c:pt idx="19">
                  <c:v>9.5492292020657763E-5</c:v>
                </c:pt>
                <c:pt idx="20">
                  <c:v>1.9216151587190942E-4</c:v>
                </c:pt>
                <c:pt idx="21">
                  <c:v>3.7277239849324399E-4</c:v>
                </c:pt>
                <c:pt idx="22">
                  <c:v>3.4537856121104901E-4</c:v>
                </c:pt>
                <c:pt idx="23">
                  <c:v>2.7613467324446493E-5</c:v>
                </c:pt>
                <c:pt idx="24">
                  <c:v>1.9047908424833833E-4</c:v>
                </c:pt>
                <c:pt idx="25">
                  <c:v>3.4175001575776899E-4</c:v>
                </c:pt>
                <c:pt idx="26">
                  <c:v>9.8501241096624596E-5</c:v>
                </c:pt>
                <c:pt idx="27">
                  <c:v>1.1821568740098503E-5</c:v>
                </c:pt>
                <c:pt idx="28">
                  <c:v>4.8173085797137706E-5</c:v>
                </c:pt>
                <c:pt idx="29">
                  <c:v>7.0889007467991264E-5</c:v>
                </c:pt>
                <c:pt idx="30">
                  <c:v>4.905661190360181E-5</c:v>
                </c:pt>
                <c:pt idx="31">
                  <c:v>3.0403307211230369E-5</c:v>
                </c:pt>
                <c:pt idx="32">
                  <c:v>1.0364614653498361E-4</c:v>
                </c:pt>
                <c:pt idx="33">
                  <c:v>1.7810070950734265E-5</c:v>
                </c:pt>
                <c:pt idx="34">
                  <c:v>1.5296255822444297E-5</c:v>
                </c:pt>
                <c:pt idx="35">
                  <c:v>3.0314130368601715E-5</c:v>
                </c:pt>
                <c:pt idx="36">
                  <c:v>6.7230557212162186E-5</c:v>
                </c:pt>
                <c:pt idx="37">
                  <c:v>9.4682648643997197E-5</c:v>
                </c:pt>
                <c:pt idx="38">
                  <c:v>2.0515044153606566E-4</c:v>
                </c:pt>
                <c:pt idx="39">
                  <c:v>2.4709769286827631E-4</c:v>
                </c:pt>
                <c:pt idx="40">
                  <c:v>1.5029310171021002E-4</c:v>
                </c:pt>
                <c:pt idx="41">
                  <c:v>2.9417041348626585E-4</c:v>
                </c:pt>
                <c:pt idx="42">
                  <c:v>5.0263269252562686E-5</c:v>
                </c:pt>
                <c:pt idx="43">
                  <c:v>2.2356983593663522E-3</c:v>
                </c:pt>
                <c:pt idx="44">
                  <c:v>2.3953276302943636E-3</c:v>
                </c:pt>
                <c:pt idx="45">
                  <c:v>3.3989924608374182E-4</c:v>
                </c:pt>
                <c:pt idx="46">
                  <c:v>1.2918388435452421E-3</c:v>
                </c:pt>
                <c:pt idx="47">
                  <c:v>1.5342005258634902E-3</c:v>
                </c:pt>
                <c:pt idx="48">
                  <c:v>1.5256527210829813E-3</c:v>
                </c:pt>
                <c:pt idx="49">
                  <c:v>1.4157556686288694E-3</c:v>
                </c:pt>
                <c:pt idx="50">
                  <c:v>1.2885802864054409E-3</c:v>
                </c:pt>
                <c:pt idx="51">
                  <c:v>2.1644032312529489E-4</c:v>
                </c:pt>
                <c:pt idx="52">
                  <c:v>2.3192341131780705E-4</c:v>
                </c:pt>
                <c:pt idx="53">
                  <c:v>1.0882291450234568E-3</c:v>
                </c:pt>
                <c:pt idx="54">
                  <c:v>1.1568349355418576E-3</c:v>
                </c:pt>
                <c:pt idx="55">
                  <c:v>9.5358205340564421E-5</c:v>
                </c:pt>
                <c:pt idx="56">
                  <c:v>9.4422849433622939E-5</c:v>
                </c:pt>
                <c:pt idx="57">
                  <c:v>7.2697161236290702E-5</c:v>
                </c:pt>
                <c:pt idx="58">
                  <c:v>8.0855843709348382E-5</c:v>
                </c:pt>
                <c:pt idx="59">
                  <c:v>6.7808430084554693E-5</c:v>
                </c:pt>
                <c:pt idx="60">
                  <c:v>3.9321055770411725E-5</c:v>
                </c:pt>
                <c:pt idx="61">
                  <c:v>1.1417066528020168E-3</c:v>
                </c:pt>
                <c:pt idx="62">
                  <c:v>1.3449510565314215E-4</c:v>
                </c:pt>
                <c:pt idx="63">
                  <c:v>1.6721918759192219E-4</c:v>
                </c:pt>
                <c:pt idx="64">
                  <c:v>7.5807359666813723E-6</c:v>
                </c:pt>
                <c:pt idx="65">
                  <c:v>1.7709460264483194E-4</c:v>
                </c:pt>
                <c:pt idx="66">
                  <c:v>1.8451684638211066E-4</c:v>
                </c:pt>
                <c:pt idx="67">
                  <c:v>1.396479387361066E-4</c:v>
                </c:pt>
                <c:pt idx="68">
                  <c:v>1.836195095695499E-4</c:v>
                </c:pt>
                <c:pt idx="69">
                  <c:v>2.2393082254689887E-4</c:v>
                </c:pt>
                <c:pt idx="70">
                  <c:v>2.4729589090816966E-5</c:v>
                </c:pt>
                <c:pt idx="71">
                  <c:v>3.6266635277479721E-4</c:v>
                </c:pt>
                <c:pt idx="72">
                  <c:v>3.7425852000280723E-4</c:v>
                </c:pt>
                <c:pt idx="73">
                  <c:v>6.2432661320376405E-4</c:v>
                </c:pt>
                <c:pt idx="74">
                  <c:v>5.0645119680838761E-4</c:v>
                </c:pt>
                <c:pt idx="75">
                  <c:v>6.2799911566951765E-4</c:v>
                </c:pt>
                <c:pt idx="76">
                  <c:v>6.4963320297362038E-4</c:v>
                </c:pt>
                <c:pt idx="77">
                  <c:v>4.9190124668874278E-4</c:v>
                </c:pt>
                <c:pt idx="78">
                  <c:v>2.0350938778056801E-4</c:v>
                </c:pt>
                <c:pt idx="79">
                  <c:v>4.1160682563150522E-3</c:v>
                </c:pt>
                <c:pt idx="80">
                  <c:v>3.2885826977401529E-3</c:v>
                </c:pt>
                <c:pt idx="81">
                  <c:v>3.0188688371095801E-3</c:v>
                </c:pt>
                <c:pt idx="82">
                  <c:v>2.3099499722185096E-3</c:v>
                </c:pt>
                <c:pt idx="83">
                  <c:v>1.325255469754816E-3</c:v>
                </c:pt>
                <c:pt idx="84">
                  <c:v>8.1038531521040915E-4</c:v>
                </c:pt>
                <c:pt idx="85">
                  <c:v>1.1816246044560057E-3</c:v>
                </c:pt>
                <c:pt idx="86">
                  <c:v>1.2108476900803307E-4</c:v>
                </c:pt>
                <c:pt idx="87">
                  <c:v>1.656640242457509E-3</c:v>
                </c:pt>
                <c:pt idx="88">
                  <c:v>6.479272991848406E-4</c:v>
                </c:pt>
                <c:pt idx="89">
                  <c:v>4.0211328783207356E-7</c:v>
                </c:pt>
                <c:pt idx="90">
                  <c:v>5.7860442275812476E-4</c:v>
                </c:pt>
                <c:pt idx="91">
                  <c:v>1.1029859028112341E-3</c:v>
                </c:pt>
                <c:pt idx="92">
                  <c:v>2.7134665948898443E-3</c:v>
                </c:pt>
                <c:pt idx="93">
                  <c:v>1.2723725070757078E-5</c:v>
                </c:pt>
                <c:pt idx="94">
                  <c:v>3.1591245349373937E-4</c:v>
                </c:pt>
                <c:pt idx="95">
                  <c:v>9.433131496174225E-4</c:v>
                </c:pt>
                <c:pt idx="96">
                  <c:v>1.8977602893215722E-3</c:v>
                </c:pt>
                <c:pt idx="97">
                  <c:v>5.1396426335133217E-4</c:v>
                </c:pt>
                <c:pt idx="98">
                  <c:v>8.5400483985355932E-5</c:v>
                </c:pt>
                <c:pt idx="99">
                  <c:v>5.872621777270185E-4</c:v>
                </c:pt>
                <c:pt idx="100">
                  <c:v>5.6898247175116058E-5</c:v>
                </c:pt>
                <c:pt idx="101">
                  <c:v>3.038580820645695E-4</c:v>
                </c:pt>
                <c:pt idx="102">
                  <c:v>3.289416214264145E-5</c:v>
                </c:pt>
                <c:pt idx="103">
                  <c:v>1.7934275566041924E-5</c:v>
                </c:pt>
                <c:pt idx="104">
                  <c:v>3.0280583612331865E-4</c:v>
                </c:pt>
                <c:pt idx="105">
                  <c:v>5.4677011539615869E-4</c:v>
                </c:pt>
                <c:pt idx="106">
                  <c:v>2.7074781940945538E-5</c:v>
                </c:pt>
                <c:pt idx="107">
                  <c:v>1.3468336469519673E-4</c:v>
                </c:pt>
                <c:pt idx="108">
                  <c:v>3.4797823404806353E-5</c:v>
                </c:pt>
                <c:pt idx="109">
                  <c:v>5.6368656442061272E-5</c:v>
                </c:pt>
                <c:pt idx="110">
                  <c:v>5.8979473914907879E-5</c:v>
                </c:pt>
                <c:pt idx="111">
                  <c:v>4.5530309471361263E-5</c:v>
                </c:pt>
                <c:pt idx="112">
                  <c:v>1.4525662009229903E-4</c:v>
                </c:pt>
                <c:pt idx="113">
                  <c:v>1.4368831327888822E-3</c:v>
                </c:pt>
                <c:pt idx="114">
                  <c:v>2.7104860737631864E-4</c:v>
                </c:pt>
                <c:pt idx="115">
                  <c:v>2.8953599424209976E-7</c:v>
                </c:pt>
                <c:pt idx="116">
                  <c:v>5.7048379797806479E-5</c:v>
                </c:pt>
                <c:pt idx="117">
                  <c:v>2.5520735534001446E-5</c:v>
                </c:pt>
                <c:pt idx="118">
                  <c:v>9.2440262961752778E-6</c:v>
                </c:pt>
                <c:pt idx="119">
                  <c:v>9.7029371325434338E-6</c:v>
                </c:pt>
                <c:pt idx="120">
                  <c:v>7.6578468597595027E-6</c:v>
                </c:pt>
                <c:pt idx="121">
                  <c:v>4.1402039608686846E-4</c:v>
                </c:pt>
                <c:pt idx="122">
                  <c:v>3.7321528942293374E-4</c:v>
                </c:pt>
                <c:pt idx="123">
                  <c:v>2.3090995802698246E-3</c:v>
                </c:pt>
                <c:pt idx="124">
                  <c:v>2.4300997853792929E-4</c:v>
                </c:pt>
                <c:pt idx="125">
                  <c:v>5.5729744136120496E-4</c:v>
                </c:pt>
                <c:pt idx="126">
                  <c:v>6.1656467989570658E-4</c:v>
                </c:pt>
                <c:pt idx="127">
                  <c:v>5.2541539817414198E-4</c:v>
                </c:pt>
                <c:pt idx="128">
                  <c:v>5.1390188126972667E-4</c:v>
                </c:pt>
                <c:pt idx="129">
                  <c:v>4.1746465464975941E-4</c:v>
                </c:pt>
                <c:pt idx="130">
                  <c:v>5.8023173984037241E-4</c:v>
                </c:pt>
                <c:pt idx="131">
                  <c:v>4.3485485372868582E-4</c:v>
                </c:pt>
                <c:pt idx="132">
                  <c:v>5.2043249607329175E-4</c:v>
                </c:pt>
                <c:pt idx="133">
                  <c:v>6.9110825849870688E-5</c:v>
                </c:pt>
                <c:pt idx="134">
                  <c:v>1.3815113999886331E-3</c:v>
                </c:pt>
                <c:pt idx="135">
                  <c:v>2.9638778707389915E-5</c:v>
                </c:pt>
                <c:pt idx="136">
                  <c:v>3.7534892370534503E-7</c:v>
                </c:pt>
                <c:pt idx="137">
                  <c:v>2.5939322897860109E-5</c:v>
                </c:pt>
                <c:pt idx="138">
                  <c:v>1.3338596968985307E-4</c:v>
                </c:pt>
                <c:pt idx="139">
                  <c:v>8.2363993888618552E-5</c:v>
                </c:pt>
                <c:pt idx="140">
                  <c:v>3.8691734834221026E-5</c:v>
                </c:pt>
                <c:pt idx="141">
                  <c:v>6.7891107640337945E-5</c:v>
                </c:pt>
                <c:pt idx="142">
                  <c:v>3.3127555214280201E-5</c:v>
                </c:pt>
                <c:pt idx="143">
                  <c:v>4.3304132374241604E-5</c:v>
                </c:pt>
                <c:pt idx="144">
                  <c:v>2.294494630188113E-5</c:v>
                </c:pt>
                <c:pt idx="145">
                  <c:v>1.9666655189310525E-5</c:v>
                </c:pt>
                <c:pt idx="146">
                  <c:v>2.8528481667300787E-5</c:v>
                </c:pt>
                <c:pt idx="147">
                  <c:v>5.6567578926420477E-5</c:v>
                </c:pt>
                <c:pt idx="148">
                  <c:v>1.9250372969886011E-3</c:v>
                </c:pt>
                <c:pt idx="149">
                  <c:v>2.0486674554541034E-3</c:v>
                </c:pt>
                <c:pt idx="150">
                  <c:v>6.1919560599197742E-4</c:v>
                </c:pt>
                <c:pt idx="151">
                  <c:v>1.3771160586643772E-4</c:v>
                </c:pt>
                <c:pt idx="152">
                  <c:v>1.0777935160492069E-4</c:v>
                </c:pt>
                <c:pt idx="153">
                  <c:v>8.6343227769121811E-5</c:v>
                </c:pt>
                <c:pt idx="154">
                  <c:v>7.5493383014759059E-5</c:v>
                </c:pt>
                <c:pt idx="155">
                  <c:v>1.1615998753775961E-4</c:v>
                </c:pt>
                <c:pt idx="156">
                  <c:v>3.4942126518980092E-5</c:v>
                </c:pt>
                <c:pt idx="157">
                  <c:v>1.0787428540178822E-5</c:v>
                </c:pt>
                <c:pt idx="158">
                  <c:v>1.2522379161655644E-3</c:v>
                </c:pt>
                <c:pt idx="159">
                  <c:v>4.5845293700330072E-4</c:v>
                </c:pt>
                <c:pt idx="160">
                  <c:v>6.887199027735771E-4</c:v>
                </c:pt>
                <c:pt idx="161">
                  <c:v>3.2708228143547235E-3</c:v>
                </c:pt>
                <c:pt idx="162">
                  <c:v>3.0137456607039021E-3</c:v>
                </c:pt>
                <c:pt idx="163">
                  <c:v>1.6705105193475309E-7</c:v>
                </c:pt>
                <c:pt idx="164">
                  <c:v>6.139762713728037E-4</c:v>
                </c:pt>
                <c:pt idx="165">
                  <c:v>6.7358222250738185E-6</c:v>
                </c:pt>
                <c:pt idx="166">
                  <c:v>6.3086504543962042E-6</c:v>
                </c:pt>
                <c:pt idx="167">
                  <c:v>8.3965115737502217E-6</c:v>
                </c:pt>
                <c:pt idx="168">
                  <c:v>3.2514772004446215E-7</c:v>
                </c:pt>
                <c:pt idx="169">
                  <c:v>5.8918042898701367E-7</c:v>
                </c:pt>
                <c:pt idx="170">
                  <c:v>1.0657710199659371E-6</c:v>
                </c:pt>
                <c:pt idx="171">
                  <c:v>2.1483249045500509E-6</c:v>
                </c:pt>
                <c:pt idx="172">
                  <c:v>1.8604413156265905E-7</c:v>
                </c:pt>
                <c:pt idx="173">
                  <c:v>4.5679859374651787E-7</c:v>
                </c:pt>
                <c:pt idx="174">
                  <c:v>8.6513316293997491E-4</c:v>
                </c:pt>
                <c:pt idx="175">
                  <c:v>2.1230952686689667E-5</c:v>
                </c:pt>
                <c:pt idx="176">
                  <c:v>1.4545895497249202E-3</c:v>
                </c:pt>
                <c:pt idx="177">
                  <c:v>1.4716418084387461E-5</c:v>
                </c:pt>
                <c:pt idx="178">
                  <c:v>3.602270453173431E-4</c:v>
                </c:pt>
                <c:pt idx="179">
                  <c:v>2.8481059352889094E-4</c:v>
                </c:pt>
                <c:pt idx="180">
                  <c:v>2.3871703443908014E-4</c:v>
                </c:pt>
                <c:pt idx="181">
                  <c:v>2.4242487709908396E-4</c:v>
                </c:pt>
                <c:pt idx="182">
                  <c:v>2.1957114498136719E-4</c:v>
                </c:pt>
                <c:pt idx="183">
                  <c:v>2.3903972003623455E-4</c:v>
                </c:pt>
                <c:pt idx="184">
                  <c:v>1.9822600156125083E-4</c:v>
                </c:pt>
                <c:pt idx="185">
                  <c:v>1.695326726967269E-4</c:v>
                </c:pt>
                <c:pt idx="186">
                  <c:v>2.6029947232354109E-4</c:v>
                </c:pt>
                <c:pt idx="187">
                  <c:v>1.6441468475023003E-4</c:v>
                </c:pt>
                <c:pt idx="188">
                  <c:v>2.3895615714306903E-4</c:v>
                </c:pt>
                <c:pt idx="189">
                  <c:v>1.6296962657563177E-4</c:v>
                </c:pt>
                <c:pt idx="190">
                  <c:v>1.6501002735405841E-4</c:v>
                </c:pt>
                <c:pt idx="191">
                  <c:v>3.7136024340900875E-5</c:v>
                </c:pt>
                <c:pt idx="192">
                  <c:v>3.5301071975209151E-5</c:v>
                </c:pt>
                <c:pt idx="193">
                  <c:v>4.2400818979241053E-5</c:v>
                </c:pt>
                <c:pt idx="194">
                  <c:v>4.8696904871799929E-5</c:v>
                </c:pt>
                <c:pt idx="195">
                  <c:v>8.4645738888176162E-5</c:v>
                </c:pt>
                <c:pt idx="196">
                  <c:v>1.0623628533431694E-4</c:v>
                </c:pt>
                <c:pt idx="197">
                  <c:v>1.4405637491133637E-4</c:v>
                </c:pt>
                <c:pt idx="198">
                  <c:v>2.1778571497175597E-4</c:v>
                </c:pt>
                <c:pt idx="199">
                  <c:v>1.9653651190533562E-4</c:v>
                </c:pt>
                <c:pt idx="200">
                  <c:v>3.2949952020412757E-4</c:v>
                </c:pt>
                <c:pt idx="201">
                  <c:v>2.8101822800328608E-4</c:v>
                </c:pt>
                <c:pt idx="202">
                  <c:v>3.7362164982165556E-4</c:v>
                </c:pt>
                <c:pt idx="203">
                  <c:v>4.3557712158604883E-4</c:v>
                </c:pt>
                <c:pt idx="204">
                  <c:v>1.5400129639165476E-3</c:v>
                </c:pt>
                <c:pt idx="205">
                  <c:v>6.2429419849469904E-4</c:v>
                </c:pt>
                <c:pt idx="206">
                  <c:v>1.0141202779956556E-4</c:v>
                </c:pt>
                <c:pt idx="207">
                  <c:v>5.8326498432887253E-7</c:v>
                </c:pt>
                <c:pt idx="208">
                  <c:v>1.4380636280419796E-4</c:v>
                </c:pt>
                <c:pt idx="209">
                  <c:v>2.8085711589179E-4</c:v>
                </c:pt>
                <c:pt idx="210">
                  <c:v>1.9756919689800924E-4</c:v>
                </c:pt>
                <c:pt idx="211">
                  <c:v>1.4422676094485654E-4</c:v>
                </c:pt>
                <c:pt idx="212">
                  <c:v>2.427068687419903E-4</c:v>
                </c:pt>
                <c:pt idx="213">
                  <c:v>9.5730269781564028E-6</c:v>
                </c:pt>
                <c:pt idx="214">
                  <c:v>8.2553382349284406E-7</c:v>
                </c:pt>
                <c:pt idx="215">
                  <c:v>1.0218607638421805E-5</c:v>
                </c:pt>
                <c:pt idx="216">
                  <c:v>3.8693482733595774E-4</c:v>
                </c:pt>
                <c:pt idx="217">
                  <c:v>5.4372957476873225E-5</c:v>
                </c:pt>
                <c:pt idx="218">
                  <c:v>3.5850467009470582E-5</c:v>
                </c:pt>
                <c:pt idx="219">
                  <c:v>2.8695223441639931E-3</c:v>
                </c:pt>
                <c:pt idx="220">
                  <c:v>1.1196946798779962E-4</c:v>
                </c:pt>
                <c:pt idx="221">
                  <c:v>1.2037296637680276E-4</c:v>
                </c:pt>
                <c:pt idx="222">
                  <c:v>1.9190260024739775E-4</c:v>
                </c:pt>
                <c:pt idx="223">
                  <c:v>2.4808500997547156E-4</c:v>
                </c:pt>
                <c:pt idx="224">
                  <c:v>2.6936488225416043E-4</c:v>
                </c:pt>
                <c:pt idx="225">
                  <c:v>4.1097761908957586E-4</c:v>
                </c:pt>
                <c:pt idx="226">
                  <c:v>4.956748946034074E-4</c:v>
                </c:pt>
                <c:pt idx="227">
                  <c:v>1.045304693265868E-3</c:v>
                </c:pt>
                <c:pt idx="228">
                  <c:v>1.1939102815303627E-3</c:v>
                </c:pt>
                <c:pt idx="229">
                  <c:v>1.4543275052451786E-3</c:v>
                </c:pt>
                <c:pt idx="230">
                  <c:v>2.1393641539323434E-3</c:v>
                </c:pt>
                <c:pt idx="231">
                  <c:v>2.4681140409032374E-3</c:v>
                </c:pt>
                <c:pt idx="232">
                  <c:v>4.4956556284161113E-6</c:v>
                </c:pt>
                <c:pt idx="233">
                  <c:v>3.5383028999339019E-5</c:v>
                </c:pt>
                <c:pt idx="234">
                  <c:v>3.3339631769742112E-5</c:v>
                </c:pt>
                <c:pt idx="235">
                  <c:v>2.4929516731555759E-5</c:v>
                </c:pt>
                <c:pt idx="236">
                  <c:v>3.7147811908597044E-5</c:v>
                </c:pt>
                <c:pt idx="237">
                  <c:v>2.6976683513724157E-5</c:v>
                </c:pt>
                <c:pt idx="238">
                  <c:v>7.4039026502589728E-5</c:v>
                </c:pt>
                <c:pt idx="239">
                  <c:v>8.1817999888258107E-5</c:v>
                </c:pt>
                <c:pt idx="240">
                  <c:v>3.0753466156069883E-5</c:v>
                </c:pt>
                <c:pt idx="241">
                  <c:v>6.1694071080775281E-5</c:v>
                </c:pt>
                <c:pt idx="242">
                  <c:v>7.1504287135320827E-4</c:v>
                </c:pt>
                <c:pt idx="243">
                  <c:v>1.6022480015594246E-5</c:v>
                </c:pt>
                <c:pt idx="244">
                  <c:v>3.4850767973294224E-5</c:v>
                </c:pt>
                <c:pt idx="245">
                  <c:v>1.1164530713617494E-4</c:v>
                </c:pt>
                <c:pt idx="246">
                  <c:v>1.8161628025502343E-4</c:v>
                </c:pt>
                <c:pt idx="247">
                  <c:v>1.3350288266944229E-5</c:v>
                </c:pt>
                <c:pt idx="248">
                  <c:v>5.5224513602824925E-4</c:v>
                </c:pt>
                <c:pt idx="249">
                  <c:v>8.6899143444283053E-9</c:v>
                </c:pt>
                <c:pt idx="250">
                  <c:v>1.646207564972375E-7</c:v>
                </c:pt>
                <c:pt idx="251">
                  <c:v>2.3603138492648327E-6</c:v>
                </c:pt>
                <c:pt idx="252">
                  <c:v>3.4185851327700193E-7</c:v>
                </c:pt>
                <c:pt idx="253">
                  <c:v>1.6349314511330452E-7</c:v>
                </c:pt>
                <c:pt idx="254">
                  <c:v>1.5473174252766993E-5</c:v>
                </c:pt>
                <c:pt idx="255">
                  <c:v>5.1480424133308386E-8</c:v>
                </c:pt>
                <c:pt idx="256">
                  <c:v>6.4093076223365429E-4</c:v>
                </c:pt>
                <c:pt idx="257">
                  <c:v>3.0465641106488448E-6</c:v>
                </c:pt>
                <c:pt idx="258">
                  <c:v>5.3716820527194711E-5</c:v>
                </c:pt>
                <c:pt idx="259">
                  <c:v>3.3448196580253603E-5</c:v>
                </c:pt>
                <c:pt idx="260">
                  <c:v>1.2006450589760174E-3</c:v>
                </c:pt>
                <c:pt idx="261">
                  <c:v>5.7805477415484363E-5</c:v>
                </c:pt>
                <c:pt idx="262">
                  <c:v>3.2656152428041495E-6</c:v>
                </c:pt>
                <c:pt idx="263">
                  <c:v>1.6946498502806123E-3</c:v>
                </c:pt>
                <c:pt idx="264">
                  <c:v>1.28284023718314E-5</c:v>
                </c:pt>
                <c:pt idx="265">
                  <c:v>2.3283108317291904E-5</c:v>
                </c:pt>
                <c:pt idx="266">
                  <c:v>3.4033568496262724E-5</c:v>
                </c:pt>
                <c:pt idx="267">
                  <c:v>2.6648720782372704E-5</c:v>
                </c:pt>
                <c:pt idx="268">
                  <c:v>4.8453582009733151E-5</c:v>
                </c:pt>
                <c:pt idx="269">
                  <c:v>9.4058203869160756E-5</c:v>
                </c:pt>
                <c:pt idx="270">
                  <c:v>2.8492564416771611E-3</c:v>
                </c:pt>
                <c:pt idx="271">
                  <c:v>2.0957541120531075E-4</c:v>
                </c:pt>
                <c:pt idx="272">
                  <c:v>3.3507162199065276E-3</c:v>
                </c:pt>
                <c:pt idx="273">
                  <c:v>2.0586343512074312E-4</c:v>
                </c:pt>
                <c:pt idx="274">
                  <c:v>1.8407778548606496E-4</c:v>
                </c:pt>
                <c:pt idx="275">
                  <c:v>3.6502282558679607E-3</c:v>
                </c:pt>
                <c:pt idx="276">
                  <c:v>7.9658397273243276E-5</c:v>
                </c:pt>
                <c:pt idx="277">
                  <c:v>3.8624581424536921E-3</c:v>
                </c:pt>
                <c:pt idx="278">
                  <c:v>3.5300614521877802E-7</c:v>
                </c:pt>
                <c:pt idx="279">
                  <c:v>1.7033085348705711E-5</c:v>
                </c:pt>
                <c:pt idx="280">
                  <c:v>6.6966284523351991E-5</c:v>
                </c:pt>
                <c:pt idx="281">
                  <c:v>3.1282027915372152E-5</c:v>
                </c:pt>
                <c:pt idx="282">
                  <c:v>3.7102550286818251E-7</c:v>
                </c:pt>
                <c:pt idx="283">
                  <c:v>2.7329099525858191E-4</c:v>
                </c:pt>
                <c:pt idx="284">
                  <c:v>1.5312691797179965E-5</c:v>
                </c:pt>
                <c:pt idx="285">
                  <c:v>1.3212516576595659E-5</c:v>
                </c:pt>
                <c:pt idx="286">
                  <c:v>2.7329260908456019E-5</c:v>
                </c:pt>
                <c:pt idx="287">
                  <c:v>3.2178837234813022E-5</c:v>
                </c:pt>
                <c:pt idx="288">
                  <c:v>6.2276136123950719E-5</c:v>
                </c:pt>
                <c:pt idx="289">
                  <c:v>1.2999526203465121E-4</c:v>
                </c:pt>
                <c:pt idx="290">
                  <c:v>9.1571538182994122E-5</c:v>
                </c:pt>
                <c:pt idx="291">
                  <c:v>2.9505334039127103E-4</c:v>
                </c:pt>
                <c:pt idx="292">
                  <c:v>4.8081520351995341E-5</c:v>
                </c:pt>
                <c:pt idx="293">
                  <c:v>1.9882189653197522E-4</c:v>
                </c:pt>
                <c:pt idx="294">
                  <c:v>2.2904566446420699E-3</c:v>
                </c:pt>
                <c:pt idx="295">
                  <c:v>4.9874817300837621E-5</c:v>
                </c:pt>
                <c:pt idx="296">
                  <c:v>4.5797387397549283E-5</c:v>
                </c:pt>
                <c:pt idx="297">
                  <c:v>4.3437992796310898E-5</c:v>
                </c:pt>
                <c:pt idx="298">
                  <c:v>4.9725291742149294E-4</c:v>
                </c:pt>
                <c:pt idx="299">
                  <c:v>1.5323392117335911E-5</c:v>
                </c:pt>
                <c:pt idx="300">
                  <c:v>2.5774616249308219E-6</c:v>
                </c:pt>
                <c:pt idx="301">
                  <c:v>6.9287435637259201E-7</c:v>
                </c:pt>
                <c:pt idx="302">
                  <c:v>7.4913698878621118E-4</c:v>
                </c:pt>
                <c:pt idx="303">
                  <c:v>3.1880418567513009E-6</c:v>
                </c:pt>
                <c:pt idx="304">
                  <c:v>2.1365323103861129E-4</c:v>
                </c:pt>
                <c:pt idx="305">
                  <c:v>2.4745191203065568E-4</c:v>
                </c:pt>
                <c:pt idx="306">
                  <c:v>2.8711822774927674E-4</c:v>
                </c:pt>
                <c:pt idx="307">
                  <c:v>2.4923041206413425E-4</c:v>
                </c:pt>
                <c:pt idx="308">
                  <c:v>4.7772217480570702E-3</c:v>
                </c:pt>
                <c:pt idx="309">
                  <c:v>2.0920302921120993E-4</c:v>
                </c:pt>
                <c:pt idx="310">
                  <c:v>1.6274757288396198E-4</c:v>
                </c:pt>
                <c:pt idx="311">
                  <c:v>3.6997934863950303E-5</c:v>
                </c:pt>
                <c:pt idx="312">
                  <c:v>1.5058015074330134E-4</c:v>
                </c:pt>
                <c:pt idx="313">
                  <c:v>7.1762463055082999E-3</c:v>
                </c:pt>
                <c:pt idx="314">
                  <c:v>3.8676497504101467E-4</c:v>
                </c:pt>
                <c:pt idx="315">
                  <c:v>1.5487426723911539E-5</c:v>
                </c:pt>
                <c:pt idx="316">
                  <c:v>1.1175894270134083E-5</c:v>
                </c:pt>
                <c:pt idx="317">
                  <c:v>2.743084880705651E-4</c:v>
                </c:pt>
                <c:pt idx="318">
                  <c:v>1.5224938297138122E-4</c:v>
                </c:pt>
                <c:pt idx="319">
                  <c:v>1.9831450087368641E-4</c:v>
                </c:pt>
                <c:pt idx="320">
                  <c:v>1.9361686231717237E-3</c:v>
                </c:pt>
                <c:pt idx="321">
                  <c:v>1.1484934935831871E-3</c:v>
                </c:pt>
                <c:pt idx="322">
                  <c:v>1.3290553559904398E-3</c:v>
                </c:pt>
                <c:pt idx="323">
                  <c:v>1.047874543651438E-4</c:v>
                </c:pt>
                <c:pt idx="324">
                  <c:v>4.2906430904746716E-6</c:v>
                </c:pt>
                <c:pt idx="325">
                  <c:v>1.7189093985629735E-5</c:v>
                </c:pt>
                <c:pt idx="326">
                  <c:v>8.9739375688782576E-4</c:v>
                </c:pt>
                <c:pt idx="327">
                  <c:v>1.0851457559350737E-4</c:v>
                </c:pt>
                <c:pt idx="328">
                  <c:v>2.2464921140805543E-5</c:v>
                </c:pt>
                <c:pt idx="329">
                  <c:v>1.0310025423204912E-4</c:v>
                </c:pt>
                <c:pt idx="330">
                  <c:v>1.230060564975386E-4</c:v>
                </c:pt>
                <c:pt idx="331">
                  <c:v>1.7060373284745968E-4</c:v>
                </c:pt>
                <c:pt idx="332">
                  <c:v>1.7528196654626293E-4</c:v>
                </c:pt>
                <c:pt idx="333">
                  <c:v>2.034340028771633E-4</c:v>
                </c:pt>
                <c:pt idx="334">
                  <c:v>2.4376957890164173E-4</c:v>
                </c:pt>
                <c:pt idx="335">
                  <c:v>1.7575450668420739E-4</c:v>
                </c:pt>
                <c:pt idx="336">
                  <c:v>2.3213953776418677E-4</c:v>
                </c:pt>
                <c:pt idx="337">
                  <c:v>1.944453404452018E-3</c:v>
                </c:pt>
                <c:pt idx="338">
                  <c:v>1.9591378278012274E-4</c:v>
                </c:pt>
                <c:pt idx="339">
                  <c:v>4.1473934183918219E-4</c:v>
                </c:pt>
                <c:pt idx="340">
                  <c:v>2.3681161534537464E-4</c:v>
                </c:pt>
                <c:pt idx="341">
                  <c:v>1.2999281449663786E-4</c:v>
                </c:pt>
                <c:pt idx="342">
                  <c:v>2.5456049581072215E-4</c:v>
                </c:pt>
                <c:pt idx="343">
                  <c:v>2.152445791584494E-4</c:v>
                </c:pt>
                <c:pt idx="344">
                  <c:v>2.0007121834291465E-4</c:v>
                </c:pt>
                <c:pt idx="345">
                  <c:v>2.8396358546716924E-4</c:v>
                </c:pt>
                <c:pt idx="346">
                  <c:v>2.4919125619777723E-5</c:v>
                </c:pt>
                <c:pt idx="347">
                  <c:v>1.5168499389940388E-4</c:v>
                </c:pt>
                <c:pt idx="348">
                  <c:v>9.598428302211034E-5</c:v>
                </c:pt>
                <c:pt idx="349">
                  <c:v>2.1392830958165618E-4</c:v>
                </c:pt>
                <c:pt idx="350">
                  <c:v>2.1257411619438486E-4</c:v>
                </c:pt>
                <c:pt idx="351">
                  <c:v>1.1952237369997134E-4</c:v>
                </c:pt>
                <c:pt idx="352">
                  <c:v>1.9838934421702182E-4</c:v>
                </c:pt>
                <c:pt idx="353">
                  <c:v>1.837525038891414E-4</c:v>
                </c:pt>
                <c:pt idx="354">
                  <c:v>2.4132000083707238E-4</c:v>
                </c:pt>
                <c:pt idx="355">
                  <c:v>4.0366218586678149E-4</c:v>
                </c:pt>
                <c:pt idx="356">
                  <c:v>4.4681895813952538E-4</c:v>
                </c:pt>
                <c:pt idx="357">
                  <c:v>6.6389371041157747E-4</c:v>
                </c:pt>
                <c:pt idx="358">
                  <c:v>1.3381816817972637E-4</c:v>
                </c:pt>
                <c:pt idx="359">
                  <c:v>1.9658279576660319E-4</c:v>
                </c:pt>
                <c:pt idx="360">
                  <c:v>2.0239745650299295E-4</c:v>
                </c:pt>
                <c:pt idx="361">
                  <c:v>5.8035262604305044E-5</c:v>
                </c:pt>
                <c:pt idx="362">
                  <c:v>5.3825021826761415E-4</c:v>
                </c:pt>
                <c:pt idx="363">
                  <c:v>9.209678121958206E-5</c:v>
                </c:pt>
                <c:pt idx="364">
                  <c:v>1.9392456018295712E-4</c:v>
                </c:pt>
                <c:pt idx="365">
                  <c:v>1.4044725107519691E-4</c:v>
                </c:pt>
                <c:pt idx="366">
                  <c:v>1.5326091740270305E-4</c:v>
                </c:pt>
                <c:pt idx="367">
                  <c:v>3.6403740176673523E-5</c:v>
                </c:pt>
                <c:pt idx="368">
                  <c:v>3.6182800840824564E-5</c:v>
                </c:pt>
                <c:pt idx="369">
                  <c:v>2.3974908259439157E-4</c:v>
                </c:pt>
                <c:pt idx="370">
                  <c:v>3.6213236889291668E-4</c:v>
                </c:pt>
                <c:pt idx="371">
                  <c:v>3.8711806135598419E-4</c:v>
                </c:pt>
                <c:pt idx="372">
                  <c:v>6.0166184276599542E-4</c:v>
                </c:pt>
                <c:pt idx="373">
                  <c:v>4.5745545623085263E-4</c:v>
                </c:pt>
                <c:pt idx="374">
                  <c:v>1.4456527287405753E-5</c:v>
                </c:pt>
                <c:pt idx="375">
                  <c:v>3.9615974983482996E-4</c:v>
                </c:pt>
                <c:pt idx="376">
                  <c:v>2.8351548232868358E-4</c:v>
                </c:pt>
                <c:pt idx="377">
                  <c:v>1.9509110359567725E-4</c:v>
                </c:pt>
                <c:pt idx="378">
                  <c:v>1.8152482369694642E-3</c:v>
                </c:pt>
                <c:pt idx="379">
                  <c:v>6.8575902727164545E-5</c:v>
                </c:pt>
                <c:pt idx="380">
                  <c:v>7.0778938319063283E-5</c:v>
                </c:pt>
                <c:pt idx="381">
                  <c:v>7.122956231241853E-5</c:v>
                </c:pt>
                <c:pt idx="382">
                  <c:v>7.4659597703039939E-5</c:v>
                </c:pt>
                <c:pt idx="383">
                  <c:v>1.0208548700086624E-4</c:v>
                </c:pt>
                <c:pt idx="384">
                  <c:v>9.014594632947359E-5</c:v>
                </c:pt>
                <c:pt idx="385">
                  <c:v>2.882522707597515E-4</c:v>
                </c:pt>
                <c:pt idx="386">
                  <c:v>2.5688748474124953E-6</c:v>
                </c:pt>
                <c:pt idx="387">
                  <c:v>5.5910250295440744E-5</c:v>
                </c:pt>
                <c:pt idx="388">
                  <c:v>9.2365257610399335E-5</c:v>
                </c:pt>
                <c:pt idx="389">
                  <c:v>4.3882179276344188E-5</c:v>
                </c:pt>
                <c:pt idx="390">
                  <c:v>6.032764844111139E-4</c:v>
                </c:pt>
                <c:pt idx="391">
                  <c:v>6.7659776368788976E-4</c:v>
                </c:pt>
                <c:pt idx="392">
                  <c:v>5.6491393682545109E-4</c:v>
                </c:pt>
                <c:pt idx="393">
                  <c:v>5.6938001621574638E-4</c:v>
                </c:pt>
                <c:pt idx="394">
                  <c:v>8.7356815397644013E-5</c:v>
                </c:pt>
                <c:pt idx="395">
                  <c:v>8.2051992290145916E-4</c:v>
                </c:pt>
                <c:pt idx="396">
                  <c:v>7.8799820834529678E-4</c:v>
                </c:pt>
                <c:pt idx="397">
                  <c:v>1.0008709463798162E-3</c:v>
                </c:pt>
                <c:pt idx="398">
                  <c:v>1.9080299818630028E-4</c:v>
                </c:pt>
                <c:pt idx="399">
                  <c:v>1.1527743392907093E-3</c:v>
                </c:pt>
                <c:pt idx="400">
                  <c:v>2.6306165909372939E-4</c:v>
                </c:pt>
                <c:pt idx="401">
                  <c:v>3.7022575461385167E-4</c:v>
                </c:pt>
                <c:pt idx="402">
                  <c:v>1.7532329279804975E-3</c:v>
                </c:pt>
                <c:pt idx="403">
                  <c:v>3.0681065842187488E-4</c:v>
                </c:pt>
                <c:pt idx="404">
                  <c:v>1.3904638666107135E-3</c:v>
                </c:pt>
                <c:pt idx="405">
                  <c:v>1.131674881968434E-5</c:v>
                </c:pt>
                <c:pt idx="406">
                  <c:v>2.6313331489103908E-5</c:v>
                </c:pt>
                <c:pt idx="407">
                  <c:v>9.7295400259815807E-5</c:v>
                </c:pt>
                <c:pt idx="408">
                  <c:v>1.1663323782376604E-4</c:v>
                </c:pt>
                <c:pt idx="409">
                  <c:v>3.1302785645453065E-5</c:v>
                </c:pt>
                <c:pt idx="410">
                  <c:v>1.5888759749777359E-4</c:v>
                </c:pt>
                <c:pt idx="411">
                  <c:v>8.6536223382099879E-6</c:v>
                </c:pt>
                <c:pt idx="412">
                  <c:v>1.6856159624039839E-5</c:v>
                </c:pt>
                <c:pt idx="413">
                  <c:v>1.4887970462534148E-3</c:v>
                </c:pt>
                <c:pt idx="414">
                  <c:v>8.8051789080042901E-4</c:v>
                </c:pt>
                <c:pt idx="415">
                  <c:v>2.0870785128550203E-4</c:v>
                </c:pt>
                <c:pt idx="416">
                  <c:v>1.2322951852992189E-4</c:v>
                </c:pt>
                <c:pt idx="417">
                  <c:v>2.1399856764469958E-4</c:v>
                </c:pt>
                <c:pt idx="418">
                  <c:v>4.3935025865117819E-5</c:v>
                </c:pt>
                <c:pt idx="419">
                  <c:v>4.3193699841184447E-4</c:v>
                </c:pt>
                <c:pt idx="420">
                  <c:v>1.5726852973505046E-4</c:v>
                </c:pt>
                <c:pt idx="421">
                  <c:v>1.2755169869893947E-4</c:v>
                </c:pt>
                <c:pt idx="422">
                  <c:v>2.127884593908193E-4</c:v>
                </c:pt>
                <c:pt idx="423">
                  <c:v>1.5069456875238806E-4</c:v>
                </c:pt>
                <c:pt idx="424">
                  <c:v>7.5335330447044236E-4</c:v>
                </c:pt>
                <c:pt idx="425">
                  <c:v>6.6630695584247036E-4</c:v>
                </c:pt>
                <c:pt idx="426">
                  <c:v>8.9726020719122553E-4</c:v>
                </c:pt>
                <c:pt idx="427">
                  <c:v>7.1054835002305724E-6</c:v>
                </c:pt>
                <c:pt idx="428">
                  <c:v>8.682119223453761E-4</c:v>
                </c:pt>
                <c:pt idx="429">
                  <c:v>8.3546227322597866E-4</c:v>
                </c:pt>
                <c:pt idx="430">
                  <c:v>7.7980237025913294E-4</c:v>
                </c:pt>
                <c:pt idx="431">
                  <c:v>8.8765796554536841E-4</c:v>
                </c:pt>
                <c:pt idx="432">
                  <c:v>1.0077524449963219E-3</c:v>
                </c:pt>
                <c:pt idx="433">
                  <c:v>5.63927536139341E-3</c:v>
                </c:pt>
                <c:pt idx="434">
                  <c:v>1.8576007861429184E-3</c:v>
                </c:pt>
                <c:pt idx="435">
                  <c:v>1.5925634295740835E-3</c:v>
                </c:pt>
                <c:pt idx="436">
                  <c:v>9.4166557142608313E-5</c:v>
                </c:pt>
                <c:pt idx="437">
                  <c:v>1.3721538835903679E-4</c:v>
                </c:pt>
                <c:pt idx="438">
                  <c:v>6.3121548399524042E-5</c:v>
                </c:pt>
                <c:pt idx="439">
                  <c:v>1.267565045844054E-4</c:v>
                </c:pt>
                <c:pt idx="440">
                  <c:v>1.0926339793941879E-4</c:v>
                </c:pt>
                <c:pt idx="441">
                  <c:v>1.4709528390937726E-4</c:v>
                </c:pt>
                <c:pt idx="442">
                  <c:v>2.1288749810469349E-4</c:v>
                </c:pt>
                <c:pt idx="443">
                  <c:v>1.9767538852187038E-4</c:v>
                </c:pt>
                <c:pt idx="444">
                  <c:v>1.4549639340486503E-4</c:v>
                </c:pt>
                <c:pt idx="445">
                  <c:v>4.5631784259784987E-4</c:v>
                </c:pt>
                <c:pt idx="446">
                  <c:v>3.0582076330925168E-5</c:v>
                </c:pt>
                <c:pt idx="447">
                  <c:v>3.3210964320548241E-5</c:v>
                </c:pt>
                <c:pt idx="448">
                  <c:v>2.8299362931155886E-4</c:v>
                </c:pt>
                <c:pt idx="449">
                  <c:v>1.2796521642923132E-4</c:v>
                </c:pt>
                <c:pt idx="450">
                  <c:v>1.4645695773720017E-4</c:v>
                </c:pt>
                <c:pt idx="451">
                  <c:v>1.0600994063847601E-4</c:v>
                </c:pt>
                <c:pt idx="452">
                  <c:v>2.7769985218351604E-4</c:v>
                </c:pt>
                <c:pt idx="453">
                  <c:v>2.7523860231733248E-4</c:v>
                </c:pt>
                <c:pt idx="454">
                  <c:v>2.1513179335643661E-4</c:v>
                </c:pt>
                <c:pt idx="455">
                  <c:v>2.2145274912122354E-4</c:v>
                </c:pt>
                <c:pt idx="456">
                  <c:v>2.191945857583219E-4</c:v>
                </c:pt>
                <c:pt idx="457">
                  <c:v>2.1211154861008785E-4</c:v>
                </c:pt>
                <c:pt idx="458">
                  <c:v>3.3401824244228656E-7</c:v>
                </c:pt>
                <c:pt idx="459">
                  <c:v>2.7052388817299896E-4</c:v>
                </c:pt>
                <c:pt idx="460">
                  <c:v>4.0476077449943843E-4</c:v>
                </c:pt>
                <c:pt idx="461">
                  <c:v>3.6789632974127252E-4</c:v>
                </c:pt>
                <c:pt idx="462">
                  <c:v>5.2630019768212842E-4</c:v>
                </c:pt>
                <c:pt idx="463">
                  <c:v>4.2710284991497309E-4</c:v>
                </c:pt>
                <c:pt idx="464">
                  <c:v>3.5699271936790198E-4</c:v>
                </c:pt>
                <c:pt idx="465">
                  <c:v>1.451643490547496E-4</c:v>
                </c:pt>
                <c:pt idx="466">
                  <c:v>1.6967749074445922E-4</c:v>
                </c:pt>
                <c:pt idx="467">
                  <c:v>1.6568423441672207E-4</c:v>
                </c:pt>
                <c:pt idx="468">
                  <c:v>1.682230448334964E-4</c:v>
                </c:pt>
                <c:pt idx="469">
                  <c:v>1.3454529833512103E-4</c:v>
                </c:pt>
                <c:pt idx="470">
                  <c:v>1.3595615288399128E-4</c:v>
                </c:pt>
                <c:pt idx="471">
                  <c:v>3.0079971099455428E-4</c:v>
                </c:pt>
                <c:pt idx="472">
                  <c:v>7.0902657762626518E-5</c:v>
                </c:pt>
                <c:pt idx="473">
                  <c:v>2.529160632708482E-4</c:v>
                </c:pt>
                <c:pt idx="474">
                  <c:v>8.5461557076221774E-4</c:v>
                </c:pt>
                <c:pt idx="475">
                  <c:v>2.1384185734435067E-4</c:v>
                </c:pt>
                <c:pt idx="476">
                  <c:v>9.5793359082619768E-5</c:v>
                </c:pt>
                <c:pt idx="477">
                  <c:v>3.1935843340318411E-4</c:v>
                </c:pt>
                <c:pt idx="478">
                  <c:v>5.0619822623993441E-7</c:v>
                </c:pt>
                <c:pt idx="479">
                  <c:v>1.032206566117524E-4</c:v>
                </c:pt>
                <c:pt idx="480">
                  <c:v>9.2135793056650906E-5</c:v>
                </c:pt>
                <c:pt idx="481">
                  <c:v>3.1085536707118606E-3</c:v>
                </c:pt>
                <c:pt idx="482">
                  <c:v>2.3224419620754247E-3</c:v>
                </c:pt>
                <c:pt idx="483">
                  <c:v>2.0296486643588303E-3</c:v>
                </c:pt>
                <c:pt idx="484">
                  <c:v>1.6737113655816236E-3</c:v>
                </c:pt>
                <c:pt idx="485">
                  <c:v>5.5794588193786828E-3</c:v>
                </c:pt>
                <c:pt idx="486">
                  <c:v>2.4915131355187146E-3</c:v>
                </c:pt>
                <c:pt idx="487">
                  <c:v>1.2988166793579793E-3</c:v>
                </c:pt>
                <c:pt idx="488">
                  <c:v>4.5133245988710516E-4</c:v>
                </c:pt>
                <c:pt idx="489">
                  <c:v>1.4779201428681799E-3</c:v>
                </c:pt>
                <c:pt idx="490">
                  <c:v>1.8830494211489065E-3</c:v>
                </c:pt>
                <c:pt idx="491">
                  <c:v>2.1970951655176972E-3</c:v>
                </c:pt>
                <c:pt idx="492">
                  <c:v>2.4606116453059897E-5</c:v>
                </c:pt>
                <c:pt idx="493">
                  <c:v>4.736868516252863E-7</c:v>
                </c:pt>
                <c:pt idx="494">
                  <c:v>3.3050824448138208E-5</c:v>
                </c:pt>
                <c:pt idx="495">
                  <c:v>3.8815603094473457E-5</c:v>
                </c:pt>
                <c:pt idx="496">
                  <c:v>3.9092709830771552E-5</c:v>
                </c:pt>
                <c:pt idx="497">
                  <c:v>5.439158058004691E-5</c:v>
                </c:pt>
                <c:pt idx="498">
                  <c:v>1.4323301579741065E-5</c:v>
                </c:pt>
                <c:pt idx="499">
                  <c:v>1.0010063869996896E-4</c:v>
                </c:pt>
                <c:pt idx="500">
                  <c:v>1.3623416746437749E-4</c:v>
                </c:pt>
                <c:pt idx="501">
                  <c:v>1.1830884776627477E-5</c:v>
                </c:pt>
                <c:pt idx="502">
                  <c:v>4.275483273705648E-5</c:v>
                </c:pt>
                <c:pt idx="503">
                  <c:v>2.0673980161826973E-4</c:v>
                </c:pt>
                <c:pt idx="504">
                  <c:v>1.779736823368912E-4</c:v>
                </c:pt>
                <c:pt idx="505">
                  <c:v>1.5420793513662052E-4</c:v>
                </c:pt>
                <c:pt idx="506">
                  <c:v>1.2358480564918274E-4</c:v>
                </c:pt>
                <c:pt idx="507">
                  <c:v>1.0340037167589161E-4</c:v>
                </c:pt>
                <c:pt idx="508">
                  <c:v>1.6081356589793358E-3</c:v>
                </c:pt>
                <c:pt idx="509">
                  <c:v>7.2031824431206831E-5</c:v>
                </c:pt>
                <c:pt idx="510">
                  <c:v>1.3857592271550518E-3</c:v>
                </c:pt>
                <c:pt idx="511">
                  <c:v>1.8052018760394356E-3</c:v>
                </c:pt>
                <c:pt idx="512">
                  <c:v>1.8835378280786171E-4</c:v>
                </c:pt>
                <c:pt idx="513">
                  <c:v>1.7040623082949721E-4</c:v>
                </c:pt>
                <c:pt idx="514">
                  <c:v>1.6444470000014051E-4</c:v>
                </c:pt>
                <c:pt idx="515">
                  <c:v>1.9473592709017161E-3</c:v>
                </c:pt>
                <c:pt idx="516">
                  <c:v>1.7863847666488184E-3</c:v>
                </c:pt>
                <c:pt idx="517">
                  <c:v>1.6802525733906929E-3</c:v>
                </c:pt>
                <c:pt idx="518">
                  <c:v>1.4120559010050166E-3</c:v>
                </c:pt>
                <c:pt idx="519">
                  <c:v>1.1397300083230847E-4</c:v>
                </c:pt>
                <c:pt idx="520">
                  <c:v>5.3314705826387021E-5</c:v>
                </c:pt>
                <c:pt idx="521">
                  <c:v>4.5992110952913655E-5</c:v>
                </c:pt>
                <c:pt idx="522">
                  <c:v>1.6084022731728308E-3</c:v>
                </c:pt>
                <c:pt idx="523">
                  <c:v>1.9673561341293912E-3</c:v>
                </c:pt>
                <c:pt idx="524">
                  <c:v>1.0368561908876102E-4</c:v>
                </c:pt>
                <c:pt idx="525">
                  <c:v>2.1361278585835624E-4</c:v>
                </c:pt>
                <c:pt idx="526">
                  <c:v>7.8338596703856744E-5</c:v>
                </c:pt>
                <c:pt idx="527">
                  <c:v>8.4064849823047857E-5</c:v>
                </c:pt>
                <c:pt idx="528">
                  <c:v>3.3911778459542585E-4</c:v>
                </c:pt>
                <c:pt idx="529">
                  <c:v>3.6148876436998813E-4</c:v>
                </c:pt>
                <c:pt idx="530">
                  <c:v>4.0436208883889622E-4</c:v>
                </c:pt>
                <c:pt idx="531">
                  <c:v>2.911770198843328E-5</c:v>
                </c:pt>
                <c:pt idx="532">
                  <c:v>3.3258909664098798E-3</c:v>
                </c:pt>
                <c:pt idx="533">
                  <c:v>3.8433603592741635E-3</c:v>
                </c:pt>
                <c:pt idx="534">
                  <c:v>1.4485100074724832E-3</c:v>
                </c:pt>
                <c:pt idx="535">
                  <c:v>2.8740313855227874E-4</c:v>
                </c:pt>
                <c:pt idx="536">
                  <c:v>4.1210443655642089E-4</c:v>
                </c:pt>
                <c:pt idx="537">
                  <c:v>8.3752587486399189E-5</c:v>
                </c:pt>
                <c:pt idx="538">
                  <c:v>9.6310305030814807E-5</c:v>
                </c:pt>
                <c:pt idx="539">
                  <c:v>2.8673722175192375E-4</c:v>
                </c:pt>
                <c:pt idx="540">
                  <c:v>6.2454429631578646E-4</c:v>
                </c:pt>
                <c:pt idx="541">
                  <c:v>1.1554304167033976E-4</c:v>
                </c:pt>
                <c:pt idx="542">
                  <c:v>1.2054916752510776E-4</c:v>
                </c:pt>
                <c:pt idx="543">
                  <c:v>1.5710490832212686E-4</c:v>
                </c:pt>
                <c:pt idx="544">
                  <c:v>1.4278358952917136E-4</c:v>
                </c:pt>
                <c:pt idx="545">
                  <c:v>2.4558273662156767E-4</c:v>
                </c:pt>
                <c:pt idx="546">
                  <c:v>3.3661223325417598E-3</c:v>
                </c:pt>
                <c:pt idx="547">
                  <c:v>2.4399001489181695E-4</c:v>
                </c:pt>
                <c:pt idx="548">
                  <c:v>3.3080952597787264E-4</c:v>
                </c:pt>
                <c:pt idx="549">
                  <c:v>3.9735209993088465E-4</c:v>
                </c:pt>
                <c:pt idx="550">
                  <c:v>1.8028173569800952E-3</c:v>
                </c:pt>
                <c:pt idx="551">
                  <c:v>6.535799046052549E-5</c:v>
                </c:pt>
                <c:pt idx="552">
                  <c:v>8.5012545895320448E-5</c:v>
                </c:pt>
                <c:pt idx="553">
                  <c:v>6.8250572737459122E-5</c:v>
                </c:pt>
                <c:pt idx="554">
                  <c:v>6.0197095588489265E-5</c:v>
                </c:pt>
                <c:pt idx="555">
                  <c:v>7.2443686045300902E-5</c:v>
                </c:pt>
                <c:pt idx="556">
                  <c:v>7.9952910302350137E-5</c:v>
                </c:pt>
                <c:pt idx="557">
                  <c:v>8.9353062053788767E-5</c:v>
                </c:pt>
                <c:pt idx="558">
                  <c:v>2.4125030613086625E-8</c:v>
                </c:pt>
                <c:pt idx="559">
                  <c:v>1.4752278641110426E-4</c:v>
                </c:pt>
                <c:pt idx="560">
                  <c:v>3.6982405855915838E-4</c:v>
                </c:pt>
                <c:pt idx="561">
                  <c:v>1.354644997112798E-4</c:v>
                </c:pt>
                <c:pt idx="562">
                  <c:v>2.8068852167885438E-4</c:v>
                </c:pt>
                <c:pt idx="563">
                  <c:v>1.8617898862835849E-4</c:v>
                </c:pt>
                <c:pt idx="564">
                  <c:v>2.2684218421421798E-4</c:v>
                </c:pt>
                <c:pt idx="565">
                  <c:v>6.8794002237939535E-5</c:v>
                </c:pt>
                <c:pt idx="566">
                  <c:v>2.3926382203363606E-3</c:v>
                </c:pt>
                <c:pt idx="567">
                  <c:v>1.1461328843260041E-3</c:v>
                </c:pt>
                <c:pt idx="568">
                  <c:v>1.2229146600214015E-3</c:v>
                </c:pt>
                <c:pt idx="569">
                  <c:v>8.8545841058893058E-4</c:v>
                </c:pt>
                <c:pt idx="570">
                  <c:v>3.7775912987334446E-5</c:v>
                </c:pt>
                <c:pt idx="571">
                  <c:v>1.7676474979490392E-4</c:v>
                </c:pt>
                <c:pt idx="572">
                  <c:v>8.1479595735845336E-4</c:v>
                </c:pt>
                <c:pt idx="573">
                  <c:v>1.0360291248625871E-4</c:v>
                </c:pt>
                <c:pt idx="574">
                  <c:v>1.1881100455253218E-4</c:v>
                </c:pt>
                <c:pt idx="575">
                  <c:v>5.6555032113632388E-5</c:v>
                </c:pt>
                <c:pt idx="576">
                  <c:v>1.272121833952722E-4</c:v>
                </c:pt>
                <c:pt idx="577">
                  <c:v>2.3916049818102666E-4</c:v>
                </c:pt>
                <c:pt idx="578">
                  <c:v>1.2779418596283982E-7</c:v>
                </c:pt>
                <c:pt idx="579">
                  <c:v>1.9303965944841091E-4</c:v>
                </c:pt>
                <c:pt idx="580">
                  <c:v>4.1942149086138415E-4</c:v>
                </c:pt>
                <c:pt idx="581">
                  <c:v>2.2280731359000314E-4</c:v>
                </c:pt>
                <c:pt idx="582">
                  <c:v>1.9273125345323395E-4</c:v>
                </c:pt>
                <c:pt idx="583">
                  <c:v>1.5338571853803232E-4</c:v>
                </c:pt>
                <c:pt idx="584">
                  <c:v>1.4062272446981825E-4</c:v>
                </c:pt>
                <c:pt idx="585">
                  <c:v>6.8853509224346601E-4</c:v>
                </c:pt>
                <c:pt idx="586">
                  <c:v>1.7753507709308944E-4</c:v>
                </c:pt>
                <c:pt idx="587">
                  <c:v>2.6579725198255424E-5</c:v>
                </c:pt>
                <c:pt idx="588">
                  <c:v>1.9439544538731568E-3</c:v>
                </c:pt>
                <c:pt idx="589">
                  <c:v>8.9748981661951748E-6</c:v>
                </c:pt>
                <c:pt idx="590">
                  <c:v>1.4037772715493818E-5</c:v>
                </c:pt>
                <c:pt idx="591">
                  <c:v>2.4093057472330081E-3</c:v>
                </c:pt>
                <c:pt idx="592">
                  <c:v>2.5852053128460153E-3</c:v>
                </c:pt>
                <c:pt idx="593">
                  <c:v>3.1948888954352246E-3</c:v>
                </c:pt>
                <c:pt idx="594">
                  <c:v>1.3059913777937855E-3</c:v>
                </c:pt>
                <c:pt idx="595">
                  <c:v>7.5937997659416298E-4</c:v>
                </c:pt>
                <c:pt idx="596">
                  <c:v>3.9597703064133777E-4</c:v>
                </c:pt>
                <c:pt idx="597">
                  <c:v>6.0126471250997909E-4</c:v>
                </c:pt>
                <c:pt idx="598">
                  <c:v>2.7300119800730785E-4</c:v>
                </c:pt>
                <c:pt idx="599">
                  <c:v>7.4286033508459015E-5</c:v>
                </c:pt>
                <c:pt idx="600">
                  <c:v>1.9268541756085691E-6</c:v>
                </c:pt>
                <c:pt idx="601">
                  <c:v>2.6610512327891007E-4</c:v>
                </c:pt>
                <c:pt idx="602">
                  <c:v>4.0005575521048943E-5</c:v>
                </c:pt>
                <c:pt idx="603">
                  <c:v>5.0758380431470415E-5</c:v>
                </c:pt>
                <c:pt idx="604">
                  <c:v>3.7486883201676521E-5</c:v>
                </c:pt>
                <c:pt idx="605">
                  <c:v>9.5740871727626717E-5</c:v>
                </c:pt>
                <c:pt idx="606">
                  <c:v>4.165665500917593E-4</c:v>
                </c:pt>
                <c:pt idx="607">
                  <c:v>2.2652635872861355E-4</c:v>
                </c:pt>
                <c:pt idx="608">
                  <c:v>2.5371548064710459E-4</c:v>
                </c:pt>
                <c:pt idx="609">
                  <c:v>5.4426705414538585E-4</c:v>
                </c:pt>
                <c:pt idx="610">
                  <c:v>5.3189081527231388E-4</c:v>
                </c:pt>
                <c:pt idx="611">
                  <c:v>5.6864599482606354E-4</c:v>
                </c:pt>
                <c:pt idx="612">
                  <c:v>5.5180628047371073E-4</c:v>
                </c:pt>
                <c:pt idx="613">
                  <c:v>2.5188381001195709E-3</c:v>
                </c:pt>
                <c:pt idx="614">
                  <c:v>2.1041571878538763E-3</c:v>
                </c:pt>
                <c:pt idx="615">
                  <c:v>1.3997673853837096E-3</c:v>
                </c:pt>
                <c:pt idx="616">
                  <c:v>2.125187921684168E-3</c:v>
                </c:pt>
                <c:pt idx="617">
                  <c:v>1.8791922808323883E-5</c:v>
                </c:pt>
                <c:pt idx="618">
                  <c:v>3.2153245889633102E-7</c:v>
                </c:pt>
                <c:pt idx="619">
                  <c:v>3.0586057561203418E-5</c:v>
                </c:pt>
                <c:pt idx="620">
                  <c:v>9.3160225662535129E-6</c:v>
                </c:pt>
                <c:pt idx="621">
                  <c:v>1.4872781993508107E-5</c:v>
                </c:pt>
                <c:pt idx="622">
                  <c:v>2.5373127833216427E-3</c:v>
                </c:pt>
                <c:pt idx="623">
                  <c:v>2.911203210597487E-5</c:v>
                </c:pt>
                <c:pt idx="624">
                  <c:v>4.5878819324905159E-5</c:v>
                </c:pt>
                <c:pt idx="625">
                  <c:v>2.9898345647200162E-3</c:v>
                </c:pt>
                <c:pt idx="626">
                  <c:v>2.7090552105778361E-3</c:v>
                </c:pt>
                <c:pt idx="627">
                  <c:v>1.1583276601730514E-4</c:v>
                </c:pt>
                <c:pt idx="628">
                  <c:v>1.2392136069810624E-4</c:v>
                </c:pt>
                <c:pt idx="629">
                  <c:v>1.4678895861569278E-4</c:v>
                </c:pt>
                <c:pt idx="630">
                  <c:v>1.926691433147962E-4</c:v>
                </c:pt>
                <c:pt idx="631">
                  <c:v>2.2906985139581869E-4</c:v>
                </c:pt>
                <c:pt idx="632">
                  <c:v>3.2833545952970977E-4</c:v>
                </c:pt>
                <c:pt idx="633">
                  <c:v>4.3213418540041574E-5</c:v>
                </c:pt>
                <c:pt idx="634">
                  <c:v>3.3122768659829118E-5</c:v>
                </c:pt>
                <c:pt idx="635">
                  <c:v>7.2901274957209126E-4</c:v>
                </c:pt>
                <c:pt idx="636">
                  <c:v>3.55069792307482E-5</c:v>
                </c:pt>
                <c:pt idx="637">
                  <c:v>6.2278933079381761E-5</c:v>
                </c:pt>
                <c:pt idx="638">
                  <c:v>1.9333542207909629E-5</c:v>
                </c:pt>
                <c:pt idx="639">
                  <c:v>2.3888347157236557E-5</c:v>
                </c:pt>
                <c:pt idx="640">
                  <c:v>6.2484087969852674E-6</c:v>
                </c:pt>
                <c:pt idx="641">
                  <c:v>1.62067498337432E-3</c:v>
                </c:pt>
                <c:pt idx="642">
                  <c:v>8.7284904142198627E-12</c:v>
                </c:pt>
                <c:pt idx="643">
                  <c:v>1.0864050160924702E-6</c:v>
                </c:pt>
                <c:pt idx="644">
                  <c:v>4.6126995209192102E-6</c:v>
                </c:pt>
                <c:pt idx="645">
                  <c:v>1.5472598084364098E-5</c:v>
                </c:pt>
                <c:pt idx="646">
                  <c:v>2.0055512735787294E-6</c:v>
                </c:pt>
                <c:pt idx="647">
                  <c:v>3.6056137003273447E-5</c:v>
                </c:pt>
                <c:pt idx="648">
                  <c:v>3.6759122794360568E-5</c:v>
                </c:pt>
                <c:pt idx="649">
                  <c:v>6.6415514601305726E-4</c:v>
                </c:pt>
                <c:pt idx="650">
                  <c:v>2.7249730345845409E-5</c:v>
                </c:pt>
                <c:pt idx="651">
                  <c:v>5.8511609548743404E-4</c:v>
                </c:pt>
                <c:pt idx="652">
                  <c:v>5.2851931730957193E-4</c:v>
                </c:pt>
                <c:pt idx="653">
                  <c:v>5.2916428535992508E-4</c:v>
                </c:pt>
                <c:pt idx="654">
                  <c:v>5.1003538960610599E-4</c:v>
                </c:pt>
                <c:pt idx="655">
                  <c:v>6.0356025702423713E-4</c:v>
                </c:pt>
                <c:pt idx="656">
                  <c:v>3.1143763214605877E-5</c:v>
                </c:pt>
                <c:pt idx="657">
                  <c:v>6.2249546183512075E-4</c:v>
                </c:pt>
                <c:pt idx="658">
                  <c:v>8.3414224617316438E-4</c:v>
                </c:pt>
                <c:pt idx="659">
                  <c:v>7.5794350356298066E-4</c:v>
                </c:pt>
                <c:pt idx="660">
                  <c:v>8.875919261759033E-4</c:v>
                </c:pt>
                <c:pt idx="661">
                  <c:v>1.0308344902646986E-3</c:v>
                </c:pt>
                <c:pt idx="662">
                  <c:v>1.008213461735648E-3</c:v>
                </c:pt>
                <c:pt idx="663">
                  <c:v>8.0570708982019405E-4</c:v>
                </c:pt>
                <c:pt idx="664">
                  <c:v>2.1978485063812617E-6</c:v>
                </c:pt>
                <c:pt idx="665">
                  <c:v>2.2135025289476036E-6</c:v>
                </c:pt>
                <c:pt idx="666">
                  <c:v>5.9022624605604426E-4</c:v>
                </c:pt>
                <c:pt idx="667">
                  <c:v>1.0495372989074358E-5</c:v>
                </c:pt>
                <c:pt idx="668">
                  <c:v>2.2829480968898187E-5</c:v>
                </c:pt>
                <c:pt idx="669">
                  <c:v>9.136638740633421E-4</c:v>
                </c:pt>
                <c:pt idx="670">
                  <c:v>6.9874077338549713E-4</c:v>
                </c:pt>
                <c:pt idx="671">
                  <c:v>5.3840868841946671E-4</c:v>
                </c:pt>
                <c:pt idx="672">
                  <c:v>7.5374841355829833E-4</c:v>
                </c:pt>
                <c:pt idx="673">
                  <c:v>5.1602780414423479E-5</c:v>
                </c:pt>
                <c:pt idx="674">
                  <c:v>1.907271477509393E-5</c:v>
                </c:pt>
                <c:pt idx="675">
                  <c:v>1.8701694797610561E-5</c:v>
                </c:pt>
                <c:pt idx="676">
                  <c:v>1.1631620998827294E-5</c:v>
                </c:pt>
                <c:pt idx="677">
                  <c:v>6.5893346514745656E-6</c:v>
                </c:pt>
                <c:pt idx="678">
                  <c:v>3.2139761413719142E-6</c:v>
                </c:pt>
                <c:pt idx="679">
                  <c:v>5.6771959975446043E-7</c:v>
                </c:pt>
                <c:pt idx="680">
                  <c:v>8.8868304697470053E-8</c:v>
                </c:pt>
                <c:pt idx="681">
                  <c:v>7.6213692286519309E-7</c:v>
                </c:pt>
                <c:pt idx="682">
                  <c:v>4.5238994121154439E-4</c:v>
                </c:pt>
                <c:pt idx="683">
                  <c:v>1.0982056362055189E-5</c:v>
                </c:pt>
                <c:pt idx="684">
                  <c:v>5.4319840871184708E-4</c:v>
                </c:pt>
                <c:pt idx="685">
                  <c:v>8.0030825705388508E-6</c:v>
                </c:pt>
                <c:pt idx="686">
                  <c:v>2.2083223599854376E-5</c:v>
                </c:pt>
                <c:pt idx="687">
                  <c:v>2.0564921645712224E-5</c:v>
                </c:pt>
                <c:pt idx="688">
                  <c:v>1.1486643794904433E-6</c:v>
                </c:pt>
                <c:pt idx="689">
                  <c:v>5.381796136780492E-5</c:v>
                </c:pt>
                <c:pt idx="690">
                  <c:v>1.8209355336737621E-4</c:v>
                </c:pt>
                <c:pt idx="691">
                  <c:v>9.388257478373075E-5</c:v>
                </c:pt>
                <c:pt idx="692">
                  <c:v>1.4809032251022688E-3</c:v>
                </c:pt>
                <c:pt idx="693">
                  <c:v>1.8101962201886857E-3</c:v>
                </c:pt>
                <c:pt idx="694">
                  <c:v>1.6148067618310844E-3</c:v>
                </c:pt>
                <c:pt idx="695">
                  <c:v>9.255283256148542E-4</c:v>
                </c:pt>
                <c:pt idx="696">
                  <c:v>1.6605695985101837E-4</c:v>
                </c:pt>
                <c:pt idx="697">
                  <c:v>8.5069637990599188E-5</c:v>
                </c:pt>
                <c:pt idx="698">
                  <c:v>2.382050034475231E-5</c:v>
                </c:pt>
                <c:pt idx="699">
                  <c:v>2.8492966508644784E-4</c:v>
                </c:pt>
                <c:pt idx="700">
                  <c:v>3.1525476685153166E-4</c:v>
                </c:pt>
                <c:pt idx="701">
                  <c:v>9.7849631188796519E-5</c:v>
                </c:pt>
                <c:pt idx="702">
                  <c:v>9.8010733995419571E-5</c:v>
                </c:pt>
                <c:pt idx="703">
                  <c:v>4.8886017465221207E-6</c:v>
                </c:pt>
                <c:pt idx="704">
                  <c:v>6.0737134505771005E-4</c:v>
                </c:pt>
                <c:pt idx="705">
                  <c:v>4.2004118139796746E-5</c:v>
                </c:pt>
                <c:pt idx="706">
                  <c:v>5.6297108602083994E-6</c:v>
                </c:pt>
                <c:pt idx="707">
                  <c:v>1.0394262623567402E-4</c:v>
                </c:pt>
                <c:pt idx="708">
                  <c:v>1.3719063209873526E-7</c:v>
                </c:pt>
                <c:pt idx="709">
                  <c:v>9.3334766926336373E-5</c:v>
                </c:pt>
                <c:pt idx="710">
                  <c:v>3.4882795169037263E-4</c:v>
                </c:pt>
                <c:pt idx="711">
                  <c:v>1.1273284864420723E-4</c:v>
                </c:pt>
                <c:pt idx="712">
                  <c:v>4.8876667262665949E-5</c:v>
                </c:pt>
                <c:pt idx="713">
                  <c:v>1.2152644653964791E-3</c:v>
                </c:pt>
                <c:pt idx="714">
                  <c:v>1.0064645010081036E-3</c:v>
                </c:pt>
                <c:pt idx="715">
                  <c:v>2.0407073363067364E-4</c:v>
                </c:pt>
                <c:pt idx="716">
                  <c:v>9.5433428137421301E-5</c:v>
                </c:pt>
                <c:pt idx="717">
                  <c:v>1.9528810872337093E-5</c:v>
                </c:pt>
                <c:pt idx="718">
                  <c:v>7.2696493550273767E-5</c:v>
                </c:pt>
                <c:pt idx="719">
                  <c:v>1.9183282146123203E-4</c:v>
                </c:pt>
                <c:pt idx="720">
                  <c:v>3.2973862450976979E-5</c:v>
                </c:pt>
                <c:pt idx="721">
                  <c:v>1.6294685796426968E-5</c:v>
                </c:pt>
                <c:pt idx="722">
                  <c:v>2.0868984262447087E-4</c:v>
                </c:pt>
                <c:pt idx="723">
                  <c:v>8.1529785566758045E-5</c:v>
                </c:pt>
                <c:pt idx="724">
                  <c:v>9.4665324466326192E-5</c:v>
                </c:pt>
                <c:pt idx="725">
                  <c:v>9.4910483933599192E-5</c:v>
                </c:pt>
                <c:pt idx="726">
                  <c:v>2.7492213237239788E-6</c:v>
                </c:pt>
                <c:pt idx="727">
                  <c:v>1.8654713167255338E-4</c:v>
                </c:pt>
                <c:pt idx="728">
                  <c:v>1.9758619835193767E-6</c:v>
                </c:pt>
                <c:pt idx="729">
                  <c:v>1.5278910927674243E-4</c:v>
                </c:pt>
                <c:pt idx="730">
                  <c:v>2.1445859711477235E-3</c:v>
                </c:pt>
                <c:pt idx="731">
                  <c:v>2.651165072813062E-3</c:v>
                </c:pt>
                <c:pt idx="732">
                  <c:v>1.9596989443886327E-5</c:v>
                </c:pt>
                <c:pt idx="733">
                  <c:v>6.9705082682213436E-5</c:v>
                </c:pt>
                <c:pt idx="734">
                  <c:v>2.8534198449309478E-4</c:v>
                </c:pt>
                <c:pt idx="735">
                  <c:v>1.2285763086439011E-4</c:v>
                </c:pt>
                <c:pt idx="736">
                  <c:v>3.6836094895296436E-4</c:v>
                </c:pt>
                <c:pt idx="737">
                  <c:v>4.4364385682843169E-4</c:v>
                </c:pt>
                <c:pt idx="738">
                  <c:v>4.1941709816964456E-4</c:v>
                </c:pt>
                <c:pt idx="739">
                  <c:v>3.8290847997718847E-4</c:v>
                </c:pt>
                <c:pt idx="740">
                  <c:v>3.2358820220201748E-4</c:v>
                </c:pt>
                <c:pt idx="741">
                  <c:v>2.656682061455178E-4</c:v>
                </c:pt>
                <c:pt idx="742">
                  <c:v>3.5973474764511109E-4</c:v>
                </c:pt>
                <c:pt idx="743">
                  <c:v>4.0810451769851758E-4</c:v>
                </c:pt>
                <c:pt idx="744">
                  <c:v>2.5446747072095484E-5</c:v>
                </c:pt>
                <c:pt idx="745">
                  <c:v>4.4134344956930639E-4</c:v>
                </c:pt>
                <c:pt idx="746">
                  <c:v>7.1821525852840758E-4</c:v>
                </c:pt>
                <c:pt idx="747">
                  <c:v>5.2145841179578696E-4</c:v>
                </c:pt>
                <c:pt idx="748">
                  <c:v>6.4161958441805424E-5</c:v>
                </c:pt>
                <c:pt idx="749">
                  <c:v>5.2094602866212321E-5</c:v>
                </c:pt>
                <c:pt idx="750">
                  <c:v>8.9244372170382879E-5</c:v>
                </c:pt>
                <c:pt idx="751">
                  <c:v>5.2070698223557864E-5</c:v>
                </c:pt>
                <c:pt idx="752">
                  <c:v>2.4533208534905222E-5</c:v>
                </c:pt>
                <c:pt idx="753">
                  <c:v>6.6246818753381119E-7</c:v>
                </c:pt>
                <c:pt idx="754">
                  <c:v>9.3250124654288569E-7</c:v>
                </c:pt>
                <c:pt idx="755">
                  <c:v>2.2488200662579933E-4</c:v>
                </c:pt>
                <c:pt idx="756">
                  <c:v>3.0410533424842521E-6</c:v>
                </c:pt>
                <c:pt idx="757">
                  <c:v>3.1142077749268537E-7</c:v>
                </c:pt>
                <c:pt idx="758">
                  <c:v>2.3144852926650906E-9</c:v>
                </c:pt>
                <c:pt idx="759">
                  <c:v>8.3671581183906914E-6</c:v>
                </c:pt>
                <c:pt idx="760">
                  <c:v>1.0326653271607305E-5</c:v>
                </c:pt>
                <c:pt idx="761">
                  <c:v>5.5593530774489222E-7</c:v>
                </c:pt>
                <c:pt idx="762">
                  <c:v>1.1614679251341098E-5</c:v>
                </c:pt>
                <c:pt idx="763">
                  <c:v>1.5480246552699592E-3</c:v>
                </c:pt>
                <c:pt idx="764">
                  <c:v>1.5556927723048455E-3</c:v>
                </c:pt>
                <c:pt idx="765">
                  <c:v>1.5863969435562004E-4</c:v>
                </c:pt>
                <c:pt idx="766">
                  <c:v>1.4557925944654984E-4</c:v>
                </c:pt>
                <c:pt idx="767">
                  <c:v>1.1365546990573102E-4</c:v>
                </c:pt>
                <c:pt idx="768">
                  <c:v>2.3020104550475819E-4</c:v>
                </c:pt>
                <c:pt idx="769">
                  <c:v>2.9451518465254409E-4</c:v>
                </c:pt>
                <c:pt idx="770">
                  <c:v>3.2933333061959899E-4</c:v>
                </c:pt>
                <c:pt idx="771">
                  <c:v>3.1327140490182252E-4</c:v>
                </c:pt>
                <c:pt idx="772">
                  <c:v>1.6997752685234168E-4</c:v>
                </c:pt>
                <c:pt idx="773">
                  <c:v>1.7747382932130354E-4</c:v>
                </c:pt>
                <c:pt idx="774">
                  <c:v>1.057045461360379E-4</c:v>
                </c:pt>
                <c:pt idx="775">
                  <c:v>6.9714599978061852E-5</c:v>
                </c:pt>
                <c:pt idx="776">
                  <c:v>9.8105289753861973E-5</c:v>
                </c:pt>
                <c:pt idx="777">
                  <c:v>2.1551981016203333E-4</c:v>
                </c:pt>
                <c:pt idx="778">
                  <c:v>5.1272717264705502E-5</c:v>
                </c:pt>
                <c:pt idx="779">
                  <c:v>5.5067091801561476E-5</c:v>
                </c:pt>
                <c:pt idx="780">
                  <c:v>7.2331617675695174E-5</c:v>
                </c:pt>
                <c:pt idx="781">
                  <c:v>1.1850086773441376E-4</c:v>
                </c:pt>
                <c:pt idx="782">
                  <c:v>9.5051763078426778E-8</c:v>
                </c:pt>
                <c:pt idx="783">
                  <c:v>1.6682781728513072E-4</c:v>
                </c:pt>
                <c:pt idx="784">
                  <c:v>1.6159110996950317E-4</c:v>
                </c:pt>
                <c:pt idx="785">
                  <c:v>1.4434095965864846E-4</c:v>
                </c:pt>
                <c:pt idx="786">
                  <c:v>2.0864466361224536E-4</c:v>
                </c:pt>
                <c:pt idx="787">
                  <c:v>1.6455908154646226E-4</c:v>
                </c:pt>
                <c:pt idx="788">
                  <c:v>1.6969500764111073E-4</c:v>
                </c:pt>
                <c:pt idx="789">
                  <c:v>6.8152263465417188E-5</c:v>
                </c:pt>
                <c:pt idx="790">
                  <c:v>2.044696357157025E-4</c:v>
                </c:pt>
                <c:pt idx="791">
                  <c:v>1.4583526618254198E-3</c:v>
                </c:pt>
                <c:pt idx="792">
                  <c:v>1.2272414120771038E-3</c:v>
                </c:pt>
                <c:pt idx="793">
                  <c:v>1.2168561293982548E-3</c:v>
                </c:pt>
                <c:pt idx="794">
                  <c:v>1.3068857607241152E-3</c:v>
                </c:pt>
                <c:pt idx="795">
                  <c:v>1.3517676759725293E-3</c:v>
                </c:pt>
                <c:pt idx="796">
                  <c:v>1.5028913102633902E-3</c:v>
                </c:pt>
                <c:pt idx="797">
                  <c:v>1.4681691725663768E-3</c:v>
                </c:pt>
                <c:pt idx="798">
                  <c:v>5.7911410779630751E-5</c:v>
                </c:pt>
                <c:pt idx="799">
                  <c:v>1.5162375003551707E-4</c:v>
                </c:pt>
                <c:pt idx="800">
                  <c:v>1.0939499905607522E-4</c:v>
                </c:pt>
                <c:pt idx="801">
                  <c:v>2.2968103346206038E-4</c:v>
                </c:pt>
                <c:pt idx="802">
                  <c:v>6.628626724846306E-5</c:v>
                </c:pt>
                <c:pt idx="803">
                  <c:v>1.1974370638142606E-4</c:v>
                </c:pt>
                <c:pt idx="804">
                  <c:v>4.0927464271709513E-5</c:v>
                </c:pt>
                <c:pt idx="805">
                  <c:v>6.0966790594449531E-5</c:v>
                </c:pt>
                <c:pt idx="806">
                  <c:v>1.4771414020025013E-4</c:v>
                </c:pt>
                <c:pt idx="807">
                  <c:v>6.1313226936979214E-6</c:v>
                </c:pt>
                <c:pt idx="808">
                  <c:v>6.8679868300568447E-5</c:v>
                </c:pt>
                <c:pt idx="809">
                  <c:v>5.7820302468255722E-5</c:v>
                </c:pt>
                <c:pt idx="810">
                  <c:v>1.9037628161442494E-3</c:v>
                </c:pt>
                <c:pt idx="811">
                  <c:v>4.1097388714112648E-4</c:v>
                </c:pt>
                <c:pt idx="812">
                  <c:v>4.4657657668109959E-4</c:v>
                </c:pt>
                <c:pt idx="813">
                  <c:v>7.4706571073018455E-4</c:v>
                </c:pt>
                <c:pt idx="814">
                  <c:v>1.4196286192108888E-5</c:v>
                </c:pt>
                <c:pt idx="815">
                  <c:v>2.1603375028307715E-4</c:v>
                </c:pt>
                <c:pt idx="816">
                  <c:v>2.7252311506238522E-3</c:v>
                </c:pt>
                <c:pt idx="817">
                  <c:v>2.3096382352029046E-5</c:v>
                </c:pt>
                <c:pt idx="818">
                  <c:v>4.6521705468376998E-5</c:v>
                </c:pt>
                <c:pt idx="819">
                  <c:v>1.2346647192849972E-4</c:v>
                </c:pt>
                <c:pt idx="820">
                  <c:v>2.739873214480528E-5</c:v>
                </c:pt>
                <c:pt idx="821">
                  <c:v>3.3912091259859156E-5</c:v>
                </c:pt>
                <c:pt idx="822">
                  <c:v>7.8827355800302845E-5</c:v>
                </c:pt>
                <c:pt idx="823">
                  <c:v>4.5743456144274214E-5</c:v>
                </c:pt>
                <c:pt idx="824">
                  <c:v>4.6243902179480649E-5</c:v>
                </c:pt>
                <c:pt idx="825">
                  <c:v>3.7183651797894317E-5</c:v>
                </c:pt>
                <c:pt idx="826">
                  <c:v>5.6467761187254327E-5</c:v>
                </c:pt>
                <c:pt idx="827">
                  <c:v>7.3033653499376077E-5</c:v>
                </c:pt>
                <c:pt idx="828">
                  <c:v>1.191915470213456E-4</c:v>
                </c:pt>
                <c:pt idx="829">
                  <c:v>1.5699069962379214E-4</c:v>
                </c:pt>
                <c:pt idx="830">
                  <c:v>1.5230877263982758E-4</c:v>
                </c:pt>
                <c:pt idx="831">
                  <c:v>4.3104157094225057E-4</c:v>
                </c:pt>
                <c:pt idx="832">
                  <c:v>6.5039845530938422E-4</c:v>
                </c:pt>
                <c:pt idx="833">
                  <c:v>1.1188468586958917E-3</c:v>
                </c:pt>
                <c:pt idx="834">
                  <c:v>1.7709433576639077E-3</c:v>
                </c:pt>
                <c:pt idx="835">
                  <c:v>6.8155513808988374E-4</c:v>
                </c:pt>
                <c:pt idx="836">
                  <c:v>2.9619903349626959E-4</c:v>
                </c:pt>
                <c:pt idx="837">
                  <c:v>3.9286168907952748E-4</c:v>
                </c:pt>
                <c:pt idx="838">
                  <c:v>3.5187162823006559E-4</c:v>
                </c:pt>
                <c:pt idx="839">
                  <c:v>7.4750226786775989E-3</c:v>
                </c:pt>
                <c:pt idx="840">
                  <c:v>4.9163949981645232E-4</c:v>
                </c:pt>
                <c:pt idx="841">
                  <c:v>6.8590373281621946E-4</c:v>
                </c:pt>
                <c:pt idx="842">
                  <c:v>8.7458652344183686E-4</c:v>
                </c:pt>
                <c:pt idx="843">
                  <c:v>9.2789496436210413E-4</c:v>
                </c:pt>
                <c:pt idx="844">
                  <c:v>1.3903295130245608E-3</c:v>
                </c:pt>
                <c:pt idx="845">
                  <c:v>1.2316398140304837E-3</c:v>
                </c:pt>
                <c:pt idx="846">
                  <c:v>1.4788146856737888E-3</c:v>
                </c:pt>
                <c:pt idx="847">
                  <c:v>1.1090298214191225E-3</c:v>
                </c:pt>
                <c:pt idx="848">
                  <c:v>9.5348025505693446E-5</c:v>
                </c:pt>
                <c:pt idx="849">
                  <c:v>2.8379485958191755E-5</c:v>
                </c:pt>
                <c:pt idx="850">
                  <c:v>5.6080254323787092E-4</c:v>
                </c:pt>
                <c:pt idx="851">
                  <c:v>3.1092180662696143E-6</c:v>
                </c:pt>
                <c:pt idx="852">
                  <c:v>6.7032372680110952E-5</c:v>
                </c:pt>
                <c:pt idx="853">
                  <c:v>1.3354177851800566E-4</c:v>
                </c:pt>
                <c:pt idx="854">
                  <c:v>1.8823639934174499E-4</c:v>
                </c:pt>
                <c:pt idx="855">
                  <c:v>3.8241858476488694E-4</c:v>
                </c:pt>
                <c:pt idx="856">
                  <c:v>3.3719377805606999E-4</c:v>
                </c:pt>
                <c:pt idx="857">
                  <c:v>3.5008658229796619E-4</c:v>
                </c:pt>
                <c:pt idx="858">
                  <c:v>2.5030192750890986E-3</c:v>
                </c:pt>
                <c:pt idx="859">
                  <c:v>5.0280967426987193E-4</c:v>
                </c:pt>
                <c:pt idx="860">
                  <c:v>5.1625905076248398E-4</c:v>
                </c:pt>
                <c:pt idx="861">
                  <c:v>5.0813048178337033E-4</c:v>
                </c:pt>
                <c:pt idx="862">
                  <c:v>2.5017674484107493E-3</c:v>
                </c:pt>
                <c:pt idx="863">
                  <c:v>1.4476447597948651E-4</c:v>
                </c:pt>
                <c:pt idx="864">
                  <c:v>6.3377498497007602E-4</c:v>
                </c:pt>
                <c:pt idx="865">
                  <c:v>3.2005914153546582E-3</c:v>
                </c:pt>
                <c:pt idx="866">
                  <c:v>2.5564965047586157E-3</c:v>
                </c:pt>
                <c:pt idx="867">
                  <c:v>2.5448655964433438E-3</c:v>
                </c:pt>
                <c:pt idx="868">
                  <c:v>2.9571231559278113E-3</c:v>
                </c:pt>
                <c:pt idx="869">
                  <c:v>3.1482967011031335E-3</c:v>
                </c:pt>
                <c:pt idx="870">
                  <c:v>7.7557683527115057E-4</c:v>
                </c:pt>
                <c:pt idx="871">
                  <c:v>4.9284203364286406E-4</c:v>
                </c:pt>
                <c:pt idx="872">
                  <c:v>2.2455861151740022E-4</c:v>
                </c:pt>
                <c:pt idx="873">
                  <c:v>5.1201898275349458E-3</c:v>
                </c:pt>
                <c:pt idx="874">
                  <c:v>2.994679529775821E-3</c:v>
                </c:pt>
                <c:pt idx="875">
                  <c:v>1.6236670015926638E-3</c:v>
                </c:pt>
                <c:pt idx="876">
                  <c:v>4.1028782735407681E-3</c:v>
                </c:pt>
                <c:pt idx="877">
                  <c:v>1.0438376422867148E-3</c:v>
                </c:pt>
                <c:pt idx="878">
                  <c:v>1.5957854921270758E-4</c:v>
                </c:pt>
                <c:pt idx="879">
                  <c:v>1.2446201712452054E-4</c:v>
                </c:pt>
                <c:pt idx="880">
                  <c:v>2.8702131153000468E-5</c:v>
                </c:pt>
                <c:pt idx="881">
                  <c:v>4.2276797624635035E-6</c:v>
                </c:pt>
                <c:pt idx="882">
                  <c:v>6.737361617541219E-4</c:v>
                </c:pt>
                <c:pt idx="883">
                  <c:v>5.9316153930098734E-6</c:v>
                </c:pt>
                <c:pt idx="884">
                  <c:v>3.2781744027071334E-5</c:v>
                </c:pt>
                <c:pt idx="885">
                  <c:v>1.3348059255267038E-5</c:v>
                </c:pt>
                <c:pt idx="886">
                  <c:v>8.7764604018187524E-4</c:v>
                </c:pt>
                <c:pt idx="887">
                  <c:v>1.1202779244582662E-5</c:v>
                </c:pt>
                <c:pt idx="888">
                  <c:v>1.8400374723084341E-6</c:v>
                </c:pt>
                <c:pt idx="889">
                  <c:v>1.3120581010152197E-7</c:v>
                </c:pt>
                <c:pt idx="890">
                  <c:v>1.2277284113641928E-6</c:v>
                </c:pt>
                <c:pt idx="891">
                  <c:v>6.95119023052689E-6</c:v>
                </c:pt>
                <c:pt idx="892">
                  <c:v>2.1240668247029306E-5</c:v>
                </c:pt>
                <c:pt idx="893">
                  <c:v>4.7155961124561201E-7</c:v>
                </c:pt>
                <c:pt idx="894">
                  <c:v>1.7735424906055843E-3</c:v>
                </c:pt>
                <c:pt idx="895">
                  <c:v>2.9628765352205505E-4</c:v>
                </c:pt>
                <c:pt idx="896">
                  <c:v>5.190256709868127E-9</c:v>
                </c:pt>
                <c:pt idx="897">
                  <c:v>4.3387085784782958E-6</c:v>
                </c:pt>
                <c:pt idx="898">
                  <c:v>1.1046047553486428E-4</c:v>
                </c:pt>
                <c:pt idx="899">
                  <c:v>1.3636604112373339E-4</c:v>
                </c:pt>
                <c:pt idx="900">
                  <c:v>5.2472477628777523E-3</c:v>
                </c:pt>
                <c:pt idx="901">
                  <c:v>2.8884966950566655E-4</c:v>
                </c:pt>
                <c:pt idx="902">
                  <c:v>2.7561199060006166E-4</c:v>
                </c:pt>
                <c:pt idx="903">
                  <c:v>3.3625598739242502E-4</c:v>
                </c:pt>
                <c:pt idx="904">
                  <c:v>3.1592697809743444E-4</c:v>
                </c:pt>
                <c:pt idx="905">
                  <c:v>4.0452237270124274E-4</c:v>
                </c:pt>
                <c:pt idx="906">
                  <c:v>6.9044177664269663E-4</c:v>
                </c:pt>
                <c:pt idx="907">
                  <c:v>1.2257250388567318E-2</c:v>
                </c:pt>
                <c:pt idx="908">
                  <c:v>1.446161574961321E-3</c:v>
                </c:pt>
                <c:pt idx="909">
                  <c:v>1.9275924046917095E-3</c:v>
                </c:pt>
                <c:pt idx="910">
                  <c:v>2.1288378095506356E-2</c:v>
                </c:pt>
                <c:pt idx="911">
                  <c:v>1.1761437106765288E-4</c:v>
                </c:pt>
                <c:pt idx="912">
                  <c:v>2.029304866869085E-4</c:v>
                </c:pt>
                <c:pt idx="913">
                  <c:v>2.1132924682298857E-4</c:v>
                </c:pt>
                <c:pt idx="914">
                  <c:v>2.0324287773528064E-5</c:v>
                </c:pt>
                <c:pt idx="915">
                  <c:v>1.8400021487098841E-4</c:v>
                </c:pt>
                <c:pt idx="916">
                  <c:v>1.2921326539469538E-4</c:v>
                </c:pt>
                <c:pt idx="917">
                  <c:v>1.414399560551752E-4</c:v>
                </c:pt>
                <c:pt idx="918">
                  <c:v>2.2274559164071425E-4</c:v>
                </c:pt>
                <c:pt idx="919">
                  <c:v>9.793292809459385E-5</c:v>
                </c:pt>
                <c:pt idx="920">
                  <c:v>1.2736559609649492E-4</c:v>
                </c:pt>
                <c:pt idx="921">
                  <c:v>9.6183270008273698E-5</c:v>
                </c:pt>
                <c:pt idx="922">
                  <c:v>2.6603649591624653E-4</c:v>
                </c:pt>
                <c:pt idx="923">
                  <c:v>4.2082065045874639E-5</c:v>
                </c:pt>
                <c:pt idx="924">
                  <c:v>2.1726866260306016E-4</c:v>
                </c:pt>
                <c:pt idx="925">
                  <c:v>2.1181206782214322E-4</c:v>
                </c:pt>
                <c:pt idx="926">
                  <c:v>3.8833137370244627E-4</c:v>
                </c:pt>
                <c:pt idx="927">
                  <c:v>4.6282631772935569E-4</c:v>
                </c:pt>
                <c:pt idx="928">
                  <c:v>5.2920622401187052E-4</c:v>
                </c:pt>
                <c:pt idx="929">
                  <c:v>5.4537323067947025E-4</c:v>
                </c:pt>
                <c:pt idx="930">
                  <c:v>6.2889843971237894E-4</c:v>
                </c:pt>
                <c:pt idx="931">
                  <c:v>4.4656863261643677E-4</c:v>
                </c:pt>
                <c:pt idx="932">
                  <c:v>3.8292228939977693E-4</c:v>
                </c:pt>
                <c:pt idx="933">
                  <c:v>4.0408737911315105E-4</c:v>
                </c:pt>
                <c:pt idx="934">
                  <c:v>2.2141672562022837E-4</c:v>
                </c:pt>
                <c:pt idx="935">
                  <c:v>2.3384373065444953E-4</c:v>
                </c:pt>
                <c:pt idx="936">
                  <c:v>2.8236947652521747E-5</c:v>
                </c:pt>
                <c:pt idx="937">
                  <c:v>1.5729804947691597E-4</c:v>
                </c:pt>
                <c:pt idx="938">
                  <c:v>9.1278943764377238E-5</c:v>
                </c:pt>
                <c:pt idx="939">
                  <c:v>2.1775865259633549E-3</c:v>
                </c:pt>
                <c:pt idx="940">
                  <c:v>1.1171023421775228E-5</c:v>
                </c:pt>
                <c:pt idx="941">
                  <c:v>7.267280660576292E-5</c:v>
                </c:pt>
                <c:pt idx="942">
                  <c:v>7.0622810571438247E-5</c:v>
                </c:pt>
                <c:pt idx="943">
                  <c:v>2.6474191759015388E-3</c:v>
                </c:pt>
                <c:pt idx="944">
                  <c:v>6.6608748261657642E-5</c:v>
                </c:pt>
                <c:pt idx="945">
                  <c:v>5.5692173993268525E-5</c:v>
                </c:pt>
                <c:pt idx="946">
                  <c:v>9.2515370109704458E-5</c:v>
                </c:pt>
                <c:pt idx="947">
                  <c:v>1.7942558715692098E-6</c:v>
                </c:pt>
                <c:pt idx="948">
                  <c:v>3.814059693749936E-5</c:v>
                </c:pt>
                <c:pt idx="949">
                  <c:v>9.4019891541006028E-5</c:v>
                </c:pt>
                <c:pt idx="950">
                  <c:v>3.7045889838778949E-3</c:v>
                </c:pt>
                <c:pt idx="951">
                  <c:v>1.3687360216564813E-4</c:v>
                </c:pt>
                <c:pt idx="952">
                  <c:v>1.3599560083945076E-4</c:v>
                </c:pt>
                <c:pt idx="953">
                  <c:v>7.4031303255122694E-4</c:v>
                </c:pt>
                <c:pt idx="954">
                  <c:v>7.5637772277733822E-4</c:v>
                </c:pt>
                <c:pt idx="955">
                  <c:v>8.3871736390774335E-4</c:v>
                </c:pt>
                <c:pt idx="956">
                  <c:v>1.9923827971064859E-3</c:v>
                </c:pt>
                <c:pt idx="957">
                  <c:v>1.2886681049036595E-3</c:v>
                </c:pt>
                <c:pt idx="958">
                  <c:v>9.2214938249889197E-4</c:v>
                </c:pt>
                <c:pt idx="959">
                  <c:v>1.112186762780366E-4</c:v>
                </c:pt>
                <c:pt idx="960">
                  <c:v>1.6658415709607554E-4</c:v>
                </c:pt>
                <c:pt idx="961">
                  <c:v>3.8959106783705113E-5</c:v>
                </c:pt>
                <c:pt idx="962">
                  <c:v>7.8611145286376554E-5</c:v>
                </c:pt>
                <c:pt idx="963">
                  <c:v>2.5827170048781534E-4</c:v>
                </c:pt>
                <c:pt idx="964">
                  <c:v>2.3963689831492071E-4</c:v>
                </c:pt>
                <c:pt idx="965">
                  <c:v>7.5002827987813816E-4</c:v>
                </c:pt>
                <c:pt idx="966">
                  <c:v>6.4161435928697884E-4</c:v>
                </c:pt>
                <c:pt idx="967">
                  <c:v>5.4905205993448279E-4</c:v>
                </c:pt>
                <c:pt idx="968">
                  <c:v>4.6265584887958797E-5</c:v>
                </c:pt>
                <c:pt idx="969">
                  <c:v>5.6299688543177671E-5</c:v>
                </c:pt>
                <c:pt idx="970">
                  <c:v>7.5126685435745243E-5</c:v>
                </c:pt>
                <c:pt idx="971">
                  <c:v>5.4573574780706708E-5</c:v>
                </c:pt>
                <c:pt idx="972">
                  <c:v>5.1005387799779956E-5</c:v>
                </c:pt>
                <c:pt idx="973">
                  <c:v>2.1154079587348447E-3</c:v>
                </c:pt>
                <c:pt idx="974">
                  <c:v>1.2105792346701406E-3</c:v>
                </c:pt>
                <c:pt idx="975">
                  <c:v>1.1486275350319581E-5</c:v>
                </c:pt>
                <c:pt idx="976">
                  <c:v>6.3423957569430315E-7</c:v>
                </c:pt>
                <c:pt idx="977">
                  <c:v>1.7515615364774708E-5</c:v>
                </c:pt>
                <c:pt idx="978">
                  <c:v>1.7149234330681827E-5</c:v>
                </c:pt>
                <c:pt idx="979">
                  <c:v>5.374112857443586E-5</c:v>
                </c:pt>
                <c:pt idx="980">
                  <c:v>1.0796904897381766E-5</c:v>
                </c:pt>
                <c:pt idx="981">
                  <c:v>5.5778163792544029E-5</c:v>
                </c:pt>
                <c:pt idx="982">
                  <c:v>5.958271744215986E-5</c:v>
                </c:pt>
                <c:pt idx="983">
                  <c:v>2.5397165749644383E-6</c:v>
                </c:pt>
                <c:pt idx="984">
                  <c:v>9.5812011861489408E-5</c:v>
                </c:pt>
                <c:pt idx="985">
                  <c:v>5.8505347594101061E-5</c:v>
                </c:pt>
                <c:pt idx="986">
                  <c:v>1.0872540866938281E-4</c:v>
                </c:pt>
                <c:pt idx="987">
                  <c:v>1.5497790066363784E-4</c:v>
                </c:pt>
                <c:pt idx="988">
                  <c:v>1.3057123213557341E-4</c:v>
                </c:pt>
                <c:pt idx="989">
                  <c:v>2.8441301018356611E-5</c:v>
                </c:pt>
                <c:pt idx="990">
                  <c:v>4.1669553281433293E-4</c:v>
                </c:pt>
                <c:pt idx="991">
                  <c:v>4.4129915182108269E-5</c:v>
                </c:pt>
                <c:pt idx="992">
                  <c:v>5.3818715347374898E-4</c:v>
                </c:pt>
                <c:pt idx="993">
                  <c:v>3.8742895802198042E-4</c:v>
                </c:pt>
                <c:pt idx="994">
                  <c:v>3.6968844339025508E-4</c:v>
                </c:pt>
                <c:pt idx="995">
                  <c:v>4.3433414174533017E-6</c:v>
                </c:pt>
                <c:pt idx="996">
                  <c:v>4.1192398351274165E-4</c:v>
                </c:pt>
                <c:pt idx="997">
                  <c:v>6.6568127401910829E-4</c:v>
                </c:pt>
                <c:pt idx="998">
                  <c:v>4.6588140900965597E-4</c:v>
                </c:pt>
                <c:pt idx="999">
                  <c:v>5.3439935153542996E-4</c:v>
                </c:pt>
                <c:pt idx="1000">
                  <c:v>4.9386374506140654E-4</c:v>
                </c:pt>
                <c:pt idx="1001">
                  <c:v>6.2546014827124293E-4</c:v>
                </c:pt>
                <c:pt idx="1002">
                  <c:v>9.5157829822382976E-4</c:v>
                </c:pt>
                <c:pt idx="1003">
                  <c:v>8.5715154093742463E-4</c:v>
                </c:pt>
                <c:pt idx="1004">
                  <c:v>7.5694591505636062E-4</c:v>
                </c:pt>
                <c:pt idx="1005">
                  <c:v>1.7660378725265345E-4</c:v>
                </c:pt>
                <c:pt idx="1006">
                  <c:v>1.7208299761907971E-4</c:v>
                </c:pt>
                <c:pt idx="1007">
                  <c:v>1.8457908373741323E-4</c:v>
                </c:pt>
                <c:pt idx="1008">
                  <c:v>2.2839188355937707E-4</c:v>
                </c:pt>
                <c:pt idx="1009">
                  <c:v>2.520767234157725E-3</c:v>
                </c:pt>
                <c:pt idx="1010">
                  <c:v>1.3599870587742714E-4</c:v>
                </c:pt>
                <c:pt idx="1011">
                  <c:v>5.3781943138715196E-5</c:v>
                </c:pt>
                <c:pt idx="1012">
                  <c:v>1.7459756748878813E-3</c:v>
                </c:pt>
                <c:pt idx="1013">
                  <c:v>5.8463539167895042E-5</c:v>
                </c:pt>
                <c:pt idx="1014">
                  <c:v>5.4240004621283436E-8</c:v>
                </c:pt>
                <c:pt idx="1015">
                  <c:v>1.0637413975707687E-6</c:v>
                </c:pt>
                <c:pt idx="1016">
                  <c:v>3.6348411586619189E-5</c:v>
                </c:pt>
                <c:pt idx="1017">
                  <c:v>4.1504899883918183E-5</c:v>
                </c:pt>
                <c:pt idx="1018">
                  <c:v>3.3672685706933975E-5</c:v>
                </c:pt>
                <c:pt idx="1019">
                  <c:v>3.2491009354379526E-5</c:v>
                </c:pt>
                <c:pt idx="1020">
                  <c:v>1.9303612847395538E-4</c:v>
                </c:pt>
                <c:pt idx="1021">
                  <c:v>1.7764224802837555E-4</c:v>
                </c:pt>
                <c:pt idx="1022">
                  <c:v>2.2687387986213375E-4</c:v>
                </c:pt>
                <c:pt idx="1023">
                  <c:v>4.5782499496041738E-7</c:v>
                </c:pt>
                <c:pt idx="1024">
                  <c:v>6.1617827222566057E-8</c:v>
                </c:pt>
                <c:pt idx="1025">
                  <c:v>3.9691143002001695E-7</c:v>
                </c:pt>
                <c:pt idx="1026">
                  <c:v>8.1961893943697611E-6</c:v>
                </c:pt>
                <c:pt idx="1027">
                  <c:v>5.9137673165460101E-5</c:v>
                </c:pt>
                <c:pt idx="1028">
                  <c:v>1.3463155497502583E-4</c:v>
                </c:pt>
                <c:pt idx="1029">
                  <c:v>1.3636128598118577E-4</c:v>
                </c:pt>
                <c:pt idx="1030">
                  <c:v>1.340907315059125E-4</c:v>
                </c:pt>
                <c:pt idx="1031">
                  <c:v>2.353137253667513E-4</c:v>
                </c:pt>
                <c:pt idx="1032">
                  <c:v>1.2975836893975649E-5</c:v>
                </c:pt>
                <c:pt idx="1033">
                  <c:v>1.3927950425710488E-5</c:v>
                </c:pt>
                <c:pt idx="1034">
                  <c:v>2.9274288231613332E-4</c:v>
                </c:pt>
                <c:pt idx="1035">
                  <c:v>3.363874915472737E-4</c:v>
                </c:pt>
                <c:pt idx="1036">
                  <c:v>4.4296324424690324E-4</c:v>
                </c:pt>
                <c:pt idx="1037">
                  <c:v>3.2307443667029884E-4</c:v>
                </c:pt>
                <c:pt idx="1038">
                  <c:v>2.8107398413888453E-3</c:v>
                </c:pt>
                <c:pt idx="1039">
                  <c:v>8.4380799166096864E-4</c:v>
                </c:pt>
                <c:pt idx="1040">
                  <c:v>5.8499896377446994E-4</c:v>
                </c:pt>
                <c:pt idx="1041">
                  <c:v>8.6841755182510311E-6</c:v>
                </c:pt>
                <c:pt idx="1042">
                  <c:v>7.536594394855216E-4</c:v>
                </c:pt>
                <c:pt idx="1043">
                  <c:v>1.9806883444338168E-5</c:v>
                </c:pt>
                <c:pt idx="1044">
                  <c:v>1.4765575410890246E-5</c:v>
                </c:pt>
                <c:pt idx="1045">
                  <c:v>4.1101481963563913E-3</c:v>
                </c:pt>
                <c:pt idx="1046">
                  <c:v>4.3990343713508828E-3</c:v>
                </c:pt>
                <c:pt idx="1047">
                  <c:v>5.0104663849033721E-3</c:v>
                </c:pt>
                <c:pt idx="1048">
                  <c:v>5.0589354527406372E-3</c:v>
                </c:pt>
                <c:pt idx="1049">
                  <c:v>7.0427935378870443E-3</c:v>
                </c:pt>
                <c:pt idx="1050">
                  <c:v>5.6304514620289028E-3</c:v>
                </c:pt>
                <c:pt idx="1051">
                  <c:v>1.1033619081671987E-4</c:v>
                </c:pt>
                <c:pt idx="1052">
                  <c:v>2.1191928696029044E-4</c:v>
                </c:pt>
                <c:pt idx="1053">
                  <c:v>9.7643241393940343E-4</c:v>
                </c:pt>
                <c:pt idx="1054">
                  <c:v>5.7237987900421089E-5</c:v>
                </c:pt>
                <c:pt idx="1055">
                  <c:v>3.5903079491845586E-5</c:v>
                </c:pt>
                <c:pt idx="1056">
                  <c:v>1.4349730923845605E-4</c:v>
                </c:pt>
                <c:pt idx="1057">
                  <c:v>1.1149822928910424E-2</c:v>
                </c:pt>
                <c:pt idx="1058">
                  <c:v>2.2082328224171186E-4</c:v>
                </c:pt>
                <c:pt idx="1059">
                  <c:v>2.2091396955112582E-4</c:v>
                </c:pt>
                <c:pt idx="1060">
                  <c:v>2.3551381230913184E-4</c:v>
                </c:pt>
                <c:pt idx="1061">
                  <c:v>2.9419202961424035E-4</c:v>
                </c:pt>
                <c:pt idx="1062">
                  <c:v>2.4019153277100175E-4</c:v>
                </c:pt>
                <c:pt idx="1063">
                  <c:v>1.9233299210315812E-4</c:v>
                </c:pt>
                <c:pt idx="1064">
                  <c:v>4.8396545687202939E-6</c:v>
                </c:pt>
                <c:pt idx="1065">
                  <c:v>3.038193825109991E-4</c:v>
                </c:pt>
                <c:pt idx="1066">
                  <c:v>3.8855565940908437E-4</c:v>
                </c:pt>
                <c:pt idx="1067">
                  <c:v>3.3661399204639012E-4</c:v>
                </c:pt>
                <c:pt idx="1068">
                  <c:v>2.3595673026919454E-4</c:v>
                </c:pt>
                <c:pt idx="1069">
                  <c:v>3.0695604967706627E-4</c:v>
                </c:pt>
                <c:pt idx="1070">
                  <c:v>1.0423857748993889E-6</c:v>
                </c:pt>
                <c:pt idx="1071">
                  <c:v>1.2114183089950545E-7</c:v>
                </c:pt>
                <c:pt idx="1072">
                  <c:v>4.3321369654744074E-7</c:v>
                </c:pt>
                <c:pt idx="1073">
                  <c:v>8.8122130451792054E-7</c:v>
                </c:pt>
                <c:pt idx="1074">
                  <c:v>8.2881620017839013E-6</c:v>
                </c:pt>
                <c:pt idx="1075">
                  <c:v>6.4767110370229486E-9</c:v>
                </c:pt>
                <c:pt idx="1076">
                  <c:v>8.1781905180953167E-8</c:v>
                </c:pt>
                <c:pt idx="1077">
                  <c:v>9.3145034258127953E-8</c:v>
                </c:pt>
                <c:pt idx="1078">
                  <c:v>1.8699584730719046E-7</c:v>
                </c:pt>
                <c:pt idx="1079">
                  <c:v>2.2761404703078915E-5</c:v>
                </c:pt>
                <c:pt idx="1080">
                  <c:v>3.8905667119575694E-5</c:v>
                </c:pt>
                <c:pt idx="1081">
                  <c:v>7.1110561050254583E-5</c:v>
                </c:pt>
                <c:pt idx="1082">
                  <c:v>9.1848617241648369E-5</c:v>
                </c:pt>
                <c:pt idx="1083">
                  <c:v>4.7495930423687821E-4</c:v>
                </c:pt>
                <c:pt idx="1084">
                  <c:v>3.4976035391811314E-4</c:v>
                </c:pt>
                <c:pt idx="1085">
                  <c:v>6.1790966250335511E-5</c:v>
                </c:pt>
                <c:pt idx="1086">
                  <c:v>7.3843633223330389E-4</c:v>
                </c:pt>
                <c:pt idx="1087">
                  <c:v>6.2822151725051064E-4</c:v>
                </c:pt>
                <c:pt idx="1088">
                  <c:v>1.3862266167833509E-3</c:v>
                </c:pt>
                <c:pt idx="1089">
                  <c:v>6.077505946065091E-4</c:v>
                </c:pt>
                <c:pt idx="1090">
                  <c:v>3.1160367056369662E-6</c:v>
                </c:pt>
                <c:pt idx="1091">
                  <c:v>5.9424828146072443E-4</c:v>
                </c:pt>
                <c:pt idx="1092">
                  <c:v>5.9469274482919199E-4</c:v>
                </c:pt>
                <c:pt idx="1093">
                  <c:v>6.2339907667018166E-4</c:v>
                </c:pt>
                <c:pt idx="1094">
                  <c:v>6.5108959105482399E-4</c:v>
                </c:pt>
                <c:pt idx="1095">
                  <c:v>4.7375715197347585E-4</c:v>
                </c:pt>
                <c:pt idx="1096">
                  <c:v>5.1385436690503967E-4</c:v>
                </c:pt>
                <c:pt idx="1097">
                  <c:v>5.2722422133955472E-4</c:v>
                </c:pt>
                <c:pt idx="1098">
                  <c:v>6.6908166114521374E-4</c:v>
                </c:pt>
                <c:pt idx="1099">
                  <c:v>8.1607163680896514E-6</c:v>
                </c:pt>
                <c:pt idx="1100">
                  <c:v>6.1323829595540699E-4</c:v>
                </c:pt>
                <c:pt idx="1101">
                  <c:v>4.9110483046330697E-4</c:v>
                </c:pt>
                <c:pt idx="1102">
                  <c:v>2.5858861100506053E-3</c:v>
                </c:pt>
                <c:pt idx="1103">
                  <c:v>2.6184788379287885E-3</c:v>
                </c:pt>
                <c:pt idx="1104">
                  <c:v>1.7547482439639749E-3</c:v>
                </c:pt>
                <c:pt idx="1105">
                  <c:v>1.7671233316108206E-3</c:v>
                </c:pt>
                <c:pt idx="1106">
                  <c:v>6.5179571592115899E-4</c:v>
                </c:pt>
                <c:pt idx="1107">
                  <c:v>4.8105116394621611E-3</c:v>
                </c:pt>
                <c:pt idx="1108">
                  <c:v>1.5421959208781677E-3</c:v>
                </c:pt>
                <c:pt idx="1109">
                  <c:v>5.0708538430098058E-4</c:v>
                </c:pt>
                <c:pt idx="1110">
                  <c:v>4.3659665706968526E-4</c:v>
                </c:pt>
                <c:pt idx="1111">
                  <c:v>3.1956496120167836E-4</c:v>
                </c:pt>
                <c:pt idx="1112">
                  <c:v>7.6502763646646324E-4</c:v>
                </c:pt>
                <c:pt idx="1113">
                  <c:v>7.2731345591770555E-4</c:v>
                </c:pt>
                <c:pt idx="1114">
                  <c:v>7.3913935114628836E-4</c:v>
                </c:pt>
                <c:pt idx="1115">
                  <c:v>8.1655838774119473E-4</c:v>
                </c:pt>
                <c:pt idx="1116">
                  <c:v>8.5599822870877703E-4</c:v>
                </c:pt>
                <c:pt idx="1117">
                  <c:v>9.0443236783840529E-4</c:v>
                </c:pt>
                <c:pt idx="1118">
                  <c:v>7.0006153801042438E-5</c:v>
                </c:pt>
                <c:pt idx="1119">
                  <c:v>7.5516463374818184E-5</c:v>
                </c:pt>
                <c:pt idx="1120">
                  <c:v>1.2795745166779538E-3</c:v>
                </c:pt>
                <c:pt idx="1121">
                  <c:v>1.136054051587345E-2</c:v>
                </c:pt>
                <c:pt idx="1122">
                  <c:v>2.9772690952416307E-4</c:v>
                </c:pt>
                <c:pt idx="1123">
                  <c:v>3.2216723795810455E-4</c:v>
                </c:pt>
                <c:pt idx="1124">
                  <c:v>3.264865652350742E-4</c:v>
                </c:pt>
                <c:pt idx="1125">
                  <c:v>3.0113965946282047E-4</c:v>
                </c:pt>
                <c:pt idx="1126">
                  <c:v>2.803777977865618E-4</c:v>
                </c:pt>
                <c:pt idx="1127">
                  <c:v>2.5620670842699283E-4</c:v>
                </c:pt>
                <c:pt idx="1128">
                  <c:v>2.6787857264878509E-4</c:v>
                </c:pt>
                <c:pt idx="1129">
                  <c:v>4.9755354176958002E-4</c:v>
                </c:pt>
                <c:pt idx="1130">
                  <c:v>4.2419238035392565E-4</c:v>
                </c:pt>
                <c:pt idx="1131">
                  <c:v>1.6083303101594628E-4</c:v>
                </c:pt>
                <c:pt idx="1132">
                  <c:v>8.186951413136404E-4</c:v>
                </c:pt>
                <c:pt idx="1133">
                  <c:v>9.3531036464691809E-4</c:v>
                </c:pt>
                <c:pt idx="1134">
                  <c:v>4.786225971868495E-4</c:v>
                </c:pt>
                <c:pt idx="1135">
                  <c:v>5.251671294293456E-4</c:v>
                </c:pt>
                <c:pt idx="1136">
                  <c:v>1.1139893106787032E-4</c:v>
                </c:pt>
                <c:pt idx="1137">
                  <c:v>6.5064557092086542E-4</c:v>
                </c:pt>
                <c:pt idx="1138">
                  <c:v>4.3235229568996502E-4</c:v>
                </c:pt>
                <c:pt idx="1139">
                  <c:v>4.8259805843489092E-4</c:v>
                </c:pt>
                <c:pt idx="1140">
                  <c:v>4.7604320069911829E-4</c:v>
                </c:pt>
                <c:pt idx="1141">
                  <c:v>5.767696911193063E-4</c:v>
                </c:pt>
                <c:pt idx="1142">
                  <c:v>3.8426951160073125E-4</c:v>
                </c:pt>
                <c:pt idx="1143">
                  <c:v>4.3754642378730996E-4</c:v>
                </c:pt>
                <c:pt idx="1144">
                  <c:v>3.9189001353207346E-4</c:v>
                </c:pt>
                <c:pt idx="1145">
                  <c:v>4.5925769151027723E-4</c:v>
                </c:pt>
                <c:pt idx="1146">
                  <c:v>6.2357070769561104E-4</c:v>
                </c:pt>
                <c:pt idx="1147">
                  <c:v>6.1470997856677412E-4</c:v>
                </c:pt>
                <c:pt idx="1148">
                  <c:v>5.5648771907567218E-6</c:v>
                </c:pt>
                <c:pt idx="1149">
                  <c:v>7.3423027512982483E-6</c:v>
                </c:pt>
                <c:pt idx="1150">
                  <c:v>1.1451317355109313E-5</c:v>
                </c:pt>
                <c:pt idx="1151">
                  <c:v>3.929548975097843E-6</c:v>
                </c:pt>
                <c:pt idx="1152">
                  <c:v>9.5022189442245107E-6</c:v>
                </c:pt>
                <c:pt idx="1153">
                  <c:v>1.6078679553916632E-5</c:v>
                </c:pt>
                <c:pt idx="1154">
                  <c:v>1.4084359274506787E-3</c:v>
                </c:pt>
                <c:pt idx="1155">
                  <c:v>9.4035686022434813E-5</c:v>
                </c:pt>
                <c:pt idx="1156">
                  <c:v>2.0174634063065719E-3</c:v>
                </c:pt>
                <c:pt idx="1157">
                  <c:v>1.7838200387262568E-4</c:v>
                </c:pt>
                <c:pt idx="1158">
                  <c:v>1.7206685676122418E-4</c:v>
                </c:pt>
                <c:pt idx="1159">
                  <c:v>3.4824342894489895E-4</c:v>
                </c:pt>
                <c:pt idx="1160">
                  <c:v>4.6265587063380455E-4</c:v>
                </c:pt>
                <c:pt idx="1161">
                  <c:v>4.4929322344957175E-4</c:v>
                </c:pt>
                <c:pt idx="1162">
                  <c:v>4.4334676947700561E-4</c:v>
                </c:pt>
                <c:pt idx="1163">
                  <c:v>2.6204126910202242E-4</c:v>
                </c:pt>
                <c:pt idx="1164">
                  <c:v>2.767393424960624E-4</c:v>
                </c:pt>
                <c:pt idx="1165">
                  <c:v>2.7112665537030783E-4</c:v>
                </c:pt>
                <c:pt idx="1166">
                  <c:v>2.1606471958887207E-5</c:v>
                </c:pt>
                <c:pt idx="1167">
                  <c:v>2.0916118250301826E-4</c:v>
                </c:pt>
                <c:pt idx="1168">
                  <c:v>2.2640260887717663E-4</c:v>
                </c:pt>
                <c:pt idx="1169">
                  <c:v>2.9618613118091502E-4</c:v>
                </c:pt>
                <c:pt idx="1170">
                  <c:v>2.8208504697735913E-4</c:v>
                </c:pt>
                <c:pt idx="1171">
                  <c:v>1.9708624021168932E-4</c:v>
                </c:pt>
                <c:pt idx="1172">
                  <c:v>2.3949232798754961E-4</c:v>
                </c:pt>
                <c:pt idx="1173">
                  <c:v>1.9451499110154601E-4</c:v>
                </c:pt>
                <c:pt idx="1174">
                  <c:v>1.110875905592161E-4</c:v>
                </c:pt>
                <c:pt idx="1175">
                  <c:v>1.343824486410775E-4</c:v>
                </c:pt>
                <c:pt idx="1176">
                  <c:v>1.4989471649276629E-4</c:v>
                </c:pt>
                <c:pt idx="1177">
                  <c:v>1.3485881768979482E-4</c:v>
                </c:pt>
                <c:pt idx="1178">
                  <c:v>9.9917561088041072E-5</c:v>
                </c:pt>
                <c:pt idx="1179">
                  <c:v>8.5672278736839967E-5</c:v>
                </c:pt>
                <c:pt idx="1180">
                  <c:v>1.2847557785800908E-4</c:v>
                </c:pt>
                <c:pt idx="1181">
                  <c:v>1.2700238665535731E-4</c:v>
                </c:pt>
                <c:pt idx="1182">
                  <c:v>1.2984422160966416E-4</c:v>
                </c:pt>
                <c:pt idx="1183">
                  <c:v>1.350004340842758E-4</c:v>
                </c:pt>
                <c:pt idx="1184">
                  <c:v>1.1471572180307471E-4</c:v>
                </c:pt>
                <c:pt idx="1185">
                  <c:v>5.301813264936585E-5</c:v>
                </c:pt>
                <c:pt idx="1186">
                  <c:v>3.6104291371842444E-5</c:v>
                </c:pt>
                <c:pt idx="1187">
                  <c:v>4.2538463192541144E-5</c:v>
                </c:pt>
                <c:pt idx="1188">
                  <c:v>5.4496173510089015E-5</c:v>
                </c:pt>
                <c:pt idx="1189">
                  <c:v>5.6178009932522486E-5</c:v>
                </c:pt>
                <c:pt idx="1190">
                  <c:v>5.2762493434811844E-5</c:v>
                </c:pt>
                <c:pt idx="1191">
                  <c:v>5.9908592397574662E-5</c:v>
                </c:pt>
                <c:pt idx="1192">
                  <c:v>2.7733093531172143E-5</c:v>
                </c:pt>
                <c:pt idx="1193">
                  <c:v>2.4607416686873933E-5</c:v>
                </c:pt>
                <c:pt idx="1194">
                  <c:v>4.9909124599439456E-5</c:v>
                </c:pt>
                <c:pt idx="1195">
                  <c:v>1.2585132956725078E-5</c:v>
                </c:pt>
                <c:pt idx="1196">
                  <c:v>2.8881387901000109E-5</c:v>
                </c:pt>
                <c:pt idx="1197">
                  <c:v>1.35430703838553E-5</c:v>
                </c:pt>
                <c:pt idx="1198">
                  <c:v>2.4592735697590509E-5</c:v>
                </c:pt>
                <c:pt idx="1199">
                  <c:v>2.2155467874322039E-5</c:v>
                </c:pt>
                <c:pt idx="1200">
                  <c:v>7.8733719981258899E-9</c:v>
                </c:pt>
                <c:pt idx="1201">
                  <c:v>1.8193248379793068E-5</c:v>
                </c:pt>
                <c:pt idx="1202">
                  <c:v>6.2301339034507414E-4</c:v>
                </c:pt>
                <c:pt idx="1203">
                  <c:v>1.8910405956508553E-4</c:v>
                </c:pt>
                <c:pt idx="1204">
                  <c:v>8.0488606954880659E-6</c:v>
                </c:pt>
                <c:pt idx="1205">
                  <c:v>1.0052071035991542E-6</c:v>
                </c:pt>
                <c:pt idx="1206">
                  <c:v>3.5032440810368952E-4</c:v>
                </c:pt>
                <c:pt idx="1207">
                  <c:v>9.2779861610672318E-7</c:v>
                </c:pt>
                <c:pt idx="1208">
                  <c:v>4.0628794865911992E-4</c:v>
                </c:pt>
                <c:pt idx="1209">
                  <c:v>3.7109749132885838E-5</c:v>
                </c:pt>
                <c:pt idx="1210">
                  <c:v>7.2407985768928211E-6</c:v>
                </c:pt>
                <c:pt idx="1211">
                  <c:v>4.9187257156725081E-5</c:v>
                </c:pt>
                <c:pt idx="1212">
                  <c:v>3.3884824564432029E-5</c:v>
                </c:pt>
                <c:pt idx="1213">
                  <c:v>9.5820119404119558E-6</c:v>
                </c:pt>
                <c:pt idx="1214">
                  <c:v>3.2212235190002927E-6</c:v>
                </c:pt>
                <c:pt idx="1215">
                  <c:v>2.7275078407871466E-5</c:v>
                </c:pt>
                <c:pt idx="1216">
                  <c:v>1.3098847502880721E-4</c:v>
                </c:pt>
                <c:pt idx="1217">
                  <c:v>2.9519088856655605E-3</c:v>
                </c:pt>
                <c:pt idx="1218">
                  <c:v>9.9021839355029604E-4</c:v>
                </c:pt>
                <c:pt idx="1219">
                  <c:v>6.6568118941367897E-4</c:v>
                </c:pt>
                <c:pt idx="1220">
                  <c:v>1.357297799673696E-4</c:v>
                </c:pt>
                <c:pt idx="1221">
                  <c:v>2.7837153792587166E-6</c:v>
                </c:pt>
                <c:pt idx="1222">
                  <c:v>7.9915680230895872E-5</c:v>
                </c:pt>
                <c:pt idx="1223">
                  <c:v>2.7634257741345656E-7</c:v>
                </c:pt>
                <c:pt idx="1224">
                  <c:v>1.4692615892366074E-4</c:v>
                </c:pt>
                <c:pt idx="1225">
                  <c:v>1.4948120714435142E-6</c:v>
                </c:pt>
                <c:pt idx="1226">
                  <c:v>2.2271676023074107E-4</c:v>
                </c:pt>
                <c:pt idx="1227">
                  <c:v>5.2723213700171453E-6</c:v>
                </c:pt>
                <c:pt idx="1228">
                  <c:v>4.4141484407980215E-4</c:v>
                </c:pt>
                <c:pt idx="1229">
                  <c:v>5.373331767704175E-4</c:v>
                </c:pt>
                <c:pt idx="1230">
                  <c:v>9.6918978133710501E-4</c:v>
                </c:pt>
                <c:pt idx="1231">
                  <c:v>1.1018794843890118E-3</c:v>
                </c:pt>
                <c:pt idx="1232">
                  <c:v>5.6109358015884606E-6</c:v>
                </c:pt>
                <c:pt idx="1233">
                  <c:v>1.1004346222049048E-6</c:v>
                </c:pt>
                <c:pt idx="1234">
                  <c:v>3.7759674209768115E-5</c:v>
                </c:pt>
                <c:pt idx="1235">
                  <c:v>6.4223053994312248E-5</c:v>
                </c:pt>
                <c:pt idx="1236">
                  <c:v>1.8242397172322554E-4</c:v>
                </c:pt>
                <c:pt idx="1237">
                  <c:v>1.0591191520920704E-4</c:v>
                </c:pt>
                <c:pt idx="1238">
                  <c:v>9.5553830714011355E-6</c:v>
                </c:pt>
                <c:pt idx="1239">
                  <c:v>7.1844366143313767E-7</c:v>
                </c:pt>
                <c:pt idx="1240">
                  <c:v>2.2288104463546461E-6</c:v>
                </c:pt>
                <c:pt idx="1241">
                  <c:v>8.6649479936813802E-6</c:v>
                </c:pt>
                <c:pt idx="1242">
                  <c:v>1.5011929363632556E-5</c:v>
                </c:pt>
                <c:pt idx="1243">
                  <c:v>6.8333031148878274E-5</c:v>
                </c:pt>
                <c:pt idx="1244">
                  <c:v>2.743297502463801E-3</c:v>
                </c:pt>
                <c:pt idx="1245">
                  <c:v>3.8284035724517928E-3</c:v>
                </c:pt>
                <c:pt idx="1246">
                  <c:v>2.7867565153790897E-3</c:v>
                </c:pt>
                <c:pt idx="1247">
                  <c:v>1.9296715070988776E-5</c:v>
                </c:pt>
                <c:pt idx="1248">
                  <c:v>4.7689488331220706E-5</c:v>
                </c:pt>
                <c:pt idx="1249">
                  <c:v>2.271181180997974E-5</c:v>
                </c:pt>
                <c:pt idx="1250">
                  <c:v>9.7982924843086386E-6</c:v>
                </c:pt>
                <c:pt idx="1251">
                  <c:v>3.7359683715042434E-7</c:v>
                </c:pt>
                <c:pt idx="1252">
                  <c:v>2.7188309833202356E-5</c:v>
                </c:pt>
                <c:pt idx="1253">
                  <c:v>2.8404467152167452E-5</c:v>
                </c:pt>
                <c:pt idx="1254">
                  <c:v>1.6684389159865048E-8</c:v>
                </c:pt>
                <c:pt idx="1255">
                  <c:v>2.9605770896740163E-3</c:v>
                </c:pt>
                <c:pt idx="1256">
                  <c:v>1.8662153190843977E-5</c:v>
                </c:pt>
                <c:pt idx="1257">
                  <c:v>4.2401861163483645E-5</c:v>
                </c:pt>
                <c:pt idx="1258">
                  <c:v>1.5553072818570843E-5</c:v>
                </c:pt>
                <c:pt idx="1259">
                  <c:v>3.746772318962326E-6</c:v>
                </c:pt>
                <c:pt idx="1260">
                  <c:v>3.4860253318903874E-3</c:v>
                </c:pt>
                <c:pt idx="1261">
                  <c:v>8.2466778408383352E-4</c:v>
                </c:pt>
                <c:pt idx="1262">
                  <c:v>6.3514078444952813E-6</c:v>
                </c:pt>
                <c:pt idx="1263">
                  <c:v>1.0213584327328457E-5</c:v>
                </c:pt>
                <c:pt idx="1264">
                  <c:v>4.8186208673243978E-6</c:v>
                </c:pt>
                <c:pt idx="1265">
                  <c:v>1.3324012492180546E-3</c:v>
                </c:pt>
                <c:pt idx="1266">
                  <c:v>2.803946023795238E-5</c:v>
                </c:pt>
                <c:pt idx="1267">
                  <c:v>6.390997809135251E-4</c:v>
                </c:pt>
                <c:pt idx="1268">
                  <c:v>5.9310355601591426E-5</c:v>
                </c:pt>
                <c:pt idx="1269">
                  <c:v>8.9304471994139245E-5</c:v>
                </c:pt>
                <c:pt idx="1270">
                  <c:v>4.3081990630902869E-3</c:v>
                </c:pt>
                <c:pt idx="1271">
                  <c:v>1.2673267096830048E-4</c:v>
                </c:pt>
                <c:pt idx="1272">
                  <c:v>6.5280822498094684E-3</c:v>
                </c:pt>
                <c:pt idx="1273">
                  <c:v>5.4236604217834661E-4</c:v>
                </c:pt>
                <c:pt idx="1274">
                  <c:v>8.7952535771383165E-5</c:v>
                </c:pt>
                <c:pt idx="1275">
                  <c:v>9.1606471461166185E-5</c:v>
                </c:pt>
                <c:pt idx="1276">
                  <c:v>8.1466920806828554E-5</c:v>
                </c:pt>
                <c:pt idx="1277">
                  <c:v>6.475076190652885E-5</c:v>
                </c:pt>
                <c:pt idx="1278">
                  <c:v>5.4586923027608457E-5</c:v>
                </c:pt>
                <c:pt idx="1279">
                  <c:v>7.078963377692201E-4</c:v>
                </c:pt>
                <c:pt idx="1280">
                  <c:v>6.4978478114101451E-5</c:v>
                </c:pt>
                <c:pt idx="1281">
                  <c:v>7.4589181932506834E-5</c:v>
                </c:pt>
                <c:pt idx="1282">
                  <c:v>5.2796584176618118E-5</c:v>
                </c:pt>
                <c:pt idx="1283">
                  <c:v>1.8765756285344623E-4</c:v>
                </c:pt>
                <c:pt idx="1284">
                  <c:v>6.5120680581381697E-5</c:v>
                </c:pt>
                <c:pt idx="1285">
                  <c:v>2.6748956633692689E-3</c:v>
                </c:pt>
                <c:pt idx="1286">
                  <c:v>1.6363979948901704E-3</c:v>
                </c:pt>
                <c:pt idx="1287">
                  <c:v>1.2388310775187513E-3</c:v>
                </c:pt>
                <c:pt idx="1288">
                  <c:v>4.5392081865057281E-4</c:v>
                </c:pt>
                <c:pt idx="1289">
                  <c:v>6.9325475230455541E-6</c:v>
                </c:pt>
                <c:pt idx="1290">
                  <c:v>1.0550701876537754E-5</c:v>
                </c:pt>
                <c:pt idx="1291">
                  <c:v>2.3829903729362417E-5</c:v>
                </c:pt>
                <c:pt idx="1292">
                  <c:v>2.3205072307494362E-5</c:v>
                </c:pt>
                <c:pt idx="1293">
                  <c:v>5.9900443706871888E-4</c:v>
                </c:pt>
                <c:pt idx="1294">
                  <c:v>6.2471509507721452E-4</c:v>
                </c:pt>
                <c:pt idx="1295">
                  <c:v>8.2861292354240218E-6</c:v>
                </c:pt>
                <c:pt idx="1296">
                  <c:v>1.6391829365079593E-5</c:v>
                </c:pt>
                <c:pt idx="1297">
                  <c:v>1.0587175242038453E-3</c:v>
                </c:pt>
                <c:pt idx="1298">
                  <c:v>1.6996486044818222E-5</c:v>
                </c:pt>
                <c:pt idx="1299">
                  <c:v>2.8875691593714463E-7</c:v>
                </c:pt>
                <c:pt idx="1300">
                  <c:v>1.4810455796274665E-6</c:v>
                </c:pt>
                <c:pt idx="1301">
                  <c:v>1.6980436818035121E-4</c:v>
                </c:pt>
                <c:pt idx="1302">
                  <c:v>2.3824656802903335E-4</c:v>
                </c:pt>
                <c:pt idx="1303">
                  <c:v>2.3166111446049832E-4</c:v>
                </c:pt>
                <c:pt idx="1304">
                  <c:v>1.4731116513258102E-4</c:v>
                </c:pt>
                <c:pt idx="1305">
                  <c:v>3.0672851960462385E-4</c:v>
                </c:pt>
                <c:pt idx="1306">
                  <c:v>2.2491236508454145E-4</c:v>
                </c:pt>
                <c:pt idx="1307">
                  <c:v>2.831625970450055E-4</c:v>
                </c:pt>
                <c:pt idx="1308">
                  <c:v>3.4148747764593948E-4</c:v>
                </c:pt>
                <c:pt idx="1309">
                  <c:v>2.0752674350637168E-4</c:v>
                </c:pt>
                <c:pt idx="1310">
                  <c:v>1.6379398870680479E-3</c:v>
                </c:pt>
                <c:pt idx="1311">
                  <c:v>1.4252903293144166E-4</c:v>
                </c:pt>
                <c:pt idx="1312">
                  <c:v>6.5536585417313751E-5</c:v>
                </c:pt>
                <c:pt idx="1313">
                  <c:v>5.4662871115910789E-5</c:v>
                </c:pt>
                <c:pt idx="1314">
                  <c:v>5.6973667580999004E-5</c:v>
                </c:pt>
                <c:pt idx="1315">
                  <c:v>7.6064173924109444E-5</c:v>
                </c:pt>
                <c:pt idx="1316">
                  <c:v>6.2360266925965048E-5</c:v>
                </c:pt>
                <c:pt idx="1317">
                  <c:v>3.2313037702617972E-5</c:v>
                </c:pt>
                <c:pt idx="1318">
                  <c:v>7.6186381509534717E-5</c:v>
                </c:pt>
                <c:pt idx="1319">
                  <c:v>5.9928488497484779E-5</c:v>
                </c:pt>
                <c:pt idx="1320">
                  <c:v>3.1024672615299767E-5</c:v>
                </c:pt>
                <c:pt idx="1321">
                  <c:v>6.313547677066365E-5</c:v>
                </c:pt>
                <c:pt idx="1322">
                  <c:v>3.5576606748719965E-5</c:v>
                </c:pt>
                <c:pt idx="1323">
                  <c:v>1.4696127107655238E-4</c:v>
                </c:pt>
                <c:pt idx="1324">
                  <c:v>2.9875633015330184E-5</c:v>
                </c:pt>
                <c:pt idx="1325">
                  <c:v>3.6709907541811352E-5</c:v>
                </c:pt>
                <c:pt idx="1326">
                  <c:v>4.7528930585711018E-5</c:v>
                </c:pt>
                <c:pt idx="1327">
                  <c:v>1.9390126675251552E-4</c:v>
                </c:pt>
                <c:pt idx="1328">
                  <c:v>8.7871467670372629E-5</c:v>
                </c:pt>
                <c:pt idx="1329">
                  <c:v>5.0179368334426953E-5</c:v>
                </c:pt>
                <c:pt idx="1330">
                  <c:v>8.760051030824545E-5</c:v>
                </c:pt>
                <c:pt idx="1331">
                  <c:v>1.0354079605095148E-4</c:v>
                </c:pt>
                <c:pt idx="1332">
                  <c:v>4.1783711866554284E-4</c:v>
                </c:pt>
                <c:pt idx="1333">
                  <c:v>2.735893115517793E-4</c:v>
                </c:pt>
                <c:pt idx="1334">
                  <c:v>3.2145210977670781E-4</c:v>
                </c:pt>
                <c:pt idx="1335">
                  <c:v>3.5768020649098564E-4</c:v>
                </c:pt>
                <c:pt idx="1336">
                  <c:v>2.261699527387815E-4</c:v>
                </c:pt>
                <c:pt idx="1337">
                  <c:v>8.7317318707201083E-5</c:v>
                </c:pt>
                <c:pt idx="1338">
                  <c:v>1.3441695424470357E-3</c:v>
                </c:pt>
                <c:pt idx="1339">
                  <c:v>5.0647495642870037E-3</c:v>
                </c:pt>
                <c:pt idx="1340">
                  <c:v>1.018266311063398E-3</c:v>
                </c:pt>
                <c:pt idx="1341">
                  <c:v>1.144700088334321E-3</c:v>
                </c:pt>
                <c:pt idx="1342">
                  <c:v>1.2425621638288379E-3</c:v>
                </c:pt>
                <c:pt idx="1343">
                  <c:v>1.5276836545886896E-3</c:v>
                </c:pt>
                <c:pt idx="1344">
                  <c:v>1.6292318951979573E-3</c:v>
                </c:pt>
                <c:pt idx="1345">
                  <c:v>1.2245147208844318E-2</c:v>
                </c:pt>
                <c:pt idx="1346">
                  <c:v>3.5954872388857886E-4</c:v>
                </c:pt>
                <c:pt idx="1347">
                  <c:v>4.054242048470621E-4</c:v>
                </c:pt>
                <c:pt idx="1348">
                  <c:v>4.2728739873954972E-4</c:v>
                </c:pt>
                <c:pt idx="1349">
                  <c:v>3.7293581489713357E-4</c:v>
                </c:pt>
                <c:pt idx="1350">
                  <c:v>3.902114038726202E-4</c:v>
                </c:pt>
                <c:pt idx="1351">
                  <c:v>3.3340719165802943E-4</c:v>
                </c:pt>
                <c:pt idx="1352">
                  <c:v>4.0514918038261324E-4</c:v>
                </c:pt>
                <c:pt idx="1353">
                  <c:v>8.444100034359531E-5</c:v>
                </c:pt>
                <c:pt idx="1354">
                  <c:v>6.7814791139846599E-5</c:v>
                </c:pt>
                <c:pt idx="1355">
                  <c:v>2.2356194839000515E-7</c:v>
                </c:pt>
                <c:pt idx="1356">
                  <c:v>9.8488839228484659E-6</c:v>
                </c:pt>
                <c:pt idx="1357">
                  <c:v>9.7151988259499417E-4</c:v>
                </c:pt>
                <c:pt idx="1358">
                  <c:v>2.3068087707921169E-12</c:v>
                </c:pt>
                <c:pt idx="1359">
                  <c:v>2.0241744705055934E-3</c:v>
                </c:pt>
                <c:pt idx="1360">
                  <c:v>1.1910643023265726E-3</c:v>
                </c:pt>
                <c:pt idx="1361">
                  <c:v>1.6057872305014095E-4</c:v>
                </c:pt>
                <c:pt idx="1362">
                  <c:v>7.5186989668900837E-4</c:v>
                </c:pt>
                <c:pt idx="1363">
                  <c:v>4.5512483968414485E-3</c:v>
                </c:pt>
                <c:pt idx="1364">
                  <c:v>2.0603437104527682E-4</c:v>
                </c:pt>
                <c:pt idx="1365">
                  <c:v>3.5536695578708535E-4</c:v>
                </c:pt>
                <c:pt idx="1366">
                  <c:v>6.0322439074316772E-4</c:v>
                </c:pt>
                <c:pt idx="1367">
                  <c:v>7.5242287472836503E-4</c:v>
                </c:pt>
                <c:pt idx="1368">
                  <c:v>8.5672316050126982E-4</c:v>
                </c:pt>
                <c:pt idx="1369">
                  <c:v>1.1294111459432951E-3</c:v>
                </c:pt>
                <c:pt idx="1370">
                  <c:v>9.7808281648630925E-4</c:v>
                </c:pt>
                <c:pt idx="1371">
                  <c:v>1.245190112001468E-3</c:v>
                </c:pt>
                <c:pt idx="1372">
                  <c:v>1.1767776189201982E-3</c:v>
                </c:pt>
                <c:pt idx="1373">
                  <c:v>1.2736415209654787E-3</c:v>
                </c:pt>
                <c:pt idx="1374">
                  <c:v>1.9179616204023284E-3</c:v>
                </c:pt>
                <c:pt idx="1375">
                  <c:v>2.1212620434508957E-3</c:v>
                </c:pt>
                <c:pt idx="1376">
                  <c:v>5.9423312572391822E-5</c:v>
                </c:pt>
                <c:pt idx="1377">
                  <c:v>9.4214679375691777E-6</c:v>
                </c:pt>
                <c:pt idx="1378">
                  <c:v>2.2016961707408149E-6</c:v>
                </c:pt>
                <c:pt idx="1379">
                  <c:v>2.3358758719779475E-8</c:v>
                </c:pt>
                <c:pt idx="1380">
                  <c:v>1.9920864272611149E-4</c:v>
                </c:pt>
                <c:pt idx="1381">
                  <c:v>1.1434873345588244E-6</c:v>
                </c:pt>
                <c:pt idx="1382">
                  <c:v>1.0565858034003902E-4</c:v>
                </c:pt>
                <c:pt idx="1383">
                  <c:v>3.793708829258227E-3</c:v>
                </c:pt>
                <c:pt idx="1384">
                  <c:v>1.8355364051367896E-3</c:v>
                </c:pt>
                <c:pt idx="1385">
                  <c:v>3.8840819187272536E-4</c:v>
                </c:pt>
                <c:pt idx="1386">
                  <c:v>8.3977540631862736E-5</c:v>
                </c:pt>
                <c:pt idx="1387">
                  <c:v>1.7126433834391529E-5</c:v>
                </c:pt>
                <c:pt idx="1388">
                  <c:v>1.4188888091268688E-4</c:v>
                </c:pt>
                <c:pt idx="1389">
                  <c:v>2.8861288211598598E-7</c:v>
                </c:pt>
                <c:pt idx="1390">
                  <c:v>2.9160048087169252E-5</c:v>
                </c:pt>
                <c:pt idx="1391">
                  <c:v>8.9546420114703672E-5</c:v>
                </c:pt>
                <c:pt idx="1392">
                  <c:v>1.2326876381369309E-4</c:v>
                </c:pt>
                <c:pt idx="1393">
                  <c:v>1.4451426156418304E-4</c:v>
                </c:pt>
                <c:pt idx="1394">
                  <c:v>1.3808579978381587E-4</c:v>
                </c:pt>
                <c:pt idx="1395">
                  <c:v>1.2728472929332649E-4</c:v>
                </c:pt>
                <c:pt idx="1396">
                  <c:v>3.852421030998587E-5</c:v>
                </c:pt>
                <c:pt idx="1397">
                  <c:v>7.2051595297060593E-5</c:v>
                </c:pt>
                <c:pt idx="1398">
                  <c:v>1.5999857284293783E-4</c:v>
                </c:pt>
                <c:pt idx="1399">
                  <c:v>1.2881718361061674E-4</c:v>
                </c:pt>
                <c:pt idx="1400">
                  <c:v>2.8999044757467091E-4</c:v>
                </c:pt>
                <c:pt idx="1401">
                  <c:v>8.9869647221688891E-8</c:v>
                </c:pt>
                <c:pt idx="1402">
                  <c:v>3.4227538410400767E-4</c:v>
                </c:pt>
                <c:pt idx="1403">
                  <c:v>3.4940597471930309E-5</c:v>
                </c:pt>
                <c:pt idx="1404">
                  <c:v>3.4541330562140608E-5</c:v>
                </c:pt>
                <c:pt idx="1405">
                  <c:v>4.4353879141715658E-5</c:v>
                </c:pt>
                <c:pt idx="1406">
                  <c:v>8.609092505816304E-4</c:v>
                </c:pt>
                <c:pt idx="1407">
                  <c:v>2.2618200052784813E-5</c:v>
                </c:pt>
                <c:pt idx="1408">
                  <c:v>4.1397793847953665E-5</c:v>
                </c:pt>
                <c:pt idx="1409">
                  <c:v>6.2810398637143115E-5</c:v>
                </c:pt>
                <c:pt idx="1410">
                  <c:v>2.9942420114189661E-4</c:v>
                </c:pt>
                <c:pt idx="1411">
                  <c:v>9.9590688124219295E-5</c:v>
                </c:pt>
                <c:pt idx="1412">
                  <c:v>2.6528420117973375E-4</c:v>
                </c:pt>
                <c:pt idx="1413">
                  <c:v>1.4312147352644919E-4</c:v>
                </c:pt>
                <c:pt idx="1414">
                  <c:v>1.8706343740602132E-4</c:v>
                </c:pt>
                <c:pt idx="1415">
                  <c:v>2.3008448607993604E-4</c:v>
                </c:pt>
                <c:pt idx="1416">
                  <c:v>3.4907810409674761E-4</c:v>
                </c:pt>
                <c:pt idx="1417">
                  <c:v>3.90284252185383E-4</c:v>
                </c:pt>
                <c:pt idx="1418">
                  <c:v>7.6225262916467069E-3</c:v>
                </c:pt>
                <c:pt idx="1419">
                  <c:v>7.2184661033852467E-4</c:v>
                </c:pt>
                <c:pt idx="1420">
                  <c:v>9.0301458410414551E-3</c:v>
                </c:pt>
                <c:pt idx="1421">
                  <c:v>8.9333042916657989E-4</c:v>
                </c:pt>
                <c:pt idx="1422">
                  <c:v>1.2642829857782173E-2</c:v>
                </c:pt>
                <c:pt idx="1423">
                  <c:v>1.4294594990569594E-2</c:v>
                </c:pt>
                <c:pt idx="1424">
                  <c:v>1.8050728363726065E-2</c:v>
                </c:pt>
                <c:pt idx="1425">
                  <c:v>8.2017649692735835E-4</c:v>
                </c:pt>
                <c:pt idx="1426">
                  <c:v>1.3538940794047803E-3</c:v>
                </c:pt>
                <c:pt idx="1427">
                  <c:v>1.6857644419177756E-3</c:v>
                </c:pt>
                <c:pt idx="1428">
                  <c:v>3.0746522288279098E-4</c:v>
                </c:pt>
                <c:pt idx="1429">
                  <c:v>2.6865807652077969E-4</c:v>
                </c:pt>
                <c:pt idx="1430">
                  <c:v>1.4801452052355468E-5</c:v>
                </c:pt>
                <c:pt idx="1431">
                  <c:v>6.514834322045601E-5</c:v>
                </c:pt>
                <c:pt idx="1432">
                  <c:v>4.4419952163070992E-4</c:v>
                </c:pt>
                <c:pt idx="1433">
                  <c:v>3.6499183943065075E-4</c:v>
                </c:pt>
                <c:pt idx="1434">
                  <c:v>6.3191627691563869E-4</c:v>
                </c:pt>
                <c:pt idx="1435">
                  <c:v>6.7625712861331866E-4</c:v>
                </c:pt>
                <c:pt idx="1436">
                  <c:v>9.0977039049540366E-4</c:v>
                </c:pt>
                <c:pt idx="1437">
                  <c:v>1.0100821846352277E-3</c:v>
                </c:pt>
                <c:pt idx="1438">
                  <c:v>9.4744626276002501E-4</c:v>
                </c:pt>
                <c:pt idx="1439">
                  <c:v>8.0197647050355629E-4</c:v>
                </c:pt>
                <c:pt idx="1440">
                  <c:v>5.8731496274736574E-5</c:v>
                </c:pt>
                <c:pt idx="1441">
                  <c:v>6.1013923996626113E-5</c:v>
                </c:pt>
                <c:pt idx="1442">
                  <c:v>4.3617274976739884E-5</c:v>
                </c:pt>
                <c:pt idx="1443">
                  <c:v>1.03622220244901E-5</c:v>
                </c:pt>
                <c:pt idx="1444">
                  <c:v>4.2500365762663872E-7</c:v>
                </c:pt>
                <c:pt idx="1445">
                  <c:v>7.6290397800001169E-6</c:v>
                </c:pt>
                <c:pt idx="1446">
                  <c:v>2.7663418241879976E-7</c:v>
                </c:pt>
                <c:pt idx="1447">
                  <c:v>4.3211711382317885E-7</c:v>
                </c:pt>
                <c:pt idx="1448">
                  <c:v>6.4079963988891002E-6</c:v>
                </c:pt>
                <c:pt idx="1449">
                  <c:v>1.086804565707121E-6</c:v>
                </c:pt>
                <c:pt idx="1450">
                  <c:v>3.0826458690358763E-6</c:v>
                </c:pt>
                <c:pt idx="1451">
                  <c:v>3.1829574935782946E-8</c:v>
                </c:pt>
                <c:pt idx="1452">
                  <c:v>1.2287611462405723E-6</c:v>
                </c:pt>
                <c:pt idx="1453">
                  <c:v>1.2861601391206227E-4</c:v>
                </c:pt>
                <c:pt idx="1454">
                  <c:v>1.3612240051928323E-4</c:v>
                </c:pt>
                <c:pt idx="1455">
                  <c:v>1.18650421875063E-4</c:v>
                </c:pt>
                <c:pt idx="1456">
                  <c:v>1.4814887586208492E-4</c:v>
                </c:pt>
                <c:pt idx="1457">
                  <c:v>2.2096491463692868E-4</c:v>
                </c:pt>
                <c:pt idx="1458">
                  <c:v>8.7171775354624617E-5</c:v>
                </c:pt>
                <c:pt idx="1459">
                  <c:v>1.8589142932006394E-4</c:v>
                </c:pt>
                <c:pt idx="1460">
                  <c:v>3.5492901348037619E-4</c:v>
                </c:pt>
                <c:pt idx="1461">
                  <c:v>2.3301532705894125E-4</c:v>
                </c:pt>
                <c:pt idx="1462">
                  <c:v>4.281797082295013E-4</c:v>
                </c:pt>
                <c:pt idx="1463">
                  <c:v>2.8600488823974496E-4</c:v>
                </c:pt>
                <c:pt idx="1464">
                  <c:v>4.2992548262710061E-4</c:v>
                </c:pt>
                <c:pt idx="1465">
                  <c:v>5.6410329627776148E-4</c:v>
                </c:pt>
                <c:pt idx="1466">
                  <c:v>5.2646198281159587E-4</c:v>
                </c:pt>
                <c:pt idx="1467">
                  <c:v>5.1173851487032538E-4</c:v>
                </c:pt>
                <c:pt idx="1468">
                  <c:v>7.1179442630653637E-5</c:v>
                </c:pt>
                <c:pt idx="1469">
                  <c:v>7.0902011449286729E-5</c:v>
                </c:pt>
                <c:pt idx="1470">
                  <c:v>9.0252880731859096E-5</c:v>
                </c:pt>
                <c:pt idx="1471">
                  <c:v>1.0946300436768485E-4</c:v>
                </c:pt>
                <c:pt idx="1472">
                  <c:v>1.174590067119356E-4</c:v>
                </c:pt>
                <c:pt idx="1473">
                  <c:v>1.2468102757648054E-4</c:v>
                </c:pt>
                <c:pt idx="1474">
                  <c:v>8.3247762350795933E-5</c:v>
                </c:pt>
                <c:pt idx="1475">
                  <c:v>5.2326252821305568E-4</c:v>
                </c:pt>
                <c:pt idx="1476">
                  <c:v>5.5451246048546427E-4</c:v>
                </c:pt>
                <c:pt idx="1477">
                  <c:v>6.0538967914245388E-4</c:v>
                </c:pt>
                <c:pt idx="1478">
                  <c:v>4.2692438207033098E-3</c:v>
                </c:pt>
                <c:pt idx="1479">
                  <c:v>4.2958625510291555E-4</c:v>
                </c:pt>
                <c:pt idx="1480">
                  <c:v>4.2760899117701248E-4</c:v>
                </c:pt>
                <c:pt idx="1481">
                  <c:v>3.1480930903468769E-4</c:v>
                </c:pt>
                <c:pt idx="1482">
                  <c:v>8.1929849432511917E-7</c:v>
                </c:pt>
                <c:pt idx="1483">
                  <c:v>1.9357351412771345E-7</c:v>
                </c:pt>
                <c:pt idx="1484">
                  <c:v>7.4947890893923634E-8</c:v>
                </c:pt>
                <c:pt idx="1485">
                  <c:v>4.5851985265662668E-4</c:v>
                </c:pt>
                <c:pt idx="1486">
                  <c:v>4.0781563789172521E-6</c:v>
                </c:pt>
                <c:pt idx="1487">
                  <c:v>1.3171164107178379E-5</c:v>
                </c:pt>
                <c:pt idx="1488">
                  <c:v>1.3462523289885142E-5</c:v>
                </c:pt>
                <c:pt idx="1489">
                  <c:v>5.4894738954381663E-6</c:v>
                </c:pt>
                <c:pt idx="1490">
                  <c:v>3.6886226112115182E-5</c:v>
                </c:pt>
                <c:pt idx="1491">
                  <c:v>6.8448234543766571E-4</c:v>
                </c:pt>
                <c:pt idx="1492">
                  <c:v>3.907854640923699E-5</c:v>
                </c:pt>
                <c:pt idx="1493">
                  <c:v>6.596891866534921E-6</c:v>
                </c:pt>
                <c:pt idx="1494">
                  <c:v>7.6669845199872574E-6</c:v>
                </c:pt>
                <c:pt idx="1495">
                  <c:v>6.7239527342009363E-7</c:v>
                </c:pt>
                <c:pt idx="1496">
                  <c:v>7.7211274703293482E-5</c:v>
                </c:pt>
                <c:pt idx="1497">
                  <c:v>6.1254524363083209E-7</c:v>
                </c:pt>
                <c:pt idx="1498">
                  <c:v>3.792788763042619E-5</c:v>
                </c:pt>
                <c:pt idx="1499">
                  <c:v>1.2531143827637088E-3</c:v>
                </c:pt>
                <c:pt idx="1500">
                  <c:v>8.4866010678380629E-4</c:v>
                </c:pt>
                <c:pt idx="1501">
                  <c:v>3.3819510228246576E-4</c:v>
                </c:pt>
                <c:pt idx="1502">
                  <c:v>6.5475021529559025E-5</c:v>
                </c:pt>
                <c:pt idx="1503">
                  <c:v>9.4335112362125058E-7</c:v>
                </c:pt>
                <c:pt idx="1504">
                  <c:v>3.5142654144176608E-5</c:v>
                </c:pt>
                <c:pt idx="1505">
                  <c:v>1.4911041652512287E-5</c:v>
                </c:pt>
                <c:pt idx="1506">
                  <c:v>1.1789127310521273E-5</c:v>
                </c:pt>
                <c:pt idx="1507">
                  <c:v>5.9554475485997199E-4</c:v>
                </c:pt>
                <c:pt idx="1508">
                  <c:v>6.2364232242114796E-5</c:v>
                </c:pt>
                <c:pt idx="1509">
                  <c:v>6.744725542328679E-5</c:v>
                </c:pt>
                <c:pt idx="1510">
                  <c:v>2.142263585477074E-4</c:v>
                </c:pt>
                <c:pt idx="1511">
                  <c:v>2.1645776321564618E-4</c:v>
                </c:pt>
                <c:pt idx="1512">
                  <c:v>1.8536412659705425E-4</c:v>
                </c:pt>
                <c:pt idx="1513">
                  <c:v>2.0020911106492374E-4</c:v>
                </c:pt>
                <c:pt idx="1514">
                  <c:v>1.5367647148525586E-4</c:v>
                </c:pt>
                <c:pt idx="1515">
                  <c:v>2.4027083933459052E-4</c:v>
                </c:pt>
                <c:pt idx="1516">
                  <c:v>1.7012658771446714E-4</c:v>
                </c:pt>
                <c:pt idx="1517">
                  <c:v>1.6420616271602782E-4</c:v>
                </c:pt>
                <c:pt idx="1518">
                  <c:v>2.6072861024679602E-4</c:v>
                </c:pt>
                <c:pt idx="1519">
                  <c:v>1.2431509957365542E-4</c:v>
                </c:pt>
                <c:pt idx="1520">
                  <c:v>1.7239208400656077E-4</c:v>
                </c:pt>
                <c:pt idx="1521">
                  <c:v>1.4350189550239322E-4</c:v>
                </c:pt>
                <c:pt idx="1522">
                  <c:v>1.5854863704468968E-4</c:v>
                </c:pt>
                <c:pt idx="1523">
                  <c:v>4.1916334719704456E-4</c:v>
                </c:pt>
                <c:pt idx="1524">
                  <c:v>5.5929663349407136E-6</c:v>
                </c:pt>
                <c:pt idx="1525">
                  <c:v>1.6757914576602119E-4</c:v>
                </c:pt>
                <c:pt idx="1526">
                  <c:v>1.6496146212185387E-4</c:v>
                </c:pt>
                <c:pt idx="1527">
                  <c:v>2.0053763698643725E-5</c:v>
                </c:pt>
                <c:pt idx="1528">
                  <c:v>8.7391855117233337E-6</c:v>
                </c:pt>
                <c:pt idx="1529">
                  <c:v>1.0621973751798458E-4</c:v>
                </c:pt>
                <c:pt idx="1530">
                  <c:v>1.3513960490276256E-4</c:v>
                </c:pt>
                <c:pt idx="1531">
                  <c:v>1.3486715138183106E-4</c:v>
                </c:pt>
                <c:pt idx="1532">
                  <c:v>1.7404012282259154E-4</c:v>
                </c:pt>
                <c:pt idx="1533">
                  <c:v>1.4827530295734244E-4</c:v>
                </c:pt>
                <c:pt idx="1534">
                  <c:v>1.4544747323873243E-4</c:v>
                </c:pt>
                <c:pt idx="1535">
                  <c:v>9.7198381626555986E-5</c:v>
                </c:pt>
                <c:pt idx="1536">
                  <c:v>9.1757131387207248E-5</c:v>
                </c:pt>
                <c:pt idx="1537">
                  <c:v>1.6335174412017938E-4</c:v>
                </c:pt>
                <c:pt idx="1538">
                  <c:v>8.7370209969374942E-4</c:v>
                </c:pt>
                <c:pt idx="1539">
                  <c:v>9.364702238242545E-4</c:v>
                </c:pt>
                <c:pt idx="1540">
                  <c:v>8.2925935381338518E-7</c:v>
                </c:pt>
                <c:pt idx="1541">
                  <c:v>1.0960218194314928E-5</c:v>
                </c:pt>
                <c:pt idx="1542">
                  <c:v>8.7373072070501983E-4</c:v>
                </c:pt>
                <c:pt idx="1543">
                  <c:v>2.4587627549782911E-6</c:v>
                </c:pt>
                <c:pt idx="1544">
                  <c:v>4.4382560768451642E-6</c:v>
                </c:pt>
                <c:pt idx="1545">
                  <c:v>5.900114453233462E-6</c:v>
                </c:pt>
                <c:pt idx="1546">
                  <c:v>1.923447472932255E-6</c:v>
                </c:pt>
                <c:pt idx="1547">
                  <c:v>7.5143686302053135E-6</c:v>
                </c:pt>
                <c:pt idx="1548">
                  <c:v>3.0235847082108512E-6</c:v>
                </c:pt>
                <c:pt idx="1549">
                  <c:v>1.7723724822183262E-6</c:v>
                </c:pt>
                <c:pt idx="1550">
                  <c:v>6.5360432679780733E-6</c:v>
                </c:pt>
                <c:pt idx="1551">
                  <c:v>6.5434403552092365E-6</c:v>
                </c:pt>
                <c:pt idx="1552">
                  <c:v>1.2961285601832582E-5</c:v>
                </c:pt>
                <c:pt idx="1553">
                  <c:v>1.7046690883199796E-3</c:v>
                </c:pt>
                <c:pt idx="1554">
                  <c:v>9.4421151550599708E-4</c:v>
                </c:pt>
                <c:pt idx="1555">
                  <c:v>8.8814832066606993E-7</c:v>
                </c:pt>
                <c:pt idx="1556">
                  <c:v>4.3751159152342423E-5</c:v>
                </c:pt>
                <c:pt idx="1557">
                  <c:v>9.6517889184883273E-5</c:v>
                </c:pt>
                <c:pt idx="1558">
                  <c:v>1.5277562036848324E-4</c:v>
                </c:pt>
                <c:pt idx="1559">
                  <c:v>4.9099254278729106E-3</c:v>
                </c:pt>
                <c:pt idx="1560">
                  <c:v>4.8705488578958166E-3</c:v>
                </c:pt>
                <c:pt idx="1561">
                  <c:v>6.3922056180197168E-3</c:v>
                </c:pt>
                <c:pt idx="1562">
                  <c:v>5.1456656198918364E-4</c:v>
                </c:pt>
                <c:pt idx="1563">
                  <c:v>1.3626877885986486E-3</c:v>
                </c:pt>
                <c:pt idx="1564">
                  <c:v>1.1736851962114629E-2</c:v>
                </c:pt>
                <c:pt idx="1565">
                  <c:v>1.8217871697839777E-3</c:v>
                </c:pt>
                <c:pt idx="1566">
                  <c:v>2.3645591990787958E-6</c:v>
                </c:pt>
                <c:pt idx="1567">
                  <c:v>4.1898679489800686E-5</c:v>
                </c:pt>
                <c:pt idx="1568">
                  <c:v>2.7687966630467626E-5</c:v>
                </c:pt>
                <c:pt idx="1569">
                  <c:v>2.0130697983346523E-4</c:v>
                </c:pt>
                <c:pt idx="1570">
                  <c:v>7.5362987763851006E-5</c:v>
                </c:pt>
                <c:pt idx="1571">
                  <c:v>9.8509236813745956E-5</c:v>
                </c:pt>
                <c:pt idx="1572">
                  <c:v>1.0592930755330117E-4</c:v>
                </c:pt>
                <c:pt idx="1573">
                  <c:v>5.266192089395307E-5</c:v>
                </c:pt>
                <c:pt idx="1574">
                  <c:v>1.009618503323579E-4</c:v>
                </c:pt>
                <c:pt idx="1575">
                  <c:v>5.5464283928934268E-5</c:v>
                </c:pt>
                <c:pt idx="1576">
                  <c:v>1.2441304234969222E-4</c:v>
                </c:pt>
                <c:pt idx="1577">
                  <c:v>5.7097331970831804E-5</c:v>
                </c:pt>
                <c:pt idx="1578">
                  <c:v>3.216461769976166E-5</c:v>
                </c:pt>
                <c:pt idx="1579">
                  <c:v>1.6861731688912672E-5</c:v>
                </c:pt>
                <c:pt idx="1580">
                  <c:v>1.0698528183903401E-4</c:v>
                </c:pt>
                <c:pt idx="1581">
                  <c:v>7.6081609721197101E-8</c:v>
                </c:pt>
                <c:pt idx="1582">
                  <c:v>8.4420025189619459E-7</c:v>
                </c:pt>
                <c:pt idx="1583">
                  <c:v>2.5640822666957456E-5</c:v>
                </c:pt>
                <c:pt idx="1584">
                  <c:v>2.4423555657852078E-6</c:v>
                </c:pt>
                <c:pt idx="1585">
                  <c:v>2.269009831086853E-7</c:v>
                </c:pt>
                <c:pt idx="1586">
                  <c:v>1.3538760211354429E-6</c:v>
                </c:pt>
                <c:pt idx="1587">
                  <c:v>7.356061600377051E-6</c:v>
                </c:pt>
                <c:pt idx="1588">
                  <c:v>1.1514122781420117E-5</c:v>
                </c:pt>
                <c:pt idx="1589">
                  <c:v>4.7583906352285143E-6</c:v>
                </c:pt>
                <c:pt idx="1590">
                  <c:v>1.4259441932171856E-5</c:v>
                </c:pt>
                <c:pt idx="1591">
                  <c:v>5.5436788794076161E-6</c:v>
                </c:pt>
                <c:pt idx="1592">
                  <c:v>1.2535780703701211E-5</c:v>
                </c:pt>
                <c:pt idx="1593">
                  <c:v>5.3340791600604207E-5</c:v>
                </c:pt>
                <c:pt idx="1594">
                  <c:v>1.4553248623087341E-5</c:v>
                </c:pt>
                <c:pt idx="1595">
                  <c:v>5.5233354154728099E-6</c:v>
                </c:pt>
                <c:pt idx="1596">
                  <c:v>1.5323800876090694E-5</c:v>
                </c:pt>
                <c:pt idx="1597">
                  <c:v>2.3480547102821233E-5</c:v>
                </c:pt>
                <c:pt idx="1598">
                  <c:v>1.489117680903043E-5</c:v>
                </c:pt>
                <c:pt idx="1599">
                  <c:v>1.8057237177601857E-6</c:v>
                </c:pt>
                <c:pt idx="1600">
                  <c:v>1.8287688587184879E-6</c:v>
                </c:pt>
                <c:pt idx="1601">
                  <c:v>2.3890600286450535E-7</c:v>
                </c:pt>
                <c:pt idx="1602">
                  <c:v>9.5333495781190436E-8</c:v>
                </c:pt>
                <c:pt idx="1603">
                  <c:v>1.9187199349430264E-6</c:v>
                </c:pt>
                <c:pt idx="1604">
                  <c:v>4.6303108406503501E-6</c:v>
                </c:pt>
                <c:pt idx="1605">
                  <c:v>1.9524113660858054E-6</c:v>
                </c:pt>
                <c:pt idx="1606">
                  <c:v>1.1051304591680143E-7</c:v>
                </c:pt>
                <c:pt idx="1607">
                  <c:v>1.7878586111246358E-6</c:v>
                </c:pt>
                <c:pt idx="1608">
                  <c:v>9.486028472100715E-6</c:v>
                </c:pt>
                <c:pt idx="1609">
                  <c:v>2.3334136857309159E-4</c:v>
                </c:pt>
                <c:pt idx="1610">
                  <c:v>2.4358472843346373E-4</c:v>
                </c:pt>
                <c:pt idx="1611">
                  <c:v>2.4412910375358045E-4</c:v>
                </c:pt>
                <c:pt idx="1612">
                  <c:v>2.0822809797241325E-4</c:v>
                </c:pt>
                <c:pt idx="1613">
                  <c:v>2.0878475662045509E-4</c:v>
                </c:pt>
                <c:pt idx="1614">
                  <c:v>2.0906083336878077E-3</c:v>
                </c:pt>
                <c:pt idx="1615">
                  <c:v>1.1720924793045869E-3</c:v>
                </c:pt>
                <c:pt idx="1616">
                  <c:v>7.5756904444406077E-4</c:v>
                </c:pt>
                <c:pt idx="1617">
                  <c:v>3.3927371807077788E-4</c:v>
                </c:pt>
                <c:pt idx="1618">
                  <c:v>2.8033099750173461E-4</c:v>
                </c:pt>
                <c:pt idx="1619">
                  <c:v>1.6857255836403591E-4</c:v>
                </c:pt>
                <c:pt idx="1620">
                  <c:v>3.1602118938410344E-4</c:v>
                </c:pt>
                <c:pt idx="1621">
                  <c:v>3.8788622857423245E-4</c:v>
                </c:pt>
                <c:pt idx="1622">
                  <c:v>3.035117983945535E-4</c:v>
                </c:pt>
                <c:pt idx="1623">
                  <c:v>3.0364004245715746E-4</c:v>
                </c:pt>
                <c:pt idx="1624">
                  <c:v>2.7221899466307176E-4</c:v>
                </c:pt>
                <c:pt idx="1625">
                  <c:v>2.0810914331782832E-5</c:v>
                </c:pt>
                <c:pt idx="1626">
                  <c:v>3.2761180225086638E-4</c:v>
                </c:pt>
                <c:pt idx="1627">
                  <c:v>3.5181939499603486E-4</c:v>
                </c:pt>
                <c:pt idx="1628">
                  <c:v>3.3909685930997023E-4</c:v>
                </c:pt>
                <c:pt idx="1629">
                  <c:v>4.1399369387361338E-4</c:v>
                </c:pt>
                <c:pt idx="1630">
                  <c:v>5.9326382607655728E-3</c:v>
                </c:pt>
                <c:pt idx="1631">
                  <c:v>4.4227677846030524E-4</c:v>
                </c:pt>
                <c:pt idx="1632">
                  <c:v>2.4508368834197944E-4</c:v>
                </c:pt>
                <c:pt idx="1633">
                  <c:v>6.5741192390953525E-4</c:v>
                </c:pt>
                <c:pt idx="1634">
                  <c:v>7.8903069461728304E-7</c:v>
                </c:pt>
                <c:pt idx="1635">
                  <c:v>5.0909287559755635E-6</c:v>
                </c:pt>
                <c:pt idx="1636">
                  <c:v>1.5487088768983737E-7</c:v>
                </c:pt>
                <c:pt idx="1637">
                  <c:v>2.9442979588441678E-5</c:v>
                </c:pt>
                <c:pt idx="1638">
                  <c:v>4.8601063149184684E-5</c:v>
                </c:pt>
                <c:pt idx="1639">
                  <c:v>1.0788821929490815E-4</c:v>
                </c:pt>
                <c:pt idx="1640">
                  <c:v>9.8561345197091459E-5</c:v>
                </c:pt>
                <c:pt idx="1641">
                  <c:v>1.0705519813886177E-2</c:v>
                </c:pt>
                <c:pt idx="1642">
                  <c:v>1.7398049285636073E-2</c:v>
                </c:pt>
                <c:pt idx="1643">
                  <c:v>9.354752443220772E-5</c:v>
                </c:pt>
                <c:pt idx="1644">
                  <c:v>1.8338061840453743E-4</c:v>
                </c:pt>
                <c:pt idx="1645">
                  <c:v>2.3056609532717283E-4</c:v>
                </c:pt>
                <c:pt idx="1646">
                  <c:v>1.8853455353425971E-2</c:v>
                </c:pt>
                <c:pt idx="1647">
                  <c:v>8.4505348771308749E-4</c:v>
                </c:pt>
                <c:pt idx="1648">
                  <c:v>1.182771965345849E-3</c:v>
                </c:pt>
              </c:numCache>
            </c:numRef>
          </c:val>
          <c:extLst>
            <c:ext xmlns:c16="http://schemas.microsoft.com/office/drawing/2014/chart" uri="{C3380CC4-5D6E-409C-BE32-E72D297353CC}">
              <c16:uniqueId val="{00000001-3DB9-499F-B53A-5504859E2A5E}"/>
            </c:ext>
          </c:extLst>
        </c:ser>
        <c:dLbls>
          <c:showLegendKey val="0"/>
          <c:showVal val="0"/>
          <c:showCatName val="0"/>
          <c:showSerName val="0"/>
          <c:showPercent val="0"/>
          <c:showBubbleSize val="0"/>
        </c:dLbls>
        <c:gapWidth val="150"/>
        <c:axId val="1322633520"/>
        <c:axId val="1322620080"/>
      </c:barChart>
      <c:catAx>
        <c:axId val="1322633520"/>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322620080"/>
        <c:crosses val="autoZero"/>
        <c:auto val="1"/>
        <c:lblAlgn val="ctr"/>
        <c:lblOffset val="100"/>
        <c:noMultiLvlLbl val="0"/>
      </c:catAx>
      <c:valAx>
        <c:axId val="1322620080"/>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1322633520"/>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1649"/>
                <c:pt idx="0">
                  <c:v>0.50062727030708776</c:v>
                </c:pt>
                <c:pt idx="1">
                  <c:v>8.3978305866493942E-3</c:v>
                </c:pt>
                <c:pt idx="2">
                  <c:v>8.465298539470192E-3</c:v>
                </c:pt>
                <c:pt idx="3">
                  <c:v>8.5717343366849882E-3</c:v>
                </c:pt>
                <c:pt idx="4">
                  <c:v>8.5450192815065829E-3</c:v>
                </c:pt>
                <c:pt idx="5">
                  <c:v>8.6616197494189667E-3</c:v>
                </c:pt>
                <c:pt idx="6">
                  <c:v>8.805922183621414E-3</c:v>
                </c:pt>
                <c:pt idx="7">
                  <c:v>9.1129841329307439E-3</c:v>
                </c:pt>
                <c:pt idx="8">
                  <c:v>9.5879961778043109E-3</c:v>
                </c:pt>
                <c:pt idx="9">
                  <c:v>1.0148420801197329E-2</c:v>
                </c:pt>
                <c:pt idx="10">
                  <c:v>1.0569476148612882E-2</c:v>
                </c:pt>
                <c:pt idx="11">
                  <c:v>1.1994880472697939E-2</c:v>
                </c:pt>
                <c:pt idx="12">
                  <c:v>1.3118692319240753E-2</c:v>
                </c:pt>
                <c:pt idx="13">
                  <c:v>1.8757174951773384E-2</c:v>
                </c:pt>
                <c:pt idx="14">
                  <c:v>1.8765219186087184E-2</c:v>
                </c:pt>
                <c:pt idx="15">
                  <c:v>2.031321334840018E-2</c:v>
                </c:pt>
                <c:pt idx="16">
                  <c:v>0.50062727030708787</c:v>
                </c:pt>
                <c:pt idx="17">
                  <c:v>9.1075977752980465E-3</c:v>
                </c:pt>
                <c:pt idx="18">
                  <c:v>8.459580420918867E-3</c:v>
                </c:pt>
                <c:pt idx="19">
                  <c:v>8.5984781853988244E-3</c:v>
                </c:pt>
                <c:pt idx="20">
                  <c:v>8.3018748071185533E-3</c:v>
                </c:pt>
                <c:pt idx="21">
                  <c:v>8.3753911529762092E-3</c:v>
                </c:pt>
                <c:pt idx="22">
                  <c:v>8.4399091606643592E-3</c:v>
                </c:pt>
                <c:pt idx="23">
                  <c:v>1.0059037052849312E-2</c:v>
                </c:pt>
                <c:pt idx="24">
                  <c:v>9.7062382625669706E-3</c:v>
                </c:pt>
                <c:pt idx="25">
                  <c:v>9.3038741399713437E-3</c:v>
                </c:pt>
                <c:pt idx="26">
                  <c:v>1.0611459143359071E-2</c:v>
                </c:pt>
                <c:pt idx="27">
                  <c:v>1.1498715053754284E-2</c:v>
                </c:pt>
                <c:pt idx="28">
                  <c:v>1.2210118195244032E-2</c:v>
                </c:pt>
                <c:pt idx="29">
                  <c:v>1.4096730723442846E-2</c:v>
                </c:pt>
                <c:pt idx="30">
                  <c:v>1.6944030723762819E-2</c:v>
                </c:pt>
                <c:pt idx="31">
                  <c:v>1.8376916256052197E-2</c:v>
                </c:pt>
                <c:pt idx="32">
                  <c:v>9.4405845827675184E-3</c:v>
                </c:pt>
                <c:pt idx="33">
                  <c:v>8.4328377219830761E-3</c:v>
                </c:pt>
                <c:pt idx="34">
                  <c:v>8.5592958316240177E-3</c:v>
                </c:pt>
                <c:pt idx="35">
                  <c:v>8.4067894976705797E-3</c:v>
                </c:pt>
                <c:pt idx="36">
                  <c:v>8.3828441762458048E-3</c:v>
                </c:pt>
                <c:pt idx="37">
                  <c:v>8.4015179271716717E-3</c:v>
                </c:pt>
                <c:pt idx="38">
                  <c:v>8.7155727948455188E-3</c:v>
                </c:pt>
                <c:pt idx="39">
                  <c:v>8.5669498091518262E-3</c:v>
                </c:pt>
                <c:pt idx="40">
                  <c:v>9.0300640556701551E-3</c:v>
                </c:pt>
                <c:pt idx="41">
                  <c:v>9.3566670384687307E-3</c:v>
                </c:pt>
                <c:pt idx="42">
                  <c:v>1.1338016718996969E-2</c:v>
                </c:pt>
                <c:pt idx="43">
                  <c:v>9.0865500744924717E-3</c:v>
                </c:pt>
                <c:pt idx="44">
                  <c:v>9.313298328739306E-3</c:v>
                </c:pt>
                <c:pt idx="45">
                  <c:v>9.3895196801709324E-3</c:v>
                </c:pt>
                <c:pt idx="46">
                  <c:v>9.4059783910221875E-3</c:v>
                </c:pt>
                <c:pt idx="47">
                  <c:v>9.6364283024483587E-3</c:v>
                </c:pt>
                <c:pt idx="48">
                  <c:v>9.8458383599857001E-3</c:v>
                </c:pt>
                <c:pt idx="49">
                  <c:v>1.0163296221011626E-2</c:v>
                </c:pt>
                <c:pt idx="50">
                  <c:v>1.0938342351148475E-2</c:v>
                </c:pt>
                <c:pt idx="51">
                  <c:v>1.0707009809697136E-2</c:v>
                </c:pt>
                <c:pt idx="52">
                  <c:v>1.0909327356066921E-2</c:v>
                </c:pt>
                <c:pt idx="53">
                  <c:v>1.1062980744475457E-2</c:v>
                </c:pt>
                <c:pt idx="54">
                  <c:v>1.1130185258070156E-2</c:v>
                </c:pt>
                <c:pt idx="55">
                  <c:v>1.1264187624145036E-2</c:v>
                </c:pt>
                <c:pt idx="56">
                  <c:v>1.0802548484749788E-2</c:v>
                </c:pt>
                <c:pt idx="57">
                  <c:v>1.08194813053657E-2</c:v>
                </c:pt>
                <c:pt idx="58">
                  <c:v>1.1175714056699365E-2</c:v>
                </c:pt>
                <c:pt idx="59">
                  <c:v>1.1298537076906891E-2</c:v>
                </c:pt>
                <c:pt idx="60">
                  <c:v>1.235274161771203E-2</c:v>
                </c:pt>
                <c:pt idx="61">
                  <c:v>1.3197994405298608E-2</c:v>
                </c:pt>
                <c:pt idx="62">
                  <c:v>1.4026867094255303E-2</c:v>
                </c:pt>
                <c:pt idx="63">
                  <c:v>1.5445012686393048E-2</c:v>
                </c:pt>
                <c:pt idx="64">
                  <c:v>8.9134932261569662E-3</c:v>
                </c:pt>
                <c:pt idx="65">
                  <c:v>7.9145472636987478E-3</c:v>
                </c:pt>
                <c:pt idx="66">
                  <c:v>8.0237666476932583E-3</c:v>
                </c:pt>
                <c:pt idx="67">
                  <c:v>8.0067382134152137E-3</c:v>
                </c:pt>
                <c:pt idx="68">
                  <c:v>8.0292719704213467E-3</c:v>
                </c:pt>
                <c:pt idx="69">
                  <c:v>8.143396573392702E-3</c:v>
                </c:pt>
                <c:pt idx="70">
                  <c:v>9.8681156360050388E-3</c:v>
                </c:pt>
                <c:pt idx="71">
                  <c:v>8.4980704672657417E-3</c:v>
                </c:pt>
                <c:pt idx="72">
                  <c:v>8.9851565248830582E-3</c:v>
                </c:pt>
                <c:pt idx="73">
                  <c:v>9.2992042105222647E-3</c:v>
                </c:pt>
                <c:pt idx="74">
                  <c:v>1.0090917350597358E-2</c:v>
                </c:pt>
                <c:pt idx="75">
                  <c:v>1.085422747656019E-2</c:v>
                </c:pt>
                <c:pt idx="76">
                  <c:v>1.2689742223348403E-2</c:v>
                </c:pt>
                <c:pt idx="77">
                  <c:v>1.5465960979979106E-2</c:v>
                </c:pt>
                <c:pt idx="78">
                  <c:v>1.6744881643708579E-2</c:v>
                </c:pt>
                <c:pt idx="79">
                  <c:v>2.2028290650306169E-2</c:v>
                </c:pt>
                <c:pt idx="80">
                  <c:v>2.5837160521338869E-2</c:v>
                </c:pt>
                <c:pt idx="81">
                  <c:v>2.516757055929128E-2</c:v>
                </c:pt>
                <c:pt idx="82">
                  <c:v>2.2071833648362911E-2</c:v>
                </c:pt>
                <c:pt idx="83">
                  <c:v>1.8601369847492423E-2</c:v>
                </c:pt>
                <c:pt idx="84">
                  <c:v>1.5762805004396561E-2</c:v>
                </c:pt>
                <c:pt idx="85">
                  <c:v>1.7397960108375167E-2</c:v>
                </c:pt>
                <c:pt idx="86">
                  <c:v>1.5503741872271021E-2</c:v>
                </c:pt>
                <c:pt idx="87">
                  <c:v>1.609294986649374E-2</c:v>
                </c:pt>
                <c:pt idx="88">
                  <c:v>1.842379547868522E-2</c:v>
                </c:pt>
                <c:pt idx="89">
                  <c:v>1.959910654725848E-2</c:v>
                </c:pt>
                <c:pt idx="90">
                  <c:v>1.7320268931366317E-2</c:v>
                </c:pt>
                <c:pt idx="91">
                  <c:v>2.141044478782185E-2</c:v>
                </c:pt>
                <c:pt idx="92">
                  <c:v>2.1388734342522479E-2</c:v>
                </c:pt>
                <c:pt idx="93">
                  <c:v>1.7551404522762347E-2</c:v>
                </c:pt>
                <c:pt idx="94">
                  <c:v>1.3669459201414724E-2</c:v>
                </c:pt>
                <c:pt idx="95">
                  <c:v>1.6575980034457986E-2</c:v>
                </c:pt>
                <c:pt idx="96">
                  <c:v>1.7322688358955486E-2</c:v>
                </c:pt>
                <c:pt idx="97">
                  <c:v>1.6689962282002847E-2</c:v>
                </c:pt>
                <c:pt idx="98">
                  <c:v>1.7334138554403897E-2</c:v>
                </c:pt>
                <c:pt idx="99">
                  <c:v>1.8278675570227349E-2</c:v>
                </c:pt>
                <c:pt idx="100">
                  <c:v>1.7642133910640234E-2</c:v>
                </c:pt>
                <c:pt idx="101">
                  <c:v>1.4593618305330572E-2</c:v>
                </c:pt>
                <c:pt idx="102">
                  <c:v>1.5542171097573526E-2</c:v>
                </c:pt>
                <c:pt idx="103">
                  <c:v>1.5650558407066115E-2</c:v>
                </c:pt>
                <c:pt idx="104">
                  <c:v>1.5292191286100916E-2</c:v>
                </c:pt>
                <c:pt idx="105">
                  <c:v>1.651595054085676E-2</c:v>
                </c:pt>
                <c:pt idx="106">
                  <c:v>1.8542984154646388E-2</c:v>
                </c:pt>
                <c:pt idx="107">
                  <c:v>1.9827456636816166E-2</c:v>
                </c:pt>
                <c:pt idx="108">
                  <c:v>7.9188327554231622E-3</c:v>
                </c:pt>
                <c:pt idx="109">
                  <c:v>8.0145178913862483E-3</c:v>
                </c:pt>
                <c:pt idx="110">
                  <c:v>8.0132911020090736E-3</c:v>
                </c:pt>
                <c:pt idx="111">
                  <c:v>7.9546041121641327E-3</c:v>
                </c:pt>
                <c:pt idx="112">
                  <c:v>9.2552815543003025E-3</c:v>
                </c:pt>
                <c:pt idx="113">
                  <c:v>8.2221851341397114E-3</c:v>
                </c:pt>
                <c:pt idx="114">
                  <c:v>8.3292311605106823E-3</c:v>
                </c:pt>
                <c:pt idx="115">
                  <c:v>9.5776727449064236E-3</c:v>
                </c:pt>
                <c:pt idx="116">
                  <c:v>9.0078454133748955E-3</c:v>
                </c:pt>
                <c:pt idx="117">
                  <c:v>9.1992366510209988E-3</c:v>
                </c:pt>
                <c:pt idx="118">
                  <c:v>9.977854702483014E-3</c:v>
                </c:pt>
                <c:pt idx="119">
                  <c:v>1.0744562578369575E-2</c:v>
                </c:pt>
                <c:pt idx="120">
                  <c:v>1.2666635215847856E-2</c:v>
                </c:pt>
                <c:pt idx="121">
                  <c:v>8.5381112193390219E-3</c:v>
                </c:pt>
                <c:pt idx="122">
                  <c:v>8.4668841711745511E-3</c:v>
                </c:pt>
                <c:pt idx="123">
                  <c:v>8.5541513691050862E-3</c:v>
                </c:pt>
                <c:pt idx="124">
                  <c:v>1.0405206534534066E-2</c:v>
                </c:pt>
                <c:pt idx="125">
                  <c:v>9.0261635099333371E-3</c:v>
                </c:pt>
                <c:pt idx="126">
                  <c:v>9.457732833001168E-3</c:v>
                </c:pt>
                <c:pt idx="127">
                  <c:v>9.4774927190025161E-3</c:v>
                </c:pt>
                <c:pt idx="128">
                  <c:v>9.4374406293568115E-3</c:v>
                </c:pt>
                <c:pt idx="129">
                  <c:v>1.0172971247201186E-2</c:v>
                </c:pt>
                <c:pt idx="130">
                  <c:v>1.0457418212395346E-2</c:v>
                </c:pt>
                <c:pt idx="131">
                  <c:v>1.129114499121121E-2</c:v>
                </c:pt>
                <c:pt idx="132">
                  <c:v>1.2145270860326067E-2</c:v>
                </c:pt>
                <c:pt idx="133">
                  <c:v>9.4822195758477584E-3</c:v>
                </c:pt>
                <c:pt idx="134">
                  <c:v>9.5932883635785615E-3</c:v>
                </c:pt>
                <c:pt idx="135">
                  <c:v>1.0107745727364927E-2</c:v>
                </c:pt>
                <c:pt idx="136">
                  <c:v>9.9957458496117146E-3</c:v>
                </c:pt>
                <c:pt idx="137">
                  <c:v>1.042056097627732E-2</c:v>
                </c:pt>
                <c:pt idx="138">
                  <c:v>1.0229847934836632E-2</c:v>
                </c:pt>
                <c:pt idx="139">
                  <c:v>1.0138068914438504E-2</c:v>
                </c:pt>
                <c:pt idx="140">
                  <c:v>1.0417528768585706E-2</c:v>
                </c:pt>
                <c:pt idx="141">
                  <c:v>1.0561490532656174E-2</c:v>
                </c:pt>
                <c:pt idx="142">
                  <c:v>1.105233803648741E-2</c:v>
                </c:pt>
                <c:pt idx="143">
                  <c:v>1.1205633653415002E-2</c:v>
                </c:pt>
                <c:pt idx="144">
                  <c:v>1.2076823048746688E-2</c:v>
                </c:pt>
                <c:pt idx="145">
                  <c:v>1.3742482809905476E-2</c:v>
                </c:pt>
                <c:pt idx="146">
                  <c:v>1.6366461761070993E-2</c:v>
                </c:pt>
                <c:pt idx="147">
                  <c:v>1.7385959394368392E-2</c:v>
                </c:pt>
                <c:pt idx="148">
                  <c:v>1.5892949292588145E-2</c:v>
                </c:pt>
                <c:pt idx="149">
                  <c:v>1.2855883873156724E-2</c:v>
                </c:pt>
                <c:pt idx="150">
                  <c:v>1.3166612391934843E-2</c:v>
                </c:pt>
                <c:pt idx="151">
                  <c:v>1.3391301564029729E-2</c:v>
                </c:pt>
                <c:pt idx="152">
                  <c:v>1.2966860265686999E-2</c:v>
                </c:pt>
                <c:pt idx="153">
                  <c:v>1.3088814825244505E-2</c:v>
                </c:pt>
                <c:pt idx="154">
                  <c:v>1.6808214592584036E-2</c:v>
                </c:pt>
                <c:pt idx="155">
                  <c:v>1.3349640129904835E-2</c:v>
                </c:pt>
                <c:pt idx="156">
                  <c:v>1.5100035611015344E-2</c:v>
                </c:pt>
                <c:pt idx="157">
                  <c:v>1.4994482638725713E-2</c:v>
                </c:pt>
                <c:pt idx="158">
                  <c:v>1.5820127549081315E-2</c:v>
                </c:pt>
                <c:pt idx="159">
                  <c:v>1.7452075014087139E-2</c:v>
                </c:pt>
                <c:pt idx="160">
                  <c:v>1.9275193802651452E-2</c:v>
                </c:pt>
                <c:pt idx="161">
                  <c:v>1.9147097721113036E-2</c:v>
                </c:pt>
                <c:pt idx="162">
                  <c:v>2.2391048523661382E-2</c:v>
                </c:pt>
                <c:pt idx="163">
                  <c:v>7.8053350329165428E-3</c:v>
                </c:pt>
                <c:pt idx="164">
                  <c:v>8.7769933228364853E-3</c:v>
                </c:pt>
                <c:pt idx="165">
                  <c:v>7.9346431413476418E-3</c:v>
                </c:pt>
                <c:pt idx="166">
                  <c:v>7.8747229660906474E-3</c:v>
                </c:pt>
                <c:pt idx="167">
                  <c:v>7.9827680396352216E-3</c:v>
                </c:pt>
                <c:pt idx="168">
                  <c:v>8.1999062267756571E-3</c:v>
                </c:pt>
                <c:pt idx="169">
                  <c:v>8.6769441569458337E-3</c:v>
                </c:pt>
                <c:pt idx="170">
                  <c:v>8.7105701351153607E-3</c:v>
                </c:pt>
                <c:pt idx="171">
                  <c:v>8.9529799403529065E-3</c:v>
                </c:pt>
                <c:pt idx="172">
                  <c:v>9.510048040968222E-3</c:v>
                </c:pt>
                <c:pt idx="173">
                  <c:v>1.000007297674973E-2</c:v>
                </c:pt>
                <c:pt idx="174">
                  <c:v>1.1840222869463833E-2</c:v>
                </c:pt>
                <c:pt idx="175">
                  <c:v>1.2617924841548013E-2</c:v>
                </c:pt>
                <c:pt idx="176">
                  <c:v>1.6502073592301755E-2</c:v>
                </c:pt>
                <c:pt idx="177">
                  <c:v>1.6687559529401777E-2</c:v>
                </c:pt>
                <c:pt idx="178">
                  <c:v>8.1111346283406285E-3</c:v>
                </c:pt>
                <c:pt idx="179">
                  <c:v>8.2474432390543286E-3</c:v>
                </c:pt>
                <c:pt idx="180">
                  <c:v>8.3926289135646381E-3</c:v>
                </c:pt>
                <c:pt idx="181">
                  <c:v>8.3108077794095733E-3</c:v>
                </c:pt>
                <c:pt idx="182">
                  <c:v>8.4293146542465322E-3</c:v>
                </c:pt>
                <c:pt idx="183">
                  <c:v>8.5479335873466372E-3</c:v>
                </c:pt>
                <c:pt idx="184">
                  <c:v>8.9046808065665999E-3</c:v>
                </c:pt>
                <c:pt idx="185">
                  <c:v>9.2631722985422257E-3</c:v>
                </c:pt>
                <c:pt idx="186">
                  <c:v>9.754252582445843E-3</c:v>
                </c:pt>
                <c:pt idx="187">
                  <c:v>1.0185879640390312E-2</c:v>
                </c:pt>
                <c:pt idx="188">
                  <c:v>1.0940214968574719E-2</c:v>
                </c:pt>
                <c:pt idx="189">
                  <c:v>1.2056331145279472E-2</c:v>
                </c:pt>
                <c:pt idx="190">
                  <c:v>1.4305462102163831E-2</c:v>
                </c:pt>
                <c:pt idx="191">
                  <c:v>7.9141849377085335E-3</c:v>
                </c:pt>
                <c:pt idx="192">
                  <c:v>8.1184193561541704E-3</c:v>
                </c:pt>
                <c:pt idx="193">
                  <c:v>8.089945228178021E-3</c:v>
                </c:pt>
                <c:pt idx="194">
                  <c:v>7.9665560931465335E-3</c:v>
                </c:pt>
                <c:pt idx="195">
                  <c:v>7.9893303574343367E-3</c:v>
                </c:pt>
                <c:pt idx="196">
                  <c:v>8.1179648213059591E-3</c:v>
                </c:pt>
                <c:pt idx="197">
                  <c:v>8.3560070552160613E-3</c:v>
                </c:pt>
                <c:pt idx="198">
                  <c:v>8.6713855493419315E-3</c:v>
                </c:pt>
                <c:pt idx="199">
                  <c:v>9.2320330079849553E-3</c:v>
                </c:pt>
                <c:pt idx="200">
                  <c:v>9.7345312653571645E-3</c:v>
                </c:pt>
                <c:pt idx="201">
                  <c:v>1.0477731451222771E-2</c:v>
                </c:pt>
                <c:pt idx="202">
                  <c:v>1.1576034481601598E-2</c:v>
                </c:pt>
                <c:pt idx="203">
                  <c:v>1.3790910087542791E-2</c:v>
                </c:pt>
                <c:pt idx="204">
                  <c:v>1.9049389772937776E-2</c:v>
                </c:pt>
                <c:pt idx="205">
                  <c:v>1.8470904275858679E-2</c:v>
                </c:pt>
                <c:pt idx="206">
                  <c:v>8.3739088019820444E-3</c:v>
                </c:pt>
                <c:pt idx="207">
                  <c:v>9.3309911735031167E-3</c:v>
                </c:pt>
                <c:pt idx="208">
                  <c:v>8.422055040854479E-3</c:v>
                </c:pt>
                <c:pt idx="209">
                  <c:v>8.6140806989745446E-3</c:v>
                </c:pt>
                <c:pt idx="210">
                  <c:v>8.3854320605800756E-3</c:v>
                </c:pt>
                <c:pt idx="211">
                  <c:v>8.5817390555461542E-3</c:v>
                </c:pt>
                <c:pt idx="212">
                  <c:v>9.0264925165419504E-3</c:v>
                </c:pt>
                <c:pt idx="213">
                  <c:v>9.6350892690296192E-3</c:v>
                </c:pt>
                <c:pt idx="214">
                  <c:v>1.0492468409032504E-2</c:v>
                </c:pt>
                <c:pt idx="215">
                  <c:v>1.0348866787587587E-2</c:v>
                </c:pt>
                <c:pt idx="216">
                  <c:v>1.0367120333683999E-2</c:v>
                </c:pt>
                <c:pt idx="217">
                  <c:v>8.2949849188093012E-3</c:v>
                </c:pt>
                <c:pt idx="218">
                  <c:v>8.6982675248590755E-3</c:v>
                </c:pt>
                <c:pt idx="219">
                  <c:v>9.2936533490315925E-3</c:v>
                </c:pt>
                <c:pt idx="220">
                  <c:v>9.0578144531245734E-3</c:v>
                </c:pt>
                <c:pt idx="221">
                  <c:v>9.5252183126006973E-3</c:v>
                </c:pt>
                <c:pt idx="222">
                  <c:v>1.030571664679289E-2</c:v>
                </c:pt>
                <c:pt idx="223">
                  <c:v>1.1136823472215564E-2</c:v>
                </c:pt>
                <c:pt idx="224">
                  <c:v>1.2169031974152516E-2</c:v>
                </c:pt>
                <c:pt idx="225">
                  <c:v>1.3543683085662905E-2</c:v>
                </c:pt>
                <c:pt idx="226">
                  <c:v>1.6898640469353209E-2</c:v>
                </c:pt>
                <c:pt idx="227">
                  <c:v>2.0070027938493565E-2</c:v>
                </c:pt>
                <c:pt idx="228">
                  <c:v>2.3352755084068033E-2</c:v>
                </c:pt>
                <c:pt idx="229">
                  <c:v>2.5494109477276691E-2</c:v>
                </c:pt>
                <c:pt idx="230">
                  <c:v>2.7627565467432311E-2</c:v>
                </c:pt>
                <c:pt idx="231">
                  <c:v>2.6850911782311606E-2</c:v>
                </c:pt>
                <c:pt idx="232">
                  <c:v>9.1552446175367959E-3</c:v>
                </c:pt>
                <c:pt idx="233">
                  <c:v>8.5272395810386814E-3</c:v>
                </c:pt>
                <c:pt idx="234">
                  <c:v>8.5561837171599514E-3</c:v>
                </c:pt>
                <c:pt idx="235">
                  <c:v>8.528878135677034E-3</c:v>
                </c:pt>
                <c:pt idx="236">
                  <c:v>8.6251722695849051E-3</c:v>
                </c:pt>
                <c:pt idx="237">
                  <c:v>8.6797547565165226E-3</c:v>
                </c:pt>
                <c:pt idx="238">
                  <c:v>8.6184225851949625E-3</c:v>
                </c:pt>
                <c:pt idx="239">
                  <c:v>9.0062229597344511E-3</c:v>
                </c:pt>
                <c:pt idx="240">
                  <c:v>9.6609731543527769E-3</c:v>
                </c:pt>
                <c:pt idx="241">
                  <c:v>1.0067590534237241E-2</c:v>
                </c:pt>
                <c:pt idx="242">
                  <c:v>1.1556863571244585E-2</c:v>
                </c:pt>
                <c:pt idx="243">
                  <c:v>1.2364781943650104E-2</c:v>
                </c:pt>
                <c:pt idx="244">
                  <c:v>1.3851845295323132E-2</c:v>
                </c:pt>
                <c:pt idx="245">
                  <c:v>1.6470866958524392E-2</c:v>
                </c:pt>
                <c:pt idx="246">
                  <c:v>1.7634145207165906E-2</c:v>
                </c:pt>
                <c:pt idx="247">
                  <c:v>1.2298333874946775E-2</c:v>
                </c:pt>
                <c:pt idx="248">
                  <c:v>1.2646720947102954E-2</c:v>
                </c:pt>
                <c:pt idx="249">
                  <c:v>1.2546555042958213E-2</c:v>
                </c:pt>
                <c:pt idx="250">
                  <c:v>1.2437131605119679E-2</c:v>
                </c:pt>
                <c:pt idx="251">
                  <c:v>1.2524109439792671E-2</c:v>
                </c:pt>
                <c:pt idx="252">
                  <c:v>1.2618141418589539E-2</c:v>
                </c:pt>
                <c:pt idx="253">
                  <c:v>1.3024955964037122E-2</c:v>
                </c:pt>
                <c:pt idx="254">
                  <c:v>1.311100970888425E-2</c:v>
                </c:pt>
                <c:pt idx="255">
                  <c:v>1.383203007701078E-2</c:v>
                </c:pt>
                <c:pt idx="256">
                  <c:v>1.4562614901955519E-2</c:v>
                </c:pt>
                <c:pt idx="257">
                  <c:v>1.4823621724979124E-2</c:v>
                </c:pt>
                <c:pt idx="258">
                  <c:v>1.5991174612049519E-2</c:v>
                </c:pt>
                <c:pt idx="259">
                  <c:v>1.7399395421455979E-2</c:v>
                </c:pt>
                <c:pt idx="260">
                  <c:v>2.0467620793874569E-2</c:v>
                </c:pt>
                <c:pt idx="261">
                  <c:v>2.1206268382770226E-2</c:v>
                </c:pt>
                <c:pt idx="262">
                  <c:v>9.8182412289731253E-3</c:v>
                </c:pt>
                <c:pt idx="263">
                  <c:v>1.2273278089797859E-2</c:v>
                </c:pt>
                <c:pt idx="264">
                  <c:v>1.0299557899137429E-2</c:v>
                </c:pt>
                <c:pt idx="265">
                  <c:v>1.0561084776194567E-2</c:v>
                </c:pt>
                <c:pt idx="266">
                  <c:v>1.0990823225111883E-2</c:v>
                </c:pt>
                <c:pt idx="267">
                  <c:v>1.1400619338311407E-2</c:v>
                </c:pt>
                <c:pt idx="268">
                  <c:v>1.2119692780810203E-2</c:v>
                </c:pt>
                <c:pt idx="269">
                  <c:v>1.3045332454701561E-2</c:v>
                </c:pt>
                <c:pt idx="270">
                  <c:v>1.7212921962863094E-2</c:v>
                </c:pt>
                <c:pt idx="271">
                  <c:v>8.4626116916693608E-3</c:v>
                </c:pt>
                <c:pt idx="272">
                  <c:v>9.3461714470004943E-3</c:v>
                </c:pt>
                <c:pt idx="273">
                  <c:v>8.8026942083445549E-3</c:v>
                </c:pt>
                <c:pt idx="274">
                  <c:v>8.8047628180328071E-3</c:v>
                </c:pt>
                <c:pt idx="275">
                  <c:v>1.0149202476177833E-2</c:v>
                </c:pt>
                <c:pt idx="276">
                  <c:v>9.339864254560671E-3</c:v>
                </c:pt>
                <c:pt idx="277">
                  <c:v>1.1774991564681554E-2</c:v>
                </c:pt>
                <c:pt idx="278">
                  <c:v>1.0874467776648775E-2</c:v>
                </c:pt>
                <c:pt idx="279">
                  <c:v>1.2493066566304011E-2</c:v>
                </c:pt>
                <c:pt idx="280">
                  <c:v>1.3203576995246748E-2</c:v>
                </c:pt>
                <c:pt idx="281">
                  <c:v>1.4160465957725575E-2</c:v>
                </c:pt>
                <c:pt idx="282">
                  <c:v>8.0744412126847447E-3</c:v>
                </c:pt>
                <c:pt idx="283">
                  <c:v>8.9383595145501194E-3</c:v>
                </c:pt>
                <c:pt idx="284">
                  <c:v>8.3372889797539273E-3</c:v>
                </c:pt>
                <c:pt idx="285">
                  <c:v>8.3372668126475771E-3</c:v>
                </c:pt>
                <c:pt idx="286">
                  <c:v>8.1218055891944668E-3</c:v>
                </c:pt>
                <c:pt idx="287">
                  <c:v>8.2439890684730278E-3</c:v>
                </c:pt>
                <c:pt idx="288">
                  <c:v>8.4680677291439459E-3</c:v>
                </c:pt>
                <c:pt idx="289">
                  <c:v>8.5281447715633008E-3</c:v>
                </c:pt>
                <c:pt idx="290">
                  <c:v>9.0865748991539215E-3</c:v>
                </c:pt>
                <c:pt idx="291">
                  <c:v>9.3104336029330628E-3</c:v>
                </c:pt>
                <c:pt idx="292">
                  <c:v>1.1492074228383338E-2</c:v>
                </c:pt>
                <c:pt idx="293">
                  <c:v>1.0737398404185673E-2</c:v>
                </c:pt>
                <c:pt idx="294">
                  <c:v>1.2570486071701725E-2</c:v>
                </c:pt>
                <c:pt idx="295">
                  <c:v>7.9777217967670292E-3</c:v>
                </c:pt>
                <c:pt idx="296">
                  <c:v>8.0016024318543752E-3</c:v>
                </c:pt>
                <c:pt idx="297">
                  <c:v>8.1109634940737182E-3</c:v>
                </c:pt>
                <c:pt idx="298">
                  <c:v>9.5015887311726936E-3</c:v>
                </c:pt>
                <c:pt idx="299">
                  <c:v>8.0171530416477104E-3</c:v>
                </c:pt>
                <c:pt idx="300">
                  <c:v>8.1207832329768213E-3</c:v>
                </c:pt>
                <c:pt idx="301">
                  <c:v>8.3695589276658183E-3</c:v>
                </c:pt>
                <c:pt idx="302">
                  <c:v>9.8640575324595182E-3</c:v>
                </c:pt>
                <c:pt idx="303">
                  <c:v>9.0371309237290698E-3</c:v>
                </c:pt>
                <c:pt idx="304">
                  <c:v>9.3034999040584546E-3</c:v>
                </c:pt>
                <c:pt idx="305">
                  <c:v>9.3962563919918508E-3</c:v>
                </c:pt>
                <c:pt idx="306">
                  <c:v>9.5379106543427537E-3</c:v>
                </c:pt>
                <c:pt idx="307">
                  <c:v>9.4052570957410663E-3</c:v>
                </c:pt>
                <c:pt idx="308">
                  <c:v>9.7775801042386066E-3</c:v>
                </c:pt>
                <c:pt idx="309">
                  <c:v>9.5324907570527358E-3</c:v>
                </c:pt>
                <c:pt idx="310">
                  <c:v>9.9346489154558664E-3</c:v>
                </c:pt>
                <c:pt idx="311">
                  <c:v>1.0917233530496753E-2</c:v>
                </c:pt>
                <c:pt idx="312">
                  <c:v>1.1046604910695869E-2</c:v>
                </c:pt>
                <c:pt idx="313">
                  <c:v>1.2491618441055948E-2</c:v>
                </c:pt>
                <c:pt idx="314">
                  <c:v>9.9471463834614263E-3</c:v>
                </c:pt>
                <c:pt idx="315">
                  <c:v>2.2255020118313183E-2</c:v>
                </c:pt>
                <c:pt idx="316">
                  <c:v>2.1761057857498375E-2</c:v>
                </c:pt>
                <c:pt idx="317">
                  <c:v>9.8808144657166197E-3</c:v>
                </c:pt>
                <c:pt idx="318">
                  <c:v>2.0465533809275516E-2</c:v>
                </c:pt>
                <c:pt idx="319">
                  <c:v>1.0340879771184199E-2</c:v>
                </c:pt>
                <c:pt idx="320">
                  <c:v>1.9237899270577646E-2</c:v>
                </c:pt>
                <c:pt idx="321">
                  <c:v>1.9775037911659889E-2</c:v>
                </c:pt>
                <c:pt idx="322">
                  <c:v>1.1119951278821219E-2</c:v>
                </c:pt>
                <c:pt idx="323">
                  <c:v>1.6794597145592262E-2</c:v>
                </c:pt>
                <c:pt idx="324">
                  <c:v>1.5868950215072154E-2</c:v>
                </c:pt>
                <c:pt idx="325">
                  <c:v>1.5921282008512345E-2</c:v>
                </c:pt>
                <c:pt idx="326">
                  <c:v>1.1936130170621055E-2</c:v>
                </c:pt>
                <c:pt idx="327">
                  <c:v>1.2308768335434671E-2</c:v>
                </c:pt>
                <c:pt idx="328">
                  <c:v>1.2052846461184586E-2</c:v>
                </c:pt>
                <c:pt idx="329">
                  <c:v>1.2017383413258372E-2</c:v>
                </c:pt>
                <c:pt idx="330">
                  <c:v>1.2193642207471883E-2</c:v>
                </c:pt>
                <c:pt idx="331">
                  <c:v>1.2324939626888218E-2</c:v>
                </c:pt>
                <c:pt idx="332">
                  <c:v>1.0741943234603406E-2</c:v>
                </c:pt>
                <c:pt idx="333">
                  <c:v>1.0887236148861406E-2</c:v>
                </c:pt>
                <c:pt idx="334">
                  <c:v>1.0854859031294295E-2</c:v>
                </c:pt>
                <c:pt idx="335">
                  <c:v>1.106180619202368E-2</c:v>
                </c:pt>
                <c:pt idx="336">
                  <c:v>1.1027775218751739E-2</c:v>
                </c:pt>
                <c:pt idx="337">
                  <c:v>1.3608172647467706E-2</c:v>
                </c:pt>
                <c:pt idx="338">
                  <c:v>1.1962589268146737E-2</c:v>
                </c:pt>
                <c:pt idx="339">
                  <c:v>9.7359682438924143E-3</c:v>
                </c:pt>
                <c:pt idx="340">
                  <c:v>9.5844088731079097E-3</c:v>
                </c:pt>
                <c:pt idx="341">
                  <c:v>9.489387166077003E-3</c:v>
                </c:pt>
                <c:pt idx="342">
                  <c:v>9.7150678897997608E-3</c:v>
                </c:pt>
                <c:pt idx="343">
                  <c:v>9.6120313375772457E-3</c:v>
                </c:pt>
                <c:pt idx="344">
                  <c:v>9.9554660703097229E-3</c:v>
                </c:pt>
                <c:pt idx="345">
                  <c:v>1.0248455123319806E-2</c:v>
                </c:pt>
                <c:pt idx="346">
                  <c:v>1.045628961425751E-2</c:v>
                </c:pt>
                <c:pt idx="347">
                  <c:v>1.029179801643277E-2</c:v>
                </c:pt>
                <c:pt idx="348">
                  <c:v>8.0990883826243653E-3</c:v>
                </c:pt>
                <c:pt idx="349">
                  <c:v>8.2103671746070264E-3</c:v>
                </c:pt>
                <c:pt idx="350">
                  <c:v>8.1376892545136706E-3</c:v>
                </c:pt>
                <c:pt idx="351">
                  <c:v>8.149284546584484E-3</c:v>
                </c:pt>
                <c:pt idx="352">
                  <c:v>8.3700674762828119E-3</c:v>
                </c:pt>
                <c:pt idx="353">
                  <c:v>8.4242255621625288E-3</c:v>
                </c:pt>
                <c:pt idx="354">
                  <c:v>8.6421034544025069E-3</c:v>
                </c:pt>
                <c:pt idx="355">
                  <c:v>8.7005798265494365E-3</c:v>
                </c:pt>
                <c:pt idx="356">
                  <c:v>9.3613062670332894E-3</c:v>
                </c:pt>
                <c:pt idx="357">
                  <c:v>9.6075357707814668E-3</c:v>
                </c:pt>
                <c:pt idx="358">
                  <c:v>1.1966912066048798E-2</c:v>
                </c:pt>
                <c:pt idx="359">
                  <c:v>1.2666487766628909E-2</c:v>
                </c:pt>
                <c:pt idx="360">
                  <c:v>1.4608478690863723E-2</c:v>
                </c:pt>
                <c:pt idx="361">
                  <c:v>1.75534874687031E-2</c:v>
                </c:pt>
                <c:pt idx="362">
                  <c:v>1.7471874704591911E-2</c:v>
                </c:pt>
                <c:pt idx="363">
                  <c:v>7.9914362313827578E-3</c:v>
                </c:pt>
                <c:pt idx="364">
                  <c:v>8.1755081929170415E-3</c:v>
                </c:pt>
                <c:pt idx="365">
                  <c:v>8.0392034110878113E-3</c:v>
                </c:pt>
                <c:pt idx="366">
                  <c:v>7.9701198161237861E-3</c:v>
                </c:pt>
                <c:pt idx="367">
                  <c:v>9.2257367700652425E-3</c:v>
                </c:pt>
                <c:pt idx="368">
                  <c:v>9.3292307668485334E-3</c:v>
                </c:pt>
                <c:pt idx="369">
                  <c:v>8.3367999509621014E-3</c:v>
                </c:pt>
                <c:pt idx="370">
                  <c:v>8.4965621737711564E-3</c:v>
                </c:pt>
                <c:pt idx="371">
                  <c:v>8.9832833117748766E-3</c:v>
                </c:pt>
                <c:pt idx="372">
                  <c:v>9.25168554246086E-3</c:v>
                </c:pt>
                <c:pt idx="373">
                  <c:v>9.9845931607139005E-3</c:v>
                </c:pt>
                <c:pt idx="374">
                  <c:v>1.1991043221466484E-2</c:v>
                </c:pt>
                <c:pt idx="375">
                  <c:v>1.2542926514153292E-2</c:v>
                </c:pt>
                <c:pt idx="376">
                  <c:v>1.5389614206549515E-2</c:v>
                </c:pt>
                <c:pt idx="377">
                  <c:v>1.6666368146135355E-2</c:v>
                </c:pt>
                <c:pt idx="378">
                  <c:v>9.274638839982325E-3</c:v>
                </c:pt>
                <c:pt idx="379">
                  <c:v>8.0432478370293867E-3</c:v>
                </c:pt>
                <c:pt idx="380">
                  <c:v>8.1562585214506184E-3</c:v>
                </c:pt>
                <c:pt idx="381">
                  <c:v>8.087357524562213E-3</c:v>
                </c:pt>
                <c:pt idx="382">
                  <c:v>8.1282816175628457E-3</c:v>
                </c:pt>
                <c:pt idx="383">
                  <c:v>8.2312387390825106E-3</c:v>
                </c:pt>
                <c:pt idx="384">
                  <c:v>8.4918906504851954E-3</c:v>
                </c:pt>
                <c:pt idx="385">
                  <c:v>8.787573468380926E-3</c:v>
                </c:pt>
                <c:pt idx="386">
                  <c:v>9.2017160693614874E-3</c:v>
                </c:pt>
                <c:pt idx="387">
                  <c:v>9.628752178057854E-3</c:v>
                </c:pt>
                <c:pt idx="388">
                  <c:v>1.0216552452009506E-2</c:v>
                </c:pt>
                <c:pt idx="389">
                  <c:v>1.1182649743789434E-2</c:v>
                </c:pt>
                <c:pt idx="390">
                  <c:v>8.4121019642424376E-3</c:v>
                </c:pt>
                <c:pt idx="391">
                  <c:v>8.3433890792405634E-3</c:v>
                </c:pt>
                <c:pt idx="392">
                  <c:v>8.2989898820964286E-3</c:v>
                </c:pt>
                <c:pt idx="393">
                  <c:v>8.2340925411068487E-3</c:v>
                </c:pt>
                <c:pt idx="394">
                  <c:v>9.149455602957466E-3</c:v>
                </c:pt>
                <c:pt idx="395">
                  <c:v>8.6622181319702327E-3</c:v>
                </c:pt>
                <c:pt idx="396">
                  <c:v>8.6781795092539544E-3</c:v>
                </c:pt>
                <c:pt idx="397">
                  <c:v>8.8981694896035912E-3</c:v>
                </c:pt>
                <c:pt idx="398">
                  <c:v>1.0115337485244768E-2</c:v>
                </c:pt>
                <c:pt idx="399">
                  <c:v>9.4991414057071944E-3</c:v>
                </c:pt>
                <c:pt idx="400">
                  <c:v>1.1292211222001362E-2</c:v>
                </c:pt>
                <c:pt idx="401">
                  <c:v>1.2153359807379109E-2</c:v>
                </c:pt>
                <c:pt idx="402">
                  <c:v>1.2839821715829437E-2</c:v>
                </c:pt>
                <c:pt idx="403">
                  <c:v>1.6837352507050651E-2</c:v>
                </c:pt>
                <c:pt idx="404">
                  <c:v>1.702705772133873E-2</c:v>
                </c:pt>
                <c:pt idx="405">
                  <c:v>1.1555598051430778E-2</c:v>
                </c:pt>
                <c:pt idx="406">
                  <c:v>1.1551567514865349E-2</c:v>
                </c:pt>
                <c:pt idx="407">
                  <c:v>1.2090944144061436E-2</c:v>
                </c:pt>
                <c:pt idx="408">
                  <c:v>1.1985068434863945E-2</c:v>
                </c:pt>
                <c:pt idx="409">
                  <c:v>1.3902607024372363E-2</c:v>
                </c:pt>
                <c:pt idx="410">
                  <c:v>1.2329878494435592E-2</c:v>
                </c:pt>
                <c:pt idx="411">
                  <c:v>1.2036344627193002E-2</c:v>
                </c:pt>
                <c:pt idx="412">
                  <c:v>1.2194175888030935E-2</c:v>
                </c:pt>
                <c:pt idx="413">
                  <c:v>1.3525476655879519E-2</c:v>
                </c:pt>
                <c:pt idx="414">
                  <c:v>1.3388248456879293E-2</c:v>
                </c:pt>
                <c:pt idx="415">
                  <c:v>1.2659302680003842E-2</c:v>
                </c:pt>
                <c:pt idx="416">
                  <c:v>1.3001283239792648E-2</c:v>
                </c:pt>
                <c:pt idx="417">
                  <c:v>1.30241744344334E-2</c:v>
                </c:pt>
                <c:pt idx="418">
                  <c:v>1.3803889368059579E-2</c:v>
                </c:pt>
                <c:pt idx="419">
                  <c:v>1.3921335185157289E-2</c:v>
                </c:pt>
                <c:pt idx="420">
                  <c:v>1.4025369242958774E-2</c:v>
                </c:pt>
                <c:pt idx="421">
                  <c:v>1.382161762157209E-2</c:v>
                </c:pt>
                <c:pt idx="422">
                  <c:v>1.3709111767706044E-2</c:v>
                </c:pt>
                <c:pt idx="423">
                  <c:v>1.4209489412562443E-2</c:v>
                </c:pt>
                <c:pt idx="424">
                  <c:v>1.5812136959409962E-2</c:v>
                </c:pt>
                <c:pt idx="425">
                  <c:v>1.6772919497554009E-2</c:v>
                </c:pt>
                <c:pt idx="426">
                  <c:v>2.0295582678724441E-2</c:v>
                </c:pt>
                <c:pt idx="427">
                  <c:v>2.1046967103948558E-2</c:v>
                </c:pt>
                <c:pt idx="428">
                  <c:v>1.1372012916607801E-2</c:v>
                </c:pt>
                <c:pt idx="429">
                  <c:v>1.1430769285753232E-2</c:v>
                </c:pt>
                <c:pt idx="430">
                  <c:v>1.1334000236987895E-2</c:v>
                </c:pt>
                <c:pt idx="431">
                  <c:v>1.1501837766729453E-2</c:v>
                </c:pt>
                <c:pt idx="432">
                  <c:v>1.2067719141507042E-2</c:v>
                </c:pt>
                <c:pt idx="433">
                  <c:v>1.224860846987323E-2</c:v>
                </c:pt>
                <c:pt idx="434">
                  <c:v>1.2703625224720731E-2</c:v>
                </c:pt>
                <c:pt idx="435">
                  <c:v>1.3618478835022901E-2</c:v>
                </c:pt>
                <c:pt idx="436">
                  <c:v>7.8688056402870295E-3</c:v>
                </c:pt>
                <c:pt idx="437">
                  <c:v>8.102147070613068E-3</c:v>
                </c:pt>
                <c:pt idx="438">
                  <c:v>8.0277016685625473E-3</c:v>
                </c:pt>
                <c:pt idx="439">
                  <c:v>8.9201725407467812E-3</c:v>
                </c:pt>
                <c:pt idx="440">
                  <c:v>8.087029089198854E-3</c:v>
                </c:pt>
                <c:pt idx="441">
                  <c:v>8.2539834735828651E-3</c:v>
                </c:pt>
                <c:pt idx="442">
                  <c:v>8.6755948016367102E-3</c:v>
                </c:pt>
                <c:pt idx="443">
                  <c:v>8.6427888498885799E-3</c:v>
                </c:pt>
                <c:pt idx="444">
                  <c:v>9.02103088665006E-3</c:v>
                </c:pt>
                <c:pt idx="445">
                  <c:v>1.0138298919030326E-2</c:v>
                </c:pt>
                <c:pt idx="446">
                  <c:v>1.0064328145761425E-2</c:v>
                </c:pt>
                <c:pt idx="447">
                  <c:v>1.1841866454310318E-2</c:v>
                </c:pt>
                <c:pt idx="448">
                  <c:v>1.2655418891770709E-2</c:v>
                </c:pt>
                <c:pt idx="449">
                  <c:v>1.5510669944547969E-2</c:v>
                </c:pt>
                <c:pt idx="450">
                  <c:v>1.6755182273808837E-2</c:v>
                </c:pt>
                <c:pt idx="451">
                  <c:v>8.1549287714250424E-3</c:v>
                </c:pt>
                <c:pt idx="452">
                  <c:v>8.2076608667352221E-3</c:v>
                </c:pt>
                <c:pt idx="453">
                  <c:v>8.3358707691680908E-3</c:v>
                </c:pt>
                <c:pt idx="454">
                  <c:v>8.0657626092757295E-3</c:v>
                </c:pt>
                <c:pt idx="455">
                  <c:v>8.1688606091165367E-3</c:v>
                </c:pt>
                <c:pt idx="456">
                  <c:v>8.3522148708951652E-3</c:v>
                </c:pt>
                <c:pt idx="457">
                  <c:v>8.5690763368175722E-3</c:v>
                </c:pt>
                <c:pt idx="458">
                  <c:v>9.6640782272208094E-3</c:v>
                </c:pt>
                <c:pt idx="459">
                  <c:v>9.2133072216540757E-3</c:v>
                </c:pt>
                <c:pt idx="460">
                  <c:v>9.5387899895229052E-3</c:v>
                </c:pt>
                <c:pt idx="461">
                  <c:v>1.0201326965669414E-2</c:v>
                </c:pt>
                <c:pt idx="462">
                  <c:v>1.0951000030067765E-2</c:v>
                </c:pt>
                <c:pt idx="463">
                  <c:v>1.2684804550488512E-2</c:v>
                </c:pt>
                <c:pt idx="464">
                  <c:v>1.5541093116765485E-2</c:v>
                </c:pt>
                <c:pt idx="465">
                  <c:v>1.6798500274370021E-2</c:v>
                </c:pt>
                <c:pt idx="466">
                  <c:v>7.9301556078804486E-3</c:v>
                </c:pt>
                <c:pt idx="467">
                  <c:v>8.0135997529709197E-3</c:v>
                </c:pt>
                <c:pt idx="468">
                  <c:v>8.1219338570906602E-3</c:v>
                </c:pt>
                <c:pt idx="469">
                  <c:v>8.0913147568443394E-3</c:v>
                </c:pt>
                <c:pt idx="470">
                  <c:v>8.1349294437712064E-3</c:v>
                </c:pt>
                <c:pt idx="471">
                  <c:v>9.2363519696548688E-3</c:v>
                </c:pt>
                <c:pt idx="472">
                  <c:v>9.0069211906134081E-3</c:v>
                </c:pt>
                <c:pt idx="473">
                  <c:v>9.5531822745893117E-3</c:v>
                </c:pt>
                <c:pt idx="474">
                  <c:v>9.3215572828446933E-3</c:v>
                </c:pt>
                <c:pt idx="475">
                  <c:v>9.5816041124513925E-3</c:v>
                </c:pt>
                <c:pt idx="476">
                  <c:v>1.00291950635952E-2</c:v>
                </c:pt>
                <c:pt idx="477">
                  <c:v>1.1739455663572033E-2</c:v>
                </c:pt>
                <c:pt idx="478">
                  <c:v>1.3676948810207428E-2</c:v>
                </c:pt>
                <c:pt idx="479">
                  <c:v>1.5474310280036308E-2</c:v>
                </c:pt>
                <c:pt idx="480">
                  <c:v>1.6665649785155848E-2</c:v>
                </c:pt>
                <c:pt idx="481">
                  <c:v>1.0399659486131255E-2</c:v>
                </c:pt>
                <c:pt idx="482">
                  <c:v>1.2767745404099265E-2</c:v>
                </c:pt>
                <c:pt idx="483">
                  <c:v>1.2581585816189173E-2</c:v>
                </c:pt>
                <c:pt idx="484">
                  <c:v>1.2314670154827742E-2</c:v>
                </c:pt>
                <c:pt idx="485">
                  <c:v>1.241200498824334E-2</c:v>
                </c:pt>
                <c:pt idx="486">
                  <c:v>1.260915879585205E-2</c:v>
                </c:pt>
                <c:pt idx="487">
                  <c:v>1.307121560430961E-2</c:v>
                </c:pt>
                <c:pt idx="488">
                  <c:v>1.5738238422163958E-2</c:v>
                </c:pt>
                <c:pt idx="489">
                  <c:v>1.4224015943245341E-2</c:v>
                </c:pt>
                <c:pt idx="490">
                  <c:v>1.5478478954602921E-2</c:v>
                </c:pt>
                <c:pt idx="491">
                  <c:v>1.7920249081332423E-2</c:v>
                </c:pt>
                <c:pt idx="492">
                  <c:v>1.050237969426678E-2</c:v>
                </c:pt>
                <c:pt idx="493">
                  <c:v>1.0353144934371191E-2</c:v>
                </c:pt>
                <c:pt idx="494">
                  <c:v>1.0505874375532274E-2</c:v>
                </c:pt>
                <c:pt idx="495">
                  <c:v>1.0491330867467582E-2</c:v>
                </c:pt>
                <c:pt idx="496">
                  <c:v>1.0479228873647784E-2</c:v>
                </c:pt>
                <c:pt idx="497">
                  <c:v>1.073894267869276E-2</c:v>
                </c:pt>
                <c:pt idx="498">
                  <c:v>1.1183603298876925E-2</c:v>
                </c:pt>
                <c:pt idx="499">
                  <c:v>1.1882287888161421E-2</c:v>
                </c:pt>
                <c:pt idx="500">
                  <c:v>1.1679251913998575E-2</c:v>
                </c:pt>
                <c:pt idx="501">
                  <c:v>1.212901163869964E-2</c:v>
                </c:pt>
                <c:pt idx="502">
                  <c:v>1.2502330224282866E-2</c:v>
                </c:pt>
                <c:pt idx="503">
                  <c:v>9.1941361911620795E-3</c:v>
                </c:pt>
                <c:pt idx="504">
                  <c:v>9.2036820493295191E-3</c:v>
                </c:pt>
                <c:pt idx="505">
                  <c:v>9.2102480174557546E-3</c:v>
                </c:pt>
                <c:pt idx="506">
                  <c:v>9.1643755602512506E-3</c:v>
                </c:pt>
                <c:pt idx="507">
                  <c:v>9.235008590791096E-3</c:v>
                </c:pt>
                <c:pt idx="508">
                  <c:v>9.247289172952658E-3</c:v>
                </c:pt>
                <c:pt idx="509">
                  <c:v>9.8069488534977822E-3</c:v>
                </c:pt>
                <c:pt idx="510">
                  <c:v>1.2360559028697954E-2</c:v>
                </c:pt>
                <c:pt idx="511">
                  <c:v>9.7660747520947506E-3</c:v>
                </c:pt>
                <c:pt idx="512">
                  <c:v>9.038527218204577E-3</c:v>
                </c:pt>
                <c:pt idx="513">
                  <c:v>9.1527964071984047E-3</c:v>
                </c:pt>
                <c:pt idx="514">
                  <c:v>9.060039428344175E-3</c:v>
                </c:pt>
                <c:pt idx="515">
                  <c:v>9.756935086105499E-3</c:v>
                </c:pt>
                <c:pt idx="516">
                  <c:v>9.7607926447826083E-3</c:v>
                </c:pt>
                <c:pt idx="517">
                  <c:v>9.9222493181959324E-3</c:v>
                </c:pt>
                <c:pt idx="518">
                  <c:v>9.9713453569455941E-3</c:v>
                </c:pt>
                <c:pt idx="519">
                  <c:v>9.8243410824589133E-3</c:v>
                </c:pt>
                <c:pt idx="520">
                  <c:v>1.025719204118446E-2</c:v>
                </c:pt>
                <c:pt idx="521">
                  <c:v>1.0478960220538881E-2</c:v>
                </c:pt>
                <c:pt idx="522">
                  <c:v>1.1980978244383418E-2</c:v>
                </c:pt>
                <c:pt idx="523">
                  <c:v>1.3797732662684917E-2</c:v>
                </c:pt>
                <c:pt idx="524">
                  <c:v>1.6063899344220728E-2</c:v>
                </c:pt>
                <c:pt idx="525">
                  <c:v>1.7235429688827998E-2</c:v>
                </c:pt>
                <c:pt idx="526">
                  <c:v>1.6915101414688841E-2</c:v>
                </c:pt>
                <c:pt idx="527">
                  <c:v>1.7217762848697256E-2</c:v>
                </c:pt>
                <c:pt idx="528">
                  <c:v>9.9095319153422075E-3</c:v>
                </c:pt>
                <c:pt idx="529">
                  <c:v>1.0088200837863229E-2</c:v>
                </c:pt>
                <c:pt idx="530">
                  <c:v>1.043679093014538E-2</c:v>
                </c:pt>
                <c:pt idx="531">
                  <c:v>1.7721449349645188E-2</c:v>
                </c:pt>
                <c:pt idx="532">
                  <c:v>1.8772151270998929E-2</c:v>
                </c:pt>
                <c:pt idx="533">
                  <c:v>1.1265593141057679E-2</c:v>
                </c:pt>
                <c:pt idx="534">
                  <c:v>1.6562082504724473E-2</c:v>
                </c:pt>
                <c:pt idx="535">
                  <c:v>1.615247258116298E-2</c:v>
                </c:pt>
                <c:pt idx="536">
                  <c:v>1.6304914213844855E-2</c:v>
                </c:pt>
                <c:pt idx="537">
                  <c:v>1.6107037687912808E-2</c:v>
                </c:pt>
                <c:pt idx="538">
                  <c:v>1.7343407851441138E-2</c:v>
                </c:pt>
                <c:pt idx="539">
                  <c:v>1.9504572932310484E-2</c:v>
                </c:pt>
                <c:pt idx="540">
                  <c:v>2.1129084998680558E-2</c:v>
                </c:pt>
                <c:pt idx="541">
                  <c:v>8.1349388383389898E-3</c:v>
                </c:pt>
                <c:pt idx="542">
                  <c:v>8.4318917325625856E-3</c:v>
                </c:pt>
                <c:pt idx="543">
                  <c:v>8.653833473131492E-3</c:v>
                </c:pt>
                <c:pt idx="544">
                  <c:v>8.682717114233577E-3</c:v>
                </c:pt>
                <c:pt idx="545">
                  <c:v>8.9186739043469795E-3</c:v>
                </c:pt>
                <c:pt idx="546">
                  <c:v>9.1985079832154915E-3</c:v>
                </c:pt>
                <c:pt idx="547">
                  <c:v>9.2189732115182943E-3</c:v>
                </c:pt>
                <c:pt idx="548">
                  <c:v>9.6118559492954694E-3</c:v>
                </c:pt>
                <c:pt idx="549">
                  <c:v>9.6625089842270334E-3</c:v>
                </c:pt>
                <c:pt idx="550">
                  <c:v>1.0053944201764711E-2</c:v>
                </c:pt>
                <c:pt idx="551">
                  <c:v>8.0170766785522818E-3</c:v>
                </c:pt>
                <c:pt idx="552">
                  <c:v>8.06184811744373E-3</c:v>
                </c:pt>
                <c:pt idx="553">
                  <c:v>8.9921648280242017E-3</c:v>
                </c:pt>
                <c:pt idx="554">
                  <c:v>8.1611941889489364E-3</c:v>
                </c:pt>
                <c:pt idx="555">
                  <c:v>8.2705964167932768E-3</c:v>
                </c:pt>
                <c:pt idx="556">
                  <c:v>8.4049739288137408E-3</c:v>
                </c:pt>
                <c:pt idx="557">
                  <c:v>8.6876938639592512E-3</c:v>
                </c:pt>
                <c:pt idx="558">
                  <c:v>9.5540933311251183E-3</c:v>
                </c:pt>
                <c:pt idx="559">
                  <c:v>9.14397047694962E-3</c:v>
                </c:pt>
                <c:pt idx="560">
                  <c:v>9.4123762509482119E-3</c:v>
                </c:pt>
                <c:pt idx="561">
                  <c:v>1.010008115312671E-2</c:v>
                </c:pt>
                <c:pt idx="562">
                  <c:v>1.0814884471343987E-2</c:v>
                </c:pt>
                <c:pt idx="563">
                  <c:v>1.2596556625548653E-2</c:v>
                </c:pt>
                <c:pt idx="564">
                  <c:v>1.5534492966417159E-2</c:v>
                </c:pt>
                <c:pt idx="565">
                  <c:v>1.6805644754058501E-2</c:v>
                </c:pt>
                <c:pt idx="566">
                  <c:v>1.3205494869235869E-2</c:v>
                </c:pt>
                <c:pt idx="567">
                  <c:v>1.3072811531353803E-2</c:v>
                </c:pt>
                <c:pt idx="568">
                  <c:v>1.3440550869779843E-2</c:v>
                </c:pt>
                <c:pt idx="569">
                  <c:v>1.3417229079533719E-2</c:v>
                </c:pt>
                <c:pt idx="570">
                  <c:v>1.4706913220057552E-2</c:v>
                </c:pt>
                <c:pt idx="571">
                  <c:v>1.4937485524659955E-2</c:v>
                </c:pt>
                <c:pt idx="572">
                  <c:v>1.5809474967032701E-2</c:v>
                </c:pt>
                <c:pt idx="573">
                  <c:v>1.5554858382242328E-2</c:v>
                </c:pt>
                <c:pt idx="574">
                  <c:v>1.4413241182391416E-2</c:v>
                </c:pt>
                <c:pt idx="575">
                  <c:v>1.4429660050964407E-2</c:v>
                </c:pt>
                <c:pt idx="576">
                  <c:v>1.474215283633603E-2</c:v>
                </c:pt>
                <c:pt idx="577">
                  <c:v>1.5961588722069747E-2</c:v>
                </c:pt>
                <c:pt idx="578">
                  <c:v>1.7248034387500832E-2</c:v>
                </c:pt>
                <c:pt idx="579">
                  <c:v>1.8499916504760804E-2</c:v>
                </c:pt>
                <c:pt idx="580">
                  <c:v>1.978478981984352E-2</c:v>
                </c:pt>
                <c:pt idx="581">
                  <c:v>8.0476187832056699E-3</c:v>
                </c:pt>
                <c:pt idx="582">
                  <c:v>8.105770085243675E-3</c:v>
                </c:pt>
                <c:pt idx="583">
                  <c:v>8.2129851354071828E-3</c:v>
                </c:pt>
                <c:pt idx="584">
                  <c:v>8.1507920598641488E-3</c:v>
                </c:pt>
                <c:pt idx="585">
                  <c:v>8.2334512785289266E-3</c:v>
                </c:pt>
                <c:pt idx="586">
                  <c:v>8.3220862447920731E-3</c:v>
                </c:pt>
                <c:pt idx="587">
                  <c:v>8.6461927237504125E-3</c:v>
                </c:pt>
                <c:pt idx="588">
                  <c:v>1.0538957726039506E-2</c:v>
                </c:pt>
                <c:pt idx="589">
                  <c:v>9.7796025170172642E-3</c:v>
                </c:pt>
                <c:pt idx="590">
                  <c:v>1.0485256452650971E-2</c:v>
                </c:pt>
                <c:pt idx="591">
                  <c:v>1.3555757684922856E-2</c:v>
                </c:pt>
                <c:pt idx="592">
                  <c:v>1.3818986082893423E-2</c:v>
                </c:pt>
                <c:pt idx="593">
                  <c:v>1.6193253087929044E-2</c:v>
                </c:pt>
                <c:pt idx="594">
                  <c:v>1.1309410592410359E-2</c:v>
                </c:pt>
                <c:pt idx="595">
                  <c:v>1.1501241193406141E-2</c:v>
                </c:pt>
                <c:pt idx="596">
                  <c:v>1.125924393401489E-2</c:v>
                </c:pt>
                <c:pt idx="597">
                  <c:v>1.188661518813176E-2</c:v>
                </c:pt>
                <c:pt idx="598">
                  <c:v>1.2571503924407782E-2</c:v>
                </c:pt>
                <c:pt idx="599">
                  <c:v>1.072910427449939E-2</c:v>
                </c:pt>
                <c:pt idx="600">
                  <c:v>1.3598569306600295E-2</c:v>
                </c:pt>
                <c:pt idx="601">
                  <c:v>1.4272586417964708E-2</c:v>
                </c:pt>
                <c:pt idx="602">
                  <c:v>1.1752042004652279E-2</c:v>
                </c:pt>
                <c:pt idx="603">
                  <c:v>1.271485048586694E-2</c:v>
                </c:pt>
                <c:pt idx="604">
                  <c:v>1.3032497067834374E-2</c:v>
                </c:pt>
                <c:pt idx="605">
                  <c:v>1.3411215885422973E-2</c:v>
                </c:pt>
                <c:pt idx="606">
                  <c:v>1.3927408885877743E-2</c:v>
                </c:pt>
                <c:pt idx="607">
                  <c:v>1.6804625147203177E-2</c:v>
                </c:pt>
                <c:pt idx="608">
                  <c:v>1.7695684881245774E-2</c:v>
                </c:pt>
                <c:pt idx="609">
                  <c:v>7.9487441337257082E-3</c:v>
                </c:pt>
                <c:pt idx="610">
                  <c:v>7.9893392891045804E-3</c:v>
                </c:pt>
                <c:pt idx="611">
                  <c:v>8.0520085379018076E-3</c:v>
                </c:pt>
                <c:pt idx="612">
                  <c:v>7.97107152793897E-3</c:v>
                </c:pt>
                <c:pt idx="613">
                  <c:v>8.032334944631233E-3</c:v>
                </c:pt>
                <c:pt idx="614">
                  <c:v>8.1376928813932051E-3</c:v>
                </c:pt>
                <c:pt idx="615">
                  <c:v>1.006819148584254E-2</c:v>
                </c:pt>
                <c:pt idx="616">
                  <c:v>8.5933150035483272E-3</c:v>
                </c:pt>
                <c:pt idx="617">
                  <c:v>1.0864472929174172E-2</c:v>
                </c:pt>
                <c:pt idx="618">
                  <c:v>1.0973587008288916E-2</c:v>
                </c:pt>
                <c:pt idx="619">
                  <c:v>9.2430687291481777E-3</c:v>
                </c:pt>
                <c:pt idx="620">
                  <c:v>9.2675454107193998E-3</c:v>
                </c:pt>
                <c:pt idx="621">
                  <c:v>9.3006764839621767E-3</c:v>
                </c:pt>
                <c:pt idx="622">
                  <c:v>1.1032164063246763E-2</c:v>
                </c:pt>
                <c:pt idx="623">
                  <c:v>9.2043043636459813E-3</c:v>
                </c:pt>
                <c:pt idx="624">
                  <c:v>9.3339241779038674E-3</c:v>
                </c:pt>
                <c:pt idx="625">
                  <c:v>1.1811946673196013E-2</c:v>
                </c:pt>
                <c:pt idx="626">
                  <c:v>1.1814551660366955E-2</c:v>
                </c:pt>
                <c:pt idx="627">
                  <c:v>8.7955263717477486E-3</c:v>
                </c:pt>
                <c:pt idx="628">
                  <c:v>8.8807969165592346E-3</c:v>
                </c:pt>
                <c:pt idx="629">
                  <c:v>8.9486999700018784E-3</c:v>
                </c:pt>
                <c:pt idx="630">
                  <c:v>8.8184918006301675E-3</c:v>
                </c:pt>
                <c:pt idx="631">
                  <c:v>8.8439072389507462E-3</c:v>
                </c:pt>
                <c:pt idx="632">
                  <c:v>8.8409559543714197E-3</c:v>
                </c:pt>
                <c:pt idx="633">
                  <c:v>8.1365253586456725E-3</c:v>
                </c:pt>
                <c:pt idx="634">
                  <c:v>8.157121866854888E-3</c:v>
                </c:pt>
                <c:pt idx="635">
                  <c:v>9.4391305682717964E-3</c:v>
                </c:pt>
                <c:pt idx="636">
                  <c:v>8.0580942896798895E-3</c:v>
                </c:pt>
                <c:pt idx="637">
                  <c:v>8.1256900416454749E-3</c:v>
                </c:pt>
                <c:pt idx="638">
                  <c:v>8.1182642458992524E-3</c:v>
                </c:pt>
                <c:pt idx="639">
                  <c:v>8.2871664075395545E-3</c:v>
                </c:pt>
                <c:pt idx="640">
                  <c:v>8.5701291735436284E-3</c:v>
                </c:pt>
                <c:pt idx="641">
                  <c:v>1.0097145887863632E-2</c:v>
                </c:pt>
                <c:pt idx="642">
                  <c:v>9.4033943562654709E-3</c:v>
                </c:pt>
                <c:pt idx="643">
                  <c:v>9.9200309577696429E-3</c:v>
                </c:pt>
                <c:pt idx="644">
                  <c:v>1.0753428134622774E-2</c:v>
                </c:pt>
                <c:pt idx="645">
                  <c:v>1.2623161484708741E-2</c:v>
                </c:pt>
                <c:pt idx="646">
                  <c:v>1.5551400382113251E-2</c:v>
                </c:pt>
                <c:pt idx="647">
                  <c:v>8.722430825327988E-3</c:v>
                </c:pt>
                <c:pt idx="648">
                  <c:v>8.765832379756873E-3</c:v>
                </c:pt>
                <c:pt idx="649">
                  <c:v>7.8811106439761903E-3</c:v>
                </c:pt>
                <c:pt idx="650">
                  <c:v>9.090413797970525E-3</c:v>
                </c:pt>
                <c:pt idx="651">
                  <c:v>7.9471189770650881E-3</c:v>
                </c:pt>
                <c:pt idx="652">
                  <c:v>8.0042183078889977E-3</c:v>
                </c:pt>
                <c:pt idx="653">
                  <c:v>7.9476366236942066E-3</c:v>
                </c:pt>
                <c:pt idx="654">
                  <c:v>8.0867596033861316E-3</c:v>
                </c:pt>
                <c:pt idx="655">
                  <c:v>8.3539386838762802E-3</c:v>
                </c:pt>
                <c:pt idx="656">
                  <c:v>9.7368973397290309E-3</c:v>
                </c:pt>
                <c:pt idx="657">
                  <c:v>8.9641884448083669E-3</c:v>
                </c:pt>
                <c:pt idx="658">
                  <c:v>9.2602961795813649E-3</c:v>
                </c:pt>
                <c:pt idx="659">
                  <c:v>1.0002418209828213E-2</c:v>
                </c:pt>
                <c:pt idx="660">
                  <c:v>1.0794273696541484E-2</c:v>
                </c:pt>
                <c:pt idx="661">
                  <c:v>1.2714015490616713E-2</c:v>
                </c:pt>
                <c:pt idx="662">
                  <c:v>1.5630729518537181E-2</c:v>
                </c:pt>
                <c:pt idx="663">
                  <c:v>1.6899409136107671E-2</c:v>
                </c:pt>
                <c:pt idx="664">
                  <c:v>7.8142916408028354E-3</c:v>
                </c:pt>
                <c:pt idx="665">
                  <c:v>7.854401678711773E-3</c:v>
                </c:pt>
                <c:pt idx="666">
                  <c:v>9.2368754595398578E-3</c:v>
                </c:pt>
                <c:pt idx="667">
                  <c:v>7.9442044471849764E-3</c:v>
                </c:pt>
                <c:pt idx="668">
                  <c:v>8.0540629520252024E-3</c:v>
                </c:pt>
                <c:pt idx="669">
                  <c:v>1.0142636709500472E-2</c:v>
                </c:pt>
                <c:pt idx="670">
                  <c:v>1.0157456673727623E-2</c:v>
                </c:pt>
                <c:pt idx="671">
                  <c:v>1.0044488300707312E-2</c:v>
                </c:pt>
                <c:pt idx="672">
                  <c:v>1.0860979816092166E-2</c:v>
                </c:pt>
                <c:pt idx="673">
                  <c:v>9.5537627643776796E-3</c:v>
                </c:pt>
                <c:pt idx="674">
                  <c:v>1.0277383854978745E-2</c:v>
                </c:pt>
                <c:pt idx="675">
                  <c:v>7.8590593198673356E-3</c:v>
                </c:pt>
                <c:pt idx="676">
                  <c:v>8.05478463969664E-3</c:v>
                </c:pt>
                <c:pt idx="677">
                  <c:v>7.9603826145192725E-3</c:v>
                </c:pt>
                <c:pt idx="678">
                  <c:v>7.8730891149099147E-3</c:v>
                </c:pt>
                <c:pt idx="679">
                  <c:v>7.9367993658980666E-3</c:v>
                </c:pt>
                <c:pt idx="680">
                  <c:v>8.0294254143947665E-3</c:v>
                </c:pt>
                <c:pt idx="681">
                  <c:v>8.3935055270193751E-3</c:v>
                </c:pt>
                <c:pt idx="682">
                  <c:v>9.6552210351017777E-3</c:v>
                </c:pt>
                <c:pt idx="683">
                  <c:v>8.8857039587699228E-3</c:v>
                </c:pt>
                <c:pt idx="684">
                  <c:v>1.0465301648843574E-2</c:v>
                </c:pt>
                <c:pt idx="685">
                  <c:v>9.8355162553187582E-3</c:v>
                </c:pt>
                <c:pt idx="686">
                  <c:v>1.0672587667205472E-2</c:v>
                </c:pt>
                <c:pt idx="687">
                  <c:v>1.2544176213564363E-2</c:v>
                </c:pt>
                <c:pt idx="688">
                  <c:v>1.542210804171066E-2</c:v>
                </c:pt>
                <c:pt idx="689">
                  <c:v>1.664343188743098E-2</c:v>
                </c:pt>
                <c:pt idx="690">
                  <c:v>8.189845427966292E-3</c:v>
                </c:pt>
                <c:pt idx="691">
                  <c:v>9.7971186440940702E-3</c:v>
                </c:pt>
                <c:pt idx="692">
                  <c:v>8.2497060974719913E-3</c:v>
                </c:pt>
                <c:pt idx="693">
                  <c:v>8.1725287724975417E-3</c:v>
                </c:pt>
                <c:pt idx="694">
                  <c:v>8.225128684037018E-3</c:v>
                </c:pt>
                <c:pt idx="695">
                  <c:v>8.357822246829745E-3</c:v>
                </c:pt>
                <c:pt idx="696">
                  <c:v>8.4391493098050566E-3</c:v>
                </c:pt>
                <c:pt idx="697">
                  <c:v>8.6412638868062532E-3</c:v>
                </c:pt>
                <c:pt idx="698">
                  <c:v>9.0905882301796394E-3</c:v>
                </c:pt>
                <c:pt idx="699">
                  <c:v>1.066137873164511E-2</c:v>
                </c:pt>
                <c:pt idx="700">
                  <c:v>1.1976792781977889E-2</c:v>
                </c:pt>
                <c:pt idx="701">
                  <c:v>1.4055681876762377E-2</c:v>
                </c:pt>
                <c:pt idx="702">
                  <c:v>1.403856859100526E-2</c:v>
                </c:pt>
                <c:pt idx="703">
                  <c:v>1.6391097462451886E-2</c:v>
                </c:pt>
                <c:pt idx="704">
                  <c:v>1.7365459113731621E-2</c:v>
                </c:pt>
                <c:pt idx="705">
                  <c:v>1.6951868117076115E-2</c:v>
                </c:pt>
                <c:pt idx="706">
                  <c:v>1.4986060529970573E-2</c:v>
                </c:pt>
                <c:pt idx="707">
                  <c:v>1.4606680114924175E-2</c:v>
                </c:pt>
                <c:pt idx="708">
                  <c:v>1.3348492852497871E-2</c:v>
                </c:pt>
                <c:pt idx="709">
                  <c:v>1.3336872893490784E-2</c:v>
                </c:pt>
                <c:pt idx="710">
                  <c:v>9.9797821585024104E-3</c:v>
                </c:pt>
                <c:pt idx="711">
                  <c:v>1.2666257278470859E-2</c:v>
                </c:pt>
                <c:pt idx="712">
                  <c:v>1.2936985003413681E-2</c:v>
                </c:pt>
                <c:pt idx="713">
                  <c:v>1.090008010931243E-2</c:v>
                </c:pt>
                <c:pt idx="714">
                  <c:v>1.1199608708430979E-2</c:v>
                </c:pt>
                <c:pt idx="715">
                  <c:v>1.1619086635612388E-2</c:v>
                </c:pt>
                <c:pt idx="716">
                  <c:v>1.3126221073345355E-2</c:v>
                </c:pt>
                <c:pt idx="717">
                  <c:v>1.4089610171716553E-2</c:v>
                </c:pt>
                <c:pt idx="718">
                  <c:v>1.5591218937340343E-2</c:v>
                </c:pt>
                <c:pt idx="719">
                  <c:v>1.7233549434754341E-2</c:v>
                </c:pt>
                <c:pt idx="720">
                  <c:v>1.8599131606371874E-2</c:v>
                </c:pt>
                <c:pt idx="721">
                  <c:v>1.2583887543507725E-2</c:v>
                </c:pt>
                <c:pt idx="722">
                  <c:v>1.3174984220654837E-2</c:v>
                </c:pt>
                <c:pt idx="723">
                  <c:v>1.2589572171712537E-2</c:v>
                </c:pt>
                <c:pt idx="724">
                  <c:v>1.3235349615149605E-2</c:v>
                </c:pt>
                <c:pt idx="725">
                  <c:v>1.3372951835369521E-2</c:v>
                </c:pt>
                <c:pt idx="726">
                  <c:v>1.3718540504774031E-2</c:v>
                </c:pt>
                <c:pt idx="727">
                  <c:v>1.4970569108208112E-2</c:v>
                </c:pt>
                <c:pt idx="728">
                  <c:v>1.4406713334647273E-2</c:v>
                </c:pt>
                <c:pt idx="729">
                  <c:v>1.4213036476192528E-2</c:v>
                </c:pt>
                <c:pt idx="730">
                  <c:v>1.389195137947904E-2</c:v>
                </c:pt>
                <c:pt idx="731">
                  <c:v>1.4276359089047293E-2</c:v>
                </c:pt>
                <c:pt idx="732">
                  <c:v>1.4596829959803791E-2</c:v>
                </c:pt>
                <c:pt idx="733">
                  <c:v>1.5945604752669276E-2</c:v>
                </c:pt>
                <c:pt idx="734">
                  <c:v>2.0032918977651117E-2</c:v>
                </c:pt>
                <c:pt idx="735">
                  <c:v>2.1128377387183542E-2</c:v>
                </c:pt>
                <c:pt idx="736">
                  <c:v>7.8397013857187947E-3</c:v>
                </c:pt>
                <c:pt idx="737">
                  <c:v>8.0506688664938163E-3</c:v>
                </c:pt>
                <c:pt idx="738">
                  <c:v>8.1686044254822027E-3</c:v>
                </c:pt>
                <c:pt idx="739">
                  <c:v>8.1828073749682286E-3</c:v>
                </c:pt>
                <c:pt idx="740">
                  <c:v>8.0618081818539349E-3</c:v>
                </c:pt>
                <c:pt idx="741">
                  <c:v>8.2267880920097042E-3</c:v>
                </c:pt>
                <c:pt idx="742">
                  <c:v>8.6421252118552595E-3</c:v>
                </c:pt>
                <c:pt idx="743">
                  <c:v>8.6445365500895342E-3</c:v>
                </c:pt>
                <c:pt idx="744">
                  <c:v>1.0130138183385257E-2</c:v>
                </c:pt>
                <c:pt idx="745">
                  <c:v>9.393215230699704E-3</c:v>
                </c:pt>
                <c:pt idx="746">
                  <c:v>9.8817368528178219E-3</c:v>
                </c:pt>
                <c:pt idx="747">
                  <c:v>1.0716345965325639E-2</c:v>
                </c:pt>
                <c:pt idx="748">
                  <c:v>8.1717212824282837E-3</c:v>
                </c:pt>
                <c:pt idx="749">
                  <c:v>8.0037572502075355E-3</c:v>
                </c:pt>
                <c:pt idx="750">
                  <c:v>8.2726244185899918E-3</c:v>
                </c:pt>
                <c:pt idx="751">
                  <c:v>8.3584101011076398E-3</c:v>
                </c:pt>
                <c:pt idx="752">
                  <c:v>8.2625400189572668E-3</c:v>
                </c:pt>
                <c:pt idx="753">
                  <c:v>8.6165903166384051E-3</c:v>
                </c:pt>
                <c:pt idx="754">
                  <c:v>8.9198331146872721E-3</c:v>
                </c:pt>
                <c:pt idx="755">
                  <c:v>9.7608498598396303E-3</c:v>
                </c:pt>
                <c:pt idx="756">
                  <c:v>9.5375941054281696E-3</c:v>
                </c:pt>
                <c:pt idx="757">
                  <c:v>1.0058669300492335E-2</c:v>
                </c:pt>
                <c:pt idx="758">
                  <c:v>1.0613313113405402E-2</c:v>
                </c:pt>
                <c:pt idx="759">
                  <c:v>1.1169284975901363E-2</c:v>
                </c:pt>
                <c:pt idx="760">
                  <c:v>1.2890893950313627E-2</c:v>
                </c:pt>
                <c:pt idx="761">
                  <c:v>1.5630364310622896E-2</c:v>
                </c:pt>
                <c:pt idx="762">
                  <c:v>1.6920477968056329E-2</c:v>
                </c:pt>
                <c:pt idx="763">
                  <c:v>9.5355688989059544E-3</c:v>
                </c:pt>
                <c:pt idx="764">
                  <c:v>9.4363946248809359E-3</c:v>
                </c:pt>
                <c:pt idx="765">
                  <c:v>9.1886360717344101E-3</c:v>
                </c:pt>
                <c:pt idx="766">
                  <c:v>9.021610523883429E-3</c:v>
                </c:pt>
                <c:pt idx="767">
                  <c:v>9.5534599132070987E-3</c:v>
                </c:pt>
                <c:pt idx="768">
                  <c:v>9.5542189905634956E-3</c:v>
                </c:pt>
                <c:pt idx="769">
                  <c:v>9.9843491480621042E-3</c:v>
                </c:pt>
                <c:pt idx="770">
                  <c:v>1.1055501501086185E-2</c:v>
                </c:pt>
                <c:pt idx="771">
                  <c:v>1.0917125440378303E-2</c:v>
                </c:pt>
                <c:pt idx="772">
                  <c:v>1.1170138571518841E-2</c:v>
                </c:pt>
                <c:pt idx="773">
                  <c:v>1.1143094467880664E-2</c:v>
                </c:pt>
                <c:pt idx="774">
                  <c:v>1.1869772770480019E-2</c:v>
                </c:pt>
                <c:pt idx="775">
                  <c:v>1.3341910386978E-2</c:v>
                </c:pt>
                <c:pt idx="776">
                  <c:v>1.617764948852727E-2</c:v>
                </c:pt>
                <c:pt idx="777">
                  <c:v>1.7322181731776222E-2</c:v>
                </c:pt>
                <c:pt idx="778">
                  <c:v>8.064737587412777E-3</c:v>
                </c:pt>
                <c:pt idx="779">
                  <c:v>8.150607823164225E-3</c:v>
                </c:pt>
                <c:pt idx="780">
                  <c:v>8.2724479566492377E-3</c:v>
                </c:pt>
                <c:pt idx="781">
                  <c:v>8.285030610052542E-3</c:v>
                </c:pt>
                <c:pt idx="782">
                  <c:v>8.4388671305409956E-3</c:v>
                </c:pt>
                <c:pt idx="783">
                  <c:v>8.6965304572186042E-3</c:v>
                </c:pt>
                <c:pt idx="784">
                  <c:v>9.144528445939876E-3</c:v>
                </c:pt>
                <c:pt idx="785">
                  <c:v>9.8111507589304127E-3</c:v>
                </c:pt>
                <c:pt idx="786">
                  <c:v>1.054553884944635E-2</c:v>
                </c:pt>
                <c:pt idx="787">
                  <c:v>1.1511370175532174E-2</c:v>
                </c:pt>
                <c:pt idx="788">
                  <c:v>1.2188516852250532E-2</c:v>
                </c:pt>
                <c:pt idx="789">
                  <c:v>1.3503320509716971E-2</c:v>
                </c:pt>
                <c:pt idx="790">
                  <c:v>1.5330565929538024E-2</c:v>
                </c:pt>
                <c:pt idx="791">
                  <c:v>9.3033808237222293E-3</c:v>
                </c:pt>
                <c:pt idx="792">
                  <c:v>8.9183217336559779E-3</c:v>
                </c:pt>
                <c:pt idx="793">
                  <c:v>8.9873541268116544E-3</c:v>
                </c:pt>
                <c:pt idx="794">
                  <c:v>8.9884941358244694E-3</c:v>
                </c:pt>
                <c:pt idx="795">
                  <c:v>9.0299692444615401E-3</c:v>
                </c:pt>
                <c:pt idx="796">
                  <c:v>9.2344615223063295E-3</c:v>
                </c:pt>
                <c:pt idx="797">
                  <c:v>9.6990881374845375E-3</c:v>
                </c:pt>
                <c:pt idx="798">
                  <c:v>8.5530545360637499E-3</c:v>
                </c:pt>
                <c:pt idx="799">
                  <c:v>9.0082083957045561E-3</c:v>
                </c:pt>
                <c:pt idx="800">
                  <c:v>9.432237353721078E-3</c:v>
                </c:pt>
                <c:pt idx="801">
                  <c:v>1.0116646871227547E-2</c:v>
                </c:pt>
                <c:pt idx="802">
                  <c:v>1.0748050881937999E-2</c:v>
                </c:pt>
                <c:pt idx="803">
                  <c:v>1.2584786371191453E-2</c:v>
                </c:pt>
                <c:pt idx="804">
                  <c:v>1.5480525878101815E-2</c:v>
                </c:pt>
                <c:pt idx="805">
                  <c:v>1.6768839146908972E-2</c:v>
                </c:pt>
                <c:pt idx="806">
                  <c:v>1.1615692404250113E-2</c:v>
                </c:pt>
                <c:pt idx="807">
                  <c:v>1.3575041141360896E-2</c:v>
                </c:pt>
                <c:pt idx="808">
                  <c:v>1.1898957349382046E-2</c:v>
                </c:pt>
                <c:pt idx="809">
                  <c:v>1.4134015399100835E-2</c:v>
                </c:pt>
                <c:pt idx="810">
                  <c:v>1.2125912466374242E-2</c:v>
                </c:pt>
                <c:pt idx="811">
                  <c:v>1.2615960707578065E-2</c:v>
                </c:pt>
                <c:pt idx="812">
                  <c:v>1.2716539349774052E-2</c:v>
                </c:pt>
                <c:pt idx="813">
                  <c:v>1.5190508394284916E-2</c:v>
                </c:pt>
                <c:pt idx="814">
                  <c:v>1.4165184709197583E-2</c:v>
                </c:pt>
                <c:pt idx="815">
                  <c:v>1.4563249344725443E-2</c:v>
                </c:pt>
                <c:pt idx="816">
                  <c:v>1.4612946878479232E-2</c:v>
                </c:pt>
                <c:pt idx="817">
                  <c:v>1.5239695987696499E-2</c:v>
                </c:pt>
                <c:pt idx="818">
                  <c:v>1.7176477079695648E-2</c:v>
                </c:pt>
                <c:pt idx="819">
                  <c:v>1.9952090973723455E-2</c:v>
                </c:pt>
                <c:pt idx="820">
                  <c:v>2.0871778672501066E-2</c:v>
                </c:pt>
                <c:pt idx="821">
                  <c:v>8.0541315014513414E-3</c:v>
                </c:pt>
                <c:pt idx="822">
                  <c:v>8.2607815502454308E-3</c:v>
                </c:pt>
                <c:pt idx="823">
                  <c:v>8.2179376152057317E-3</c:v>
                </c:pt>
                <c:pt idx="824">
                  <c:v>8.2073721971195213E-3</c:v>
                </c:pt>
                <c:pt idx="825">
                  <c:v>8.4534001938043387E-3</c:v>
                </c:pt>
                <c:pt idx="826">
                  <c:v>8.7414028314127708E-3</c:v>
                </c:pt>
                <c:pt idx="827">
                  <c:v>9.0143873764134286E-3</c:v>
                </c:pt>
                <c:pt idx="828">
                  <c:v>8.9021878372396515E-3</c:v>
                </c:pt>
                <c:pt idx="829">
                  <c:v>1.0381955684933948E-2</c:v>
                </c:pt>
                <c:pt idx="830">
                  <c:v>1.0561398269719417E-2</c:v>
                </c:pt>
                <c:pt idx="831">
                  <c:v>1.1640044270647423E-2</c:v>
                </c:pt>
                <c:pt idx="832">
                  <c:v>1.2680886922647319E-2</c:v>
                </c:pt>
                <c:pt idx="833">
                  <c:v>1.4742252823175215E-2</c:v>
                </c:pt>
                <c:pt idx="834">
                  <c:v>1.7411150215802536E-2</c:v>
                </c:pt>
                <c:pt idx="835">
                  <c:v>1.8165693608546644E-2</c:v>
                </c:pt>
                <c:pt idx="836">
                  <c:v>1.2946737672153277E-2</c:v>
                </c:pt>
                <c:pt idx="837">
                  <c:v>1.3133085475757993E-2</c:v>
                </c:pt>
                <c:pt idx="838">
                  <c:v>1.3029131883612183E-2</c:v>
                </c:pt>
                <c:pt idx="839">
                  <c:v>8.8593459521128688E-3</c:v>
                </c:pt>
                <c:pt idx="840">
                  <c:v>1.3202500930553017E-2</c:v>
                </c:pt>
                <c:pt idx="841">
                  <c:v>1.4350024149856953E-2</c:v>
                </c:pt>
                <c:pt idx="842">
                  <c:v>1.5389975074710517E-2</c:v>
                </c:pt>
                <c:pt idx="843">
                  <c:v>1.7950391164778829E-2</c:v>
                </c:pt>
                <c:pt idx="844">
                  <c:v>1.8674378134415123E-2</c:v>
                </c:pt>
                <c:pt idx="845">
                  <c:v>2.0535760716494333E-2</c:v>
                </c:pt>
                <c:pt idx="846">
                  <c:v>1.9794665802793397E-2</c:v>
                </c:pt>
                <c:pt idx="847">
                  <c:v>2.0206418111717903E-2</c:v>
                </c:pt>
                <c:pt idx="848">
                  <c:v>8.9162027217148821E-3</c:v>
                </c:pt>
                <c:pt idx="849">
                  <c:v>8.4503276094880959E-3</c:v>
                </c:pt>
                <c:pt idx="850">
                  <c:v>8.5902364945012483E-3</c:v>
                </c:pt>
                <c:pt idx="851">
                  <c:v>8.490379728828136E-3</c:v>
                </c:pt>
                <c:pt idx="852">
                  <c:v>8.4718513791883533E-3</c:v>
                </c:pt>
                <c:pt idx="853">
                  <c:v>8.4873250052155073E-3</c:v>
                </c:pt>
                <c:pt idx="854">
                  <c:v>8.705935962393184E-3</c:v>
                </c:pt>
                <c:pt idx="855">
                  <c:v>1.1786201245823764E-2</c:v>
                </c:pt>
                <c:pt idx="856">
                  <c:v>1.1957317233065456E-2</c:v>
                </c:pt>
                <c:pt idx="857">
                  <c:v>1.2221239100846038E-2</c:v>
                </c:pt>
                <c:pt idx="858">
                  <c:v>1.185339577444534E-2</c:v>
                </c:pt>
                <c:pt idx="859">
                  <c:v>1.275197984130939E-2</c:v>
                </c:pt>
                <c:pt idx="860">
                  <c:v>1.2837698876561537E-2</c:v>
                </c:pt>
                <c:pt idx="861">
                  <c:v>1.3228851928206314E-2</c:v>
                </c:pt>
                <c:pt idx="862">
                  <c:v>1.249932862637982E-2</c:v>
                </c:pt>
                <c:pt idx="863">
                  <c:v>1.5903194212493473E-2</c:v>
                </c:pt>
                <c:pt idx="864">
                  <c:v>1.4770489246594539E-2</c:v>
                </c:pt>
                <c:pt idx="865">
                  <c:v>1.6068778233183388E-2</c:v>
                </c:pt>
                <c:pt idx="866">
                  <c:v>1.6343957312651553E-2</c:v>
                </c:pt>
                <c:pt idx="867">
                  <c:v>1.6888111411030634E-2</c:v>
                </c:pt>
                <c:pt idx="868">
                  <c:v>2.0226824812298948E-2</c:v>
                </c:pt>
                <c:pt idx="869">
                  <c:v>2.1177046803024135E-2</c:v>
                </c:pt>
                <c:pt idx="870">
                  <c:v>8.0068525851529848E-2</c:v>
                </c:pt>
                <c:pt idx="871">
                  <c:v>7.4003885163354099E-2</c:v>
                </c:pt>
                <c:pt idx="872">
                  <c:v>1.2270086557431696E-2</c:v>
                </c:pt>
                <c:pt idx="873">
                  <c:v>7.4509402189746277E-2</c:v>
                </c:pt>
                <c:pt idx="874">
                  <c:v>1.1995308315370682E-2</c:v>
                </c:pt>
                <c:pt idx="875">
                  <c:v>1.2260940770784309E-2</c:v>
                </c:pt>
                <c:pt idx="876">
                  <c:v>7.390829816581837E-2</c:v>
                </c:pt>
                <c:pt idx="877">
                  <c:v>1.3773753702762931E-2</c:v>
                </c:pt>
                <c:pt idx="878">
                  <c:v>4.8887384351938408E-2</c:v>
                </c:pt>
                <c:pt idx="879">
                  <c:v>1.4012752875854297E-2</c:v>
                </c:pt>
                <c:pt idx="880">
                  <c:v>3.7037393289110085E-2</c:v>
                </c:pt>
                <c:pt idx="881">
                  <c:v>3.0834929707771852E-2</c:v>
                </c:pt>
                <c:pt idx="882">
                  <c:v>1.6540064008748811E-2</c:v>
                </c:pt>
                <c:pt idx="883">
                  <c:v>2.6077917942158167E-2</c:v>
                </c:pt>
                <c:pt idx="884">
                  <c:v>2.7602268145903441E-2</c:v>
                </c:pt>
                <c:pt idx="885">
                  <c:v>8.1336891474811414E-3</c:v>
                </c:pt>
                <c:pt idx="886">
                  <c:v>9.61840093647039E-3</c:v>
                </c:pt>
                <c:pt idx="887">
                  <c:v>8.2834261943699281E-3</c:v>
                </c:pt>
                <c:pt idx="888">
                  <c:v>8.1757233408885719E-3</c:v>
                </c:pt>
                <c:pt idx="889">
                  <c:v>8.1956987537041229E-3</c:v>
                </c:pt>
                <c:pt idx="890">
                  <c:v>8.3870922678215571E-3</c:v>
                </c:pt>
                <c:pt idx="891">
                  <c:v>8.7276233353979805E-3</c:v>
                </c:pt>
                <c:pt idx="892">
                  <c:v>9.0606443958166187E-3</c:v>
                </c:pt>
                <c:pt idx="893">
                  <c:v>9.5198533958655383E-3</c:v>
                </c:pt>
                <c:pt idx="894">
                  <c:v>9.893369903964503E-3</c:v>
                </c:pt>
                <c:pt idx="895">
                  <c:v>1.0537465546228832E-2</c:v>
                </c:pt>
                <c:pt idx="896">
                  <c:v>1.1482253282685633E-2</c:v>
                </c:pt>
                <c:pt idx="897">
                  <c:v>1.351995594565121E-2</c:v>
                </c:pt>
                <c:pt idx="898">
                  <c:v>9.4929976285169394E-3</c:v>
                </c:pt>
                <c:pt idx="899">
                  <c:v>9.9261781841446118E-3</c:v>
                </c:pt>
                <c:pt idx="900">
                  <c:v>9.1837944681744995E-3</c:v>
                </c:pt>
                <c:pt idx="901">
                  <c:v>1.0791805846930116E-2</c:v>
                </c:pt>
                <c:pt idx="902">
                  <c:v>1.1213463143863284E-2</c:v>
                </c:pt>
                <c:pt idx="903">
                  <c:v>1.1825684091806926E-2</c:v>
                </c:pt>
                <c:pt idx="904">
                  <c:v>1.2882364349659354E-2</c:v>
                </c:pt>
                <c:pt idx="905">
                  <c:v>1.4766602066033354E-2</c:v>
                </c:pt>
                <c:pt idx="906">
                  <c:v>1.563333128491616E-2</c:v>
                </c:pt>
                <c:pt idx="907">
                  <c:v>1.0349371277916741E-2</c:v>
                </c:pt>
                <c:pt idx="908">
                  <c:v>1.7387236396113042E-2</c:v>
                </c:pt>
                <c:pt idx="909">
                  <c:v>1.867953328846373E-2</c:v>
                </c:pt>
                <c:pt idx="910">
                  <c:v>1.3422782031785204E-2</c:v>
                </c:pt>
                <c:pt idx="911">
                  <c:v>8.0462902261368065E-3</c:v>
                </c:pt>
                <c:pt idx="912">
                  <c:v>7.9885261334439826E-3</c:v>
                </c:pt>
                <c:pt idx="913">
                  <c:v>8.1264973246697597E-3</c:v>
                </c:pt>
                <c:pt idx="914">
                  <c:v>9.2935640012650946E-3</c:v>
                </c:pt>
                <c:pt idx="915">
                  <c:v>8.1973033557331664E-3</c:v>
                </c:pt>
                <c:pt idx="916">
                  <c:v>8.2972854748024731E-3</c:v>
                </c:pt>
                <c:pt idx="917">
                  <c:v>8.4582462329230983E-3</c:v>
                </c:pt>
                <c:pt idx="918">
                  <c:v>8.6510312680619771E-3</c:v>
                </c:pt>
                <c:pt idx="919">
                  <c:v>9.1127967886417208E-3</c:v>
                </c:pt>
                <c:pt idx="920">
                  <c:v>9.4878168472251091E-3</c:v>
                </c:pt>
                <c:pt idx="921">
                  <c:v>1.0105509293309438E-2</c:v>
                </c:pt>
                <c:pt idx="922">
                  <c:v>1.0816189324224167E-2</c:v>
                </c:pt>
                <c:pt idx="923">
                  <c:v>1.3833963535030486E-2</c:v>
                </c:pt>
                <c:pt idx="924">
                  <c:v>1.547197455576404E-2</c:v>
                </c:pt>
                <c:pt idx="925">
                  <c:v>1.6713856161979252E-2</c:v>
                </c:pt>
                <c:pt idx="926">
                  <c:v>8.290139414270167E-3</c:v>
                </c:pt>
                <c:pt idx="927">
                  <c:v>8.3131198076932117E-3</c:v>
                </c:pt>
                <c:pt idx="928">
                  <c:v>8.3642884985325339E-3</c:v>
                </c:pt>
                <c:pt idx="929">
                  <c:v>8.3755022031778252E-3</c:v>
                </c:pt>
                <c:pt idx="930">
                  <c:v>8.5282706495400304E-3</c:v>
                </c:pt>
                <c:pt idx="931">
                  <c:v>8.6712882015814903E-3</c:v>
                </c:pt>
                <c:pt idx="932">
                  <c:v>8.7551957165160933E-3</c:v>
                </c:pt>
                <c:pt idx="933">
                  <c:v>8.8498435287521441E-3</c:v>
                </c:pt>
                <c:pt idx="934">
                  <c:v>9.2860667969653435E-3</c:v>
                </c:pt>
                <c:pt idx="935">
                  <c:v>9.4894711430439146E-3</c:v>
                </c:pt>
                <c:pt idx="936">
                  <c:v>1.1232284946775672E-2</c:v>
                </c:pt>
                <c:pt idx="937">
                  <c:v>1.090358924944523E-2</c:v>
                </c:pt>
                <c:pt idx="938">
                  <c:v>1.2699309071921617E-2</c:v>
                </c:pt>
                <c:pt idx="939">
                  <c:v>1.5509213921846335E-2</c:v>
                </c:pt>
                <c:pt idx="940">
                  <c:v>1.6763729680123938E-2</c:v>
                </c:pt>
                <c:pt idx="941">
                  <c:v>9.4060502625750164E-3</c:v>
                </c:pt>
                <c:pt idx="942">
                  <c:v>9.6121287199212434E-3</c:v>
                </c:pt>
                <c:pt idx="943">
                  <c:v>1.1979349241819957E-2</c:v>
                </c:pt>
                <c:pt idx="944">
                  <c:v>9.7664713408176524E-3</c:v>
                </c:pt>
                <c:pt idx="945">
                  <c:v>9.9148927195425174E-3</c:v>
                </c:pt>
                <c:pt idx="946">
                  <c:v>1.0082707003478946E-2</c:v>
                </c:pt>
                <c:pt idx="947">
                  <c:v>1.161256150054342E-2</c:v>
                </c:pt>
                <c:pt idx="948">
                  <c:v>1.1144695289145313E-2</c:v>
                </c:pt>
                <c:pt idx="949">
                  <c:v>1.1956223338381302E-2</c:v>
                </c:pt>
                <c:pt idx="950">
                  <c:v>1.5200366357750249E-2</c:v>
                </c:pt>
                <c:pt idx="951">
                  <c:v>1.3476333713837706E-2</c:v>
                </c:pt>
                <c:pt idx="952">
                  <c:v>1.467508347376768E-2</c:v>
                </c:pt>
                <c:pt idx="953">
                  <c:v>1.345392782940211E-2</c:v>
                </c:pt>
                <c:pt idx="954">
                  <c:v>1.3331563905626679E-2</c:v>
                </c:pt>
                <c:pt idx="955">
                  <c:v>1.365679640763289E-2</c:v>
                </c:pt>
                <c:pt idx="956">
                  <c:v>1.1465474628802144E-2</c:v>
                </c:pt>
                <c:pt idx="957">
                  <c:v>1.3338112850405591E-2</c:v>
                </c:pt>
                <c:pt idx="958">
                  <c:v>1.3383861985425412E-2</c:v>
                </c:pt>
                <c:pt idx="959">
                  <c:v>1.2010805915038824E-2</c:v>
                </c:pt>
                <c:pt idx="960">
                  <c:v>1.2155579344013822E-2</c:v>
                </c:pt>
                <c:pt idx="961">
                  <c:v>1.2554068939575214E-2</c:v>
                </c:pt>
                <c:pt idx="962">
                  <c:v>1.2791815145920156E-2</c:v>
                </c:pt>
                <c:pt idx="963">
                  <c:v>1.524396841291578E-2</c:v>
                </c:pt>
                <c:pt idx="964">
                  <c:v>1.4319593673374501E-2</c:v>
                </c:pt>
                <c:pt idx="965">
                  <c:v>1.1192716426443417E-2</c:v>
                </c:pt>
                <c:pt idx="966">
                  <c:v>1.1382249284691587E-2</c:v>
                </c:pt>
                <c:pt idx="967">
                  <c:v>1.1814688572781337E-2</c:v>
                </c:pt>
                <c:pt idx="968">
                  <c:v>9.6235665745686254E-3</c:v>
                </c:pt>
                <c:pt idx="969">
                  <c:v>9.6817296680865028E-3</c:v>
                </c:pt>
                <c:pt idx="970">
                  <c:v>1.0163150945075194E-2</c:v>
                </c:pt>
                <c:pt idx="971">
                  <c:v>1.0212624262347607E-2</c:v>
                </c:pt>
                <c:pt idx="972">
                  <c:v>1.0110717221589788E-2</c:v>
                </c:pt>
                <c:pt idx="973">
                  <c:v>1.0855716535480583E-2</c:v>
                </c:pt>
                <c:pt idx="974">
                  <c:v>1.1033210728466128E-2</c:v>
                </c:pt>
                <c:pt idx="975">
                  <c:v>8.7929954950856041E-3</c:v>
                </c:pt>
                <c:pt idx="976">
                  <c:v>8.6322115505871842E-3</c:v>
                </c:pt>
                <c:pt idx="977">
                  <c:v>8.4942137360837291E-3</c:v>
                </c:pt>
                <c:pt idx="978">
                  <c:v>8.4117010223042667E-3</c:v>
                </c:pt>
                <c:pt idx="979">
                  <c:v>8.7784709471102687E-3</c:v>
                </c:pt>
                <c:pt idx="980">
                  <c:v>8.6515558831418947E-3</c:v>
                </c:pt>
                <c:pt idx="981">
                  <c:v>9.1030055528265701E-3</c:v>
                </c:pt>
                <c:pt idx="982">
                  <c:v>8.9886182872463277E-3</c:v>
                </c:pt>
                <c:pt idx="983">
                  <c:v>9.3004535534369128E-3</c:v>
                </c:pt>
                <c:pt idx="984">
                  <c:v>9.5276943805987415E-3</c:v>
                </c:pt>
                <c:pt idx="985">
                  <c:v>1.0074560198842876E-2</c:v>
                </c:pt>
                <c:pt idx="986">
                  <c:v>1.0884522756095725E-2</c:v>
                </c:pt>
                <c:pt idx="987">
                  <c:v>1.272201975378112E-2</c:v>
                </c:pt>
                <c:pt idx="988">
                  <c:v>1.5484211959445481E-2</c:v>
                </c:pt>
                <c:pt idx="989">
                  <c:v>1.6749026329430164E-2</c:v>
                </c:pt>
                <c:pt idx="990">
                  <c:v>8.0637964937253035E-3</c:v>
                </c:pt>
                <c:pt idx="991">
                  <c:v>8.9807209914045741E-3</c:v>
                </c:pt>
                <c:pt idx="992">
                  <c:v>8.1557212157742313E-3</c:v>
                </c:pt>
                <c:pt idx="993">
                  <c:v>8.0235104743537171E-3</c:v>
                </c:pt>
                <c:pt idx="994">
                  <c:v>8.2004248418937348E-3</c:v>
                </c:pt>
                <c:pt idx="995">
                  <c:v>9.4120048425886133E-3</c:v>
                </c:pt>
                <c:pt idx="996">
                  <c:v>8.50416123645799E-3</c:v>
                </c:pt>
                <c:pt idx="997">
                  <c:v>8.6295164056490042E-3</c:v>
                </c:pt>
                <c:pt idx="998">
                  <c:v>9.1997487201130011E-3</c:v>
                </c:pt>
                <c:pt idx="999">
                  <c:v>9.4580701784063546E-3</c:v>
                </c:pt>
                <c:pt idx="1000">
                  <c:v>1.0127603319380485E-2</c:v>
                </c:pt>
                <c:pt idx="1001">
                  <c:v>1.0926951072256327E-2</c:v>
                </c:pt>
                <c:pt idx="1002">
                  <c:v>1.265357860944934E-2</c:v>
                </c:pt>
                <c:pt idx="1003">
                  <c:v>1.5508354758176605E-2</c:v>
                </c:pt>
                <c:pt idx="1004">
                  <c:v>1.6805758640948583E-2</c:v>
                </c:pt>
                <c:pt idx="1005">
                  <c:v>9.0479449599225083E-3</c:v>
                </c:pt>
                <c:pt idx="1006">
                  <c:v>9.1011412026587406E-3</c:v>
                </c:pt>
                <c:pt idx="1007">
                  <c:v>9.3019565144316051E-3</c:v>
                </c:pt>
                <c:pt idx="1008">
                  <c:v>9.3152115886824503E-3</c:v>
                </c:pt>
                <c:pt idx="1009">
                  <c:v>9.5709396838724817E-3</c:v>
                </c:pt>
                <c:pt idx="1010">
                  <c:v>9.0421552574603686E-3</c:v>
                </c:pt>
                <c:pt idx="1011">
                  <c:v>9.0053341193178545E-3</c:v>
                </c:pt>
                <c:pt idx="1012">
                  <c:v>9.4745642192049263E-3</c:v>
                </c:pt>
                <c:pt idx="1013">
                  <c:v>9.6053664845954026E-3</c:v>
                </c:pt>
                <c:pt idx="1014">
                  <c:v>9.7622178701901475E-3</c:v>
                </c:pt>
                <c:pt idx="1015">
                  <c:v>1.0168150504317968E-2</c:v>
                </c:pt>
                <c:pt idx="1016">
                  <c:v>1.0930856573607668E-2</c:v>
                </c:pt>
                <c:pt idx="1017">
                  <c:v>1.2787589836161996E-2</c:v>
                </c:pt>
                <c:pt idx="1018">
                  <c:v>1.5902031726032505E-2</c:v>
                </c:pt>
                <c:pt idx="1019">
                  <c:v>1.7271930027422982E-2</c:v>
                </c:pt>
                <c:pt idx="1020">
                  <c:v>9.2672184690383505E-3</c:v>
                </c:pt>
                <c:pt idx="1021">
                  <c:v>9.2832205788860485E-3</c:v>
                </c:pt>
                <c:pt idx="1022">
                  <c:v>9.508607765434364E-3</c:v>
                </c:pt>
                <c:pt idx="1023">
                  <c:v>9.020772615667777E-3</c:v>
                </c:pt>
                <c:pt idx="1024">
                  <c:v>9.1512750249261587E-3</c:v>
                </c:pt>
                <c:pt idx="1025">
                  <c:v>9.1182926596015158E-3</c:v>
                </c:pt>
                <c:pt idx="1026">
                  <c:v>9.0900464219915104E-3</c:v>
                </c:pt>
                <c:pt idx="1027">
                  <c:v>8.9988441587452069E-3</c:v>
                </c:pt>
                <c:pt idx="1028">
                  <c:v>1.0219043933107465E-2</c:v>
                </c:pt>
                <c:pt idx="1029">
                  <c:v>8.0590761320753004E-3</c:v>
                </c:pt>
                <c:pt idx="1030">
                  <c:v>8.0521254950960252E-3</c:v>
                </c:pt>
                <c:pt idx="1031">
                  <c:v>8.3039487003362077E-3</c:v>
                </c:pt>
                <c:pt idx="1032">
                  <c:v>9.4246509504546366E-3</c:v>
                </c:pt>
                <c:pt idx="1033">
                  <c:v>9.6348201199243713E-3</c:v>
                </c:pt>
                <c:pt idx="1034">
                  <c:v>8.5002783406074416E-3</c:v>
                </c:pt>
                <c:pt idx="1035">
                  <c:v>8.7220560623646401E-3</c:v>
                </c:pt>
                <c:pt idx="1036">
                  <c:v>8.8384594353585338E-3</c:v>
                </c:pt>
                <c:pt idx="1037">
                  <c:v>9.3601888889362252E-3</c:v>
                </c:pt>
                <c:pt idx="1038">
                  <c:v>9.6142840067824694E-3</c:v>
                </c:pt>
                <c:pt idx="1039">
                  <c:v>1.0443771891719448E-2</c:v>
                </c:pt>
                <c:pt idx="1040">
                  <c:v>1.1304167346425512E-2</c:v>
                </c:pt>
                <c:pt idx="1041">
                  <c:v>1.5339349741577217E-2</c:v>
                </c:pt>
                <c:pt idx="1042">
                  <c:v>1.6522974296096334E-2</c:v>
                </c:pt>
                <c:pt idx="1043">
                  <c:v>2.0298020697874099E-2</c:v>
                </c:pt>
                <c:pt idx="1044">
                  <c:v>9.7586502593558395E-3</c:v>
                </c:pt>
                <c:pt idx="1045">
                  <c:v>1.0144946150212312E-2</c:v>
                </c:pt>
                <c:pt idx="1046">
                  <c:v>1.004092246061946E-2</c:v>
                </c:pt>
                <c:pt idx="1047">
                  <c:v>9.7525090183735608E-3</c:v>
                </c:pt>
                <c:pt idx="1048">
                  <c:v>9.9053548605211022E-3</c:v>
                </c:pt>
                <c:pt idx="1049">
                  <c:v>1.0943905823102725E-2</c:v>
                </c:pt>
                <c:pt idx="1050">
                  <c:v>1.0728684810615842E-2</c:v>
                </c:pt>
                <c:pt idx="1051">
                  <c:v>1.1362189105501935E-2</c:v>
                </c:pt>
                <c:pt idx="1052">
                  <c:v>1.1844698989854907E-2</c:v>
                </c:pt>
                <c:pt idx="1053">
                  <c:v>1.2653852510626286E-2</c:v>
                </c:pt>
                <c:pt idx="1054">
                  <c:v>1.3002201527713364E-2</c:v>
                </c:pt>
                <c:pt idx="1055">
                  <c:v>1.4119161073377778E-2</c:v>
                </c:pt>
                <c:pt idx="1056">
                  <c:v>1.6405890798695644E-2</c:v>
                </c:pt>
                <c:pt idx="1057">
                  <c:v>2.1159783127551346E-2</c:v>
                </c:pt>
                <c:pt idx="1058">
                  <c:v>1.0676034359355598E-2</c:v>
                </c:pt>
                <c:pt idx="1059">
                  <c:v>1.0555830186761171E-2</c:v>
                </c:pt>
                <c:pt idx="1060">
                  <c:v>1.0510164668053939E-2</c:v>
                </c:pt>
                <c:pt idx="1061">
                  <c:v>1.0394754949631534E-2</c:v>
                </c:pt>
                <c:pt idx="1062">
                  <c:v>1.0643572866102327E-2</c:v>
                </c:pt>
                <c:pt idx="1063">
                  <c:v>8.9809135229331396E-3</c:v>
                </c:pt>
                <c:pt idx="1064">
                  <c:v>9.4231768785733062E-3</c:v>
                </c:pt>
                <c:pt idx="1065">
                  <c:v>9.5400028716929562E-3</c:v>
                </c:pt>
                <c:pt idx="1066">
                  <c:v>1.245997608625116E-2</c:v>
                </c:pt>
                <c:pt idx="1067">
                  <c:v>1.0418039230255118E-2</c:v>
                </c:pt>
                <c:pt idx="1068">
                  <c:v>1.1134477693210744E-2</c:v>
                </c:pt>
                <c:pt idx="1069">
                  <c:v>1.1983494740322882E-2</c:v>
                </c:pt>
                <c:pt idx="1070">
                  <c:v>7.9364875172299593E-3</c:v>
                </c:pt>
                <c:pt idx="1071">
                  <c:v>7.9896093251673669E-3</c:v>
                </c:pt>
                <c:pt idx="1072">
                  <c:v>8.0305098667049334E-3</c:v>
                </c:pt>
                <c:pt idx="1073">
                  <c:v>8.2918689496540212E-3</c:v>
                </c:pt>
                <c:pt idx="1074">
                  <c:v>8.5590272837450989E-3</c:v>
                </c:pt>
                <c:pt idx="1075">
                  <c:v>7.9410154535030624E-3</c:v>
                </c:pt>
                <c:pt idx="1076">
                  <c:v>7.8979305715281296E-3</c:v>
                </c:pt>
                <c:pt idx="1077">
                  <c:v>8.029533190688571E-3</c:v>
                </c:pt>
                <c:pt idx="1078">
                  <c:v>7.9629691419120796E-3</c:v>
                </c:pt>
                <c:pt idx="1079">
                  <c:v>7.9612314870368857E-3</c:v>
                </c:pt>
                <c:pt idx="1080">
                  <c:v>8.1557249179926745E-3</c:v>
                </c:pt>
                <c:pt idx="1081">
                  <c:v>8.4863669446143507E-3</c:v>
                </c:pt>
                <c:pt idx="1082">
                  <c:v>8.6019398286962083E-3</c:v>
                </c:pt>
                <c:pt idx="1083">
                  <c:v>1.1062600918900361E-2</c:v>
                </c:pt>
                <c:pt idx="1084">
                  <c:v>1.1103526945245107E-2</c:v>
                </c:pt>
                <c:pt idx="1085">
                  <c:v>1.0226391533294443E-2</c:v>
                </c:pt>
                <c:pt idx="1086">
                  <c:v>1.2960712049961066E-2</c:v>
                </c:pt>
                <c:pt idx="1087">
                  <c:v>1.7299208581788083E-2</c:v>
                </c:pt>
                <c:pt idx="1088">
                  <c:v>1.7426185933590792E-2</c:v>
                </c:pt>
                <c:pt idx="1089">
                  <c:v>1.6378835801872708E-2</c:v>
                </c:pt>
                <c:pt idx="1090">
                  <c:v>1.3471292089630639E-2</c:v>
                </c:pt>
                <c:pt idx="1091">
                  <c:v>7.8630746353907117E-3</c:v>
                </c:pt>
                <c:pt idx="1092">
                  <c:v>7.8669051791396116E-3</c:v>
                </c:pt>
                <c:pt idx="1093">
                  <c:v>7.9554722686541839E-3</c:v>
                </c:pt>
                <c:pt idx="1094">
                  <c:v>7.9424312678088478E-3</c:v>
                </c:pt>
                <c:pt idx="1095">
                  <c:v>7.9670018859979205E-3</c:v>
                </c:pt>
                <c:pt idx="1096">
                  <c:v>8.0731962767882168E-3</c:v>
                </c:pt>
                <c:pt idx="1097">
                  <c:v>8.3294708050689024E-3</c:v>
                </c:pt>
                <c:pt idx="1098">
                  <c:v>8.4335031236656473E-3</c:v>
                </c:pt>
                <c:pt idx="1099">
                  <c:v>1.043865147282577E-2</c:v>
                </c:pt>
                <c:pt idx="1100">
                  <c:v>9.201600598709404E-3</c:v>
                </c:pt>
                <c:pt idx="1101">
                  <c:v>9.860747400774245E-3</c:v>
                </c:pt>
                <c:pt idx="1102">
                  <c:v>1.0665505133494322E-2</c:v>
                </c:pt>
                <c:pt idx="1103">
                  <c:v>1.2516471707482798E-2</c:v>
                </c:pt>
                <c:pt idx="1104">
                  <c:v>1.5453854917914907E-2</c:v>
                </c:pt>
                <c:pt idx="1105">
                  <c:v>1.6749590568372608E-2</c:v>
                </c:pt>
                <c:pt idx="1106">
                  <c:v>1.2935728201111066E-2</c:v>
                </c:pt>
                <c:pt idx="1107">
                  <c:v>1.2897567886827527E-2</c:v>
                </c:pt>
                <c:pt idx="1108">
                  <c:v>1.3079600155945791E-2</c:v>
                </c:pt>
                <c:pt idx="1109">
                  <c:v>1.3192866813019254E-2</c:v>
                </c:pt>
                <c:pt idx="1110">
                  <c:v>1.3596226516193705E-2</c:v>
                </c:pt>
                <c:pt idx="1111">
                  <c:v>1.3947862812343944E-2</c:v>
                </c:pt>
                <c:pt idx="1112">
                  <c:v>9.3126600958752439E-3</c:v>
                </c:pt>
                <c:pt idx="1113">
                  <c:v>9.5662089466475864E-3</c:v>
                </c:pt>
                <c:pt idx="1114">
                  <c:v>9.707387462766089E-3</c:v>
                </c:pt>
                <c:pt idx="1115">
                  <c:v>9.5224421736301735E-3</c:v>
                </c:pt>
                <c:pt idx="1116">
                  <c:v>9.5576904862935477E-3</c:v>
                </c:pt>
                <c:pt idx="1117">
                  <c:v>9.5509629985305738E-3</c:v>
                </c:pt>
                <c:pt idx="1118">
                  <c:v>9.8829826059234696E-3</c:v>
                </c:pt>
                <c:pt idx="1119">
                  <c:v>1.0448678083238006E-2</c:v>
                </c:pt>
                <c:pt idx="1120">
                  <c:v>1.0791389809559218E-2</c:v>
                </c:pt>
                <c:pt idx="1121">
                  <c:v>1.1933896989580745E-2</c:v>
                </c:pt>
                <c:pt idx="1122">
                  <c:v>1.005706842981848E-2</c:v>
                </c:pt>
                <c:pt idx="1123">
                  <c:v>1.0125335249588793E-2</c:v>
                </c:pt>
                <c:pt idx="1124">
                  <c:v>1.0178513175990944E-2</c:v>
                </c:pt>
                <c:pt idx="1125">
                  <c:v>1.006960901300368E-2</c:v>
                </c:pt>
                <c:pt idx="1126">
                  <c:v>1.0004461761261383E-2</c:v>
                </c:pt>
                <c:pt idx="1127">
                  <c:v>1.0203436079415217E-2</c:v>
                </c:pt>
                <c:pt idx="1128">
                  <c:v>1.0357837066535588E-2</c:v>
                </c:pt>
                <c:pt idx="1129">
                  <c:v>1.1008679743532436E-2</c:v>
                </c:pt>
                <c:pt idx="1130">
                  <c:v>1.1891110901748783E-2</c:v>
                </c:pt>
                <c:pt idx="1131">
                  <c:v>1.537159311943968E-2</c:v>
                </c:pt>
                <c:pt idx="1132">
                  <c:v>1.3918074890351816E-2</c:v>
                </c:pt>
                <c:pt idx="1133">
                  <c:v>1.457892273186435E-2</c:v>
                </c:pt>
                <c:pt idx="1134">
                  <c:v>8.1763459473552739E-3</c:v>
                </c:pt>
                <c:pt idx="1135">
                  <c:v>8.2217688267966268E-3</c:v>
                </c:pt>
                <c:pt idx="1136">
                  <c:v>9.0963704634220172E-3</c:v>
                </c:pt>
                <c:pt idx="1137">
                  <c:v>8.2335651870523267E-3</c:v>
                </c:pt>
                <c:pt idx="1138">
                  <c:v>8.1976319355651119E-3</c:v>
                </c:pt>
                <c:pt idx="1139">
                  <c:v>8.3494026473980663E-3</c:v>
                </c:pt>
                <c:pt idx="1140">
                  <c:v>8.5087378867756639E-3</c:v>
                </c:pt>
                <c:pt idx="1141">
                  <c:v>8.8041814555183447E-3</c:v>
                </c:pt>
                <c:pt idx="1142">
                  <c:v>9.1750086044571806E-3</c:v>
                </c:pt>
                <c:pt idx="1143">
                  <c:v>9.5059521550517126E-3</c:v>
                </c:pt>
                <c:pt idx="1144">
                  <c:v>1.0188687900798167E-2</c:v>
                </c:pt>
                <c:pt idx="1145">
                  <c:v>1.0997814985863752E-2</c:v>
                </c:pt>
                <c:pt idx="1146">
                  <c:v>1.2815368005189521E-2</c:v>
                </c:pt>
                <c:pt idx="1147">
                  <c:v>1.5608392275566367E-2</c:v>
                </c:pt>
                <c:pt idx="1148">
                  <c:v>8.4229038198611623E-3</c:v>
                </c:pt>
                <c:pt idx="1149">
                  <c:v>8.5234578485501103E-3</c:v>
                </c:pt>
                <c:pt idx="1150">
                  <c:v>8.6323827950628377E-3</c:v>
                </c:pt>
                <c:pt idx="1151">
                  <c:v>8.4847332562038996E-3</c:v>
                </c:pt>
                <c:pt idx="1152">
                  <c:v>8.5590613352245163E-3</c:v>
                </c:pt>
                <c:pt idx="1153">
                  <c:v>8.7195755440581529E-3</c:v>
                </c:pt>
                <c:pt idx="1154">
                  <c:v>1.0916925432976694E-2</c:v>
                </c:pt>
                <c:pt idx="1155">
                  <c:v>9.5014317959272315E-3</c:v>
                </c:pt>
                <c:pt idx="1156">
                  <c:v>1.0119771346204953E-2</c:v>
                </c:pt>
                <c:pt idx="1157">
                  <c:v>1.2236424566769852E-2</c:v>
                </c:pt>
                <c:pt idx="1158">
                  <c:v>1.1407798043066908E-2</c:v>
                </c:pt>
                <c:pt idx="1159">
                  <c:v>1.2622997366600552E-2</c:v>
                </c:pt>
                <c:pt idx="1160">
                  <c:v>1.4873169321151309E-2</c:v>
                </c:pt>
                <c:pt idx="1161">
                  <c:v>1.8134166005694154E-2</c:v>
                </c:pt>
                <c:pt idx="1162">
                  <c:v>1.9612139955494202E-2</c:v>
                </c:pt>
                <c:pt idx="1163">
                  <c:v>7.7706655782409269E-3</c:v>
                </c:pt>
                <c:pt idx="1164">
                  <c:v>7.8185982517597289E-3</c:v>
                </c:pt>
                <c:pt idx="1165">
                  <c:v>7.9044805759963289E-3</c:v>
                </c:pt>
                <c:pt idx="1166">
                  <c:v>8.9939018061307684E-3</c:v>
                </c:pt>
                <c:pt idx="1167">
                  <c:v>7.9887142212822452E-3</c:v>
                </c:pt>
                <c:pt idx="1168">
                  <c:v>8.1028140342609793E-3</c:v>
                </c:pt>
                <c:pt idx="1169">
                  <c:v>8.4615723237875008E-3</c:v>
                </c:pt>
                <c:pt idx="1170">
                  <c:v>8.4766742816056052E-3</c:v>
                </c:pt>
                <c:pt idx="1171">
                  <c:v>9.0072682448991762E-3</c:v>
                </c:pt>
                <c:pt idx="1172">
                  <c:v>9.3793844149759904E-3</c:v>
                </c:pt>
                <c:pt idx="1173">
                  <c:v>1.000444270808213E-2</c:v>
                </c:pt>
                <c:pt idx="1174">
                  <c:v>1.0940818522738651E-2</c:v>
                </c:pt>
                <c:pt idx="1175">
                  <c:v>7.9567021595142312E-3</c:v>
                </c:pt>
                <c:pt idx="1176">
                  <c:v>8.0268182105554167E-3</c:v>
                </c:pt>
                <c:pt idx="1177">
                  <c:v>8.1001888706271775E-3</c:v>
                </c:pt>
                <c:pt idx="1178">
                  <c:v>8.1140428688389454E-3</c:v>
                </c:pt>
                <c:pt idx="1179">
                  <c:v>9.3248763163615214E-3</c:v>
                </c:pt>
                <c:pt idx="1180">
                  <c:v>9.4140562410643547E-3</c:v>
                </c:pt>
                <c:pt idx="1181">
                  <c:v>8.8919804932601036E-3</c:v>
                </c:pt>
                <c:pt idx="1182">
                  <c:v>8.8162431456970409E-3</c:v>
                </c:pt>
                <c:pt idx="1183">
                  <c:v>9.1917226597642201E-3</c:v>
                </c:pt>
                <c:pt idx="1184">
                  <c:v>9.525261151565878E-3</c:v>
                </c:pt>
                <c:pt idx="1185">
                  <c:v>1.0129717151874548E-2</c:v>
                </c:pt>
                <c:pt idx="1186">
                  <c:v>1.1250000144757173E-2</c:v>
                </c:pt>
                <c:pt idx="1187">
                  <c:v>7.8184216504645146E-3</c:v>
                </c:pt>
                <c:pt idx="1188">
                  <c:v>7.9675084729117496E-3</c:v>
                </c:pt>
                <c:pt idx="1189">
                  <c:v>7.9752779293818885E-3</c:v>
                </c:pt>
                <c:pt idx="1190">
                  <c:v>7.9053165878970773E-3</c:v>
                </c:pt>
                <c:pt idx="1191">
                  <c:v>7.9548417513654896E-3</c:v>
                </c:pt>
                <c:pt idx="1192">
                  <c:v>8.0834598322384564E-3</c:v>
                </c:pt>
                <c:pt idx="1193">
                  <c:v>8.3054972555241125E-3</c:v>
                </c:pt>
                <c:pt idx="1194">
                  <c:v>8.5109275197625053E-3</c:v>
                </c:pt>
                <c:pt idx="1195">
                  <c:v>8.9205185278546893E-3</c:v>
                </c:pt>
                <c:pt idx="1196">
                  <c:v>9.3332723947840736E-3</c:v>
                </c:pt>
                <c:pt idx="1197">
                  <c:v>9.9149982223299057E-3</c:v>
                </c:pt>
                <c:pt idx="1198">
                  <c:v>1.0757180493078219E-2</c:v>
                </c:pt>
                <c:pt idx="1199">
                  <c:v>1.2557121314266943E-2</c:v>
                </c:pt>
                <c:pt idx="1200">
                  <c:v>1.5452740394831401E-2</c:v>
                </c:pt>
                <c:pt idx="1201">
                  <c:v>1.6662645936359272E-2</c:v>
                </c:pt>
                <c:pt idx="1202">
                  <c:v>1.1694757519326939E-2</c:v>
                </c:pt>
                <c:pt idx="1203">
                  <c:v>1.3709046423288261E-2</c:v>
                </c:pt>
                <c:pt idx="1204">
                  <c:v>1.173509583356488E-2</c:v>
                </c:pt>
                <c:pt idx="1205">
                  <c:v>1.1629061216979155E-2</c:v>
                </c:pt>
                <c:pt idx="1206">
                  <c:v>1.2060676074251257E-2</c:v>
                </c:pt>
                <c:pt idx="1207">
                  <c:v>1.2014645087936345E-2</c:v>
                </c:pt>
                <c:pt idx="1208">
                  <c:v>1.5011840676085372E-2</c:v>
                </c:pt>
                <c:pt idx="1209">
                  <c:v>1.395637179937935E-2</c:v>
                </c:pt>
                <c:pt idx="1210">
                  <c:v>1.4702020816615835E-2</c:v>
                </c:pt>
                <c:pt idx="1211">
                  <c:v>1.4754034184503015E-2</c:v>
                </c:pt>
                <c:pt idx="1212">
                  <c:v>1.4337181346082677E-2</c:v>
                </c:pt>
                <c:pt idx="1213">
                  <c:v>1.503825608232068E-2</c:v>
                </c:pt>
                <c:pt idx="1214">
                  <c:v>1.6511785117101701E-2</c:v>
                </c:pt>
                <c:pt idx="1215">
                  <c:v>1.9173128057095239E-2</c:v>
                </c:pt>
                <c:pt idx="1216">
                  <c:v>2.0355884021445461E-2</c:v>
                </c:pt>
                <c:pt idx="1217">
                  <c:v>1.3727434995247142E-2</c:v>
                </c:pt>
                <c:pt idx="1218">
                  <c:v>1.1263645213761279E-2</c:v>
                </c:pt>
                <c:pt idx="1219">
                  <c:v>1.3651050550889589E-2</c:v>
                </c:pt>
                <c:pt idx="1220">
                  <c:v>1.1278257297874938E-2</c:v>
                </c:pt>
                <c:pt idx="1221">
                  <c:v>1.1552129768962071E-2</c:v>
                </c:pt>
                <c:pt idx="1222">
                  <c:v>1.3944276331634153E-2</c:v>
                </c:pt>
                <c:pt idx="1223">
                  <c:v>1.1912867308593885E-2</c:v>
                </c:pt>
                <c:pt idx="1224">
                  <c:v>1.3669633997199577E-2</c:v>
                </c:pt>
                <c:pt idx="1225">
                  <c:v>1.2450583956847108E-2</c:v>
                </c:pt>
                <c:pt idx="1226">
                  <c:v>1.2926248816997759E-2</c:v>
                </c:pt>
                <c:pt idx="1227">
                  <c:v>1.5358318888674654E-2</c:v>
                </c:pt>
                <c:pt idx="1228">
                  <c:v>1.4267908954751602E-2</c:v>
                </c:pt>
                <c:pt idx="1229">
                  <c:v>1.6019166324820321E-2</c:v>
                </c:pt>
                <c:pt idx="1230">
                  <c:v>1.8629495665668672E-2</c:v>
                </c:pt>
                <c:pt idx="1231">
                  <c:v>2.1431273236946363E-2</c:v>
                </c:pt>
                <c:pt idx="1232">
                  <c:v>1.3879313986322804E-2</c:v>
                </c:pt>
                <c:pt idx="1233">
                  <c:v>1.2018857563519888E-2</c:v>
                </c:pt>
                <c:pt idx="1234">
                  <c:v>1.2347458662043334E-2</c:v>
                </c:pt>
                <c:pt idx="1235">
                  <c:v>1.4263111689834162E-2</c:v>
                </c:pt>
                <c:pt idx="1236">
                  <c:v>1.2472748143285438E-2</c:v>
                </c:pt>
                <c:pt idx="1237">
                  <c:v>1.3901861064404712E-2</c:v>
                </c:pt>
                <c:pt idx="1238">
                  <c:v>1.4301059753321915E-2</c:v>
                </c:pt>
                <c:pt idx="1239">
                  <c:v>1.2753533868040736E-2</c:v>
                </c:pt>
                <c:pt idx="1240">
                  <c:v>1.3589207399919919E-2</c:v>
                </c:pt>
                <c:pt idx="1241">
                  <c:v>1.4071600792487754E-2</c:v>
                </c:pt>
                <c:pt idx="1242">
                  <c:v>1.490663374093975E-2</c:v>
                </c:pt>
                <c:pt idx="1243">
                  <c:v>1.5716422789215968E-2</c:v>
                </c:pt>
                <c:pt idx="1244">
                  <c:v>1.7507678855824899E-2</c:v>
                </c:pt>
                <c:pt idx="1245">
                  <c:v>2.0418975432422142E-2</c:v>
                </c:pt>
                <c:pt idx="1246">
                  <c:v>2.1583907491692811E-2</c:v>
                </c:pt>
                <c:pt idx="1247">
                  <c:v>9.3021873423832328E-3</c:v>
                </c:pt>
                <c:pt idx="1248">
                  <c:v>9.5388468657773666E-3</c:v>
                </c:pt>
                <c:pt idx="1249">
                  <c:v>9.3898326182648949E-3</c:v>
                </c:pt>
                <c:pt idx="1250">
                  <c:v>9.1302309361640625E-3</c:v>
                </c:pt>
                <c:pt idx="1251">
                  <c:v>9.0235032957150432E-3</c:v>
                </c:pt>
                <c:pt idx="1252">
                  <c:v>9.4022417055631916E-3</c:v>
                </c:pt>
                <c:pt idx="1253">
                  <c:v>9.7761620706726081E-3</c:v>
                </c:pt>
                <c:pt idx="1254">
                  <c:v>1.0240472599904635E-2</c:v>
                </c:pt>
                <c:pt idx="1255">
                  <c:v>1.0690058233306137E-2</c:v>
                </c:pt>
                <c:pt idx="1256">
                  <c:v>1.1552925991988171E-2</c:v>
                </c:pt>
                <c:pt idx="1257">
                  <c:v>1.1787890747718618E-2</c:v>
                </c:pt>
                <c:pt idx="1258">
                  <c:v>1.2422926978136566E-2</c:v>
                </c:pt>
                <c:pt idx="1259">
                  <c:v>1.3866032271402085E-2</c:v>
                </c:pt>
                <c:pt idx="1260">
                  <c:v>1.6313332775711439E-2</c:v>
                </c:pt>
                <c:pt idx="1261">
                  <c:v>9.4530939567016459E-3</c:v>
                </c:pt>
                <c:pt idx="1262">
                  <c:v>8.0622262313952003E-3</c:v>
                </c:pt>
                <c:pt idx="1263">
                  <c:v>8.2178475946087619E-3</c:v>
                </c:pt>
                <c:pt idx="1264">
                  <c:v>8.1914357140132413E-3</c:v>
                </c:pt>
                <c:pt idx="1265">
                  <c:v>9.7812702409710503E-3</c:v>
                </c:pt>
                <c:pt idx="1266">
                  <c:v>8.4519817620834804E-3</c:v>
                </c:pt>
                <c:pt idx="1267">
                  <c:v>8.6447137194580834E-3</c:v>
                </c:pt>
                <c:pt idx="1268">
                  <c:v>9.0517737125064852E-3</c:v>
                </c:pt>
                <c:pt idx="1269">
                  <c:v>9.8352849531623508E-3</c:v>
                </c:pt>
                <c:pt idx="1270">
                  <c:v>1.1397776906281206E-2</c:v>
                </c:pt>
                <c:pt idx="1271">
                  <c:v>1.1844513912257937E-2</c:v>
                </c:pt>
                <c:pt idx="1272">
                  <c:v>1.3947643595304598E-2</c:v>
                </c:pt>
                <c:pt idx="1273">
                  <c:v>1.5578578908230046E-2</c:v>
                </c:pt>
                <c:pt idx="1274">
                  <c:v>7.8818720944506364E-3</c:v>
                </c:pt>
                <c:pt idx="1275">
                  <c:v>7.9131355251476129E-3</c:v>
                </c:pt>
                <c:pt idx="1276">
                  <c:v>8.0007562807099045E-3</c:v>
                </c:pt>
                <c:pt idx="1277">
                  <c:v>8.0053554049214787E-3</c:v>
                </c:pt>
                <c:pt idx="1278">
                  <c:v>8.1072477793536143E-3</c:v>
                </c:pt>
                <c:pt idx="1279">
                  <c:v>8.372432315607109E-3</c:v>
                </c:pt>
                <c:pt idx="1280">
                  <c:v>8.7530995638382195E-3</c:v>
                </c:pt>
                <c:pt idx="1281">
                  <c:v>8.7899032754211442E-3</c:v>
                </c:pt>
                <c:pt idx="1282">
                  <c:v>9.1663399461129683E-3</c:v>
                </c:pt>
                <c:pt idx="1283">
                  <c:v>1.0312000937965221E-2</c:v>
                </c:pt>
                <c:pt idx="1284">
                  <c:v>9.9943631630699005E-3</c:v>
                </c:pt>
                <c:pt idx="1285">
                  <c:v>1.0843849391300264E-2</c:v>
                </c:pt>
                <c:pt idx="1286">
                  <c:v>1.2583651987862227E-2</c:v>
                </c:pt>
                <c:pt idx="1287">
                  <c:v>1.5428471848044394E-2</c:v>
                </c:pt>
                <c:pt idx="1288">
                  <c:v>1.7980945784768321E-2</c:v>
                </c:pt>
                <c:pt idx="1289">
                  <c:v>7.8666135813049709E-3</c:v>
                </c:pt>
                <c:pt idx="1290">
                  <c:v>7.918977444337838E-3</c:v>
                </c:pt>
                <c:pt idx="1291">
                  <c:v>8.0865417540271073E-3</c:v>
                </c:pt>
                <c:pt idx="1292">
                  <c:v>8.0369510252492789E-3</c:v>
                </c:pt>
                <c:pt idx="1293">
                  <c:v>9.4791524695113875E-3</c:v>
                </c:pt>
                <c:pt idx="1294">
                  <c:v>9.9863187068953193E-3</c:v>
                </c:pt>
                <c:pt idx="1295">
                  <c:v>8.365522481649219E-3</c:v>
                </c:pt>
                <c:pt idx="1296">
                  <c:v>8.5582221709379555E-3</c:v>
                </c:pt>
                <c:pt idx="1297">
                  <c:v>1.0671984718349778E-2</c:v>
                </c:pt>
                <c:pt idx="1298">
                  <c:v>9.3826074886550984E-3</c:v>
                </c:pt>
                <c:pt idx="1299">
                  <c:v>1.0036656366215842E-2</c:v>
                </c:pt>
                <c:pt idx="1300">
                  <c:v>1.0884274481810606E-2</c:v>
                </c:pt>
                <c:pt idx="1301">
                  <c:v>8.7584844159834807E-3</c:v>
                </c:pt>
                <c:pt idx="1302">
                  <c:v>9.0209367323855569E-3</c:v>
                </c:pt>
                <c:pt idx="1303">
                  <c:v>1.1804285251795877E-2</c:v>
                </c:pt>
                <c:pt idx="1304">
                  <c:v>1.1646302874946694E-2</c:v>
                </c:pt>
                <c:pt idx="1305">
                  <c:v>9.5941094662696479E-3</c:v>
                </c:pt>
                <c:pt idx="1306">
                  <c:v>9.7509034139561922E-3</c:v>
                </c:pt>
                <c:pt idx="1307">
                  <c:v>1.0270950586132671E-2</c:v>
                </c:pt>
                <c:pt idx="1308">
                  <c:v>1.3077129949099438E-2</c:v>
                </c:pt>
                <c:pt idx="1309">
                  <c:v>1.1410781775500856E-2</c:v>
                </c:pt>
                <c:pt idx="1310">
                  <c:v>1.1836639348700561E-2</c:v>
                </c:pt>
                <c:pt idx="1311">
                  <c:v>1.269438978371441E-2</c:v>
                </c:pt>
                <c:pt idx="1312">
                  <c:v>8.6543745122417744E-3</c:v>
                </c:pt>
                <c:pt idx="1313">
                  <c:v>8.2680504805415899E-3</c:v>
                </c:pt>
                <c:pt idx="1314">
                  <c:v>8.3404707319027233E-3</c:v>
                </c:pt>
                <c:pt idx="1315">
                  <c:v>8.1494397638826183E-3</c:v>
                </c:pt>
                <c:pt idx="1316">
                  <c:v>8.351615283058271E-3</c:v>
                </c:pt>
                <c:pt idx="1317">
                  <c:v>8.5504641662006754E-3</c:v>
                </c:pt>
                <c:pt idx="1318">
                  <c:v>9.0301775102387318E-3</c:v>
                </c:pt>
                <c:pt idx="1319">
                  <c:v>8.9426736702382E-3</c:v>
                </c:pt>
                <c:pt idx="1320">
                  <c:v>9.3246906723175108E-3</c:v>
                </c:pt>
                <c:pt idx="1321">
                  <c:v>9.5983759588950512E-3</c:v>
                </c:pt>
                <c:pt idx="1322">
                  <c:v>1.0257301534406457E-2</c:v>
                </c:pt>
                <c:pt idx="1323">
                  <c:v>8.9725043007106309E-3</c:v>
                </c:pt>
                <c:pt idx="1324">
                  <c:v>8.7366840419311597E-3</c:v>
                </c:pt>
                <c:pt idx="1325">
                  <c:v>8.4029333938409924E-3</c:v>
                </c:pt>
                <c:pt idx="1326">
                  <c:v>8.2614926101772616E-3</c:v>
                </c:pt>
                <c:pt idx="1327">
                  <c:v>9.274140766904795E-3</c:v>
                </c:pt>
                <c:pt idx="1328">
                  <c:v>8.4767478659560167E-3</c:v>
                </c:pt>
                <c:pt idx="1329">
                  <c:v>8.6994890613333441E-3</c:v>
                </c:pt>
                <c:pt idx="1330">
                  <c:v>9.2753338709662767E-3</c:v>
                </c:pt>
                <c:pt idx="1331">
                  <c:v>9.2862639645916317E-3</c:v>
                </c:pt>
                <c:pt idx="1332">
                  <c:v>9.3103915761067416E-3</c:v>
                </c:pt>
                <c:pt idx="1333">
                  <c:v>9.9886937500597572E-3</c:v>
                </c:pt>
                <c:pt idx="1334">
                  <c:v>1.0968902070769743E-2</c:v>
                </c:pt>
                <c:pt idx="1335">
                  <c:v>1.2934095600333827E-2</c:v>
                </c:pt>
                <c:pt idx="1336">
                  <c:v>1.5686960580175057E-2</c:v>
                </c:pt>
                <c:pt idx="1337">
                  <c:v>1.6989710874243266E-2</c:v>
                </c:pt>
                <c:pt idx="1338">
                  <c:v>1.1296658991217888E-2</c:v>
                </c:pt>
                <c:pt idx="1339">
                  <c:v>9.9569840765591309E-3</c:v>
                </c:pt>
                <c:pt idx="1340">
                  <c:v>1.0486213885870309E-2</c:v>
                </c:pt>
                <c:pt idx="1341">
                  <c:v>1.0422208967834388E-2</c:v>
                </c:pt>
                <c:pt idx="1342">
                  <c:v>1.0562504671448978E-2</c:v>
                </c:pt>
                <c:pt idx="1343">
                  <c:v>1.0707642488036503E-2</c:v>
                </c:pt>
                <c:pt idx="1344">
                  <c:v>1.1058252300305558E-2</c:v>
                </c:pt>
                <c:pt idx="1345">
                  <c:v>1.102489823686529E-2</c:v>
                </c:pt>
                <c:pt idx="1346">
                  <c:v>8.4838956974167996E-3</c:v>
                </c:pt>
                <c:pt idx="1347">
                  <c:v>8.5285201928134297E-3</c:v>
                </c:pt>
                <c:pt idx="1348">
                  <c:v>8.5924062990430459E-3</c:v>
                </c:pt>
                <c:pt idx="1349">
                  <c:v>8.4479839669705341E-3</c:v>
                </c:pt>
                <c:pt idx="1350">
                  <c:v>8.5160333525345321E-3</c:v>
                </c:pt>
                <c:pt idx="1351">
                  <c:v>8.5585235741693459E-3</c:v>
                </c:pt>
                <c:pt idx="1352">
                  <c:v>8.8331717861926291E-3</c:v>
                </c:pt>
                <c:pt idx="1353">
                  <c:v>1.1105271710059209E-2</c:v>
                </c:pt>
                <c:pt idx="1354">
                  <c:v>1.2477767357685743E-2</c:v>
                </c:pt>
                <c:pt idx="1355">
                  <c:v>1.2080434761314523E-2</c:v>
                </c:pt>
                <c:pt idx="1356">
                  <c:v>1.3231093201819401E-2</c:v>
                </c:pt>
                <c:pt idx="1357">
                  <c:v>1.1797836943506146E-2</c:v>
                </c:pt>
                <c:pt idx="1358">
                  <c:v>1.678531040299382E-2</c:v>
                </c:pt>
                <c:pt idx="1359">
                  <c:v>1.7951541474994441E-2</c:v>
                </c:pt>
                <c:pt idx="1360">
                  <c:v>1.840959132820362E-2</c:v>
                </c:pt>
                <c:pt idx="1361">
                  <c:v>9.5070455706661068E-3</c:v>
                </c:pt>
                <c:pt idx="1362">
                  <c:v>1.0091292757198257E-2</c:v>
                </c:pt>
                <c:pt idx="1363">
                  <c:v>8.4940768961111416E-3</c:v>
                </c:pt>
                <c:pt idx="1364">
                  <c:v>1.1081673209639951E-2</c:v>
                </c:pt>
                <c:pt idx="1365">
                  <c:v>1.1507878000099498E-2</c:v>
                </c:pt>
                <c:pt idx="1366">
                  <c:v>1.2008953659763216E-2</c:v>
                </c:pt>
                <c:pt idx="1367">
                  <c:v>1.2876603117452748E-2</c:v>
                </c:pt>
                <c:pt idx="1368">
                  <c:v>1.4210288446399225E-2</c:v>
                </c:pt>
                <c:pt idx="1369">
                  <c:v>1.439862969406721E-2</c:v>
                </c:pt>
                <c:pt idx="1370">
                  <c:v>1.5271598254294642E-2</c:v>
                </c:pt>
                <c:pt idx="1371">
                  <c:v>1.5165279677754585E-2</c:v>
                </c:pt>
                <c:pt idx="1372">
                  <c:v>1.6001109788725834E-2</c:v>
                </c:pt>
                <c:pt idx="1373">
                  <c:v>1.7067710511263823E-2</c:v>
                </c:pt>
                <c:pt idx="1374">
                  <c:v>1.9310894898203285E-2</c:v>
                </c:pt>
                <c:pt idx="1375">
                  <c:v>1.9584331960360361E-2</c:v>
                </c:pt>
                <c:pt idx="1376">
                  <c:v>1.472251165882859E-2</c:v>
                </c:pt>
                <c:pt idx="1377">
                  <c:v>1.3916940645623509E-2</c:v>
                </c:pt>
                <c:pt idx="1378">
                  <c:v>1.1704946369829092E-2</c:v>
                </c:pt>
                <c:pt idx="1379">
                  <c:v>1.1959596509916261E-2</c:v>
                </c:pt>
                <c:pt idx="1380">
                  <c:v>1.3299959089218804E-2</c:v>
                </c:pt>
                <c:pt idx="1381">
                  <c:v>1.278632003178508E-2</c:v>
                </c:pt>
                <c:pt idx="1382">
                  <c:v>1.3397859520981912E-2</c:v>
                </c:pt>
                <c:pt idx="1383">
                  <c:v>1.364736156691867E-2</c:v>
                </c:pt>
                <c:pt idx="1384">
                  <c:v>1.3038835866437604E-2</c:v>
                </c:pt>
                <c:pt idx="1385">
                  <c:v>1.4501651229331815E-2</c:v>
                </c:pt>
                <c:pt idx="1386">
                  <c:v>1.3506488782083746E-2</c:v>
                </c:pt>
                <c:pt idx="1387">
                  <c:v>1.4069857847475236E-2</c:v>
                </c:pt>
                <c:pt idx="1388">
                  <c:v>1.7168648024546582E-2</c:v>
                </c:pt>
                <c:pt idx="1389">
                  <c:v>1.821450830156613E-2</c:v>
                </c:pt>
                <c:pt idx="1390">
                  <c:v>1.9469706802029262E-2</c:v>
                </c:pt>
                <c:pt idx="1391">
                  <c:v>8.4416157762988459E-3</c:v>
                </c:pt>
                <c:pt idx="1392">
                  <c:v>8.3610040273734941E-3</c:v>
                </c:pt>
                <c:pt idx="1393">
                  <c:v>8.5035282639686991E-3</c:v>
                </c:pt>
                <c:pt idx="1394">
                  <c:v>8.504652111761107E-3</c:v>
                </c:pt>
                <c:pt idx="1395">
                  <c:v>8.3445248928141341E-3</c:v>
                </c:pt>
                <c:pt idx="1396">
                  <c:v>8.6244439114203097E-3</c:v>
                </c:pt>
                <c:pt idx="1397">
                  <c:v>8.9214739197925122E-3</c:v>
                </c:pt>
                <c:pt idx="1398">
                  <c:v>8.8598454890928199E-3</c:v>
                </c:pt>
                <c:pt idx="1399">
                  <c:v>9.263465234006096E-3</c:v>
                </c:pt>
                <c:pt idx="1400">
                  <c:v>9.5423209101567919E-3</c:v>
                </c:pt>
                <c:pt idx="1401">
                  <c:v>1.0229626740713095E-2</c:v>
                </c:pt>
                <c:pt idx="1402">
                  <c:v>1.0963580165395011E-2</c:v>
                </c:pt>
                <c:pt idx="1403">
                  <c:v>7.889417904546097E-3</c:v>
                </c:pt>
                <c:pt idx="1404">
                  <c:v>8.0145418360069772E-3</c:v>
                </c:pt>
                <c:pt idx="1405">
                  <c:v>8.0137852686428292E-3</c:v>
                </c:pt>
                <c:pt idx="1406">
                  <c:v>7.911002415446209E-3</c:v>
                </c:pt>
                <c:pt idx="1407">
                  <c:v>9.1415798298639297E-3</c:v>
                </c:pt>
                <c:pt idx="1408">
                  <c:v>8.1756484298354769E-3</c:v>
                </c:pt>
                <c:pt idx="1409">
                  <c:v>8.2587651503210728E-3</c:v>
                </c:pt>
                <c:pt idx="1410">
                  <c:v>9.484545309615516E-3</c:v>
                </c:pt>
                <c:pt idx="1411">
                  <c:v>8.9025842009277309E-3</c:v>
                </c:pt>
                <c:pt idx="1412">
                  <c:v>1.027184921947691E-2</c:v>
                </c:pt>
                <c:pt idx="1413">
                  <c:v>9.6034615652250375E-3</c:v>
                </c:pt>
                <c:pt idx="1414">
                  <c:v>9.9906152775236633E-3</c:v>
                </c:pt>
                <c:pt idx="1415">
                  <c:v>1.0430310676151735E-2</c:v>
                </c:pt>
                <c:pt idx="1416">
                  <c:v>1.0811221762935669E-2</c:v>
                </c:pt>
                <c:pt idx="1417">
                  <c:v>1.1310429258847246E-2</c:v>
                </c:pt>
                <c:pt idx="1418">
                  <c:v>9.2480992027850779E-3</c:v>
                </c:pt>
                <c:pt idx="1419">
                  <c:v>1.1750818281346546E-2</c:v>
                </c:pt>
                <c:pt idx="1420">
                  <c:v>9.393880561834286E-3</c:v>
                </c:pt>
                <c:pt idx="1421">
                  <c:v>1.4984180875219251E-2</c:v>
                </c:pt>
                <c:pt idx="1422">
                  <c:v>1.039838910557301E-2</c:v>
                </c:pt>
                <c:pt idx="1423">
                  <c:v>1.1413989843118824E-2</c:v>
                </c:pt>
                <c:pt idx="1424">
                  <c:v>1.3354971907983857E-2</c:v>
                </c:pt>
                <c:pt idx="1425">
                  <c:v>1.9385163190124222E-2</c:v>
                </c:pt>
                <c:pt idx="1426">
                  <c:v>2.1809068412588738E-2</c:v>
                </c:pt>
                <c:pt idx="1427">
                  <c:v>2.1662693128034101E-2</c:v>
                </c:pt>
                <c:pt idx="1428">
                  <c:v>1.266892475046622E-2</c:v>
                </c:pt>
                <c:pt idx="1429">
                  <c:v>1.2465419407109938E-2</c:v>
                </c:pt>
                <c:pt idx="1430">
                  <c:v>2.0165785021514317E-2</c:v>
                </c:pt>
                <c:pt idx="1431">
                  <c:v>2.1036118146271821E-2</c:v>
                </c:pt>
                <c:pt idx="1432">
                  <c:v>8.5821520196354764E-3</c:v>
                </c:pt>
                <c:pt idx="1433">
                  <c:v>9.0717657338243579E-3</c:v>
                </c:pt>
                <c:pt idx="1434">
                  <c:v>9.3342836724206891E-3</c:v>
                </c:pt>
                <c:pt idx="1435">
                  <c:v>1.0184580891560586E-2</c:v>
                </c:pt>
                <c:pt idx="1436">
                  <c:v>1.0957145898530429E-2</c:v>
                </c:pt>
                <c:pt idx="1437">
                  <c:v>1.285539415662498E-2</c:v>
                </c:pt>
                <c:pt idx="1438">
                  <c:v>1.5740417666585557E-2</c:v>
                </c:pt>
                <c:pt idx="1439">
                  <c:v>1.7058894243729732E-2</c:v>
                </c:pt>
                <c:pt idx="1440">
                  <c:v>7.9432719817950359E-3</c:v>
                </c:pt>
                <c:pt idx="1441">
                  <c:v>7.9564337436616606E-3</c:v>
                </c:pt>
                <c:pt idx="1442">
                  <c:v>8.0252892949308589E-3</c:v>
                </c:pt>
                <c:pt idx="1443">
                  <c:v>7.9638651510637384E-3</c:v>
                </c:pt>
                <c:pt idx="1444">
                  <c:v>7.9689094056386474E-3</c:v>
                </c:pt>
                <c:pt idx="1445">
                  <c:v>8.0753761999503137E-3</c:v>
                </c:pt>
                <c:pt idx="1446">
                  <c:v>8.4015323068529057E-3</c:v>
                </c:pt>
                <c:pt idx="1447">
                  <c:v>8.4562980245051871E-3</c:v>
                </c:pt>
                <c:pt idx="1448">
                  <c:v>8.9479622262978696E-3</c:v>
                </c:pt>
                <c:pt idx="1449">
                  <c:v>9.2413865586928948E-3</c:v>
                </c:pt>
                <c:pt idx="1450">
                  <c:v>9.9560761863935997E-3</c:v>
                </c:pt>
                <c:pt idx="1451">
                  <c:v>1.0798243070943925E-2</c:v>
                </c:pt>
                <c:pt idx="1452">
                  <c:v>1.2728541177947755E-2</c:v>
                </c:pt>
                <c:pt idx="1453">
                  <c:v>7.9857440354674826E-3</c:v>
                </c:pt>
                <c:pt idx="1454">
                  <c:v>8.068822352692271E-3</c:v>
                </c:pt>
                <c:pt idx="1455">
                  <c:v>8.2078268906023155E-3</c:v>
                </c:pt>
                <c:pt idx="1456">
                  <c:v>8.0679890702249311E-3</c:v>
                </c:pt>
                <c:pt idx="1457">
                  <c:v>8.2724142590256122E-3</c:v>
                </c:pt>
                <c:pt idx="1458">
                  <c:v>9.3386290616019971E-3</c:v>
                </c:pt>
                <c:pt idx="1459">
                  <c:v>8.4923161871696216E-3</c:v>
                </c:pt>
                <c:pt idx="1460">
                  <c:v>8.5320427863828582E-3</c:v>
                </c:pt>
                <c:pt idx="1461">
                  <c:v>8.9710903013728253E-3</c:v>
                </c:pt>
                <c:pt idx="1462">
                  <c:v>9.247722995124533E-3</c:v>
                </c:pt>
                <c:pt idx="1463">
                  <c:v>9.8641997638610358E-3</c:v>
                </c:pt>
                <c:pt idx="1464">
                  <c:v>1.0697191701541098E-2</c:v>
                </c:pt>
                <c:pt idx="1465">
                  <c:v>1.250576309472835E-2</c:v>
                </c:pt>
                <c:pt idx="1466">
                  <c:v>1.5381969067588269E-2</c:v>
                </c:pt>
                <c:pt idx="1467">
                  <c:v>1.662129843365652E-2</c:v>
                </c:pt>
                <c:pt idx="1468">
                  <c:v>7.8885276666369013E-3</c:v>
                </c:pt>
                <c:pt idx="1469">
                  <c:v>7.9592141483668336E-3</c:v>
                </c:pt>
                <c:pt idx="1470">
                  <c:v>8.0373940784521508E-3</c:v>
                </c:pt>
                <c:pt idx="1471">
                  <c:v>8.1027835130752773E-3</c:v>
                </c:pt>
                <c:pt idx="1472">
                  <c:v>8.0445660586827769E-3</c:v>
                </c:pt>
                <c:pt idx="1473">
                  <c:v>8.134293077147782E-3</c:v>
                </c:pt>
                <c:pt idx="1474">
                  <c:v>8.3901845120391526E-3</c:v>
                </c:pt>
                <c:pt idx="1475">
                  <c:v>8.4244017985213599E-3</c:v>
                </c:pt>
                <c:pt idx="1476">
                  <c:v>8.5015629153029175E-3</c:v>
                </c:pt>
                <c:pt idx="1477">
                  <c:v>8.707337992307277E-3</c:v>
                </c:pt>
                <c:pt idx="1478">
                  <c:v>9.0175694411885228E-3</c:v>
                </c:pt>
                <c:pt idx="1479">
                  <c:v>8.7575463842980445E-3</c:v>
                </c:pt>
                <c:pt idx="1480">
                  <c:v>8.9045425053113497E-3</c:v>
                </c:pt>
                <c:pt idx="1481">
                  <c:v>9.2191603076312665E-3</c:v>
                </c:pt>
                <c:pt idx="1482">
                  <c:v>8.3377673239209173E-3</c:v>
                </c:pt>
                <c:pt idx="1483">
                  <c:v>8.3954352526116136E-3</c:v>
                </c:pt>
                <c:pt idx="1484">
                  <c:v>8.8890184395870372E-3</c:v>
                </c:pt>
                <c:pt idx="1485">
                  <c:v>9.6991443313719072E-3</c:v>
                </c:pt>
                <c:pt idx="1486">
                  <c:v>8.80420802405232E-3</c:v>
                </c:pt>
                <c:pt idx="1487">
                  <c:v>9.3112042459799465E-3</c:v>
                </c:pt>
                <c:pt idx="1488">
                  <c:v>9.4236194165660883E-3</c:v>
                </c:pt>
                <c:pt idx="1489">
                  <c:v>9.606709104372245E-3</c:v>
                </c:pt>
                <c:pt idx="1490">
                  <c:v>1.006571224917706E-2</c:v>
                </c:pt>
                <c:pt idx="1491">
                  <c:v>1.1027033729237733E-2</c:v>
                </c:pt>
                <c:pt idx="1492">
                  <c:v>1.1157645847607702E-2</c:v>
                </c:pt>
                <c:pt idx="1493">
                  <c:v>1.1477399606560322E-2</c:v>
                </c:pt>
                <c:pt idx="1494">
                  <c:v>1.3078211060624009E-2</c:v>
                </c:pt>
                <c:pt idx="1495">
                  <c:v>1.5784250358308837E-2</c:v>
                </c:pt>
                <c:pt idx="1496">
                  <c:v>1.7402096950165834E-2</c:v>
                </c:pt>
                <c:pt idx="1497">
                  <c:v>9.0338611709635808E-3</c:v>
                </c:pt>
                <c:pt idx="1498">
                  <c:v>7.9085514594644992E-3</c:v>
                </c:pt>
                <c:pt idx="1499">
                  <c:v>9.1048187214860122E-3</c:v>
                </c:pt>
                <c:pt idx="1500">
                  <c:v>8.0015355888799072E-3</c:v>
                </c:pt>
                <c:pt idx="1501">
                  <c:v>9.0360999321237867E-3</c:v>
                </c:pt>
                <c:pt idx="1502">
                  <c:v>8.1912225287463954E-3</c:v>
                </c:pt>
                <c:pt idx="1503">
                  <c:v>9.8609791632663715E-3</c:v>
                </c:pt>
                <c:pt idx="1504">
                  <c:v>8.6153505306271246E-3</c:v>
                </c:pt>
                <c:pt idx="1505">
                  <c:v>8.9937143617591312E-3</c:v>
                </c:pt>
                <c:pt idx="1506">
                  <c:v>9.855188460166274E-3</c:v>
                </c:pt>
                <c:pt idx="1507">
                  <c:v>1.131884607911195E-2</c:v>
                </c:pt>
                <c:pt idx="1508">
                  <c:v>1.07571341846667E-2</c:v>
                </c:pt>
                <c:pt idx="1509">
                  <c:v>1.2558220378202516E-2</c:v>
                </c:pt>
                <c:pt idx="1510">
                  <c:v>9.2570168841564892E-3</c:v>
                </c:pt>
                <c:pt idx="1511">
                  <c:v>9.2398567325430014E-3</c:v>
                </c:pt>
                <c:pt idx="1512">
                  <c:v>9.3561783165929703E-3</c:v>
                </c:pt>
                <c:pt idx="1513">
                  <c:v>9.4208083040412654E-3</c:v>
                </c:pt>
                <c:pt idx="1514">
                  <c:v>9.7576932669182197E-3</c:v>
                </c:pt>
                <c:pt idx="1515">
                  <c:v>9.8079174442373511E-3</c:v>
                </c:pt>
                <c:pt idx="1516">
                  <c:v>1.0423537109991502E-2</c:v>
                </c:pt>
                <c:pt idx="1517">
                  <c:v>1.0018299717667968E-2</c:v>
                </c:pt>
                <c:pt idx="1518">
                  <c:v>1.0573953704796033E-2</c:v>
                </c:pt>
                <c:pt idx="1519">
                  <c:v>1.0649816871200582E-2</c:v>
                </c:pt>
                <c:pt idx="1520">
                  <c:v>1.145671731084801E-2</c:v>
                </c:pt>
                <c:pt idx="1521">
                  <c:v>1.2106592580255243E-2</c:v>
                </c:pt>
                <c:pt idx="1522">
                  <c:v>1.383461428444766E-2</c:v>
                </c:pt>
                <c:pt idx="1523">
                  <c:v>1.667369769747935E-2</c:v>
                </c:pt>
                <c:pt idx="1524">
                  <c:v>1.7063749406677618E-2</c:v>
                </c:pt>
                <c:pt idx="1525">
                  <c:v>9.1075169752038894E-3</c:v>
                </c:pt>
                <c:pt idx="1526">
                  <c:v>9.1671925588552982E-3</c:v>
                </c:pt>
                <c:pt idx="1527">
                  <c:v>8.7804132912955996E-3</c:v>
                </c:pt>
                <c:pt idx="1528">
                  <c:v>8.3668194081713328E-3</c:v>
                </c:pt>
                <c:pt idx="1529">
                  <c:v>8.274185144961017E-3</c:v>
                </c:pt>
                <c:pt idx="1530">
                  <c:v>8.3629922207405678E-3</c:v>
                </c:pt>
                <c:pt idx="1531">
                  <c:v>8.7408361219921855E-3</c:v>
                </c:pt>
                <c:pt idx="1532">
                  <c:v>8.6245309872649348E-3</c:v>
                </c:pt>
                <c:pt idx="1533">
                  <c:v>9.0769396081553464E-3</c:v>
                </c:pt>
                <c:pt idx="1534">
                  <c:v>9.4001111062458186E-3</c:v>
                </c:pt>
                <c:pt idx="1535">
                  <c:v>1.0113838378049803E-2</c:v>
                </c:pt>
                <c:pt idx="1536">
                  <c:v>1.0813854311398349E-2</c:v>
                </c:pt>
                <c:pt idx="1537">
                  <c:v>1.2601781142050957E-2</c:v>
                </c:pt>
                <c:pt idx="1538">
                  <c:v>1.6771925960927622E-2</c:v>
                </c:pt>
                <c:pt idx="1539">
                  <c:v>1.6910873753116198E-2</c:v>
                </c:pt>
                <c:pt idx="1540">
                  <c:v>8.0761570456481906E-3</c:v>
                </c:pt>
                <c:pt idx="1541">
                  <c:v>8.061576362028252E-3</c:v>
                </c:pt>
                <c:pt idx="1542">
                  <c:v>9.417769908576578E-3</c:v>
                </c:pt>
                <c:pt idx="1543">
                  <c:v>7.9805826460949657E-3</c:v>
                </c:pt>
                <c:pt idx="1544">
                  <c:v>8.0504623139434836E-3</c:v>
                </c:pt>
                <c:pt idx="1545">
                  <c:v>8.1208650257981688E-3</c:v>
                </c:pt>
                <c:pt idx="1546">
                  <c:v>8.4082558244107462E-3</c:v>
                </c:pt>
                <c:pt idx="1547">
                  <c:v>8.6372343243473499E-3</c:v>
                </c:pt>
                <c:pt idx="1548">
                  <c:v>9.036572513624554E-3</c:v>
                </c:pt>
                <c:pt idx="1549">
                  <c:v>9.427601053898697E-3</c:v>
                </c:pt>
                <c:pt idx="1550">
                  <c:v>9.933166096406652E-3</c:v>
                </c:pt>
                <c:pt idx="1551">
                  <c:v>1.0764724872159263E-2</c:v>
                </c:pt>
                <c:pt idx="1552">
                  <c:v>1.264806442263618E-2</c:v>
                </c:pt>
                <c:pt idx="1553">
                  <c:v>9.647322149664626E-3</c:v>
                </c:pt>
                <c:pt idx="1554">
                  <c:v>8.9297621886176761E-3</c:v>
                </c:pt>
                <c:pt idx="1555">
                  <c:v>9.155415866222965E-3</c:v>
                </c:pt>
                <c:pt idx="1556">
                  <c:v>9.0547578956234592E-3</c:v>
                </c:pt>
                <c:pt idx="1557">
                  <c:v>9.2925773952905345E-3</c:v>
                </c:pt>
                <c:pt idx="1558">
                  <c:v>9.5334439720410336E-3</c:v>
                </c:pt>
                <c:pt idx="1559">
                  <c:v>9.7002500503870631E-3</c:v>
                </c:pt>
                <c:pt idx="1560">
                  <c:v>9.617484611327708E-3</c:v>
                </c:pt>
                <c:pt idx="1561">
                  <c:v>1.0184326030364612E-2</c:v>
                </c:pt>
                <c:pt idx="1562">
                  <c:v>1.24715943798803E-2</c:v>
                </c:pt>
                <c:pt idx="1563">
                  <c:v>1.3894916515424762E-2</c:v>
                </c:pt>
                <c:pt idx="1564">
                  <c:v>1.1508043528725448E-2</c:v>
                </c:pt>
                <c:pt idx="1565">
                  <c:v>1.7703737420029148E-2</c:v>
                </c:pt>
                <c:pt idx="1566">
                  <c:v>9.7525448614095463E-3</c:v>
                </c:pt>
                <c:pt idx="1567">
                  <c:v>9.5288538056548001E-3</c:v>
                </c:pt>
                <c:pt idx="1568">
                  <c:v>9.5220594683182586E-3</c:v>
                </c:pt>
                <c:pt idx="1569">
                  <c:v>9.5652440936028586E-3</c:v>
                </c:pt>
                <c:pt idx="1570">
                  <c:v>9.512669671696625E-3</c:v>
                </c:pt>
                <c:pt idx="1571">
                  <c:v>9.8795583620978761E-3</c:v>
                </c:pt>
                <c:pt idx="1572">
                  <c:v>1.0583971375456634E-2</c:v>
                </c:pt>
                <c:pt idx="1573">
                  <c:v>1.1158756510925271E-2</c:v>
                </c:pt>
                <c:pt idx="1574">
                  <c:v>1.1126974057462305E-2</c:v>
                </c:pt>
                <c:pt idx="1575">
                  <c:v>1.1547014481993032E-2</c:v>
                </c:pt>
                <c:pt idx="1576">
                  <c:v>1.1919519349314669E-2</c:v>
                </c:pt>
                <c:pt idx="1577">
                  <c:v>1.2540825830653135E-2</c:v>
                </c:pt>
                <c:pt idx="1578">
                  <c:v>1.391734038923325E-2</c:v>
                </c:pt>
                <c:pt idx="1579">
                  <c:v>1.633083593649793E-2</c:v>
                </c:pt>
                <c:pt idx="1580">
                  <c:v>1.7609241168351053E-2</c:v>
                </c:pt>
                <c:pt idx="1581">
                  <c:v>9.3894940169096143E-3</c:v>
                </c:pt>
                <c:pt idx="1582">
                  <c:v>9.6098477312307404E-3</c:v>
                </c:pt>
                <c:pt idx="1583">
                  <c:v>9.6134750779551768E-3</c:v>
                </c:pt>
                <c:pt idx="1584">
                  <c:v>9.4299884268295268E-3</c:v>
                </c:pt>
                <c:pt idx="1585">
                  <c:v>9.7311150662800633E-3</c:v>
                </c:pt>
                <c:pt idx="1586">
                  <c:v>9.8192800949870283E-3</c:v>
                </c:pt>
                <c:pt idx="1587">
                  <c:v>1.0743632181533628E-2</c:v>
                </c:pt>
                <c:pt idx="1588">
                  <c:v>1.0457010342109977E-2</c:v>
                </c:pt>
                <c:pt idx="1589">
                  <c:v>1.0437226169125478E-2</c:v>
                </c:pt>
                <c:pt idx="1590">
                  <c:v>1.1434750909857423E-2</c:v>
                </c:pt>
                <c:pt idx="1591">
                  <c:v>1.1850311283422742E-2</c:v>
                </c:pt>
                <c:pt idx="1592">
                  <c:v>1.2278533910500915E-2</c:v>
                </c:pt>
                <c:pt idx="1593">
                  <c:v>1.3922085775999233E-2</c:v>
                </c:pt>
                <c:pt idx="1594">
                  <c:v>1.6307824118847972E-2</c:v>
                </c:pt>
                <c:pt idx="1595">
                  <c:v>1.7571733931861934E-2</c:v>
                </c:pt>
                <c:pt idx="1596">
                  <c:v>7.9018606709294146E-3</c:v>
                </c:pt>
                <c:pt idx="1597">
                  <c:v>7.9025026965804206E-3</c:v>
                </c:pt>
                <c:pt idx="1598">
                  <c:v>8.0328433577135649E-3</c:v>
                </c:pt>
                <c:pt idx="1599">
                  <c:v>7.9121050771162535E-3</c:v>
                </c:pt>
                <c:pt idx="1600">
                  <c:v>7.9414998050340736E-3</c:v>
                </c:pt>
                <c:pt idx="1601">
                  <c:v>8.0604965273970257E-3</c:v>
                </c:pt>
                <c:pt idx="1602">
                  <c:v>8.4299872742797897E-3</c:v>
                </c:pt>
                <c:pt idx="1603">
                  <c:v>8.508927616170732E-3</c:v>
                </c:pt>
                <c:pt idx="1604">
                  <c:v>8.9222621997196438E-3</c:v>
                </c:pt>
                <c:pt idx="1605">
                  <c:v>9.2614555967313154E-3</c:v>
                </c:pt>
                <c:pt idx="1606">
                  <c:v>9.8841359239808853E-3</c:v>
                </c:pt>
                <c:pt idx="1607">
                  <c:v>1.066620364964351E-2</c:v>
                </c:pt>
                <c:pt idx="1608">
                  <c:v>1.2497222773971878E-2</c:v>
                </c:pt>
                <c:pt idx="1609">
                  <c:v>8.1004261070660756E-3</c:v>
                </c:pt>
                <c:pt idx="1610">
                  <c:v>8.1026322668462762E-3</c:v>
                </c:pt>
                <c:pt idx="1611">
                  <c:v>8.1285996250646479E-3</c:v>
                </c:pt>
                <c:pt idx="1612">
                  <c:v>8.0369545209204342E-3</c:v>
                </c:pt>
                <c:pt idx="1613">
                  <c:v>8.0897828156340831E-3</c:v>
                </c:pt>
                <c:pt idx="1614">
                  <c:v>8.2122986489717616E-3</c:v>
                </c:pt>
                <c:pt idx="1615">
                  <c:v>8.409523636337287E-3</c:v>
                </c:pt>
                <c:pt idx="1616">
                  <c:v>8.4984557134187861E-3</c:v>
                </c:pt>
                <c:pt idx="1617">
                  <c:v>9.0233635417902441E-3</c:v>
                </c:pt>
                <c:pt idx="1618">
                  <c:v>9.2543219395545533E-3</c:v>
                </c:pt>
                <c:pt idx="1619">
                  <c:v>9.9179396538817601E-3</c:v>
                </c:pt>
                <c:pt idx="1620">
                  <c:v>1.0753529719433868E-2</c:v>
                </c:pt>
                <c:pt idx="1621">
                  <c:v>1.2668153672265965E-2</c:v>
                </c:pt>
                <c:pt idx="1622">
                  <c:v>1.5559273876897999E-2</c:v>
                </c:pt>
                <c:pt idx="1623">
                  <c:v>1.8844820329243513E-2</c:v>
                </c:pt>
                <c:pt idx="1624">
                  <c:v>8.8327810850956662E-3</c:v>
                </c:pt>
                <c:pt idx="1625">
                  <c:v>9.2242816440763972E-3</c:v>
                </c:pt>
                <c:pt idx="1626">
                  <c:v>9.5505577474966075E-3</c:v>
                </c:pt>
                <c:pt idx="1627">
                  <c:v>9.6189663384914324E-3</c:v>
                </c:pt>
                <c:pt idx="1628">
                  <c:v>9.5180318412074558E-3</c:v>
                </c:pt>
                <c:pt idx="1629">
                  <c:v>9.5601852973539146E-3</c:v>
                </c:pt>
                <c:pt idx="1630">
                  <c:v>9.3687336725456691E-3</c:v>
                </c:pt>
                <c:pt idx="1631">
                  <c:v>1.2958934887696576E-2</c:v>
                </c:pt>
                <c:pt idx="1632">
                  <c:v>1.4022267823290625E-2</c:v>
                </c:pt>
                <c:pt idx="1633">
                  <c:v>1.5617300341001013E-2</c:v>
                </c:pt>
                <c:pt idx="1634">
                  <c:v>9.4151073202011198E-3</c:v>
                </c:pt>
                <c:pt idx="1635">
                  <c:v>1.0017350410694889E-2</c:v>
                </c:pt>
                <c:pt idx="1636">
                  <c:v>1.0701367536293249E-2</c:v>
                </c:pt>
                <c:pt idx="1637">
                  <c:v>1.1264709318983421E-2</c:v>
                </c:pt>
                <c:pt idx="1638">
                  <c:v>1.2957515177208941E-2</c:v>
                </c:pt>
                <c:pt idx="1639">
                  <c:v>1.476054311847305E-2</c:v>
                </c:pt>
                <c:pt idx="1640">
                  <c:v>1.6510876922388843E-2</c:v>
                </c:pt>
                <c:pt idx="1641">
                  <c:v>9.610353011478695E-3</c:v>
                </c:pt>
                <c:pt idx="1642">
                  <c:v>1.1406146907908903E-2</c:v>
                </c:pt>
                <c:pt idx="1643">
                  <c:v>2.1813681907877004E-2</c:v>
                </c:pt>
                <c:pt idx="1644">
                  <c:v>2.1662720310070674E-2</c:v>
                </c:pt>
                <c:pt idx="1645">
                  <c:v>2.2747554801088306E-2</c:v>
                </c:pt>
                <c:pt idx="1646">
                  <c:v>1.3519308450597579E-2</c:v>
                </c:pt>
                <c:pt idx="1647">
                  <c:v>2.656741391214194E-2</c:v>
                </c:pt>
                <c:pt idx="1648">
                  <c:v>2.6363609730323301E-2</c:v>
                </c:pt>
              </c:numCache>
            </c:numRef>
          </c:xVal>
          <c:yVal>
            <c:numRef>
              <c:f>Regression!RegChartStudResid</c:f>
              <c:numCache>
                <c:formatCode>0.0000</c:formatCode>
                <c:ptCount val="1649"/>
                <c:pt idx="0">
                  <c:v>-2.2666937876007154E-2</c:v>
                </c:pt>
                <c:pt idx="1">
                  <c:v>-0.52400022033450988</c:v>
                </c:pt>
                <c:pt idx="2">
                  <c:v>-0.48235954618385846</c:v>
                </c:pt>
                <c:pt idx="3">
                  <c:v>-0.48722291901902637</c:v>
                </c:pt>
                <c:pt idx="4">
                  <c:v>-0.45547004979546546</c:v>
                </c:pt>
                <c:pt idx="5">
                  <c:v>-0.41449951191867679</c:v>
                </c:pt>
                <c:pt idx="6">
                  <c:v>-0.40568332915282124</c:v>
                </c:pt>
                <c:pt idx="7">
                  <c:v>-0.36365558305346085</c:v>
                </c:pt>
                <c:pt idx="8">
                  <c:v>-0.26896471074204936</c:v>
                </c:pt>
                <c:pt idx="9">
                  <c:v>-0.33699458043963171</c:v>
                </c:pt>
                <c:pt idx="10">
                  <c:v>-0.1507012117154039</c:v>
                </c:pt>
                <c:pt idx="11">
                  <c:v>2.7194606782552408E-2</c:v>
                </c:pt>
                <c:pt idx="12">
                  <c:v>0.14940639068209324</c:v>
                </c:pt>
                <c:pt idx="13">
                  <c:v>-2.0277009759509448</c:v>
                </c:pt>
                <c:pt idx="14">
                  <c:v>-9.3308969323604007E-3</c:v>
                </c:pt>
                <c:pt idx="15">
                  <c:v>-9.8733061198350194E-2</c:v>
                </c:pt>
                <c:pt idx="16">
                  <c:v>2.2666937876011525E-2</c:v>
                </c:pt>
                <c:pt idx="17">
                  <c:v>-2.3955537694377173E-2</c:v>
                </c:pt>
                <c:pt idx="18">
                  <c:v>0.49636870780325315</c:v>
                </c:pt>
                <c:pt idx="19">
                  <c:v>0.46925958293615039</c:v>
                </c:pt>
                <c:pt idx="20">
                  <c:v>0.67756328042533343</c:v>
                </c:pt>
                <c:pt idx="21">
                  <c:v>0.93952419866222658</c:v>
                </c:pt>
                <c:pt idx="22">
                  <c:v>0.90085173426505005</c:v>
                </c:pt>
                <c:pt idx="23">
                  <c:v>0.23313201265444328</c:v>
                </c:pt>
                <c:pt idx="24">
                  <c:v>0.62344076014299421</c:v>
                </c:pt>
                <c:pt idx="25">
                  <c:v>0.85311502036308784</c:v>
                </c:pt>
                <c:pt idx="26">
                  <c:v>0.42857983567822566</c:v>
                </c:pt>
                <c:pt idx="27">
                  <c:v>0.14256618126784543</c:v>
                </c:pt>
                <c:pt idx="28">
                  <c:v>0.27918339473087783</c:v>
                </c:pt>
                <c:pt idx="29">
                  <c:v>0.31489255818019324</c:v>
                </c:pt>
                <c:pt idx="30">
                  <c:v>0.2385857660300261</c:v>
                </c:pt>
                <c:pt idx="31">
                  <c:v>-0.18022352298760153</c:v>
                </c:pt>
                <c:pt idx="32">
                  <c:v>-0.46637192572043923</c:v>
                </c:pt>
                <c:pt idx="33">
                  <c:v>0.2046548395438906</c:v>
                </c:pt>
                <c:pt idx="34">
                  <c:v>0.18824433743595345</c:v>
                </c:pt>
                <c:pt idx="35">
                  <c:v>0.26741714049441656</c:v>
                </c:pt>
                <c:pt idx="36">
                  <c:v>0.39881792760357265</c:v>
                </c:pt>
                <c:pt idx="37">
                  <c:v>0.47275838941544629</c:v>
                </c:pt>
                <c:pt idx="38">
                  <c:v>0.68312849361444161</c:v>
                </c:pt>
                <c:pt idx="39">
                  <c:v>0.75625442353122307</c:v>
                </c:pt>
                <c:pt idx="40">
                  <c:v>0.57434037253802062</c:v>
                </c:pt>
                <c:pt idx="41">
                  <c:v>0.78924632120048499</c:v>
                </c:pt>
                <c:pt idx="42">
                  <c:v>-0.29607090761943067</c:v>
                </c:pt>
                <c:pt idx="43">
                  <c:v>-2.2082078599374566</c:v>
                </c:pt>
                <c:pt idx="44">
                  <c:v>-2.2574278008818185</c:v>
                </c:pt>
                <c:pt idx="45">
                  <c:v>-0.84687608581800278</c:v>
                </c:pt>
                <c:pt idx="46">
                  <c:v>-1.6495482762409051</c:v>
                </c:pt>
                <c:pt idx="47">
                  <c:v>-1.7758052799680011</c:v>
                </c:pt>
                <c:pt idx="48">
                  <c:v>-1.7517329518772742</c:v>
                </c:pt>
                <c:pt idx="49">
                  <c:v>-1.6606328984474721</c:v>
                </c:pt>
                <c:pt idx="50">
                  <c:v>-1.5265346494688043</c:v>
                </c:pt>
                <c:pt idx="51">
                  <c:v>-0.63242998148997842</c:v>
                </c:pt>
                <c:pt idx="52">
                  <c:v>-0.64849459285422517</c:v>
                </c:pt>
                <c:pt idx="53">
                  <c:v>-1.3948368526828661</c:v>
                </c:pt>
                <c:pt idx="54">
                  <c:v>-1.4337355675353971</c:v>
                </c:pt>
                <c:pt idx="55">
                  <c:v>-0.40915157453300072</c:v>
                </c:pt>
                <c:pt idx="56">
                  <c:v>-0.41584542819171766</c:v>
                </c:pt>
                <c:pt idx="57">
                  <c:v>-0.36459296199132896</c:v>
                </c:pt>
                <c:pt idx="58">
                  <c:v>-0.37826192287681665</c:v>
                </c:pt>
                <c:pt idx="59">
                  <c:v>-0.34449135157769789</c:v>
                </c:pt>
                <c:pt idx="60">
                  <c:v>-0.25075340292713427</c:v>
                </c:pt>
                <c:pt idx="61">
                  <c:v>-1.3066320464092818</c:v>
                </c:pt>
                <c:pt idx="62">
                  <c:v>-0.43483093912132431</c:v>
                </c:pt>
                <c:pt idx="63">
                  <c:v>-0.46172554857917497</c:v>
                </c:pt>
                <c:pt idx="64">
                  <c:v>-0.12983820281789557</c:v>
                </c:pt>
                <c:pt idx="65">
                  <c:v>0.66631434424818581</c:v>
                </c:pt>
                <c:pt idx="66">
                  <c:v>0.67545200966222818</c:v>
                </c:pt>
                <c:pt idx="67">
                  <c:v>0.58824576499007974</c:v>
                </c:pt>
                <c:pt idx="68">
                  <c:v>0.67357467991441522</c:v>
                </c:pt>
                <c:pt idx="69">
                  <c:v>0.73857327289748687</c:v>
                </c:pt>
                <c:pt idx="70">
                  <c:v>-0.2227680256965541</c:v>
                </c:pt>
                <c:pt idx="71">
                  <c:v>0.91993098734462464</c:v>
                </c:pt>
                <c:pt idx="72">
                  <c:v>0.90861123364006835</c:v>
                </c:pt>
                <c:pt idx="73">
                  <c:v>1.153371684794142</c:v>
                </c:pt>
                <c:pt idx="74">
                  <c:v>0.99681858995133832</c:v>
                </c:pt>
                <c:pt idx="75">
                  <c:v>1.0698556979111506</c:v>
                </c:pt>
                <c:pt idx="76">
                  <c:v>1.0054246515383367</c:v>
                </c:pt>
                <c:pt idx="77">
                  <c:v>0.79137235018141483</c:v>
                </c:pt>
                <c:pt idx="78">
                  <c:v>0.48887664301500178</c:v>
                </c:pt>
                <c:pt idx="79">
                  <c:v>-1.9117408870556609</c:v>
                </c:pt>
                <c:pt idx="80">
                  <c:v>-1.5747541782834431</c:v>
                </c:pt>
                <c:pt idx="81">
                  <c:v>-1.5292604494365392</c:v>
                </c:pt>
                <c:pt idx="82">
                  <c:v>-1.4307065165151249</c:v>
                </c:pt>
                <c:pt idx="83">
                  <c:v>-1.1825378773484641</c:v>
                </c:pt>
                <c:pt idx="84">
                  <c:v>-1.0059905805174916</c:v>
                </c:pt>
                <c:pt idx="85">
                  <c:v>-1.1552990758327839</c:v>
                </c:pt>
                <c:pt idx="86">
                  <c:v>-0.3921466660030905</c:v>
                </c:pt>
                <c:pt idx="87">
                  <c:v>-1.4232733199355729</c:v>
                </c:pt>
                <c:pt idx="88">
                  <c:v>-0.83090351454296585</c:v>
                </c:pt>
                <c:pt idx="89">
                  <c:v>2.0057320875491575E-2</c:v>
                </c:pt>
                <c:pt idx="90">
                  <c:v>-0.81027894876011908</c:v>
                </c:pt>
                <c:pt idx="91">
                  <c:v>-1.0041241723084513</c:v>
                </c:pt>
                <c:pt idx="92">
                  <c:v>-1.5757590128966257</c:v>
                </c:pt>
                <c:pt idx="93">
                  <c:v>-0.11934964077203755</c:v>
                </c:pt>
                <c:pt idx="94">
                  <c:v>0.6752023496369487</c:v>
                </c:pt>
                <c:pt idx="95">
                  <c:v>1.0579709439145599</c:v>
                </c:pt>
                <c:pt idx="96">
                  <c:v>1.4673492471322422</c:v>
                </c:pt>
                <c:pt idx="97">
                  <c:v>0.77821396146550992</c:v>
                </c:pt>
                <c:pt idx="98">
                  <c:v>0.31116946006923779</c:v>
                </c:pt>
                <c:pt idx="99">
                  <c:v>0.79424184343041526</c:v>
                </c:pt>
                <c:pt idx="100">
                  <c:v>-0.25172349213618678</c:v>
                </c:pt>
                <c:pt idx="101">
                  <c:v>0.64058473847898267</c:v>
                </c:pt>
                <c:pt idx="102">
                  <c:v>0.20413483775544303</c:v>
                </c:pt>
                <c:pt idx="103">
                  <c:v>0.15019886397705304</c:v>
                </c:pt>
                <c:pt idx="104">
                  <c:v>0.62447628233544417</c:v>
                </c:pt>
                <c:pt idx="105">
                  <c:v>-0.80695488709625185</c:v>
                </c:pt>
                <c:pt idx="106">
                  <c:v>-0.16929467964681658</c:v>
                </c:pt>
                <c:pt idx="107">
                  <c:v>-0.3649133388731059</c:v>
                </c:pt>
                <c:pt idx="108">
                  <c:v>0.29528001553963851</c:v>
                </c:pt>
                <c:pt idx="109">
                  <c:v>0.373549187649312</c:v>
                </c:pt>
                <c:pt idx="110">
                  <c:v>0.38213156397283488</c:v>
                </c:pt>
                <c:pt idx="111">
                  <c:v>0.33699370369278508</c:v>
                </c:pt>
                <c:pt idx="112">
                  <c:v>-0.55765940439043649</c:v>
                </c:pt>
                <c:pt idx="113">
                  <c:v>1.8618268546547365</c:v>
                </c:pt>
                <c:pt idx="114">
                  <c:v>0.80337791049875917</c:v>
                </c:pt>
                <c:pt idx="115">
                  <c:v>-2.4470705636587865E-2</c:v>
                </c:pt>
                <c:pt idx="116">
                  <c:v>0.35429196340694197</c:v>
                </c:pt>
                <c:pt idx="117">
                  <c:v>0.23446545340930763</c:v>
                </c:pt>
                <c:pt idx="118">
                  <c:v>0.1354407814441872</c:v>
                </c:pt>
                <c:pt idx="119">
                  <c:v>0.13366769523124788</c:v>
                </c:pt>
                <c:pt idx="120">
                  <c:v>0.10926211709539142</c:v>
                </c:pt>
                <c:pt idx="121">
                  <c:v>0.98057987254710566</c:v>
                </c:pt>
                <c:pt idx="122">
                  <c:v>0.93494596984988954</c:v>
                </c:pt>
                <c:pt idx="123">
                  <c:v>2.3135685012092919</c:v>
                </c:pt>
                <c:pt idx="124">
                  <c:v>0.67987707876341863</c:v>
                </c:pt>
                <c:pt idx="125">
                  <c:v>1.1062111162861812</c:v>
                </c:pt>
                <c:pt idx="126">
                  <c:v>1.1364420743162231</c:v>
                </c:pt>
                <c:pt idx="127">
                  <c:v>1.047977215157565</c:v>
                </c:pt>
                <c:pt idx="128">
                  <c:v>1.0386493167018833</c:v>
                </c:pt>
                <c:pt idx="129">
                  <c:v>0.90132330234140734</c:v>
                </c:pt>
                <c:pt idx="130">
                  <c:v>1.0479021807806577</c:v>
                </c:pt>
                <c:pt idx="131">
                  <c:v>0.87267468625829359</c:v>
                </c:pt>
                <c:pt idx="132">
                  <c:v>0.9201108251872766</c:v>
                </c:pt>
                <c:pt idx="133">
                  <c:v>-0.37998300517140887</c:v>
                </c:pt>
                <c:pt idx="134">
                  <c:v>-1.6889440862295058</c:v>
                </c:pt>
                <c:pt idx="135">
                  <c:v>-0.24094169366511076</c:v>
                </c:pt>
                <c:pt idx="136">
                  <c:v>-2.7267386435228271E-2</c:v>
                </c:pt>
                <c:pt idx="137">
                  <c:v>0.2219596838174398</c:v>
                </c:pt>
                <c:pt idx="138">
                  <c:v>-0.50804556022645975</c:v>
                </c:pt>
                <c:pt idx="139">
                  <c:v>-0.40104526045190875</c:v>
                </c:pt>
                <c:pt idx="140">
                  <c:v>-0.27112386187046805</c:v>
                </c:pt>
                <c:pt idx="141">
                  <c:v>-0.35665904517614844</c:v>
                </c:pt>
                <c:pt idx="142">
                  <c:v>-0.24348334831707594</c:v>
                </c:pt>
                <c:pt idx="143">
                  <c:v>-0.27644863530130598</c:v>
                </c:pt>
                <c:pt idx="144">
                  <c:v>-0.19375091236816891</c:v>
                </c:pt>
                <c:pt idx="145">
                  <c:v>-0.16801297099389303</c:v>
                </c:pt>
                <c:pt idx="146">
                  <c:v>-0.1851797916120147</c:v>
                </c:pt>
                <c:pt idx="147">
                  <c:v>-0.2528662952989526</c:v>
                </c:pt>
                <c:pt idx="148">
                  <c:v>1.5440220379181882</c:v>
                </c:pt>
                <c:pt idx="149">
                  <c:v>1.7737403359589086</c:v>
                </c:pt>
                <c:pt idx="150">
                  <c:v>0.96341592915567342</c:v>
                </c:pt>
                <c:pt idx="151">
                  <c:v>0.45046530191673639</c:v>
                </c:pt>
                <c:pt idx="152">
                  <c:v>0.40507107536255144</c:v>
                </c:pt>
                <c:pt idx="153">
                  <c:v>0.36084277292400707</c:v>
                </c:pt>
                <c:pt idx="154">
                  <c:v>-0.29718560555632051</c:v>
                </c:pt>
                <c:pt idx="155">
                  <c:v>0.41437174694076812</c:v>
                </c:pt>
                <c:pt idx="156">
                  <c:v>-0.21349943934394475</c:v>
                </c:pt>
                <c:pt idx="157">
                  <c:v>-0.11904949361855245</c:v>
                </c:pt>
                <c:pt idx="158">
                  <c:v>-1.2482186630838354</c:v>
                </c:pt>
                <c:pt idx="159">
                  <c:v>-0.71848170397966504</c:v>
                </c:pt>
                <c:pt idx="160">
                  <c:v>-0.83716394928504023</c:v>
                </c:pt>
                <c:pt idx="161">
                  <c:v>-1.8306021615576857</c:v>
                </c:pt>
                <c:pt idx="162">
                  <c:v>-1.6222346224891542</c:v>
                </c:pt>
                <c:pt idx="163">
                  <c:v>2.0608305052665903E-2</c:v>
                </c:pt>
                <c:pt idx="164">
                  <c:v>-1.1776157193919434</c:v>
                </c:pt>
                <c:pt idx="165">
                  <c:v>0.12978268315187372</c:v>
                </c:pt>
                <c:pt idx="166">
                  <c:v>0.12608076797885159</c:v>
                </c:pt>
                <c:pt idx="167">
                  <c:v>0.14445989553190119</c:v>
                </c:pt>
                <c:pt idx="168">
                  <c:v>-2.8045486880684589E-2</c:v>
                </c:pt>
                <c:pt idx="169">
                  <c:v>3.6691321699416815E-2</c:v>
                </c:pt>
                <c:pt idx="170">
                  <c:v>4.9252003082023474E-2</c:v>
                </c:pt>
                <c:pt idx="171">
                  <c:v>6.896493062115111E-2</c:v>
                </c:pt>
                <c:pt idx="172">
                  <c:v>1.9685963125172998E-2</c:v>
                </c:pt>
                <c:pt idx="173">
                  <c:v>-3.0074150836414799E-2</c:v>
                </c:pt>
                <c:pt idx="174">
                  <c:v>-1.201683575337678</c:v>
                </c:pt>
                <c:pt idx="175">
                  <c:v>0.18228393297225509</c:v>
                </c:pt>
                <c:pt idx="176">
                  <c:v>-1.3167480804446186</c:v>
                </c:pt>
                <c:pt idx="177">
                  <c:v>-0.13169382427668092</c:v>
                </c:pt>
                <c:pt idx="178">
                  <c:v>-0.93862876283611685</c:v>
                </c:pt>
                <c:pt idx="179">
                  <c:v>-0.82762778819618199</c:v>
                </c:pt>
                <c:pt idx="180">
                  <c:v>-0.75106507229219166</c:v>
                </c:pt>
                <c:pt idx="181">
                  <c:v>-0.7606235385919855</c:v>
                </c:pt>
                <c:pt idx="182">
                  <c:v>-0.71873424470983305</c:v>
                </c:pt>
                <c:pt idx="183">
                  <c:v>-0.74465536889427864</c:v>
                </c:pt>
                <c:pt idx="184">
                  <c:v>-0.6642687815437861</c:v>
                </c:pt>
                <c:pt idx="185">
                  <c:v>-0.60220032363796017</c:v>
                </c:pt>
                <c:pt idx="186">
                  <c:v>-0.72698614828046704</c:v>
                </c:pt>
                <c:pt idx="187">
                  <c:v>-0.56527900068151571</c:v>
                </c:pt>
                <c:pt idx="188">
                  <c:v>-0.65731335265945301</c:v>
                </c:pt>
                <c:pt idx="189">
                  <c:v>-0.51680515888369216</c:v>
                </c:pt>
                <c:pt idx="190">
                  <c:v>-0.47685945202164043</c:v>
                </c:pt>
                <c:pt idx="191">
                  <c:v>0.30512951903553265</c:v>
                </c:pt>
                <c:pt idx="192">
                  <c:v>0.29369943893783179</c:v>
                </c:pt>
                <c:pt idx="193">
                  <c:v>0.32245229780077</c:v>
                </c:pt>
                <c:pt idx="194">
                  <c:v>0.3482519242589226</c:v>
                </c:pt>
                <c:pt idx="195">
                  <c:v>0.45848014192484415</c:v>
                </c:pt>
                <c:pt idx="196">
                  <c:v>0.50951604633610525</c:v>
                </c:pt>
                <c:pt idx="197">
                  <c:v>0.58473586524229604</c:v>
                </c:pt>
                <c:pt idx="198">
                  <c:v>0.70565799397433515</c:v>
                </c:pt>
                <c:pt idx="199">
                  <c:v>0.64949217620295474</c:v>
                </c:pt>
                <c:pt idx="200">
                  <c:v>0.81876767153489538</c:v>
                </c:pt>
                <c:pt idx="201">
                  <c:v>0.72855341434273413</c:v>
                </c:pt>
                <c:pt idx="202">
                  <c:v>0.79877183357441306</c:v>
                </c:pt>
                <c:pt idx="203">
                  <c:v>0.78928811845101732</c:v>
                </c:pt>
                <c:pt idx="204">
                  <c:v>-1.25938994923838</c:v>
                </c:pt>
                <c:pt idx="205">
                  <c:v>0.81454889260924324</c:v>
                </c:pt>
                <c:pt idx="206">
                  <c:v>0.49008294636350114</c:v>
                </c:pt>
                <c:pt idx="207">
                  <c:v>-3.519235658853765E-2</c:v>
                </c:pt>
                <c:pt idx="208">
                  <c:v>0.58191351044584561</c:v>
                </c:pt>
                <c:pt idx="209">
                  <c:v>0.80403437918816656</c:v>
                </c:pt>
                <c:pt idx="210">
                  <c:v>0.68357054695762631</c:v>
                </c:pt>
                <c:pt idx="211">
                  <c:v>0.57726965325492952</c:v>
                </c:pt>
                <c:pt idx="212">
                  <c:v>0.73000786706521215</c:v>
                </c:pt>
                <c:pt idx="213">
                  <c:v>0.14028440360776648</c:v>
                </c:pt>
                <c:pt idx="214">
                  <c:v>3.9459642895779856E-2</c:v>
                </c:pt>
                <c:pt idx="215">
                  <c:v>0.13979946989909367</c:v>
                </c:pt>
                <c:pt idx="216">
                  <c:v>0.85949211499313949</c:v>
                </c:pt>
                <c:pt idx="217">
                  <c:v>-0.36057028251525797</c:v>
                </c:pt>
                <c:pt idx="218">
                  <c:v>-0.28585708371071078</c:v>
                </c:pt>
                <c:pt idx="219">
                  <c:v>-2.4734266804834673</c:v>
                </c:pt>
                <c:pt idx="220">
                  <c:v>-0.49496814970536968</c:v>
                </c:pt>
                <c:pt idx="221">
                  <c:v>-0.50033826875945164</c:v>
                </c:pt>
                <c:pt idx="222">
                  <c:v>-0.60710926363855477</c:v>
                </c:pt>
                <c:pt idx="223">
                  <c:v>-0.66374718806055</c:v>
                </c:pt>
                <c:pt idx="224">
                  <c:v>-0.66130040356679642</c:v>
                </c:pt>
                <c:pt idx="225">
                  <c:v>-0.77373923787806342</c:v>
                </c:pt>
                <c:pt idx="226">
                  <c:v>-0.75942820825905399</c:v>
                </c:pt>
                <c:pt idx="227">
                  <c:v>-1.01032239570033</c:v>
                </c:pt>
                <c:pt idx="228">
                  <c:v>-0.9993109500584848</c:v>
                </c:pt>
                <c:pt idx="229">
                  <c:v>-1.0544316124995656</c:v>
                </c:pt>
                <c:pt idx="230">
                  <c:v>-1.2271633213252551</c:v>
                </c:pt>
                <c:pt idx="231">
                  <c:v>-1.3375430847726764</c:v>
                </c:pt>
                <c:pt idx="232">
                  <c:v>9.8645969904079076E-2</c:v>
                </c:pt>
                <c:pt idx="233">
                  <c:v>0.28684591072513077</c:v>
                </c:pt>
                <c:pt idx="234">
                  <c:v>0.27796454286215239</c:v>
                </c:pt>
                <c:pt idx="235">
                  <c:v>0.24074984030540231</c:v>
                </c:pt>
                <c:pt idx="236">
                  <c:v>0.29222453182684771</c:v>
                </c:pt>
                <c:pt idx="237">
                  <c:v>0.24823472668816579</c:v>
                </c:pt>
                <c:pt idx="238">
                  <c:v>0.41271654325413787</c:v>
                </c:pt>
                <c:pt idx="239">
                  <c:v>0.42432981078169224</c:v>
                </c:pt>
                <c:pt idx="240">
                  <c:v>0.25109816719611106</c:v>
                </c:pt>
                <c:pt idx="241">
                  <c:v>0.34831863690227899</c:v>
                </c:pt>
                <c:pt idx="242">
                  <c:v>-1.1059535583771172</c:v>
                </c:pt>
                <c:pt idx="243">
                  <c:v>-0.15998708303636705</c:v>
                </c:pt>
                <c:pt idx="244">
                  <c:v>-0.22276063187852191</c:v>
                </c:pt>
                <c:pt idx="245">
                  <c:v>-0.36514942318118782</c:v>
                </c:pt>
                <c:pt idx="246">
                  <c:v>0.44983351457878945</c:v>
                </c:pt>
                <c:pt idx="247">
                  <c:v>-0.14643674713490371</c:v>
                </c:pt>
                <c:pt idx="248">
                  <c:v>-0.92859911632039893</c:v>
                </c:pt>
                <c:pt idx="249">
                  <c:v>-3.698441998545281E-3</c:v>
                </c:pt>
                <c:pt idx="250">
                  <c:v>-1.6168865770325697E-2</c:v>
                </c:pt>
                <c:pt idx="251">
                  <c:v>6.1008408892809889E-2</c:v>
                </c:pt>
                <c:pt idx="252">
                  <c:v>2.3130396322605259E-2</c:v>
                </c:pt>
                <c:pt idx="253">
                  <c:v>1.5740906019174147E-2</c:v>
                </c:pt>
                <c:pt idx="254">
                  <c:v>0.15262328207040707</c:v>
                </c:pt>
                <c:pt idx="255">
                  <c:v>-8.5677846114473408E-3</c:v>
                </c:pt>
                <c:pt idx="256">
                  <c:v>-0.93135530092697227</c:v>
                </c:pt>
                <c:pt idx="257">
                  <c:v>6.3635577797310966E-2</c:v>
                </c:pt>
                <c:pt idx="258">
                  <c:v>0.25711621214272912</c:v>
                </c:pt>
                <c:pt idx="259">
                  <c:v>0.19436711380346181</c:v>
                </c:pt>
                <c:pt idx="260">
                  <c:v>-1.0720080188612711</c:v>
                </c:pt>
                <c:pt idx="261">
                  <c:v>-0.23100051971172686</c:v>
                </c:pt>
                <c:pt idx="262">
                  <c:v>8.1159267127645887E-2</c:v>
                </c:pt>
                <c:pt idx="263">
                  <c:v>-1.6515552275525938</c:v>
                </c:pt>
                <c:pt idx="264">
                  <c:v>0.15701598754188062</c:v>
                </c:pt>
                <c:pt idx="265">
                  <c:v>0.20886982671085957</c:v>
                </c:pt>
                <c:pt idx="266">
                  <c:v>0.24748779779168231</c:v>
                </c:pt>
                <c:pt idx="267">
                  <c:v>0.21498052818589078</c:v>
                </c:pt>
                <c:pt idx="268">
                  <c:v>0.28105046008189849</c:v>
                </c:pt>
                <c:pt idx="269">
                  <c:v>0.37725444485396031</c:v>
                </c:pt>
                <c:pt idx="270">
                  <c:v>-1.803778417160691</c:v>
                </c:pt>
                <c:pt idx="271">
                  <c:v>-0.70078936418954296</c:v>
                </c:pt>
                <c:pt idx="272">
                  <c:v>-2.6651883805758372</c:v>
                </c:pt>
                <c:pt idx="273">
                  <c:v>-0.68088984061769997</c:v>
                </c:pt>
                <c:pt idx="274">
                  <c:v>-0.64377848846294072</c:v>
                </c:pt>
                <c:pt idx="275">
                  <c:v>-2.6683569136030489</c:v>
                </c:pt>
                <c:pt idx="276">
                  <c:v>-0.41107668102201966</c:v>
                </c:pt>
                <c:pt idx="277">
                  <c:v>-2.5462116949323041</c:v>
                </c:pt>
                <c:pt idx="278">
                  <c:v>-2.5341238224052199E-2</c:v>
                </c:pt>
                <c:pt idx="279">
                  <c:v>0.16409570303529586</c:v>
                </c:pt>
                <c:pt idx="280">
                  <c:v>0.31638150077003196</c:v>
                </c:pt>
                <c:pt idx="281">
                  <c:v>0.20870208624382486</c:v>
                </c:pt>
                <c:pt idx="282">
                  <c:v>3.0192576888980017E-2</c:v>
                </c:pt>
                <c:pt idx="283">
                  <c:v>-0.77848291017820126</c:v>
                </c:pt>
                <c:pt idx="284">
                  <c:v>0.19085798420478473</c:v>
                </c:pt>
                <c:pt idx="285">
                  <c:v>0.17728741867293657</c:v>
                </c:pt>
                <c:pt idx="286">
                  <c:v>0.25836389180480207</c:v>
                </c:pt>
                <c:pt idx="287">
                  <c:v>0.27824917697555335</c:v>
                </c:pt>
                <c:pt idx="288">
                  <c:v>0.38188888528882531</c:v>
                </c:pt>
                <c:pt idx="289">
                  <c:v>0.54978346341728734</c:v>
                </c:pt>
                <c:pt idx="290">
                  <c:v>0.44690272553976002</c:v>
                </c:pt>
                <c:pt idx="291">
                  <c:v>0.79240846567699541</c:v>
                </c:pt>
                <c:pt idx="292">
                  <c:v>-0.28760402545181657</c:v>
                </c:pt>
                <c:pt idx="293">
                  <c:v>0.6052758770561153</c:v>
                </c:pt>
                <c:pt idx="294">
                  <c:v>1.8969376308691379</c:v>
                </c:pt>
                <c:pt idx="295">
                  <c:v>0.35218992314143083</c:v>
                </c:pt>
                <c:pt idx="296">
                  <c:v>0.33697862223150615</c:v>
                </c:pt>
                <c:pt idx="297">
                  <c:v>0.32594565338894177</c:v>
                </c:pt>
                <c:pt idx="298">
                  <c:v>-1.018198481931291</c:v>
                </c:pt>
                <c:pt idx="299">
                  <c:v>0.19473071103399389</c:v>
                </c:pt>
                <c:pt idx="300">
                  <c:v>7.9349014626636127E-2</c:v>
                </c:pt>
                <c:pt idx="301">
                  <c:v>4.0519668283610887E-2</c:v>
                </c:pt>
                <c:pt idx="302">
                  <c:v>-1.2263522521001757</c:v>
                </c:pt>
                <c:pt idx="303">
                  <c:v>-8.3616196595856826E-2</c:v>
                </c:pt>
                <c:pt idx="304">
                  <c:v>-0.67455422366964124</c:v>
                </c:pt>
                <c:pt idx="305">
                  <c:v>-0.72232551831473168</c:v>
                </c:pt>
                <c:pt idx="306">
                  <c:v>-0.77221402283765139</c:v>
                </c:pt>
                <c:pt idx="307">
                  <c:v>-0.72456639730522121</c:v>
                </c:pt>
                <c:pt idx="308">
                  <c:v>-3.1106660149688818</c:v>
                </c:pt>
                <c:pt idx="309">
                  <c:v>-0.65934983621949683</c:v>
                </c:pt>
                <c:pt idx="310">
                  <c:v>-0.56954484719162535</c:v>
                </c:pt>
                <c:pt idx="311">
                  <c:v>-0.25891890210686674</c:v>
                </c:pt>
                <c:pt idx="312">
                  <c:v>-0.51924504844019359</c:v>
                </c:pt>
                <c:pt idx="313">
                  <c:v>-3.3684081239259713</c:v>
                </c:pt>
                <c:pt idx="314">
                  <c:v>0.87744216876653036</c:v>
                </c:pt>
                <c:pt idx="315">
                  <c:v>0.11665501985289978</c:v>
                </c:pt>
                <c:pt idx="316">
                  <c:v>0.10023943542895251</c:v>
                </c:pt>
                <c:pt idx="317">
                  <c:v>0.7414502001185318</c:v>
                </c:pt>
                <c:pt idx="318">
                  <c:v>-0.38176058796230705</c:v>
                </c:pt>
                <c:pt idx="319">
                  <c:v>0.61610722918240113</c:v>
                </c:pt>
                <c:pt idx="320">
                  <c:v>1.4050429531267321</c:v>
                </c:pt>
                <c:pt idx="321">
                  <c:v>1.0670468399755526</c:v>
                </c:pt>
                <c:pt idx="322">
                  <c:v>1.537470876826454</c:v>
                </c:pt>
                <c:pt idx="323">
                  <c:v>0.3502732529562339</c:v>
                </c:pt>
                <c:pt idx="324">
                  <c:v>7.2950548417909558E-2</c:v>
                </c:pt>
                <c:pt idx="325">
                  <c:v>0.1457697447537003</c:v>
                </c:pt>
                <c:pt idx="326">
                  <c:v>1.2188976956573008</c:v>
                </c:pt>
                <c:pt idx="327">
                  <c:v>-0.41731340571183978</c:v>
                </c:pt>
                <c:pt idx="328">
                  <c:v>0.19190641482904031</c:v>
                </c:pt>
                <c:pt idx="329">
                  <c:v>-0.41173194022927906</c:v>
                </c:pt>
                <c:pt idx="330">
                  <c:v>-0.44642389295624707</c:v>
                </c:pt>
                <c:pt idx="331">
                  <c:v>-0.52290633826234156</c:v>
                </c:pt>
                <c:pt idx="332">
                  <c:v>-0.5681944506758474</c:v>
                </c:pt>
                <c:pt idx="333">
                  <c:v>-0.60798218200772403</c:v>
                </c:pt>
                <c:pt idx="334">
                  <c:v>-0.66653455361417879</c:v>
                </c:pt>
                <c:pt idx="335">
                  <c:v>-0.56058282174835039</c:v>
                </c:pt>
                <c:pt idx="336">
                  <c:v>-0.64526431825847885</c:v>
                </c:pt>
                <c:pt idx="337">
                  <c:v>-1.6789532188751168</c:v>
                </c:pt>
                <c:pt idx="338">
                  <c:v>-0.56888121289407645</c:v>
                </c:pt>
                <c:pt idx="339">
                  <c:v>0.91851984327838498</c:v>
                </c:pt>
                <c:pt idx="340">
                  <c:v>0.69958834542753245</c:v>
                </c:pt>
                <c:pt idx="341">
                  <c:v>0.52093694011384484</c:v>
                </c:pt>
                <c:pt idx="342">
                  <c:v>0.72038998659569586</c:v>
                </c:pt>
                <c:pt idx="343">
                  <c:v>0.66600301941943618</c:v>
                </c:pt>
                <c:pt idx="344">
                  <c:v>0.63081770365249812</c:v>
                </c:pt>
                <c:pt idx="345">
                  <c:v>0.74059404510409654</c:v>
                </c:pt>
                <c:pt idx="346">
                  <c:v>0.21717512846348525</c:v>
                </c:pt>
                <c:pt idx="347">
                  <c:v>0.54012498169299916</c:v>
                </c:pt>
                <c:pt idx="348">
                  <c:v>0.48487649981819569</c:v>
                </c:pt>
                <c:pt idx="349">
                  <c:v>0.71891512377067046</c:v>
                </c:pt>
                <c:pt idx="350">
                  <c:v>0.71985550791982544</c:v>
                </c:pt>
                <c:pt idx="351">
                  <c:v>0.53939015695844084</c:v>
                </c:pt>
                <c:pt idx="352">
                  <c:v>0.68562161849237502</c:v>
                </c:pt>
                <c:pt idx="353">
                  <c:v>0.65770264922770416</c:v>
                </c:pt>
                <c:pt idx="354">
                  <c:v>0.74407576849240686</c:v>
                </c:pt>
                <c:pt idx="355">
                  <c:v>0.95907453461023773</c:v>
                </c:pt>
                <c:pt idx="356">
                  <c:v>0.9724565598302205</c:v>
                </c:pt>
                <c:pt idx="357">
                  <c:v>1.1699355385045469</c:v>
                </c:pt>
                <c:pt idx="358">
                  <c:v>0.47007508431132627</c:v>
                </c:pt>
                <c:pt idx="359">
                  <c:v>0.55359427029666597</c:v>
                </c:pt>
                <c:pt idx="360">
                  <c:v>0.52253987607745989</c:v>
                </c:pt>
                <c:pt idx="361">
                  <c:v>0.25487880700186394</c:v>
                </c:pt>
                <c:pt idx="362">
                  <c:v>0.77805419278429944</c:v>
                </c:pt>
                <c:pt idx="363">
                  <c:v>0.47817020912532082</c:v>
                </c:pt>
                <c:pt idx="364">
                  <c:v>0.68594838916394574</c:v>
                </c:pt>
                <c:pt idx="365">
                  <c:v>0.58872484644736334</c:v>
                </c:pt>
                <c:pt idx="366">
                  <c:v>0.61767590445720877</c:v>
                </c:pt>
                <c:pt idx="367">
                  <c:v>-0.27962424830240551</c:v>
                </c:pt>
                <c:pt idx="368">
                  <c:v>-0.27720933128544611</c:v>
                </c:pt>
                <c:pt idx="369">
                  <c:v>0.75522417467157732</c:v>
                </c:pt>
                <c:pt idx="370">
                  <c:v>0.91933578005482541</c:v>
                </c:pt>
                <c:pt idx="371">
                  <c:v>0.92418657774427837</c:v>
                </c:pt>
                <c:pt idx="372">
                  <c:v>1.1351740958402168</c:v>
                </c:pt>
                <c:pt idx="373">
                  <c:v>0.95245659583917475</c:v>
                </c:pt>
                <c:pt idx="374">
                  <c:v>-0.15434726725773981</c:v>
                </c:pt>
                <c:pt idx="375">
                  <c:v>0.78978675439930224</c:v>
                </c:pt>
                <c:pt idx="376">
                  <c:v>0.60231229375769957</c:v>
                </c:pt>
                <c:pt idx="377">
                  <c:v>0.47980380938921108</c:v>
                </c:pt>
                <c:pt idx="378">
                  <c:v>-1.9692966694625831</c:v>
                </c:pt>
                <c:pt idx="379">
                  <c:v>-0.41127414488604669</c:v>
                </c:pt>
                <c:pt idx="380">
                  <c:v>-0.41489973464232782</c:v>
                </c:pt>
                <c:pt idx="381">
                  <c:v>-0.41800216111336508</c:v>
                </c:pt>
                <c:pt idx="382">
                  <c:v>-0.42686073038334432</c:v>
                </c:pt>
                <c:pt idx="383">
                  <c:v>-0.49598622337681703</c:v>
                </c:pt>
                <c:pt idx="384">
                  <c:v>-0.45881122826896509</c:v>
                </c:pt>
                <c:pt idx="385">
                  <c:v>0.80639950213568745</c:v>
                </c:pt>
                <c:pt idx="386">
                  <c:v>7.4378031437048867E-2</c:v>
                </c:pt>
                <c:pt idx="387">
                  <c:v>-0.33913664797828308</c:v>
                </c:pt>
                <c:pt idx="388">
                  <c:v>-0.4230456459527977</c:v>
                </c:pt>
                <c:pt idx="389">
                  <c:v>-0.27857668712604206</c:v>
                </c:pt>
                <c:pt idx="390">
                  <c:v>1.1925773069155734</c:v>
                </c:pt>
                <c:pt idx="391">
                  <c:v>1.2682056516893292</c:v>
                </c:pt>
                <c:pt idx="392">
                  <c:v>1.1619405352367203</c:v>
                </c:pt>
                <c:pt idx="393">
                  <c:v>1.1711508118169069</c:v>
                </c:pt>
                <c:pt idx="394">
                  <c:v>0.43498055558478488</c:v>
                </c:pt>
                <c:pt idx="395">
                  <c:v>1.3704267722890144</c:v>
                </c:pt>
                <c:pt idx="396">
                  <c:v>1.3417469942791009</c:v>
                </c:pt>
                <c:pt idx="397">
                  <c:v>1.4931823279944545</c:v>
                </c:pt>
                <c:pt idx="398">
                  <c:v>0.61109637048833521</c:v>
                </c:pt>
                <c:pt idx="399">
                  <c:v>1.5505022468615186</c:v>
                </c:pt>
                <c:pt idx="400">
                  <c:v>0.67871626424105713</c:v>
                </c:pt>
                <c:pt idx="401">
                  <c:v>0.7757912858860887</c:v>
                </c:pt>
                <c:pt idx="402">
                  <c:v>1.6419091545382445</c:v>
                </c:pt>
                <c:pt idx="403">
                  <c:v>0.59858523783651107</c:v>
                </c:pt>
                <c:pt idx="404">
                  <c:v>1.2670560565133351</c:v>
                </c:pt>
                <c:pt idx="405">
                  <c:v>0.13914120037848224</c:v>
                </c:pt>
                <c:pt idx="406">
                  <c:v>0.21220688209191829</c:v>
                </c:pt>
                <c:pt idx="407">
                  <c:v>-0.39873974624894165</c:v>
                </c:pt>
                <c:pt idx="408">
                  <c:v>-0.43851823636381648</c:v>
                </c:pt>
                <c:pt idx="409">
                  <c:v>-0.21072607269114046</c:v>
                </c:pt>
                <c:pt idx="410">
                  <c:v>-0.50452949050966533</c:v>
                </c:pt>
                <c:pt idx="411">
                  <c:v>0.1191892656066925</c:v>
                </c:pt>
                <c:pt idx="412">
                  <c:v>0.16525472250082945</c:v>
                </c:pt>
                <c:pt idx="413">
                  <c:v>1.4736671218286317</c:v>
                </c:pt>
                <c:pt idx="414">
                  <c:v>1.1391878661068322</c:v>
                </c:pt>
                <c:pt idx="415">
                  <c:v>0.5705753675276245</c:v>
                </c:pt>
                <c:pt idx="416">
                  <c:v>0.43255123646896398</c:v>
                </c:pt>
                <c:pt idx="417">
                  <c:v>0.5695063708454321</c:v>
                </c:pt>
                <c:pt idx="418">
                  <c:v>0.25055400478235179</c:v>
                </c:pt>
                <c:pt idx="419">
                  <c:v>0.78224093121501059</c:v>
                </c:pt>
                <c:pt idx="420">
                  <c:v>0.47023140392079998</c:v>
                </c:pt>
                <c:pt idx="421">
                  <c:v>0.42663494349217923</c:v>
                </c:pt>
                <c:pt idx="422">
                  <c:v>0.55333339898439093</c:v>
                </c:pt>
                <c:pt idx="423">
                  <c:v>0.45726385993333096</c:v>
                </c:pt>
                <c:pt idx="424">
                  <c:v>0.96840732425502518</c:v>
                </c:pt>
                <c:pt idx="425">
                  <c:v>0.88384224537078293</c:v>
                </c:pt>
                <c:pt idx="426">
                  <c:v>0.93072412781360148</c:v>
                </c:pt>
                <c:pt idx="427">
                  <c:v>8.1301392193757371E-2</c:v>
                </c:pt>
                <c:pt idx="428">
                  <c:v>1.228642824702731</c:v>
                </c:pt>
                <c:pt idx="429">
                  <c:v>1.2021100675567371</c:v>
                </c:pt>
                <c:pt idx="430">
                  <c:v>1.166381074139172</c:v>
                </c:pt>
                <c:pt idx="431">
                  <c:v>1.2352138126574133</c:v>
                </c:pt>
                <c:pt idx="432">
                  <c:v>1.2845260591518399</c:v>
                </c:pt>
                <c:pt idx="433">
                  <c:v>3.015831668692539</c:v>
                </c:pt>
                <c:pt idx="434">
                  <c:v>1.6992259256250066</c:v>
                </c:pt>
                <c:pt idx="435">
                  <c:v>1.5188732408684986</c:v>
                </c:pt>
                <c:pt idx="436">
                  <c:v>0.48729671896501764</c:v>
                </c:pt>
                <c:pt idx="437">
                  <c:v>0.57962862015504302</c:v>
                </c:pt>
                <c:pt idx="438">
                  <c:v>0.39496442473818388</c:v>
                </c:pt>
                <c:pt idx="439">
                  <c:v>-0.53072288619861707</c:v>
                </c:pt>
                <c:pt idx="440">
                  <c:v>0.51771962874918387</c:v>
                </c:pt>
                <c:pt idx="441">
                  <c:v>0.59454236606256783</c:v>
                </c:pt>
                <c:pt idx="442">
                  <c:v>0.69750663954639858</c:v>
                </c:pt>
                <c:pt idx="443">
                  <c:v>0.67340979934007272</c:v>
                </c:pt>
                <c:pt idx="444">
                  <c:v>0.56538625456809299</c:v>
                </c:pt>
                <c:pt idx="445">
                  <c:v>-0.94395966566627265</c:v>
                </c:pt>
                <c:pt idx="446">
                  <c:v>0.24527855255796654</c:v>
                </c:pt>
                <c:pt idx="447">
                  <c:v>-0.23542841900378725</c:v>
                </c:pt>
                <c:pt idx="448">
                  <c:v>0.66450681355214603</c:v>
                </c:pt>
                <c:pt idx="449">
                  <c:v>0.40304282494937155</c:v>
                </c:pt>
                <c:pt idx="450">
                  <c:v>0.41459709694750208</c:v>
                </c:pt>
                <c:pt idx="451">
                  <c:v>0.50780868841452964</c:v>
                </c:pt>
                <c:pt idx="452">
                  <c:v>0.81922556216610887</c:v>
                </c:pt>
                <c:pt idx="453">
                  <c:v>0.80923840458649432</c:v>
                </c:pt>
                <c:pt idx="454">
                  <c:v>0.72742130886927381</c:v>
                </c:pt>
                <c:pt idx="455">
                  <c:v>0.73332022448047129</c:v>
                </c:pt>
                <c:pt idx="456">
                  <c:v>0.72145260013373858</c:v>
                </c:pt>
                <c:pt idx="457">
                  <c:v>0.70058587951015305</c:v>
                </c:pt>
                <c:pt idx="458">
                  <c:v>-2.6164421617710609E-2</c:v>
                </c:pt>
                <c:pt idx="459">
                  <c:v>0.76278143454954006</c:v>
                </c:pt>
                <c:pt idx="460">
                  <c:v>0.91682468763757963</c:v>
                </c:pt>
                <c:pt idx="461">
                  <c:v>0.84493407568656653</c:v>
                </c:pt>
                <c:pt idx="462">
                  <c:v>0.97502057069188897</c:v>
                </c:pt>
                <c:pt idx="463">
                  <c:v>0.81539351503717783</c:v>
                </c:pt>
                <c:pt idx="464">
                  <c:v>0.67251611018814184</c:v>
                </c:pt>
                <c:pt idx="465">
                  <c:v>0.4122218367742731</c:v>
                </c:pt>
                <c:pt idx="466">
                  <c:v>0.65156445501794813</c:v>
                </c:pt>
                <c:pt idx="467">
                  <c:v>0.64046385623320856</c:v>
                </c:pt>
                <c:pt idx="468">
                  <c:v>0.64099871908016604</c:v>
                </c:pt>
                <c:pt idx="469">
                  <c:v>0.57434859026712326</c:v>
                </c:pt>
                <c:pt idx="470">
                  <c:v>0.5757896237946013</c:v>
                </c:pt>
                <c:pt idx="471">
                  <c:v>-0.80331985247613369</c:v>
                </c:pt>
                <c:pt idx="472">
                  <c:v>0.39499662472941016</c:v>
                </c:pt>
                <c:pt idx="473">
                  <c:v>-0.72417704240296599</c:v>
                </c:pt>
                <c:pt idx="474">
                  <c:v>1.3477908959360361</c:v>
                </c:pt>
                <c:pt idx="475">
                  <c:v>0.66489274541771448</c:v>
                </c:pt>
                <c:pt idx="476">
                  <c:v>0.43487140694758553</c:v>
                </c:pt>
                <c:pt idx="477">
                  <c:v>-0.7332734167087186</c:v>
                </c:pt>
                <c:pt idx="478">
                  <c:v>-2.7020307563381835E-2</c:v>
                </c:pt>
                <c:pt idx="479">
                  <c:v>0.36241501517564589</c:v>
                </c:pt>
                <c:pt idx="480">
                  <c:v>0.32973774728370392</c:v>
                </c:pt>
                <c:pt idx="481">
                  <c:v>-2.4322854460114471</c:v>
                </c:pt>
                <c:pt idx="482">
                  <c:v>1.895134307720274</c:v>
                </c:pt>
                <c:pt idx="483">
                  <c:v>1.7848772349610034</c:v>
                </c:pt>
                <c:pt idx="484">
                  <c:v>1.6385254454696521</c:v>
                </c:pt>
                <c:pt idx="485">
                  <c:v>2.9797372242435158</c:v>
                </c:pt>
                <c:pt idx="486">
                  <c:v>1.9753682932049812</c:v>
                </c:pt>
                <c:pt idx="487">
                  <c:v>1.4004701130409025</c:v>
                </c:pt>
                <c:pt idx="488">
                  <c:v>-0.75134695186902323</c:v>
                </c:pt>
                <c:pt idx="489">
                  <c:v>1.4312598333752908</c:v>
                </c:pt>
                <c:pt idx="490">
                  <c:v>1.5477268738143517</c:v>
                </c:pt>
                <c:pt idx="491">
                  <c:v>1.5518180156713046</c:v>
                </c:pt>
                <c:pt idx="492">
                  <c:v>-0.21532777594466809</c:v>
                </c:pt>
                <c:pt idx="493">
                  <c:v>3.0092941464814629E-2</c:v>
                </c:pt>
                <c:pt idx="494">
                  <c:v>-0.2495149976330279</c:v>
                </c:pt>
                <c:pt idx="495">
                  <c:v>-0.27059058208501646</c:v>
                </c:pt>
                <c:pt idx="496">
                  <c:v>-0.27171316444051707</c:v>
                </c:pt>
                <c:pt idx="497">
                  <c:v>-0.31655963168761952</c:v>
                </c:pt>
                <c:pt idx="498">
                  <c:v>-0.15914885514614258</c:v>
                </c:pt>
                <c:pt idx="499">
                  <c:v>-0.40802589771590581</c:v>
                </c:pt>
                <c:pt idx="500">
                  <c:v>-0.48017490844301519</c:v>
                </c:pt>
                <c:pt idx="501">
                  <c:v>-0.13882287024325682</c:v>
                </c:pt>
                <c:pt idx="502">
                  <c:v>-0.25988436981214857</c:v>
                </c:pt>
                <c:pt idx="503">
                  <c:v>0.66752242974730402</c:v>
                </c:pt>
                <c:pt idx="504">
                  <c:v>0.61901942766161622</c:v>
                </c:pt>
                <c:pt idx="505">
                  <c:v>0.57600128083289848</c:v>
                </c:pt>
                <c:pt idx="506">
                  <c:v>0.51694805359086926</c:v>
                </c:pt>
                <c:pt idx="507">
                  <c:v>0.47102365929405415</c:v>
                </c:pt>
                <c:pt idx="508">
                  <c:v>1.8563153427118066</c:v>
                </c:pt>
                <c:pt idx="509">
                  <c:v>0.38139077762227519</c:v>
                </c:pt>
                <c:pt idx="510">
                  <c:v>-1.4881237343035558</c:v>
                </c:pt>
                <c:pt idx="511">
                  <c:v>-1.9133162692242216</c:v>
                </c:pt>
                <c:pt idx="512">
                  <c:v>-0.64266066807115152</c:v>
                </c:pt>
                <c:pt idx="513">
                  <c:v>-0.60741313075359038</c:v>
                </c:pt>
                <c:pt idx="514">
                  <c:v>-0.59976837945073813</c:v>
                </c:pt>
                <c:pt idx="515">
                  <c:v>-1.9881641389455729</c:v>
                </c:pt>
                <c:pt idx="516">
                  <c:v>-1.9038381123712862</c:v>
                </c:pt>
                <c:pt idx="517">
                  <c:v>-1.8311834949064134</c:v>
                </c:pt>
                <c:pt idx="518">
                  <c:v>-1.6745107735243101</c:v>
                </c:pt>
                <c:pt idx="519">
                  <c:v>-0.47931431146333797</c:v>
                </c:pt>
                <c:pt idx="520">
                  <c:v>-0.32076386691777409</c:v>
                </c:pt>
                <c:pt idx="521">
                  <c:v>-0.29472032679489718</c:v>
                </c:pt>
                <c:pt idx="522">
                  <c:v>-1.6287290784739632</c:v>
                </c:pt>
                <c:pt idx="523">
                  <c:v>-1.677009894634699</c:v>
                </c:pt>
                <c:pt idx="524">
                  <c:v>-0.35639550742322862</c:v>
                </c:pt>
                <c:pt idx="525">
                  <c:v>-0.4935626733980546</c:v>
                </c:pt>
                <c:pt idx="526">
                  <c:v>0.30175960398905083</c:v>
                </c:pt>
                <c:pt idx="527">
                  <c:v>0.30978651351578079</c:v>
                </c:pt>
                <c:pt idx="528">
                  <c:v>0.82319201744027592</c:v>
                </c:pt>
                <c:pt idx="529">
                  <c:v>0.84227476666838907</c:v>
                </c:pt>
                <c:pt idx="530">
                  <c:v>0.87566600876062861</c:v>
                </c:pt>
                <c:pt idx="531">
                  <c:v>0.17966407994162481</c:v>
                </c:pt>
                <c:pt idx="532">
                  <c:v>1.864648223760325</c:v>
                </c:pt>
                <c:pt idx="533">
                  <c:v>2.5973671497577748</c:v>
                </c:pt>
                <c:pt idx="534">
                  <c:v>1.3115708337957737</c:v>
                </c:pt>
                <c:pt idx="535">
                  <c:v>0.5917048704687623</c:v>
                </c:pt>
                <c:pt idx="536">
                  <c:v>0.70516319145909112</c:v>
                </c:pt>
                <c:pt idx="537">
                  <c:v>0.31987493014358276</c:v>
                </c:pt>
                <c:pt idx="538">
                  <c:v>-0.33035816444421628</c:v>
                </c:pt>
                <c:pt idx="539">
                  <c:v>-0.53692249274373505</c:v>
                </c:pt>
                <c:pt idx="540">
                  <c:v>-0.7607097598761704</c:v>
                </c:pt>
                <c:pt idx="541">
                  <c:v>-0.53080627223686472</c:v>
                </c:pt>
                <c:pt idx="542">
                  <c:v>-0.53247088993957536</c:v>
                </c:pt>
                <c:pt idx="543">
                  <c:v>-0.59995444252771701</c:v>
                </c:pt>
                <c:pt idx="544">
                  <c:v>-0.57099546469399154</c:v>
                </c:pt>
                <c:pt idx="545">
                  <c:v>-0.73878559561274426</c:v>
                </c:pt>
                <c:pt idx="546">
                  <c:v>-2.6928649681998347</c:v>
                </c:pt>
                <c:pt idx="547">
                  <c:v>-0.72418343874793945</c:v>
                </c:pt>
                <c:pt idx="548">
                  <c:v>-0.82566350899775875</c:v>
                </c:pt>
                <c:pt idx="549">
                  <c:v>-0.90250456832491122</c:v>
                </c:pt>
                <c:pt idx="550">
                  <c:v>-1.8842060445570714</c:v>
                </c:pt>
                <c:pt idx="551">
                  <c:v>0.40216884367403527</c:v>
                </c:pt>
                <c:pt idx="552">
                  <c:v>0.45738456026385316</c:v>
                </c:pt>
                <c:pt idx="553">
                  <c:v>-0.38785961542360653</c:v>
                </c:pt>
                <c:pt idx="554">
                  <c:v>0.38251322844028979</c:v>
                </c:pt>
                <c:pt idx="555">
                  <c:v>0.41681510414524919</c:v>
                </c:pt>
                <c:pt idx="556">
                  <c:v>0.43434129384232406</c:v>
                </c:pt>
                <c:pt idx="557">
                  <c:v>0.45156753598885324</c:v>
                </c:pt>
                <c:pt idx="558">
                  <c:v>-7.0724449447795677E-3</c:v>
                </c:pt>
                <c:pt idx="559">
                  <c:v>0.56543465414995941</c:v>
                </c:pt>
                <c:pt idx="560">
                  <c:v>0.88228599840214161</c:v>
                </c:pt>
                <c:pt idx="561">
                  <c:v>0.51530096909849443</c:v>
                </c:pt>
                <c:pt idx="562">
                  <c:v>0.71656430204062427</c:v>
                </c:pt>
                <c:pt idx="563">
                  <c:v>0.54025864905031251</c:v>
                </c:pt>
                <c:pt idx="564">
                  <c:v>0.53620223359908448</c:v>
                </c:pt>
                <c:pt idx="565">
                  <c:v>0.28371505693705262</c:v>
                </c:pt>
                <c:pt idx="566">
                  <c:v>1.8909913255903525</c:v>
                </c:pt>
                <c:pt idx="567">
                  <c:v>1.3154990570343008</c:v>
                </c:pt>
                <c:pt idx="568">
                  <c:v>1.3398808166127625</c:v>
                </c:pt>
                <c:pt idx="569">
                  <c:v>1.1411281729176666</c:v>
                </c:pt>
                <c:pt idx="570">
                  <c:v>-0.22498027092225237</c:v>
                </c:pt>
                <c:pt idx="571">
                  <c:v>-0.48284304147298973</c:v>
                </c:pt>
                <c:pt idx="572">
                  <c:v>-1.00721062122034</c:v>
                </c:pt>
                <c:pt idx="573">
                  <c:v>-0.36212933684852544</c:v>
                </c:pt>
                <c:pt idx="574">
                  <c:v>-0.40309734242615219</c:v>
                </c:pt>
                <c:pt idx="575">
                  <c:v>-0.2779498137016238</c:v>
                </c:pt>
                <c:pt idx="576">
                  <c:v>-0.41235745232201038</c:v>
                </c:pt>
                <c:pt idx="577">
                  <c:v>-0.54303483506328709</c:v>
                </c:pt>
                <c:pt idx="578">
                  <c:v>1.2067649885961899E-2</c:v>
                </c:pt>
                <c:pt idx="579">
                  <c:v>-0.45258333201920087</c:v>
                </c:pt>
                <c:pt idx="580">
                  <c:v>-0.64466684593096391</c:v>
                </c:pt>
                <c:pt idx="581">
                  <c:v>-0.74112494879001167</c:v>
                </c:pt>
                <c:pt idx="582">
                  <c:v>-0.68679418939654069</c:v>
                </c:pt>
                <c:pt idx="583">
                  <c:v>-0.608647932284201</c:v>
                </c:pt>
                <c:pt idx="584">
                  <c:v>-0.58501320657838363</c:v>
                </c:pt>
                <c:pt idx="585">
                  <c:v>1.2879286542917474</c:v>
                </c:pt>
                <c:pt idx="586">
                  <c:v>0.65046854301620849</c:v>
                </c:pt>
                <c:pt idx="587">
                  <c:v>0.24688353355163511</c:v>
                </c:pt>
                <c:pt idx="588">
                  <c:v>-1.9105506650704926</c:v>
                </c:pt>
                <c:pt idx="589">
                  <c:v>-0.13481403110547177</c:v>
                </c:pt>
                <c:pt idx="590">
                  <c:v>0.16277425161879694</c:v>
                </c:pt>
                <c:pt idx="591">
                  <c:v>-1.8725582176320181</c:v>
                </c:pt>
                <c:pt idx="592">
                  <c:v>-1.9208911098855996</c:v>
                </c:pt>
                <c:pt idx="593">
                  <c:v>-1.9702925910561406</c:v>
                </c:pt>
                <c:pt idx="594">
                  <c:v>1.51110752100449</c:v>
                </c:pt>
                <c:pt idx="595">
                  <c:v>1.1425107027813075</c:v>
                </c:pt>
                <c:pt idx="596">
                  <c:v>0.83394344446917046</c:v>
                </c:pt>
                <c:pt idx="597">
                  <c:v>0.99982074942837074</c:v>
                </c:pt>
                <c:pt idx="598">
                  <c:v>0.65487209475240626</c:v>
                </c:pt>
                <c:pt idx="599">
                  <c:v>0.37012162979441388</c:v>
                </c:pt>
                <c:pt idx="600">
                  <c:v>5.2871259865451194E-2</c:v>
                </c:pt>
                <c:pt idx="601">
                  <c:v>-0.60627364903994507</c:v>
                </c:pt>
                <c:pt idx="602">
                  <c:v>0.25938899972595941</c:v>
                </c:pt>
                <c:pt idx="603">
                  <c:v>0.28075955764015648</c:v>
                </c:pt>
                <c:pt idx="604">
                  <c:v>0.23828256863162106</c:v>
                </c:pt>
                <c:pt idx="605">
                  <c:v>0.37531653376078478</c:v>
                </c:pt>
                <c:pt idx="606">
                  <c:v>0.76802697765887507</c:v>
                </c:pt>
                <c:pt idx="607">
                  <c:v>0.51484899417490049</c:v>
                </c:pt>
                <c:pt idx="608">
                  <c:v>0.53073511063773438</c:v>
                </c:pt>
                <c:pt idx="609">
                  <c:v>1.1655712264295579</c:v>
                </c:pt>
                <c:pt idx="610">
                  <c:v>1.1492882866307981</c:v>
                </c:pt>
                <c:pt idx="611">
                  <c:v>1.1836636969298289</c:v>
                </c:pt>
                <c:pt idx="612">
                  <c:v>1.1719582286081622</c:v>
                </c:pt>
                <c:pt idx="613">
                  <c:v>2.4942672109513353</c:v>
                </c:pt>
                <c:pt idx="614">
                  <c:v>2.264796229550786</c:v>
                </c:pt>
                <c:pt idx="615">
                  <c:v>1.6590895932270118</c:v>
                </c:pt>
                <c:pt idx="616">
                  <c:v>2.2144160617907636</c:v>
                </c:pt>
                <c:pt idx="617">
                  <c:v>-0.18497974528315361</c:v>
                </c:pt>
                <c:pt idx="618">
                  <c:v>-2.4074487356490475E-2</c:v>
                </c:pt>
                <c:pt idx="619">
                  <c:v>-0.25606617667158027</c:v>
                </c:pt>
                <c:pt idx="620">
                  <c:v>-0.14113219541404878</c:v>
                </c:pt>
                <c:pt idx="621">
                  <c:v>-0.17800195329577378</c:v>
                </c:pt>
                <c:pt idx="622">
                  <c:v>-2.1328618656341534</c:v>
                </c:pt>
                <c:pt idx="623">
                  <c:v>-0.2503501342095707</c:v>
                </c:pt>
                <c:pt idx="624">
                  <c:v>-0.31207043451770816</c:v>
                </c:pt>
                <c:pt idx="625">
                  <c:v>-2.2366479839318103</c:v>
                </c:pt>
                <c:pt idx="626">
                  <c:v>-2.1287983758781839</c:v>
                </c:pt>
                <c:pt idx="627">
                  <c:v>-0.51095354967020379</c:v>
                </c:pt>
                <c:pt idx="628">
                  <c:v>-0.52592650754921277</c:v>
                </c:pt>
                <c:pt idx="629">
                  <c:v>-0.5702033790393356</c:v>
                </c:pt>
                <c:pt idx="630">
                  <c:v>-0.65811307445723799</c:v>
                </c:pt>
                <c:pt idx="631">
                  <c:v>-0.71655231426097277</c:v>
                </c:pt>
                <c:pt idx="632">
                  <c:v>-0.85801711823306281</c:v>
                </c:pt>
                <c:pt idx="633">
                  <c:v>0.32458673507698538</c:v>
                </c:pt>
                <c:pt idx="634">
                  <c:v>0.28381234220890172</c:v>
                </c:pt>
                <c:pt idx="635">
                  <c:v>-1.2369642463555555</c:v>
                </c:pt>
                <c:pt idx="636">
                  <c:v>0.29566424460202367</c:v>
                </c:pt>
                <c:pt idx="637">
                  <c:v>0.38992741875912573</c:v>
                </c:pt>
                <c:pt idx="638">
                  <c:v>0.21735471633392617</c:v>
                </c:pt>
                <c:pt idx="639">
                  <c:v>0.23911013553399033</c:v>
                </c:pt>
                <c:pt idx="640">
                  <c:v>0.12023669532944868</c:v>
                </c:pt>
                <c:pt idx="641">
                  <c:v>-1.7826247610349151</c:v>
                </c:pt>
                <c:pt idx="642">
                  <c:v>1.3560967037843971E-4</c:v>
                </c:pt>
                <c:pt idx="643">
                  <c:v>-4.6568205440719768E-2</c:v>
                </c:pt>
                <c:pt idx="644">
                  <c:v>9.2123703461444967E-2</c:v>
                </c:pt>
                <c:pt idx="645">
                  <c:v>0.1555800901431775</c:v>
                </c:pt>
                <c:pt idx="646">
                  <c:v>5.0389918276016341E-2</c:v>
                </c:pt>
                <c:pt idx="647">
                  <c:v>0.28627502944666966</c:v>
                </c:pt>
                <c:pt idx="648">
                  <c:v>0.28832952616001806</c:v>
                </c:pt>
                <c:pt idx="649">
                  <c:v>1.293117281367627</c:v>
                </c:pt>
                <c:pt idx="650">
                  <c:v>0.24373690428177605</c:v>
                </c:pt>
                <c:pt idx="651">
                  <c:v>1.2086444834920966</c:v>
                </c:pt>
                <c:pt idx="652">
                  <c:v>1.1445661050031479</c:v>
                </c:pt>
                <c:pt idx="653">
                  <c:v>1.1493665589866606</c:v>
                </c:pt>
                <c:pt idx="654">
                  <c:v>1.1185740265707718</c:v>
                </c:pt>
                <c:pt idx="655">
                  <c:v>1.1970382257314596</c:v>
                </c:pt>
                <c:pt idx="656">
                  <c:v>0.2516897593014813</c:v>
                </c:pt>
                <c:pt idx="657">
                  <c:v>1.1732006040684935</c:v>
                </c:pt>
                <c:pt idx="658">
                  <c:v>1.3359875210582188</c:v>
                </c:pt>
                <c:pt idx="659">
                  <c:v>1.2248925064643321</c:v>
                </c:pt>
                <c:pt idx="660">
                  <c:v>1.2754641827949966</c:v>
                </c:pt>
                <c:pt idx="661">
                  <c:v>1.2652885737115165</c:v>
                </c:pt>
                <c:pt idx="662">
                  <c:v>1.126887713128625</c:v>
                </c:pt>
                <c:pt idx="663">
                  <c:v>0.96820385794678221</c:v>
                </c:pt>
                <c:pt idx="664">
                  <c:v>7.4707731718153647E-2</c:v>
                </c:pt>
                <c:pt idx="665">
                  <c:v>7.478012043784539E-2</c:v>
                </c:pt>
                <c:pt idx="666">
                  <c:v>-1.1252438025989944</c:v>
                </c:pt>
                <c:pt idx="667">
                  <c:v>0.16190370215121916</c:v>
                </c:pt>
                <c:pt idx="668">
                  <c:v>0.23713710209378633</c:v>
                </c:pt>
                <c:pt idx="669">
                  <c:v>-1.3354237584713404</c:v>
                </c:pt>
                <c:pt idx="670">
                  <c:v>-1.1669805280764032</c:v>
                </c:pt>
                <c:pt idx="671">
                  <c:v>-1.0301843736019041</c:v>
                </c:pt>
                <c:pt idx="672">
                  <c:v>-1.1717160188651004</c:v>
                </c:pt>
                <c:pt idx="673">
                  <c:v>0.32709942138094528</c:v>
                </c:pt>
                <c:pt idx="674">
                  <c:v>0.19166230788372307</c:v>
                </c:pt>
                <c:pt idx="675">
                  <c:v>-0.21729857715575557</c:v>
                </c:pt>
                <c:pt idx="676">
                  <c:v>-0.16925908785710331</c:v>
                </c:pt>
                <c:pt idx="677">
                  <c:v>-0.12815433958551867</c:v>
                </c:pt>
                <c:pt idx="678">
                  <c:v>-9.0001003825414691E-2</c:v>
                </c:pt>
                <c:pt idx="679">
                  <c:v>-3.7672887698914352E-2</c:v>
                </c:pt>
                <c:pt idx="680">
                  <c:v>1.4818205256981997E-2</c:v>
                </c:pt>
                <c:pt idx="681">
                  <c:v>4.2435516234095944E-2</c:v>
                </c:pt>
                <c:pt idx="682">
                  <c:v>-0.96334881110481807</c:v>
                </c:pt>
                <c:pt idx="683">
                  <c:v>0.15652106067458502</c:v>
                </c:pt>
                <c:pt idx="684">
                  <c:v>-1.0135236348381866</c:v>
                </c:pt>
                <c:pt idx="685">
                  <c:v>-0.12694007153037082</c:v>
                </c:pt>
                <c:pt idx="686">
                  <c:v>0.20233983367244615</c:v>
                </c:pt>
                <c:pt idx="687">
                  <c:v>0.17993526677592642</c:v>
                </c:pt>
                <c:pt idx="688">
                  <c:v>-3.8296999037325606E-2</c:v>
                </c:pt>
                <c:pt idx="689">
                  <c:v>-0.25218118960490282</c:v>
                </c:pt>
                <c:pt idx="690">
                  <c:v>0.66410799085407768</c:v>
                </c:pt>
                <c:pt idx="691">
                  <c:v>-0.43563263084873233</c:v>
                </c:pt>
                <c:pt idx="692">
                  <c:v>1.8869494585474762</c:v>
                </c:pt>
                <c:pt idx="693">
                  <c:v>2.0961273377201324</c:v>
                </c:pt>
                <c:pt idx="694">
                  <c:v>1.9733788851032461</c:v>
                </c:pt>
                <c:pt idx="695">
                  <c:v>1.481974685479966</c:v>
                </c:pt>
                <c:pt idx="696">
                  <c:v>0.6246746605794935</c:v>
                </c:pt>
                <c:pt idx="697">
                  <c:v>0.44180342190974969</c:v>
                </c:pt>
                <c:pt idx="698">
                  <c:v>0.22788273396226916</c:v>
                </c:pt>
                <c:pt idx="699">
                  <c:v>-0.72719289591582115</c:v>
                </c:pt>
                <c:pt idx="700">
                  <c:v>-0.7212056724624093</c:v>
                </c:pt>
                <c:pt idx="701">
                  <c:v>-0.3705056448353593</c:v>
                </c:pt>
                <c:pt idx="702">
                  <c:v>-0.37103968947759369</c:v>
                </c:pt>
                <c:pt idx="703">
                  <c:v>-7.6597489581142625E-2</c:v>
                </c:pt>
                <c:pt idx="704">
                  <c:v>-0.82907730170653082</c:v>
                </c:pt>
                <c:pt idx="705">
                  <c:v>0.22071890967171667</c:v>
                </c:pt>
                <c:pt idx="706">
                  <c:v>-8.6027141009260816E-2</c:v>
                </c:pt>
                <c:pt idx="707">
                  <c:v>0.37449057180948209</c:v>
                </c:pt>
                <c:pt idx="708">
                  <c:v>-1.4241082473568617E-2</c:v>
                </c:pt>
                <c:pt idx="709">
                  <c:v>0.37161579482334034</c:v>
                </c:pt>
                <c:pt idx="710">
                  <c:v>0.83192109693030525</c:v>
                </c:pt>
                <c:pt idx="711">
                  <c:v>0.419225870946906</c:v>
                </c:pt>
                <c:pt idx="712">
                  <c:v>0.27309999532349738</c:v>
                </c:pt>
                <c:pt idx="713">
                  <c:v>1.4850997873553589</c:v>
                </c:pt>
                <c:pt idx="714">
                  <c:v>1.3331134760544006</c:v>
                </c:pt>
                <c:pt idx="715">
                  <c:v>0.58922550977430976</c:v>
                </c:pt>
                <c:pt idx="716">
                  <c:v>0.37881416305852755</c:v>
                </c:pt>
                <c:pt idx="717">
                  <c:v>0.16531875675730012</c:v>
                </c:pt>
                <c:pt idx="718">
                  <c:v>0.30298381806474267</c:v>
                </c:pt>
                <c:pt idx="719">
                  <c:v>0.46775048772259414</c:v>
                </c:pt>
                <c:pt idx="720">
                  <c:v>0.18654207101173853</c:v>
                </c:pt>
                <c:pt idx="721">
                  <c:v>0.15991186328323928</c:v>
                </c:pt>
                <c:pt idx="722">
                  <c:v>0.55912727317987776</c:v>
                </c:pt>
                <c:pt idx="723">
                  <c:v>-0.35761565040129561</c:v>
                </c:pt>
                <c:pt idx="724">
                  <c:v>-0.37570722287785724</c:v>
                </c:pt>
                <c:pt idx="725">
                  <c:v>-0.37422686395463567</c:v>
                </c:pt>
                <c:pt idx="726">
                  <c:v>-6.2873310684506314E-2</c:v>
                </c:pt>
                <c:pt idx="727">
                  <c:v>0.4954669996661436</c:v>
                </c:pt>
                <c:pt idx="728">
                  <c:v>5.1994775990895158E-2</c:v>
                </c:pt>
                <c:pt idx="729">
                  <c:v>0.46037241928817618</c:v>
                </c:pt>
                <c:pt idx="730">
                  <c:v>1.74488718325848</c:v>
                </c:pt>
                <c:pt idx="731">
                  <c:v>1.9133844375789331</c:v>
                </c:pt>
                <c:pt idx="732">
                  <c:v>0.16266247657663105</c:v>
                </c:pt>
                <c:pt idx="733">
                  <c:v>0.29331635296504527</c:v>
                </c:pt>
                <c:pt idx="734">
                  <c:v>0.52836186297462384</c:v>
                </c:pt>
                <c:pt idx="735">
                  <c:v>0.33740060929042287</c:v>
                </c:pt>
                <c:pt idx="736">
                  <c:v>0.96559042684203689</c:v>
                </c:pt>
                <c:pt idx="737">
                  <c:v>1.0455889777307505</c:v>
                </c:pt>
                <c:pt idx="738">
                  <c:v>1.0092135118651286</c:v>
                </c:pt>
                <c:pt idx="739">
                  <c:v>0.96344547701233241</c:v>
                </c:pt>
                <c:pt idx="740">
                  <c:v>0.89235448972462983</c:v>
                </c:pt>
                <c:pt idx="741">
                  <c:v>0.80034239204546431</c:v>
                </c:pt>
                <c:pt idx="742">
                  <c:v>0.90847116173507259</c:v>
                </c:pt>
                <c:pt idx="743">
                  <c:v>0.9674856758710344</c:v>
                </c:pt>
                <c:pt idx="744">
                  <c:v>-0.22300392167289276</c:v>
                </c:pt>
                <c:pt idx="745">
                  <c:v>0.96482123342891479</c:v>
                </c:pt>
                <c:pt idx="746">
                  <c:v>1.1996904589330957</c:v>
                </c:pt>
                <c:pt idx="747">
                  <c:v>0.98120982976565407</c:v>
                </c:pt>
                <c:pt idx="748">
                  <c:v>0.39465287797266174</c:v>
                </c:pt>
                <c:pt idx="749">
                  <c:v>0.3593514678263528</c:v>
                </c:pt>
                <c:pt idx="750">
                  <c:v>0.46257261061283211</c:v>
                </c:pt>
                <c:pt idx="751">
                  <c:v>0.35150153592489708</c:v>
                </c:pt>
                <c:pt idx="752">
                  <c:v>0.2426798645769154</c:v>
                </c:pt>
                <c:pt idx="753">
                  <c:v>3.9043668157544599E-2</c:v>
                </c:pt>
                <c:pt idx="754">
                  <c:v>4.552141323414613E-2</c:v>
                </c:pt>
                <c:pt idx="755">
                  <c:v>-0.67548946759320128</c:v>
                </c:pt>
                <c:pt idx="756">
                  <c:v>-7.9474279041699805E-2</c:v>
                </c:pt>
                <c:pt idx="757">
                  <c:v>2.4758438668497331E-2</c:v>
                </c:pt>
                <c:pt idx="758">
                  <c:v>2.0773025449926236E-3</c:v>
                </c:pt>
                <c:pt idx="759">
                  <c:v>0.12171728990449285</c:v>
                </c:pt>
                <c:pt idx="760">
                  <c:v>0.12575806802882161</c:v>
                </c:pt>
                <c:pt idx="761">
                  <c:v>2.6461940007981442E-2</c:v>
                </c:pt>
                <c:pt idx="762">
                  <c:v>-0.1161733785623235</c:v>
                </c:pt>
                <c:pt idx="763">
                  <c:v>-1.7932881236791058</c:v>
                </c:pt>
                <c:pt idx="764">
                  <c:v>-1.8072367579256297</c:v>
                </c:pt>
                <c:pt idx="765">
                  <c:v>-0.58491248840564292</c:v>
                </c:pt>
                <c:pt idx="766">
                  <c:v>-0.5655289028929622</c:v>
                </c:pt>
                <c:pt idx="767">
                  <c:v>-0.48545093911099874</c:v>
                </c:pt>
                <c:pt idx="768">
                  <c:v>-0.69085419835147777</c:v>
                </c:pt>
                <c:pt idx="769">
                  <c:v>-0.76424040288929518</c:v>
                </c:pt>
                <c:pt idx="770">
                  <c:v>-0.76759047410442449</c:v>
                </c:pt>
                <c:pt idx="771">
                  <c:v>-0.75342073121547448</c:v>
                </c:pt>
                <c:pt idx="772">
                  <c:v>-0.54858288863573046</c:v>
                </c:pt>
                <c:pt idx="773">
                  <c:v>-0.56123658975833624</c:v>
                </c:pt>
                <c:pt idx="774">
                  <c:v>-0.41951521894539406</c:v>
                </c:pt>
                <c:pt idx="775">
                  <c:v>-0.32110805393622699</c:v>
                </c:pt>
                <c:pt idx="776">
                  <c:v>-0.34543142307722707</c:v>
                </c:pt>
                <c:pt idx="777">
                  <c:v>-0.49449610703844782</c:v>
                </c:pt>
                <c:pt idx="778">
                  <c:v>-0.35514418585595586</c:v>
                </c:pt>
                <c:pt idx="779">
                  <c:v>-0.36609090168840852</c:v>
                </c:pt>
                <c:pt idx="780">
                  <c:v>-0.41644557761433931</c:v>
                </c:pt>
                <c:pt idx="781">
                  <c:v>-0.53262572553228693</c:v>
                </c:pt>
                <c:pt idx="782">
                  <c:v>-1.4945579507147196E-2</c:v>
                </c:pt>
                <c:pt idx="783">
                  <c:v>-0.61670793105983479</c:v>
                </c:pt>
                <c:pt idx="784">
                  <c:v>-0.59176357344505459</c:v>
                </c:pt>
                <c:pt idx="785">
                  <c:v>-0.53977011182420498</c:v>
                </c:pt>
                <c:pt idx="786">
                  <c:v>-0.62572305363790504</c:v>
                </c:pt>
                <c:pt idx="787">
                  <c:v>-0.53161625822321767</c:v>
                </c:pt>
                <c:pt idx="788">
                  <c:v>-0.52445850768400804</c:v>
                </c:pt>
                <c:pt idx="789">
                  <c:v>-0.31556052198516465</c:v>
                </c:pt>
                <c:pt idx="790">
                  <c:v>-0.51250197610673176</c:v>
                </c:pt>
                <c:pt idx="791">
                  <c:v>-1.762366456840565</c:v>
                </c:pt>
                <c:pt idx="792">
                  <c:v>-1.6515554315880279</c:v>
                </c:pt>
                <c:pt idx="793">
                  <c:v>-1.6381674252872889</c:v>
                </c:pt>
                <c:pt idx="794">
                  <c:v>-1.6975778094941452</c:v>
                </c:pt>
                <c:pt idx="795">
                  <c:v>-1.722475887992355</c:v>
                </c:pt>
                <c:pt idx="796">
                  <c:v>-1.7958019657110227</c:v>
                </c:pt>
                <c:pt idx="797">
                  <c:v>-1.7314947728233891</c:v>
                </c:pt>
                <c:pt idx="798">
                  <c:v>-0.36641326626854287</c:v>
                </c:pt>
                <c:pt idx="799">
                  <c:v>-0.57758303831681124</c:v>
                </c:pt>
                <c:pt idx="800">
                  <c:v>-0.47934529273439708</c:v>
                </c:pt>
                <c:pt idx="801">
                  <c:v>-0.67042666553572716</c:v>
                </c:pt>
                <c:pt idx="802">
                  <c:v>-0.34931350785128745</c:v>
                </c:pt>
                <c:pt idx="803">
                  <c:v>-0.43347926610718707</c:v>
                </c:pt>
                <c:pt idx="804">
                  <c:v>-0.2281611607043465</c:v>
                </c:pt>
                <c:pt idx="805">
                  <c:v>-0.26738557994519135</c:v>
                </c:pt>
                <c:pt idx="806">
                  <c:v>-0.50137930339928871</c:v>
                </c:pt>
                <c:pt idx="807">
                  <c:v>-9.4395987414833071E-2</c:v>
                </c:pt>
                <c:pt idx="808">
                  <c:v>-0.33773490665256245</c:v>
                </c:pt>
                <c:pt idx="809">
                  <c:v>-0.2840085002962458</c:v>
                </c:pt>
                <c:pt idx="810">
                  <c:v>-1.761225644084516</c:v>
                </c:pt>
                <c:pt idx="811">
                  <c:v>-0.80205656766160593</c:v>
                </c:pt>
                <c:pt idx="812">
                  <c:v>-0.83272083116014806</c:v>
                </c:pt>
                <c:pt idx="813">
                  <c:v>0.98420225972355035</c:v>
                </c:pt>
                <c:pt idx="814">
                  <c:v>0.14057022033728253</c:v>
                </c:pt>
                <c:pt idx="815">
                  <c:v>0.54070580849968786</c:v>
                </c:pt>
                <c:pt idx="816">
                  <c:v>-1.9171283665573877</c:v>
                </c:pt>
                <c:pt idx="817">
                  <c:v>-0.17276831324948036</c:v>
                </c:pt>
                <c:pt idx="818">
                  <c:v>0.23073503098935641</c:v>
                </c:pt>
                <c:pt idx="819">
                  <c:v>-0.34827232245359036</c:v>
                </c:pt>
                <c:pt idx="820">
                  <c:v>-0.16033202765322702</c:v>
                </c:pt>
                <c:pt idx="821">
                  <c:v>0.28901934492566839</c:v>
                </c:pt>
                <c:pt idx="822">
                  <c:v>0.43505248356450027</c:v>
                </c:pt>
                <c:pt idx="823">
                  <c:v>0.3322815209791003</c:v>
                </c:pt>
                <c:pt idx="824">
                  <c:v>0.33431095507032665</c:v>
                </c:pt>
                <c:pt idx="825">
                  <c:v>0.29534652653579591</c:v>
                </c:pt>
                <c:pt idx="826">
                  <c:v>0.35786415399591137</c:v>
                </c:pt>
                <c:pt idx="827">
                  <c:v>0.4007209767723085</c:v>
                </c:pt>
                <c:pt idx="828">
                  <c:v>0.51516649269525605</c:v>
                </c:pt>
                <c:pt idx="829">
                  <c:v>-0.5470741290348029</c:v>
                </c:pt>
                <c:pt idx="830">
                  <c:v>-0.53420896485967406</c:v>
                </c:pt>
                <c:pt idx="831">
                  <c:v>-0.85556858736549346</c:v>
                </c:pt>
                <c:pt idx="832">
                  <c:v>-1.0063723722480169</c:v>
                </c:pt>
                <c:pt idx="833">
                  <c:v>-1.2229066962131894</c:v>
                </c:pt>
                <c:pt idx="834">
                  <c:v>-1.413805014843273</c:v>
                </c:pt>
                <c:pt idx="835">
                  <c:v>-0.85833852374850916</c:v>
                </c:pt>
                <c:pt idx="836">
                  <c:v>-0.6720428057338933</c:v>
                </c:pt>
                <c:pt idx="837">
                  <c:v>-0.76838830597068397</c:v>
                </c:pt>
                <c:pt idx="838">
                  <c:v>-0.73013228095809568</c:v>
                </c:pt>
                <c:pt idx="839">
                  <c:v>-4.0896681544866942</c:v>
                </c:pt>
                <c:pt idx="840">
                  <c:v>-0.85728317151135691</c:v>
                </c:pt>
                <c:pt idx="841">
                  <c:v>-0.97069238547755232</c:v>
                </c:pt>
                <c:pt idx="842">
                  <c:v>-1.0578633149530798</c:v>
                </c:pt>
                <c:pt idx="843">
                  <c:v>-1.0076139274743638</c:v>
                </c:pt>
                <c:pt idx="844">
                  <c:v>-1.2088081058116911</c:v>
                </c:pt>
                <c:pt idx="845">
                  <c:v>-1.0839163119965074</c:v>
                </c:pt>
                <c:pt idx="846">
                  <c:v>-1.2101976884586536</c:v>
                </c:pt>
                <c:pt idx="847">
                  <c:v>-1.0370727848970582</c:v>
                </c:pt>
                <c:pt idx="848">
                  <c:v>-0.46040080127614436</c:v>
                </c:pt>
                <c:pt idx="849">
                  <c:v>-0.25807012056514833</c:v>
                </c:pt>
                <c:pt idx="850">
                  <c:v>1.1377426030762012</c:v>
                </c:pt>
                <c:pt idx="851">
                  <c:v>8.5216854208080714E-2</c:v>
                </c:pt>
                <c:pt idx="852">
                  <c:v>-0.39611442092938559</c:v>
                </c:pt>
                <c:pt idx="853">
                  <c:v>-0.55858246021263802</c:v>
                </c:pt>
                <c:pt idx="854">
                  <c:v>-0.65472710393254641</c:v>
                </c:pt>
                <c:pt idx="855">
                  <c:v>-0.80079808066629243</c:v>
                </c:pt>
                <c:pt idx="856">
                  <c:v>-0.74649302026267306</c:v>
                </c:pt>
                <c:pt idx="857">
                  <c:v>-0.75227209498202408</c:v>
                </c:pt>
                <c:pt idx="858">
                  <c:v>-2.0428495977569341</c:v>
                </c:pt>
                <c:pt idx="859">
                  <c:v>-0.8823505025123467</c:v>
                </c:pt>
                <c:pt idx="860">
                  <c:v>-0.89104477041793284</c:v>
                </c:pt>
                <c:pt idx="861">
                  <c:v>-0.87066235187564733</c:v>
                </c:pt>
                <c:pt idx="862">
                  <c:v>-1.9882171841834491</c:v>
                </c:pt>
                <c:pt idx="863">
                  <c:v>0.42327510770367133</c:v>
                </c:pt>
                <c:pt idx="864">
                  <c:v>0.91950439666409045</c:v>
                </c:pt>
                <c:pt idx="865">
                  <c:v>-1.9797988067435008</c:v>
                </c:pt>
                <c:pt idx="866">
                  <c:v>-1.7542061203838706</c:v>
                </c:pt>
                <c:pt idx="867">
                  <c:v>-1.7213070775215509</c:v>
                </c:pt>
                <c:pt idx="868">
                  <c:v>-1.6925777200673948</c:v>
                </c:pt>
                <c:pt idx="869">
                  <c:v>-1.705973179917053</c:v>
                </c:pt>
                <c:pt idx="870">
                  <c:v>-0.42215723336467836</c:v>
                </c:pt>
                <c:pt idx="871">
                  <c:v>-0.351193274429623</c:v>
                </c:pt>
                <c:pt idx="872">
                  <c:v>0.60127776634968622</c:v>
                </c:pt>
                <c:pt idx="873">
                  <c:v>1.1278166326106762</c:v>
                </c:pt>
                <c:pt idx="874">
                  <c:v>2.2210788198376754</c:v>
                </c:pt>
                <c:pt idx="875">
                  <c:v>1.6174195818840613</c:v>
                </c:pt>
                <c:pt idx="876">
                  <c:v>-1.014004095866045</c:v>
                </c:pt>
                <c:pt idx="877">
                  <c:v>1.2226259139024394</c:v>
                </c:pt>
                <c:pt idx="878">
                  <c:v>-0.24918381143090529</c:v>
                </c:pt>
                <c:pt idx="879">
                  <c:v>0.4185114389329978</c:v>
                </c:pt>
                <c:pt idx="880">
                  <c:v>-0.12216774990835239</c:v>
                </c:pt>
                <c:pt idx="881">
                  <c:v>5.1551752611935647E-2</c:v>
                </c:pt>
                <c:pt idx="882">
                  <c:v>0.89509611079518558</c:v>
                </c:pt>
                <c:pt idx="883">
                  <c:v>6.6562118935353062E-2</c:v>
                </c:pt>
                <c:pt idx="884">
                  <c:v>-0.15197795925204829</c:v>
                </c:pt>
                <c:pt idx="885">
                  <c:v>0.18042920903780582</c:v>
                </c:pt>
                <c:pt idx="886">
                  <c:v>-1.3443877292610005</c:v>
                </c:pt>
                <c:pt idx="887">
                  <c:v>0.16378218814798626</c:v>
                </c:pt>
                <c:pt idx="888">
                  <c:v>6.6816328097648106E-2</c:v>
                </c:pt>
                <c:pt idx="889">
                  <c:v>1.7820157233338883E-2</c:v>
                </c:pt>
                <c:pt idx="890">
                  <c:v>5.3880488701091946E-2</c:v>
                </c:pt>
                <c:pt idx="891">
                  <c:v>0.12565885247071554</c:v>
                </c:pt>
                <c:pt idx="892">
                  <c:v>0.21554754524270958</c:v>
                </c:pt>
                <c:pt idx="893">
                  <c:v>3.1324998262486754E-2</c:v>
                </c:pt>
                <c:pt idx="894">
                  <c:v>1.8841030709993585</c:v>
                </c:pt>
                <c:pt idx="895">
                  <c:v>0.74593909365443145</c:v>
                </c:pt>
                <c:pt idx="896">
                  <c:v>-2.9894279528250738E-3</c:v>
                </c:pt>
                <c:pt idx="897">
                  <c:v>-7.9570438595541748E-2</c:v>
                </c:pt>
                <c:pt idx="898">
                  <c:v>-0.48011529444008355</c:v>
                </c:pt>
                <c:pt idx="899">
                  <c:v>-0.52156791761961296</c:v>
                </c:pt>
                <c:pt idx="900">
                  <c:v>-3.3648542404059221</c:v>
                </c:pt>
                <c:pt idx="901">
                  <c:v>-0.72769221068612222</c:v>
                </c:pt>
                <c:pt idx="902">
                  <c:v>-0.69718084116197565</c:v>
                </c:pt>
                <c:pt idx="903">
                  <c:v>-0.74964155901542551</c:v>
                </c:pt>
                <c:pt idx="904">
                  <c:v>-0.69581697740329829</c:v>
                </c:pt>
                <c:pt idx="905">
                  <c:v>-0.73470931770795223</c:v>
                </c:pt>
                <c:pt idx="906">
                  <c:v>-0.93246215149400202</c:v>
                </c:pt>
                <c:pt idx="907">
                  <c:v>-4.8416734585250634</c:v>
                </c:pt>
                <c:pt idx="908">
                  <c:v>-1.2784958656577086</c:v>
                </c:pt>
                <c:pt idx="909">
                  <c:v>-1.4231314582840395</c:v>
                </c:pt>
                <c:pt idx="910">
                  <c:v>-5.5941042776455463</c:v>
                </c:pt>
                <c:pt idx="911">
                  <c:v>0.53850910348424463</c:v>
                </c:pt>
                <c:pt idx="912">
                  <c:v>0.70992695133310502</c:v>
                </c:pt>
                <c:pt idx="913">
                  <c:v>0.71824274246397568</c:v>
                </c:pt>
                <c:pt idx="914">
                  <c:v>-0.20816322646479374</c:v>
                </c:pt>
                <c:pt idx="915">
                  <c:v>0.66726954211490563</c:v>
                </c:pt>
                <c:pt idx="916">
                  <c:v>0.55576511566871245</c:v>
                </c:pt>
                <c:pt idx="917">
                  <c:v>0.57585931423371983</c:v>
                </c:pt>
                <c:pt idx="918">
                  <c:v>0.71449450876497056</c:v>
                </c:pt>
                <c:pt idx="919">
                  <c:v>0.46149354903590245</c:v>
                </c:pt>
                <c:pt idx="920">
                  <c:v>0.51568895366714906</c:v>
                </c:pt>
                <c:pt idx="921">
                  <c:v>0.43409033611760267</c:v>
                </c:pt>
                <c:pt idx="922">
                  <c:v>0.69756867031091951</c:v>
                </c:pt>
                <c:pt idx="923">
                  <c:v>-0.2449431095334976</c:v>
                </c:pt>
                <c:pt idx="924">
                  <c:v>0.52584132514145754</c:v>
                </c:pt>
                <c:pt idx="925">
                  <c:v>0.49922000157871732</c:v>
                </c:pt>
                <c:pt idx="926">
                  <c:v>0.96389035821535574</c:v>
                </c:pt>
                <c:pt idx="927">
                  <c:v>1.0508223107717845</c:v>
                </c:pt>
                <c:pt idx="928">
                  <c:v>1.1201831786517851</c:v>
                </c:pt>
                <c:pt idx="929">
                  <c:v>1.1363970598588855</c:v>
                </c:pt>
                <c:pt idx="930">
                  <c:v>1.2092467723711249</c:v>
                </c:pt>
                <c:pt idx="931">
                  <c:v>1.0104763121303855</c:v>
                </c:pt>
                <c:pt idx="932">
                  <c:v>0.93116759456791554</c:v>
                </c:pt>
                <c:pt idx="933">
                  <c:v>0.95138121458988389</c:v>
                </c:pt>
                <c:pt idx="934">
                  <c:v>0.6873508017789669</c:v>
                </c:pt>
                <c:pt idx="935">
                  <c:v>0.69869302339549411</c:v>
                </c:pt>
                <c:pt idx="936">
                  <c:v>-0.22296513342468857</c:v>
                </c:pt>
                <c:pt idx="937">
                  <c:v>0.53420904625531984</c:v>
                </c:pt>
                <c:pt idx="938">
                  <c:v>0.37673413706442449</c:v>
                </c:pt>
                <c:pt idx="939">
                  <c:v>1.6626990281050193</c:v>
                </c:pt>
                <c:pt idx="940">
                  <c:v>-0.11447353647207079</c:v>
                </c:pt>
                <c:pt idx="941">
                  <c:v>-0.39124171346206987</c:v>
                </c:pt>
                <c:pt idx="942">
                  <c:v>-0.38148754547457259</c:v>
                </c:pt>
                <c:pt idx="943">
                  <c:v>-2.0897423820619458</c:v>
                </c:pt>
                <c:pt idx="944">
                  <c:v>-0.36751968665210188</c:v>
                </c:pt>
                <c:pt idx="945">
                  <c:v>-0.33350652692181365</c:v>
                </c:pt>
                <c:pt idx="946">
                  <c:v>-0.42621901895511327</c:v>
                </c:pt>
                <c:pt idx="947">
                  <c:v>-5.5265840717111797E-2</c:v>
                </c:pt>
                <c:pt idx="948">
                  <c:v>-0.26016029430708776</c:v>
                </c:pt>
                <c:pt idx="949">
                  <c:v>-0.39419939628202849</c:v>
                </c:pt>
                <c:pt idx="950">
                  <c:v>-2.1909472667991334</c:v>
                </c:pt>
                <c:pt idx="951">
                  <c:v>-0.44765426029338284</c:v>
                </c:pt>
                <c:pt idx="952">
                  <c:v>-0.42734327146720902</c:v>
                </c:pt>
                <c:pt idx="953">
                  <c:v>1.0419738848522593</c:v>
                </c:pt>
                <c:pt idx="954">
                  <c:v>1.0581066178369436</c:v>
                </c:pt>
                <c:pt idx="955">
                  <c:v>1.1006834226452407</c:v>
                </c:pt>
                <c:pt idx="956">
                  <c:v>1.8535371359796968</c:v>
                </c:pt>
                <c:pt idx="957">
                  <c:v>1.3807737440620449</c:v>
                </c:pt>
                <c:pt idx="958">
                  <c:v>1.1660012618302404</c:v>
                </c:pt>
                <c:pt idx="959">
                  <c:v>0.42775380504219657</c:v>
                </c:pt>
                <c:pt idx="960">
                  <c:v>0.52034129093833792</c:v>
                </c:pt>
                <c:pt idx="961">
                  <c:v>0.24756195355607544</c:v>
                </c:pt>
                <c:pt idx="962">
                  <c:v>0.34833358211947302</c:v>
                </c:pt>
                <c:pt idx="963">
                  <c:v>0.57765523499861637</c:v>
                </c:pt>
                <c:pt idx="964">
                  <c:v>0.57437371499362533</c:v>
                </c:pt>
                <c:pt idx="965">
                  <c:v>-1.1511764465720433</c:v>
                </c:pt>
                <c:pt idx="966">
                  <c:v>-1.0557283664157069</c:v>
                </c:pt>
                <c:pt idx="967">
                  <c:v>-0.95836251452561827</c:v>
                </c:pt>
                <c:pt idx="968">
                  <c:v>0.30858594919375015</c:v>
                </c:pt>
                <c:pt idx="969">
                  <c:v>0.33937427065274051</c:v>
                </c:pt>
                <c:pt idx="970">
                  <c:v>0.38254253614772754</c:v>
                </c:pt>
                <c:pt idx="971">
                  <c:v>0.3252433887567554</c:v>
                </c:pt>
                <c:pt idx="972">
                  <c:v>0.31602784803804373</c:v>
                </c:pt>
                <c:pt idx="973">
                  <c:v>1.9634174218712206</c:v>
                </c:pt>
                <c:pt idx="974">
                  <c:v>1.4731653833875347</c:v>
                </c:pt>
                <c:pt idx="975">
                  <c:v>0.16092309075176514</c:v>
                </c:pt>
                <c:pt idx="976">
                  <c:v>3.8167879380972922E-2</c:v>
                </c:pt>
                <c:pt idx="977">
                  <c:v>0.20221516951732763</c:v>
                </c:pt>
                <c:pt idx="978">
                  <c:v>0.20107642157467479</c:v>
                </c:pt>
                <c:pt idx="979">
                  <c:v>0.34837286014029611</c:v>
                </c:pt>
                <c:pt idx="980">
                  <c:v>0.15730071322962372</c:v>
                </c:pt>
                <c:pt idx="981">
                  <c:v>0.34847285716764559</c:v>
                </c:pt>
                <c:pt idx="982">
                  <c:v>0.36246660772344791</c:v>
                </c:pt>
                <c:pt idx="983">
                  <c:v>7.35574292052186E-2</c:v>
                </c:pt>
                <c:pt idx="984">
                  <c:v>0.44632605180637991</c:v>
                </c:pt>
                <c:pt idx="985">
                  <c:v>0.33907906291967266</c:v>
                </c:pt>
                <c:pt idx="986">
                  <c:v>0.44452820836488582</c:v>
                </c:pt>
                <c:pt idx="987">
                  <c:v>0.49044642961284085</c:v>
                </c:pt>
                <c:pt idx="988">
                  <c:v>0.4074792871305063</c:v>
                </c:pt>
                <c:pt idx="989">
                  <c:v>0.18273727198168307</c:v>
                </c:pt>
                <c:pt idx="990">
                  <c:v>1.0125034491850609</c:v>
                </c:pt>
                <c:pt idx="991">
                  <c:v>0.31208075913646266</c:v>
                </c:pt>
                <c:pt idx="992">
                  <c:v>1.1441216969248595</c:v>
                </c:pt>
                <c:pt idx="993">
                  <c:v>0.97876744275573735</c:v>
                </c:pt>
                <c:pt idx="994">
                  <c:v>0.94564192366270783</c:v>
                </c:pt>
                <c:pt idx="995">
                  <c:v>9.5616411775772348E-2</c:v>
                </c:pt>
                <c:pt idx="996">
                  <c:v>0.98006130416224024</c:v>
                </c:pt>
                <c:pt idx="997">
                  <c:v>1.2367244041063052</c:v>
                </c:pt>
                <c:pt idx="998">
                  <c:v>1.0017463284595238</c:v>
                </c:pt>
                <c:pt idx="999">
                  <c:v>1.0579938057000158</c:v>
                </c:pt>
                <c:pt idx="1000">
                  <c:v>0.98255039871293914</c:v>
                </c:pt>
                <c:pt idx="1001">
                  <c:v>1.064092799340167</c:v>
                </c:pt>
                <c:pt idx="1002">
                  <c:v>1.2186117372291658</c:v>
                </c:pt>
                <c:pt idx="1003">
                  <c:v>1.0431985070720127</c:v>
                </c:pt>
                <c:pt idx="1004">
                  <c:v>0.94110487846721191</c:v>
                </c:pt>
                <c:pt idx="1005">
                  <c:v>-0.621965579002558</c:v>
                </c:pt>
                <c:pt idx="1006">
                  <c:v>-0.61213994064408705</c:v>
                </c:pt>
                <c:pt idx="1007">
                  <c:v>-0.62703205156701525</c:v>
                </c:pt>
                <c:pt idx="1008">
                  <c:v>-0.69699027132456348</c:v>
                </c:pt>
                <c:pt idx="1009">
                  <c:v>-2.2841034406381984</c:v>
                </c:pt>
                <c:pt idx="1010">
                  <c:v>-0.54597655746055185</c:v>
                </c:pt>
                <c:pt idx="1011">
                  <c:v>-0.3440479587152197</c:v>
                </c:pt>
                <c:pt idx="1012">
                  <c:v>-1.9106770470799492</c:v>
                </c:pt>
                <c:pt idx="1013">
                  <c:v>-0.34721998855618841</c:v>
                </c:pt>
                <c:pt idx="1014">
                  <c:v>1.0489876016479879E-2</c:v>
                </c:pt>
                <c:pt idx="1015">
                  <c:v>4.5508524763746699E-2</c:v>
                </c:pt>
                <c:pt idx="1016">
                  <c:v>0.25647435424308296</c:v>
                </c:pt>
                <c:pt idx="1017">
                  <c:v>0.25314866262005276</c:v>
                </c:pt>
                <c:pt idx="1018">
                  <c:v>0.20414875513450551</c:v>
                </c:pt>
                <c:pt idx="1019">
                  <c:v>0.19228386586868101</c:v>
                </c:pt>
                <c:pt idx="1020">
                  <c:v>-0.6424478250101856</c:v>
                </c:pt>
                <c:pt idx="1021">
                  <c:v>-0.61576294748164462</c:v>
                </c:pt>
                <c:pt idx="1022">
                  <c:v>-0.68750226499815459</c:v>
                </c:pt>
                <c:pt idx="1023">
                  <c:v>-3.1715762358751461E-2</c:v>
                </c:pt>
                <c:pt idx="1024">
                  <c:v>1.1551305278714957E-2</c:v>
                </c:pt>
                <c:pt idx="1025">
                  <c:v>2.9370811266714449E-2</c:v>
                </c:pt>
                <c:pt idx="1026">
                  <c:v>0.13367649055382946</c:v>
                </c:pt>
                <c:pt idx="1027">
                  <c:v>0.36090328019495227</c:v>
                </c:pt>
                <c:pt idx="1028">
                  <c:v>-0.51068469494103053</c:v>
                </c:pt>
                <c:pt idx="1029">
                  <c:v>0.57937642113373178</c:v>
                </c:pt>
                <c:pt idx="1030">
                  <c:v>0.57478249863008146</c:v>
                </c:pt>
                <c:pt idx="1031">
                  <c:v>0.74969668545411805</c:v>
                </c:pt>
                <c:pt idx="1032">
                  <c:v>0.16515579142599812</c:v>
                </c:pt>
                <c:pt idx="1033">
                  <c:v>0.16921329403940341</c:v>
                </c:pt>
                <c:pt idx="1034">
                  <c:v>0.82639540740344342</c:v>
                </c:pt>
                <c:pt idx="1035">
                  <c:v>0.87442628049827231</c:v>
                </c:pt>
                <c:pt idx="1036">
                  <c:v>0.99674204435778568</c:v>
                </c:pt>
                <c:pt idx="1037">
                  <c:v>0.82695500075195338</c:v>
                </c:pt>
                <c:pt idx="1038">
                  <c:v>2.4064067281064885</c:v>
                </c:pt>
                <c:pt idx="1039">
                  <c:v>1.2645277501985228</c:v>
                </c:pt>
                <c:pt idx="1040">
                  <c:v>1.0115901897202653</c:v>
                </c:pt>
                <c:pt idx="1041">
                  <c:v>0.10558910546677938</c:v>
                </c:pt>
                <c:pt idx="1042">
                  <c:v>0.94719754831758352</c:v>
                </c:pt>
                <c:pt idx="1043">
                  <c:v>-0.13827485700422187</c:v>
                </c:pt>
                <c:pt idx="1044">
                  <c:v>-0.17310748138557855</c:v>
                </c:pt>
                <c:pt idx="1045">
                  <c:v>-2.8320744615943312</c:v>
                </c:pt>
                <c:pt idx="1046">
                  <c:v>-2.9452047346988106</c:v>
                </c:pt>
                <c:pt idx="1047">
                  <c:v>-3.1898316971619898</c:v>
                </c:pt>
                <c:pt idx="1048">
                  <c:v>-3.1801521843184211</c:v>
                </c:pt>
                <c:pt idx="1049">
                  <c:v>-3.5678925308703615</c:v>
                </c:pt>
                <c:pt idx="1050">
                  <c:v>-3.2223378469816262</c:v>
                </c:pt>
                <c:pt idx="1051">
                  <c:v>-0.43818912261298415</c:v>
                </c:pt>
                <c:pt idx="1052">
                  <c:v>-0.59463549288394701</c:v>
                </c:pt>
                <c:pt idx="1053">
                  <c:v>1.2344099840805194</c:v>
                </c:pt>
                <c:pt idx="1054">
                  <c:v>0.29478597854097016</c:v>
                </c:pt>
                <c:pt idx="1055">
                  <c:v>-0.22391779806244325</c:v>
                </c:pt>
                <c:pt idx="1056">
                  <c:v>-0.41480590282096713</c:v>
                </c:pt>
                <c:pt idx="1057">
                  <c:v>-3.2118058087708086</c:v>
                </c:pt>
                <c:pt idx="1058">
                  <c:v>-0.63973735681770327</c:v>
                </c:pt>
                <c:pt idx="1059">
                  <c:v>-0.64354072723557376</c:v>
                </c:pt>
                <c:pt idx="1060">
                  <c:v>-0.66592312644120577</c:v>
                </c:pt>
                <c:pt idx="1061">
                  <c:v>-0.74843539076504473</c:v>
                </c:pt>
                <c:pt idx="1062">
                  <c:v>-0.66823084044431857</c:v>
                </c:pt>
                <c:pt idx="1063">
                  <c:v>0.65151233702190869</c:v>
                </c:pt>
                <c:pt idx="1064">
                  <c:v>0.10087129349384656</c:v>
                </c:pt>
                <c:pt idx="1065">
                  <c:v>0.79426779454375795</c:v>
                </c:pt>
                <c:pt idx="1066">
                  <c:v>-0.78480247857628604</c:v>
                </c:pt>
                <c:pt idx="1067">
                  <c:v>0.79967583171192513</c:v>
                </c:pt>
                <c:pt idx="1068">
                  <c:v>0.64738834321396999</c:v>
                </c:pt>
                <c:pt idx="1069">
                  <c:v>0.71144847283401769</c:v>
                </c:pt>
                <c:pt idx="1070">
                  <c:v>-5.1048713946625635E-2</c:v>
                </c:pt>
                <c:pt idx="1071">
                  <c:v>-1.734432501226936E-2</c:v>
                </c:pt>
                <c:pt idx="1072">
                  <c:v>-3.2714755937603951E-2</c:v>
                </c:pt>
                <c:pt idx="1073">
                  <c:v>-4.5911683106164745E-2</c:v>
                </c:pt>
                <c:pt idx="1074">
                  <c:v>-0.13856876281491828</c:v>
                </c:pt>
                <c:pt idx="1075">
                  <c:v>-4.0227494592439987E-3</c:v>
                </c:pt>
                <c:pt idx="1076">
                  <c:v>1.4333925125721068E-2</c:v>
                </c:pt>
                <c:pt idx="1077">
                  <c:v>-1.5170471314660519E-2</c:v>
                </c:pt>
                <c:pt idx="1078">
                  <c:v>-2.1585265974703161E-2</c:v>
                </c:pt>
                <c:pt idx="1079">
                  <c:v>0.23817091463714238</c:v>
                </c:pt>
                <c:pt idx="1080">
                  <c:v>0.30761810467380779</c:v>
                </c:pt>
                <c:pt idx="1081">
                  <c:v>0.40763408603525764</c:v>
                </c:pt>
                <c:pt idx="1082">
                  <c:v>0.4601263888443044</c:v>
                </c:pt>
                <c:pt idx="1083">
                  <c:v>-0.92150771479999949</c:v>
                </c:pt>
                <c:pt idx="1084">
                  <c:v>-0.78930567669506935</c:v>
                </c:pt>
                <c:pt idx="1085">
                  <c:v>0.34584716313840641</c:v>
                </c:pt>
                <c:pt idx="1086">
                  <c:v>-1.06053331297178</c:v>
                </c:pt>
                <c:pt idx="1087">
                  <c:v>-0.84482924046018559</c:v>
                </c:pt>
                <c:pt idx="1088">
                  <c:v>-1.2502979977738284</c:v>
                </c:pt>
                <c:pt idx="1089">
                  <c:v>-0.85437810814642978</c:v>
                </c:pt>
                <c:pt idx="1090">
                  <c:v>6.7556402992771436E-2</c:v>
                </c:pt>
                <c:pt idx="1091">
                  <c:v>1.2245839775478071</c:v>
                </c:pt>
                <c:pt idx="1092">
                  <c:v>1.2247412024102065</c:v>
                </c:pt>
                <c:pt idx="1093">
                  <c:v>1.2468972726046552</c:v>
                </c:pt>
                <c:pt idx="1094">
                  <c:v>1.2753432232584334</c:v>
                </c:pt>
                <c:pt idx="1095">
                  <c:v>1.0861967191292401</c:v>
                </c:pt>
                <c:pt idx="1096">
                  <c:v>1.123704398898925</c:v>
                </c:pt>
                <c:pt idx="1097">
                  <c:v>1.1204375963297193</c:v>
                </c:pt>
                <c:pt idx="1098">
                  <c:v>1.2543290431613365</c:v>
                </c:pt>
                <c:pt idx="1099">
                  <c:v>0.12438794784569808</c:v>
                </c:pt>
                <c:pt idx="1100">
                  <c:v>1.1491866993140236</c:v>
                </c:pt>
                <c:pt idx="1101">
                  <c:v>0.99310535288827673</c:v>
                </c:pt>
                <c:pt idx="1102">
                  <c:v>2.1902846314775841</c:v>
                </c:pt>
                <c:pt idx="1103">
                  <c:v>2.032654197005737</c:v>
                </c:pt>
                <c:pt idx="1104">
                  <c:v>1.4952782931509203</c:v>
                </c:pt>
                <c:pt idx="1105">
                  <c:v>1.4403843648958978</c:v>
                </c:pt>
                <c:pt idx="1106">
                  <c:v>0.99735099179320252</c:v>
                </c:pt>
                <c:pt idx="1107">
                  <c:v>2.7135500259652914</c:v>
                </c:pt>
                <c:pt idx="1108">
                  <c:v>1.5255575725282393</c:v>
                </c:pt>
                <c:pt idx="1109">
                  <c:v>0.8709677922218414</c:v>
                </c:pt>
                <c:pt idx="1110">
                  <c:v>0.79592723872617732</c:v>
                </c:pt>
                <c:pt idx="1111">
                  <c:v>0.67218788542842089</c:v>
                </c:pt>
                <c:pt idx="1112">
                  <c:v>-1.2758070291085259</c:v>
                </c:pt>
                <c:pt idx="1113">
                  <c:v>-1.2272091996140255</c:v>
                </c:pt>
                <c:pt idx="1114">
                  <c:v>-1.2280293522676764</c:v>
                </c:pt>
                <c:pt idx="1115">
                  <c:v>-1.3033371301357486</c:v>
                </c:pt>
                <c:pt idx="1116">
                  <c:v>-1.3319549671207362</c:v>
                </c:pt>
                <c:pt idx="1117">
                  <c:v>-1.3696056276366511</c:v>
                </c:pt>
                <c:pt idx="1118">
                  <c:v>0.37452632891343851</c:v>
                </c:pt>
                <c:pt idx="1119">
                  <c:v>-0.37820242248257691</c:v>
                </c:pt>
                <c:pt idx="1120">
                  <c:v>-1.531627102400519</c:v>
                </c:pt>
                <c:pt idx="1121">
                  <c:v>-4.3372689492935166</c:v>
                </c:pt>
                <c:pt idx="1122">
                  <c:v>0.76558500647536876</c:v>
                </c:pt>
                <c:pt idx="1123">
                  <c:v>0.79367204437625516</c:v>
                </c:pt>
                <c:pt idx="1124">
                  <c:v>0.79686347743770469</c:v>
                </c:pt>
                <c:pt idx="1125">
                  <c:v>0.76947586059437367</c:v>
                </c:pt>
                <c:pt idx="1126">
                  <c:v>0.74491473031457689</c:v>
                </c:pt>
                <c:pt idx="1127">
                  <c:v>0.70503388957086321</c:v>
                </c:pt>
                <c:pt idx="1128">
                  <c:v>0.71546524714853765</c:v>
                </c:pt>
                <c:pt idx="1129">
                  <c:v>0.94550434735834676</c:v>
                </c:pt>
                <c:pt idx="1130">
                  <c:v>0.83962936242207742</c:v>
                </c:pt>
                <c:pt idx="1131">
                  <c:v>-0.45392004505926065</c:v>
                </c:pt>
                <c:pt idx="1132">
                  <c:v>1.077067741785968</c:v>
                </c:pt>
                <c:pt idx="1133">
                  <c:v>1.1244524054495035</c:v>
                </c:pt>
                <c:pt idx="1134">
                  <c:v>1.0775791977714912</c:v>
                </c:pt>
                <c:pt idx="1135">
                  <c:v>1.1256112386104029</c:v>
                </c:pt>
                <c:pt idx="1136">
                  <c:v>0.49264848268035605</c:v>
                </c:pt>
                <c:pt idx="1137">
                  <c:v>1.2519816846997698</c:v>
                </c:pt>
                <c:pt idx="1138">
                  <c:v>1.0228271451580475</c:v>
                </c:pt>
                <c:pt idx="1139">
                  <c:v>1.0706793319597629</c:v>
                </c:pt>
                <c:pt idx="1140">
                  <c:v>1.0532950762130029</c:v>
                </c:pt>
                <c:pt idx="1141">
                  <c:v>1.1395974039895054</c:v>
                </c:pt>
                <c:pt idx="1142">
                  <c:v>0.91102060138546237</c:v>
                </c:pt>
                <c:pt idx="1143">
                  <c:v>0.95489405631689661</c:v>
                </c:pt>
                <c:pt idx="1144">
                  <c:v>0.87259791905538608</c:v>
                </c:pt>
                <c:pt idx="1145">
                  <c:v>0.90884252150860767</c:v>
                </c:pt>
                <c:pt idx="1146">
                  <c:v>0.98014764959439693</c:v>
                </c:pt>
                <c:pt idx="1147">
                  <c:v>0.88055197389079998</c:v>
                </c:pt>
                <c:pt idx="1148">
                  <c:v>0.11446563257002398</c:v>
                </c:pt>
                <c:pt idx="1149">
                  <c:v>0.13069664964703165</c:v>
                </c:pt>
                <c:pt idx="1150">
                  <c:v>0.16217904631009009</c:v>
                </c:pt>
                <c:pt idx="1151">
                  <c:v>9.5833413329170308E-2</c:v>
                </c:pt>
                <c:pt idx="1152">
                  <c:v>0.14837060546372713</c:v>
                </c:pt>
                <c:pt idx="1153">
                  <c:v>0.19120127342554333</c:v>
                </c:pt>
                <c:pt idx="1154">
                  <c:v>-1.5975327068662744</c:v>
                </c:pt>
                <c:pt idx="1155">
                  <c:v>0.4427858613218153</c:v>
                </c:pt>
                <c:pt idx="1156">
                  <c:v>1.9866611813976935</c:v>
                </c:pt>
                <c:pt idx="1157">
                  <c:v>-0.53664829258134095</c:v>
                </c:pt>
                <c:pt idx="1158">
                  <c:v>0.54609888352266323</c:v>
                </c:pt>
                <c:pt idx="1159">
                  <c:v>0.73810257607228613</c:v>
                </c:pt>
                <c:pt idx="1160">
                  <c:v>0.78286765338157061</c:v>
                </c:pt>
                <c:pt idx="1161">
                  <c:v>0.69752087992325673</c:v>
                </c:pt>
                <c:pt idx="1162">
                  <c:v>0.6657684988817858</c:v>
                </c:pt>
                <c:pt idx="1163">
                  <c:v>0.81804419409556017</c:v>
                </c:pt>
                <c:pt idx="1164">
                  <c:v>0.83807240732265231</c:v>
                </c:pt>
                <c:pt idx="1165">
                  <c:v>0.82497574855307465</c:v>
                </c:pt>
                <c:pt idx="1166">
                  <c:v>-0.21820817628169964</c:v>
                </c:pt>
                <c:pt idx="1167">
                  <c:v>0.72073465686639215</c:v>
                </c:pt>
                <c:pt idx="1168">
                  <c:v>0.7445109757341718</c:v>
                </c:pt>
                <c:pt idx="1169">
                  <c:v>0.83315651939757251</c:v>
                </c:pt>
                <c:pt idx="1170">
                  <c:v>0.81235105798997476</c:v>
                </c:pt>
                <c:pt idx="1171">
                  <c:v>0.65853951038575465</c:v>
                </c:pt>
                <c:pt idx="1172">
                  <c:v>0.71125824458772158</c:v>
                </c:pt>
                <c:pt idx="1173">
                  <c:v>0.6204570287036375</c:v>
                </c:pt>
                <c:pt idx="1174">
                  <c:v>0.44816094133623868</c:v>
                </c:pt>
                <c:pt idx="1175">
                  <c:v>0.57887532241992612</c:v>
                </c:pt>
                <c:pt idx="1176">
                  <c:v>0.60867632840588826</c:v>
                </c:pt>
                <c:pt idx="1177">
                  <c:v>0.57469974294267179</c:v>
                </c:pt>
                <c:pt idx="1178">
                  <c:v>0.49425165483686612</c:v>
                </c:pt>
                <c:pt idx="1179">
                  <c:v>-0.42665736409841842</c:v>
                </c:pt>
                <c:pt idx="1180">
                  <c:v>-0.51997561110825963</c:v>
                </c:pt>
                <c:pt idx="1181">
                  <c:v>0.53208643048840754</c:v>
                </c:pt>
                <c:pt idx="1182">
                  <c:v>0.54033315901722889</c:v>
                </c:pt>
                <c:pt idx="1183">
                  <c:v>0.53948445766914155</c:v>
                </c:pt>
                <c:pt idx="1184">
                  <c:v>0.48843831574548063</c:v>
                </c:pt>
                <c:pt idx="1185">
                  <c:v>0.32189756781654821</c:v>
                </c:pt>
                <c:pt idx="1186">
                  <c:v>0.25191927324034868</c:v>
                </c:pt>
                <c:pt idx="1187">
                  <c:v>0.32858060977301579</c:v>
                </c:pt>
                <c:pt idx="1188">
                  <c:v>0.36838308764763233</c:v>
                </c:pt>
                <c:pt idx="1189">
                  <c:v>0.37384063646922239</c:v>
                </c:pt>
                <c:pt idx="1190">
                  <c:v>0.36391049535232572</c:v>
                </c:pt>
                <c:pt idx="1191">
                  <c:v>0.38655340602683552</c:v>
                </c:pt>
                <c:pt idx="1192">
                  <c:v>0.26088738508370707</c:v>
                </c:pt>
                <c:pt idx="1193">
                  <c:v>0.24241201575102941</c:v>
                </c:pt>
                <c:pt idx="1194">
                  <c:v>0.34100480149091245</c:v>
                </c:pt>
                <c:pt idx="1195">
                  <c:v>0.16722572771148228</c:v>
                </c:pt>
                <c:pt idx="1196">
                  <c:v>0.24761151969004444</c:v>
                </c:pt>
                <c:pt idx="1197">
                  <c:v>0.16446121185569346</c:v>
                </c:pt>
                <c:pt idx="1198">
                  <c:v>0.21267705823542093</c:v>
                </c:pt>
                <c:pt idx="1199">
                  <c:v>0.18666650956562136</c:v>
                </c:pt>
                <c:pt idx="1200">
                  <c:v>3.1674583511787468E-3</c:v>
                </c:pt>
                <c:pt idx="1201">
                  <c:v>-0.14653771244802044</c:v>
                </c:pt>
                <c:pt idx="1202">
                  <c:v>-1.0261565630127325</c:v>
                </c:pt>
                <c:pt idx="1203">
                  <c:v>-0.52163211945749677</c:v>
                </c:pt>
                <c:pt idx="1204">
                  <c:v>0.11643286107258963</c:v>
                </c:pt>
                <c:pt idx="1205">
                  <c:v>4.1336188369291892E-2</c:v>
                </c:pt>
                <c:pt idx="1206">
                  <c:v>-0.75758175311330511</c:v>
                </c:pt>
                <c:pt idx="1207">
                  <c:v>-3.9062644244664581E-2</c:v>
                </c:pt>
                <c:pt idx="1208">
                  <c:v>-0.73018095242373615</c:v>
                </c:pt>
                <c:pt idx="1209">
                  <c:v>0.22899226209428969</c:v>
                </c:pt>
                <c:pt idx="1210">
                  <c:v>9.8515260589997641E-2</c:v>
                </c:pt>
                <c:pt idx="1211">
                  <c:v>0.2563056858157014</c:v>
                </c:pt>
                <c:pt idx="1212">
                  <c:v>-0.21584893812322084</c:v>
                </c:pt>
                <c:pt idx="1213">
                  <c:v>-0.11203514873325415</c:v>
                </c:pt>
                <c:pt idx="1214">
                  <c:v>-6.1945960963272775E-2</c:v>
                </c:pt>
                <c:pt idx="1215">
                  <c:v>-0.1670504666400682</c:v>
                </c:pt>
                <c:pt idx="1216">
                  <c:v>-0.35507551379798424</c:v>
                </c:pt>
                <c:pt idx="1217">
                  <c:v>2.0595400910923183</c:v>
                </c:pt>
                <c:pt idx="1218">
                  <c:v>1.3185034263040403</c:v>
                </c:pt>
                <c:pt idx="1219">
                  <c:v>0.98079986197250968</c:v>
                </c:pt>
                <c:pt idx="1220">
                  <c:v>0.487830122529399</c:v>
                </c:pt>
                <c:pt idx="1221">
                  <c:v>6.9019731872753953E-2</c:v>
                </c:pt>
                <c:pt idx="1222">
                  <c:v>-0.33618918393710617</c:v>
                </c:pt>
                <c:pt idx="1223">
                  <c:v>-2.1410576904249131E-2</c:v>
                </c:pt>
                <c:pt idx="1224">
                  <c:v>0.4604657358281477</c:v>
                </c:pt>
                <c:pt idx="1225">
                  <c:v>4.8695951218869382E-2</c:v>
                </c:pt>
                <c:pt idx="1226">
                  <c:v>-0.58321675734042222</c:v>
                </c:pt>
                <c:pt idx="1227">
                  <c:v>8.2221084856533053E-2</c:v>
                </c:pt>
                <c:pt idx="1228">
                  <c:v>-0.78097610763213698</c:v>
                </c:pt>
                <c:pt idx="1229">
                  <c:v>-0.81247534361036722</c:v>
                </c:pt>
                <c:pt idx="1230">
                  <c:v>-1.0104977772632411</c:v>
                </c:pt>
                <c:pt idx="1231">
                  <c:v>-1.0031219322390492</c:v>
                </c:pt>
                <c:pt idx="1232">
                  <c:v>8.9292232597185009E-2</c:v>
                </c:pt>
                <c:pt idx="1233">
                  <c:v>-4.2534355271422908E-2</c:v>
                </c:pt>
                <c:pt idx="1234">
                  <c:v>-0.24577766813671137</c:v>
                </c:pt>
                <c:pt idx="1235">
                  <c:v>-0.2979434468220874</c:v>
                </c:pt>
                <c:pt idx="1236">
                  <c:v>-0.53746404887557897</c:v>
                </c:pt>
                <c:pt idx="1237">
                  <c:v>-0.38762431004922482</c:v>
                </c:pt>
                <c:pt idx="1238">
                  <c:v>-0.1147696568758111</c:v>
                </c:pt>
                <c:pt idx="1239">
                  <c:v>-3.3351001553200102E-2</c:v>
                </c:pt>
                <c:pt idx="1240">
                  <c:v>-5.6883120027951449E-2</c:v>
                </c:pt>
                <c:pt idx="1241">
                  <c:v>0.1101917076410103</c:v>
                </c:pt>
                <c:pt idx="1242">
                  <c:v>0.14085820857012979</c:v>
                </c:pt>
                <c:pt idx="1243">
                  <c:v>0.29255909814264586</c:v>
                </c:pt>
                <c:pt idx="1244">
                  <c:v>1.7546954437526101</c:v>
                </c:pt>
                <c:pt idx="1245">
                  <c:v>1.9165804898118148</c:v>
                </c:pt>
                <c:pt idx="1246">
                  <c:v>1.5895026947076178</c:v>
                </c:pt>
                <c:pt idx="1247">
                  <c:v>0.20273781011420311</c:v>
                </c:pt>
                <c:pt idx="1248">
                  <c:v>-0.31470026906555804</c:v>
                </c:pt>
                <c:pt idx="1249">
                  <c:v>-0.2189088671768594</c:v>
                </c:pt>
                <c:pt idx="1250">
                  <c:v>-0.1458336029087523</c:v>
                </c:pt>
                <c:pt idx="1251">
                  <c:v>2.8645781817858287E-2</c:v>
                </c:pt>
                <c:pt idx="1252">
                  <c:v>-0.23935310609683019</c:v>
                </c:pt>
                <c:pt idx="1253">
                  <c:v>-0.23987821765221043</c:v>
                </c:pt>
                <c:pt idx="1254">
                  <c:v>5.6790409324028474E-3</c:v>
                </c:pt>
                <c:pt idx="1255">
                  <c:v>-2.340880996779636</c:v>
                </c:pt>
                <c:pt idx="1256">
                  <c:v>-0.17870083726839478</c:v>
                </c:pt>
                <c:pt idx="1257">
                  <c:v>-0.26663336416484429</c:v>
                </c:pt>
                <c:pt idx="1258">
                  <c:v>-0.15725216515161189</c:v>
                </c:pt>
                <c:pt idx="1259">
                  <c:v>-7.300212553744255E-2</c:v>
                </c:pt>
                <c:pt idx="1260">
                  <c:v>-2.0503939511435427</c:v>
                </c:pt>
                <c:pt idx="1261">
                  <c:v>-1.314634568759562</c:v>
                </c:pt>
                <c:pt idx="1262">
                  <c:v>0.12501574765356413</c:v>
                </c:pt>
                <c:pt idx="1263">
                  <c:v>0.15701212460889682</c:v>
                </c:pt>
                <c:pt idx="1264">
                  <c:v>0.10802152141771976</c:v>
                </c:pt>
                <c:pt idx="1265">
                  <c:v>-1.6424813721011577</c:v>
                </c:pt>
                <c:pt idx="1266">
                  <c:v>-0.25649412510757535</c:v>
                </c:pt>
                <c:pt idx="1267">
                  <c:v>1.2107059805855214</c:v>
                </c:pt>
                <c:pt idx="1268">
                  <c:v>-0.36036192643211734</c:v>
                </c:pt>
                <c:pt idx="1269">
                  <c:v>-0.42404490638760323</c:v>
                </c:pt>
                <c:pt idx="1270">
                  <c:v>-2.7337802026250557</c:v>
                </c:pt>
                <c:pt idx="1271">
                  <c:v>-0.45984695358203231</c:v>
                </c:pt>
                <c:pt idx="1272">
                  <c:v>-3.0381371387858453</c:v>
                </c:pt>
                <c:pt idx="1273">
                  <c:v>0.82791900401975205</c:v>
                </c:pt>
                <c:pt idx="1274">
                  <c:v>0.47055043745459024</c:v>
                </c:pt>
                <c:pt idx="1275">
                  <c:v>0.4792682101910215</c:v>
                </c:pt>
                <c:pt idx="1276">
                  <c:v>0.44946491711194148</c:v>
                </c:pt>
                <c:pt idx="1277">
                  <c:v>0.40059155941570757</c:v>
                </c:pt>
                <c:pt idx="1278">
                  <c:v>0.36547269887158063</c:v>
                </c:pt>
                <c:pt idx="1279">
                  <c:v>1.2949359975973358</c:v>
                </c:pt>
                <c:pt idx="1280">
                  <c:v>0.38362751837499171</c:v>
                </c:pt>
                <c:pt idx="1281">
                  <c:v>0.4101509581045506</c:v>
                </c:pt>
                <c:pt idx="1282">
                  <c:v>0.3378471865768935</c:v>
                </c:pt>
                <c:pt idx="1283">
                  <c:v>-0.60017197722194326</c:v>
                </c:pt>
                <c:pt idx="1284">
                  <c:v>0.35918296714727199</c:v>
                </c:pt>
                <c:pt idx="1285">
                  <c:v>2.2090681316818275</c:v>
                </c:pt>
                <c:pt idx="1286">
                  <c:v>1.602530390714717</c:v>
                </c:pt>
                <c:pt idx="1287">
                  <c:v>1.2574282806346793</c:v>
                </c:pt>
                <c:pt idx="1288">
                  <c:v>-0.70413955287742191</c:v>
                </c:pt>
                <c:pt idx="1289">
                  <c:v>0.13223686629836873</c:v>
                </c:pt>
                <c:pt idx="1290">
                  <c:v>0.1625903222224403</c:v>
                </c:pt>
                <c:pt idx="1291">
                  <c:v>0.24178625940690002</c:v>
                </c:pt>
                <c:pt idx="1292">
                  <c:v>0.23933628595125825</c:v>
                </c:pt>
                <c:pt idx="1293">
                  <c:v>-1.1188634151156163</c:v>
                </c:pt>
                <c:pt idx="1294">
                  <c:v>-1.1129454668478105</c:v>
                </c:pt>
                <c:pt idx="1295">
                  <c:v>0.14015872004758029</c:v>
                </c:pt>
                <c:pt idx="1296">
                  <c:v>0.19488146671223172</c:v>
                </c:pt>
                <c:pt idx="1297">
                  <c:v>-1.4010466790451606</c:v>
                </c:pt>
                <c:pt idx="1298">
                  <c:v>0.18944614353521935</c:v>
                </c:pt>
                <c:pt idx="1299">
                  <c:v>2.3866911600654052E-2</c:v>
                </c:pt>
                <c:pt idx="1300">
                  <c:v>5.1882753959888235E-2</c:v>
                </c:pt>
                <c:pt idx="1301">
                  <c:v>0.61996145330663555</c:v>
                </c:pt>
                <c:pt idx="1302">
                  <c:v>0.72349368636126743</c:v>
                </c:pt>
                <c:pt idx="1303">
                  <c:v>-0.62279225596266496</c:v>
                </c:pt>
                <c:pt idx="1304">
                  <c:v>-0.50002876151895792</c:v>
                </c:pt>
                <c:pt idx="1305">
                  <c:v>0.79578610132711092</c:v>
                </c:pt>
                <c:pt idx="1306">
                  <c:v>0.67588290832590958</c:v>
                </c:pt>
                <c:pt idx="1307">
                  <c:v>0.73873007458343054</c:v>
                </c:pt>
                <c:pt idx="1308">
                  <c:v>-0.71793938058086726</c:v>
                </c:pt>
                <c:pt idx="1309">
                  <c:v>0.59965611718617007</c:v>
                </c:pt>
                <c:pt idx="1310">
                  <c:v>1.6537282417117714</c:v>
                </c:pt>
                <c:pt idx="1311">
                  <c:v>0.47085431510134368</c:v>
                </c:pt>
                <c:pt idx="1312">
                  <c:v>0.38748206681604414</c:v>
                </c:pt>
                <c:pt idx="1313">
                  <c:v>0.36212358383580268</c:v>
                </c:pt>
                <c:pt idx="1314">
                  <c:v>0.36807650788441215</c:v>
                </c:pt>
                <c:pt idx="1315">
                  <c:v>0.43029303744540759</c:v>
                </c:pt>
                <c:pt idx="1316">
                  <c:v>0.38482439457082451</c:v>
                </c:pt>
                <c:pt idx="1317">
                  <c:v>0.27374383851512307</c:v>
                </c:pt>
                <c:pt idx="1318">
                  <c:v>0.40891754267865349</c:v>
                </c:pt>
                <c:pt idx="1319">
                  <c:v>0.36445789002570861</c:v>
                </c:pt>
                <c:pt idx="1320">
                  <c:v>0.25675390298806722</c:v>
                </c:pt>
                <c:pt idx="1321">
                  <c:v>0.36095953919529483</c:v>
                </c:pt>
                <c:pt idx="1322">
                  <c:v>0.26202447012139823</c:v>
                </c:pt>
                <c:pt idx="1323">
                  <c:v>-0.56977378280055502</c:v>
                </c:pt>
                <c:pt idx="1324">
                  <c:v>0.26037228718475908</c:v>
                </c:pt>
                <c:pt idx="1325">
                  <c:v>0.29434644794887305</c:v>
                </c:pt>
                <c:pt idx="1326">
                  <c:v>0.3378028800781569</c:v>
                </c:pt>
                <c:pt idx="1327">
                  <c:v>-0.64364326413956308</c:v>
                </c:pt>
                <c:pt idx="1328">
                  <c:v>0.45339398768505274</c:v>
                </c:pt>
                <c:pt idx="1329">
                  <c:v>0.33816868186377552</c:v>
                </c:pt>
                <c:pt idx="1330">
                  <c:v>0.43259353841220066</c:v>
                </c:pt>
                <c:pt idx="1331">
                  <c:v>0.47002864679010908</c:v>
                </c:pt>
                <c:pt idx="1332">
                  <c:v>0.94298185745309204</c:v>
                </c:pt>
                <c:pt idx="1333">
                  <c:v>0.73642799441439488</c:v>
                </c:pt>
                <c:pt idx="1334">
                  <c:v>0.76137135282709312</c:v>
                </c:pt>
                <c:pt idx="1335">
                  <c:v>0.73886908154193143</c:v>
                </c:pt>
                <c:pt idx="1336">
                  <c:v>0.53275761744798356</c:v>
                </c:pt>
                <c:pt idx="1337">
                  <c:v>0.31787123634932829</c:v>
                </c:pt>
                <c:pt idx="1338">
                  <c:v>-1.5339104791889899</c:v>
                </c:pt>
                <c:pt idx="1339">
                  <c:v>-3.1736359835546737</c:v>
                </c:pt>
                <c:pt idx="1340">
                  <c:v>-1.3862681790379108</c:v>
                </c:pt>
                <c:pt idx="1341">
                  <c:v>-1.4743681403745368</c:v>
                </c:pt>
                <c:pt idx="1342">
                  <c:v>-1.5257549425505863</c:v>
                </c:pt>
                <c:pt idx="1343">
                  <c:v>-1.6801463378476973</c:v>
                </c:pt>
                <c:pt idx="1344">
                  <c:v>-1.7070591030849689</c:v>
                </c:pt>
                <c:pt idx="1345">
                  <c:v>-4.6870802281737989</c:v>
                </c:pt>
                <c:pt idx="1346">
                  <c:v>0.91673982761531125</c:v>
                </c:pt>
                <c:pt idx="1347">
                  <c:v>0.97089688253923823</c:v>
                </c:pt>
                <c:pt idx="1348">
                  <c:v>0.99298744740137446</c:v>
                </c:pt>
                <c:pt idx="1349">
                  <c:v>0.93564963975133597</c:v>
                </c:pt>
                <c:pt idx="1350">
                  <c:v>0.95321122405516712</c:v>
                </c:pt>
                <c:pt idx="1351">
                  <c:v>0.87889419420847237</c:v>
                </c:pt>
                <c:pt idx="1352">
                  <c:v>0.95353693789640037</c:v>
                </c:pt>
                <c:pt idx="1353">
                  <c:v>-0.38779492307467484</c:v>
                </c:pt>
                <c:pt idx="1354">
                  <c:v>-0.32762890549332074</c:v>
                </c:pt>
                <c:pt idx="1355">
                  <c:v>-1.9122006076932284E-2</c:v>
                </c:pt>
                <c:pt idx="1356">
                  <c:v>-0.12120439585361902</c:v>
                </c:pt>
                <c:pt idx="1357">
                  <c:v>1.2757411071891114</c:v>
                </c:pt>
                <c:pt idx="1358">
                  <c:v>5.1985267806378315E-5</c:v>
                </c:pt>
                <c:pt idx="1359">
                  <c:v>1.4881768867778524</c:v>
                </c:pt>
                <c:pt idx="1360">
                  <c:v>1.1270045807931994</c:v>
                </c:pt>
                <c:pt idx="1361">
                  <c:v>-0.57844477877218481</c:v>
                </c:pt>
                <c:pt idx="1362">
                  <c:v>1.2145363451394342</c:v>
                </c:pt>
                <c:pt idx="1363">
                  <c:v>-3.2596414344858942</c:v>
                </c:pt>
                <c:pt idx="1364">
                  <c:v>-0.60640444932190329</c:v>
                </c:pt>
                <c:pt idx="1365">
                  <c:v>-0.78134439395639532</c:v>
                </c:pt>
                <c:pt idx="1366">
                  <c:v>-0.99627300877047931</c:v>
                </c:pt>
                <c:pt idx="1367">
                  <c:v>-1.0740662268931718</c:v>
                </c:pt>
                <c:pt idx="1368">
                  <c:v>-1.090249623918744</c:v>
                </c:pt>
                <c:pt idx="1369">
                  <c:v>-1.2434579420278018</c:v>
                </c:pt>
                <c:pt idx="1370">
                  <c:v>-1.1231009615622576</c:v>
                </c:pt>
                <c:pt idx="1371">
                  <c:v>-1.2717135337078611</c:v>
                </c:pt>
                <c:pt idx="1372">
                  <c:v>-1.2030521389731179</c:v>
                </c:pt>
                <c:pt idx="1373">
                  <c:v>-1.2111913738695155</c:v>
                </c:pt>
                <c:pt idx="1374">
                  <c:v>-1.3957236234287949</c:v>
                </c:pt>
                <c:pt idx="1375">
                  <c:v>-1.4573467571675089</c:v>
                </c:pt>
                <c:pt idx="1376">
                  <c:v>0.28202119823025201</c:v>
                </c:pt>
                <c:pt idx="1377">
                  <c:v>-0.11554712565900878</c:v>
                </c:pt>
                <c:pt idx="1378">
                  <c:v>-6.0975067276318545E-2</c:v>
                </c:pt>
                <c:pt idx="1379">
                  <c:v>-6.2125366882972042E-3</c:v>
                </c:pt>
                <c:pt idx="1380">
                  <c:v>0.54367142408008429</c:v>
                </c:pt>
                <c:pt idx="1381">
                  <c:v>4.2020718540060349E-2</c:v>
                </c:pt>
                <c:pt idx="1382">
                  <c:v>-0.39447610386722565</c:v>
                </c:pt>
                <c:pt idx="1383">
                  <c:v>2.3417404185798461</c:v>
                </c:pt>
                <c:pt idx="1384">
                  <c:v>1.6669674584019356</c:v>
                </c:pt>
                <c:pt idx="1385">
                  <c:v>0.72657158749611517</c:v>
                </c:pt>
                <c:pt idx="1386">
                  <c:v>0.35024541528381187</c:v>
                </c:pt>
                <c:pt idx="1387">
                  <c:v>0.15492684815517735</c:v>
                </c:pt>
                <c:pt idx="1388">
                  <c:v>0.40305158361373516</c:v>
                </c:pt>
                <c:pt idx="1389">
                  <c:v>1.7638937959812154E-2</c:v>
                </c:pt>
                <c:pt idx="1390">
                  <c:v>-0.17137991292217411</c:v>
                </c:pt>
                <c:pt idx="1391">
                  <c:v>0.45865429733232538</c:v>
                </c:pt>
                <c:pt idx="1392">
                  <c:v>0.54074075162289714</c:v>
                </c:pt>
                <c:pt idx="1393">
                  <c:v>0.5805188932893578</c:v>
                </c:pt>
                <c:pt idx="1394">
                  <c:v>0.56742252430860241</c:v>
                </c:pt>
                <c:pt idx="1395">
                  <c:v>0.55002540463428151</c:v>
                </c:pt>
                <c:pt idx="1396">
                  <c:v>0.29760171016970843</c:v>
                </c:pt>
                <c:pt idx="1397">
                  <c:v>0.4001036620106348</c:v>
                </c:pt>
                <c:pt idx="1398">
                  <c:v>0.59831172517978359</c:v>
                </c:pt>
                <c:pt idx="1399">
                  <c:v>0.52492136438189607</c:v>
                </c:pt>
                <c:pt idx="1400">
                  <c:v>0.77588578771629313</c:v>
                </c:pt>
                <c:pt idx="1401">
                  <c:v>1.3187389923018379E-2</c:v>
                </c:pt>
                <c:pt idx="1402">
                  <c:v>0.78583754613847856</c:v>
                </c:pt>
                <c:pt idx="1403">
                  <c:v>0.29644062594369347</c:v>
                </c:pt>
                <c:pt idx="1404">
                  <c:v>0.29241377808001745</c:v>
                </c:pt>
                <c:pt idx="1405">
                  <c:v>0.33137120730951258</c:v>
                </c:pt>
                <c:pt idx="1406">
                  <c:v>1.4694446875095315</c:v>
                </c:pt>
                <c:pt idx="1407">
                  <c:v>-0.22143139312898985</c:v>
                </c:pt>
                <c:pt idx="1408">
                  <c:v>0.31692746457756449</c:v>
                </c:pt>
                <c:pt idx="1409">
                  <c:v>0.38839389951789993</c:v>
                </c:pt>
                <c:pt idx="1410">
                  <c:v>-0.79082577905745288</c:v>
                </c:pt>
                <c:pt idx="1411">
                  <c:v>0.47089544696097302</c:v>
                </c:pt>
                <c:pt idx="1412">
                  <c:v>-0.71499718968422299</c:v>
                </c:pt>
                <c:pt idx="1413">
                  <c:v>-0.54332295353581495</c:v>
                </c:pt>
                <c:pt idx="1414">
                  <c:v>-0.60888179769752604</c:v>
                </c:pt>
                <c:pt idx="1415">
                  <c:v>-0.66074401193991705</c:v>
                </c:pt>
                <c:pt idx="1416">
                  <c:v>-0.7992423805066452</c:v>
                </c:pt>
                <c:pt idx="1417">
                  <c:v>-0.8260302358587559</c:v>
                </c:pt>
                <c:pt idx="1418">
                  <c:v>-4.0412961823394635</c:v>
                </c:pt>
                <c:pt idx="1419">
                  <c:v>-1.1018859237960346</c:v>
                </c:pt>
                <c:pt idx="1420">
                  <c:v>-4.3640565165099847</c:v>
                </c:pt>
                <c:pt idx="1421">
                  <c:v>-1.0837426392158573</c:v>
                </c:pt>
                <c:pt idx="1422">
                  <c:v>-4.9055116225892794</c:v>
                </c:pt>
                <c:pt idx="1423">
                  <c:v>-4.976103611800303</c:v>
                </c:pt>
                <c:pt idx="1424">
                  <c:v>-5.1644174474533449</c:v>
                </c:pt>
                <c:pt idx="1425">
                  <c:v>-0.91092612375130921</c:v>
                </c:pt>
                <c:pt idx="1426">
                  <c:v>-1.102048229342661</c:v>
                </c:pt>
                <c:pt idx="1427">
                  <c:v>-1.2339612616865376</c:v>
                </c:pt>
                <c:pt idx="1428">
                  <c:v>0.69226842383738885</c:v>
                </c:pt>
                <c:pt idx="1429">
                  <c:v>0.65243561008422757</c:v>
                </c:pt>
                <c:pt idx="1430">
                  <c:v>-0.11993222557143124</c:v>
                </c:pt>
                <c:pt idx="1431">
                  <c:v>-0.24624488584973103</c:v>
                </c:pt>
                <c:pt idx="1432">
                  <c:v>1.0130579896456076</c:v>
                </c:pt>
                <c:pt idx="1433">
                  <c:v>0.8929595024596535</c:v>
                </c:pt>
                <c:pt idx="1434">
                  <c:v>1.158158071379783</c:v>
                </c:pt>
                <c:pt idx="1435">
                  <c:v>1.1465063181472794</c:v>
                </c:pt>
                <c:pt idx="1436">
                  <c:v>1.2815623183078466</c:v>
                </c:pt>
                <c:pt idx="1437">
                  <c:v>1.2454922896299288</c:v>
                </c:pt>
                <c:pt idx="1438">
                  <c:v>1.0885264618851627</c:v>
                </c:pt>
                <c:pt idx="1439">
                  <c:v>0.96135573475011338</c:v>
                </c:pt>
                <c:pt idx="1440">
                  <c:v>0.38301789685389509</c:v>
                </c:pt>
                <c:pt idx="1441">
                  <c:v>0.39006377845865925</c:v>
                </c:pt>
                <c:pt idx="1442">
                  <c:v>0.32837056050313962</c:v>
                </c:pt>
                <c:pt idx="1443">
                  <c:v>0.16067312534626191</c:v>
                </c:pt>
                <c:pt idx="1444">
                  <c:v>3.2529285824445961E-2</c:v>
                </c:pt>
                <c:pt idx="1445">
                  <c:v>-0.13690140066161058</c:v>
                </c:pt>
                <c:pt idx="1446">
                  <c:v>-2.5553864751921715E-2</c:v>
                </c:pt>
                <c:pt idx="1447">
                  <c:v>-3.1833289670338258E-2</c:v>
                </c:pt>
                <c:pt idx="1448">
                  <c:v>-0.11914128660670623</c:v>
                </c:pt>
                <c:pt idx="1449">
                  <c:v>4.8273199558882394E-2</c:v>
                </c:pt>
                <c:pt idx="1450">
                  <c:v>-7.8299671806655702E-2</c:v>
                </c:pt>
                <c:pt idx="1451">
                  <c:v>7.6365343070359578E-3</c:v>
                </c:pt>
                <c:pt idx="1452">
                  <c:v>-4.3659394483899119E-2</c:v>
                </c:pt>
                <c:pt idx="1453">
                  <c:v>0.56528021395953942</c:v>
                </c:pt>
                <c:pt idx="1454">
                  <c:v>0.57851615483457919</c:v>
                </c:pt>
                <c:pt idx="1455">
                  <c:v>0.53548324361640165</c:v>
                </c:pt>
                <c:pt idx="1456">
                  <c:v>0.60356282183082333</c:v>
                </c:pt>
                <c:pt idx="1457">
                  <c:v>0.72787485700805443</c:v>
                </c:pt>
                <c:pt idx="1458">
                  <c:v>-0.43005499386283325</c:v>
                </c:pt>
                <c:pt idx="1459">
                  <c:v>0.65883952517798761</c:v>
                </c:pt>
                <c:pt idx="1460">
                  <c:v>0.90823571940138081</c:v>
                </c:pt>
                <c:pt idx="1461">
                  <c:v>0.71750972174739358</c:v>
                </c:pt>
                <c:pt idx="1462">
                  <c:v>0.95784044684903369</c:v>
                </c:pt>
                <c:pt idx="1463">
                  <c:v>0.75773644863714484</c:v>
                </c:pt>
                <c:pt idx="1464">
                  <c:v>0.89174631454199038</c:v>
                </c:pt>
                <c:pt idx="1465">
                  <c:v>0.94385765576716751</c:v>
                </c:pt>
                <c:pt idx="1466">
                  <c:v>0.82096838088367419</c:v>
                </c:pt>
                <c:pt idx="1467">
                  <c:v>0.7781565463437019</c:v>
                </c:pt>
                <c:pt idx="1468">
                  <c:v>-0.42313071184661066</c:v>
                </c:pt>
                <c:pt idx="1469">
                  <c:v>-0.42041087803700722</c:v>
                </c:pt>
                <c:pt idx="1470">
                  <c:v>-0.47199299520064397</c:v>
                </c:pt>
                <c:pt idx="1471">
                  <c:v>-0.51768418490000212</c:v>
                </c:pt>
                <c:pt idx="1472">
                  <c:v>-0.53821144540562826</c:v>
                </c:pt>
                <c:pt idx="1473">
                  <c:v>-0.55141898420918534</c:v>
                </c:pt>
                <c:pt idx="1474">
                  <c:v>-0.44359427738470297</c:v>
                </c:pt>
                <c:pt idx="1475">
                  <c:v>-1.1098599877853386</c:v>
                </c:pt>
                <c:pt idx="1476">
                  <c:v>-1.1372796891083645</c:v>
                </c:pt>
                <c:pt idx="1477">
                  <c:v>-1.1740612340856733</c:v>
                </c:pt>
                <c:pt idx="1478">
                  <c:v>-3.063223653032022</c:v>
                </c:pt>
                <c:pt idx="1479">
                  <c:v>-0.98614076140656093</c:v>
                </c:pt>
                <c:pt idx="1480">
                  <c:v>-0.97564168856819988</c:v>
                </c:pt>
                <c:pt idx="1481">
                  <c:v>-0.82258710504269239</c:v>
                </c:pt>
                <c:pt idx="1482">
                  <c:v>-4.4146174664126493E-2</c:v>
                </c:pt>
                <c:pt idx="1483">
                  <c:v>-2.1383836016605619E-2</c:v>
                </c:pt>
                <c:pt idx="1484">
                  <c:v>-1.2927928643020236E-2</c:v>
                </c:pt>
                <c:pt idx="1485">
                  <c:v>-0.96763359043122166</c:v>
                </c:pt>
                <c:pt idx="1486">
                  <c:v>-9.5825592324043002E-2</c:v>
                </c:pt>
                <c:pt idx="1487">
                  <c:v>-0.16741438713795273</c:v>
                </c:pt>
                <c:pt idx="1488">
                  <c:v>-0.16823383562676589</c:v>
                </c:pt>
                <c:pt idx="1489">
                  <c:v>-0.10638903867321825</c:v>
                </c:pt>
                <c:pt idx="1490">
                  <c:v>-0.26935685827039579</c:v>
                </c:pt>
                <c:pt idx="1491">
                  <c:v>-1.1080490404498242</c:v>
                </c:pt>
                <c:pt idx="1492">
                  <c:v>-0.26318518704792787</c:v>
                </c:pt>
                <c:pt idx="1493">
                  <c:v>0.1065997609195946</c:v>
                </c:pt>
                <c:pt idx="1494">
                  <c:v>0.10757082235881127</c:v>
                </c:pt>
                <c:pt idx="1495">
                  <c:v>2.8957462234830599E-2</c:v>
                </c:pt>
                <c:pt idx="1496">
                  <c:v>-0.29528574622975023</c:v>
                </c:pt>
                <c:pt idx="1497">
                  <c:v>3.6658676816530365E-2</c:v>
                </c:pt>
                <c:pt idx="1498">
                  <c:v>0.30847623123136242</c:v>
                </c:pt>
                <c:pt idx="1499">
                  <c:v>1.6515379656281335</c:v>
                </c:pt>
                <c:pt idx="1500">
                  <c:v>1.4506101802896139</c:v>
                </c:pt>
                <c:pt idx="1501">
                  <c:v>0.86126551622431047</c:v>
                </c:pt>
                <c:pt idx="1502">
                  <c:v>0.39819191183013719</c:v>
                </c:pt>
                <c:pt idx="1503">
                  <c:v>-4.3525097323563536E-2</c:v>
                </c:pt>
                <c:pt idx="1504">
                  <c:v>0.2843916860270938</c:v>
                </c:pt>
                <c:pt idx="1505">
                  <c:v>0.18127488942184572</c:v>
                </c:pt>
                <c:pt idx="1506">
                  <c:v>0.15391208371725262</c:v>
                </c:pt>
                <c:pt idx="1507">
                  <c:v>-1.019997836688332</c:v>
                </c:pt>
                <c:pt idx="1508">
                  <c:v>0.33867719824326664</c:v>
                </c:pt>
                <c:pt idx="1509">
                  <c:v>0.32567831180597356</c:v>
                </c:pt>
                <c:pt idx="1510">
                  <c:v>-0.67716799726242527</c:v>
                </c:pt>
                <c:pt idx="1511">
                  <c:v>-0.68132327596328801</c:v>
                </c:pt>
                <c:pt idx="1512">
                  <c:v>-0.62652349934515128</c:v>
                </c:pt>
                <c:pt idx="1513">
                  <c:v>-0.64886960883304745</c:v>
                </c:pt>
                <c:pt idx="1514">
                  <c:v>-0.5584905712474898</c:v>
                </c:pt>
                <c:pt idx="1515">
                  <c:v>-0.69652523344345252</c:v>
                </c:pt>
                <c:pt idx="1516">
                  <c:v>-0.56835307436138738</c:v>
                </c:pt>
                <c:pt idx="1517">
                  <c:v>-0.56967386693750133</c:v>
                </c:pt>
                <c:pt idx="1518">
                  <c:v>-0.69852557228159584</c:v>
                </c:pt>
                <c:pt idx="1519">
                  <c:v>-0.48059681485117528</c:v>
                </c:pt>
                <c:pt idx="1520">
                  <c:v>-0.54543299188150152</c:v>
                </c:pt>
                <c:pt idx="1521">
                  <c:v>-0.48393596218823615</c:v>
                </c:pt>
                <c:pt idx="1522">
                  <c:v>-0.47543111824100076</c:v>
                </c:pt>
                <c:pt idx="1523">
                  <c:v>-0.70313629144154555</c:v>
                </c:pt>
                <c:pt idx="1524">
                  <c:v>-8.0271530624544951E-2</c:v>
                </c:pt>
                <c:pt idx="1525">
                  <c:v>-0.60386277188626791</c:v>
                </c:pt>
                <c:pt idx="1526">
                  <c:v>-0.59715663012495623</c:v>
                </c:pt>
                <c:pt idx="1527">
                  <c:v>0.21278470264293328</c:v>
                </c:pt>
                <c:pt idx="1528">
                  <c:v>0.14392817033480554</c:v>
                </c:pt>
                <c:pt idx="1529">
                  <c:v>0.50460413099370027</c:v>
                </c:pt>
                <c:pt idx="1530">
                  <c:v>0.56611131716469565</c:v>
                </c:pt>
                <c:pt idx="1531">
                  <c:v>0.55307650373162176</c:v>
                </c:pt>
                <c:pt idx="1532">
                  <c:v>0.6325444202205307</c:v>
                </c:pt>
                <c:pt idx="1533">
                  <c:v>0.56898347390792092</c:v>
                </c:pt>
                <c:pt idx="1534">
                  <c:v>0.55366966848976717</c:v>
                </c:pt>
                <c:pt idx="1535">
                  <c:v>0.43619344683410577</c:v>
                </c:pt>
                <c:pt idx="1536">
                  <c:v>0.40971670093810197</c:v>
                </c:pt>
                <c:pt idx="1537">
                  <c:v>0.50594940447062053</c:v>
                </c:pt>
                <c:pt idx="1538">
                  <c:v>1.012120810213736</c:v>
                </c:pt>
                <c:pt idx="1539">
                  <c:v>1.0434590423818273</c:v>
                </c:pt>
                <c:pt idx="1540">
                  <c:v>4.5133288097438842E-2</c:v>
                </c:pt>
                <c:pt idx="1541">
                  <c:v>0.16423169248253422</c:v>
                </c:pt>
                <c:pt idx="1542">
                  <c:v>-1.3557356910714657</c:v>
                </c:pt>
                <c:pt idx="1543">
                  <c:v>7.8183678067190121E-2</c:v>
                </c:pt>
                <c:pt idx="1544">
                  <c:v>0.10458166578830674</c:v>
                </c:pt>
                <c:pt idx="1545">
                  <c:v>0.12005311888812152</c:v>
                </c:pt>
                <c:pt idx="1546">
                  <c:v>6.7354816288378569E-2</c:v>
                </c:pt>
                <c:pt idx="1547">
                  <c:v>0.13133793892603821</c:v>
                </c:pt>
                <c:pt idx="1548">
                  <c:v>-8.1433483354639846E-2</c:v>
                </c:pt>
                <c:pt idx="1549">
                  <c:v>6.1028825263078235E-2</c:v>
                </c:pt>
                <c:pt idx="1550">
                  <c:v>-0.11414604398113899</c:v>
                </c:pt>
                <c:pt idx="1551">
                  <c:v>-0.10966458560332357</c:v>
                </c:pt>
                <c:pt idx="1552">
                  <c:v>-0.14225351110742313</c:v>
                </c:pt>
                <c:pt idx="1553">
                  <c:v>-1.8707966795018149</c:v>
                </c:pt>
                <c:pt idx="1554">
                  <c:v>1.4477111349609899</c:v>
                </c:pt>
                <c:pt idx="1555">
                  <c:v>4.3845141828224098E-2</c:v>
                </c:pt>
                <c:pt idx="1556">
                  <c:v>-0.30945406129062608</c:v>
                </c:pt>
                <c:pt idx="1557">
                  <c:v>-0.45365272143849067</c:v>
                </c:pt>
                <c:pt idx="1558">
                  <c:v>-0.56342618191677152</c:v>
                </c:pt>
                <c:pt idx="1559">
                  <c:v>-3.1662435333361576</c:v>
                </c:pt>
                <c:pt idx="1560">
                  <c:v>-3.1671941179352054</c:v>
                </c:pt>
                <c:pt idx="1561">
                  <c:v>-3.5249371871354129</c:v>
                </c:pt>
                <c:pt idx="1562">
                  <c:v>-0.90271277366403668</c:v>
                </c:pt>
                <c:pt idx="1563">
                  <c:v>-1.3907427602702922</c:v>
                </c:pt>
                <c:pt idx="1564">
                  <c:v>-4.4903131895291484</c:v>
                </c:pt>
                <c:pt idx="1565">
                  <c:v>-1.4218460750217854</c:v>
                </c:pt>
                <c:pt idx="1566">
                  <c:v>-6.9295172895354959E-2</c:v>
                </c:pt>
                <c:pt idx="1567">
                  <c:v>-0.29513162421140582</c:v>
                </c:pt>
                <c:pt idx="1568">
                  <c:v>-0.24000345203344245</c:v>
                </c:pt>
                <c:pt idx="1569">
                  <c:v>-0.64566808777964146</c:v>
                </c:pt>
                <c:pt idx="1570">
                  <c:v>-0.39615697426083862</c:v>
                </c:pt>
                <c:pt idx="1571">
                  <c:v>-0.44435362037995468</c:v>
                </c:pt>
                <c:pt idx="1572">
                  <c:v>-0.44502889204852097</c:v>
                </c:pt>
                <c:pt idx="1573">
                  <c:v>-0.30550528771766039</c:v>
                </c:pt>
                <c:pt idx="1574">
                  <c:v>-0.42361894667507793</c:v>
                </c:pt>
                <c:pt idx="1575">
                  <c:v>-0.30815190474511844</c:v>
                </c:pt>
                <c:pt idx="1576">
                  <c:v>-0.45416612835752801</c:v>
                </c:pt>
                <c:pt idx="1577">
                  <c:v>-0.29986060421748001</c:v>
                </c:pt>
                <c:pt idx="1578">
                  <c:v>-0.21349255315569282</c:v>
                </c:pt>
                <c:pt idx="1579">
                  <c:v>-0.14252347599900012</c:v>
                </c:pt>
                <c:pt idx="1580">
                  <c:v>-0.34550061831189299</c:v>
                </c:pt>
                <c:pt idx="1581">
                  <c:v>1.2670250878039779E-2</c:v>
                </c:pt>
                <c:pt idx="1582">
                  <c:v>4.1714077154689104E-2</c:v>
                </c:pt>
                <c:pt idx="1583">
                  <c:v>0.22984927296273716</c:v>
                </c:pt>
                <c:pt idx="1584">
                  <c:v>7.1631896753667199E-2</c:v>
                </c:pt>
                <c:pt idx="1585">
                  <c:v>-2.1489605818300363E-2</c:v>
                </c:pt>
                <c:pt idx="1586">
                  <c:v>5.2254278392115883E-2</c:v>
                </c:pt>
                <c:pt idx="1587">
                  <c:v>0.11639023312511028</c:v>
                </c:pt>
                <c:pt idx="1588">
                  <c:v>0.14761958851272672</c:v>
                </c:pt>
                <c:pt idx="1589">
                  <c:v>9.4989187146613085E-2</c:v>
                </c:pt>
                <c:pt idx="1590">
                  <c:v>0.15702021869417493</c:v>
                </c:pt>
                <c:pt idx="1591">
                  <c:v>-9.615248669712366E-2</c:v>
                </c:pt>
                <c:pt idx="1592">
                  <c:v>0.14201515105955739</c:v>
                </c:pt>
                <c:pt idx="1593">
                  <c:v>0.27488319458360616</c:v>
                </c:pt>
                <c:pt idx="1594">
                  <c:v>0.1325032624052197</c:v>
                </c:pt>
                <c:pt idx="1595">
                  <c:v>7.8588467847084786E-2</c:v>
                </c:pt>
                <c:pt idx="1596">
                  <c:v>0.19616019361210174</c:v>
                </c:pt>
                <c:pt idx="1597">
                  <c:v>0.24280853825604562</c:v>
                </c:pt>
                <c:pt idx="1598">
                  <c:v>0.19177566855866815</c:v>
                </c:pt>
                <c:pt idx="1599">
                  <c:v>6.7292970730641249E-2</c:v>
                </c:pt>
                <c:pt idx="1600">
                  <c:v>6.7594565884298616E-2</c:v>
                </c:pt>
                <c:pt idx="1601">
                  <c:v>-2.4248798483836081E-2</c:v>
                </c:pt>
                <c:pt idx="1602">
                  <c:v>-1.4975660626834624E-2</c:v>
                </c:pt>
                <c:pt idx="1603">
                  <c:v>6.686945461859066E-2</c:v>
                </c:pt>
                <c:pt idx="1604">
                  <c:v>-0.1014229972917942</c:v>
                </c:pt>
                <c:pt idx="1605">
                  <c:v>6.4630954039303093E-2</c:v>
                </c:pt>
                <c:pt idx="1606">
                  <c:v>1.4879742898848781E-2</c:v>
                </c:pt>
                <c:pt idx="1607">
                  <c:v>5.7590131474487383E-2</c:v>
                </c:pt>
                <c:pt idx="1608">
                  <c:v>0.12243895571052467</c:v>
                </c:pt>
                <c:pt idx="1609">
                  <c:v>0.75594602495529195</c:v>
                </c:pt>
                <c:pt idx="1610">
                  <c:v>0.77225429161799641</c:v>
                </c:pt>
                <c:pt idx="1611">
                  <c:v>0.77187076793908682</c:v>
                </c:pt>
                <c:pt idx="1612">
                  <c:v>0.71694634517577649</c:v>
                </c:pt>
                <c:pt idx="1613">
                  <c:v>0.7155370766857152</c:v>
                </c:pt>
                <c:pt idx="1614">
                  <c:v>2.2471306761807002</c:v>
                </c:pt>
                <c:pt idx="1615">
                  <c:v>1.6625564999622084</c:v>
                </c:pt>
                <c:pt idx="1616">
                  <c:v>1.3295442547837888</c:v>
                </c:pt>
                <c:pt idx="1617">
                  <c:v>0.86325198810918635</c:v>
                </c:pt>
                <c:pt idx="1618">
                  <c:v>0.77474601384812469</c:v>
                </c:pt>
                <c:pt idx="1619">
                  <c:v>0.58014065614938237</c:v>
                </c:pt>
                <c:pt idx="1620">
                  <c:v>0.76251753329883476</c:v>
                </c:pt>
                <c:pt idx="1621">
                  <c:v>0.77757464260167253</c:v>
                </c:pt>
                <c:pt idx="1622">
                  <c:v>0.61973055671524124</c:v>
                </c:pt>
                <c:pt idx="1623">
                  <c:v>-0.56229907547798097</c:v>
                </c:pt>
                <c:pt idx="1624">
                  <c:v>-0.78162590102601004</c:v>
                </c:pt>
                <c:pt idx="1625">
                  <c:v>-0.21143748212500671</c:v>
                </c:pt>
                <c:pt idx="1626">
                  <c:v>-0.8243213641417998</c:v>
                </c:pt>
                <c:pt idx="1627">
                  <c:v>-0.85116124565745399</c:v>
                </c:pt>
                <c:pt idx="1628">
                  <c:v>-0.84009150208967376</c:v>
                </c:pt>
                <c:pt idx="1629">
                  <c:v>-0.92617435354724742</c:v>
                </c:pt>
                <c:pt idx="1630">
                  <c:v>-3.5420484781305559</c:v>
                </c:pt>
                <c:pt idx="1631">
                  <c:v>-0.82081450696145097</c:v>
                </c:pt>
                <c:pt idx="1632">
                  <c:v>0.58707910848467137</c:v>
                </c:pt>
                <c:pt idx="1633">
                  <c:v>-0.91035921213756421</c:v>
                </c:pt>
                <c:pt idx="1634">
                  <c:v>-4.0746955007712853E-2</c:v>
                </c:pt>
                <c:pt idx="1635">
                  <c:v>-0.10031153270650842</c:v>
                </c:pt>
                <c:pt idx="1636">
                  <c:v>1.6921698624292391E-2</c:v>
                </c:pt>
                <c:pt idx="1637">
                  <c:v>-0.22734525789716456</c:v>
                </c:pt>
                <c:pt idx="1638">
                  <c:v>-0.2721102758681635</c:v>
                </c:pt>
                <c:pt idx="1639">
                  <c:v>-0.3795087028714878</c:v>
                </c:pt>
                <c:pt idx="1640">
                  <c:v>-0.34266363652750376</c:v>
                </c:pt>
                <c:pt idx="1641">
                  <c:v>-4.6973427803821401</c:v>
                </c:pt>
                <c:pt idx="1642">
                  <c:v>-5.4916740023776045</c:v>
                </c:pt>
                <c:pt idx="1643">
                  <c:v>-0.28965261354296118</c:v>
                </c:pt>
                <c:pt idx="1644">
                  <c:v>-0.40698604619939277</c:v>
                </c:pt>
                <c:pt idx="1645">
                  <c:v>-0.44509092871156586</c:v>
                </c:pt>
                <c:pt idx="1646">
                  <c:v>-5.2453869621321587</c:v>
                </c:pt>
                <c:pt idx="1647">
                  <c:v>-0.78692872095120681</c:v>
                </c:pt>
                <c:pt idx="1648">
                  <c:v>-0.93467681644678002</c:v>
                </c:pt>
              </c:numCache>
            </c:numRef>
          </c:yVal>
          <c:smooth val="0"/>
          <c:extLst>
            <c:ext xmlns:c16="http://schemas.microsoft.com/office/drawing/2014/chart" uri="{C3380CC4-5D6E-409C-BE32-E72D297353CC}">
              <c16:uniqueId val="{00000001-36FD-48F3-AFAC-68C62C4865F5}"/>
            </c:ext>
          </c:extLst>
        </c:ser>
        <c:dLbls>
          <c:showLegendKey val="0"/>
          <c:showVal val="0"/>
          <c:showCatName val="0"/>
          <c:showSerName val="0"/>
          <c:showPercent val="0"/>
          <c:showBubbleSize val="0"/>
        </c:dLbls>
        <c:axId val="1322614320"/>
        <c:axId val="1322623440"/>
      </c:scatterChart>
      <c:valAx>
        <c:axId val="1322614320"/>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1322623440"/>
        <c:crosses val="autoZero"/>
        <c:crossBetween val="midCat"/>
      </c:valAx>
      <c:valAx>
        <c:axId val="1322623440"/>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32261432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1649"/>
                <c:pt idx="0">
                  <c:v>-0.14768802334838549</c:v>
                </c:pt>
                <c:pt idx="1">
                  <c:v>-2.4228558167174432</c:v>
                </c:pt>
                <c:pt idx="2">
                  <c:v>-2.2303948495835622</c:v>
                </c:pt>
                <c:pt idx="3">
                  <c:v>-2.2530036527314801</c:v>
                </c:pt>
                <c:pt idx="4">
                  <c:v>-2.1061444781053336</c:v>
                </c:pt>
                <c:pt idx="5">
                  <c:v>-1.9168048429144833</c:v>
                </c:pt>
                <c:pt idx="6">
                  <c:v>-1.876171985650821</c:v>
                </c:pt>
                <c:pt idx="7">
                  <c:v>-1.6820659728348657</c:v>
                </c:pt>
                <c:pt idx="8">
                  <c:v>-1.2443776137400271</c:v>
                </c:pt>
                <c:pt idx="9">
                  <c:v>-1.5595622386453356</c:v>
                </c:pt>
                <c:pt idx="10">
                  <c:v>-0.69757181829959192</c:v>
                </c:pt>
                <c:pt idx="11">
                  <c:v>0.12597025856835406</c:v>
                </c:pt>
                <c:pt idx="12">
                  <c:v>0.69247093167994833</c:v>
                </c:pt>
                <c:pt idx="13">
                  <c:v>-9.4249813137492637</c:v>
                </c:pt>
                <c:pt idx="14">
                  <c:v>-4.337123212645725E-2</c:v>
                </c:pt>
                <c:pt idx="15">
                  <c:v>-0.45928663921220464</c:v>
                </c:pt>
                <c:pt idx="16">
                  <c:v>0.14768802334841397</c:v>
                </c:pt>
                <c:pt idx="17">
                  <c:v>-0.11080452817374647</c:v>
                </c:pt>
                <c:pt idx="18">
                  <c:v>2.2951655582817305</c:v>
                </c:pt>
                <c:pt idx="19">
                  <c:v>2.1699673251455502</c:v>
                </c:pt>
                <c:pt idx="20">
                  <c:v>3.1327443154911361</c:v>
                </c:pt>
                <c:pt idx="21">
                  <c:v>4.3440934291353877</c:v>
                </c:pt>
                <c:pt idx="22">
                  <c:v>4.165418431328435</c:v>
                </c:pt>
                <c:pt idx="23">
                  <c:v>1.0788525689422408</c:v>
                </c:pt>
                <c:pt idx="24">
                  <c:v>2.8845495652286766</c:v>
                </c:pt>
                <c:pt idx="25">
                  <c:v>3.9464098897845101</c:v>
                </c:pt>
                <c:pt idx="26">
                  <c:v>1.9838696373212756</c:v>
                </c:pt>
                <c:pt idx="27">
                  <c:v>0.66022616641385012</c:v>
                </c:pt>
                <c:pt idx="28">
                  <c:v>1.2933680602880357</c:v>
                </c:pt>
                <c:pt idx="29">
                  <c:v>1.4601923824305101</c:v>
                </c:pt>
                <c:pt idx="30">
                  <c:v>1.107950206069753</c:v>
                </c:pt>
                <c:pt idx="31">
                  <c:v>-0.83753685793592469</c:v>
                </c:pt>
                <c:pt idx="32">
                  <c:v>-2.157530623782721</c:v>
                </c:pt>
                <c:pt idx="33">
                  <c:v>0.94629334498390083</c:v>
                </c:pt>
                <c:pt idx="34">
                  <c:v>0.87046914838035672</c:v>
                </c:pt>
                <c:pt idx="35">
                  <c:v>1.2364805893034223</c:v>
                </c:pt>
                <c:pt idx="36">
                  <c:v>1.8440279153507848</c:v>
                </c:pt>
                <c:pt idx="37">
                  <c:v>2.1859295071351301</c:v>
                </c:pt>
                <c:pt idx="38">
                  <c:v>3.1591343319715603</c:v>
                </c:pt>
                <c:pt idx="39">
                  <c:v>3.4970437572405597</c:v>
                </c:pt>
                <c:pt idx="40">
                  <c:v>2.6564640363391234</c:v>
                </c:pt>
                <c:pt idx="41">
                  <c:v>3.6510580698881632</c:v>
                </c:pt>
                <c:pt idx="42">
                  <c:v>-1.3709974670551246</c:v>
                </c:pt>
                <c:pt idx="43">
                  <c:v>-10.213790003623968</c:v>
                </c:pt>
                <c:pt idx="44">
                  <c:v>-10.442645551382569</c:v>
                </c:pt>
                <c:pt idx="45">
                  <c:v>-3.9177186580854615</c:v>
                </c:pt>
                <c:pt idx="46">
                  <c:v>-7.6310098421123103</c:v>
                </c:pt>
                <c:pt idx="47">
                  <c:v>-8.2160457506219782</c:v>
                </c:pt>
                <c:pt idx="48">
                  <c:v>-8.1055282863426701</c:v>
                </c:pt>
                <c:pt idx="49">
                  <c:v>-7.6852269185784632</c:v>
                </c:pt>
                <c:pt idx="50">
                  <c:v>-7.0674023740902605</c:v>
                </c:pt>
                <c:pt idx="51">
                  <c:v>-2.9276207664748313</c:v>
                </c:pt>
                <c:pt idx="52">
                  <c:v>-3.002293464153619</c:v>
                </c:pt>
                <c:pt idx="53">
                  <c:v>-6.458087587546534</c:v>
                </c:pt>
                <c:pt idx="54">
                  <c:v>-6.6384140058764016</c:v>
                </c:pt>
                <c:pt idx="55">
                  <c:v>-1.8945624664062</c:v>
                </c:pt>
                <c:pt idx="56">
                  <c:v>-1.9251087657459482</c:v>
                </c:pt>
                <c:pt idx="57">
                  <c:v>-1.6878557917438299</c:v>
                </c:pt>
                <c:pt idx="58">
                  <c:v>-1.7514506243132013</c:v>
                </c:pt>
                <c:pt idx="59">
                  <c:v>-1.5951832098073391</c:v>
                </c:pt>
                <c:pt idx="60">
                  <c:v>-1.1617448045012035</c:v>
                </c:pt>
                <c:pt idx="61">
                  <c:v>-6.0562407133931551</c:v>
                </c:pt>
                <c:pt idx="62">
                  <c:v>-2.0162887722420986</c:v>
                </c:pt>
                <c:pt idx="63">
                  <c:v>-2.1425390811266474</c:v>
                </c:pt>
                <c:pt idx="64">
                  <c:v>-0.60049797675515326</c:v>
                </c:pt>
                <c:pt idx="65">
                  <c:v>3.0801329078611661</c:v>
                </c:pt>
                <c:pt idx="66">
                  <c:v>3.1225449533218961</c:v>
                </c:pt>
                <c:pt idx="67">
                  <c:v>2.7193761408564967</c:v>
                </c:pt>
                <c:pt idx="68">
                  <c:v>3.1138748923711992</c:v>
                </c:pt>
                <c:pt idx="69">
                  <c:v>3.4145539406139052</c:v>
                </c:pt>
                <c:pt idx="70">
                  <c:v>-1.0307923045504062</c:v>
                </c:pt>
                <c:pt idx="71">
                  <c:v>4.253763113290943</c:v>
                </c:pt>
                <c:pt idx="72">
                  <c:v>4.2024529218034026</c:v>
                </c:pt>
                <c:pt idx="73">
                  <c:v>5.3353493808528585</c:v>
                </c:pt>
                <c:pt idx="74">
                  <c:v>4.6129984520749545</c:v>
                </c:pt>
                <c:pt idx="75">
                  <c:v>4.9529037582622877</c:v>
                </c:pt>
                <c:pt idx="76">
                  <c:v>4.6589445267558593</c:v>
                </c:pt>
                <c:pt idx="77">
                  <c:v>3.672233930933499</c:v>
                </c:pt>
                <c:pt idx="78">
                  <c:v>2.2700269611586141</c:v>
                </c:pt>
                <c:pt idx="79">
                  <c:v>-8.9008343269976251</c:v>
                </c:pt>
                <c:pt idx="80">
                  <c:v>-7.3461843835037657</c:v>
                </c:pt>
                <c:pt idx="81">
                  <c:v>-7.1315069090163972</c:v>
                </c:pt>
                <c:pt idx="82">
                  <c:v>-6.6613447791938372</c:v>
                </c:pt>
                <c:pt idx="83">
                  <c:v>-5.4961322118585683</c:v>
                </c:pt>
                <c:pt idx="84">
                  <c:v>-4.6688386166608478</c:v>
                </c:pt>
                <c:pt idx="85">
                  <c:v>-5.3662441736114124</c:v>
                </c:pt>
                <c:pt idx="86">
                  <c:v>-1.8197273683696442</c:v>
                </c:pt>
                <c:pt idx="87">
                  <c:v>-6.6065710022388329</c:v>
                </c:pt>
                <c:pt idx="88">
                  <c:v>-3.8614767105074996</c:v>
                </c:pt>
                <c:pt idx="89">
                  <c:v>9.3268696649090418E-2</c:v>
                </c:pt>
                <c:pt idx="90">
                  <c:v>-3.7635127488980982</c:v>
                </c:pt>
                <c:pt idx="91">
                  <c:v>-4.6736046169580812</c:v>
                </c:pt>
                <c:pt idx="92">
                  <c:v>-7.3341456268706233</c:v>
                </c:pt>
                <c:pt idx="93">
                  <c:v>-0.55440997154084404</c:v>
                </c:pt>
                <c:pt idx="94">
                  <c:v>3.1303113738555677</c:v>
                </c:pt>
                <c:pt idx="95">
                  <c:v>4.9121109685150879</c:v>
                </c:pt>
                <c:pt idx="96">
                  <c:v>6.8154237567039946</c:v>
                </c:pt>
                <c:pt idx="97">
                  <c:v>3.6134214344443976</c:v>
                </c:pt>
                <c:pt idx="98">
                  <c:v>1.4453028754480264</c:v>
                </c:pt>
                <c:pt idx="99">
                  <c:v>3.6908252738710141</c:v>
                </c:pt>
                <c:pt idx="100">
                  <c:v>-1.1693747694985008</c:v>
                </c:pt>
                <c:pt idx="101">
                  <c:v>2.9712126616345751</c:v>
                </c:pt>
                <c:pt idx="102">
                  <c:v>0.94729098464627592</c:v>
                </c:pt>
                <c:pt idx="103">
                  <c:v>0.69703860682704821</c:v>
                </c:pt>
                <c:pt idx="104">
                  <c:v>2.8975243361017413</c:v>
                </c:pt>
                <c:pt idx="105">
                  <c:v>-3.7465404895812613</c:v>
                </c:pt>
                <c:pt idx="106">
                  <c:v>-0.78681476793798588</c:v>
                </c:pt>
                <c:pt idx="107">
                  <c:v>-1.6970838747947234</c:v>
                </c:pt>
                <c:pt idx="108">
                  <c:v>1.3649768538423455</c:v>
                </c:pt>
                <c:pt idx="109">
                  <c:v>1.7268713046197486</c:v>
                </c:pt>
                <c:pt idx="110">
                  <c:v>1.7665454676065071</c:v>
                </c:pt>
                <c:pt idx="111">
                  <c:v>1.5578328174123981</c:v>
                </c:pt>
                <c:pt idx="112">
                  <c:v>-2.5796036475666062</c:v>
                </c:pt>
                <c:pt idx="113">
                  <c:v>8.6078943950637044</c:v>
                </c:pt>
                <c:pt idx="114">
                  <c:v>3.7145051522815948</c:v>
                </c:pt>
                <c:pt idx="115">
                  <c:v>-0.11321425589186214</c:v>
                </c:pt>
                <c:pt idx="116">
                  <c:v>1.6386682068082525</c:v>
                </c:pt>
                <c:pt idx="117">
                  <c:v>1.0845523767993182</c:v>
                </c:pt>
                <c:pt idx="118">
                  <c:v>0.62674637527745081</c:v>
                </c:pt>
                <c:pt idx="119">
                  <c:v>0.61878114460979339</c:v>
                </c:pt>
                <c:pt idx="120">
                  <c:v>0.50629371867055217</c:v>
                </c:pt>
                <c:pt idx="121">
                  <c:v>4.5342952626143376</c:v>
                </c:pt>
                <c:pt idx="122">
                  <c:v>4.3231244403980611</c:v>
                </c:pt>
                <c:pt idx="123">
                  <c:v>10.698248911526491</c:v>
                </c:pt>
                <c:pt idx="124">
                  <c:v>3.1467811037023985</c:v>
                </c:pt>
                <c:pt idx="125">
                  <c:v>5.1164856315584624</c:v>
                </c:pt>
                <c:pt idx="126">
                  <c:v>5.2574558327280743</c:v>
                </c:pt>
                <c:pt idx="127">
                  <c:v>4.8482443610223038</c:v>
                </c:pt>
                <c:pt idx="128">
                  <c:v>4.8049936720753879</c:v>
                </c:pt>
                <c:pt idx="129">
                  <c:v>4.1712457732962047</c:v>
                </c:pt>
                <c:pt idx="130">
                  <c:v>4.8502970273517692</c:v>
                </c:pt>
                <c:pt idx="131">
                  <c:v>4.0409455762157478</c:v>
                </c:pt>
                <c:pt idx="132">
                  <c:v>4.2624415173786918</c:v>
                </c:pt>
                <c:pt idx="133">
                  <c:v>-1.7579149920091877</c:v>
                </c:pt>
                <c:pt idx="134">
                  <c:v>-7.8139984278079799</c:v>
                </c:pt>
                <c:pt idx="135">
                  <c:v>-1.1150204446826297</c:v>
                </c:pt>
                <c:pt idx="136">
                  <c:v>-0.1261797949604582</c:v>
                </c:pt>
                <c:pt idx="137">
                  <c:v>1.0273385870811671</c:v>
                </c:pt>
                <c:pt idx="138">
                  <c:v>-2.3512581759429914</c:v>
                </c:pt>
                <c:pt idx="139">
                  <c:v>-1.8559698286179509</c:v>
                </c:pt>
                <c:pt idx="140">
                  <c:v>-1.2548926618210969</c:v>
                </c:pt>
                <c:pt idx="141">
                  <c:v>-1.6509110432953673</c:v>
                </c:pt>
                <c:pt idx="142">
                  <c:v>-1.1273206077734945</c:v>
                </c:pt>
                <c:pt idx="143">
                  <c:v>-1.2800481120699798</c:v>
                </c:pt>
                <c:pt idx="144">
                  <c:v>-0.89752592885227056</c:v>
                </c:pt>
                <c:pt idx="145">
                  <c:v>-0.77895520403645702</c:v>
                </c:pt>
                <c:pt idx="146">
                  <c:v>-0.8596897756714984</c:v>
                </c:pt>
                <c:pt idx="147">
                  <c:v>-1.174530496915333</c:v>
                </c:pt>
                <c:pt idx="148">
                  <c:v>7.1663358549434557</c:v>
                </c:pt>
                <c:pt idx="149">
                  <c:v>8.2198633240031267</c:v>
                </c:pt>
                <c:pt idx="150">
                  <c:v>4.4653626978490761</c:v>
                </c:pt>
                <c:pt idx="151">
                  <c:v>2.0881116133705198</c:v>
                </c:pt>
                <c:pt idx="152">
                  <c:v>1.8772849585070333</c:v>
                </c:pt>
                <c:pt idx="153">
                  <c:v>1.6724140626784283</c:v>
                </c:pt>
                <c:pt idx="154">
                  <c:v>-1.3799821987727985</c:v>
                </c:pt>
                <c:pt idx="155">
                  <c:v>1.9207610118397469</c:v>
                </c:pt>
                <c:pt idx="156">
                  <c:v>-0.99052516308731453</c:v>
                </c:pt>
                <c:pt idx="157">
                  <c:v>-0.55229747231728687</c:v>
                </c:pt>
                <c:pt idx="158">
                  <c:v>-5.7931965982105078</c:v>
                </c:pt>
                <c:pt idx="159">
                  <c:v>-3.3373647666624833</c:v>
                </c:pt>
                <c:pt idx="160">
                  <c:v>-3.8922593682861866</c:v>
                </c:pt>
                <c:pt idx="161">
                  <c:v>-8.5105350531207709</c:v>
                </c:pt>
                <c:pt idx="162">
                  <c:v>-7.5543293668094078</c:v>
                </c:pt>
                <c:pt idx="163">
                  <c:v>9.525958064224678E-2</c:v>
                </c:pt>
                <c:pt idx="164">
                  <c:v>-5.4460640178005688</c:v>
                </c:pt>
                <c:pt idx="165">
                  <c:v>0.59994500410351603</c:v>
                </c:pt>
                <c:pt idx="166">
                  <c:v>0.58281460035091037</c:v>
                </c:pt>
                <c:pt idx="167">
                  <c:v>0.66780939269461126</c:v>
                </c:pt>
                <c:pt idx="168">
                  <c:v>-0.12966290461994912</c:v>
                </c:pt>
                <c:pt idx="169">
                  <c:v>0.16967606644237532</c:v>
                </c:pt>
                <c:pt idx="170">
                  <c:v>0.2277657903274227</c:v>
                </c:pt>
                <c:pt idx="171">
                  <c:v>0.31896718702235954</c:v>
                </c:pt>
                <c:pt idx="172">
                  <c:v>9.1074430640661258E-2</c:v>
                </c:pt>
                <c:pt idx="173">
                  <c:v>-0.13916839768522882</c:v>
                </c:pt>
                <c:pt idx="174">
                  <c:v>-5.5659765715702498</c:v>
                </c:pt>
                <c:pt idx="175">
                  <c:v>0.84463797937183249</c:v>
                </c:pt>
                <c:pt idx="176">
                  <c:v>-6.1133717301520818</c:v>
                </c:pt>
                <c:pt idx="177">
                  <c:v>-0.61148312622594814</c:v>
                </c:pt>
                <c:pt idx="178">
                  <c:v>-4.3393750296464724</c:v>
                </c:pt>
                <c:pt idx="179">
                  <c:v>-3.826469308931824</c:v>
                </c:pt>
                <c:pt idx="180">
                  <c:v>-3.472742063183174</c:v>
                </c:pt>
                <c:pt idx="181">
                  <c:v>-3.516792995840921</c:v>
                </c:pt>
                <c:pt idx="182">
                  <c:v>-3.3233136623241455</c:v>
                </c:pt>
                <c:pt idx="183">
                  <c:v>-3.4433748147049905</c:v>
                </c:pt>
                <c:pt idx="184">
                  <c:v>-3.0722104687521932</c:v>
                </c:pt>
                <c:pt idx="185">
                  <c:v>-2.7856507491402467</c:v>
                </c:pt>
                <c:pt idx="186">
                  <c:v>-3.3637172141760479</c:v>
                </c:pt>
                <c:pt idx="187">
                  <c:v>-2.6160790597814327</c:v>
                </c:pt>
                <c:pt idx="188">
                  <c:v>-3.0431686227714692</c:v>
                </c:pt>
                <c:pt idx="189">
                  <c:v>-2.3940079250562034</c:v>
                </c:pt>
                <c:pt idx="190">
                  <c:v>-2.2114852908518139</c:v>
                </c:pt>
                <c:pt idx="191">
                  <c:v>1.4105043801499286</c:v>
                </c:pt>
                <c:pt idx="192">
                  <c:v>1.3578069861978952</c:v>
                </c:pt>
                <c:pt idx="193">
                  <c:v>1.4907134313354664</c:v>
                </c:pt>
                <c:pt idx="194">
                  <c:v>1.6098862931339026</c:v>
                </c:pt>
                <c:pt idx="195">
                  <c:v>2.1194696058703406</c:v>
                </c:pt>
                <c:pt idx="196">
                  <c:v>2.3555519591085408</c:v>
                </c:pt>
                <c:pt idx="197">
                  <c:v>2.7036263747025497</c:v>
                </c:pt>
                <c:pt idx="198">
                  <c:v>3.2632494944059851</c:v>
                </c:pt>
                <c:pt idx="199">
                  <c:v>3.0043655972338272</c:v>
                </c:pt>
                <c:pt idx="200">
                  <c:v>3.7883465775792042</c:v>
                </c:pt>
                <c:pt idx="201">
                  <c:v>3.3722009505867652</c:v>
                </c:pt>
                <c:pt idx="202">
                  <c:v>3.6992692599225485</c:v>
                </c:pt>
                <c:pt idx="203">
                  <c:v>3.6594506884637976</c:v>
                </c:pt>
                <c:pt idx="204">
                  <c:v>-5.8546574078408389</c:v>
                </c:pt>
                <c:pt idx="205">
                  <c:v>3.7855623471674322</c:v>
                </c:pt>
                <c:pt idx="206">
                  <c:v>2.2660028542076929</c:v>
                </c:pt>
                <c:pt idx="207">
                  <c:v>-0.16279793644207818</c:v>
                </c:pt>
                <c:pt idx="208">
                  <c:v>2.6906663409186979</c:v>
                </c:pt>
                <c:pt idx="209">
                  <c:v>3.7180744386732365</c:v>
                </c:pt>
                <c:pt idx="210">
                  <c:v>3.1606523385531289</c:v>
                </c:pt>
                <c:pt idx="211">
                  <c:v>2.6694089069836227</c:v>
                </c:pt>
                <c:pt idx="212">
                  <c:v>3.3764580086051992</c:v>
                </c:pt>
                <c:pt idx="213">
                  <c:v>0.64904768104953736</c:v>
                </c:pt>
                <c:pt idx="214">
                  <c:v>0.18264527150569132</c:v>
                </c:pt>
                <c:pt idx="215">
                  <c:v>0.6470372685242255</c:v>
                </c:pt>
                <c:pt idx="216">
                  <c:v>3.9780448349630921</c:v>
                </c:pt>
                <c:pt idx="217">
                  <c:v>-1.6671071347008299</c:v>
                </c:pt>
                <c:pt idx="218">
                  <c:v>-1.3219373121963205</c:v>
                </c:pt>
                <c:pt idx="219">
                  <c:v>-11.441722310691528</c:v>
                </c:pt>
                <c:pt idx="220">
                  <c:v>-2.2893802392160687</c:v>
                </c:pt>
                <c:pt idx="221">
                  <c:v>-2.3147646689936594</c:v>
                </c:pt>
                <c:pt idx="222">
                  <c:v>-2.8098372362158326</c:v>
                </c:pt>
                <c:pt idx="223">
                  <c:v>-3.0732608709595639</c:v>
                </c:pt>
                <c:pt idx="224">
                  <c:v>-3.0635311738202056</c:v>
                </c:pt>
                <c:pt idx="225">
                  <c:v>-3.5869103893855199</c:v>
                </c:pt>
                <c:pt idx="226">
                  <c:v>-3.5265692060959579</c:v>
                </c:pt>
                <c:pt idx="227">
                  <c:v>-4.6992364105643318</c:v>
                </c:pt>
                <c:pt idx="228">
                  <c:v>-4.6558246608632379</c:v>
                </c:pt>
                <c:pt idx="229">
                  <c:v>-4.9180282409384679</c:v>
                </c:pt>
                <c:pt idx="230">
                  <c:v>-5.7299506499351507</c:v>
                </c:pt>
                <c:pt idx="231">
                  <c:v>-6.2428503592205828</c:v>
                </c:pt>
                <c:pt idx="232">
                  <c:v>0.45629044498238958</c:v>
                </c:pt>
                <c:pt idx="233">
                  <c:v>1.3263956966919201</c:v>
                </c:pt>
                <c:pt idx="234">
                  <c:v>1.2853463878297338</c:v>
                </c:pt>
                <c:pt idx="235">
                  <c:v>1.1132451399532577</c:v>
                </c:pt>
                <c:pt idx="236">
                  <c:v>1.3513335601492789</c:v>
                </c:pt>
                <c:pt idx="237">
                  <c:v>1.1479431575844201</c:v>
                </c:pt>
                <c:pt idx="238">
                  <c:v>1.9085181304469507</c:v>
                </c:pt>
                <c:pt idx="239">
                  <c:v>1.9626050623356679</c:v>
                </c:pt>
                <c:pt idx="240">
                  <c:v>1.1617600297249597</c:v>
                </c:pt>
                <c:pt idx="241">
                  <c:v>1.6119025243571321</c:v>
                </c:pt>
                <c:pt idx="242">
                  <c:v>-5.1218384957130949</c:v>
                </c:pt>
                <c:pt idx="243">
                  <c:v>-0.74122741016789895</c:v>
                </c:pt>
                <c:pt idx="244">
                  <c:v>-1.032837963398396</c:v>
                </c:pt>
                <c:pt idx="245">
                  <c:v>-1.69528156473319</c:v>
                </c:pt>
                <c:pt idx="246">
                  <c:v>2.0896810985482825</c:v>
                </c:pt>
                <c:pt idx="247">
                  <c:v>-0.67842526767720246</c:v>
                </c:pt>
                <c:pt idx="248">
                  <c:v>-4.3028560216755274</c:v>
                </c:pt>
                <c:pt idx="249">
                  <c:v>-1.7136626542094573E-2</c:v>
                </c:pt>
                <c:pt idx="250">
                  <c:v>-7.4913832249053861E-2</c:v>
                </c:pt>
                <c:pt idx="251">
                  <c:v>0.28267752676934921</c:v>
                </c:pt>
                <c:pt idx="252">
                  <c:v>0.10717792312291795</c:v>
                </c:pt>
                <c:pt idx="253">
                  <c:v>7.295271764430139E-2</c:v>
                </c:pt>
                <c:pt idx="254">
                  <c:v>0.70737787371633198</c:v>
                </c:pt>
                <c:pt idx="255">
                  <c:v>-3.9724453241063662E-2</c:v>
                </c:pt>
                <c:pt idx="256">
                  <c:v>-4.3198205716548301</c:v>
                </c:pt>
                <c:pt idx="257">
                  <c:v>0.29519420763235193</c:v>
                </c:pt>
                <c:pt idx="258">
                  <c:v>1.1934240879350684</c:v>
                </c:pt>
                <c:pt idx="259">
                  <c:v>0.90281570858446292</c:v>
                </c:pt>
                <c:pt idx="260">
                  <c:v>-4.9871619384767572</c:v>
                </c:pt>
                <c:pt idx="261">
                  <c:v>-1.0750587591775798</c:v>
                </c:pt>
                <c:pt idx="262">
                  <c:v>0.37553073794501468</c:v>
                </c:pt>
                <c:pt idx="263">
                  <c:v>-7.6513758177862519</c:v>
                </c:pt>
                <c:pt idx="264">
                  <c:v>0.72670279004578897</c:v>
                </c:pt>
                <c:pt idx="265">
                  <c:v>0.9668209386180977</c:v>
                </c:pt>
                <c:pt idx="266">
                  <c:v>1.1458254529341345</c:v>
                </c:pt>
                <c:pt idx="267">
                  <c:v>0.99552871945599763</c:v>
                </c:pt>
                <c:pt idx="268">
                  <c:v>1.3019579901729688</c:v>
                </c:pt>
                <c:pt idx="269">
                  <c:v>1.748439452274402</c:v>
                </c:pt>
                <c:pt idx="270">
                  <c:v>-8.3775745661985734</c:v>
                </c:pt>
                <c:pt idx="271">
                  <c:v>-3.2403937750434908</c:v>
                </c:pt>
                <c:pt idx="272">
                  <c:v>-12.329111630122059</c:v>
                </c:pt>
                <c:pt idx="273">
                  <c:v>-3.1489200377580842</c:v>
                </c:pt>
                <c:pt idx="274">
                  <c:v>-2.9772937950341096</c:v>
                </c:pt>
                <c:pt idx="275">
                  <c:v>-12.348775221811495</c:v>
                </c:pt>
                <c:pt idx="276">
                  <c:v>-1.9016269889199215</c:v>
                </c:pt>
                <c:pt idx="277">
                  <c:v>-11.793193467611347</c:v>
                </c:pt>
                <c:pt idx="278">
                  <c:v>-0.11731862385703723</c:v>
                </c:pt>
                <c:pt idx="279">
                  <c:v>0.76031221326796472</c:v>
                </c:pt>
                <c:pt idx="280">
                  <c:v>1.4664326893707758</c:v>
                </c:pt>
                <c:pt idx="281">
                  <c:v>0.96780644525410786</c:v>
                </c:pt>
                <c:pt idx="282">
                  <c:v>0.13958073319491851</c:v>
                </c:pt>
                <c:pt idx="283">
                  <c:v>-3.6005063760289668</c:v>
                </c:pt>
                <c:pt idx="284">
                  <c:v>0.88245623472225876</c:v>
                </c:pt>
                <c:pt idx="285">
                  <c:v>0.81971098484044314</c:v>
                </c:pt>
                <c:pt idx="286">
                  <c:v>1.194448642342927</c:v>
                </c:pt>
                <c:pt idx="287">
                  <c:v>1.2864600451824342</c:v>
                </c:pt>
                <c:pt idx="288">
                  <c:v>1.7658284137174418</c:v>
                </c:pt>
                <c:pt idx="289">
                  <c:v>2.5422386222298368</c:v>
                </c:pt>
                <c:pt idx="290">
                  <c:v>2.0670928360956418</c:v>
                </c:pt>
                <c:pt idx="291">
                  <c:v>3.6656006326200634</c:v>
                </c:pt>
                <c:pt idx="292">
                  <c:v>-1.3318941677288454</c:v>
                </c:pt>
                <c:pt idx="293">
                  <c:v>2.8019630561177142</c:v>
                </c:pt>
                <c:pt idx="294">
                  <c:v>8.7895134438443243</c:v>
                </c:pt>
                <c:pt idx="295">
                  <c:v>1.6280998931905053</c:v>
                </c:pt>
                <c:pt idx="296">
                  <c:v>1.5578000007605706</c:v>
                </c:pt>
                <c:pt idx="297">
                  <c:v>1.5068793577646507</c:v>
                </c:pt>
                <c:pt idx="298">
                  <c:v>-4.710536662310675</c:v>
                </c:pt>
                <c:pt idx="299">
                  <c:v>0.90021698555121876</c:v>
                </c:pt>
                <c:pt idx="300">
                  <c:v>0.36684024723688108</c:v>
                </c:pt>
                <c:pt idx="301">
                  <c:v>0.1873509031075466</c:v>
                </c:pt>
                <c:pt idx="302">
                  <c:v>-5.6745660409343923</c:v>
                </c:pt>
                <c:pt idx="303">
                  <c:v>-0.38674664318890317</c:v>
                </c:pt>
                <c:pt idx="304">
                  <c:v>-3.1204080260529774</c:v>
                </c:pt>
                <c:pt idx="305">
                  <c:v>-3.3415488170042837</c:v>
                </c:pt>
                <c:pt idx="306">
                  <c:v>-3.5725933863494204</c:v>
                </c:pt>
                <c:pt idx="307">
                  <c:v>-3.3519305713704943</c:v>
                </c:pt>
                <c:pt idx="308">
                  <c:v>-14.393017107404262</c:v>
                </c:pt>
                <c:pt idx="309">
                  <c:v>-3.0504268888333539</c:v>
                </c:pt>
                <c:pt idx="310">
                  <c:v>-2.6354867115589005</c:v>
                </c:pt>
                <c:pt idx="311">
                  <c:v>-1.1987048819734374</c:v>
                </c:pt>
                <c:pt idx="312">
                  <c:v>-2.4040820488663588</c:v>
                </c:pt>
                <c:pt idx="313">
                  <c:v>-15.606989766994815</c:v>
                </c:pt>
                <c:pt idx="314">
                  <c:v>4.0602628267134966</c:v>
                </c:pt>
                <c:pt idx="315">
                  <c:v>0.5431946317091253</c:v>
                </c:pt>
                <c:pt idx="316">
                  <c:v>0.46663893577725424</c:v>
                </c:pt>
                <c:pt idx="317">
                  <c:v>3.4308606868050706</c:v>
                </c:pt>
                <c:pt idx="318">
                  <c:v>-1.7760126903733295</c:v>
                </c:pt>
                <c:pt idx="319">
                  <c:v>2.8515324868447509</c:v>
                </c:pt>
                <c:pt idx="320">
                  <c:v>6.5323974145056596</c:v>
                </c:pt>
                <c:pt idx="321">
                  <c:v>4.9623276899961555</c:v>
                </c:pt>
                <c:pt idx="322">
                  <c:v>7.11868744848113</c:v>
                </c:pt>
                <c:pt idx="323">
                  <c:v>1.6264835758563174</c:v>
                </c:pt>
                <c:pt idx="324">
                  <c:v>0.33858438773325245</c:v>
                </c:pt>
                <c:pt idx="325">
                  <c:v>0.67657712178324192</c:v>
                </c:pt>
                <c:pt idx="326">
                  <c:v>5.6459831965818896</c:v>
                </c:pt>
                <c:pt idx="327">
                  <c:v>-1.9333771064945808</c:v>
                </c:pt>
                <c:pt idx="328">
                  <c:v>0.88897074618884508</c:v>
                </c:pt>
                <c:pt idx="329">
                  <c:v>-1.907237344878103</c:v>
                </c:pt>
                <c:pt idx="330">
                  <c:v>-2.06812296190268</c:v>
                </c:pt>
                <c:pt idx="331">
                  <c:v>-2.4225999111431165</c:v>
                </c:pt>
                <c:pt idx="332">
                  <c:v>-2.6303105359648744</c:v>
                </c:pt>
                <c:pt idx="333">
                  <c:v>-2.8147043436386183</c:v>
                </c:pt>
                <c:pt idx="334">
                  <c:v>-3.0857269405236769</c:v>
                </c:pt>
                <c:pt idx="335">
                  <c:v>-2.5954940938555908</c:v>
                </c:pt>
                <c:pt idx="336">
                  <c:v>-2.9875173602137677</c:v>
                </c:pt>
                <c:pt idx="337">
                  <c:v>-7.7835675267487519</c:v>
                </c:pt>
                <c:pt idx="338">
                  <c:v>-2.6351159628732495</c:v>
                </c:pt>
                <c:pt idx="339">
                  <c:v>4.2498918195989646</c:v>
                </c:pt>
                <c:pt idx="340">
                  <c:v>3.2366718180310792</c:v>
                </c:pt>
                <c:pt idx="341">
                  <c:v>2.4100187581982073</c:v>
                </c:pt>
                <c:pt idx="342">
                  <c:v>3.3331312603271761</c:v>
                </c:pt>
                <c:pt idx="343">
                  <c:v>3.0813310119518906</c:v>
                </c:pt>
                <c:pt idx="344">
                  <c:v>2.9190487138724031</c:v>
                </c:pt>
                <c:pt idx="345">
                  <c:v>3.4275354578638115</c:v>
                </c:pt>
                <c:pt idx="346">
                  <c:v>1.0052114583090228</c:v>
                </c:pt>
                <c:pt idx="347">
                  <c:v>2.4998014441581451</c:v>
                </c:pt>
                <c:pt idx="348">
                  <c:v>2.2416191390528555</c:v>
                </c:pt>
                <c:pt idx="349">
                  <c:v>3.323783078609313</c:v>
                </c:pt>
                <c:pt idx="350">
                  <c:v>3.3280088511539176</c:v>
                </c:pt>
                <c:pt idx="351">
                  <c:v>2.4937028190218791</c:v>
                </c:pt>
                <c:pt idx="352">
                  <c:v>3.1701114000542332</c:v>
                </c:pt>
                <c:pt idx="353">
                  <c:v>3.041105397450302</c:v>
                </c:pt>
                <c:pt idx="354">
                  <c:v>3.4408580869167564</c:v>
                </c:pt>
                <c:pt idx="355">
                  <c:v>4.4352159292168043</c:v>
                </c:pt>
                <c:pt idx="356">
                  <c:v>4.498600232408501</c:v>
                </c:pt>
                <c:pt idx="357">
                  <c:v>5.412814011172201</c:v>
                </c:pt>
                <c:pt idx="358">
                  <c:v>2.1774406327650158</c:v>
                </c:pt>
                <c:pt idx="359">
                  <c:v>2.5652192019104501</c:v>
                </c:pt>
                <c:pt idx="360">
                  <c:v>2.4237055765967419</c:v>
                </c:pt>
                <c:pt idx="361">
                  <c:v>1.1839792815408889</c:v>
                </c:pt>
                <c:pt idx="362">
                  <c:v>3.614116822465641</c:v>
                </c:pt>
                <c:pt idx="363">
                  <c:v>2.2104955214242463</c:v>
                </c:pt>
                <c:pt idx="364">
                  <c:v>3.171311198152388</c:v>
                </c:pt>
                <c:pt idx="365">
                  <c:v>2.7216354021634679</c:v>
                </c:pt>
                <c:pt idx="366">
                  <c:v>2.8553747704229808</c:v>
                </c:pt>
                <c:pt idx="367">
                  <c:v>-1.2934579248026847</c:v>
                </c:pt>
                <c:pt idx="368">
                  <c:v>-1.2823542204495884</c:v>
                </c:pt>
                <c:pt idx="369">
                  <c:v>3.4918744426728474</c:v>
                </c:pt>
                <c:pt idx="370">
                  <c:v>4.2510076399818066</c:v>
                </c:pt>
                <c:pt idx="371">
                  <c:v>4.2744870077796548</c:v>
                </c:pt>
                <c:pt idx="372">
                  <c:v>5.2510437391140083</c:v>
                </c:pt>
                <c:pt idx="373">
                  <c:v>4.4074668222063904</c:v>
                </c:pt>
                <c:pt idx="374">
                  <c:v>-0.7149626234461568</c:v>
                </c:pt>
                <c:pt idx="375">
                  <c:v>3.6594478963493495</c:v>
                </c:pt>
                <c:pt idx="376">
                  <c:v>2.7948233055890288</c:v>
                </c:pt>
                <c:pt idx="377">
                  <c:v>2.2278096452560026</c:v>
                </c:pt>
                <c:pt idx="378">
                  <c:v>-9.1096006976335815</c:v>
                </c:pt>
                <c:pt idx="379">
                  <c:v>-1.9012966097199335</c:v>
                </c:pt>
                <c:pt idx="380">
                  <c:v>-1.918166770320064</c:v>
                </c:pt>
                <c:pt idx="381">
                  <c:v>-1.9324428057982495</c:v>
                </c:pt>
                <c:pt idx="382">
                  <c:v>-1.9734370804881602</c:v>
                </c:pt>
                <c:pt idx="383">
                  <c:v>-2.2931329562874718</c:v>
                </c:pt>
                <c:pt idx="384">
                  <c:v>-2.1215376190931541</c:v>
                </c:pt>
                <c:pt idx="385">
                  <c:v>3.7293377445363203</c:v>
                </c:pt>
                <c:pt idx="386">
                  <c:v>0.34404629993839986</c:v>
                </c:pt>
                <c:pt idx="387">
                  <c:v>-1.5690635953772589</c:v>
                </c:pt>
                <c:pt idx="388">
                  <c:v>-1.9578615206977401</c:v>
                </c:pt>
                <c:pt idx="389">
                  <c:v>-1.2898867007664327</c:v>
                </c:pt>
                <c:pt idx="390">
                  <c:v>5.5142413033811586</c:v>
                </c:pt>
                <c:pt idx="391">
                  <c:v>5.8637286306906029</c:v>
                </c:pt>
                <c:pt idx="392">
                  <c:v>5.3722765345534613</c:v>
                </c:pt>
                <c:pt idx="393">
                  <c:v>5.4146834341094916</c:v>
                </c:pt>
                <c:pt idx="394">
                  <c:v>2.0120121649093221</c:v>
                </c:pt>
                <c:pt idx="395">
                  <c:v>6.3373813267449144</c:v>
                </c:pt>
                <c:pt idx="396">
                  <c:v>6.2048049363771254</c:v>
                </c:pt>
                <c:pt idx="397">
                  <c:v>6.9058721985046674</c:v>
                </c:pt>
                <c:pt idx="398">
                  <c:v>2.8280184690362913</c:v>
                </c:pt>
                <c:pt idx="399">
                  <c:v>7.1731482470923442</c:v>
                </c:pt>
                <c:pt idx="400">
                  <c:v>3.1428171431224201</c:v>
                </c:pt>
                <c:pt idx="401">
                  <c:v>3.5938915551226058</c:v>
                </c:pt>
                <c:pt idx="402">
                  <c:v>7.6088696678308212</c:v>
                </c:pt>
                <c:pt idx="403">
                  <c:v>2.7795734306246378</c:v>
                </c:pt>
                <c:pt idx="404">
                  <c:v>5.8842332827349102</c:v>
                </c:pt>
                <c:pt idx="405">
                  <c:v>0.64438356821252252</c:v>
                </c:pt>
                <c:pt idx="406">
                  <c:v>0.9827595903716464</c:v>
                </c:pt>
                <c:pt idx="407">
                  <c:v>-1.8471232702243381</c:v>
                </c:pt>
                <c:pt idx="408">
                  <c:v>-2.031284429500877</c:v>
                </c:pt>
                <c:pt idx="409">
                  <c:v>-0.97706442905932178</c:v>
                </c:pt>
                <c:pt idx="410">
                  <c:v>-2.3374667037663146</c:v>
                </c:pt>
                <c:pt idx="411">
                  <c:v>0.55211747659270782</c:v>
                </c:pt>
                <c:pt idx="412">
                  <c:v>0.76556650278423211</c:v>
                </c:pt>
                <c:pt idx="413">
                  <c:v>6.8315821044684339</c:v>
                </c:pt>
                <c:pt idx="414">
                  <c:v>5.280645861814822</c:v>
                </c:pt>
                <c:pt idx="415">
                  <c:v>2.6438957947970199</c:v>
                </c:pt>
                <c:pt idx="416">
                  <c:v>2.0046755729530328</c:v>
                </c:pt>
                <c:pt idx="417">
                  <c:v>2.6394300918223101</c:v>
                </c:pt>
                <c:pt idx="418">
                  <c:v>1.1616747261455029</c:v>
                </c:pt>
                <c:pt idx="419">
                  <c:v>3.6270169944086685</c:v>
                </c:pt>
                <c:pt idx="420">
                  <c:v>2.1804372564265093</c:v>
                </c:pt>
                <c:pt idx="421">
                  <c:v>1.978078483664506</c:v>
                </c:pt>
                <c:pt idx="422">
                  <c:v>2.5653652590345701</c:v>
                </c:pt>
                <c:pt idx="423">
                  <c:v>2.120505465487827</c:v>
                </c:pt>
                <c:pt idx="424">
                  <c:v>4.4945260057547607</c:v>
                </c:pt>
                <c:pt idx="425">
                  <c:v>4.1040502987744043</c:v>
                </c:pt>
                <c:pt idx="426">
                  <c:v>4.3295052857070973</c:v>
                </c:pt>
                <c:pt idx="427">
                  <c:v>0.37833967728833567</c:v>
                </c:pt>
                <c:pt idx="428">
                  <c:v>5.6894990999224744</c:v>
                </c:pt>
                <c:pt idx="429">
                  <c:v>5.5667987957506861</c:v>
                </c:pt>
                <c:pt idx="430">
                  <c:v>5.4010786230764856</c:v>
                </c:pt>
                <c:pt idx="431">
                  <c:v>5.720303097921712</c:v>
                </c:pt>
                <c:pt idx="432">
                  <c:v>5.9503726627182862</c:v>
                </c:pt>
                <c:pt idx="433">
                  <c:v>13.97166316638226</c:v>
                </c:pt>
                <c:pt idx="434">
                  <c:v>7.87394159648799</c:v>
                </c:pt>
                <c:pt idx="435">
                  <c:v>7.0414792169819975</c:v>
                </c:pt>
                <c:pt idx="436">
                  <c:v>2.2525465234068873</c:v>
                </c:pt>
                <c:pt idx="437">
                  <c:v>2.679669178204982</c:v>
                </c:pt>
                <c:pt idx="438">
                  <c:v>1.8258834080283077</c:v>
                </c:pt>
                <c:pt idx="439">
                  <c:v>-2.4545864497742556</c:v>
                </c:pt>
                <c:pt idx="440">
                  <c:v>2.393440750877518</c:v>
                </c:pt>
                <c:pt idx="441">
                  <c:v>2.7488270095080014</c:v>
                </c:pt>
                <c:pt idx="442">
                  <c:v>3.2255611650672487</c:v>
                </c:pt>
                <c:pt idx="443">
                  <c:v>3.1140758145547727</c:v>
                </c:pt>
                <c:pt idx="444">
                  <c:v>2.6150371423657992</c:v>
                </c:pt>
                <c:pt idx="445">
                  <c:v>-4.3684866403303202</c:v>
                </c:pt>
                <c:pt idx="446">
                  <c:v>1.1350654965823228</c:v>
                </c:pt>
                <c:pt idx="447">
                  <c:v>-1.0904618995570226</c:v>
                </c:pt>
                <c:pt idx="448">
                  <c:v>3.0791432903177092</c:v>
                </c:pt>
                <c:pt idx="449">
                  <c:v>1.8702967624464317</c:v>
                </c:pt>
                <c:pt idx="450">
                  <c:v>1.9251308716098421</c:v>
                </c:pt>
                <c:pt idx="451">
                  <c:v>2.347702390511146</c:v>
                </c:pt>
                <c:pt idx="452">
                  <c:v>3.7875463403457705</c:v>
                </c:pt>
                <c:pt idx="453">
                  <c:v>3.7416143099180879</c:v>
                </c:pt>
                <c:pt idx="454">
                  <c:v>3.362864847102419</c:v>
                </c:pt>
                <c:pt idx="455">
                  <c:v>3.3903116954884784</c:v>
                </c:pt>
                <c:pt idx="456">
                  <c:v>3.3357532250175206</c:v>
                </c:pt>
                <c:pt idx="457">
                  <c:v>3.2396268076031105</c:v>
                </c:pt>
                <c:pt idx="458">
                  <c:v>-0.12105555061728553</c:v>
                </c:pt>
                <c:pt idx="459">
                  <c:v>3.5283760571794192</c:v>
                </c:pt>
                <c:pt idx="460">
                  <c:v>4.2416262494613601</c:v>
                </c:pt>
                <c:pt idx="461">
                  <c:v>3.9103373520313394</c:v>
                </c:pt>
                <c:pt idx="462">
                  <c:v>4.5140847555533918</c:v>
                </c:pt>
                <c:pt idx="463">
                  <c:v>3.7783673285882653</c:v>
                </c:pt>
                <c:pt idx="464">
                  <c:v>3.1208200737362835</c:v>
                </c:pt>
                <c:pt idx="465">
                  <c:v>1.9141438071218411</c:v>
                </c:pt>
                <c:pt idx="466">
                  <c:v>3.0119731387824968</c:v>
                </c:pt>
                <c:pt idx="467">
                  <c:v>2.9607831571083199</c:v>
                </c:pt>
                <c:pt idx="468">
                  <c:v>2.9634175809401082</c:v>
                </c:pt>
                <c:pt idx="469">
                  <c:v>2.6552446817387092</c:v>
                </c:pt>
                <c:pt idx="470">
                  <c:v>2.6619651824563917</c:v>
                </c:pt>
                <c:pt idx="471">
                  <c:v>-3.715936661285002</c:v>
                </c:pt>
                <c:pt idx="472">
                  <c:v>1.8269342117943626</c:v>
                </c:pt>
                <c:pt idx="473">
                  <c:v>-3.3503795340176645</c:v>
                </c:pt>
                <c:pt idx="474">
                  <c:v>6.2347780359688159</c:v>
                </c:pt>
                <c:pt idx="475">
                  <c:v>3.0761469627037314</c:v>
                </c:pt>
                <c:pt idx="476">
                  <c:v>2.0124008619187457</c:v>
                </c:pt>
                <c:pt idx="477">
                  <c:v>-3.3962139942081921</c:v>
                </c:pt>
                <c:pt idx="478">
                  <c:v>-0.12526955403917614</c:v>
                </c:pt>
                <c:pt idx="479">
                  <c:v>1.6817347216439935</c:v>
                </c:pt>
                <c:pt idx="480">
                  <c:v>1.5310271638223893</c:v>
                </c:pt>
                <c:pt idx="481">
                  <c:v>-11.257694468727829</c:v>
                </c:pt>
                <c:pt idx="482">
                  <c:v>8.7820349354826295</c:v>
                </c:pt>
                <c:pt idx="483">
                  <c:v>8.2703249562245542</c:v>
                </c:pt>
                <c:pt idx="484">
                  <c:v>7.5911701038382269</c:v>
                </c:pt>
                <c:pt idx="485">
                  <c:v>13.805587729147268</c:v>
                </c:pt>
                <c:pt idx="486">
                  <c:v>9.1531033488882709</c:v>
                </c:pt>
                <c:pt idx="487">
                  <c:v>6.4907633017642068</c:v>
                </c:pt>
                <c:pt idx="488">
                  <c:v>-3.4869848220250574</c:v>
                </c:pt>
                <c:pt idx="489">
                  <c:v>6.6373420843113244</c:v>
                </c:pt>
                <c:pt idx="490">
                  <c:v>7.1820190247728588</c:v>
                </c:pt>
                <c:pt idx="491">
                  <c:v>7.2099498824241799</c:v>
                </c:pt>
                <c:pt idx="492">
                  <c:v>-0.99668405947367578</c:v>
                </c:pt>
                <c:pt idx="493">
                  <c:v>0.13928019002810765</c:v>
                </c:pt>
                <c:pt idx="494">
                  <c:v>-1.154927917704712</c:v>
                </c:pt>
                <c:pt idx="495">
                  <c:v>-1.2524710893721978</c:v>
                </c:pt>
                <c:pt idx="496">
                  <c:v>-1.2576594476979972</c:v>
                </c:pt>
                <c:pt idx="497">
                  <c:v>-1.4654294330581956</c:v>
                </c:pt>
                <c:pt idx="498">
                  <c:v>-0.73690333816080689</c:v>
                </c:pt>
                <c:pt idx="499">
                  <c:v>-1.889940891194525</c:v>
                </c:pt>
                <c:pt idx="500">
                  <c:v>-2.2239004391355652</c:v>
                </c:pt>
                <c:pt idx="501">
                  <c:v>-0.64309589662137567</c:v>
                </c:pt>
                <c:pt idx="502">
                  <c:v>-1.2041399229470942</c:v>
                </c:pt>
                <c:pt idx="503">
                  <c:v>3.0877093568171468</c:v>
                </c:pt>
                <c:pt idx="504">
                  <c:v>2.8633663846089705</c:v>
                </c:pt>
                <c:pt idx="505">
                  <c:v>2.6643883798900299</c:v>
                </c:pt>
                <c:pt idx="506">
                  <c:v>2.3911726397877335</c:v>
                </c:pt>
                <c:pt idx="507">
                  <c:v>2.1788244021301288</c:v>
                </c:pt>
                <c:pt idx="508">
                  <c:v>8.5868515383340487</c:v>
                </c:pt>
                <c:pt idx="509">
                  <c:v>1.7647170625609132</c:v>
                </c:pt>
                <c:pt idx="510">
                  <c:v>-6.8945299988228008</c:v>
                </c:pt>
                <c:pt idx="511">
                  <c:v>-8.8528417001322186</c:v>
                </c:pt>
                <c:pt idx="512">
                  <c:v>-2.9724747275015599</c:v>
                </c:pt>
                <c:pt idx="513">
                  <c:v>-2.8096075854488998</c:v>
                </c:pt>
                <c:pt idx="514">
                  <c:v>-2.774116715102275</c:v>
                </c:pt>
                <c:pt idx="515">
                  <c:v>-9.1991174972946386</c:v>
                </c:pt>
                <c:pt idx="516">
                  <c:v>-8.8089631340417593</c:v>
                </c:pt>
                <c:pt idx="517">
                  <c:v>-8.4734846965964667</c:v>
                </c:pt>
                <c:pt idx="518">
                  <c:v>-7.7487009179385069</c:v>
                </c:pt>
                <c:pt idx="519">
                  <c:v>-2.217834363053008</c:v>
                </c:pt>
                <c:pt idx="520">
                  <c:v>-1.4845304081314736</c:v>
                </c:pt>
                <c:pt idx="521">
                  <c:v>-1.3641508826744175</c:v>
                </c:pt>
                <c:pt idx="522">
                  <c:v>-7.5445098847916379</c:v>
                </c:pt>
                <c:pt idx="523">
                  <c:v>-7.7753054907674715</c:v>
                </c:pt>
                <c:pt idx="524">
                  <c:v>-1.6542974793288086</c:v>
                </c:pt>
                <c:pt idx="525">
                  <c:v>-2.2923577580735324</c:v>
                </c:pt>
                <c:pt idx="526">
                  <c:v>1.4012977459045202</c:v>
                </c:pt>
                <c:pt idx="527">
                  <c:v>1.4387942463506564</c:v>
                </c:pt>
                <c:pt idx="528">
                  <c:v>3.8091541255106538</c:v>
                </c:pt>
                <c:pt idx="529">
                  <c:v>3.8978073872813161</c:v>
                </c:pt>
                <c:pt idx="530">
                  <c:v>4.0530462197702546</c:v>
                </c:pt>
                <c:pt idx="531">
                  <c:v>0.83465838768482048</c:v>
                </c:pt>
                <c:pt idx="532">
                  <c:v>8.6671599955878875</c:v>
                </c:pt>
                <c:pt idx="533">
                  <c:v>12.027028899036615</c:v>
                </c:pt>
                <c:pt idx="534">
                  <c:v>6.0895206939733404</c:v>
                </c:pt>
                <c:pt idx="535">
                  <c:v>2.7466674418392372</c:v>
                </c:pt>
                <c:pt idx="536">
                  <c:v>3.2735894956779235</c:v>
                </c:pt>
                <c:pt idx="537">
                  <c:v>1.4848107792057486</c:v>
                </c:pt>
                <c:pt idx="538">
                  <c:v>-1.5344367562242114</c:v>
                </c:pt>
                <c:pt idx="539">
                  <c:v>-2.4966269042643692</c:v>
                </c:pt>
                <c:pt idx="540">
                  <c:v>-3.5401454901873524</c:v>
                </c:pt>
                <c:pt idx="541">
                  <c:v>-2.4540001480118576</c:v>
                </c:pt>
                <c:pt idx="542">
                  <c:v>-2.4620645195303239</c:v>
                </c:pt>
                <c:pt idx="543">
                  <c:v>-2.7744087308070577</c:v>
                </c:pt>
                <c:pt idx="544">
                  <c:v>-2.6405302949506284</c:v>
                </c:pt>
                <c:pt idx="545">
                  <c:v>-3.4168711928297508</c:v>
                </c:pt>
                <c:pt idx="546">
                  <c:v>-12.456214701391504</c:v>
                </c:pt>
                <c:pt idx="547">
                  <c:v>-3.3498440008347421</c:v>
                </c:pt>
                <c:pt idx="548">
                  <c:v>-3.8200162405538181</c:v>
                </c:pt>
                <c:pt idx="549">
                  <c:v>-4.1756360026099699</c:v>
                </c:pt>
                <c:pt idx="550">
                  <c:v>-8.7194172929735476</c:v>
                </c:pt>
                <c:pt idx="551">
                  <c:v>1.8591788027555809</c:v>
                </c:pt>
                <c:pt idx="552">
                  <c:v>2.1144822204279365</c:v>
                </c:pt>
                <c:pt idx="553">
                  <c:v>-1.7939108357767233</c:v>
                </c:pt>
                <c:pt idx="554">
                  <c:v>1.7684416940894454</c:v>
                </c:pt>
                <c:pt idx="555">
                  <c:v>1.9271329986519268</c:v>
                </c:pt>
                <c:pt idx="556">
                  <c:v>2.0083009126251725</c:v>
                </c:pt>
                <c:pt idx="557">
                  <c:v>2.0882490769272515</c:v>
                </c:pt>
                <c:pt idx="558">
                  <c:v>-3.2720432033942197E-2</c:v>
                </c:pt>
                <c:pt idx="559">
                  <c:v>2.6154232392656249</c:v>
                </c:pt>
                <c:pt idx="560">
                  <c:v>4.0815749235663263</c:v>
                </c:pt>
                <c:pt idx="561">
                  <c:v>2.3846802210824767</c:v>
                </c:pt>
                <c:pt idx="562">
                  <c:v>3.3172730228191218</c:v>
                </c:pt>
                <c:pt idx="563">
                  <c:v>2.5033365728072852</c:v>
                </c:pt>
                <c:pt idx="564">
                  <c:v>2.4882453511270999</c:v>
                </c:pt>
                <c:pt idx="565">
                  <c:v>1.3174299464837618</c:v>
                </c:pt>
                <c:pt idx="566">
                  <c:v>8.7647798089974653</c:v>
                </c:pt>
                <c:pt idx="567">
                  <c:v>6.0969526069339874</c:v>
                </c:pt>
                <c:pt idx="568">
                  <c:v>6.2111121875432582</c:v>
                </c:pt>
                <c:pt idx="569">
                  <c:v>5.2897177430659115</c:v>
                </c:pt>
                <c:pt idx="570">
                  <c:v>-1.0435819343433228</c:v>
                </c:pt>
                <c:pt idx="571">
                  <c:v>-2.2399530487346029</c:v>
                </c:pt>
                <c:pt idx="572">
                  <c:v>-4.6746116998915861</c:v>
                </c:pt>
                <c:pt idx="573">
                  <c:v>-1.6804778172922452</c:v>
                </c:pt>
                <c:pt idx="574">
                  <c:v>-1.8695080499596584</c:v>
                </c:pt>
                <c:pt idx="575">
                  <c:v>-1.2891023775401225</c:v>
                </c:pt>
                <c:pt idx="576">
                  <c:v>-1.9127743142321021</c:v>
                </c:pt>
                <c:pt idx="577">
                  <c:v>-2.520498823851113</c:v>
                </c:pt>
                <c:pt idx="578">
                  <c:v>5.6048704110611497E-2</c:v>
                </c:pt>
                <c:pt idx="579">
                  <c:v>-2.1033823230536082</c:v>
                </c:pt>
                <c:pt idx="580">
                  <c:v>-2.9980540063936116</c:v>
                </c:pt>
                <c:pt idx="581">
                  <c:v>-3.4261853670157674</c:v>
                </c:pt>
                <c:pt idx="582">
                  <c:v>-3.1751099207441733</c:v>
                </c:pt>
                <c:pt idx="583">
                  <c:v>-2.8139849911050248</c:v>
                </c:pt>
                <c:pt idx="584">
                  <c:v>-2.7046288706657138</c:v>
                </c:pt>
                <c:pt idx="585">
                  <c:v>5.9545906673894766</c:v>
                </c:pt>
                <c:pt idx="586">
                  <c:v>3.0075012254417191</c:v>
                </c:pt>
                <c:pt idx="587">
                  <c:v>1.1416753386752725</c:v>
                </c:pt>
                <c:pt idx="588">
                  <c:v>-8.8434972273324259</c:v>
                </c:pt>
                <c:pt idx="589">
                  <c:v>-0.62378366182176559</c:v>
                </c:pt>
                <c:pt idx="590">
                  <c:v>0.7534239252454672</c:v>
                </c:pt>
                <c:pt idx="591">
                  <c:v>-8.6808827891670912</c:v>
                </c:pt>
                <c:pt idx="592">
                  <c:v>-8.906134770096827</c:v>
                </c:pt>
                <c:pt idx="593">
                  <c:v>-9.1461993008518636</c:v>
                </c:pt>
                <c:pt idx="594">
                  <c:v>6.9972920650127026</c:v>
                </c:pt>
                <c:pt idx="595">
                  <c:v>5.290991303223235</c:v>
                </c:pt>
                <c:pt idx="596">
                  <c:v>3.8615371355010057</c:v>
                </c:pt>
                <c:pt idx="597">
                  <c:v>4.6310939241912052</c:v>
                </c:pt>
                <c:pt idx="598">
                  <c:v>3.0343696881937188</c:v>
                </c:pt>
                <c:pt idx="599">
                  <c:v>1.713372075160537</c:v>
                </c:pt>
                <c:pt idx="600">
                  <c:v>0.24510809086109059</c:v>
                </c:pt>
                <c:pt idx="601">
                  <c:v>-2.8116101983773656</c:v>
                </c:pt>
                <c:pt idx="602">
                  <c:v>1.2013883778650616</c:v>
                </c:pt>
                <c:pt idx="603">
                  <c:v>1.3010023527122621</c:v>
                </c:pt>
                <c:pt idx="604">
                  <c:v>1.1043473188898509</c:v>
                </c:pt>
                <c:pt idx="605">
                  <c:v>1.7397804425613408</c:v>
                </c:pt>
                <c:pt idx="606">
                  <c:v>3.5611221147302556</c:v>
                </c:pt>
                <c:pt idx="607">
                  <c:v>2.390698394604803</c:v>
                </c:pt>
                <c:pt idx="608">
                  <c:v>2.4655830059774502</c:v>
                </c:pt>
                <c:pt idx="609">
                  <c:v>5.3881117803057199</c:v>
                </c:pt>
                <c:pt idx="610">
                  <c:v>5.3129489810311812</c:v>
                </c:pt>
                <c:pt idx="611">
                  <c:v>5.4720330464822018</c:v>
                </c:pt>
                <c:pt idx="612">
                  <c:v>5.417698082439208</c:v>
                </c:pt>
                <c:pt idx="613">
                  <c:v>11.530789778424703</c:v>
                </c:pt>
                <c:pt idx="614">
                  <c:v>10.470520582062445</c:v>
                </c:pt>
                <c:pt idx="615">
                  <c:v>7.6777158379261259</c:v>
                </c:pt>
                <c:pt idx="616">
                  <c:v>10.239957073797969</c:v>
                </c:pt>
                <c:pt idx="617">
                  <c:v>-0.85636934244272278</c:v>
                </c:pt>
                <c:pt idx="618">
                  <c:v>-0.11145971742800799</c:v>
                </c:pt>
                <c:pt idx="619">
                  <c:v>-1.1844957099812197</c:v>
                </c:pt>
                <c:pt idx="620">
                  <c:v>-0.65284899081717296</c:v>
                </c:pt>
                <c:pt idx="621">
                  <c:v>-0.82341480157861113</c:v>
                </c:pt>
                <c:pt idx="622">
                  <c:v>-9.8749858142748188</c:v>
                </c:pt>
                <c:pt idx="623">
                  <c:v>-1.1580321259208484</c:v>
                </c:pt>
                <c:pt idx="624">
                  <c:v>-1.4436230731797401</c:v>
                </c:pt>
                <c:pt idx="625">
                  <c:v>-10.359592509018356</c:v>
                </c:pt>
                <c:pt idx="626">
                  <c:v>-9.8600731694563724</c:v>
                </c:pt>
                <c:pt idx="627">
                  <c:v>-2.3630049347333131</c:v>
                </c:pt>
                <c:pt idx="628">
                  <c:v>-2.4323549425903326</c:v>
                </c:pt>
                <c:pt idx="629">
                  <c:v>-2.6372211713632985</c:v>
                </c:pt>
                <c:pt idx="630">
                  <c:v>-3.0436082876370003</c:v>
                </c:pt>
                <c:pt idx="631">
                  <c:v>-3.3139176355707427</c:v>
                </c:pt>
                <c:pt idx="632">
                  <c:v>-3.9681594349451395</c:v>
                </c:pt>
                <c:pt idx="633">
                  <c:v>1.5006162787191364</c:v>
                </c:pt>
                <c:pt idx="634">
                  <c:v>1.3121233765939866</c:v>
                </c:pt>
                <c:pt idx="635">
                  <c:v>-5.7224419741734112</c:v>
                </c:pt>
                <c:pt idx="636">
                  <c:v>1.3668489490119053</c:v>
                </c:pt>
                <c:pt idx="637">
                  <c:v>1.8026868410050345</c:v>
                </c:pt>
                <c:pt idx="638">
                  <c:v>1.0048562922446875</c:v>
                </c:pt>
                <c:pt idx="639">
                  <c:v>1.1055282726189739</c:v>
                </c:pt>
                <c:pt idx="640">
                  <c:v>0.55599497458218972</c:v>
                </c:pt>
                <c:pt idx="641">
                  <c:v>-8.2495162276813474</c:v>
                </c:pt>
                <c:pt idx="642">
                  <c:v>6.2734591919871895E-4</c:v>
                </c:pt>
                <c:pt idx="643">
                  <c:v>-0.21548606962930691</c:v>
                </c:pt>
                <c:pt idx="644">
                  <c:v>0.42646554209734838</c:v>
                </c:pt>
                <c:pt idx="645">
                  <c:v>0.72090391783450136</c:v>
                </c:pt>
                <c:pt idx="646">
                  <c:v>0.23383631906689065</c:v>
                </c:pt>
                <c:pt idx="647">
                  <c:v>1.3238862246036069</c:v>
                </c:pt>
                <c:pt idx="648">
                  <c:v>1.3334164885178594</c:v>
                </c:pt>
                <c:pt idx="649">
                  <c:v>5.9775179813272548</c:v>
                </c:pt>
                <c:pt idx="650">
                  <c:v>1.1273768448498827</c:v>
                </c:pt>
                <c:pt idx="651">
                  <c:v>5.5872228979927101</c:v>
                </c:pt>
                <c:pt idx="652">
                  <c:v>5.2911588821649431</c:v>
                </c:pt>
                <c:pt idx="653">
                  <c:v>5.3131991414229747</c:v>
                </c:pt>
                <c:pt idx="654">
                  <c:v>5.1712165151158578</c:v>
                </c:pt>
                <c:pt idx="655">
                  <c:v>5.5347053871839913</c:v>
                </c:pt>
                <c:pt idx="656">
                  <c:v>1.164541799234093</c:v>
                </c:pt>
                <c:pt idx="657">
                  <c:v>5.4261580381072596</c:v>
                </c:pt>
                <c:pt idx="658">
                  <c:v>6.1799854481873435</c:v>
                </c:pt>
                <c:pt idx="659">
                  <c:v>5.6682075680086772</c:v>
                </c:pt>
                <c:pt idx="660">
                  <c:v>5.9045906059523965</c:v>
                </c:pt>
                <c:pt idx="661">
                  <c:v>5.8631760535004442</c:v>
                </c:pt>
                <c:pt idx="662">
                  <c:v>5.2295757069823523</c:v>
                </c:pt>
                <c:pt idx="663">
                  <c:v>4.4960658668790341</c:v>
                </c:pt>
                <c:pt idx="664">
                  <c:v>0.34532967642758683</c:v>
                </c:pt>
                <c:pt idx="665">
                  <c:v>0.34567127379577273</c:v>
                </c:pt>
                <c:pt idx="666">
                  <c:v>-5.2050696751978016</c:v>
                </c:pt>
                <c:pt idx="667">
                  <c:v>0.74843409745108869</c:v>
                </c:pt>
                <c:pt idx="668">
                  <c:v>1.0962770982319285</c:v>
                </c:pt>
                <c:pt idx="669">
                  <c:v>-6.1801301927852155</c:v>
                </c:pt>
                <c:pt idx="670">
                  <c:v>-5.4006419609312344</c:v>
                </c:pt>
                <c:pt idx="671">
                  <c:v>-4.7672941968032916</c:v>
                </c:pt>
                <c:pt idx="672">
                  <c:v>-5.4244852769781318</c:v>
                </c:pt>
                <c:pt idx="673">
                  <c:v>1.5133143747513842</c:v>
                </c:pt>
                <c:pt idx="674">
                  <c:v>0.88704326103779407</c:v>
                </c:pt>
                <c:pt idx="675">
                  <c:v>-1.0044655161267599</c:v>
                </c:pt>
                <c:pt idx="676">
                  <c:v>-0.78247953418945093</c:v>
                </c:pt>
                <c:pt idx="677">
                  <c:v>-0.59242536331987206</c:v>
                </c:pt>
                <c:pt idx="678">
                  <c:v>-0.41603375935568226</c:v>
                </c:pt>
                <c:pt idx="679">
                  <c:v>-0.17415023929445525</c:v>
                </c:pt>
                <c:pt idx="680">
                  <c:v>6.8503229477607078E-2</c:v>
                </c:pt>
                <c:pt idx="681">
                  <c:v>0.19621158375561801</c:v>
                </c:pt>
                <c:pt idx="682">
                  <c:v>-4.4571288819304806</c:v>
                </c:pt>
                <c:pt idx="683">
                  <c:v>0.72389528299394457</c:v>
                </c:pt>
                <c:pt idx="684">
                  <c:v>-4.691191931190045</c:v>
                </c:pt>
                <c:pt idx="685">
                  <c:v>-0.58736748446948783</c:v>
                </c:pt>
                <c:pt idx="686">
                  <c:v>0.93664755120865895</c:v>
                </c:pt>
                <c:pt idx="687">
                  <c:v>0.83372397230253525</c:v>
                </c:pt>
                <c:pt idx="688">
                  <c:v>-0.17770700139917933</c:v>
                </c:pt>
                <c:pt idx="689">
                  <c:v>-1.1709059485260003</c:v>
                </c:pt>
                <c:pt idx="690">
                  <c:v>3.0703597586043379</c:v>
                </c:pt>
                <c:pt idx="691">
                  <c:v>-2.015687231579208</c:v>
                </c:pt>
                <c:pt idx="692">
                  <c:v>8.7241662627644203</c:v>
                </c:pt>
                <c:pt idx="693">
                  <c:v>9.6909070995194604</c:v>
                </c:pt>
                <c:pt idx="694">
                  <c:v>9.1236530452737963</c:v>
                </c:pt>
                <c:pt idx="695">
                  <c:v>6.8521699310538615</c:v>
                </c:pt>
                <c:pt idx="696">
                  <c:v>2.8884113209735505</c:v>
                </c:pt>
                <c:pt idx="697">
                  <c:v>2.0430476273605724</c:v>
                </c:pt>
                <c:pt idx="698">
                  <c:v>1.0540453074983085</c:v>
                </c:pt>
                <c:pt idx="699">
                  <c:v>-3.3662160058733237</c:v>
                </c:pt>
                <c:pt idx="700">
                  <c:v>-3.3407224515600689</c:v>
                </c:pt>
                <c:pt idx="701">
                  <c:v>-1.7180407852092716</c:v>
                </c:pt>
                <c:pt idx="702">
                  <c:v>-1.7205022274902695</c:v>
                </c:pt>
                <c:pt idx="703">
                  <c:v>-0.35560523480956407</c:v>
                </c:pt>
                <c:pt idx="704">
                  <c:v>-3.8509142399148759</c:v>
                </c:pt>
                <c:pt idx="705">
                  <c:v>1.0249837630570511</c:v>
                </c:pt>
                <c:pt idx="706">
                  <c:v>-0.39909761867507537</c:v>
                </c:pt>
                <c:pt idx="707">
                  <c:v>1.7370043904556751</c:v>
                </c:pt>
                <c:pt idx="708">
                  <c:v>-6.6012464122205891E-2</c:v>
                </c:pt>
                <c:pt idx="709">
                  <c:v>1.7225607614713396</c:v>
                </c:pt>
                <c:pt idx="710">
                  <c:v>3.8496827470610508</c:v>
                </c:pt>
                <c:pt idx="711">
                  <c:v>1.9425889794527753</c:v>
                </c:pt>
                <c:pt idx="712">
                  <c:v>1.265651353099968</c:v>
                </c:pt>
                <c:pt idx="713">
                  <c:v>6.8754382715207134</c:v>
                </c:pt>
                <c:pt idx="714">
                  <c:v>6.1727350814145909</c:v>
                </c:pt>
                <c:pt idx="715">
                  <c:v>2.7288785049584301</c:v>
                </c:pt>
                <c:pt idx="716">
                  <c:v>1.7557401381852833</c:v>
                </c:pt>
                <c:pt idx="717">
                  <c:v>0.7665989916070387</c:v>
                </c:pt>
                <c:pt idx="718">
                  <c:v>1.4060362875724619</c:v>
                </c:pt>
                <c:pt idx="719">
                  <c:v>2.1724706738079576</c:v>
                </c:pt>
                <c:pt idx="720">
                  <c:v>0.86699862715462106</c:v>
                </c:pt>
                <c:pt idx="721">
                  <c:v>0.74096110883323851</c:v>
                </c:pt>
                <c:pt idx="722">
                  <c:v>2.5915252010634209</c:v>
                </c:pt>
                <c:pt idx="723">
                  <c:v>-1.6570381094502256</c:v>
                </c:pt>
                <c:pt idx="724">
                  <c:v>-1.7414362780298827</c:v>
                </c:pt>
                <c:pt idx="725">
                  <c:v>-1.7346956372276165</c:v>
                </c:pt>
                <c:pt idx="726">
                  <c:v>-0.29149474478858334</c:v>
                </c:pt>
                <c:pt idx="727">
                  <c:v>2.2985553449808838</c:v>
                </c:pt>
                <c:pt idx="728">
                  <c:v>0.24114356542032339</c:v>
                </c:pt>
                <c:pt idx="729">
                  <c:v>2.1349248718782756</c:v>
                </c:pt>
                <c:pt idx="730">
                  <c:v>8.0903989074296216</c:v>
                </c:pt>
                <c:pt idx="731">
                  <c:v>8.8733882818404091</c:v>
                </c:pt>
                <c:pt idx="732">
                  <c:v>0.75447566659916121</c:v>
                </c:pt>
                <c:pt idx="733">
                  <c:v>1.3614182197177334</c:v>
                </c:pt>
                <c:pt idx="734">
                  <c:v>2.4574831795629914</c:v>
                </c:pt>
                <c:pt idx="735">
                  <c:v>1.5701741671309484</c:v>
                </c:pt>
                <c:pt idx="736">
                  <c:v>4.4634108390565848</c:v>
                </c:pt>
                <c:pt idx="737">
                  <c:v>4.8337155143404926</c:v>
                </c:pt>
                <c:pt idx="738">
                  <c:v>4.6658305831718234</c:v>
                </c:pt>
                <c:pt idx="739">
                  <c:v>4.4542661244056267</c:v>
                </c:pt>
                <c:pt idx="740">
                  <c:v>4.12534184313194</c:v>
                </c:pt>
                <c:pt idx="741">
                  <c:v>3.7002789815780299</c:v>
                </c:pt>
                <c:pt idx="742">
                  <c:v>4.2010780491115574</c:v>
                </c:pt>
                <c:pt idx="743">
                  <c:v>4.4739865722525085</c:v>
                </c:pt>
                <c:pt idx="744">
                  <c:v>-1.0320204053860562</c:v>
                </c:pt>
                <c:pt idx="745">
                  <c:v>4.4633509693384097</c:v>
                </c:pt>
                <c:pt idx="746">
                  <c:v>5.5512463931289755</c:v>
                </c:pt>
                <c:pt idx="747">
                  <c:v>4.5422005799249119</c:v>
                </c:pt>
                <c:pt idx="748">
                  <c:v>1.8245756120367551</c:v>
                </c:pt>
                <c:pt idx="749">
                  <c:v>1.6612280065224765</c:v>
                </c:pt>
                <c:pt idx="750">
                  <c:v>2.1386937392112895</c:v>
                </c:pt>
                <c:pt idx="751">
                  <c:v>1.6252294945972539</c:v>
                </c:pt>
                <c:pt idx="752">
                  <c:v>1.1220190220813751</c:v>
                </c:pt>
                <c:pt idx="753">
                  <c:v>0.18054880744707374</c:v>
                </c:pt>
                <c:pt idx="754">
                  <c:v>0.21053590842043574</c:v>
                </c:pt>
                <c:pt idx="755">
                  <c:v>-3.1254558623966822</c:v>
                </c:pt>
                <c:pt idx="756">
                  <c:v>-0.3676820543538174</c:v>
                </c:pt>
                <c:pt idx="757">
                  <c:v>0.11457328358731765</c:v>
                </c:pt>
                <c:pt idx="758">
                  <c:v>9.6157144238788583E-3</c:v>
                </c:pt>
                <c:pt idx="759">
                  <c:v>0.56358072932201198</c:v>
                </c:pt>
                <c:pt idx="760">
                  <c:v>0.58279808012686118</c:v>
                </c:pt>
                <c:pt idx="761">
                  <c:v>0.12280255729323444</c:v>
                </c:pt>
                <c:pt idx="762">
                  <c:v>-0.53948221208951308</c:v>
                </c:pt>
                <c:pt idx="763">
                  <c:v>-8.2965104586664609</c:v>
                </c:pt>
                <c:pt idx="764">
                  <c:v>-8.3606241887843495</c:v>
                </c:pt>
                <c:pt idx="765">
                  <c:v>-2.7055791237880213</c:v>
                </c:pt>
                <c:pt idx="766">
                  <c:v>-2.6156976875654103</c:v>
                </c:pt>
                <c:pt idx="767">
                  <c:v>-2.2459219553964536</c:v>
                </c:pt>
                <c:pt idx="768">
                  <c:v>-3.1962142445771868</c:v>
                </c:pt>
                <c:pt idx="769">
                  <c:v>-3.5365011062264062</c:v>
                </c:pt>
                <c:pt idx="770">
                  <c:v>-3.553926581734602</c:v>
                </c:pt>
                <c:pt idx="771">
                  <c:v>-3.4880769692388718</c:v>
                </c:pt>
                <c:pt idx="772">
                  <c:v>-2.5400736260021191</c:v>
                </c:pt>
                <c:pt idx="773">
                  <c:v>-2.5986278372326925</c:v>
                </c:pt>
                <c:pt idx="774">
                  <c:v>-1.9431461341705816</c:v>
                </c:pt>
                <c:pt idx="775">
                  <c:v>-1.4884446614895939</c:v>
                </c:pt>
                <c:pt idx="776">
                  <c:v>-1.6034976735328743</c:v>
                </c:pt>
                <c:pt idx="777">
                  <c:v>-2.29679447706638</c:v>
                </c:pt>
                <c:pt idx="778">
                  <c:v>-1.6418288365167932</c:v>
                </c:pt>
                <c:pt idx="779">
                  <c:v>-1.6925086799767015</c:v>
                </c:pt>
                <c:pt idx="780">
                  <c:v>-1.9254263004194752</c:v>
                </c:pt>
                <c:pt idx="781">
                  <c:v>-2.4625980948809274</c:v>
                </c:pt>
                <c:pt idx="782">
                  <c:v>-6.910633266983407E-2</c:v>
                </c:pt>
                <c:pt idx="783">
                  <c:v>-2.851944404976877</c:v>
                </c:pt>
                <c:pt idx="784">
                  <c:v>-2.7372086704490832</c:v>
                </c:pt>
                <c:pt idx="785">
                  <c:v>-2.4975526498220582</c:v>
                </c:pt>
                <c:pt idx="786">
                  <c:v>-2.8963369533791639</c:v>
                </c:pt>
                <c:pt idx="787">
                  <c:v>-2.4619387837708264</c:v>
                </c:pt>
                <c:pt idx="788">
                  <c:v>-2.4296232471530201</c:v>
                </c:pt>
                <c:pt idx="789">
                  <c:v>-1.46284963140048</c:v>
                </c:pt>
                <c:pt idx="790">
                  <c:v>-2.3780180710300578</c:v>
                </c:pt>
                <c:pt idx="791">
                  <c:v>-8.1524982177872918</c:v>
                </c:pt>
                <c:pt idx="792">
                  <c:v>-7.638415270205809</c:v>
                </c:pt>
                <c:pt idx="793">
                  <c:v>-7.5767598517553312</c:v>
                </c:pt>
                <c:pt idx="794">
                  <c:v>-7.8515459358021804</c:v>
                </c:pt>
                <c:pt idx="795">
                  <c:v>-7.9668699081743677</c:v>
                </c:pt>
                <c:pt idx="796">
                  <c:v>-8.30687798125774</c:v>
                </c:pt>
                <c:pt idx="797">
                  <c:v>-8.0112895764754803</c:v>
                </c:pt>
                <c:pt idx="798">
                  <c:v>-1.694342811396746</c:v>
                </c:pt>
                <c:pt idx="799">
                  <c:v>-2.6714326961212587</c:v>
                </c:pt>
                <c:pt idx="800">
                  <c:v>-2.217538693762608</c:v>
                </c:pt>
                <c:pt idx="801">
                  <c:v>-3.1025879677931432</c:v>
                </c:pt>
                <c:pt idx="802">
                  <c:v>-1.6170623196097393</c:v>
                </c:pt>
                <c:pt idx="803">
                  <c:v>-2.0085528194341062</c:v>
                </c:pt>
                <c:pt idx="804">
                  <c:v>-1.0587523729737842</c:v>
                </c:pt>
                <c:pt idx="805">
                  <c:v>-1.2415808341476406</c:v>
                </c:pt>
                <c:pt idx="806">
                  <c:v>-2.3220326206034048</c:v>
                </c:pt>
                <c:pt idx="807">
                  <c:v>-0.43760909771103801</c:v>
                </c:pt>
                <c:pt idx="808">
                  <c:v>-1.5643722570860661</c:v>
                </c:pt>
                <c:pt idx="809">
                  <c:v>-1.3170044187380767</c:v>
                </c:pt>
                <c:pt idx="810">
                  <c:v>-8.158851679746661</c:v>
                </c:pt>
                <c:pt idx="811">
                  <c:v>-3.7164370649989942</c:v>
                </c:pt>
                <c:pt idx="812">
                  <c:v>-3.8587205942855101</c:v>
                </c:pt>
                <c:pt idx="813">
                  <c:v>4.5663908343120374</c:v>
                </c:pt>
                <c:pt idx="814">
                  <c:v>0.65186263009696266</c:v>
                </c:pt>
                <c:pt idx="815">
                  <c:v>2.507907373637055</c:v>
                </c:pt>
                <c:pt idx="816">
                  <c:v>-8.8922692038904767</c:v>
                </c:pt>
                <c:pt idx="817">
                  <c:v>-0.80161098700508227</c:v>
                </c:pt>
                <c:pt idx="818">
                  <c:v>1.0716194787838562</c:v>
                </c:pt>
                <c:pt idx="819">
                  <c:v>-1.6197953337221365</c:v>
                </c:pt>
                <c:pt idx="820">
                  <c:v>-0.74604553494290859</c:v>
                </c:pt>
                <c:pt idx="821">
                  <c:v>1.3361270629454332</c:v>
                </c:pt>
                <c:pt idx="822">
                  <c:v>2.011443059983645</c:v>
                </c:pt>
                <c:pt idx="823">
                  <c:v>1.5362535512138431</c:v>
                </c:pt>
                <c:pt idx="824">
                  <c:v>1.5456281012452182</c:v>
                </c:pt>
                <c:pt idx="825">
                  <c:v>1.3656522908320159</c:v>
                </c:pt>
                <c:pt idx="826">
                  <c:v>1.6549678065804616</c:v>
                </c:pt>
                <c:pt idx="827">
                  <c:v>1.8534174062084507</c:v>
                </c:pt>
                <c:pt idx="828">
                  <c:v>2.3826167139722996</c:v>
                </c:pt>
                <c:pt idx="829">
                  <c:v>-2.5320787563458351</c:v>
                </c:pt>
                <c:pt idx="830">
                  <c:v>-2.4727578069962601</c:v>
                </c:pt>
                <c:pt idx="831">
                  <c:v>-3.9624344876326534</c:v>
                </c:pt>
                <c:pt idx="832">
                  <c:v>-4.6633151694489525</c:v>
                </c:pt>
                <c:pt idx="833">
                  <c:v>-5.6726139487446448</c:v>
                </c:pt>
                <c:pt idx="834">
                  <c:v>-6.5670214788346826</c:v>
                </c:pt>
                <c:pt idx="835">
                  <c:v>-3.9884517098525074</c:v>
                </c:pt>
                <c:pt idx="836">
                  <c:v>-3.1145225303881179</c:v>
                </c:pt>
                <c:pt idx="837">
                  <c:v>-3.5613633650158345</c:v>
                </c:pt>
                <c:pt idx="838">
                  <c:v>-3.3838742671070903</c:v>
                </c:pt>
                <c:pt idx="839">
                  <c:v>-18.914081644646537</c:v>
                </c:pt>
                <c:pt idx="840">
                  <c:v>-3.9735173461659206</c:v>
                </c:pt>
                <c:pt idx="841">
                  <c:v>-4.5017886280319734</c:v>
                </c:pt>
                <c:pt idx="842">
                  <c:v>-4.9086522377158914</c:v>
                </c:pt>
                <c:pt idx="843">
                  <c:v>-4.681578209421108</c:v>
                </c:pt>
                <c:pt idx="844">
                  <c:v>-5.6184384714192213</c:v>
                </c:pt>
                <c:pt idx="845">
                  <c:v>-5.0427367235344027</c:v>
                </c:pt>
                <c:pt idx="846">
                  <c:v>-5.6281105958563957</c:v>
                </c:pt>
                <c:pt idx="847">
                  <c:v>-4.8239942017455455</c:v>
                </c:pt>
                <c:pt idx="848">
                  <c:v>-2.1293434565375091</c:v>
                </c:pt>
                <c:pt idx="849">
                  <c:v>-1.1932881331716962</c:v>
                </c:pt>
                <c:pt idx="850">
                  <c:v>5.2611690861414413</c:v>
                </c:pt>
                <c:pt idx="851">
                  <c:v>0.39404141201029297</c:v>
                </c:pt>
                <c:pt idx="852">
                  <c:v>-1.8316098244426868</c:v>
                </c:pt>
                <c:pt idx="853">
                  <c:v>-2.582872652768716</c:v>
                </c:pt>
                <c:pt idx="854">
                  <c:v>-3.0277771131137494</c:v>
                </c:pt>
                <c:pt idx="855">
                  <c:v>-3.7090475531428098</c:v>
                </c:pt>
                <c:pt idx="856">
                  <c:v>-3.4578227953813316</c:v>
                </c:pt>
                <c:pt idx="857">
                  <c:v>-3.4850574772864631</c:v>
                </c:pt>
                <c:pt idx="858">
                  <c:v>-9.4621654342061046</c:v>
                </c:pt>
                <c:pt idx="859">
                  <c:v>-4.0887714581771109</c:v>
                </c:pt>
                <c:pt idx="860">
                  <c:v>-4.1292395609860719</c:v>
                </c:pt>
                <c:pt idx="861">
                  <c:v>-4.0355838833895605</c:v>
                </c:pt>
                <c:pt idx="862">
                  <c:v>-9.2121278788833045</c:v>
                </c:pt>
                <c:pt idx="863">
                  <c:v>1.9645751780260927</c:v>
                </c:pt>
                <c:pt idx="864">
                  <c:v>4.2653034990961913</c:v>
                </c:pt>
                <c:pt idx="865">
                  <c:v>-9.1897462999299417</c:v>
                </c:pt>
                <c:pt idx="866">
                  <c:v>-8.14373858918362</c:v>
                </c:pt>
                <c:pt idx="867">
                  <c:v>-7.9932190580136364</c:v>
                </c:pt>
                <c:pt idx="868">
                  <c:v>-7.8731890916108496</c:v>
                </c:pt>
                <c:pt idx="869">
                  <c:v>-7.9393502483313547</c:v>
                </c:pt>
                <c:pt idx="870">
                  <c:v>-2.0265687000690722</c:v>
                </c:pt>
                <c:pt idx="871">
                  <c:v>-1.6803758942296558</c:v>
                </c:pt>
                <c:pt idx="872">
                  <c:v>2.7856136154447624</c:v>
                </c:pt>
                <c:pt idx="873">
                  <c:v>5.3978066534434541</c:v>
                </c:pt>
                <c:pt idx="874">
                  <c:v>10.288434616927214</c:v>
                </c:pt>
                <c:pt idx="875">
                  <c:v>7.49318435228151</c:v>
                </c:pt>
                <c:pt idx="876">
                  <c:v>-4.8515168890982077</c:v>
                </c:pt>
                <c:pt idx="877">
                  <c:v>5.6685261333059369</c:v>
                </c:pt>
                <c:pt idx="878">
                  <c:v>-1.1764370351201647</c:v>
                </c:pt>
                <c:pt idx="879">
                  <c:v>1.9406021966967977</c:v>
                </c:pt>
                <c:pt idx="880">
                  <c:v>-0.57321388030506315</c:v>
                </c:pt>
                <c:pt idx="881">
                  <c:v>0.24110676314803228</c:v>
                </c:pt>
                <c:pt idx="882">
                  <c:v>4.1558146396540163</c:v>
                </c:pt>
                <c:pt idx="883">
                  <c:v>0.31054880836063425</c:v>
                </c:pt>
                <c:pt idx="884">
                  <c:v>-0.70961612341008951</c:v>
                </c:pt>
                <c:pt idx="885">
                  <c:v>0.83415183638435497</c:v>
                </c:pt>
                <c:pt idx="886">
                  <c:v>-6.2199671812610111</c:v>
                </c:pt>
                <c:pt idx="887">
                  <c:v>0.75724727311787332</c:v>
                </c:pt>
                <c:pt idx="888">
                  <c:v>0.30890865237847587</c:v>
                </c:pt>
                <c:pt idx="889">
                  <c:v>8.2387888518187985E-2</c:v>
                </c:pt>
                <c:pt idx="890">
                  <c:v>0.24912956816762849</c:v>
                </c:pt>
                <c:pt idx="891">
                  <c:v>0.5811141118980212</c:v>
                </c:pt>
                <c:pt idx="892">
                  <c:v>0.99697525106243079</c:v>
                </c:pt>
                <c:pt idx="893">
                  <c:v>0.1449215608458207</c:v>
                </c:pt>
                <c:pt idx="894">
                  <c:v>8.7182337266523913</c:v>
                </c:pt>
                <c:pt idx="895">
                  <c:v>3.4527769678866966</c:v>
                </c:pt>
                <c:pt idx="896">
                  <c:v>-1.3843971308325541E-2</c:v>
                </c:pt>
                <c:pt idx="897">
                  <c:v>-0.36886923459730608</c:v>
                </c:pt>
                <c:pt idx="898">
                  <c:v>-2.2211689850063316</c:v>
                </c:pt>
                <c:pt idx="899">
                  <c:v>-2.413470058745228</c:v>
                </c:pt>
                <c:pt idx="900">
                  <c:v>-15.564477293445739</c:v>
                </c:pt>
                <c:pt idx="901">
                  <c:v>-3.3687494243447809</c:v>
                </c:pt>
                <c:pt idx="902">
                  <c:v>-3.2281893949575107</c:v>
                </c:pt>
                <c:pt idx="903">
                  <c:v>-3.4721758253660537</c:v>
                </c:pt>
                <c:pt idx="904">
                  <c:v>-3.2245966629989877</c:v>
                </c:pt>
                <c:pt idx="905">
                  <c:v>-3.4080881537616161</c:v>
                </c:pt>
                <c:pt idx="906">
                  <c:v>-4.3273059087138419</c:v>
                </c:pt>
                <c:pt idx="907">
                  <c:v>-22.408840108152795</c:v>
                </c:pt>
                <c:pt idx="908">
                  <c:v>-5.9384480576142487</c:v>
                </c:pt>
                <c:pt idx="909">
                  <c:v>-6.6146127732586146</c:v>
                </c:pt>
                <c:pt idx="910">
                  <c:v>-25.93163207548168</c:v>
                </c:pt>
                <c:pt idx="911">
                  <c:v>2.4895002898196079</c:v>
                </c:pt>
                <c:pt idx="912">
                  <c:v>3.2818607573795457</c:v>
                </c:pt>
                <c:pt idx="913">
                  <c:v>3.3205340406963932</c:v>
                </c:pt>
                <c:pt idx="914">
                  <c:v>-0.962933627222882</c:v>
                </c:pt>
                <c:pt idx="915">
                  <c:v>3.0849881063597069</c:v>
                </c:pt>
                <c:pt idx="916">
                  <c:v>2.5695990744376829</c:v>
                </c:pt>
                <c:pt idx="917">
                  <c:v>2.6627213892666446</c:v>
                </c:pt>
                <c:pt idx="918">
                  <c:v>3.3040792118066538</c:v>
                </c:pt>
                <c:pt idx="919">
                  <c:v>2.1346091145232418</c:v>
                </c:pt>
                <c:pt idx="920">
                  <c:v>2.385738024841463</c:v>
                </c:pt>
                <c:pt idx="921">
                  <c:v>2.0088638271067767</c:v>
                </c:pt>
                <c:pt idx="922">
                  <c:v>3.2293365036962087</c:v>
                </c:pt>
                <c:pt idx="923">
                  <c:v>-1.135677550393863</c:v>
                </c:pt>
                <c:pt idx="924">
                  <c:v>2.4400880993740111</c:v>
                </c:pt>
                <c:pt idx="925">
                  <c:v>2.318018258106088</c:v>
                </c:pt>
                <c:pt idx="926">
                  <c:v>4.4565640749711095</c:v>
                </c:pt>
                <c:pt idx="927">
                  <c:v>4.8585517838754075</c:v>
                </c:pt>
                <c:pt idx="928">
                  <c:v>5.1793803193631591</c:v>
                </c:pt>
                <c:pt idx="929">
                  <c:v>5.2543779969394402</c:v>
                </c:pt>
                <c:pt idx="930">
                  <c:v>5.5916451625724291</c:v>
                </c:pt>
                <c:pt idx="931">
                  <c:v>4.6728531114545868</c:v>
                </c:pt>
                <c:pt idx="932">
                  <c:v>4.3062796202008098</c:v>
                </c:pt>
                <c:pt idx="933">
                  <c:v>4.3999696378594448</c:v>
                </c:pt>
                <c:pt idx="934">
                  <c:v>3.179575507222788</c:v>
                </c:pt>
                <c:pt idx="935">
                  <c:v>3.232374658663284</c:v>
                </c:pt>
                <c:pt idx="936">
                  <c:v>-1.0324158199792768</c:v>
                </c:pt>
                <c:pt idx="937">
                  <c:v>2.4731858884653124</c:v>
                </c:pt>
                <c:pt idx="938">
                  <c:v>1.745722016057123</c:v>
                </c:pt>
                <c:pt idx="939">
                  <c:v>7.7156523254969542</c:v>
                </c:pt>
                <c:pt idx="940">
                  <c:v>-0.53154616505223784</c:v>
                </c:pt>
                <c:pt idx="941">
                  <c:v>-1.8099315536160852</c:v>
                </c:pt>
                <c:pt idx="942">
                  <c:v>-1.7649911908212548</c:v>
                </c:pt>
                <c:pt idx="943">
                  <c:v>-9.6799825516156943</c:v>
                </c:pt>
                <c:pt idx="944">
                  <c:v>-1.7004999703811849</c:v>
                </c:pt>
                <c:pt idx="945">
                  <c:v>-1.5432379994127161</c:v>
                </c:pt>
                <c:pt idx="946">
                  <c:v>-1.9724145806472515</c:v>
                </c:pt>
                <c:pt idx="947">
                  <c:v>-0.2559516933122199</c:v>
                </c:pt>
                <c:pt idx="948">
                  <c:v>-1.2045906173794132</c:v>
                </c:pt>
                <c:pt idx="949">
                  <c:v>-1.8259660396553035</c:v>
                </c:pt>
                <c:pt idx="950">
                  <c:v>-10.165361329787851</c:v>
                </c:pt>
                <c:pt idx="951">
                  <c:v>-2.0751705841246739</c:v>
                </c:pt>
                <c:pt idx="952">
                  <c:v>-1.9822205420610837</c:v>
                </c:pt>
                <c:pt idx="953">
                  <c:v>4.8301763051226247</c:v>
                </c:pt>
                <c:pt idx="954">
                  <c:v>4.904657076282728</c:v>
                </c:pt>
                <c:pt idx="955">
                  <c:v>5.1028550507047958</c:v>
                </c:pt>
                <c:pt idx="956">
                  <c:v>8.5836145121484435</c:v>
                </c:pt>
                <c:pt idx="957">
                  <c:v>6.400341965157053</c:v>
                </c:pt>
                <c:pt idx="958">
                  <c:v>5.4049259422964333</c:v>
                </c:pt>
                <c:pt idx="959">
                  <c:v>1.981447723633609</c:v>
                </c:pt>
                <c:pt idx="960">
                  <c:v>2.4105095096645481</c:v>
                </c:pt>
                <c:pt idx="961">
                  <c:v>1.1470756839732719</c:v>
                </c:pt>
                <c:pt idx="962">
                  <c:v>1.6141942907852964</c:v>
                </c:pt>
                <c:pt idx="963">
                  <c:v>2.680212469876436</c:v>
                </c:pt>
                <c:pt idx="964">
                  <c:v>2.6637369191795326</c:v>
                </c:pt>
                <c:pt idx="965">
                  <c:v>-5.3302907810173652</c:v>
                </c:pt>
                <c:pt idx="966">
                  <c:v>-4.8888062228464566</c:v>
                </c:pt>
                <c:pt idx="967">
                  <c:v>-4.4389009676885216</c:v>
                </c:pt>
                <c:pt idx="968">
                  <c:v>1.4277127352631336</c:v>
                </c:pt>
                <c:pt idx="969">
                  <c:v>1.5702049879393942</c:v>
                </c:pt>
                <c:pt idx="970">
                  <c:v>1.7703647707506158</c:v>
                </c:pt>
                <c:pt idx="971">
                  <c:v>1.5052282376497681</c:v>
                </c:pt>
                <c:pt idx="972">
                  <c:v>1.4625033765729023</c:v>
                </c:pt>
                <c:pt idx="973">
                  <c:v>9.0896602845906198</c:v>
                </c:pt>
                <c:pt idx="974">
                  <c:v>6.8206456290194835</c:v>
                </c:pt>
                <c:pt idx="975">
                  <c:v>0.74421945465922879</c:v>
                </c:pt>
                <c:pt idx="976">
                  <c:v>0.1765003065264508</c:v>
                </c:pt>
                <c:pt idx="977">
                  <c:v>0.93504161500082483</c:v>
                </c:pt>
                <c:pt idx="978">
                  <c:v>0.9297373666167168</c:v>
                </c:pt>
                <c:pt idx="979">
                  <c:v>1.6111047783064236</c:v>
                </c:pt>
                <c:pt idx="980">
                  <c:v>0.72741518336177724</c:v>
                </c:pt>
                <c:pt idx="981">
                  <c:v>1.6118311156091814</c:v>
                </c:pt>
                <c:pt idx="982">
                  <c:v>1.6764612397049092</c:v>
                </c:pt>
                <c:pt idx="983">
                  <c:v>0.34026744110143115</c:v>
                </c:pt>
                <c:pt idx="984">
                  <c:v>2.0648851615918411</c:v>
                </c:pt>
                <c:pt idx="985">
                  <c:v>1.5691503802284461</c:v>
                </c:pt>
                <c:pt idx="986">
                  <c:v>2.0579776838557695</c:v>
                </c:pt>
                <c:pt idx="987">
                  <c:v>2.2726716087332761</c:v>
                </c:pt>
                <c:pt idx="988">
                  <c:v>1.8908584988084922</c:v>
                </c:pt>
                <c:pt idx="989">
                  <c:v>0.84851549858779851</c:v>
                </c:pt>
                <c:pt idx="990">
                  <c:v>4.6807934286241624</c:v>
                </c:pt>
                <c:pt idx="991">
                  <c:v>1.4434135464566096</c:v>
                </c:pt>
                <c:pt idx="992">
                  <c:v>5.2895083861582899</c:v>
                </c:pt>
                <c:pt idx="993">
                  <c:v>4.5247403227808869</c:v>
                </c:pt>
                <c:pt idx="994">
                  <c:v>4.3719943651520694</c:v>
                </c:pt>
                <c:pt idx="995">
                  <c:v>0.44233443138575862</c:v>
                </c:pt>
                <c:pt idx="996">
                  <c:v>4.5318197633177135</c:v>
                </c:pt>
                <c:pt idx="997">
                  <c:v>5.7189957430673815</c:v>
                </c:pt>
                <c:pt idx="998">
                  <c:v>4.633717361912379</c:v>
                </c:pt>
                <c:pt idx="999">
                  <c:v>4.8945360064132073</c:v>
                </c:pt>
                <c:pt idx="1000">
                  <c:v>4.5470534995258429</c:v>
                </c:pt>
                <c:pt idx="1001">
                  <c:v>4.9264054846482308</c:v>
                </c:pt>
                <c:pt idx="1002">
                  <c:v>5.6467090792592858</c:v>
                </c:pt>
                <c:pt idx="1003">
                  <c:v>4.8408962408935379</c:v>
                </c:pt>
                <c:pt idx="1004">
                  <c:v>4.3700177032101326</c:v>
                </c:pt>
                <c:pt idx="1005">
                  <c:v>-2.8767681638715952</c:v>
                </c:pt>
                <c:pt idx="1006">
                  <c:v>-2.8313977830672759</c:v>
                </c:pt>
                <c:pt idx="1007">
                  <c:v>-2.9005738213094343</c:v>
                </c:pt>
                <c:pt idx="1008">
                  <c:v>-3.2242135857386911</c:v>
                </c:pt>
                <c:pt idx="1009">
                  <c:v>-10.567418703680058</c:v>
                </c:pt>
                <c:pt idx="1010">
                  <c:v>-2.5252898929787686</c:v>
                </c:pt>
                <c:pt idx="1011">
                  <c:v>-1.5912857062855723</c:v>
                </c:pt>
                <c:pt idx="1012">
                  <c:v>-8.8393291299944146</c:v>
                </c:pt>
                <c:pt idx="1013">
                  <c:v>-1.6064433456974914</c:v>
                </c:pt>
                <c:pt idx="1014">
                  <c:v>4.8536163346798292E-2</c:v>
                </c:pt>
                <c:pt idx="1015">
                  <c:v>0.21060897773485418</c:v>
                </c:pt>
                <c:pt idx="1016">
                  <c:v>1.1873956489109034</c:v>
                </c:pt>
                <c:pt idx="1017">
                  <c:v>1.1731003624597751</c:v>
                </c:pt>
                <c:pt idx="1018">
                  <c:v>0.94752876504919481</c:v>
                </c:pt>
                <c:pt idx="1019">
                  <c:v>0.89308130682043152</c:v>
                </c:pt>
                <c:pt idx="1020">
                  <c:v>-2.9718332076929252</c:v>
                </c:pt>
                <c:pt idx="1021">
                  <c:v>-2.8484173854687138</c:v>
                </c:pt>
                <c:pt idx="1022">
                  <c:v>-3.1806333999125784</c:v>
                </c:pt>
                <c:pt idx="1023">
                  <c:v>-0.14669243386933589</c:v>
                </c:pt>
                <c:pt idx="1024">
                  <c:v>5.34308666931071E-2</c:v>
                </c:pt>
                <c:pt idx="1025">
                  <c:v>0.13585319974537161</c:v>
                </c:pt>
                <c:pt idx="1026">
                  <c:v>0.61830502302818113</c:v>
                </c:pt>
                <c:pt idx="1027">
                  <c:v>1.6692392326695904</c:v>
                </c:pt>
                <c:pt idx="1028">
                  <c:v>-2.3634593132260675</c:v>
                </c:pt>
                <c:pt idx="1029">
                  <c:v>2.6784450899827501</c:v>
                </c:pt>
                <c:pt idx="1030">
                  <c:v>2.6571981726085472</c:v>
                </c:pt>
                <c:pt idx="1031">
                  <c:v>3.4662599838602319</c:v>
                </c:pt>
                <c:pt idx="1032">
                  <c:v>0.76403786810350716</c:v>
                </c:pt>
                <c:pt idx="1033">
                  <c:v>0.78289159985545909</c:v>
                </c:pt>
                <c:pt idx="1034">
                  <c:v>3.821258619712169</c:v>
                </c:pt>
                <c:pt idx="1035">
                  <c:v>4.0438060231500597</c:v>
                </c:pt>
                <c:pt idx="1036">
                  <c:v>4.6097289696104458</c:v>
                </c:pt>
                <c:pt idx="1037">
                  <c:v>3.82550544076078</c:v>
                </c:pt>
                <c:pt idx="1038">
                  <c:v>11.133499241365044</c:v>
                </c:pt>
                <c:pt idx="1039">
                  <c:v>5.8529250246202311</c:v>
                </c:pt>
                <c:pt idx="1040">
                  <c:v>4.6842287131232823</c:v>
                </c:pt>
                <c:pt idx="1041">
                  <c:v>0.4899374686595967</c:v>
                </c:pt>
                <c:pt idx="1042">
                  <c:v>4.3976766175613777</c:v>
                </c:pt>
                <c:pt idx="1043">
                  <c:v>-0.6432222516679581</c:v>
                </c:pt>
                <c:pt idx="1044">
                  <c:v>-0.80095873818585128</c:v>
                </c:pt>
                <c:pt idx="1045">
                  <c:v>-13.106408505170563</c:v>
                </c:pt>
                <c:pt idx="1046">
                  <c:v>-13.629242019791134</c:v>
                </c:pt>
                <c:pt idx="1047">
                  <c:v>-14.759129000418154</c:v>
                </c:pt>
                <c:pt idx="1048">
                  <c:v>-14.715478288292017</c:v>
                </c:pt>
                <c:pt idx="1049">
                  <c:v>-16.518329977962878</c:v>
                </c:pt>
                <c:pt idx="1050">
                  <c:v>-14.916886960420225</c:v>
                </c:pt>
                <c:pt idx="1051">
                  <c:v>-2.0291204099777618</c:v>
                </c:pt>
                <c:pt idx="1052">
                  <c:v>-2.7542481116429784</c:v>
                </c:pt>
                <c:pt idx="1053">
                  <c:v>5.7199145704216168</c:v>
                </c:pt>
                <c:pt idx="1054">
                  <c:v>1.3661977484096124</c:v>
                </c:pt>
                <c:pt idx="1055">
                  <c:v>-1.0383439492933362</c:v>
                </c:pt>
                <c:pt idx="1056">
                  <c:v>-1.9257584097771854</c:v>
                </c:pt>
                <c:pt idx="1057">
                  <c:v>-14.947143763840613</c:v>
                </c:pt>
                <c:pt idx="1058">
                  <c:v>-2.9614014284310963</c:v>
                </c:pt>
                <c:pt idx="1059">
                  <c:v>-2.9788266099899907</c:v>
                </c:pt>
                <c:pt idx="1060">
                  <c:v>-3.0823593147011641</c:v>
                </c:pt>
                <c:pt idx="1061">
                  <c:v>-3.4640819372592278</c:v>
                </c:pt>
                <c:pt idx="1062">
                  <c:v>-3.0932495648390086</c:v>
                </c:pt>
                <c:pt idx="1063">
                  <c:v>3.0133284310510922</c:v>
                </c:pt>
                <c:pt idx="1064">
                  <c:v>0.46664685522126603</c:v>
                </c:pt>
                <c:pt idx="1065">
                  <c:v>3.6746274774624794</c:v>
                </c:pt>
                <c:pt idx="1066">
                  <c:v>-3.636200712880715</c:v>
                </c:pt>
                <c:pt idx="1067">
                  <c:v>3.7012883519371513</c:v>
                </c:pt>
                <c:pt idx="1068">
                  <c:v>2.9975131186291359</c:v>
                </c:pt>
                <c:pt idx="1069">
                  <c:v>3.2955369572200706</c:v>
                </c:pt>
                <c:pt idx="1070">
                  <c:v>-0.23598255656031344</c:v>
                </c:pt>
                <c:pt idx="1071">
                  <c:v>-8.017964466757313E-2</c:v>
                </c:pt>
                <c:pt idx="1072">
                  <c:v>-0.15123745551058188</c:v>
                </c:pt>
                <c:pt idx="1073">
                  <c:v>-0.21227366186052926</c:v>
                </c:pt>
                <c:pt idx="1074">
                  <c:v>-0.64076199192307359</c:v>
                </c:pt>
                <c:pt idx="1075">
                  <c:v>-1.8595980090103853E-2</c:v>
                </c:pt>
                <c:pt idx="1076">
                  <c:v>6.6260054464090709E-2</c:v>
                </c:pt>
                <c:pt idx="1077">
                  <c:v>-7.0131727573234409E-2</c:v>
                </c:pt>
                <c:pt idx="1078">
                  <c:v>-9.9783399839049172E-2</c:v>
                </c:pt>
                <c:pt idx="1079">
                  <c:v>1.101004862265194</c:v>
                </c:pt>
                <c:pt idx="1080">
                  <c:v>1.4221813569451829</c:v>
                </c:pt>
                <c:pt idx="1081">
                  <c:v>1.8848898765707296</c:v>
                </c:pt>
                <c:pt idx="1082">
                  <c:v>2.1277369896844602</c:v>
                </c:pt>
                <c:pt idx="1083">
                  <c:v>-4.2665752489145286</c:v>
                </c:pt>
                <c:pt idx="1084">
                  <c:v>-3.6545562178833109</c:v>
                </c:pt>
                <c:pt idx="1085">
                  <c:v>1.6005937533257142</c:v>
                </c:pt>
                <c:pt idx="1086">
                  <c:v>-4.9149819793180418</c:v>
                </c:pt>
                <c:pt idx="1087">
                  <c:v>-3.9239468721801214</c:v>
                </c:pt>
                <c:pt idx="1088">
                  <c:v>-5.807587709595591</c:v>
                </c:pt>
                <c:pt idx="1089">
                  <c:v>-3.9664411422037467</c:v>
                </c:pt>
                <c:pt idx="1090">
                  <c:v>0.31316735810023166</c:v>
                </c:pt>
                <c:pt idx="1091">
                  <c:v>5.6606669138936461</c:v>
                </c:pt>
                <c:pt idx="1092">
                  <c:v>5.6614046184235969</c:v>
                </c:pt>
                <c:pt idx="1093">
                  <c:v>5.7640790313292758</c:v>
                </c:pt>
                <c:pt idx="1094">
                  <c:v>5.8955384498477112</c:v>
                </c:pt>
                <c:pt idx="1095">
                  <c:v>5.0212317028628979</c:v>
                </c:pt>
                <c:pt idx="1096">
                  <c:v>5.1948989330132589</c:v>
                </c:pt>
                <c:pt idx="1097">
                  <c:v>5.1804657221238255</c:v>
                </c:pt>
                <c:pt idx="1098">
                  <c:v>5.7998316915998593</c:v>
                </c:pt>
                <c:pt idx="1099">
                  <c:v>0.57573386508177438</c:v>
                </c:pt>
                <c:pt idx="1100">
                  <c:v>5.3157283294467526</c:v>
                </c:pt>
                <c:pt idx="1101">
                  <c:v>4.595280418816369</c:v>
                </c:pt>
                <c:pt idx="1102">
                  <c:v>10.138969455290844</c:v>
                </c:pt>
                <c:pt idx="1103">
                  <c:v>9.4181023490357703</c:v>
                </c:pt>
                <c:pt idx="1104">
                  <c:v>6.9385516488720533</c:v>
                </c:pt>
                <c:pt idx="1105">
                  <c:v>6.6882294726224476</c:v>
                </c:pt>
                <c:pt idx="1106">
                  <c:v>4.6221085692724841</c:v>
                </c:pt>
                <c:pt idx="1107">
                  <c:v>12.575392707978255</c:v>
                </c:pt>
                <c:pt idx="1108">
                  <c:v>7.0705365836872272</c:v>
                </c:pt>
                <c:pt idx="1109">
                  <c:v>4.0369260140979346</c:v>
                </c:pt>
                <c:pt idx="1110">
                  <c:v>3.6898680827645132</c:v>
                </c:pt>
                <c:pt idx="1111">
                  <c:v>3.1167758953308393</c:v>
                </c:pt>
                <c:pt idx="1112">
                  <c:v>-5.9017596488569923</c:v>
                </c:pt>
                <c:pt idx="1113">
                  <c:v>-5.6776773972481118</c:v>
                </c:pt>
                <c:pt idx="1114">
                  <c:v>-5.6818767972814133</c:v>
                </c:pt>
                <c:pt idx="1115">
                  <c:v>-6.0297496734554636</c:v>
                </c:pt>
                <c:pt idx="1116">
                  <c:v>-6.162256681591364</c:v>
                </c:pt>
                <c:pt idx="1117">
                  <c:v>-6.3364250106370656</c:v>
                </c:pt>
                <c:pt idx="1118">
                  <c:v>1.7330214014560108</c:v>
                </c:pt>
                <c:pt idx="1119">
                  <c:v>-1.7505316985350474</c:v>
                </c:pt>
                <c:pt idx="1120">
                  <c:v>-7.0904521976968971</c:v>
                </c:pt>
                <c:pt idx="1121">
                  <c:v>-20.090381678882835</c:v>
                </c:pt>
                <c:pt idx="1122">
                  <c:v>3.5428533401315923</c:v>
                </c:pt>
                <c:pt idx="1123">
                  <c:v>3.6729567431202677</c:v>
                </c:pt>
                <c:pt idx="1124">
                  <c:v>3.687825121870044</c:v>
                </c:pt>
                <c:pt idx="1125">
                  <c:v>3.5608813747864496</c:v>
                </c:pt>
                <c:pt idx="1126">
                  <c:v>3.447107111422854</c:v>
                </c:pt>
                <c:pt idx="1127">
                  <c:v>3.2628856729384359</c:v>
                </c:pt>
                <c:pt idx="1128">
                  <c:v>3.3114201192413</c:v>
                </c:pt>
                <c:pt idx="1129">
                  <c:v>4.3775601750023938</c:v>
                </c:pt>
                <c:pt idx="1130">
                  <c:v>3.8891084095386774</c:v>
                </c:pt>
                <c:pt idx="1131">
                  <c:v>-2.1062407731530008</c:v>
                </c:pt>
                <c:pt idx="1132">
                  <c:v>4.994032387679237</c:v>
                </c:pt>
                <c:pt idx="1133">
                  <c:v>5.215488461783365</c:v>
                </c:pt>
                <c:pt idx="1134">
                  <c:v>4.9819206138811305</c:v>
                </c:pt>
                <c:pt idx="1135">
                  <c:v>5.2041040304479749</c:v>
                </c:pt>
                <c:pt idx="1136">
                  <c:v>2.2786953949828685</c:v>
                </c:pt>
                <c:pt idx="1137">
                  <c:v>5.7883943017609241</c:v>
                </c:pt>
                <c:pt idx="1138">
                  <c:v>4.7288387993255432</c:v>
                </c:pt>
                <c:pt idx="1139">
                  <c:v>4.9504526972890996</c:v>
                </c:pt>
                <c:pt idx="1140">
                  <c:v>4.8704651835580792</c:v>
                </c:pt>
                <c:pt idx="1141">
                  <c:v>5.2703147829901704</c:v>
                </c:pt>
                <c:pt idx="1142">
                  <c:v>4.2140002461547663</c:v>
                </c:pt>
                <c:pt idx="1143">
                  <c:v>4.4176783292988855</c:v>
                </c:pt>
                <c:pt idx="1144">
                  <c:v>4.0383392611736504</c:v>
                </c:pt>
                <c:pt idx="1145">
                  <c:v>4.2077976536383517</c:v>
                </c:pt>
                <c:pt idx="1146">
                  <c:v>4.5421047385160298</c:v>
                </c:pt>
                <c:pt idx="1147">
                  <c:v>4.0863529803735288</c:v>
                </c:pt>
                <c:pt idx="1148">
                  <c:v>0.5292693003976493</c:v>
                </c:pt>
                <c:pt idx="1149">
                  <c:v>0.60434936170215336</c:v>
                </c:pt>
                <c:pt idx="1150">
                  <c:v>0.7499671011959872</c:v>
                </c:pt>
                <c:pt idx="1151">
                  <c:v>0.44313095493206028</c:v>
                </c:pt>
                <c:pt idx="1152">
                  <c:v>0.6860871411500391</c:v>
                </c:pt>
                <c:pt idx="1153">
                  <c:v>0.88421392514782138</c:v>
                </c:pt>
                <c:pt idx="1154">
                  <c:v>-7.3960222331995373</c:v>
                </c:pt>
                <c:pt idx="1155">
                  <c:v>2.0484796482101277</c:v>
                </c:pt>
                <c:pt idx="1156">
                  <c:v>9.1938479211610744</c:v>
                </c:pt>
                <c:pt idx="1157">
                  <c:v>-2.4861543228538192</c:v>
                </c:pt>
                <c:pt idx="1158">
                  <c:v>2.5288759902513873</c:v>
                </c:pt>
                <c:pt idx="1159">
                  <c:v>3.4201098234526244</c:v>
                </c:pt>
                <c:pt idx="1160">
                  <c:v>3.6316761182902768</c:v>
                </c:pt>
                <c:pt idx="1161">
                  <c:v>3.2411264361865335</c:v>
                </c:pt>
                <c:pt idx="1162">
                  <c:v>3.0959156158921428</c:v>
                </c:pt>
                <c:pt idx="1163">
                  <c:v>3.7812515512941358</c:v>
                </c:pt>
                <c:pt idx="1164">
                  <c:v>3.873921677029962</c:v>
                </c:pt>
                <c:pt idx="1165">
                  <c:v>3.8135484871399936</c:v>
                </c:pt>
                <c:pt idx="1166">
                  <c:v>-1.0092475199076758</c:v>
                </c:pt>
                <c:pt idx="1167">
                  <c:v>3.33182309341796</c:v>
                </c:pt>
                <c:pt idx="1168">
                  <c:v>3.4419345696248751</c:v>
                </c:pt>
                <c:pt idx="1169">
                  <c:v>3.8524468578688893</c:v>
                </c:pt>
                <c:pt idx="1170">
                  <c:v>3.756272730270056</c:v>
                </c:pt>
                <c:pt idx="1171">
                  <c:v>3.0458705130346888</c:v>
                </c:pt>
                <c:pt idx="1172">
                  <c:v>3.2903225010808108</c:v>
                </c:pt>
                <c:pt idx="1173">
                  <c:v>2.8711766976230906</c:v>
                </c:pt>
                <c:pt idx="1174">
                  <c:v>2.0748547480943533</c:v>
                </c:pt>
                <c:pt idx="1175">
                  <c:v>2.6759904359074835</c:v>
                </c:pt>
                <c:pt idx="1176">
                  <c:v>2.8138521962700773</c:v>
                </c:pt>
                <c:pt idx="1177">
                  <c:v>2.6568799645205488</c:v>
                </c:pt>
                <c:pt idx="1178">
                  <c:v>2.2849783838978182</c:v>
                </c:pt>
                <c:pt idx="1179">
                  <c:v>-1.9736877780064421</c:v>
                </c:pt>
                <c:pt idx="1180">
                  <c:v>-2.405479876920309</c:v>
                </c:pt>
                <c:pt idx="1181">
                  <c:v>2.4608578241176504</c:v>
                </c:pt>
                <c:pt idx="1182">
                  <c:v>2.4989028165895917</c:v>
                </c:pt>
                <c:pt idx="1183">
                  <c:v>2.4954504968284863</c:v>
                </c:pt>
                <c:pt idx="1184">
                  <c:v>2.2597107823150782</c:v>
                </c:pt>
                <c:pt idx="1185">
                  <c:v>1.4896813710212515</c:v>
                </c:pt>
                <c:pt idx="1186">
                  <c:v>1.1664952676238298</c:v>
                </c:pt>
                <c:pt idx="1187">
                  <c:v>1.5188370628197412</c:v>
                </c:pt>
                <c:pt idx="1188">
                  <c:v>1.7029487184115402</c:v>
                </c:pt>
                <c:pt idx="1189">
                  <c:v>1.7281844556125296</c:v>
                </c:pt>
                <c:pt idx="1190">
                  <c:v>1.682220242432841</c:v>
                </c:pt>
                <c:pt idx="1191">
                  <c:v>1.7869344356217027</c:v>
                </c:pt>
                <c:pt idx="1192">
                  <c:v>1.2060917545670802</c:v>
                </c:pt>
                <c:pt idx="1193">
                  <c:v>1.1208049097097301</c:v>
                </c:pt>
                <c:pt idx="1194">
                  <c:v>1.5768172514341303</c:v>
                </c:pt>
                <c:pt idx="1195">
                  <c:v>0.77341695189007553</c:v>
                </c:pt>
                <c:pt idx="1196">
                  <c:v>1.1454388044548873</c:v>
                </c:pt>
                <c:pt idx="1197">
                  <c:v>0.76101300754212398</c:v>
                </c:pt>
                <c:pt idx="1198">
                  <c:v>0.98454149738640562</c:v>
                </c:pt>
                <c:pt idx="1199">
                  <c:v>0.86491862744977943</c:v>
                </c:pt>
                <c:pt idx="1200">
                  <c:v>1.4697973632392336E-2</c:v>
                </c:pt>
                <c:pt idx="1201">
                  <c:v>-0.68039791458160215</c:v>
                </c:pt>
                <c:pt idx="1202">
                  <c:v>-4.7526180412699501</c:v>
                </c:pt>
                <c:pt idx="1203">
                  <c:v>-2.4183916520854694</c:v>
                </c:pt>
                <c:pt idx="1204">
                  <c:v>0.53926684222745558</c:v>
                </c:pt>
                <c:pt idx="1205">
                  <c:v>0.19144114305636759</c:v>
                </c:pt>
                <c:pt idx="1206">
                  <c:v>-3.5093703649352967</c:v>
                </c:pt>
                <c:pt idx="1207">
                  <c:v>-0.18094693019468794</c:v>
                </c:pt>
                <c:pt idx="1208">
                  <c:v>-3.3875040999901649</c:v>
                </c:pt>
                <c:pt idx="1209">
                  <c:v>1.0617874223312025</c:v>
                </c:pt>
                <c:pt idx="1210">
                  <c:v>0.45696669553985003</c:v>
                </c:pt>
                <c:pt idx="1211">
                  <c:v>1.1889148254964055</c:v>
                </c:pt>
                <c:pt idx="1212">
                  <c:v>-1.0010380003541268</c:v>
                </c:pt>
                <c:pt idx="1213">
                  <c:v>-0.51976789245954269</c:v>
                </c:pt>
                <c:pt idx="1214">
                  <c:v>-0.28760289224126706</c:v>
                </c:pt>
                <c:pt idx="1215">
                  <c:v>-0.77663391147215322</c:v>
                </c:pt>
                <c:pt idx="1216">
                  <c:v>-1.6517769131841817</c:v>
                </c:pt>
                <c:pt idx="1217">
                  <c:v>9.5485320199521073</c:v>
                </c:pt>
                <c:pt idx="1218">
                  <c:v>6.1052836493906373</c:v>
                </c:pt>
                <c:pt idx="1219">
                  <c:v>4.5470521757172735</c:v>
                </c:pt>
                <c:pt idx="1220">
                  <c:v>2.2588968821461797</c:v>
                </c:pt>
                <c:pt idx="1221">
                  <c:v>0.31964007032107988</c:v>
                </c:pt>
                <c:pt idx="1222">
                  <c:v>-1.5588267237517706</c:v>
                </c:pt>
                <c:pt idx="1223">
                  <c:v>-9.917348670826695E-2</c:v>
                </c:pt>
                <c:pt idx="1224">
                  <c:v>2.134769315642894</c:v>
                </c:pt>
                <c:pt idx="1225">
                  <c:v>0.22562035080243262</c:v>
                </c:pt>
                <c:pt idx="1226">
                  <c:v>-2.7028380679748802</c:v>
                </c:pt>
                <c:pt idx="1227">
                  <c:v>0.38151263838677069</c:v>
                </c:pt>
                <c:pt idx="1228">
                  <c:v>-3.6217889110947441</c:v>
                </c:pt>
                <c:pt idx="1229">
                  <c:v>-3.7712185841568675</c:v>
                </c:pt>
                <c:pt idx="1230">
                  <c:v>-4.6966013309856809</c:v>
                </c:pt>
                <c:pt idx="1231">
                  <c:v>-4.6689894697325629</c:v>
                </c:pt>
                <c:pt idx="1232">
                  <c:v>0.41401252701489055</c:v>
                </c:pt>
                <c:pt idx="1233">
                  <c:v>-0.19702909443944722</c:v>
                </c:pt>
                <c:pt idx="1234">
                  <c:v>-1.1386890946776278</c:v>
                </c:pt>
                <c:pt idx="1235">
                  <c:v>-1.3817140313216938</c:v>
                </c:pt>
                <c:pt idx="1236">
                  <c:v>-2.4902314263755239</c:v>
                </c:pt>
                <c:pt idx="1237">
                  <c:v>-1.7972801234292528</c:v>
                </c:pt>
                <c:pt idx="1238">
                  <c:v>-0.53225502850251671</c:v>
                </c:pt>
                <c:pt idx="1239">
                  <c:v>-0.15454712179564303</c:v>
                </c:pt>
                <c:pt idx="1240">
                  <c:v>-0.26370559022496398</c:v>
                </c:pt>
                <c:pt idx="1241">
                  <c:v>0.51096489053190941</c:v>
                </c:pt>
                <c:pt idx="1242">
                  <c:v>0.65344388512344564</c:v>
                </c:pt>
                <c:pt idx="1243">
                  <c:v>1.3577453490566196</c:v>
                </c:pt>
                <c:pt idx="1244">
                  <c:v>8.1508331058622048</c:v>
                </c:pt>
                <c:pt idx="1245">
                  <c:v>8.9160339943971199</c:v>
                </c:pt>
                <c:pt idx="1246">
                  <c:v>7.3988514802220928</c:v>
                </c:pt>
                <c:pt idx="1247">
                  <c:v>0.93784050056833879</c:v>
                </c:pt>
                <c:pt idx="1248">
                  <c:v>-1.4559391542417177</c:v>
                </c:pt>
                <c:pt idx="1249">
                  <c:v>-1.012690644103178</c:v>
                </c:pt>
                <c:pt idx="1250">
                  <c:v>-0.67455000664809317</c:v>
                </c:pt>
                <c:pt idx="1251">
                  <c:v>0.13249327564570207</c:v>
                </c:pt>
                <c:pt idx="1252">
                  <c:v>-1.1072743306398243</c:v>
                </c:pt>
                <c:pt idx="1253">
                  <c:v>-1.1099130545189482</c:v>
                </c:pt>
                <c:pt idx="1254">
                  <c:v>2.6283003214526483E-2</c:v>
                </c:pt>
                <c:pt idx="1255">
                  <c:v>-10.836224252988291</c:v>
                </c:pt>
                <c:pt idx="1256">
                  <c:v>-0.82758900457774542</c:v>
                </c:pt>
                <c:pt idx="1257">
                  <c:v>-1.2349638394554352</c:v>
                </c:pt>
                <c:pt idx="1258">
                  <c:v>-0.72857785868835734</c:v>
                </c:pt>
                <c:pt idx="1259">
                  <c:v>-0.33847950776135771</c:v>
                </c:pt>
                <c:pt idx="1260">
                  <c:v>-9.5186148448580568</c:v>
                </c:pt>
                <c:pt idx="1261">
                  <c:v>-6.0818031587532628</c:v>
                </c:pt>
                <c:pt idx="1262">
                  <c:v>0.57794610713719496</c:v>
                </c:pt>
                <c:pt idx="1263">
                  <c:v>0.72592186997454422</c:v>
                </c:pt>
                <c:pt idx="1264">
                  <c:v>0.49941455740758511</c:v>
                </c:pt>
                <c:pt idx="1265">
                  <c:v>-7.5997572295441316</c:v>
                </c:pt>
                <c:pt idx="1266">
                  <c:v>-1.1860018910789014</c:v>
                </c:pt>
                <c:pt idx="1267">
                  <c:v>5.5987214272997159</c:v>
                </c:pt>
                <c:pt idx="1268">
                  <c:v>-1.6667798912784566</c:v>
                </c:pt>
                <c:pt idx="1269">
                  <c:v>-1.9621082442515847</c:v>
                </c:pt>
                <c:pt idx="1270">
                  <c:v>-12.659531608943865</c:v>
                </c:pt>
                <c:pt idx="1271">
                  <c:v>-2.129930856964513</c:v>
                </c:pt>
                <c:pt idx="1272">
                  <c:v>-14.087120213802402</c:v>
                </c:pt>
                <c:pt idx="1273">
                  <c:v>3.8420424456306534</c:v>
                </c:pt>
                <c:pt idx="1274">
                  <c:v>2.1751505612960873</c:v>
                </c:pt>
                <c:pt idx="1275">
                  <c:v>2.2154839503626027</c:v>
                </c:pt>
                <c:pt idx="1276">
                  <c:v>2.0778058411106941</c:v>
                </c:pt>
                <c:pt idx="1277">
                  <c:v>1.8518762640916915</c:v>
                </c:pt>
                <c:pt idx="1278">
                  <c:v>1.6896136779276723</c:v>
                </c:pt>
                <c:pt idx="1279">
                  <c:v>5.9874078537239299</c:v>
                </c:pt>
                <c:pt idx="1280">
                  <c:v>1.774122754103197</c:v>
                </c:pt>
                <c:pt idx="1281">
                  <c:v>1.8968181932062251</c:v>
                </c:pt>
                <c:pt idx="1282">
                  <c:v>1.5627329364448004</c:v>
                </c:pt>
                <c:pt idx="1283">
                  <c:v>-2.7777387445816557</c:v>
                </c:pt>
                <c:pt idx="1284">
                  <c:v>1.6621175486128847</c:v>
                </c:pt>
                <c:pt idx="1285">
                  <c:v>10.226841316625091</c:v>
                </c:pt>
                <c:pt idx="1286">
                  <c:v>7.4254187852630835</c:v>
                </c:pt>
                <c:pt idx="1287">
                  <c:v>5.8347791469826653</c:v>
                </c:pt>
                <c:pt idx="1288">
                  <c:v>-3.27162574910703</c:v>
                </c:pt>
                <c:pt idx="1289">
                  <c:v>0.61126897184226103</c:v>
                </c:pt>
                <c:pt idx="1290">
                  <c:v>0.75159858776936883</c:v>
                </c:pt>
                <c:pt idx="1291">
                  <c:v>1.1177883007923912</c:v>
                </c:pt>
                <c:pt idx="1292">
                  <c:v>1.1064343101325058</c:v>
                </c:pt>
                <c:pt idx="1293">
                  <c:v>-5.1761886703128521</c:v>
                </c:pt>
                <c:pt idx="1294">
                  <c:v>-5.1501291673642289</c:v>
                </c:pt>
                <c:pt idx="1295">
                  <c:v>0.6480509453369887</c:v>
                </c:pt>
                <c:pt idx="1296">
                  <c:v>0.90115970988351368</c:v>
                </c:pt>
                <c:pt idx="1297">
                  <c:v>-6.4855570816195423</c:v>
                </c:pt>
                <c:pt idx="1298">
                  <c:v>0.87639043569250841</c:v>
                </c:pt>
                <c:pt idx="1299">
                  <c:v>0.110446384167492</c:v>
                </c:pt>
                <c:pt idx="1300">
                  <c:v>0.24019518765470033</c:v>
                </c:pt>
                <c:pt idx="1301">
                  <c:v>2.8670797996082111</c:v>
                </c:pt>
                <c:pt idx="1302">
                  <c:v>3.3463190110063503</c:v>
                </c:pt>
                <c:pt idx="1303">
                  <c:v>-2.8846063508221516</c:v>
                </c:pt>
                <c:pt idx="1304">
                  <c:v>-2.3158137312943801</c:v>
                </c:pt>
                <c:pt idx="1305">
                  <c:v>3.6817523877731806</c:v>
                </c:pt>
                <c:pt idx="1306">
                  <c:v>3.1272605870920875</c:v>
                </c:pt>
                <c:pt idx="1307">
                  <c:v>3.4189476894504307</c:v>
                </c:pt>
                <c:pt idx="1308">
                  <c:v>-3.3274459082669674</c:v>
                </c:pt>
                <c:pt idx="1309">
                  <c:v>2.7768931440369387</c:v>
                </c:pt>
                <c:pt idx="1310">
                  <c:v>7.6597501605164027</c:v>
                </c:pt>
                <c:pt idx="1311">
                  <c:v>2.1818535024593451</c:v>
                </c:pt>
                <c:pt idx="1312">
                  <c:v>1.7918592585674991</c:v>
                </c:pt>
                <c:pt idx="1313">
                  <c:v>1.6742661321509926</c:v>
                </c:pt>
                <c:pt idx="1314">
                  <c:v>1.7018514141343095</c:v>
                </c:pt>
                <c:pt idx="1315">
                  <c:v>1.9893263356785014</c:v>
                </c:pt>
                <c:pt idx="1316">
                  <c:v>1.7792975268738429</c:v>
                </c:pt>
                <c:pt idx="1317">
                  <c:v>1.2658256175248825</c:v>
                </c:pt>
                <c:pt idx="1318">
                  <c:v>1.8913432871464022</c:v>
                </c:pt>
                <c:pt idx="1319">
                  <c:v>1.6856321388715065</c:v>
                </c:pt>
                <c:pt idx="1320">
                  <c:v>1.1877258789927128</c:v>
                </c:pt>
                <c:pt idx="1321">
                  <c:v>1.6700046728441142</c:v>
                </c:pt>
                <c:pt idx="1322">
                  <c:v>1.2126780950227187</c:v>
                </c:pt>
                <c:pt idx="1323">
                  <c:v>-2.6352659145217423</c:v>
                </c:pt>
                <c:pt idx="1324">
                  <c:v>1.2041069846241244</c:v>
                </c:pt>
                <c:pt idx="1325">
                  <c:v>1.3609933943559085</c:v>
                </c:pt>
                <c:pt idx="1326">
                  <c:v>1.5618150177958521</c:v>
                </c:pt>
                <c:pt idx="1327">
                  <c:v>-2.9773734679498132</c:v>
                </c:pt>
                <c:pt idx="1328">
                  <c:v>2.0964723544758073</c:v>
                </c:pt>
                <c:pt idx="1329">
                  <c:v>1.5638516562244915</c:v>
                </c:pt>
                <c:pt idx="1330">
                  <c:v>2.0010980786765824</c:v>
                </c:pt>
                <c:pt idx="1331">
                  <c:v>2.1742779929442113</c:v>
                </c:pt>
                <c:pt idx="1332">
                  <c:v>4.3621376722151464</c:v>
                </c:pt>
                <c:pt idx="1333">
                  <c:v>3.4078074407282655</c:v>
                </c:pt>
                <c:pt idx="1334">
                  <c:v>3.524977857066415</c:v>
                </c:pt>
                <c:pt idx="1335">
                  <c:v>3.4242010256787214</c:v>
                </c:pt>
                <c:pt idx="1336">
                  <c:v>2.4724520830948293</c:v>
                </c:pt>
                <c:pt idx="1337">
                  <c:v>1.4761722400788466</c:v>
                </c:pt>
                <c:pt idx="1338">
                  <c:v>-7.1028369988836966</c:v>
                </c:pt>
                <c:pt idx="1339">
                  <c:v>-14.685708857838558</c:v>
                </c:pt>
                <c:pt idx="1340">
                  <c:v>-6.4165438194275577</c:v>
                </c:pt>
                <c:pt idx="1341">
                  <c:v>-6.8241066005752611</c:v>
                </c:pt>
                <c:pt idx="1342">
                  <c:v>-7.0624508447828696</c:v>
                </c:pt>
                <c:pt idx="1343">
                  <c:v>-7.777671878666129</c:v>
                </c:pt>
                <c:pt idx="1344">
                  <c:v>-7.9036561359695625</c:v>
                </c:pt>
                <c:pt idx="1345">
                  <c:v>-21.700739970882047</c:v>
                </c:pt>
                <c:pt idx="1346">
                  <c:v>4.2389768823239837</c:v>
                </c:pt>
                <c:pt idx="1347">
                  <c:v>4.4894984744617217</c:v>
                </c:pt>
                <c:pt idx="1348">
                  <c:v>4.59179480843577</c:v>
                </c:pt>
                <c:pt idx="1349">
                  <c:v>4.326336927308251</c:v>
                </c:pt>
                <c:pt idx="1350">
                  <c:v>4.4076909353399278</c:v>
                </c:pt>
                <c:pt idx="1351">
                  <c:v>4.0641327819560731</c:v>
                </c:pt>
                <c:pt idx="1352">
                  <c:v>4.4099023879450625</c:v>
                </c:pt>
                <c:pt idx="1353">
                  <c:v>-1.7955269288829754</c:v>
                </c:pt>
                <c:pt idx="1354">
                  <c:v>-1.5180064075759645</c:v>
                </c:pt>
                <c:pt idx="1355">
                  <c:v>-8.8580370682669066E-2</c:v>
                </c:pt>
                <c:pt idx="1356">
                  <c:v>-0.56179190582451188</c:v>
                </c:pt>
                <c:pt idx="1357">
                  <c:v>5.9088706675081335</c:v>
                </c:pt>
                <c:pt idx="1358">
                  <c:v>2.4139092621137785E-4</c:v>
                </c:pt>
                <c:pt idx="1359">
                  <c:v>6.9143750153685142</c:v>
                </c:pt>
                <c:pt idx="1360">
                  <c:v>5.2375160026209295</c:v>
                </c:pt>
                <c:pt idx="1361">
                  <c:v>-2.6760920307651719</c:v>
                </c:pt>
                <c:pt idx="1362">
                  <c:v>5.6205365740095639</c:v>
                </c:pt>
                <c:pt idx="1363">
                  <c:v>-15.072559532386158</c:v>
                </c:pt>
                <c:pt idx="1364">
                  <c:v>-2.807676074434116</c:v>
                </c:pt>
                <c:pt idx="1365">
                  <c:v>-3.6184346119768231</c:v>
                </c:pt>
                <c:pt idx="1366">
                  <c:v>-4.6149467558658674</c:v>
                </c:pt>
                <c:pt idx="1367">
                  <c:v>-4.9774874379084135</c:v>
                </c:pt>
                <c:pt idx="1368">
                  <c:v>-5.0559019108840983</c:v>
                </c:pt>
                <c:pt idx="1369">
                  <c:v>-5.7669380475464358</c:v>
                </c:pt>
                <c:pt idx="1370">
                  <c:v>-5.211051937771809</c:v>
                </c:pt>
                <c:pt idx="1371">
                  <c:v>-5.9002776969616297</c:v>
                </c:pt>
                <c:pt idx="1372">
                  <c:v>-5.584084480360195</c:v>
                </c:pt>
                <c:pt idx="1373">
                  <c:v>-5.6249129121119505</c:v>
                </c:pt>
                <c:pt idx="1374">
                  <c:v>-6.4893110071393574</c:v>
                </c:pt>
                <c:pt idx="1375">
                  <c:v>-6.7767679079524807</c:v>
                </c:pt>
                <c:pt idx="1376">
                  <c:v>1.308179406416357</c:v>
                </c:pt>
                <c:pt idx="1377">
                  <c:v>-0.53575623294870511</c:v>
                </c:pt>
                <c:pt idx="1378">
                  <c:v>-0.28240593009993536</c:v>
                </c:pt>
                <c:pt idx="1379">
                  <c:v>-2.8777061771106578E-2</c:v>
                </c:pt>
                <c:pt idx="1380">
                  <c:v>2.5200477405083248</c:v>
                </c:pt>
                <c:pt idx="1381">
                  <c:v>0.19472545474823397</c:v>
                </c:pt>
                <c:pt idx="1382">
                  <c:v>-1.8285822854251088</c:v>
                </c:pt>
                <c:pt idx="1383">
                  <c:v>10.856441121341868</c:v>
                </c:pt>
                <c:pt idx="1384">
                  <c:v>7.7257726638943121</c:v>
                </c:pt>
                <c:pt idx="1385">
                  <c:v>3.3698866650728903</c:v>
                </c:pt>
                <c:pt idx="1386">
                  <c:v>1.6236416272180667</c:v>
                </c:pt>
                <c:pt idx="1387">
                  <c:v>0.71840351448015216</c:v>
                </c:pt>
                <c:pt idx="1388">
                  <c:v>1.8719143157848865</c:v>
                </c:pt>
                <c:pt idx="1389">
                  <c:v>8.1965097989817715E-2</c:v>
                </c:pt>
                <c:pt idx="1390">
                  <c:v>-0.79688241774381041</c:v>
                </c:pt>
                <c:pt idx="1391">
                  <c:v>2.120758205995481</c:v>
                </c:pt>
                <c:pt idx="1392">
                  <c:v>2.5002137346927769</c:v>
                </c:pt>
                <c:pt idx="1393">
                  <c:v>2.6843281564734558</c:v>
                </c:pt>
                <c:pt idx="1394">
                  <c:v>2.6237718349233616</c:v>
                </c:pt>
                <c:pt idx="1395">
                  <c:v>2.5431218946941896</c:v>
                </c:pt>
                <c:pt idx="1396">
                  <c:v>1.3761987341170359</c:v>
                </c:pt>
                <c:pt idx="1397">
                  <c:v>1.8504754507536165</c:v>
                </c:pt>
                <c:pt idx="1398">
                  <c:v>2.767099736040898</c:v>
                </c:pt>
                <c:pt idx="1399">
                  <c:v>2.428175061865034</c:v>
                </c:pt>
                <c:pt idx="1400">
                  <c:v>3.5895885377756667</c:v>
                </c:pt>
                <c:pt idx="1401">
                  <c:v>6.1031839147068695E-2</c:v>
                </c:pt>
                <c:pt idx="1402">
                  <c:v>3.6382410322992289</c:v>
                </c:pt>
                <c:pt idx="1403">
                  <c:v>1.370321637616736</c:v>
                </c:pt>
                <c:pt idx="1404">
                  <c:v>1.3517924418839318</c:v>
                </c:pt>
                <c:pt idx="1405">
                  <c:v>1.5318871963588334</c:v>
                </c:pt>
                <c:pt idx="1406">
                  <c:v>6.7927051116813582</c:v>
                </c:pt>
                <c:pt idx="1407">
                  <c:v>-1.0242317279265059</c:v>
                </c:pt>
                <c:pt idx="1408">
                  <c:v>1.4652351464767848</c:v>
                </c:pt>
                <c:pt idx="1409">
                  <c:v>1.7957176410686067</c:v>
                </c:pt>
                <c:pt idx="1410">
                  <c:v>-3.6586007959668736</c:v>
                </c:pt>
                <c:pt idx="1411">
                  <c:v>2.1778659961807794</c:v>
                </c:pt>
                <c:pt idx="1412">
                  <c:v>-3.30911003018758</c:v>
                </c:pt>
                <c:pt idx="1413">
                  <c:v>-2.5137282779045758</c:v>
                </c:pt>
                <c:pt idx="1414">
                  <c:v>-2.8175924192328767</c:v>
                </c:pt>
                <c:pt idx="1415">
                  <c:v>-3.0582633383260087</c:v>
                </c:pt>
                <c:pt idx="1416">
                  <c:v>-3.7000172509951401</c:v>
                </c:pt>
                <c:pt idx="1417">
                  <c:v>-3.8249943912682962</c:v>
                </c:pt>
                <c:pt idx="1418">
                  <c:v>-18.694035290099588</c:v>
                </c:pt>
                <c:pt idx="1419">
                  <c:v>-5.1035013989442826</c:v>
                </c:pt>
                <c:pt idx="1420">
                  <c:v>-20.188530009024532</c:v>
                </c:pt>
                <c:pt idx="1421">
                  <c:v>-5.027700430542148</c:v>
                </c:pt>
                <c:pt idx="1422">
                  <c:v>-22.704866200485135</c:v>
                </c:pt>
                <c:pt idx="1423">
                  <c:v>-23.043424436440258</c:v>
                </c:pt>
                <c:pt idx="1424">
                  <c:v>-23.938983672663813</c:v>
                </c:pt>
                <c:pt idx="1425">
                  <c:v>-4.2354422235810105</c:v>
                </c:pt>
                <c:pt idx="1426">
                  <c:v>-5.1304282662273089</c:v>
                </c:pt>
                <c:pt idx="1427">
                  <c:v>-5.7441008099280584</c:v>
                </c:pt>
                <c:pt idx="1428">
                  <c:v>3.2078049585640409</c:v>
                </c:pt>
                <c:pt idx="1429">
                  <c:v>3.0229177832443055</c:v>
                </c:pt>
                <c:pt idx="1430">
                  <c:v>-0.5578589786215048</c:v>
                </c:pt>
                <c:pt idx="1431">
                  <c:v>-1.1459052779334653</c:v>
                </c:pt>
                <c:pt idx="1432">
                  <c:v>4.6845812330837928</c:v>
                </c:pt>
                <c:pt idx="1433">
                  <c:v>4.1302419792817133</c:v>
                </c:pt>
                <c:pt idx="1434">
                  <c:v>5.3575854443758262</c:v>
                </c:pt>
                <c:pt idx="1435">
                  <c:v>5.3059625414227662</c:v>
                </c:pt>
                <c:pt idx="1436">
                  <c:v>5.9333095858174971</c:v>
                </c:pt>
                <c:pt idx="1437">
                  <c:v>5.7718560292383101</c:v>
                </c:pt>
                <c:pt idx="1438">
                  <c:v>5.0518331691039231</c:v>
                </c:pt>
                <c:pt idx="1439">
                  <c:v>4.4646272680557617</c:v>
                </c:pt>
                <c:pt idx="1440">
                  <c:v>1.7705803845645212</c:v>
                </c:pt>
                <c:pt idx="1441">
                  <c:v>1.8031634082708474</c:v>
                </c:pt>
                <c:pt idx="1442">
                  <c:v>1.5180243878036523</c:v>
                </c:pt>
                <c:pt idx="1443">
                  <c:v>0.74275285599456164</c:v>
                </c:pt>
                <c:pt idx="1444">
                  <c:v>0.150375374379524</c:v>
                </c:pt>
                <c:pt idx="1445">
                  <c:v>-0.63289751504116321</c:v>
                </c:pt>
                <c:pt idx="1446">
                  <c:v>-0.1181553805034616</c:v>
                </c:pt>
                <c:pt idx="1447">
                  <c:v>-0.14719410788090523</c:v>
                </c:pt>
                <c:pt idx="1448">
                  <c:v>-0.55103462733827713</c:v>
                </c:pt>
                <c:pt idx="1449">
                  <c:v>0.22329910957565738</c:v>
                </c:pt>
                <c:pt idx="1450">
                  <c:v>-0.36232436944278196</c:v>
                </c:pt>
                <c:pt idx="1451">
                  <c:v>3.5352383710299758E-2</c:v>
                </c:pt>
                <c:pt idx="1452">
                  <c:v>-0.20231321509723538</c:v>
                </c:pt>
                <c:pt idx="1453">
                  <c:v>2.6131820270009527</c:v>
                </c:pt>
                <c:pt idx="1454">
                  <c:v>2.6744812358173102</c:v>
                </c:pt>
                <c:pt idx="1455">
                  <c:v>2.4757134824608622</c:v>
                </c:pt>
                <c:pt idx="1456">
                  <c:v>2.7902708508893883</c:v>
                </c:pt>
                <c:pt idx="1457">
                  <c:v>3.3653121671163011</c:v>
                </c:pt>
                <c:pt idx="1458">
                  <c:v>-1.9894187896570408</c:v>
                </c:pt>
                <c:pt idx="1459">
                  <c:v>3.0464667197201347</c:v>
                </c:pt>
                <c:pt idx="1460">
                  <c:v>4.1997561157716037</c:v>
                </c:pt>
                <c:pt idx="1461">
                  <c:v>3.3185583844309767</c:v>
                </c:pt>
                <c:pt idx="1462">
                  <c:v>4.4307318514098979</c:v>
                </c:pt>
                <c:pt idx="1463">
                  <c:v>3.5061914885241334</c:v>
                </c:pt>
                <c:pt idx="1464">
                  <c:v>4.1280175681687092</c:v>
                </c:pt>
                <c:pt idx="1465">
                  <c:v>4.373247460803424</c:v>
                </c:pt>
                <c:pt idx="1466">
                  <c:v>3.8094069804816431</c:v>
                </c:pt>
                <c:pt idx="1467">
                  <c:v>3.6130286977713295</c:v>
                </c:pt>
                <c:pt idx="1468">
                  <c:v>-1.9559562998302944</c:v>
                </c:pt>
                <c:pt idx="1469">
                  <c:v>-1.9434528810529945</c:v>
                </c:pt>
                <c:pt idx="1470">
                  <c:v>-2.1819899083901197</c:v>
                </c:pt>
                <c:pt idx="1471">
                  <c:v>-2.3932958986726995</c:v>
                </c:pt>
                <c:pt idx="1472">
                  <c:v>-2.4881220692420052</c:v>
                </c:pt>
                <c:pt idx="1473">
                  <c:v>-2.5492950990649388</c:v>
                </c:pt>
                <c:pt idx="1474">
                  <c:v>-2.051069426836448</c:v>
                </c:pt>
                <c:pt idx="1475">
                  <c:v>-5.1318046280865772</c:v>
                </c:pt>
                <c:pt idx="1476">
                  <c:v>-5.258793298349012</c:v>
                </c:pt>
                <c:pt idx="1477">
                  <c:v>-5.4294349912509299</c:v>
                </c:pt>
                <c:pt idx="1478">
                  <c:v>-14.168065766201673</c:v>
                </c:pt>
                <c:pt idx="1479">
                  <c:v>-4.5605140508877993</c:v>
                </c:pt>
                <c:pt idx="1480">
                  <c:v>-4.5122945463003106</c:v>
                </c:pt>
                <c:pt idx="1481">
                  <c:v>-3.8050286594916463</c:v>
                </c:pt>
                <c:pt idx="1482">
                  <c:v>-0.204115518821985</c:v>
                </c:pt>
                <c:pt idx="1483">
                  <c:v>-9.88737922038017E-2</c:v>
                </c:pt>
                <c:pt idx="1484">
                  <c:v>-5.9790562187254391E-2</c:v>
                </c:pt>
                <c:pt idx="1485">
                  <c:v>-4.4770525666498369</c:v>
                </c:pt>
                <c:pt idx="1486">
                  <c:v>-0.44316619256479378</c:v>
                </c:pt>
                <c:pt idx="1487">
                  <c:v>-0.77444215788707915</c:v>
                </c:pt>
                <c:pt idx="1488">
                  <c:v>-0.7782770018506826</c:v>
                </c:pt>
                <c:pt idx="1489">
                  <c:v>-0.49221843416178834</c:v>
                </c:pt>
                <c:pt idx="1490">
                  <c:v>-1.2464925556665403</c:v>
                </c:pt>
                <c:pt idx="1491">
                  <c:v>-5.1301682266884612</c:v>
                </c:pt>
                <c:pt idx="1492">
                  <c:v>-1.2186044139161141</c:v>
                </c:pt>
                <c:pt idx="1493">
                  <c:v>0.49365980110774993</c:v>
                </c:pt>
                <c:pt idx="1494">
                  <c:v>0.49856060056974122</c:v>
                </c:pt>
                <c:pt idx="1495">
                  <c:v>0.1343940922145247</c:v>
                </c:pt>
                <c:pt idx="1496">
                  <c:v>-1.3715744987727654</c:v>
                </c:pt>
                <c:pt idx="1497">
                  <c:v>0.16955562904980451</c:v>
                </c:pt>
                <c:pt idx="1498">
                  <c:v>1.4259709822391282</c:v>
                </c:pt>
                <c:pt idx="1499">
                  <c:v>7.639053264427119</c:v>
                </c:pt>
                <c:pt idx="1500">
                  <c:v>6.7059460593088849</c:v>
                </c:pt>
                <c:pt idx="1501">
                  <c:v>3.9835748046636552</c:v>
                </c:pt>
                <c:pt idx="1502">
                  <c:v>1.8409555191186764</c:v>
                </c:pt>
                <c:pt idx="1503">
                  <c:v>-0.20139862330274558</c:v>
                </c:pt>
                <c:pt idx="1504">
                  <c:v>1.3151056260099994</c:v>
                </c:pt>
                <c:pt idx="1505">
                  <c:v>0.83842511488731131</c:v>
                </c:pt>
                <c:pt idx="1506">
                  <c:v>0.71217741105228805</c:v>
                </c:pt>
                <c:pt idx="1507">
                  <c:v>-4.7231958856479954</c:v>
                </c:pt>
                <c:pt idx="1508">
                  <c:v>1.5678312971370163</c:v>
                </c:pt>
                <c:pt idx="1509">
                  <c:v>1.5090301728818281</c:v>
                </c:pt>
                <c:pt idx="1510">
                  <c:v>-3.1324255483195165</c:v>
                </c:pt>
                <c:pt idx="1511">
                  <c:v>-3.151619631340878</c:v>
                </c:pt>
                <c:pt idx="1512">
                  <c:v>-2.8983006351310299</c:v>
                </c:pt>
                <c:pt idx="1513">
                  <c:v>-3.0017717619991395</c:v>
                </c:pt>
                <c:pt idx="1514">
                  <c:v>-2.5841037227315669</c:v>
                </c:pt>
                <c:pt idx="1515">
                  <c:v>-3.2228638898990769</c:v>
                </c:pt>
                <c:pt idx="1516">
                  <c:v>-2.630621527097901</c:v>
                </c:pt>
                <c:pt idx="1517">
                  <c:v>-2.636195100496812</c:v>
                </c:pt>
                <c:pt idx="1518">
                  <c:v>-3.2333705256189309</c:v>
                </c:pt>
                <c:pt idx="1519">
                  <c:v>-2.2246961522350093</c:v>
                </c:pt>
                <c:pt idx="1520">
                  <c:v>-2.525854872860366</c:v>
                </c:pt>
                <c:pt idx="1521">
                  <c:v>-2.24180424734138</c:v>
                </c:pt>
                <c:pt idx="1522">
                  <c:v>-2.2043348225614583</c:v>
                </c:pt>
                <c:pt idx="1523">
                  <c:v>-3.2647920241188295</c:v>
                </c:pt>
                <c:pt idx="1524">
                  <c:v>-0.37278952694117395</c:v>
                </c:pt>
                <c:pt idx="1525">
                  <c:v>-2.793121475549742</c:v>
                </c:pt>
                <c:pt idx="1526">
                  <c:v>-2.7621859014901702</c:v>
                </c:pt>
                <c:pt idx="1527">
                  <c:v>0.98405710170774641</c:v>
                </c:pt>
                <c:pt idx="1528">
                  <c:v>0.66548016283763178</c:v>
                </c:pt>
                <c:pt idx="1529">
                  <c:v>2.3330273348775936</c:v>
                </c:pt>
                <c:pt idx="1530">
                  <c:v>2.617521807264545</c:v>
                </c:pt>
                <c:pt idx="1531">
                  <c:v>2.5577402385319523</c:v>
                </c:pt>
                <c:pt idx="1532">
                  <c:v>2.9250734752621246</c:v>
                </c:pt>
                <c:pt idx="1533">
                  <c:v>2.6317493212884102</c:v>
                </c:pt>
                <c:pt idx="1534">
                  <c:v>2.5613352685286399</c:v>
                </c:pt>
                <c:pt idx="1535">
                  <c:v>2.0186050011467822</c:v>
                </c:pt>
                <c:pt idx="1536">
                  <c:v>1.8967473643741313</c:v>
                </c:pt>
                <c:pt idx="1537">
                  <c:v>2.3443678342506393</c:v>
                </c:pt>
                <c:pt idx="1538">
                  <c:v>4.699699111053472</c:v>
                </c:pt>
                <c:pt idx="1539">
                  <c:v>4.8455579895264433</c:v>
                </c:pt>
                <c:pt idx="1540">
                  <c:v>0.20865204437345483</c:v>
                </c:pt>
                <c:pt idx="1541">
                  <c:v>0.75924063990206159</c:v>
                </c:pt>
                <c:pt idx="1542">
                  <c:v>-6.2718346143327732</c:v>
                </c:pt>
                <c:pt idx="1543">
                  <c:v>0.36142721040866321</c:v>
                </c:pt>
                <c:pt idx="1544">
                  <c:v>0.48347675670980128</c:v>
                </c:pt>
                <c:pt idx="1545">
                  <c:v>0.55502034697643943</c:v>
                </c:pt>
                <c:pt idx="1546">
                  <c:v>0.31143472838138481</c:v>
                </c:pt>
                <c:pt idx="1547">
                  <c:v>0.60734957191835715</c:v>
                </c:pt>
                <c:pt idx="1548">
                  <c:v>-0.37665092098485142</c:v>
                </c:pt>
                <c:pt idx="1549">
                  <c:v>0.28232980858865514</c:v>
                </c:pt>
                <c:pt idx="1550">
                  <c:v>-0.52819397505986609</c:v>
                </c:pt>
                <c:pt idx="1551">
                  <c:v>-0.50766992889579488</c:v>
                </c:pt>
                <c:pt idx="1552">
                  <c:v>-0.65916150742607427</c:v>
                </c:pt>
                <c:pt idx="1553">
                  <c:v>-8.6555861838207822</c:v>
                </c:pt>
                <c:pt idx="1554">
                  <c:v>6.6956775739519028</c:v>
                </c:pt>
                <c:pt idx="1555">
                  <c:v>0.20280728167008549</c:v>
                </c:pt>
                <c:pt idx="1556">
                  <c:v>-1.4313181982923477</c:v>
                </c:pt>
                <c:pt idx="1557">
                  <c:v>-2.0985322453849946</c:v>
                </c:pt>
                <c:pt idx="1558">
                  <c:v>-2.6066453767107536</c:v>
                </c:pt>
                <c:pt idx="1559">
                  <c:v>-14.649601658654177</c:v>
                </c:pt>
                <c:pt idx="1560">
                  <c:v>-14.65338750725426</c:v>
                </c:pt>
                <c:pt idx="1561">
                  <c:v>-16.313195986701249</c:v>
                </c:pt>
                <c:pt idx="1562">
                  <c:v>-4.1825353890826342</c:v>
                </c:pt>
                <c:pt idx="1563">
                  <c:v>-6.4483714090845439</c:v>
                </c:pt>
                <c:pt idx="1564">
                  <c:v>-20.794807193455394</c:v>
                </c:pt>
                <c:pt idx="1565">
                  <c:v>-6.6053551359099085</c:v>
                </c:pt>
                <c:pt idx="1566">
                  <c:v>-0.32062394241309367</c:v>
                </c:pt>
                <c:pt idx="1567">
                  <c:v>-1.3653992765315348</c:v>
                </c:pt>
                <c:pt idx="1568">
                  <c:v>-1.1103500571612261</c:v>
                </c:pt>
                <c:pt idx="1569">
                  <c:v>-2.9871788148741438</c:v>
                </c:pt>
                <c:pt idx="1570">
                  <c:v>-1.8327687801617021</c:v>
                </c:pt>
                <c:pt idx="1571">
                  <c:v>-2.0561251449235827</c:v>
                </c:pt>
                <c:pt idx="1572">
                  <c:v>-2.0599826895518687</c:v>
                </c:pt>
                <c:pt idx="1573">
                  <c:v>-1.4145564396719541</c:v>
                </c:pt>
                <c:pt idx="1574">
                  <c:v>-1.9614170467887249</c:v>
                </c:pt>
                <c:pt idx="1575">
                  <c:v>-1.4270910501165914</c:v>
                </c:pt>
                <c:pt idx="1576">
                  <c:v>-2.1036981072692895</c:v>
                </c:pt>
                <c:pt idx="1577">
                  <c:v>-1.3893916098055015</c:v>
                </c:pt>
                <c:pt idx="1578">
                  <c:v>-0.98989904398686146</c:v>
                </c:pt>
                <c:pt idx="1579">
                  <c:v>-0.66164755475672843</c:v>
                </c:pt>
                <c:pt idx="1580">
                  <c:v>-1.6049870381668674</c:v>
                </c:pt>
                <c:pt idx="1581">
                  <c:v>5.8613625364794836E-2</c:v>
                </c:pt>
                <c:pt idx="1582">
                  <c:v>0.19299422694388663</c:v>
                </c:pt>
                <c:pt idx="1583">
                  <c:v>1.0634219191575409</c:v>
                </c:pt>
                <c:pt idx="1584">
                  <c:v>0.33138183444997593</c:v>
                </c:pt>
                <c:pt idx="1585">
                  <c:v>-9.9429834692380661E-2</c:v>
                </c:pt>
                <c:pt idx="1586">
                  <c:v>0.24178505688658658</c:v>
                </c:pt>
                <c:pt idx="1587">
                  <c:v>0.53879920411932292</c:v>
                </c:pt>
                <c:pt idx="1588">
                  <c:v>0.68326864559856859</c:v>
                </c:pt>
                <c:pt idx="1589">
                  <c:v>0.43966038043973166</c:v>
                </c:pt>
                <c:pt idx="1590">
                  <c:v>0.72713950928584081</c:v>
                </c:pt>
                <c:pt idx="1591">
                  <c:v>-0.44536284857076225</c:v>
                </c:pt>
                <c:pt idx="1592">
                  <c:v>0.65793390705875943</c:v>
                </c:pt>
                <c:pt idx="1593">
                  <c:v>1.2745515580960605</c:v>
                </c:pt>
                <c:pt idx="1594">
                  <c:v>0.61512276132760357</c:v>
                </c:pt>
                <c:pt idx="1595">
                  <c:v>0.36506755058679119</c:v>
                </c:pt>
                <c:pt idx="1596">
                  <c:v>0.90677262108789836</c:v>
                </c:pt>
                <c:pt idx="1597">
                  <c:v>1.1224102191364416</c:v>
                </c:pt>
                <c:pt idx="1598">
                  <c:v>0.88656318607047591</c:v>
                </c:pt>
                <c:pt idx="1599">
                  <c:v>0.31107095365447296</c:v>
                </c:pt>
                <c:pt idx="1600">
                  <c:v>0.3124697476110026</c:v>
                </c:pt>
                <c:pt idx="1601">
                  <c:v>-0.11210176902161198</c:v>
                </c:pt>
                <c:pt idx="1602">
                  <c:v>-6.9245113628375321E-2</c:v>
                </c:pt>
                <c:pt idx="1603">
                  <c:v>0.30920621303530149</c:v>
                </c:pt>
                <c:pt idx="1604">
                  <c:v>-0.46908053859238735</c:v>
                </c:pt>
                <c:pt idx="1605">
                  <c:v>0.29896880238796147</c:v>
                </c:pt>
                <c:pt idx="1606">
                  <c:v>6.885210977123761E-2</c:v>
                </c:pt>
                <c:pt idx="1607">
                  <c:v>0.26658854364699858</c:v>
                </c:pt>
                <c:pt idx="1608">
                  <c:v>0.56730327234098132</c:v>
                </c:pt>
                <c:pt idx="1609">
                  <c:v>3.4947955220301856</c:v>
                </c:pt>
                <c:pt idx="1610">
                  <c:v>3.5701938399139257</c:v>
                </c:pt>
                <c:pt idx="1611">
                  <c:v>3.5684674896503097</c:v>
                </c:pt>
                <c:pt idx="1612">
                  <c:v>3.3143910171057045</c:v>
                </c:pt>
                <c:pt idx="1613">
                  <c:v>3.3079641571261615</c:v>
                </c:pt>
                <c:pt idx="1614">
                  <c:v>10.389240597038091</c:v>
                </c:pt>
                <c:pt idx="1615">
                  <c:v>7.6873220286657737</c:v>
                </c:pt>
                <c:pt idx="1616">
                  <c:v>6.1478170482569814</c:v>
                </c:pt>
                <c:pt idx="1617">
                  <c:v>3.9927370903869188</c:v>
                </c:pt>
                <c:pt idx="1618">
                  <c:v>3.5837944445221881</c:v>
                </c:pt>
                <c:pt idx="1619">
                  <c:v>2.6844946377873895</c:v>
                </c:pt>
                <c:pt idx="1620">
                  <c:v>3.5299000981839148</c:v>
                </c:pt>
                <c:pt idx="1621">
                  <c:v>3.6030920006040303</c:v>
                </c:pt>
                <c:pt idx="1622">
                  <c:v>2.875894557184508</c:v>
                </c:pt>
                <c:pt idx="1623">
                  <c:v>-2.6137458346408251</c:v>
                </c:pt>
                <c:pt idx="1624">
                  <c:v>-3.6148502601957362</c:v>
                </c:pt>
                <c:pt idx="1625">
                  <c:v>-0.97804567266512432</c:v>
                </c:pt>
                <c:pt idx="1626">
                  <c:v>-3.8136886521080267</c:v>
                </c:pt>
                <c:pt idx="1627">
                  <c:v>-3.9379982500071855</c:v>
                </c:pt>
                <c:pt idx="1628">
                  <c:v>-3.8865847258992514</c:v>
                </c:pt>
                <c:pt idx="1629">
                  <c:v>-4.2849281149984328</c:v>
                </c:pt>
                <c:pt idx="1630">
                  <c:v>-16.385636644103535</c:v>
                </c:pt>
                <c:pt idx="1631">
                  <c:v>-3.8040152335378936</c:v>
                </c:pt>
                <c:pt idx="1632">
                  <c:v>2.7222493790442157</c:v>
                </c:pt>
                <c:pt idx="1633">
                  <c:v>-4.2246977147134759</c:v>
                </c:pt>
                <c:pt idx="1634">
                  <c:v>-0.18850121087175253</c:v>
                </c:pt>
                <c:pt idx="1635">
                  <c:v>-0.46419655105118696</c:v>
                </c:pt>
                <c:pt idx="1636">
                  <c:v>7.8333058954265483E-2</c:v>
                </c:pt>
                <c:pt idx="1637">
                  <c:v>-1.0527147711729754</c:v>
                </c:pt>
                <c:pt idx="1638">
                  <c:v>-1.2610777238951918</c:v>
                </c:pt>
                <c:pt idx="1639">
                  <c:v>-1.7604174961505816</c:v>
                </c:pt>
                <c:pt idx="1640">
                  <c:v>-1.5909190187003754</c:v>
                </c:pt>
                <c:pt idx="1641">
                  <c:v>-21.732717866065823</c:v>
                </c:pt>
                <c:pt idx="1642">
                  <c:v>-25.430835609370369</c:v>
                </c:pt>
                <c:pt idx="1643">
                  <c:v>-1.3484395879448934</c:v>
                </c:pt>
                <c:pt idx="1644">
                  <c:v>-1.8945237445171872</c:v>
                </c:pt>
                <c:pt idx="1645">
                  <c:v>-2.0730519951351525</c:v>
                </c:pt>
                <c:pt idx="1646">
                  <c:v>-24.316332460247256</c:v>
                </c:pt>
                <c:pt idx="1647">
                  <c:v>-3.6723772711257587</c:v>
                </c:pt>
                <c:pt idx="1648">
                  <c:v>-4.3614199581352464</c:v>
                </c:pt>
              </c:numCache>
            </c:numRef>
          </c:val>
          <c:extLst>
            <c:ext xmlns:c16="http://schemas.microsoft.com/office/drawing/2014/chart" uri="{C3380CC4-5D6E-409C-BE32-E72D297353CC}">
              <c16:uniqueId val="{00000001-84B1-4BE2-83AC-E288B619C7CE}"/>
            </c:ext>
          </c:extLst>
        </c:ser>
        <c:dLbls>
          <c:showLegendKey val="0"/>
          <c:showVal val="0"/>
          <c:showCatName val="0"/>
          <c:showSerName val="0"/>
          <c:showPercent val="0"/>
          <c:showBubbleSize val="0"/>
        </c:dLbls>
        <c:gapWidth val="150"/>
        <c:axId val="1322634960"/>
        <c:axId val="1322629680"/>
      </c:barChart>
      <c:catAx>
        <c:axId val="1322634960"/>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322629680"/>
        <c:crosses val="autoZero"/>
        <c:auto val="1"/>
        <c:lblAlgn val="ctr"/>
        <c:lblOffset val="100"/>
        <c:noMultiLvlLbl val="0"/>
      </c:catAx>
      <c:valAx>
        <c:axId val="1322629680"/>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1322634960"/>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Univariate!$G$14</c:f>
          <c:strCache>
            <c:ptCount val="1"/>
            <c:pt idx="0">
              <c:v>Sturges Method Histogram</c:v>
            </c:pt>
          </c:strCache>
        </c:strRef>
      </c:tx>
      <c:overlay val="0"/>
    </c:title>
    <c:autoTitleDeleted val="0"/>
    <c:plotArea>
      <c:layout/>
      <c:barChart>
        <c:barDir val="col"/>
        <c:grouping val="clustered"/>
        <c:varyColors val="0"/>
        <c:ser>
          <c:idx val="0"/>
          <c:order val="0"/>
          <c:tx>
            <c:v>Count</c:v>
          </c:tx>
          <c:invertIfNegative val="0"/>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Univariate!UV_Sturges_Counts</c:f>
              <c:numCache>
                <c:formatCode>0</c:formatCode>
                <c:ptCount val="13"/>
                <c:pt idx="0">
                  <c:v>2</c:v>
                </c:pt>
                <c:pt idx="1">
                  <c:v>10</c:v>
                </c:pt>
                <c:pt idx="2">
                  <c:v>76</c:v>
                </c:pt>
                <c:pt idx="3">
                  <c:v>118</c:v>
                </c:pt>
                <c:pt idx="4">
                  <c:v>170</c:v>
                </c:pt>
                <c:pt idx="5">
                  <c:v>218</c:v>
                </c:pt>
                <c:pt idx="6">
                  <c:v>237</c:v>
                </c:pt>
                <c:pt idx="7">
                  <c:v>351</c:v>
                </c:pt>
                <c:pt idx="8">
                  <c:v>396</c:v>
                </c:pt>
                <c:pt idx="9">
                  <c:v>754</c:v>
                </c:pt>
                <c:pt idx="10">
                  <c:v>343</c:v>
                </c:pt>
                <c:pt idx="11">
                  <c:v>196</c:v>
                </c:pt>
                <c:pt idx="12">
                  <c:v>57</c:v>
                </c:pt>
              </c:numCache>
            </c:numRef>
          </c:val>
          <c:extLst>
            <c:ext xmlns:c16="http://schemas.microsoft.com/office/drawing/2014/chart" uri="{C3380CC4-5D6E-409C-BE32-E72D297353CC}">
              <c16:uniqueId val="{00000001-30D9-4DC8-934E-86CA434E8EAC}"/>
            </c:ext>
          </c:extLst>
        </c:ser>
        <c:dLbls>
          <c:showLegendKey val="0"/>
          <c:showVal val="0"/>
          <c:showCatName val="0"/>
          <c:showSerName val="0"/>
          <c:showPercent val="0"/>
          <c:showBubbleSize val="0"/>
        </c:dLbls>
        <c:gapWidth val="0"/>
        <c:axId val="1322569680"/>
        <c:axId val="1322554320"/>
      </c:barChart>
      <c:lineChart>
        <c:grouping val="standard"/>
        <c:varyColors val="0"/>
        <c:ser>
          <c:idx val="1"/>
          <c:order val="1"/>
          <c:tx>
            <c:v>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Univariate!UV_Sturges_Normal_Expected</c:f>
              <c:numCache>
                <c:formatCode>General</c:formatCode>
                <c:ptCount val="13"/>
                <c:pt idx="0">
                  <c:v>2.7637825077142715</c:v>
                </c:pt>
                <c:pt idx="1">
                  <c:v>9.8560746619324693</c:v>
                </c:pt>
                <c:pt idx="2">
                  <c:v>29.398162327012038</c:v>
                </c:pt>
                <c:pt idx="3">
                  <c:v>73.345548026625949</c:v>
                </c:pt>
                <c:pt idx="4">
                  <c:v>153.06751638591393</c:v>
                </c:pt>
                <c:pt idx="5">
                  <c:v>267.21640377216181</c:v>
                </c:pt>
                <c:pt idx="6">
                  <c:v>390.23448391563971</c:v>
                </c:pt>
                <c:pt idx="7">
                  <c:v>476.73676721876984</c:v>
                </c:pt>
                <c:pt idx="8">
                  <c:v>487.22145233104203</c:v>
                </c:pt>
                <c:pt idx="9">
                  <c:v>416.55214476432565</c:v>
                </c:pt>
                <c:pt idx="10">
                  <c:v>297.92312408807055</c:v>
                </c:pt>
                <c:pt idx="11">
                  <c:v>178.2476437704675</c:v>
                </c:pt>
                <c:pt idx="12">
                  <c:v>89.210782546436263</c:v>
                </c:pt>
              </c:numCache>
            </c:numRef>
          </c:val>
          <c:smooth val="1"/>
          <c:extLst>
            <c:ext xmlns:c16="http://schemas.microsoft.com/office/drawing/2014/chart" uri="{C3380CC4-5D6E-409C-BE32-E72D297353CC}">
              <c16:uniqueId val="{00000002-30D9-4DC8-934E-86CA434E8EAC}"/>
            </c:ext>
          </c:extLst>
        </c:ser>
        <c:ser>
          <c:idx val="2"/>
          <c:order val="2"/>
          <c:tx>
            <c:v>Lognormal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Univariate!UV_Sturges_Lognormal_Expected</c:f>
              <c:numCache>
                <c:formatCode>General</c:formatCode>
                <c:ptCount val="13"/>
                <c:pt idx="0">
                  <c:v>0.4437205090425318</c:v>
                </c:pt>
                <c:pt idx="1">
                  <c:v>4.205871901009119</c:v>
                </c:pt>
                <c:pt idx="2">
                  <c:v>22.471643554719584</c:v>
                </c:pt>
                <c:pt idx="3">
                  <c:v>76.142545747309285</c:v>
                </c:pt>
                <c:pt idx="4">
                  <c:v>178.78156725072213</c:v>
                </c:pt>
                <c:pt idx="5">
                  <c:v>311.36927898676419</c:v>
                </c:pt>
                <c:pt idx="6">
                  <c:v>424.18348476544185</c:v>
                </c:pt>
                <c:pt idx="7">
                  <c:v>471.41510578928916</c:v>
                </c:pt>
                <c:pt idx="8">
                  <c:v>442.00369426251643</c:v>
                </c:pt>
                <c:pt idx="9">
                  <c:v>359.27275020241422</c:v>
                </c:pt>
                <c:pt idx="10">
                  <c:v>258.83819971296072</c:v>
                </c:pt>
                <c:pt idx="11">
                  <c:v>168.32957368583229</c:v>
                </c:pt>
                <c:pt idx="12">
                  <c:v>100.320069396534</c:v>
                </c:pt>
              </c:numCache>
            </c:numRef>
          </c:val>
          <c:smooth val="1"/>
          <c:extLst>
            <c:ext xmlns:c16="http://schemas.microsoft.com/office/drawing/2014/chart" uri="{C3380CC4-5D6E-409C-BE32-E72D297353CC}">
              <c16:uniqueId val="{00000003-30D9-4DC8-934E-86CA434E8EAC}"/>
            </c:ext>
          </c:extLst>
        </c:ser>
        <c:ser>
          <c:idx val="3"/>
          <c:order val="3"/>
          <c:tx>
            <c:v>Exponential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Univariate!UV_Sturges_Exponential_Expected</c:f>
              <c:numCache>
                <c:formatCode>General</c:formatCode>
                <c:ptCount val="13"/>
                <c:pt idx="0">
                  <c:v>98.579662734667835</c:v>
                </c:pt>
                <c:pt idx="1">
                  <c:v>92.972568442718327</c:v>
                </c:pt>
                <c:pt idx="2">
                  <c:v>87.684399023572468</c:v>
                </c:pt>
                <c:pt idx="3">
                  <c:v>82.697014408741353</c:v>
                </c:pt>
                <c:pt idx="4">
                  <c:v>77.993306315311699</c:v>
                </c:pt>
                <c:pt idx="5">
                  <c:v>73.557139559213624</c:v>
                </c:pt>
                <c:pt idx="6">
                  <c:v>69.373296706507475</c:v>
                </c:pt>
                <c:pt idx="7">
                  <c:v>65.427425872846399</c:v>
                </c:pt>
                <c:pt idx="8">
                  <c:v>61.705991492044518</c:v>
                </c:pt>
                <c:pt idx="9">
                  <c:v>58.196227884865408</c:v>
                </c:pt>
                <c:pt idx="10">
                  <c:v>54.886095468764694</c:v>
                </c:pt>
                <c:pt idx="11">
                  <c:v>51.764239458375712</c:v>
                </c:pt>
                <c:pt idx="12">
                  <c:v>48.819950915054292</c:v>
                </c:pt>
              </c:numCache>
            </c:numRef>
          </c:val>
          <c:smooth val="1"/>
          <c:extLst>
            <c:ext xmlns:c16="http://schemas.microsoft.com/office/drawing/2014/chart" uri="{C3380CC4-5D6E-409C-BE32-E72D297353CC}">
              <c16:uniqueId val="{00000004-30D9-4DC8-934E-86CA434E8EAC}"/>
            </c:ext>
          </c:extLst>
        </c:ser>
        <c:ser>
          <c:idx val="4"/>
          <c:order val="4"/>
          <c:tx>
            <c:v>Weibull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Univariate!UV_Sturges_Weibull_Expected</c:f>
              <c:numCache>
                <c:formatCode>General</c:formatCode>
                <c:ptCount val="13"/>
                <c:pt idx="0">
                  <c:v>4.0293477154754429</c:v>
                </c:pt>
                <c:pt idx="1">
                  <c:v>8.8285566767544932</c:v>
                </c:pt>
                <c:pt idx="2">
                  <c:v>17.971232827264252</c:v>
                </c:pt>
                <c:pt idx="3">
                  <c:v>34.31852082036913</c:v>
                </c:pt>
                <c:pt idx="4">
                  <c:v>61.833298996967081</c:v>
                </c:pt>
                <c:pt idx="5">
                  <c:v>105.30231004984847</c:v>
                </c:pt>
                <c:pt idx="6">
                  <c:v>169.07909892204336</c:v>
                </c:pt>
                <c:pt idx="7">
                  <c:v>254.02696571347801</c:v>
                </c:pt>
                <c:pt idx="8">
                  <c:v>352.17567040937791</c:v>
                </c:pt>
                <c:pt idx="9">
                  <c:v>440.76270696373626</c:v>
                </c:pt>
                <c:pt idx="10">
                  <c:v>482.2785824627241</c:v>
                </c:pt>
                <c:pt idx="11">
                  <c:v>441.18130442920045</c:v>
                </c:pt>
                <c:pt idx="12">
                  <c:v>317.65445608249888</c:v>
                </c:pt>
              </c:numCache>
            </c:numRef>
          </c:val>
          <c:smooth val="1"/>
          <c:extLst>
            <c:ext xmlns:c16="http://schemas.microsoft.com/office/drawing/2014/chart" uri="{C3380CC4-5D6E-409C-BE32-E72D297353CC}">
              <c16:uniqueId val="{00000005-30D9-4DC8-934E-86CA434E8EAC}"/>
            </c:ext>
          </c:extLst>
        </c:ser>
        <c:ser>
          <c:idx val="5"/>
          <c:order val="5"/>
          <c:tx>
            <c:v>Gamma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Univariate!UV_Sturges_Gamma_Expected</c:f>
              <c:numCache>
                <c:formatCode>General</c:formatCode>
                <c:ptCount val="13"/>
                <c:pt idx="0">
                  <c:v>9.5945569927052485E-2</c:v>
                </c:pt>
                <c:pt idx="1">
                  <c:v>1.1562743345969178</c:v>
                </c:pt>
                <c:pt idx="2">
                  <c:v>8.1645154250572016</c:v>
                </c:pt>
                <c:pt idx="3">
                  <c:v>36.745281321119968</c:v>
                </c:pt>
                <c:pt idx="4">
                  <c:v>112.56424939929404</c:v>
                </c:pt>
                <c:pt idx="5">
                  <c:v>247.31325874053866</c:v>
                </c:pt>
                <c:pt idx="6">
                  <c:v>406.58447421514103</c:v>
                </c:pt>
                <c:pt idx="7">
                  <c:v>517.8934272543313</c:v>
                </c:pt>
                <c:pt idx="8">
                  <c:v>526.14257044624662</c:v>
                </c:pt>
                <c:pt idx="9">
                  <c:v>436.8403593206167</c:v>
                </c:pt>
                <c:pt idx="10">
                  <c:v>302.60684514760715</c:v>
                </c:pt>
                <c:pt idx="11">
                  <c:v>178.01439739557222</c:v>
                </c:pt>
                <c:pt idx="12">
                  <c:v>90.29736634249015</c:v>
                </c:pt>
              </c:numCache>
            </c:numRef>
          </c:val>
          <c:smooth val="1"/>
          <c:extLst>
            <c:ext xmlns:c16="http://schemas.microsoft.com/office/drawing/2014/chart" uri="{C3380CC4-5D6E-409C-BE32-E72D297353CC}">
              <c16:uniqueId val="{00000006-30D9-4DC8-934E-86CA434E8EAC}"/>
            </c:ext>
          </c:extLst>
        </c:ser>
        <c:ser>
          <c:idx val="6"/>
          <c:order val="6"/>
          <c:tx>
            <c:v>Triangular</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Univariate!UV_Sturges_Triangular_Expected</c:f>
              <c:numCache>
                <c:formatCode>General</c:formatCode>
                <c:ptCount val="13"/>
                <c:pt idx="0">
                  <c:v>25.438141140951959</c:v>
                </c:pt>
                <c:pt idx="1">
                  <c:v>75.025160908889461</c:v>
                </c:pt>
                <c:pt idx="2">
                  <c:v>124.61218067682698</c:v>
                </c:pt>
                <c:pt idx="3">
                  <c:v>174.19920044476444</c:v>
                </c:pt>
                <c:pt idx="4">
                  <c:v>223.78622021270195</c:v>
                </c:pt>
                <c:pt idx="5">
                  <c:v>273.3732399806396</c:v>
                </c:pt>
                <c:pt idx="6">
                  <c:v>322.96025974857702</c:v>
                </c:pt>
                <c:pt idx="7">
                  <c:v>372.54727951651432</c:v>
                </c:pt>
                <c:pt idx="8">
                  <c:v>422.13429928445208</c:v>
                </c:pt>
                <c:pt idx="9">
                  <c:v>398.5993092153729</c:v>
                </c:pt>
                <c:pt idx="10">
                  <c:v>285.29992417233399</c:v>
                </c:pt>
                <c:pt idx="11">
                  <c:v>171.77030850487188</c:v>
                </c:pt>
                <c:pt idx="12">
                  <c:v>58.240692837409142</c:v>
                </c:pt>
              </c:numCache>
            </c:numRef>
          </c:val>
          <c:smooth val="1"/>
          <c:extLst>
            <c:ext xmlns:c16="http://schemas.microsoft.com/office/drawing/2014/chart" uri="{C3380CC4-5D6E-409C-BE32-E72D297353CC}">
              <c16:uniqueId val="{00000007-30D9-4DC8-934E-86CA434E8EAC}"/>
            </c:ext>
          </c:extLst>
        </c:ser>
        <c:ser>
          <c:idx val="7"/>
          <c:order val="7"/>
          <c:tx>
            <c:v>Beta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Univariate!UV_Sturges_Beta_Expected</c:f>
              <c:numCache>
                <c:formatCode>General</c:formatCode>
                <c:ptCount val="13"/>
                <c:pt idx="0">
                  <c:v>2.5488726108911661E-4</c:v>
                </c:pt>
                <c:pt idx="1">
                  <c:v>5.3221626624216263E-2</c:v>
                </c:pt>
                <c:pt idx="2">
                  <c:v>1.07096752057941</c:v>
                </c:pt>
                <c:pt idx="3">
                  <c:v>7.9387574113534169</c:v>
                </c:pt>
                <c:pt idx="4">
                  <c:v>33.593489099270542</c:v>
                </c:pt>
                <c:pt idx="5">
                  <c:v>98.454557768200303</c:v>
                </c:pt>
                <c:pt idx="6">
                  <c:v>220.0231290204969</c:v>
                </c:pt>
                <c:pt idx="7">
                  <c:v>393.21118852083742</c:v>
                </c:pt>
                <c:pt idx="8">
                  <c:v>570.91841683766472</c:v>
                </c:pt>
                <c:pt idx="9">
                  <c:v>663.2779301180293</c:v>
                </c:pt>
                <c:pt idx="10">
                  <c:v>577.72599636773145</c:v>
                </c:pt>
                <c:pt idx="11">
                  <c:v>310.96677108311786</c:v>
                </c:pt>
                <c:pt idx="12">
                  <c:v>50.765301898664738</c:v>
                </c:pt>
              </c:numCache>
            </c:numRef>
          </c:val>
          <c:smooth val="1"/>
          <c:extLst>
            <c:ext xmlns:c16="http://schemas.microsoft.com/office/drawing/2014/chart" uri="{C3380CC4-5D6E-409C-BE32-E72D297353CC}">
              <c16:uniqueId val="{00000008-30D9-4DC8-934E-86CA434E8EAC}"/>
            </c:ext>
          </c:extLst>
        </c:ser>
        <c:ser>
          <c:idx val="8"/>
          <c:order val="8"/>
          <c:tx>
            <c:v>BetaPERT</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Univariate!UV_Sturges_BetaPERT_Expected</c:f>
              <c:numCache>
                <c:formatCode>General</c:formatCode>
                <c:ptCount val="13"/>
                <c:pt idx="0">
                  <c:v>1.066300900151123</c:v>
                </c:pt>
                <c:pt idx="1">
                  <c:v>12.150185075650466</c:v>
                </c:pt>
                <c:pt idx="2">
                  <c:v>42.518339137898536</c:v>
                </c:pt>
                <c:pt idx="3">
                  <c:v>94.398250616831248</c:v>
                </c:pt>
                <c:pt idx="4">
                  <c:v>164.74593231533493</c:v>
                </c:pt>
                <c:pt idx="5">
                  <c:v>246.3857126227654</c:v>
                </c:pt>
                <c:pt idx="6">
                  <c:v>328.84248219129</c:v>
                </c:pt>
                <c:pt idx="7">
                  <c:v>399.12143870147167</c:v>
                </c:pt>
                <c:pt idx="8">
                  <c:v>442.57535221180694</c:v>
                </c:pt>
                <c:pt idx="9">
                  <c:v>444.03375578218402</c:v>
                </c:pt>
                <c:pt idx="10">
                  <c:v>389.55988258306741</c:v>
                </c:pt>
                <c:pt idx="11">
                  <c:v>269.95942961176758</c:v>
                </c:pt>
                <c:pt idx="12">
                  <c:v>92.636015268801458</c:v>
                </c:pt>
              </c:numCache>
            </c:numRef>
          </c:val>
          <c:smooth val="1"/>
          <c:extLst>
            <c:ext xmlns:c16="http://schemas.microsoft.com/office/drawing/2014/chart" uri="{C3380CC4-5D6E-409C-BE32-E72D297353CC}">
              <c16:uniqueId val="{00000009-30D9-4DC8-934E-86CA434E8EAC}"/>
            </c:ext>
          </c:extLst>
        </c:ser>
        <c:dLbls>
          <c:showLegendKey val="0"/>
          <c:showVal val="0"/>
          <c:showCatName val="0"/>
          <c:showSerName val="0"/>
          <c:showPercent val="0"/>
          <c:showBubbleSize val="0"/>
        </c:dLbls>
        <c:marker val="1"/>
        <c:smooth val="0"/>
        <c:axId val="1322569680"/>
        <c:axId val="1322554320"/>
      </c:lineChart>
      <c:catAx>
        <c:axId val="1322569680"/>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322554320"/>
        <c:crosses val="autoZero"/>
        <c:auto val="1"/>
        <c:lblAlgn val="ctr"/>
        <c:lblOffset val="100"/>
        <c:noMultiLvlLbl val="0"/>
      </c:catAx>
      <c:valAx>
        <c:axId val="1322554320"/>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322569680"/>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Univariate!$G$34</c:f>
          <c:strCache>
            <c:ptCount val="1"/>
            <c:pt idx="0">
              <c:v>Scott Method Histogram</c:v>
            </c:pt>
          </c:strCache>
        </c:strRef>
      </c:tx>
      <c:overlay val="0"/>
    </c:title>
    <c:autoTitleDeleted val="0"/>
    <c:plotArea>
      <c:layout/>
      <c:barChart>
        <c:barDir val="col"/>
        <c:grouping val="clustered"/>
        <c:varyColors val="0"/>
        <c:ser>
          <c:idx val="0"/>
          <c:order val="0"/>
          <c:tx>
            <c:v>Count</c:v>
          </c:tx>
          <c:invertIfNegative val="0"/>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Univariate!UV_Scott_Counts</c:f>
              <c:numCache>
                <c:formatCode>0</c:formatCode>
                <c:ptCount val="23"/>
                <c:pt idx="0">
                  <c:v>1</c:v>
                </c:pt>
                <c:pt idx="1">
                  <c:v>1</c:v>
                </c:pt>
                <c:pt idx="2">
                  <c:v>4</c:v>
                </c:pt>
                <c:pt idx="3">
                  <c:v>20</c:v>
                </c:pt>
                <c:pt idx="4">
                  <c:v>41</c:v>
                </c:pt>
                <c:pt idx="5">
                  <c:v>60</c:v>
                </c:pt>
                <c:pt idx="6">
                  <c:v>68</c:v>
                </c:pt>
                <c:pt idx="7">
                  <c:v>93</c:v>
                </c:pt>
                <c:pt idx="8">
                  <c:v>109</c:v>
                </c:pt>
                <c:pt idx="9">
                  <c:v>140</c:v>
                </c:pt>
                <c:pt idx="10">
                  <c:v>89</c:v>
                </c:pt>
                <c:pt idx="11">
                  <c:v>145</c:v>
                </c:pt>
                <c:pt idx="12">
                  <c:v>173</c:v>
                </c:pt>
                <c:pt idx="13">
                  <c:v>200</c:v>
                </c:pt>
                <c:pt idx="14">
                  <c:v>164</c:v>
                </c:pt>
                <c:pt idx="15">
                  <c:v>308</c:v>
                </c:pt>
                <c:pt idx="16">
                  <c:v>513</c:v>
                </c:pt>
                <c:pt idx="17">
                  <c:v>274</c:v>
                </c:pt>
                <c:pt idx="18">
                  <c:v>251</c:v>
                </c:pt>
                <c:pt idx="19">
                  <c:v>150</c:v>
                </c:pt>
                <c:pt idx="20">
                  <c:v>67</c:v>
                </c:pt>
                <c:pt idx="21">
                  <c:v>27</c:v>
                </c:pt>
                <c:pt idx="22">
                  <c:v>30</c:v>
                </c:pt>
              </c:numCache>
            </c:numRef>
          </c:val>
          <c:extLst>
            <c:ext xmlns:c16="http://schemas.microsoft.com/office/drawing/2014/chart" uri="{C3380CC4-5D6E-409C-BE32-E72D297353CC}">
              <c16:uniqueId val="{00000001-9FA7-480D-BF03-A290AAEDBAC2}"/>
            </c:ext>
          </c:extLst>
        </c:ser>
        <c:dLbls>
          <c:showLegendKey val="0"/>
          <c:showVal val="0"/>
          <c:showCatName val="0"/>
          <c:showSerName val="0"/>
          <c:showPercent val="0"/>
          <c:showBubbleSize val="0"/>
        </c:dLbls>
        <c:gapWidth val="0"/>
        <c:axId val="1322552400"/>
        <c:axId val="1322553840"/>
      </c:barChart>
      <c:lineChart>
        <c:grouping val="standard"/>
        <c:varyColors val="0"/>
        <c:ser>
          <c:idx val="1"/>
          <c:order val="1"/>
          <c:tx>
            <c:v>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Univariate!UV_Scott_Normal_Expected</c:f>
              <c:numCache>
                <c:formatCode>General</c:formatCode>
                <c:ptCount val="23"/>
                <c:pt idx="0">
                  <c:v>1.1002919797007837</c:v>
                </c:pt>
                <c:pt idx="1">
                  <c:v>2.3767469003777291</c:v>
                </c:pt>
                <c:pt idx="2">
                  <c:v>4.8466103023372531</c:v>
                </c:pt>
                <c:pt idx="3">
                  <c:v>9.3298341144929768</c:v>
                </c:pt>
                <c:pt idx="4">
                  <c:v>16.954728614080597</c:v>
                </c:pt>
                <c:pt idx="5">
                  <c:v>29.086352973043944</c:v>
                </c:pt>
                <c:pt idx="6">
                  <c:v>47.10527833257968</c:v>
                </c:pt>
                <c:pt idx="7">
                  <c:v>72.01651261057205</c:v>
                </c:pt>
                <c:pt idx="8">
                  <c:v>103.93865710948769</c:v>
                </c:pt>
                <c:pt idx="9">
                  <c:v>141.61357036880588</c:v>
                </c:pt>
                <c:pt idx="10">
                  <c:v>182.14431255953883</c:v>
                </c:pt>
                <c:pt idx="11">
                  <c:v>221.1614888004631</c:v>
                </c:pt>
                <c:pt idx="12">
                  <c:v>253.5050864275259</c:v>
                </c:pt>
                <c:pt idx="13">
                  <c:v>274.31353000125233</c:v>
                </c:pt>
                <c:pt idx="14">
                  <c:v>280.21489319194131</c:v>
                </c:pt>
                <c:pt idx="15">
                  <c:v>270.22072056696129</c:v>
                </c:pt>
                <c:pt idx="16">
                  <c:v>245.99682664589358</c:v>
                </c:pt>
                <c:pt idx="17">
                  <c:v>211.40912036674925</c:v>
                </c:pt>
                <c:pt idx="18">
                  <c:v>171.51463563398519</c:v>
                </c:pt>
                <c:pt idx="19">
                  <c:v>131.35958149624909</c:v>
                </c:pt>
                <c:pt idx="20">
                  <c:v>94.974113072190789</c:v>
                </c:pt>
                <c:pt idx="21">
                  <c:v>64.823343963167531</c:v>
                </c:pt>
                <c:pt idx="22">
                  <c:v>41.767650284715202</c:v>
                </c:pt>
              </c:numCache>
            </c:numRef>
          </c:val>
          <c:smooth val="1"/>
          <c:extLst>
            <c:ext xmlns:c16="http://schemas.microsoft.com/office/drawing/2014/chart" uri="{C3380CC4-5D6E-409C-BE32-E72D297353CC}">
              <c16:uniqueId val="{00000002-9FA7-480D-BF03-A290AAEDBAC2}"/>
            </c:ext>
          </c:extLst>
        </c:ser>
        <c:ser>
          <c:idx val="2"/>
          <c:order val="2"/>
          <c:tx>
            <c:v>Lognormal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Univariate!UV_Scott_Lognormal_Expected</c:f>
              <c:numCache>
                <c:formatCode>General</c:formatCode>
                <c:ptCount val="23"/>
                <c:pt idx="0">
                  <c:v>0.11604249498883461</c:v>
                </c:pt>
                <c:pt idx="1">
                  <c:v>0.51447413113909868</c:v>
                </c:pt>
                <c:pt idx="2">
                  <c:v>1.8178585437628438</c:v>
                </c:pt>
                <c:pt idx="3">
                  <c:v>5.2781135478875552</c:v>
                </c:pt>
                <c:pt idx="4">
                  <c:v>12.917290925134429</c:v>
                </c:pt>
                <c:pt idx="5">
                  <c:v>27.221797294204897</c:v>
                </c:pt>
                <c:pt idx="6">
                  <c:v>50.299283254732096</c:v>
                </c:pt>
                <c:pt idx="7">
                  <c:v>82.753618213888558</c:v>
                </c:pt>
                <c:pt idx="8">
                  <c:v>122.83284391222604</c:v>
                </c:pt>
                <c:pt idx="9">
                  <c:v>166.36922067734923</c:v>
                </c:pt>
                <c:pt idx="10">
                  <c:v>207.64885411338292</c:v>
                </c:pt>
                <c:pt idx="11">
                  <c:v>240.87751537869886</c:v>
                </c:pt>
                <c:pt idx="12">
                  <c:v>261.64761227449361</c:v>
                </c:pt>
                <c:pt idx="13">
                  <c:v>267.87804193192778</c:v>
                </c:pt>
                <c:pt idx="14">
                  <c:v>259.99449338532378</c:v>
                </c:pt>
                <c:pt idx="15">
                  <c:v>240.44403411194855</c:v>
                </c:pt>
                <c:pt idx="16">
                  <c:v>212.83961109280403</c:v>
                </c:pt>
                <c:pt idx="17">
                  <c:v>181.06260924514748</c:v>
                </c:pt>
                <c:pt idx="18">
                  <c:v>148.56080846491651</c:v>
                </c:pt>
                <c:pt idx="19">
                  <c:v>117.94413729688549</c:v>
                </c:pt>
                <c:pt idx="20">
                  <c:v>90.865547672434488</c:v>
                </c:pt>
                <c:pt idx="21">
                  <c:v>68.108500678561825</c:v>
                </c:pt>
                <c:pt idx="22">
                  <c:v>49.785197122716518</c:v>
                </c:pt>
              </c:numCache>
            </c:numRef>
          </c:val>
          <c:smooth val="1"/>
          <c:extLst>
            <c:ext xmlns:c16="http://schemas.microsoft.com/office/drawing/2014/chart" uri="{C3380CC4-5D6E-409C-BE32-E72D297353CC}">
              <c16:uniqueId val="{00000003-9FA7-480D-BF03-A290AAEDBAC2}"/>
            </c:ext>
          </c:extLst>
        </c:ser>
        <c:ser>
          <c:idx val="3"/>
          <c:order val="3"/>
          <c:tx>
            <c:v>Exponential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Univariate!UV_Scott_Exponential_Expected</c:f>
              <c:numCache>
                <c:formatCode>General</c:formatCode>
                <c:ptCount val="23"/>
                <c:pt idx="0">
                  <c:v>56.427319371871135</c:v>
                </c:pt>
                <c:pt idx="1">
                  <c:v>54.590180265240292</c:v>
                </c:pt>
                <c:pt idx="2">
                  <c:v>52.812854031782521</c:v>
                </c:pt>
                <c:pt idx="3">
                  <c:v>51.09339330682505</c:v>
                </c:pt>
                <c:pt idx="4">
                  <c:v>49.429914127247571</c:v>
                </c:pt>
                <c:pt idx="5">
                  <c:v>47.820593867284366</c:v>
                </c:pt>
                <c:pt idx="6">
                  <c:v>46.263669241520496</c:v>
                </c:pt>
                <c:pt idx="7">
                  <c:v>44.757434372915185</c:v>
                </c:pt>
                <c:pt idx="8">
                  <c:v>43.300238923720215</c:v>
                </c:pt>
                <c:pt idx="9">
                  <c:v>41.890486287253829</c:v>
                </c:pt>
                <c:pt idx="10">
                  <c:v>40.526631838543651</c:v>
                </c:pt>
                <c:pt idx="11">
                  <c:v>39.207181241928083</c:v>
                </c:pt>
                <c:pt idx="12">
                  <c:v>37.930688813754742</c:v>
                </c:pt>
                <c:pt idx="13">
                  <c:v>36.695755938387336</c:v>
                </c:pt>
                <c:pt idx="14">
                  <c:v>35.501029535782166</c:v>
                </c:pt>
                <c:pt idx="15">
                  <c:v>34.345200578959791</c:v>
                </c:pt>
                <c:pt idx="16">
                  <c:v>33.227002659741629</c:v>
                </c:pt>
                <c:pt idx="17">
                  <c:v>32.145210601181113</c:v>
                </c:pt>
                <c:pt idx="18">
                  <c:v>31.098639115176034</c:v>
                </c:pt>
                <c:pt idx="19">
                  <c:v>30.086141503779945</c:v>
                </c:pt>
                <c:pt idx="20">
                  <c:v>29.106608402801626</c:v>
                </c:pt>
                <c:pt idx="21">
                  <c:v>28.158966566304006</c:v>
                </c:pt>
                <c:pt idx="22">
                  <c:v>27.242177690683022</c:v>
                </c:pt>
              </c:numCache>
            </c:numRef>
          </c:val>
          <c:smooth val="1"/>
          <c:extLst>
            <c:ext xmlns:c16="http://schemas.microsoft.com/office/drawing/2014/chart" uri="{C3380CC4-5D6E-409C-BE32-E72D297353CC}">
              <c16:uniqueId val="{00000004-9FA7-480D-BF03-A290AAEDBAC2}"/>
            </c:ext>
          </c:extLst>
        </c:ser>
        <c:ser>
          <c:idx val="4"/>
          <c:order val="4"/>
          <c:tx>
            <c:v>Weibull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Univariate!UV_Scott_Weibull_Expected</c:f>
              <c:numCache>
                <c:formatCode>General</c:formatCode>
                <c:ptCount val="23"/>
                <c:pt idx="0">
                  <c:v>1.8660496238078221</c:v>
                </c:pt>
                <c:pt idx="1">
                  <c:v>2.972402660693569</c:v>
                </c:pt>
                <c:pt idx="2">
                  <c:v>4.6107491572130437</c:v>
                </c:pt>
                <c:pt idx="3">
                  <c:v>6.9825731258706449</c:v>
                </c:pt>
                <c:pt idx="4">
                  <c:v>10.344867797411677</c:v>
                </c:pt>
                <c:pt idx="5">
                  <c:v>15.017361234664104</c:v>
                </c:pt>
                <c:pt idx="6">
                  <c:v>21.386395172927482</c:v>
                </c:pt>
                <c:pt idx="7">
                  <c:v>29.902021756219806</c:v>
                </c:pt>
                <c:pt idx="8">
                  <c:v>41.063126096581513</c:v>
                </c:pt>
                <c:pt idx="9">
                  <c:v>55.383264996005067</c:v>
                </c:pt>
                <c:pt idx="10">
                  <c:v>73.327838040151221</c:v>
                </c:pt>
                <c:pt idx="11">
                  <c:v>95.212163603934641</c:v>
                </c:pt>
                <c:pt idx="12">
                  <c:v>121.05193187520095</c:v>
                </c:pt>
                <c:pt idx="13">
                  <c:v>150.36544864148078</c:v>
                </c:pt>
                <c:pt idx="14">
                  <c:v>181.94511184403535</c:v>
                </c:pt>
                <c:pt idx="15">
                  <c:v>213.6471165677618</c:v>
                </c:pt>
                <c:pt idx="16">
                  <c:v>242.2923270218698</c:v>
                </c:pt>
                <c:pt idx="17">
                  <c:v>263.8149122328295</c:v>
                </c:pt>
                <c:pt idx="18">
                  <c:v>273.80672492535666</c:v>
                </c:pt>
                <c:pt idx="19">
                  <c:v>268.53301214172126</c:v>
                </c:pt>
                <c:pt idx="20">
                  <c:v>246.29122930315881</c:v>
                </c:pt>
                <c:pt idx="21">
                  <c:v>208.66612062793308</c:v>
                </c:pt>
                <c:pt idx="22">
                  <c:v>160.95930362290926</c:v>
                </c:pt>
              </c:numCache>
            </c:numRef>
          </c:val>
          <c:smooth val="1"/>
          <c:extLst>
            <c:ext xmlns:c16="http://schemas.microsoft.com/office/drawing/2014/chart" uri="{C3380CC4-5D6E-409C-BE32-E72D297353CC}">
              <c16:uniqueId val="{00000005-9FA7-480D-BF03-A290AAEDBAC2}"/>
            </c:ext>
          </c:extLst>
        </c:ser>
        <c:ser>
          <c:idx val="5"/>
          <c:order val="5"/>
          <c:tx>
            <c:v>Gamma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Univariate!UV_Scott_Gamma_Expected</c:f>
              <c:numCache>
                <c:formatCode>General</c:formatCode>
                <c:ptCount val="23"/>
                <c:pt idx="0">
                  <c:v>2.3384309197298902E-2</c:v>
                </c:pt>
                <c:pt idx="1">
                  <c:v>0.11637968404561642</c:v>
                </c:pt>
                <c:pt idx="2">
                  <c:v>0.47339674872376569</c:v>
                </c:pt>
                <c:pt idx="3">
                  <c:v>1.6069145719179125</c:v>
                </c:pt>
                <c:pt idx="4">
                  <c:v>4.6332416692896539</c:v>
                </c:pt>
                <c:pt idx="5">
                  <c:v>11.522137257383246</c:v>
                </c:pt>
                <c:pt idx="6">
                  <c:v>25.042907453894315</c:v>
                </c:pt>
                <c:pt idx="7">
                  <c:v>48.123151451945247</c:v>
                </c:pt>
                <c:pt idx="8">
                  <c:v>82.592510988416194</c:v>
                </c:pt>
                <c:pt idx="9">
                  <c:v>127.73973849209831</c:v>
                </c:pt>
                <c:pt idx="10">
                  <c:v>179.45325053253057</c:v>
                </c:pt>
                <c:pt idx="11">
                  <c:v>230.61175982305744</c:v>
                </c:pt>
                <c:pt idx="12">
                  <c:v>272.80832616142862</c:v>
                </c:pt>
                <c:pt idx="13">
                  <c:v>298.77295407807264</c:v>
                </c:pt>
                <c:pt idx="14">
                  <c:v>304.47437060862347</c:v>
                </c:pt>
                <c:pt idx="15">
                  <c:v>290.06281273237482</c:v>
                </c:pt>
                <c:pt idx="16">
                  <c:v>259.40906464194927</c:v>
                </c:pt>
                <c:pt idx="17">
                  <c:v>218.61807836754744</c:v>
                </c:pt>
                <c:pt idx="18">
                  <c:v>174.22321646022269</c:v>
                </c:pt>
                <c:pt idx="19">
                  <c:v>131.71271804881832</c:v>
                </c:pt>
                <c:pt idx="20">
                  <c:v>94.73695969575077</c:v>
                </c:pt>
                <c:pt idx="21">
                  <c:v>65.00509362782249</c:v>
                </c:pt>
                <c:pt idx="22">
                  <c:v>42.656597507428856</c:v>
                </c:pt>
              </c:numCache>
            </c:numRef>
          </c:val>
          <c:smooth val="1"/>
          <c:extLst>
            <c:ext xmlns:c16="http://schemas.microsoft.com/office/drawing/2014/chart" uri="{C3380CC4-5D6E-409C-BE32-E72D297353CC}">
              <c16:uniqueId val="{00000006-9FA7-480D-BF03-A290AAEDBAC2}"/>
            </c:ext>
          </c:extLst>
        </c:ser>
        <c:ser>
          <c:idx val="6"/>
          <c:order val="6"/>
          <c:tx>
            <c:v>Triangular</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Univariate!UV_Scott_Triangular_Expected</c:f>
              <c:numCache>
                <c:formatCode>General</c:formatCode>
                <c:ptCount val="23"/>
                <c:pt idx="0">
                  <c:v>8.2851567414531058</c:v>
                </c:pt>
                <c:pt idx="1">
                  <c:v>24.126756629508741</c:v>
                </c:pt>
                <c:pt idx="2">
                  <c:v>39.968356517564374</c:v>
                </c:pt>
                <c:pt idx="3">
                  <c:v>55.809956405620007</c:v>
                </c:pt>
                <c:pt idx="4">
                  <c:v>71.651556293675597</c:v>
                </c:pt>
                <c:pt idx="5">
                  <c:v>87.49315618173128</c:v>
                </c:pt>
                <c:pt idx="6">
                  <c:v>103.33475606978689</c:v>
                </c:pt>
                <c:pt idx="7">
                  <c:v>119.17635595784249</c:v>
                </c:pt>
                <c:pt idx="8">
                  <c:v>135.01795584589817</c:v>
                </c:pt>
                <c:pt idx="9">
                  <c:v>150.85955573395387</c:v>
                </c:pt>
                <c:pt idx="10">
                  <c:v>166.7011556220094</c:v>
                </c:pt>
                <c:pt idx="11">
                  <c:v>182.54275551006506</c:v>
                </c:pt>
                <c:pt idx="12">
                  <c:v>198.38435539812076</c:v>
                </c:pt>
                <c:pt idx="13">
                  <c:v>214.22595528617629</c:v>
                </c:pt>
                <c:pt idx="14">
                  <c:v>230.06755517423213</c:v>
                </c:pt>
                <c:pt idx="15">
                  <c:v>245.90915506228731</c:v>
                </c:pt>
                <c:pt idx="16">
                  <c:v>236.57760395914332</c:v>
                </c:pt>
                <c:pt idx="17">
                  <c:v>200.31581735161876</c:v>
                </c:pt>
                <c:pt idx="18">
                  <c:v>164.046431627987</c:v>
                </c:pt>
                <c:pt idx="19">
                  <c:v>127.77704590435525</c:v>
                </c:pt>
                <c:pt idx="20">
                  <c:v>91.507660180723491</c:v>
                </c:pt>
                <c:pt idx="21">
                  <c:v>55.238274457092068</c:v>
                </c:pt>
                <c:pt idx="22">
                  <c:v>18.968888733460311</c:v>
                </c:pt>
              </c:numCache>
            </c:numRef>
          </c:val>
          <c:smooth val="1"/>
          <c:extLst>
            <c:ext xmlns:c16="http://schemas.microsoft.com/office/drawing/2014/chart" uri="{C3380CC4-5D6E-409C-BE32-E72D297353CC}">
              <c16:uniqueId val="{00000007-9FA7-480D-BF03-A290AAEDBAC2}"/>
            </c:ext>
          </c:extLst>
        </c:ser>
        <c:ser>
          <c:idx val="7"/>
          <c:order val="7"/>
          <c:tx>
            <c:v>Beta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Univariate!UV_Scott_Beta_Expected</c:f>
              <c:numCache>
                <c:formatCode>General</c:formatCode>
                <c:ptCount val="23"/>
                <c:pt idx="0">
                  <c:v>2.999346332582179E-6</c:v>
                </c:pt>
                <c:pt idx="1">
                  <c:v>6.5771895529322913E-4</c:v>
                </c:pt>
                <c:pt idx="2">
                  <c:v>1.4476028290491222E-2</c:v>
                </c:pt>
                <c:pt idx="3">
                  <c:v>0.12044597135418311</c:v>
                </c:pt>
                <c:pt idx="4">
                  <c:v>0.58691439068207985</c:v>
                </c:pt>
                <c:pt idx="5">
                  <c:v>2.0409333282833608</c:v>
                </c:pt>
                <c:pt idx="6">
                  <c:v>5.6223480340052099</c:v>
                </c:pt>
                <c:pt idx="7">
                  <c:v>13.043969321996773</c:v>
                </c:pt>
                <c:pt idx="8">
                  <c:v>26.484752360614586</c:v>
                </c:pt>
                <c:pt idx="9">
                  <c:v>48.268316461186764</c:v>
                </c:pt>
                <c:pt idx="10">
                  <c:v>80.320839376130493</c:v>
                </c:pt>
                <c:pt idx="11">
                  <c:v>123.45599236318235</c:v>
                </c:pt>
                <c:pt idx="12">
                  <c:v>176.59487529749714</c:v>
                </c:pt>
                <c:pt idx="13">
                  <c:v>236.08941236130096</c:v>
                </c:pt>
                <c:pt idx="14">
                  <c:v>295.37029053331071</c:v>
                </c:pt>
                <c:pt idx="15">
                  <c:v>345.17473943529154</c:v>
                </c:pt>
                <c:pt idx="16">
                  <c:v>374.61082744437584</c:v>
                </c:pt>
                <c:pt idx="17">
                  <c:v>373.26224722297968</c:v>
                </c:pt>
                <c:pt idx="18">
                  <c:v>334.39647859961133</c:v>
                </c:pt>
                <c:pt idx="19">
                  <c:v>259.04702407905756</c:v>
                </c:pt>
                <c:pt idx="20">
                  <c:v>160.16138543359813</c:v>
                </c:pt>
                <c:pt idx="21">
                  <c:v>64.765129923208235</c:v>
                </c:pt>
                <c:pt idx="22">
                  <c:v>8.5679234755721385</c:v>
                </c:pt>
              </c:numCache>
            </c:numRef>
          </c:val>
          <c:smooth val="1"/>
          <c:extLst>
            <c:ext xmlns:c16="http://schemas.microsoft.com/office/drawing/2014/chart" uri="{C3380CC4-5D6E-409C-BE32-E72D297353CC}">
              <c16:uniqueId val="{00000008-9FA7-480D-BF03-A290AAEDBAC2}"/>
            </c:ext>
          </c:extLst>
        </c:ser>
        <c:ser>
          <c:idx val="8"/>
          <c:order val="8"/>
          <c:tx>
            <c:v>BetaPERT</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Univariate!UV_Scott_BetaPERT_Expected</c:f>
              <c:numCache>
                <c:formatCode>General</c:formatCode>
                <c:ptCount val="23"/>
                <c:pt idx="0">
                  <c:v>0.13214387214132212</c:v>
                </c:pt>
                <c:pt idx="1">
                  <c:v>1.5368459049400516</c:v>
                </c:pt>
                <c:pt idx="2">
                  <c:v>5.6208786788817093</c:v>
                </c:pt>
                <c:pt idx="3">
                  <c:v>13.210955984813083</c:v>
                </c:pt>
                <c:pt idx="4">
                  <c:v>24.704183809295756</c:v>
                </c:pt>
                <c:pt idx="5">
                  <c:v>40.154050514110573</c:v>
                </c:pt>
                <c:pt idx="6">
                  <c:v>59.320465211087679</c:v>
                </c:pt>
                <c:pt idx="7">
                  <c:v>81.7059705968353</c:v>
                </c:pt>
                <c:pt idx="8">
                  <c:v>106.58531595651367</c:v>
                </c:pt>
                <c:pt idx="9">
                  <c:v>133.03170422121966</c:v>
                </c:pt>
                <c:pt idx="10">
                  <c:v>159.94163571419779</c:v>
                </c:pt>
                <c:pt idx="11">
                  <c:v>186.05972909037314</c:v>
                </c:pt>
                <c:pt idx="12">
                  <c:v>210.0047515011895</c:v>
                </c:pt>
                <c:pt idx="13">
                  <c:v>230.29820510210564</c:v>
                </c:pt>
                <c:pt idx="14">
                  <c:v>245.39720591615884</c:v>
                </c:pt>
                <c:pt idx="15">
                  <c:v>253.73418509816904</c:v>
                </c:pt>
                <c:pt idx="16">
                  <c:v>253.76747433373558</c:v>
                </c:pt>
                <c:pt idx="17">
                  <c:v>244.04989940115266</c:v>
                </c:pt>
                <c:pt idx="18">
                  <c:v>223.32913654134936</c:v>
                </c:pt>
                <c:pt idx="19">
                  <c:v>190.70975969491082</c:v>
                </c:pt>
                <c:pt idx="20">
                  <c:v>145.95390002325374</c:v>
                </c:pt>
                <c:pt idx="21">
                  <c:v>90.178753350328762</c:v>
                </c:pt>
                <c:pt idx="22">
                  <c:v>28.565926502257128</c:v>
                </c:pt>
              </c:numCache>
            </c:numRef>
          </c:val>
          <c:smooth val="1"/>
          <c:extLst>
            <c:ext xmlns:c16="http://schemas.microsoft.com/office/drawing/2014/chart" uri="{C3380CC4-5D6E-409C-BE32-E72D297353CC}">
              <c16:uniqueId val="{00000009-9FA7-480D-BF03-A290AAEDBAC2}"/>
            </c:ext>
          </c:extLst>
        </c:ser>
        <c:dLbls>
          <c:showLegendKey val="0"/>
          <c:showVal val="0"/>
          <c:showCatName val="0"/>
          <c:showSerName val="0"/>
          <c:showPercent val="0"/>
          <c:showBubbleSize val="0"/>
        </c:dLbls>
        <c:marker val="1"/>
        <c:smooth val="0"/>
        <c:axId val="1322552400"/>
        <c:axId val="1322553840"/>
      </c:lineChart>
      <c:catAx>
        <c:axId val="1322552400"/>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322553840"/>
        <c:crosses val="autoZero"/>
        <c:auto val="1"/>
        <c:lblAlgn val="ctr"/>
        <c:lblOffset val="100"/>
        <c:noMultiLvlLbl val="0"/>
      </c:catAx>
      <c:valAx>
        <c:axId val="1322553840"/>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322552400"/>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Univariate!$G$54</c:f>
          <c:strCache>
            <c:ptCount val="1"/>
            <c:pt idx="0">
              <c:v>FD Method Histogram</c:v>
            </c:pt>
          </c:strCache>
        </c:strRef>
      </c:tx>
      <c:overlay val="0"/>
    </c:title>
    <c:autoTitleDeleted val="0"/>
    <c:plotArea>
      <c:layout/>
      <c:barChart>
        <c:barDir val="col"/>
        <c:grouping val="clustered"/>
        <c:varyColors val="0"/>
        <c:ser>
          <c:idx val="0"/>
          <c:order val="0"/>
          <c:tx>
            <c:v>Count</c:v>
          </c:tx>
          <c:invertIfNegative val="0"/>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Univariate!UV_FD_Counts</c:f>
              <c:numCache>
                <c:formatCode>0</c:formatCode>
                <c:ptCount val="30"/>
                <c:pt idx="0">
                  <c:v>1</c:v>
                </c:pt>
                <c:pt idx="1">
                  <c:v>1</c:v>
                </c:pt>
                <c:pt idx="2">
                  <c:v>2</c:v>
                </c:pt>
                <c:pt idx="3">
                  <c:v>3</c:v>
                </c:pt>
                <c:pt idx="4">
                  <c:v>12</c:v>
                </c:pt>
                <c:pt idx="5">
                  <c:v>35</c:v>
                </c:pt>
                <c:pt idx="6">
                  <c:v>38</c:v>
                </c:pt>
                <c:pt idx="7">
                  <c:v>35</c:v>
                </c:pt>
                <c:pt idx="8">
                  <c:v>61</c:v>
                </c:pt>
                <c:pt idx="9">
                  <c:v>69</c:v>
                </c:pt>
                <c:pt idx="10">
                  <c:v>81</c:v>
                </c:pt>
                <c:pt idx="11">
                  <c:v>79</c:v>
                </c:pt>
                <c:pt idx="12">
                  <c:v>113</c:v>
                </c:pt>
                <c:pt idx="13">
                  <c:v>64</c:v>
                </c:pt>
                <c:pt idx="14">
                  <c:v>100</c:v>
                </c:pt>
                <c:pt idx="15">
                  <c:v>125</c:v>
                </c:pt>
                <c:pt idx="16">
                  <c:v>131</c:v>
                </c:pt>
                <c:pt idx="17">
                  <c:v>149</c:v>
                </c:pt>
                <c:pt idx="18">
                  <c:v>176</c:v>
                </c:pt>
                <c:pt idx="19">
                  <c:v>99</c:v>
                </c:pt>
                <c:pt idx="20">
                  <c:v>305</c:v>
                </c:pt>
                <c:pt idx="21">
                  <c:v>392</c:v>
                </c:pt>
                <c:pt idx="22">
                  <c:v>251</c:v>
                </c:pt>
                <c:pt idx="23">
                  <c:v>176</c:v>
                </c:pt>
                <c:pt idx="24">
                  <c:v>177</c:v>
                </c:pt>
                <c:pt idx="25">
                  <c:v>103</c:v>
                </c:pt>
                <c:pt idx="26">
                  <c:v>82</c:v>
                </c:pt>
                <c:pt idx="27">
                  <c:v>23</c:v>
                </c:pt>
                <c:pt idx="28">
                  <c:v>24</c:v>
                </c:pt>
                <c:pt idx="29">
                  <c:v>21</c:v>
                </c:pt>
              </c:numCache>
            </c:numRef>
          </c:val>
          <c:extLst>
            <c:ext xmlns:c16="http://schemas.microsoft.com/office/drawing/2014/chart" uri="{C3380CC4-5D6E-409C-BE32-E72D297353CC}">
              <c16:uniqueId val="{00000001-583F-45D9-861E-1F4B12E565C4}"/>
            </c:ext>
          </c:extLst>
        </c:ser>
        <c:dLbls>
          <c:showLegendKey val="0"/>
          <c:showVal val="0"/>
          <c:showCatName val="0"/>
          <c:showSerName val="0"/>
          <c:showPercent val="0"/>
          <c:showBubbleSize val="0"/>
        </c:dLbls>
        <c:gapWidth val="0"/>
        <c:axId val="1322610960"/>
        <c:axId val="1322599920"/>
      </c:barChart>
      <c:lineChart>
        <c:grouping val="standard"/>
        <c:varyColors val="0"/>
        <c:ser>
          <c:idx val="1"/>
          <c:order val="1"/>
          <c:tx>
            <c:v>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Univariate!UV_FD_Normal_Expected</c:f>
              <c:numCache>
                <c:formatCode>General</c:formatCode>
                <c:ptCount val="30"/>
                <c:pt idx="0">
                  <c:v>0.76043438996394841</c:v>
                </c:pt>
                <c:pt idx="1">
                  <c:v>1.3882884116395573</c:v>
                </c:pt>
                <c:pt idx="2">
                  <c:v>2.4499853059879078</c:v>
                </c:pt>
                <c:pt idx="3">
                  <c:v>4.1793926197814493</c:v>
                </c:pt>
                <c:pt idx="4">
                  <c:v>6.891739422707496</c:v>
                </c:pt>
                <c:pt idx="5">
                  <c:v>10.985266067809903</c:v>
                </c:pt>
                <c:pt idx="6">
                  <c:v>16.926159622337032</c:v>
                </c:pt>
                <c:pt idx="7">
                  <c:v>25.209977904445257</c:v>
                </c:pt>
                <c:pt idx="8">
                  <c:v>36.295495925694929</c:v>
                </c:pt>
                <c:pt idx="9">
                  <c:v>50.512549938412263</c:v>
                </c:pt>
                <c:pt idx="10">
                  <c:v>67.953555614901788</c:v>
                </c:pt>
                <c:pt idx="11">
                  <c:v>88.367273546922419</c:v>
                </c:pt>
                <c:pt idx="12">
                  <c:v>111.08032445105606</c:v>
                </c:pt>
                <c:pt idx="13">
                  <c:v>134.97373632192088</c:v>
                </c:pt>
                <c:pt idx="14">
                  <c:v>158.53599215387899</c:v>
                </c:pt>
                <c:pt idx="15">
                  <c:v>180.00019547363152</c:v>
                </c:pt>
                <c:pt idx="16">
                  <c:v>197.55343876827047</c:v>
                </c:pt>
                <c:pt idx="17">
                  <c:v>209.58622684331095</c:v>
                </c:pt>
                <c:pt idx="18">
                  <c:v>214.93513842689214</c:v>
                </c:pt>
                <c:pt idx="19">
                  <c:v>213.06820350288478</c:v>
                </c:pt>
                <c:pt idx="20">
                  <c:v>204.17210482039167</c:v>
                </c:pt>
                <c:pt idx="21">
                  <c:v>189.12141166203995</c:v>
                </c:pt>
                <c:pt idx="22">
                  <c:v>169.33686610580028</c:v>
                </c:pt>
                <c:pt idx="23">
                  <c:v>146.56451719510952</c:v>
                </c:pt>
                <c:pt idx="24">
                  <c:v>122.62320166724815</c:v>
                </c:pt>
                <c:pt idx="25">
                  <c:v>99.170595579907911</c:v>
                </c:pt>
                <c:pt idx="26">
                  <c:v>77.528185925400649</c:v>
                </c:pt>
                <c:pt idx="27">
                  <c:v>58.587196704187242</c:v>
                </c:pt>
                <c:pt idx="28">
                  <c:v>42.796886046635869</c:v>
                </c:pt>
                <c:pt idx="29">
                  <c:v>30.219545896941028</c:v>
                </c:pt>
              </c:numCache>
            </c:numRef>
          </c:val>
          <c:smooth val="1"/>
          <c:extLst>
            <c:ext xmlns:c16="http://schemas.microsoft.com/office/drawing/2014/chart" uri="{C3380CC4-5D6E-409C-BE32-E72D297353CC}">
              <c16:uniqueId val="{00000002-583F-45D9-861E-1F4B12E565C4}"/>
            </c:ext>
          </c:extLst>
        </c:ser>
        <c:ser>
          <c:idx val="2"/>
          <c:order val="2"/>
          <c:tx>
            <c:v>Lognormal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Univariate!UV_FD_Lognormal_Expected</c:f>
              <c:numCache>
                <c:formatCode>General</c:formatCode>
                <c:ptCount val="30"/>
                <c:pt idx="0">
                  <c:v>7.0573086918956848E-2</c:v>
                </c:pt>
                <c:pt idx="1">
                  <c:v>0.23319165264031216</c:v>
                </c:pt>
                <c:pt idx="2">
                  <c:v>0.66826979445912016</c:v>
                </c:pt>
                <c:pt idx="3">
                  <c:v>1.6867647679557891</c:v>
                </c:pt>
                <c:pt idx="4">
                  <c:v>3.800203000051757</c:v>
                </c:pt>
                <c:pt idx="5">
                  <c:v>7.7309375278124302</c:v>
                </c:pt>
                <c:pt idx="6">
                  <c:v>14.345432756425405</c:v>
                </c:pt>
                <c:pt idx="7">
                  <c:v>24.495866746589932</c:v>
                </c:pt>
                <c:pt idx="8">
                  <c:v>38.79276877509897</c:v>
                </c:pt>
                <c:pt idx="9">
                  <c:v>57.368722241976975</c:v>
                </c:pt>
                <c:pt idx="10">
                  <c:v>79.71051566858003</c:v>
                </c:pt>
                <c:pt idx="11">
                  <c:v>104.6236927109057</c:v>
                </c:pt>
                <c:pt idx="12">
                  <c:v>130.35378058950792</c:v>
                </c:pt>
                <c:pt idx="13">
                  <c:v>154.83944900693962</c:v>
                </c:pt>
                <c:pt idx="14">
                  <c:v>176.03423275549653</c:v>
                </c:pt>
                <c:pt idx="15">
                  <c:v>192.2183740338977</c:v>
                </c:pt>
                <c:pt idx="16">
                  <c:v>202.23276190267666</c:v>
                </c:pt>
                <c:pt idx="17">
                  <c:v>205.59514134792022</c:v>
                </c:pt>
                <c:pt idx="18">
                  <c:v>202.49255804015209</c:v>
                </c:pt>
                <c:pt idx="19">
                  <c:v>193.67234760677374</c:v>
                </c:pt>
                <c:pt idx="20">
                  <c:v>180.27043200170081</c:v>
                </c:pt>
                <c:pt idx="21">
                  <c:v>163.61913686606556</c:v>
                </c:pt>
                <c:pt idx="22">
                  <c:v>145.07004948845218</c:v>
                </c:pt>
                <c:pt idx="23">
                  <c:v>125.85524655866372</c:v>
                </c:pt>
                <c:pt idx="24">
                  <c:v>106.99703404763027</c:v>
                </c:pt>
                <c:pt idx="25">
                  <c:v>89.265344107378723</c:v>
                </c:pt>
                <c:pt idx="26">
                  <c:v>73.174662349178021</c:v>
                </c:pt>
                <c:pt idx="27">
                  <c:v>59.008950923703182</c:v>
                </c:pt>
                <c:pt idx="28">
                  <c:v>46.862744053848729</c:v>
                </c:pt>
                <c:pt idx="29">
                  <c:v>36.6883213551544</c:v>
                </c:pt>
              </c:numCache>
            </c:numRef>
          </c:val>
          <c:smooth val="1"/>
          <c:extLst>
            <c:ext xmlns:c16="http://schemas.microsoft.com/office/drawing/2014/chart" uri="{C3380CC4-5D6E-409C-BE32-E72D297353CC}">
              <c16:uniqueId val="{00000003-583F-45D9-861E-1F4B12E565C4}"/>
            </c:ext>
          </c:extLst>
        </c:ser>
        <c:ser>
          <c:idx val="3"/>
          <c:order val="3"/>
          <c:tx>
            <c:v>Exponential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Univariate!UV_FD_Exponential_Expected</c:f>
              <c:numCache>
                <c:formatCode>General</c:formatCode>
                <c:ptCount val="30"/>
                <c:pt idx="0">
                  <c:v>43.4275069964255</c:v>
                </c:pt>
                <c:pt idx="1">
                  <c:v>42.339346385413911</c:v>
                </c:pt>
                <c:pt idx="2">
                  <c:v>41.27845175389929</c:v>
                </c:pt>
                <c:pt idx="3">
                  <c:v>40.244139899759595</c:v>
                </c:pt>
                <c:pt idx="4">
                  <c:v>39.235744739830984</c:v>
                </c:pt>
                <c:pt idx="5">
                  <c:v>38.252616880957973</c:v>
                </c:pt>
                <c:pt idx="6">
                  <c:v>37.294123201793496</c:v>
                </c:pt>
                <c:pt idx="7">
                  <c:v>36.359646445073722</c:v>
                </c:pt>
                <c:pt idx="8">
                  <c:v>35.448584820121397</c:v>
                </c:pt>
                <c:pt idx="9">
                  <c:v>34.560351615287708</c:v>
                </c:pt>
                <c:pt idx="10">
                  <c:v>33.69437482012971</c:v>
                </c:pt>
                <c:pt idx="11">
                  <c:v>32.850096757035786</c:v>
                </c:pt>
                <c:pt idx="12">
                  <c:v>32.026973722092777</c:v>
                </c:pt>
                <c:pt idx="13">
                  <c:v>31.224475634943989</c:v>
                </c:pt>
                <c:pt idx="14">
                  <c:v>30.442085697426847</c:v>
                </c:pt>
                <c:pt idx="15">
                  <c:v>29.679300060763772</c:v>
                </c:pt>
                <c:pt idx="16">
                  <c:v>28.93562750108444</c:v>
                </c:pt>
                <c:pt idx="17">
                  <c:v>28.210589103090115</c:v>
                </c:pt>
                <c:pt idx="18">
                  <c:v>27.503717951633853</c:v>
                </c:pt>
                <c:pt idx="19">
                  <c:v>26.814558831038433</c:v>
                </c:pt>
                <c:pt idx="20">
                  <c:v>26.142667931935819</c:v>
                </c:pt>
                <c:pt idx="21">
                  <c:v>25.487612565469224</c:v>
                </c:pt>
                <c:pt idx="22">
                  <c:v>24.848970884638959</c:v>
                </c:pt>
                <c:pt idx="23">
                  <c:v>24.22633161264357</c:v>
                </c:pt>
                <c:pt idx="24">
                  <c:v>23.619293778020495</c:v>
                </c:pt>
                <c:pt idx="25">
                  <c:v>23.027466456427685</c:v>
                </c:pt>
                <c:pt idx="26">
                  <c:v>22.450468518891217</c:v>
                </c:pt>
                <c:pt idx="27">
                  <c:v>21.88792838636618</c:v>
                </c:pt>
                <c:pt idx="28">
                  <c:v>21.339483790441445</c:v>
                </c:pt>
                <c:pt idx="29">
                  <c:v>20.80478154004593</c:v>
                </c:pt>
              </c:numCache>
            </c:numRef>
          </c:val>
          <c:smooth val="1"/>
          <c:extLst>
            <c:ext xmlns:c16="http://schemas.microsoft.com/office/drawing/2014/chart" uri="{C3380CC4-5D6E-409C-BE32-E72D297353CC}">
              <c16:uniqueId val="{00000004-583F-45D9-861E-1F4B12E565C4}"/>
            </c:ext>
          </c:extLst>
        </c:ser>
        <c:ser>
          <c:idx val="4"/>
          <c:order val="4"/>
          <c:tx>
            <c:v>Weibull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Univariate!UV_FD_Weibull_Expected</c:f>
              <c:numCache>
                <c:formatCode>General</c:formatCode>
                <c:ptCount val="30"/>
                <c:pt idx="0">
                  <c:v>1.3477650819192386</c:v>
                </c:pt>
                <c:pt idx="1">
                  <c:v>1.9361645910610847</c:v>
                </c:pt>
                <c:pt idx="2">
                  <c:v>2.7367048425758083</c:v>
                </c:pt>
                <c:pt idx="3">
                  <c:v>3.8108312235563759</c:v>
                </c:pt>
                <c:pt idx="4">
                  <c:v>5.2334086662020072</c:v>
                </c:pt>
                <c:pt idx="5">
                  <c:v>7.0944244535002294</c:v>
                </c:pt>
                <c:pt idx="6">
                  <c:v>9.5004709657563389</c:v>
                </c:pt>
                <c:pt idx="7">
                  <c:v>12.575752016173727</c:v>
                </c:pt>
                <c:pt idx="8">
                  <c:v>16.46224009752498</c:v>
                </c:pt>
                <c:pt idx="9">
                  <c:v>21.318462569010794</c:v>
                </c:pt>
                <c:pt idx="10">
                  <c:v>27.316213228007026</c:v>
                </c:pt>
                <c:pt idx="11">
                  <c:v>34.634281244860496</c:v>
                </c:pt>
                <c:pt idx="12">
                  <c:v>43.448087046071734</c:v>
                </c:pt>
                <c:pt idx="13">
                  <c:v>53.913964430333351</c:v>
                </c:pt>
                <c:pt idx="14">
                  <c:v>66.146816840598888</c:v>
                </c:pt>
                <c:pt idx="15">
                  <c:v>80.19013873049839</c:v>
                </c:pt>
                <c:pt idx="16">
                  <c:v>95.978120498766003</c:v>
                </c:pt>
                <c:pt idx="17">
                  <c:v>113.29098185196823</c:v>
                </c:pt>
                <c:pt idx="18">
                  <c:v>131.70703708844331</c:v>
                </c:pt>
                <c:pt idx="19">
                  <c:v>150.55841530617013</c:v>
                </c:pt>
                <c:pt idx="20">
                  <c:v>168.90167733022901</c:v>
                </c:pt>
                <c:pt idx="21">
                  <c:v>185.51906821316393</c:v>
                </c:pt>
                <c:pt idx="22">
                  <c:v>198.96924198800249</c:v>
                </c:pt>
                <c:pt idx="23">
                  <c:v>207.70540017046548</c:v>
                </c:pt>
                <c:pt idx="24">
                  <c:v>210.27057695749443</c:v>
                </c:pt>
                <c:pt idx="25">
                  <c:v>205.56138958800565</c:v>
                </c:pt>
                <c:pt idx="26">
                  <c:v>193.12278858327053</c:v>
                </c:pt>
                <c:pt idx="27">
                  <c:v>173.40284596705916</c:v>
                </c:pt>
                <c:pt idx="28">
                  <c:v>147.87212033288941</c:v>
                </c:pt>
                <c:pt idx="29">
                  <c:v>118.9166621661596</c:v>
                </c:pt>
              </c:numCache>
            </c:numRef>
          </c:val>
          <c:smooth val="1"/>
          <c:extLst>
            <c:ext xmlns:c16="http://schemas.microsoft.com/office/drawing/2014/chart" uri="{C3380CC4-5D6E-409C-BE32-E72D297353CC}">
              <c16:uniqueId val="{00000005-583F-45D9-861E-1F4B12E565C4}"/>
            </c:ext>
          </c:extLst>
        </c:ser>
        <c:ser>
          <c:idx val="5"/>
          <c:order val="5"/>
          <c:tx>
            <c:v>Gamma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Univariate!UV_FD_Gamma_Expected</c:f>
              <c:numCache>
                <c:formatCode>General</c:formatCode>
                <c:ptCount val="30"/>
                <c:pt idx="0">
                  <c:v>1.3981042059412339E-2</c:v>
                </c:pt>
                <c:pt idx="1">
                  <c:v>5.0160348475797832E-2</c:v>
                </c:pt>
                <c:pt idx="2">
                  <c:v>0.15886036043845003</c:v>
                </c:pt>
                <c:pt idx="3">
                  <c:v>0.44873639173718061</c:v>
                </c:pt>
                <c:pt idx="4">
                  <c:v>1.1408851941362965</c:v>
                </c:pt>
                <c:pt idx="5">
                  <c:v>2.6319032542175091</c:v>
                </c:pt>
                <c:pt idx="6">
                  <c:v>5.5487095538071509</c:v>
                </c:pt>
                <c:pt idx="7">
                  <c:v>10.759540337345976</c:v>
                </c:pt>
                <c:pt idx="8">
                  <c:v>19.300769430518812</c:v>
                </c:pt>
                <c:pt idx="9">
                  <c:v>32.194814998014515</c:v>
                </c:pt>
                <c:pt idx="10">
                  <c:v>50.172103354955674</c:v>
                </c:pt>
                <c:pt idx="11">
                  <c:v>73.358198347036634</c:v>
                </c:pt>
                <c:pt idx="12">
                  <c:v>101.02362542674065</c:v>
                </c:pt>
                <c:pt idx="13">
                  <c:v>131.49695800369955</c:v>
                </c:pt>
                <c:pt idx="14">
                  <c:v>162.30306503652176</c:v>
                </c:pt>
                <c:pt idx="15">
                  <c:v>190.51952882809672</c:v>
                </c:pt>
                <c:pt idx="16">
                  <c:v>213.27195236552078</c:v>
                </c:pt>
                <c:pt idx="17">
                  <c:v>228.24235209525193</c:v>
                </c:pt>
                <c:pt idx="18">
                  <c:v>234.06166763227313</c:v>
                </c:pt>
                <c:pt idx="19">
                  <c:v>230.49638231591018</c:v>
                </c:pt>
                <c:pt idx="20">
                  <c:v>218.40271641858638</c:v>
                </c:pt>
                <c:pt idx="21">
                  <c:v>199.48534860949769</c:v>
                </c:pt>
                <c:pt idx="22">
                  <c:v>175.94067350822252</c:v>
                </c:pt>
                <c:pt idx="23">
                  <c:v>150.07776185982368</c:v>
                </c:pt>
                <c:pt idx="24">
                  <c:v>123.99600331501613</c:v>
                </c:pt>
                <c:pt idx="25">
                  <c:v>99.36753441845498</c:v>
                </c:pt>
                <c:pt idx="26">
                  <c:v>77.337918152422418</c:v>
                </c:pt>
                <c:pt idx="27">
                  <c:v>58.530448931655712</c:v>
                </c:pt>
                <c:pt idx="28">
                  <c:v>43.123145883503412</c:v>
                </c:pt>
                <c:pt idx="29">
                  <c:v>30.963219498597969</c:v>
                </c:pt>
              </c:numCache>
            </c:numRef>
          </c:val>
          <c:smooth val="1"/>
          <c:extLst>
            <c:ext xmlns:c16="http://schemas.microsoft.com/office/drawing/2014/chart" uri="{C3380CC4-5D6E-409C-BE32-E72D297353CC}">
              <c16:uniqueId val="{00000006-583F-45D9-861E-1F4B12E565C4}"/>
            </c:ext>
          </c:extLst>
        </c:ser>
        <c:ser>
          <c:idx val="6"/>
          <c:order val="6"/>
          <c:tx>
            <c:v>Triangular</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Univariate!UV_FD_Triangular_Expected</c:f>
              <c:numCache>
                <c:formatCode>General</c:formatCode>
                <c:ptCount val="30"/>
                <c:pt idx="0">
                  <c:v>4.9350104006824216</c:v>
                </c:pt>
                <c:pt idx="1">
                  <c:v>14.246350779328484</c:v>
                </c:pt>
                <c:pt idx="2">
                  <c:v>23.557691157974546</c:v>
                </c:pt>
                <c:pt idx="3">
                  <c:v>32.869031536620611</c:v>
                </c:pt>
                <c:pt idx="4">
                  <c:v>42.180371915266669</c:v>
                </c:pt>
                <c:pt idx="5">
                  <c:v>51.491712293912734</c:v>
                </c:pt>
                <c:pt idx="6">
                  <c:v>60.803052672558763</c:v>
                </c:pt>
                <c:pt idx="7">
                  <c:v>70.114393051204885</c:v>
                </c:pt>
                <c:pt idx="8">
                  <c:v>79.425733429850894</c:v>
                </c:pt>
                <c:pt idx="9">
                  <c:v>88.73707380849703</c:v>
                </c:pt>
                <c:pt idx="10">
                  <c:v>98.048414187143067</c:v>
                </c:pt>
                <c:pt idx="11">
                  <c:v>107.35975456578912</c:v>
                </c:pt>
                <c:pt idx="12">
                  <c:v>116.67109494443508</c:v>
                </c:pt>
                <c:pt idx="13">
                  <c:v>125.98243532308138</c:v>
                </c:pt>
                <c:pt idx="14">
                  <c:v>135.29377570172724</c:v>
                </c:pt>
                <c:pt idx="15">
                  <c:v>144.60511608037331</c:v>
                </c:pt>
                <c:pt idx="16">
                  <c:v>153.91645645901886</c:v>
                </c:pt>
                <c:pt idx="17">
                  <c:v>163.22779683766458</c:v>
                </c:pt>
                <c:pt idx="18">
                  <c:v>172.53913721631096</c:v>
                </c:pt>
                <c:pt idx="19">
                  <c:v>181.85047759495683</c:v>
                </c:pt>
                <c:pt idx="20">
                  <c:v>190.98265802251234</c:v>
                </c:pt>
                <c:pt idx="21">
                  <c:v>181.84543117527062</c:v>
                </c:pt>
                <c:pt idx="22">
                  <c:v>160.52709223327</c:v>
                </c:pt>
                <c:pt idx="23">
                  <c:v>139.20875329126838</c:v>
                </c:pt>
                <c:pt idx="24">
                  <c:v>117.89041434926742</c:v>
                </c:pt>
                <c:pt idx="25">
                  <c:v>96.572075407266453</c:v>
                </c:pt>
                <c:pt idx="26">
                  <c:v>75.253736465264851</c:v>
                </c:pt>
                <c:pt idx="27">
                  <c:v>53.935397523263887</c:v>
                </c:pt>
                <c:pt idx="28">
                  <c:v>32.617058581262597</c:v>
                </c:pt>
                <c:pt idx="29">
                  <c:v>11.298719639261638</c:v>
                </c:pt>
              </c:numCache>
            </c:numRef>
          </c:val>
          <c:smooth val="1"/>
          <c:extLst>
            <c:ext xmlns:c16="http://schemas.microsoft.com/office/drawing/2014/chart" uri="{C3380CC4-5D6E-409C-BE32-E72D297353CC}">
              <c16:uniqueId val="{00000007-583F-45D9-861E-1F4B12E565C4}"/>
            </c:ext>
          </c:extLst>
        </c:ser>
        <c:ser>
          <c:idx val="7"/>
          <c:order val="7"/>
          <c:tx>
            <c:v>Beta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Univariate!UV_FD_Beta_Expected</c:f>
              <c:numCache>
                <c:formatCode>General</c:formatCode>
                <c:ptCount val="30"/>
                <c:pt idx="0">
                  <c:v>3.8075198728278139E-7</c:v>
                </c:pt>
                <c:pt idx="1">
                  <c:v>8.3323639717565665E-5</c:v>
                </c:pt>
                <c:pt idx="2">
                  <c:v>1.8682812563944164E-3</c:v>
                </c:pt>
                <c:pt idx="3">
                  <c:v>1.5964219484564855E-2</c:v>
                </c:pt>
                <c:pt idx="4">
                  <c:v>8.0322233361665968E-2</c:v>
                </c:pt>
                <c:pt idx="5">
                  <c:v>0.28975746972998701</c:v>
                </c:pt>
                <c:pt idx="6">
                  <c:v>0.83199073993447004</c:v>
                </c:pt>
                <c:pt idx="7">
                  <c:v>2.0222228500234798</c:v>
                </c:pt>
                <c:pt idx="8">
                  <c:v>4.3266183238652216</c:v>
                </c:pt>
                <c:pt idx="9">
                  <c:v>8.365057941748308</c:v>
                </c:pt>
                <c:pt idx="10">
                  <c:v>14.884987738227103</c:v>
                </c:pt>
                <c:pt idx="11">
                  <c:v>24.700976314797288</c:v>
                </c:pt>
                <c:pt idx="12">
                  <c:v>38.5984912665281</c:v>
                </c:pt>
                <c:pt idx="13">
                  <c:v>57.205185534404883</c:v>
                </c:pt>
                <c:pt idx="14">
                  <c:v>80.838375754307364</c:v>
                </c:pt>
                <c:pt idx="15">
                  <c:v>109.34308439538712</c:v>
                </c:pt>
                <c:pt idx="16">
                  <c:v>141.94063931318664</c:v>
                </c:pt>
                <c:pt idx="17">
                  <c:v>177.11294230823668</c:v>
                </c:pt>
                <c:pt idx="18">
                  <c:v>212.55160227125927</c:v>
                </c:pt>
                <c:pt idx="19">
                  <c:v>245.20351593418854</c:v>
                </c:pt>
                <c:pt idx="20">
                  <c:v>271.444312913087</c:v>
                </c:pt>
                <c:pt idx="21">
                  <c:v>287.40720434512986</c:v>
                </c:pt>
                <c:pt idx="22">
                  <c:v>289.48554001068953</c:v>
                </c:pt>
                <c:pt idx="23">
                  <c:v>275.01029265236946</c:v>
                </c:pt>
                <c:pt idx="24">
                  <c:v>243.07466334396952</c:v>
                </c:pt>
                <c:pt idx="25">
                  <c:v>195.42966719612798</c:v>
                </c:pt>
                <c:pt idx="26">
                  <c:v>137.29189463294725</c:v>
                </c:pt>
                <c:pt idx="27">
                  <c:v>77.751636079525966</c:v>
                </c:pt>
                <c:pt idx="28">
                  <c:v>29.136610022220577</c:v>
                </c:pt>
                <c:pt idx="29">
                  <c:v>3.6544743694453299</c:v>
                </c:pt>
              </c:numCache>
            </c:numRef>
          </c:val>
          <c:smooth val="1"/>
          <c:extLst>
            <c:ext xmlns:c16="http://schemas.microsoft.com/office/drawing/2014/chart" uri="{C3380CC4-5D6E-409C-BE32-E72D297353CC}">
              <c16:uniqueId val="{00000008-583F-45D9-861E-1F4B12E565C4}"/>
            </c:ext>
          </c:extLst>
        </c:ser>
        <c:ser>
          <c:idx val="8"/>
          <c:order val="8"/>
          <c:tx>
            <c:v>BetaPERT</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Univariate!UV_FD_BetaPERT_Expected</c:f>
              <c:numCache>
                <c:formatCode>General</c:formatCode>
                <c:ptCount val="30"/>
                <c:pt idx="0">
                  <c:v>5.0114904748372234E-2</c:v>
                </c:pt>
                <c:pt idx="1">
                  <c:v>0.58154927094002873</c:v>
                </c:pt>
                <c:pt idx="2">
                  <c:v>2.1469314902554832</c:v>
                </c:pt>
                <c:pt idx="3">
                  <c:v>5.1139886290640097</c:v>
                </c:pt>
                <c:pt idx="4">
                  <c:v>9.71603842913885</c:v>
                </c:pt>
                <c:pt idx="5">
                  <c:v>16.079888692065584</c:v>
                </c:pt>
                <c:pt idx="6">
                  <c:v>24.241199792545764</c:v>
                </c:pt>
                <c:pt idx="7">
                  <c:v>34.154972117372019</c:v>
                </c:pt>
                <c:pt idx="8">
                  <c:v>45.703583753206672</c:v>
                </c:pt>
                <c:pt idx="9">
                  <c:v>58.703442781396561</c:v>
                </c:pt>
                <c:pt idx="10">
                  <c:v>72.910813966156667</c:v>
                </c:pt>
                <c:pt idx="11">
                  <c:v>88.027156149342758</c:v>
                </c:pt>
                <c:pt idx="12">
                  <c:v>103.70419755075153</c:v>
                </c:pt>
                <c:pt idx="13">
                  <c:v>119.5489215276878</c:v>
                </c:pt>
                <c:pt idx="14">
                  <c:v>135.12861084279791</c:v>
                </c:pt>
                <c:pt idx="15">
                  <c:v>149.97609396757042</c:v>
                </c:pt>
                <c:pt idx="16">
                  <c:v>163.59534910035768</c:v>
                </c:pt>
                <c:pt idx="17">
                  <c:v>175.46765151529976</c:v>
                </c:pt>
                <c:pt idx="18">
                  <c:v>185.05850298020104</c:v>
                </c:pt>
                <c:pt idx="19">
                  <c:v>191.82566965728972</c:v>
                </c:pt>
                <c:pt idx="20">
                  <c:v>195.22879879200167</c:v>
                </c:pt>
                <c:pt idx="21">
                  <c:v>194.74132613347703</c:v>
                </c:pt>
                <c:pt idx="22">
                  <c:v>189.86580850970086</c:v>
                </c:pt>
                <c:pt idx="23">
                  <c:v>180.15459634055134</c:v>
                </c:pt>
                <c:pt idx="24">
                  <c:v>165.23930835010844</c:v>
                </c:pt>
                <c:pt idx="25">
                  <c:v>144.87593574169293</c:v>
                </c:pt>
                <c:pt idx="26">
                  <c:v>119.02068347755028</c:v>
                </c:pt>
                <c:pt idx="27">
                  <c:v>87.975967394603785</c:v>
                </c:pt>
                <c:pt idx="28">
                  <c:v>52.740810041510109</c:v>
                </c:pt>
                <c:pt idx="29">
                  <c:v>16.415165119635695</c:v>
                </c:pt>
              </c:numCache>
            </c:numRef>
          </c:val>
          <c:smooth val="1"/>
          <c:extLst>
            <c:ext xmlns:c16="http://schemas.microsoft.com/office/drawing/2014/chart" uri="{C3380CC4-5D6E-409C-BE32-E72D297353CC}">
              <c16:uniqueId val="{00000009-583F-45D9-861E-1F4B12E565C4}"/>
            </c:ext>
          </c:extLst>
        </c:ser>
        <c:dLbls>
          <c:showLegendKey val="0"/>
          <c:showVal val="0"/>
          <c:showCatName val="0"/>
          <c:showSerName val="0"/>
          <c:showPercent val="0"/>
          <c:showBubbleSize val="0"/>
        </c:dLbls>
        <c:marker val="1"/>
        <c:smooth val="0"/>
        <c:axId val="1322610960"/>
        <c:axId val="1322599920"/>
      </c:lineChart>
      <c:catAx>
        <c:axId val="1322610960"/>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322599920"/>
        <c:crosses val="autoZero"/>
        <c:auto val="1"/>
        <c:lblAlgn val="ctr"/>
        <c:lblOffset val="100"/>
        <c:noMultiLvlLbl val="0"/>
      </c:catAx>
      <c:valAx>
        <c:axId val="1322599920"/>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322610960"/>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Normal Q-Q Plot</a:t>
            </a:r>
          </a:p>
        </c:rich>
      </c:tx>
      <c:overlay val="0"/>
    </c:title>
    <c:autoTitleDeleted val="0"/>
    <c:plotArea>
      <c:layout/>
      <c:scatterChart>
        <c:scatterStyle val="lineMarker"/>
        <c:varyColors val="0"/>
        <c:ser>
          <c:idx val="0"/>
          <c:order val="0"/>
          <c:tx>
            <c:v>Normal</c:v>
          </c:tx>
          <c:spPr>
            <a:ln w="38100">
              <a:noFill/>
            </a:ln>
          </c:spPr>
          <c:marker>
            <c:symbol val="diamond"/>
            <c:size val="4"/>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54.520904124383613</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D2CB-4543-8B92-1FBEB88268CE}"/>
            </c:ext>
          </c:extLst>
        </c:ser>
        <c:ser>
          <c:idx val="1"/>
          <c:order val="1"/>
          <c:tx>
            <c:v>Identity</c:v>
          </c:tx>
          <c:spPr>
            <a:ln w="15875" cap="rnd">
              <a:solidFill>
                <a:srgbClr val="787878"/>
              </a:solidFill>
              <a:prstDash val="dot"/>
            </a:ln>
          </c:spPr>
          <c:marker>
            <c:symbol val="none"/>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54.520904124383613</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54.520904124383613</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yVal>
          <c:smooth val="0"/>
          <c:extLst>
            <c:ext xmlns:c16="http://schemas.microsoft.com/office/drawing/2014/chart" uri="{C3380CC4-5D6E-409C-BE32-E72D297353CC}">
              <c16:uniqueId val="{00000002-D2CB-4543-8B92-1FBEB88268CE}"/>
            </c:ext>
          </c:extLst>
        </c:ser>
        <c:dLbls>
          <c:showLegendKey val="0"/>
          <c:showVal val="0"/>
          <c:showCatName val="0"/>
          <c:showSerName val="0"/>
          <c:showPercent val="0"/>
          <c:showBubbleSize val="0"/>
        </c:dLbls>
        <c:axId val="1322586480"/>
        <c:axId val="1322586960"/>
      </c:scatterChart>
      <c:valAx>
        <c:axId val="1322586480"/>
        <c:scaling>
          <c:orientation val="minMax"/>
          <c:max val="103.3353701585884"/>
          <c:min val="35.114493229390149"/>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322586960"/>
        <c:crosses val="autoZero"/>
        <c:crossBetween val="midCat"/>
      </c:valAx>
      <c:valAx>
        <c:axId val="1322586960"/>
        <c:scaling>
          <c:orientation val="minMax"/>
          <c:max val="103.3353701585884"/>
          <c:min val="35.114493229390149"/>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32258648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Lognormal Q-Q Plot</a:t>
            </a:r>
          </a:p>
        </c:rich>
      </c:tx>
      <c:overlay val="0"/>
    </c:title>
    <c:autoTitleDeleted val="0"/>
    <c:plotArea>
      <c:layout/>
      <c:scatterChart>
        <c:scatterStyle val="lineMarker"/>
        <c:varyColors val="0"/>
        <c:ser>
          <c:idx val="0"/>
          <c:order val="0"/>
          <c:tx>
            <c:v>Lognormal</c:v>
          </c:tx>
          <c:spPr>
            <a:ln w="38100">
              <a:noFill/>
            </a:ln>
          </c:spPr>
          <c:marker>
            <c:symbol val="diamond"/>
            <c:size val="4"/>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6F62-478A-9BAD-C9F2B6A6C03E}"/>
            </c:ext>
          </c:extLst>
        </c:ser>
        <c:ser>
          <c:idx val="1"/>
          <c:order val="1"/>
          <c:tx>
            <c:v>Identity</c:v>
          </c:tx>
          <c:spPr>
            <a:ln w="15875" cap="rnd">
              <a:solidFill>
                <a:srgbClr val="787878"/>
              </a:solidFill>
              <a:prstDash val="dot"/>
            </a:ln>
          </c:spPr>
          <c:marker>
            <c:symbol val="none"/>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yVal>
          <c:smooth val="0"/>
          <c:extLst>
            <c:ext xmlns:c16="http://schemas.microsoft.com/office/drawing/2014/chart" uri="{C3380CC4-5D6E-409C-BE32-E72D297353CC}">
              <c16:uniqueId val="{00000002-6F62-478A-9BAD-C9F2B6A6C03E}"/>
            </c:ext>
          </c:extLst>
        </c:ser>
        <c:dLbls>
          <c:showLegendKey val="0"/>
          <c:showVal val="0"/>
          <c:showCatName val="0"/>
          <c:showSerName val="0"/>
          <c:showPercent val="0"/>
          <c:showBubbleSize val="0"/>
        </c:dLbls>
        <c:axId val="1322596560"/>
        <c:axId val="1322585040"/>
      </c:scatterChart>
      <c:valAx>
        <c:axId val="1322596560"/>
        <c:scaling>
          <c:orientation val="minMax"/>
          <c:max val="116.01904493442143"/>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322585040"/>
        <c:crosses val="autoZero"/>
        <c:crossBetween val="midCat"/>
      </c:valAx>
      <c:valAx>
        <c:axId val="1322585040"/>
        <c:scaling>
          <c:orientation val="minMax"/>
          <c:max val="116.01904493442143"/>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32259656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Exponential Q-Q Plot</a:t>
            </a:r>
          </a:p>
        </c:rich>
      </c:tx>
      <c:overlay val="0"/>
    </c:title>
    <c:autoTitleDeleted val="0"/>
    <c:plotArea>
      <c:layout/>
      <c:scatterChart>
        <c:scatterStyle val="lineMarker"/>
        <c:varyColors val="0"/>
        <c:ser>
          <c:idx val="0"/>
          <c:order val="0"/>
          <c:tx>
            <c:v>Exponential</c:v>
          </c:tx>
          <c:spPr>
            <a:ln w="38100">
              <a:noFill/>
            </a:ln>
          </c:spPr>
          <c:marker>
            <c:symbol val="diamond"/>
            <c:size val="4"/>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2E4D-40CD-9962-7C8F045B6E1A}"/>
            </c:ext>
          </c:extLst>
        </c:ser>
        <c:ser>
          <c:idx val="1"/>
          <c:order val="1"/>
          <c:tx>
            <c:v>Identity</c:v>
          </c:tx>
          <c:spPr>
            <a:ln w="15875" cap="rnd">
              <a:solidFill>
                <a:srgbClr val="787878"/>
              </a:solidFill>
              <a:prstDash val="dot"/>
            </a:ln>
          </c:spPr>
          <c:marker>
            <c:symbol val="none"/>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yVal>
          <c:smooth val="0"/>
          <c:extLst>
            <c:ext xmlns:c16="http://schemas.microsoft.com/office/drawing/2014/chart" uri="{C3380CC4-5D6E-409C-BE32-E72D297353CC}">
              <c16:uniqueId val="{00000002-2E4D-40CD-9962-7C8F045B6E1A}"/>
            </c:ext>
          </c:extLst>
        </c:ser>
        <c:dLbls>
          <c:showLegendKey val="0"/>
          <c:showVal val="0"/>
          <c:showCatName val="0"/>
          <c:showSerName val="0"/>
          <c:showPercent val="0"/>
          <c:showBubbleSize val="0"/>
        </c:dLbls>
        <c:axId val="1322602800"/>
        <c:axId val="1322593200"/>
      </c:scatterChart>
      <c:valAx>
        <c:axId val="1322602800"/>
        <c:scaling>
          <c:orientation val="minMax"/>
          <c:max val="600.54165423195468"/>
          <c:min val="1.1822206790578103E-2"/>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322593200"/>
        <c:crosses val="autoZero"/>
        <c:crossBetween val="midCat"/>
      </c:valAx>
      <c:valAx>
        <c:axId val="1322593200"/>
        <c:scaling>
          <c:orientation val="minMax"/>
          <c:max val="600.54165423195468"/>
          <c:min val="1.1822206790578103E-2"/>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32260280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Q-Q Plot</a:t>
            </a:r>
          </a:p>
        </c:rich>
      </c:tx>
      <c:overlay val="0"/>
    </c:title>
    <c:autoTitleDeleted val="0"/>
    <c:plotArea>
      <c:layout/>
      <c:scatterChart>
        <c:scatterStyle val="lineMarker"/>
        <c:varyColors val="0"/>
        <c:ser>
          <c:idx val="0"/>
          <c:order val="0"/>
          <c:tx>
            <c:v>Weibull</c:v>
          </c:tx>
          <c:spPr>
            <a:ln w="38100">
              <a:noFill/>
            </a:ln>
          </c:spPr>
          <c:marker>
            <c:symbol val="diamond"/>
            <c:size val="4"/>
          </c:marker>
          <c:xVal>
            <c:numRef>
              <c:f>Univariate!UV_QQ_Weibull</c:f>
              <c:numCache>
                <c:formatCode>0.0</c:formatCode>
                <c:ptCount val="2928"/>
                <c:pt idx="0">
                  <c:v>30.152999192018928</c:v>
                </c:pt>
                <c:pt idx="1">
                  <c:v>34.130205543587884</c:v>
                </c:pt>
                <c:pt idx="2">
                  <c:v>36.154541393257325</c:v>
                </c:pt>
                <c:pt idx="3">
                  <c:v>37.553340233178787</c:v>
                </c:pt>
                <c:pt idx="4">
                  <c:v>38.633498284549461</c:v>
                </c:pt>
                <c:pt idx="5">
                  <c:v>39.518407275769896</c:v>
                </c:pt>
                <c:pt idx="6">
                  <c:v>40.270646053782059</c:v>
                </c:pt>
                <c:pt idx="7">
                  <c:v>40.926513784520886</c:v>
                </c:pt>
                <c:pt idx="8">
                  <c:v>41.509020397559013</c:v>
                </c:pt>
                <c:pt idx="9">
                  <c:v>42.033706429771691</c:v>
                </c:pt>
                <c:pt idx="10">
                  <c:v>42.511580279990277</c:v>
                </c:pt>
                <c:pt idx="11">
                  <c:v>42.950735686939829</c:v>
                </c:pt>
                <c:pt idx="12">
                  <c:v>43.357304046238866</c:v>
                </c:pt>
                <c:pt idx="13">
                  <c:v>43.736045663784516</c:v>
                </c:pt>
                <c:pt idx="14">
                  <c:v>44.09073305050326</c:v>
                </c:pt>
                <c:pt idx="15">
                  <c:v>44.424408487311439</c:v>
                </c:pt>
                <c:pt idx="16">
                  <c:v>44.739562433368008</c:v>
                </c:pt>
                <c:pt idx="17">
                  <c:v>45.038260357287072</c:v>
                </c:pt>
                <c:pt idx="18">
                  <c:v>45.32223495459565</c:v>
                </c:pt>
                <c:pt idx="19">
                  <c:v>45.592954531727564</c:v>
                </c:pt>
                <c:pt idx="20">
                  <c:v>45.851674605567545</c:v>
                </c:pt>
                <c:pt idx="21">
                  <c:v>46.099477444789883</c:v>
                </c:pt>
                <c:pt idx="22">
                  <c:v>46.337302793132515</c:v>
                </c:pt>
                <c:pt idx="23">
                  <c:v>46.565972040494657</c:v>
                </c:pt>
                <c:pt idx="24">
                  <c:v>46.786207454989842</c:v>
                </c:pt>
                <c:pt idx="25">
                  <c:v>46.998647643062277</c:v>
                </c:pt>
                <c:pt idx="26">
                  <c:v>47.203860094545838</c:v>
                </c:pt>
                <c:pt idx="27">
                  <c:v>47.40235145025607</c:v>
                </c:pt>
                <c:pt idx="28">
                  <c:v>47.594575972388419</c:v>
                </c:pt>
                <c:pt idx="29">
                  <c:v>47.780942583595518</c:v>
                </c:pt>
                <c:pt idx="30">
                  <c:v>47.961820756386956</c:v>
                </c:pt>
                <c:pt idx="31">
                  <c:v>48.13754547175057</c:v>
                </c:pt>
                <c:pt idx="32">
                  <c:v>48.30842141866129</c:v>
                </c:pt>
                <c:pt idx="33">
                  <c:v>48.474726570227126</c:v>
                </c:pt>
                <c:pt idx="34">
                  <c:v>48.636715244656742</c:v>
                </c:pt>
                <c:pt idx="35">
                  <c:v>48.794620737897006</c:v>
                </c:pt>
                <c:pt idx="36">
                  <c:v>48.948657598137132</c:v>
                </c:pt>
                <c:pt idx="37">
                  <c:v>49.099023599279768</c:v>
                </c:pt>
                <c:pt idx="38">
                  <c:v>49.24590146011181</c:v>
                </c:pt>
                <c:pt idx="39">
                  <c:v>49.389460347635563</c:v>
                </c:pt>
                <c:pt idx="40">
                  <c:v>49.529857196387795</c:v>
                </c:pt>
                <c:pt idx="41">
                  <c:v>49.667237870217413</c:v>
                </c:pt>
                <c:pt idx="42">
                  <c:v>49.801738188643007</c:v>
                </c:pt>
                <c:pt idx="43">
                  <c:v>49.933484836363057</c:v>
                </c:pt>
                <c:pt idx="44">
                  <c:v>50.062596171579536</c:v>
                </c:pt>
                <c:pt idx="45">
                  <c:v>50.18918294639343</c:v>
                </c:pt>
                <c:pt idx="46">
                  <c:v>50.313348950544551</c:v>
                </c:pt>
                <c:pt idx="47">
                  <c:v>50.435191588111202</c:v>
                </c:pt>
                <c:pt idx="48">
                  <c:v>50.554802395405268</c:v>
                </c:pt>
                <c:pt idx="49">
                  <c:v>50.672267507138351</c:v>
                </c:pt>
                <c:pt idx="50">
                  <c:v>50.787668076958198</c:v>
                </c:pt>
                <c:pt idx="51">
                  <c:v>50.901080657630047</c:v>
                </c:pt>
                <c:pt idx="52">
                  <c:v>51.012577545438802</c:v>
                </c:pt>
                <c:pt idx="53">
                  <c:v>51.122227092790403</c:v>
                </c:pt>
                <c:pt idx="54">
                  <c:v>51.230093992485344</c:v>
                </c:pt>
                <c:pt idx="55">
                  <c:v>51.336239536699459</c:v>
                </c:pt>
                <c:pt idx="56">
                  <c:v>51.440721853334651</c:v>
                </c:pt>
                <c:pt idx="57">
                  <c:v>51.543596122080181</c:v>
                </c:pt>
                <c:pt idx="58">
                  <c:v>51.644914772245919</c:v>
                </c:pt>
                <c:pt idx="59">
                  <c:v>51.744727664188609</c:v>
                </c:pt>
                <c:pt idx="60">
                  <c:v>51.843082255943642</c:v>
                </c:pt>
                <c:pt idx="61">
                  <c:v>51.940023756490753</c:v>
                </c:pt>
                <c:pt idx="62">
                  <c:v>52.035595266924879</c:v>
                </c:pt>
                <c:pt idx="63">
                  <c:v>52.129837910663902</c:v>
                </c:pt>
                <c:pt idx="64">
                  <c:v>52.222790953701974</c:v>
                </c:pt>
                <c:pt idx="65">
                  <c:v>52.314491915812013</c:v>
                </c:pt>
                <c:pt idx="66">
                  <c:v>52.404976673504819</c:v>
                </c:pt>
                <c:pt idx="67">
                  <c:v>52.494279555470094</c:v>
                </c:pt>
                <c:pt idx="68">
                  <c:v>52.582433431151287</c:v>
                </c:pt>
                <c:pt idx="69">
                  <c:v>52.669469793040143</c:v>
                </c:pt>
                <c:pt idx="70">
                  <c:v>52.755418833219856</c:v>
                </c:pt>
                <c:pt idx="71">
                  <c:v>52.840309514634676</c:v>
                </c:pt>
                <c:pt idx="72">
                  <c:v>52.924169637516528</c:v>
                </c:pt>
                <c:pt idx="73">
                  <c:v>53.007025901360905</c:v>
                </c:pt>
                <c:pt idx="74">
                  <c:v>53.088903962805311</c:v>
                </c:pt>
                <c:pt idx="75">
                  <c:v>53.169828489732687</c:v>
                </c:pt>
                <c:pt idx="76">
                  <c:v>53.249823211892796</c:v>
                </c:pt>
                <c:pt idx="77">
                  <c:v>53.328910968307405</c:v>
                </c:pt>
                <c:pt idx="78">
                  <c:v>53.407113751702497</c:v>
                </c:pt>
                <c:pt idx="79">
                  <c:v>53.484452750189725</c:v>
                </c:pt>
                <c:pt idx="80">
                  <c:v>53.560948386398707</c:v>
                </c:pt>
                <c:pt idx="81">
                  <c:v>53.636620354246702</c:v>
                </c:pt>
                <c:pt idx="82">
                  <c:v>53.711487653514574</c:v>
                </c:pt>
                <c:pt idx="83">
                  <c:v>53.785568622385206</c:v>
                </c:pt>
                <c:pt idx="84">
                  <c:v>53.858880968087291</c:v>
                </c:pt>
                <c:pt idx="85">
                  <c:v>53.931441795775662</c:v>
                </c:pt>
                <c:pt idx="86">
                  <c:v>54.003267635768907</c:v>
                </c:pt>
                <c:pt idx="87">
                  <c:v>54.074374469255979</c:v>
                </c:pt>
                <c:pt idx="88">
                  <c:v>54.144777752573745</c:v>
                </c:pt>
                <c:pt idx="89">
                  <c:v>54.214492440150295</c:v>
                </c:pt>
                <c:pt idx="90">
                  <c:v>54.283533006201672</c:v>
                </c:pt>
                <c:pt idx="91">
                  <c:v>54.351913465262051</c:v>
                </c:pt>
                <c:pt idx="92">
                  <c:v>54.419647391622846</c:v>
                </c:pt>
                <c:pt idx="93">
                  <c:v>54.4867479377492</c:v>
                </c:pt>
                <c:pt idx="94">
                  <c:v>54.553227851738306</c:v>
                </c:pt>
                <c:pt idx="95">
                  <c:v>54.619099493879133</c:v>
                </c:pt>
                <c:pt idx="96">
                  <c:v>54.684374852368066</c:v>
                </c:pt>
                <c:pt idx="97">
                  <c:v>54.749065558232566</c:v>
                </c:pt>
                <c:pt idx="98">
                  <c:v>54.813182899509783</c:v>
                </c:pt>
                <c:pt idx="99">
                  <c:v>54.876737834724757</c:v>
                </c:pt>
                <c:pt idx="100">
                  <c:v>54.939741005709493</c:v>
                </c:pt>
                <c:pt idx="101">
                  <c:v>55.002202749801313</c:v>
                </c:pt>
                <c:pt idx="102">
                  <c:v>55.064133111456115</c:v>
                </c:pt>
                <c:pt idx="103">
                  <c:v>55.12554185331053</c:v>
                </c:pt>
                <c:pt idx="104">
                  <c:v>55.186438466723565</c:v>
                </c:pt>
                <c:pt idx="105">
                  <c:v>55.246832181827401</c:v>
                </c:pt>
                <c:pt idx="106">
                  <c:v>55.306731977114531</c:v>
                </c:pt>
                <c:pt idx="107">
                  <c:v>55.366146588586425</c:v>
                </c:pt>
                <c:pt idx="108">
                  <c:v>55.425084518488298</c:v>
                </c:pt>
                <c:pt idx="109">
                  <c:v>55.483554043651651</c:v>
                </c:pt>
                <c:pt idx="110">
                  <c:v>55.541563223466007</c:v>
                </c:pt>
                <c:pt idx="111">
                  <c:v>55.599119907499556</c:v>
                </c:pt>
                <c:pt idx="112">
                  <c:v>55.656231742786872</c:v>
                </c:pt>
                <c:pt idx="113">
                  <c:v>55.712906180801198</c:v>
                </c:pt>
                <c:pt idx="114">
                  <c:v>55.769150484127913</c:v>
                </c:pt>
                <c:pt idx="115">
                  <c:v>55.824971732853776</c:v>
                </c:pt>
                <c:pt idx="116">
                  <c:v>55.880376830687261</c:v>
                </c:pt>
                <c:pt idx="117">
                  <c:v>55.935372510822738</c:v>
                </c:pt>
                <c:pt idx="118">
                  <c:v>55.989965341561685</c:v>
                </c:pt>
                <c:pt idx="119">
                  <c:v>56.044161731703099</c:v>
                </c:pt>
                <c:pt idx="120">
                  <c:v>56.09796793571396</c:v>
                </c:pt>
                <c:pt idx="121">
                  <c:v>56.151390058690829</c:v>
                </c:pt>
                <c:pt idx="122">
                  <c:v>56.20443406112269</c:v>
                </c:pt>
                <c:pt idx="123">
                  <c:v>56.25710576346416</c:v>
                </c:pt>
                <c:pt idx="124">
                  <c:v>56.309410850528657</c:v>
                </c:pt>
                <c:pt idx="125">
                  <c:v>56.361354875709424</c:v>
                </c:pt>
                <c:pt idx="126">
                  <c:v>56.412943265036873</c:v>
                </c:pt>
                <c:pt idx="127">
                  <c:v>56.464181321079685</c:v>
                </c:pt>
                <c:pt idx="128">
                  <c:v>56.515074226696861</c:v>
                </c:pt>
                <c:pt idx="129">
                  <c:v>56.565627048647428</c:v>
                </c:pt>
                <c:pt idx="130">
                  <c:v>56.615844741064599</c:v>
                </c:pt>
                <c:pt idx="131">
                  <c:v>56.665732148800075</c:v>
                </c:pt>
                <c:pt idx="132">
                  <c:v>56.715294010644342</c:v>
                </c:pt>
                <c:pt idx="133">
                  <c:v>56.764534962428918</c:v>
                </c:pt>
                <c:pt idx="134">
                  <c:v>56.813459540014968</c:v>
                </c:pt>
                <c:pt idx="135">
                  <c:v>56.862072182174032</c:v>
                </c:pt>
                <c:pt idx="136">
                  <c:v>56.910377233364912</c:v>
                </c:pt>
                <c:pt idx="137">
                  <c:v>56.958378946411528</c:v>
                </c:pt>
                <c:pt idx="138">
                  <c:v>57.006081485085957</c:v>
                </c:pt>
                <c:pt idx="139">
                  <c:v>57.053488926600494</c:v>
                </c:pt>
                <c:pt idx="140">
                  <c:v>57.100605264012657</c:v>
                </c:pt>
                <c:pt idx="141">
                  <c:v>57.147434408546943</c:v>
                </c:pt>
                <c:pt idx="142">
                  <c:v>57.193980191836381</c:v>
                </c:pt>
                <c:pt idx="143">
                  <c:v>57.240246368087696</c:v>
                </c:pt>
                <c:pt idx="144">
                  <c:v>57.286236616172772</c:v>
                </c:pt>
                <c:pt idx="145">
                  <c:v>57.33195454164958</c:v>
                </c:pt>
                <c:pt idx="146">
                  <c:v>57.377403678715552</c:v>
                </c:pt>
                <c:pt idx="147">
                  <c:v>57.422587492095865</c:v>
                </c:pt>
                <c:pt idx="148">
                  <c:v>57.467509378869309</c:v>
                </c:pt>
                <c:pt idx="149">
                  <c:v>57.512172670234399</c:v>
                </c:pt>
                <c:pt idx="150">
                  <c:v>57.556580633217656</c:v>
                </c:pt>
                <c:pt idx="151">
                  <c:v>57.600736472326844</c:v>
                </c:pt>
                <c:pt idx="152">
                  <c:v>57.64464333115086</c:v>
                </c:pt>
                <c:pt idx="153">
                  <c:v>57.688304293908395</c:v>
                </c:pt>
                <c:pt idx="154">
                  <c:v>57.73172238694773</c:v>
                </c:pt>
                <c:pt idx="155">
                  <c:v>57.774900580198924</c:v>
                </c:pt>
                <c:pt idx="156">
                  <c:v>57.817841788580566</c:v>
                </c:pt>
                <c:pt idx="157">
                  <c:v>57.860548873362831</c:v>
                </c:pt>
                <c:pt idx="158">
                  <c:v>57.90302464348818</c:v>
                </c:pt>
                <c:pt idx="159">
                  <c:v>57.945271856851527</c:v>
                </c:pt>
                <c:pt idx="160">
                  <c:v>57.987293221541321</c:v>
                </c:pt>
                <c:pt idx="161">
                  <c:v>58.029091397042798</c:v>
                </c:pt>
                <c:pt idx="162">
                  <c:v>58.070668995405128</c:v>
                </c:pt>
                <c:pt idx="163">
                  <c:v>58.112028582373306</c:v>
                </c:pt>
                <c:pt idx="164">
                  <c:v>58.153172678486449</c:v>
                </c:pt>
                <c:pt idx="165">
                  <c:v>58.194103760143555</c:v>
                </c:pt>
                <c:pt idx="166">
                  <c:v>58.234824260637723</c:v>
                </c:pt>
                <c:pt idx="167">
                  <c:v>58.275336571160274</c:v>
                </c:pt>
                <c:pt idx="168">
                  <c:v>58.315643041775537</c:v>
                </c:pt>
                <c:pt idx="169">
                  <c:v>58.355745982367381</c:v>
                </c:pt>
                <c:pt idx="170">
                  <c:v>58.395647663558719</c:v>
                </c:pt>
                <c:pt idx="171">
                  <c:v>58.435350317604481</c:v>
                </c:pt>
                <c:pt idx="172">
                  <c:v>58.474856139259359</c:v>
                </c:pt>
                <c:pt idx="173">
                  <c:v>58.514167286620967</c:v>
                </c:pt>
                <c:pt idx="174">
                  <c:v>58.55328588194935</c:v>
                </c:pt>
                <c:pt idx="175">
                  <c:v>58.592214012463486</c:v>
                </c:pt>
                <c:pt idx="176">
                  <c:v>58.630953731115817</c:v>
                </c:pt>
                <c:pt idx="177">
                  <c:v>58.669507057345228</c:v>
                </c:pt>
                <c:pt idx="178">
                  <c:v>58.707875977809479</c:v>
                </c:pt>
                <c:pt idx="179">
                  <c:v>58.746062447097508</c:v>
                </c:pt>
                <c:pt idx="180">
                  <c:v>58.784068388422462</c:v>
                </c:pt>
                <c:pt idx="181">
                  <c:v>58.821895694295982</c:v>
                </c:pt>
                <c:pt idx="182">
                  <c:v>58.859546227184381</c:v>
                </c:pt>
                <c:pt idx="183">
                  <c:v>58.897021820147259</c:v>
                </c:pt>
                <c:pt idx="184">
                  <c:v>58.934324277459176</c:v>
                </c:pt>
                <c:pt idx="185">
                  <c:v>58.971455375214902</c:v>
                </c:pt>
                <c:pt idx="186">
                  <c:v>59.008416861918711</c:v>
                </c:pt>
                <c:pt idx="187">
                  <c:v>59.045210459058339</c:v>
                </c:pt>
                <c:pt idx="188">
                  <c:v>59.081837861663864</c:v>
                </c:pt>
                <c:pt idx="189">
                  <c:v>59.11830073885239</c:v>
                </c:pt>
                <c:pt idx="190">
                  <c:v>59.154600734358446</c:v>
                </c:pt>
                <c:pt idx="191">
                  <c:v>59.190739467050889</c:v>
                </c:pt>
                <c:pt idx="192">
                  <c:v>59.226718531436802</c:v>
                </c:pt>
                <c:pt idx="193">
                  <c:v>59.262539498152336</c:v>
                </c:pt>
                <c:pt idx="194">
                  <c:v>59.298203914441466</c:v>
                </c:pt>
                <c:pt idx="195">
                  <c:v>59.333713304622528</c:v>
                </c:pt>
                <c:pt idx="196">
                  <c:v>59.369069170543241</c:v>
                </c:pt>
                <c:pt idx="197">
                  <c:v>59.404272992024389</c:v>
                </c:pt>
                <c:pt idx="198">
                  <c:v>59.439326227292554</c:v>
                </c:pt>
                <c:pt idx="199">
                  <c:v>59.474230313402195</c:v>
                </c:pt>
                <c:pt idx="200">
                  <c:v>59.508986666647466</c:v>
                </c:pt>
                <c:pt idx="201">
                  <c:v>59.543596682963958</c:v>
                </c:pt>
                <c:pt idx="202">
                  <c:v>59.57806173832072</c:v>
                </c:pt>
                <c:pt idx="203">
                  <c:v>59.612383189102886</c:v>
                </c:pt>
                <c:pt idx="204">
                  <c:v>59.646562372485029</c:v>
                </c:pt>
                <c:pt idx="205">
                  <c:v>59.680600606795814</c:v>
                </c:pt>
                <c:pt idx="206">
                  <c:v>59.71449919187372</c:v>
                </c:pt>
                <c:pt idx="207">
                  <c:v>59.748259409414558</c:v>
                </c:pt>
                <c:pt idx="208">
                  <c:v>59.781882523310784</c:v>
                </c:pt>
                <c:pt idx="209">
                  <c:v>59.815369779982774</c:v>
                </c:pt>
                <c:pt idx="210">
                  <c:v>59.848722408702578</c:v>
                </c:pt>
                <c:pt idx="211">
                  <c:v>59.881941621909945</c:v>
                </c:pt>
                <c:pt idx="212">
                  <c:v>59.915028615521223</c:v>
                </c:pt>
                <c:pt idx="213">
                  <c:v>59.94798456923111</c:v>
                </c:pt>
                <c:pt idx="214">
                  <c:v>59.980810646807505</c:v>
                </c:pt>
                <c:pt idx="215">
                  <c:v>60.013507996379658</c:v>
                </c:pt>
                <c:pt idx="216">
                  <c:v>60.046077750719832</c:v>
                </c:pt>
                <c:pt idx="217">
                  <c:v>60.078521027518562</c:v>
                </c:pt>
                <c:pt idx="218">
                  <c:v>60.110838929653745</c:v>
                </c:pt>
                <c:pt idx="219">
                  <c:v>60.143032545453806</c:v>
                </c:pt>
                <c:pt idx="220">
                  <c:v>60.175102948954873</c:v>
                </c:pt>
                <c:pt idx="221">
                  <c:v>60.207051200152414</c:v>
                </c:pt>
                <c:pt idx="222">
                  <c:v>60.238878345247237</c:v>
                </c:pt>
                <c:pt idx="223">
                  <c:v>60.270585416886064</c:v>
                </c:pt>
                <c:pt idx="224">
                  <c:v>60.302173434396963</c:v>
                </c:pt>
                <c:pt idx="225">
                  <c:v>60.333643404019647</c:v>
                </c:pt>
                <c:pt idx="226">
                  <c:v>60.364996319130604</c:v>
                </c:pt>
                <c:pt idx="227">
                  <c:v>60.396233160463709</c:v>
                </c:pt>
                <c:pt idx="228">
                  <c:v>60.427354896325788</c:v>
                </c:pt>
                <c:pt idx="229">
                  <c:v>60.458362482807736</c:v>
                </c:pt>
                <c:pt idx="230">
                  <c:v>60.489256863991187</c:v>
                </c:pt>
                <c:pt idx="231">
                  <c:v>60.520038972150658</c:v>
                </c:pt>
                <c:pt idx="232">
                  <c:v>60.550709727951585</c:v>
                </c:pt>
                <c:pt idx="233">
                  <c:v>60.581270040644085</c:v>
                </c:pt>
                <c:pt idx="234">
                  <c:v>60.611720808252777</c:v>
                </c:pt>
                <c:pt idx="235">
                  <c:v>60.642062917762551</c:v>
                </c:pt>
                <c:pt idx="236">
                  <c:v>60.672297245300555</c:v>
                </c:pt>
                <c:pt idx="237">
                  <c:v>60.702424656314406</c:v>
                </c:pt>
                <c:pt idx="238">
                  <c:v>60.732446005746738</c:v>
                </c:pt>
                <c:pt idx="239">
                  <c:v>60.762362138206186</c:v>
                </c:pt>
                <c:pt idx="240">
                  <c:v>60.79217388813489</c:v>
                </c:pt>
                <c:pt idx="241">
                  <c:v>60.821882079972561</c:v>
                </c:pt>
                <c:pt idx="242">
                  <c:v>60.851487528317278</c:v>
                </c:pt>
                <c:pt idx="243">
                  <c:v>60.880991038083103</c:v>
                </c:pt>
                <c:pt idx="244">
                  <c:v>60.91039340465435</c:v>
                </c:pt>
                <c:pt idx="245">
                  <c:v>60.939695414036954</c:v>
                </c:pt>
                <c:pt idx="246">
                  <c:v>60.968897843006829</c:v>
                </c:pt>
                <c:pt idx="247">
                  <c:v>60.998001459255107</c:v>
                </c:pt>
                <c:pt idx="248">
                  <c:v>61.027007021530757</c:v>
                </c:pt>
                <c:pt idx="249">
                  <c:v>61.055915279780223</c:v>
                </c:pt>
                <c:pt idx="250">
                  <c:v>61.084726975284397</c:v>
                </c:pt>
                <c:pt idx="251">
                  <c:v>61.113442840792935</c:v>
                </c:pt>
                <c:pt idx="252">
                  <c:v>61.142063600655938</c:v>
                </c:pt>
                <c:pt idx="253">
                  <c:v>61.170589970953131</c:v>
                </c:pt>
                <c:pt idx="254">
                  <c:v>61.199022659620489</c:v>
                </c:pt>
                <c:pt idx="255">
                  <c:v>61.227362366574461</c:v>
                </c:pt>
                <c:pt idx="256">
                  <c:v>61.255609783833897</c:v>
                </c:pt>
                <c:pt idx="257">
                  <c:v>61.283765595639551</c:v>
                </c:pt>
                <c:pt idx="258">
                  <c:v>61.311830478571316</c:v>
                </c:pt>
                <c:pt idx="259">
                  <c:v>61.339805101663366</c:v>
                </c:pt>
                <c:pt idx="260">
                  <c:v>61.367690126517019</c:v>
                </c:pt>
                <c:pt idx="261">
                  <c:v>61.395486207411473</c:v>
                </c:pt>
                <c:pt idx="262">
                  <c:v>61.423193991412653</c:v>
                </c:pt>
                <c:pt idx="263">
                  <c:v>61.450814118479741</c:v>
                </c:pt>
                <c:pt idx="264">
                  <c:v>61.478347221570033</c:v>
                </c:pt>
                <c:pt idx="265">
                  <c:v>61.50579392674166</c:v>
                </c:pt>
                <c:pt idx="266">
                  <c:v>61.53315485325448</c:v>
                </c:pt>
                <c:pt idx="267">
                  <c:v>61.560430613669155</c:v>
                </c:pt>
                <c:pt idx="268">
                  <c:v>61.587621813944409</c:v>
                </c:pt>
                <c:pt idx="269">
                  <c:v>61.614729053532429</c:v>
                </c:pt>
                <c:pt idx="270">
                  <c:v>61.641752925472687</c:v>
                </c:pt>
                <c:pt idx="271">
                  <c:v>61.66869401648399</c:v>
                </c:pt>
                <c:pt idx="272">
                  <c:v>61.695552907054818</c:v>
                </c:pt>
                <c:pt idx="273">
                  <c:v>61.722330171532171</c:v>
                </c:pt>
                <c:pt idx="274">
                  <c:v>61.749026378208718</c:v>
                </c:pt>
                <c:pt idx="275">
                  <c:v>61.775642089408471</c:v>
                </c:pt>
                <c:pt idx="276">
                  <c:v>61.802177861570932</c:v>
                </c:pt>
                <c:pt idx="277">
                  <c:v>61.828634245333667</c:v>
                </c:pt>
                <c:pt idx="278">
                  <c:v>61.855011785613584</c:v>
                </c:pt>
                <c:pt idx="279">
                  <c:v>61.881311021686614</c:v>
                </c:pt>
                <c:pt idx="280">
                  <c:v>61.907532487266153</c:v>
                </c:pt>
                <c:pt idx="281">
                  <c:v>61.933676710580052</c:v>
                </c:pt>
                <c:pt idx="282">
                  <c:v>61.959744214446268</c:v>
                </c:pt>
                <c:pt idx="283">
                  <c:v>61.985735516347248</c:v>
                </c:pt>
                <c:pt idx="284">
                  <c:v>62.011651128503054</c:v>
                </c:pt>
                <c:pt idx="285">
                  <c:v>62.037491557943099</c:v>
                </c:pt>
                <c:pt idx="286">
                  <c:v>62.063257306576872</c:v>
                </c:pt>
                <c:pt idx="287">
                  <c:v>62.088948871263263</c:v>
                </c:pt>
                <c:pt idx="288">
                  <c:v>62.114566743878775</c:v>
                </c:pt>
                <c:pt idx="289">
                  <c:v>62.140111411384687</c:v>
                </c:pt>
                <c:pt idx="290">
                  <c:v>62.165583355892856</c:v>
                </c:pt>
                <c:pt idx="291">
                  <c:v>62.190983054730687</c:v>
                </c:pt>
                <c:pt idx="292">
                  <c:v>62.216310980504765</c:v>
                </c:pt>
                <c:pt idx="293">
                  <c:v>62.241567601163609</c:v>
                </c:pt>
                <c:pt idx="294">
                  <c:v>62.266753380059292</c:v>
                </c:pt>
                <c:pt idx="295">
                  <c:v>62.291868776008037</c:v>
                </c:pt>
                <c:pt idx="296">
                  <c:v>62.316914243349835</c:v>
                </c:pt>
                <c:pt idx="297">
                  <c:v>62.341890232007124</c:v>
                </c:pt>
                <c:pt idx="298">
                  <c:v>62.366797187542431</c:v>
                </c:pt>
                <c:pt idx="299">
                  <c:v>62.391635551215039</c:v>
                </c:pt>
                <c:pt idx="300">
                  <c:v>62.416405760036945</c:v>
                </c:pt>
                <c:pt idx="301">
                  <c:v>62.441108246827589</c:v>
                </c:pt>
                <c:pt idx="302">
                  <c:v>62.465743440267971</c:v>
                </c:pt>
                <c:pt idx="303">
                  <c:v>62.490311764953766</c:v>
                </c:pt>
                <c:pt idx="304">
                  <c:v>62.514813641447574</c:v>
                </c:pt>
                <c:pt idx="305">
                  <c:v>62.539249486330419</c:v>
                </c:pt>
                <c:pt idx="306">
                  <c:v>62.563619712252304</c:v>
                </c:pt>
                <c:pt idx="307">
                  <c:v>62.587924727982092</c:v>
                </c:pt>
                <c:pt idx="308">
                  <c:v>62.612164938456502</c:v>
                </c:pt>
                <c:pt idx="309">
                  <c:v>62.636340744828345</c:v>
                </c:pt>
                <c:pt idx="310">
                  <c:v>62.660452544514037</c:v>
                </c:pt>
                <c:pt idx="311">
                  <c:v>62.684500731240355</c:v>
                </c:pt>
                <c:pt idx="312">
                  <c:v>62.708485695090374</c:v>
                </c:pt>
                <c:pt idx="313">
                  <c:v>62.732407822548858</c:v>
                </c:pt>
                <c:pt idx="314">
                  <c:v>62.756267496546783</c:v>
                </c:pt>
                <c:pt idx="315">
                  <c:v>62.780065096505204</c:v>
                </c:pt>
                <c:pt idx="316">
                  <c:v>62.803800998378563</c:v>
                </c:pt>
                <c:pt idx="317">
                  <c:v>62.827475574697146</c:v>
                </c:pt>
                <c:pt idx="318">
                  <c:v>62.851089194609031</c:v>
                </c:pt>
                <c:pt idx="319">
                  <c:v>62.874642223921299</c:v>
                </c:pt>
                <c:pt idx="320">
                  <c:v>62.898135025140704</c:v>
                </c:pt>
                <c:pt idx="321">
                  <c:v>62.921567957513638</c:v>
                </c:pt>
                <c:pt idx="322">
                  <c:v>62.944941377065497</c:v>
                </c:pt>
                <c:pt idx="323">
                  <c:v>62.968255636639576</c:v>
                </c:pt>
                <c:pt idx="324">
                  <c:v>62.991511085935194</c:v>
                </c:pt>
                <c:pt idx="325">
                  <c:v>63.01470807154535</c:v>
                </c:pt>
                <c:pt idx="326">
                  <c:v>63.03784693699383</c:v>
                </c:pt>
                <c:pt idx="327">
                  <c:v>63.060928022771698</c:v>
                </c:pt>
                <c:pt idx="328">
                  <c:v>63.083951666373267</c:v>
                </c:pt>
                <c:pt idx="329">
                  <c:v>63.106918202331542</c:v>
                </c:pt>
                <c:pt idx="330">
                  <c:v>63.129827962253174</c:v>
                </c:pt>
                <c:pt idx="331">
                  <c:v>63.152681274852789</c:v>
                </c:pt>
                <c:pt idx="332">
                  <c:v>63.175478465986927</c:v>
                </c:pt>
                <c:pt idx="333">
                  <c:v>63.19821985868743</c:v>
                </c:pt>
                <c:pt idx="334">
                  <c:v>63.220905773194353</c:v>
                </c:pt>
                <c:pt idx="335">
                  <c:v>63.243536526988372</c:v>
                </c:pt>
                <c:pt idx="336">
                  <c:v>63.266112434822737</c:v>
                </c:pt>
                <c:pt idx="337">
                  <c:v>63.288633808754795</c:v>
                </c:pt>
                <c:pt idx="338">
                  <c:v>63.311100958176986</c:v>
                </c:pt>
                <c:pt idx="339">
                  <c:v>63.333514189847435</c:v>
                </c:pt>
                <c:pt idx="340">
                  <c:v>63.355873807920148</c:v>
                </c:pt>
                <c:pt idx="341">
                  <c:v>63.378180113974643</c:v>
                </c:pt>
                <c:pt idx="342">
                  <c:v>63.400433407045298</c:v>
                </c:pt>
                <c:pt idx="343">
                  <c:v>63.422633983650236</c:v>
                </c:pt>
                <c:pt idx="344">
                  <c:v>63.444782137819729</c:v>
                </c:pt>
                <c:pt idx="345">
                  <c:v>63.466878161124285</c:v>
                </c:pt>
                <c:pt idx="346">
                  <c:v>63.488922342702359</c:v>
                </c:pt>
                <c:pt idx="347">
                  <c:v>63.510914969287526</c:v>
                </c:pt>
                <c:pt idx="348">
                  <c:v>63.532856325235464</c:v>
                </c:pt>
                <c:pt idx="349">
                  <c:v>63.554746692550388</c:v>
                </c:pt>
                <c:pt idx="350">
                  <c:v>63.576586350911249</c:v>
                </c:pt>
                <c:pt idx="351">
                  <c:v>63.598375577697517</c:v>
                </c:pt>
                <c:pt idx="352">
                  <c:v>63.620114648014528</c:v>
                </c:pt>
                <c:pt idx="353">
                  <c:v>63.641803834718644</c:v>
                </c:pt>
                <c:pt idx="354">
                  <c:v>63.6634434084419</c:v>
                </c:pt>
                <c:pt idx="355">
                  <c:v>63.685033637616414</c:v>
                </c:pt>
                <c:pt idx="356">
                  <c:v>63.706574788498457</c:v>
                </c:pt>
                <c:pt idx="357">
                  <c:v>63.72806712519214</c:v>
                </c:pt>
                <c:pt idx="358">
                  <c:v>63.749510909672779</c:v>
                </c:pt>
                <c:pt idx="359">
                  <c:v>63.770906401810059</c:v>
                </c:pt>
                <c:pt idx="360">
                  <c:v>63.792253859390684</c:v>
                </c:pt>
                <c:pt idx="361">
                  <c:v>63.813553538140923</c:v>
                </c:pt>
                <c:pt idx="362">
                  <c:v>63.834805691748691</c:v>
                </c:pt>
                <c:pt idx="363">
                  <c:v>63.856010571885463</c:v>
                </c:pt>
                <c:pt idx="364">
                  <c:v>63.877168428227755</c:v>
                </c:pt>
                <c:pt idx="365">
                  <c:v>63.898279508478467</c:v>
                </c:pt>
                <c:pt idx="366">
                  <c:v>63.919344058387807</c:v>
                </c:pt>
                <c:pt idx="367">
                  <c:v>63.940362321774046</c:v>
                </c:pt>
                <c:pt idx="368">
                  <c:v>63.961334540543923</c:v>
                </c:pt>
                <c:pt idx="369">
                  <c:v>63.982260954712778</c:v>
                </c:pt>
                <c:pt idx="370">
                  <c:v>64.003141802424508</c:v>
                </c:pt>
                <c:pt idx="371">
                  <c:v>64.023977319971138</c:v>
                </c:pt>
                <c:pt idx="372">
                  <c:v>64.044767741812208</c:v>
                </c:pt>
                <c:pt idx="373">
                  <c:v>64.065513300593949</c:v>
                </c:pt>
                <c:pt idx="374">
                  <c:v>64.086214227168014</c:v>
                </c:pt>
                <c:pt idx="375">
                  <c:v>64.106870750610298</c:v>
                </c:pt>
                <c:pt idx="376">
                  <c:v>64.127483098239097</c:v>
                </c:pt>
                <c:pt idx="377">
                  <c:v>64.148051495633439</c:v>
                </c:pt>
                <c:pt idx="378">
                  <c:v>64.16857616665088</c:v>
                </c:pt>
                <c:pt idx="379">
                  <c:v>64.189057333445234</c:v>
                </c:pt>
                <c:pt idx="380">
                  <c:v>64.209495216483987</c:v>
                </c:pt>
                <c:pt idx="381">
                  <c:v>64.2298900345655</c:v>
                </c:pt>
                <c:pt idx="382">
                  <c:v>64.25024200483611</c:v>
                </c:pt>
                <c:pt idx="383">
                  <c:v>64.270551342806826</c:v>
                </c:pt>
                <c:pt idx="384">
                  <c:v>64.290818262369925</c:v>
                </c:pt>
                <c:pt idx="385">
                  <c:v>64.31104297581534</c:v>
                </c:pt>
                <c:pt idx="386">
                  <c:v>64.33122569384679</c:v>
                </c:pt>
                <c:pt idx="387">
                  <c:v>64.35136662559772</c:v>
                </c:pt>
                <c:pt idx="388">
                  <c:v>64.371465978647095</c:v>
                </c:pt>
                <c:pt idx="389">
                  <c:v>64.391523959034927</c:v>
                </c:pt>
                <c:pt idx="390">
                  <c:v>64.4115407712776</c:v>
                </c:pt>
                <c:pt idx="391">
                  <c:v>64.431516618383128</c:v>
                </c:pt>
                <c:pt idx="392">
                  <c:v>64.451451701866006</c:v>
                </c:pt>
                <c:pt idx="393">
                  <c:v>64.47134622176209</c:v>
                </c:pt>
                <c:pt idx="394">
                  <c:v>64.491200376643206</c:v>
                </c:pt>
                <c:pt idx="395">
                  <c:v>64.511014363631517</c:v>
                </c:pt>
                <c:pt idx="396">
                  <c:v>64.530788378413803</c:v>
                </c:pt>
                <c:pt idx="397">
                  <c:v>64.550522615255559</c:v>
                </c:pt>
                <c:pt idx="398">
                  <c:v>64.570217267014826</c:v>
                </c:pt>
                <c:pt idx="399">
                  <c:v>64.589872525155982</c:v>
                </c:pt>
                <c:pt idx="400">
                  <c:v>64.60948857976328</c:v>
                </c:pt>
                <c:pt idx="401">
                  <c:v>64.629065619554268</c:v>
                </c:pt>
                <c:pt idx="402">
                  <c:v>64.648603831892942</c:v>
                </c:pt>
                <c:pt idx="403">
                  <c:v>64.668103402802927</c:v>
                </c:pt>
                <c:pt idx="404">
                  <c:v>64.687564516980331</c:v>
                </c:pt>
                <c:pt idx="405">
                  <c:v>64.706987357806454</c:v>
                </c:pt>
                <c:pt idx="406">
                  <c:v>64.726372107360532</c:v>
                </c:pt>
                <c:pt idx="407">
                  <c:v>64.745718946432063</c:v>
                </c:pt>
                <c:pt idx="408">
                  <c:v>64.765028054533147</c:v>
                </c:pt>
                <c:pt idx="409">
                  <c:v>64.784299609910661</c:v>
                </c:pt>
                <c:pt idx="410">
                  <c:v>64.803533789558259</c:v>
                </c:pt>
                <c:pt idx="411">
                  <c:v>64.822730769228244</c:v>
                </c:pt>
                <c:pt idx="412">
                  <c:v>64.841890723443285</c:v>
                </c:pt>
                <c:pt idx="413">
                  <c:v>64.861013825508039</c:v>
                </c:pt>
                <c:pt idx="414">
                  <c:v>64.880100247520517</c:v>
                </c:pt>
                <c:pt idx="415">
                  <c:v>64.899150160383527</c:v>
                </c:pt>
                <c:pt idx="416">
                  <c:v>64.91816373381576</c:v>
                </c:pt>
                <c:pt idx="417">
                  <c:v>64.937141136362897</c:v>
                </c:pt>
                <c:pt idx="418">
                  <c:v>64.95608253540847</c:v>
                </c:pt>
                <c:pt idx="419">
                  <c:v>64.974988097184735</c:v>
                </c:pt>
                <c:pt idx="420">
                  <c:v>64.993857986783325</c:v>
                </c:pt>
                <c:pt idx="421">
                  <c:v>65.012692368165716</c:v>
                </c:pt>
                <c:pt idx="422">
                  <c:v>65.031491404173778</c:v>
                </c:pt>
                <c:pt idx="423">
                  <c:v>65.050255256539955</c:v>
                </c:pt>
                <c:pt idx="424">
                  <c:v>65.068984085897597</c:v>
                </c:pt>
                <c:pt idx="425">
                  <c:v>65.087678051790832</c:v>
                </c:pt>
                <c:pt idx="426">
                  <c:v>65.106337312684715</c:v>
                </c:pt>
                <c:pt idx="427">
                  <c:v>65.124962025974938</c:v>
                </c:pt>
                <c:pt idx="428">
                  <c:v>65.143552347997613</c:v>
                </c:pt>
                <c:pt idx="429">
                  <c:v>65.162108434038842</c:v>
                </c:pt>
                <c:pt idx="430">
                  <c:v>65.180630438344295</c:v>
                </c:pt>
                <c:pt idx="431">
                  <c:v>65.199118514128529</c:v>
                </c:pt>
                <c:pt idx="432">
                  <c:v>65.21757281358434</c:v>
                </c:pt>
                <c:pt idx="433">
                  <c:v>65.235993487891903</c:v>
                </c:pt>
                <c:pt idx="434">
                  <c:v>65.254380687227894</c:v>
                </c:pt>
                <c:pt idx="435">
                  <c:v>65.272734560774438</c:v>
                </c:pt>
                <c:pt idx="436">
                  <c:v>65.291055256728029</c:v>
                </c:pt>
                <c:pt idx="437">
                  <c:v>65.309342922308275</c:v>
                </c:pt>
                <c:pt idx="438">
                  <c:v>65.327597703766571</c:v>
                </c:pt>
                <c:pt idx="439">
                  <c:v>65.345819746394753</c:v>
                </c:pt>
                <c:pt idx="440">
                  <c:v>65.364009194533494</c:v>
                </c:pt>
                <c:pt idx="441">
                  <c:v>65.382166191580794</c:v>
                </c:pt>
                <c:pt idx="442">
                  <c:v>65.400290880000199</c:v>
                </c:pt>
                <c:pt idx="443">
                  <c:v>65.418383401329109</c:v>
                </c:pt>
                <c:pt idx="444">
                  <c:v>65.436443896186773</c:v>
                </c:pt>
                <c:pt idx="445">
                  <c:v>65.454472504282464</c:v>
                </c:pt>
                <c:pt idx="446">
                  <c:v>65.472469364423304</c:v>
                </c:pt>
                <c:pt idx="447">
                  <c:v>65.490434614522187</c:v>
                </c:pt>
                <c:pt idx="448">
                  <c:v>65.508368391605529</c:v>
                </c:pt>
                <c:pt idx="449">
                  <c:v>65.52627083182098</c:v>
                </c:pt>
                <c:pt idx="450">
                  <c:v>65.544142070444977</c:v>
                </c:pt>
                <c:pt idx="451">
                  <c:v>65.561982241890306</c:v>
                </c:pt>
                <c:pt idx="452">
                  <c:v>65.579791479713535</c:v>
                </c:pt>
                <c:pt idx="453">
                  <c:v>65.59756991662239</c:v>
                </c:pt>
                <c:pt idx="454">
                  <c:v>65.615317684482989</c:v>
                </c:pt>
                <c:pt idx="455">
                  <c:v>65.633034914327084</c:v>
                </c:pt>
                <c:pt idx="456">
                  <c:v>65.650721736359131</c:v>
                </c:pt>
                <c:pt idx="457">
                  <c:v>65.668378279963449</c:v>
                </c:pt>
                <c:pt idx="458">
                  <c:v>65.686004673711082</c:v>
                </c:pt>
                <c:pt idx="459">
                  <c:v>65.703601045366739</c:v>
                </c:pt>
                <c:pt idx="460">
                  <c:v>65.721167521895637</c:v>
                </c:pt>
                <c:pt idx="461">
                  <c:v>65.73870422947023</c:v>
                </c:pt>
                <c:pt idx="462">
                  <c:v>65.756211293476895</c:v>
                </c:pt>
                <c:pt idx="463">
                  <c:v>65.773688838522531</c:v>
                </c:pt>
                <c:pt idx="464">
                  <c:v>65.791136988441181</c:v>
                </c:pt>
                <c:pt idx="465">
                  <c:v>65.808555866300367</c:v>
                </c:pt>
                <c:pt idx="466">
                  <c:v>65.8259455944076</c:v>
                </c:pt>
                <c:pt idx="467">
                  <c:v>65.84330629431669</c:v>
                </c:pt>
                <c:pt idx="468">
                  <c:v>65.860638086834001</c:v>
                </c:pt>
                <c:pt idx="469">
                  <c:v>65.87794109202467</c:v>
                </c:pt>
                <c:pt idx="470">
                  <c:v>65.895215429218794</c:v>
                </c:pt>
                <c:pt idx="471">
                  <c:v>65.912461217017366</c:v>
                </c:pt>
                <c:pt idx="472">
                  <c:v>65.929678573298503</c:v>
                </c:pt>
                <c:pt idx="473">
                  <c:v>65.946867615223169</c:v>
                </c:pt>
                <c:pt idx="474">
                  <c:v>65.964028459241277</c:v>
                </c:pt>
                <c:pt idx="475">
                  <c:v>65.981161221097381</c:v>
                </c:pt>
                <c:pt idx="476">
                  <c:v>65.998266015836464</c:v>
                </c:pt>
                <c:pt idx="477">
                  <c:v>66.015342957809708</c:v>
                </c:pt>
                <c:pt idx="478">
                  <c:v>66.032392160680118</c:v>
                </c:pt>
                <c:pt idx="479">
                  <c:v>66.049413737428083</c:v>
                </c:pt>
                <c:pt idx="480">
                  <c:v>66.066407800356984</c:v>
                </c:pt>
                <c:pt idx="481">
                  <c:v>66.083374461098586</c:v>
                </c:pt>
                <c:pt idx="482">
                  <c:v>66.10031383061856</c:v>
                </c:pt>
                <c:pt idx="483">
                  <c:v>66.117226019221803</c:v>
                </c:pt>
                <c:pt idx="484">
                  <c:v>66.134111136557735</c:v>
                </c:pt>
                <c:pt idx="485">
                  <c:v>66.150969291625628</c:v>
                </c:pt>
                <c:pt idx="486">
                  <c:v>66.167800592779756</c:v>
                </c:pt>
                <c:pt idx="487">
                  <c:v>66.184605147734587</c:v>
                </c:pt>
                <c:pt idx="488">
                  <c:v>66.201383063569864</c:v>
                </c:pt>
                <c:pt idx="489">
                  <c:v>66.218134446735704</c:v>
                </c:pt>
                <c:pt idx="490">
                  <c:v>66.234859403057555</c:v>
                </c:pt>
                <c:pt idx="491">
                  <c:v>66.251558037741177</c:v>
                </c:pt>
                <c:pt idx="492">
                  <c:v>66.268230455377548</c:v>
                </c:pt>
                <c:pt idx="493">
                  <c:v>66.284876759947736</c:v>
                </c:pt>
                <c:pt idx="494">
                  <c:v>66.301497054827649</c:v>
                </c:pt>
                <c:pt idx="495">
                  <c:v>66.318091442792877</c:v>
                </c:pt>
                <c:pt idx="496">
                  <c:v>66.334660026023343</c:v>
                </c:pt>
                <c:pt idx="497">
                  <c:v>66.351202906108028</c:v>
                </c:pt>
                <c:pt idx="498">
                  <c:v>66.367720184049517</c:v>
                </c:pt>
                <c:pt idx="499">
                  <c:v>66.384211960268672</c:v>
                </c:pt>
                <c:pt idx="500">
                  <c:v>66.400678334609083</c:v>
                </c:pt>
                <c:pt idx="501">
                  <c:v>66.417119406341598</c:v>
                </c:pt>
                <c:pt idx="502">
                  <c:v>66.433535274168776</c:v>
                </c:pt>
                <c:pt idx="503">
                  <c:v>66.449926036229257</c:v>
                </c:pt>
                <c:pt idx="504">
                  <c:v>66.466291790102119</c:v>
                </c:pt>
                <c:pt idx="505">
                  <c:v>66.482632632811274</c:v>
                </c:pt>
                <c:pt idx="506">
                  <c:v>66.498948660829583</c:v>
                </c:pt>
                <c:pt idx="507">
                  <c:v>66.515239970083272</c:v>
                </c:pt>
                <c:pt idx="508">
                  <c:v>66.531506655956036</c:v>
                </c:pt>
                <c:pt idx="509">
                  <c:v>66.54774881329314</c:v>
                </c:pt>
                <c:pt idx="510">
                  <c:v>66.563966536405644</c:v>
                </c:pt>
                <c:pt idx="511">
                  <c:v>66.58015991907439</c:v>
                </c:pt>
                <c:pt idx="512">
                  <c:v>66.596329054554076</c:v>
                </c:pt>
                <c:pt idx="513">
                  <c:v>66.612474035577264</c:v>
                </c:pt>
                <c:pt idx="514">
                  <c:v>66.628594954358292</c:v>
                </c:pt>
                <c:pt idx="515">
                  <c:v>66.644691902597259</c:v>
                </c:pt>
                <c:pt idx="516">
                  <c:v>66.660764971483815</c:v>
                </c:pt>
                <c:pt idx="517">
                  <c:v>66.676814251701117</c:v>
                </c:pt>
                <c:pt idx="518">
                  <c:v>66.692839833429559</c:v>
                </c:pt>
                <c:pt idx="519">
                  <c:v>66.708841806350591</c:v>
                </c:pt>
                <c:pt idx="520">
                  <c:v>66.724820259650443</c:v>
                </c:pt>
                <c:pt idx="521">
                  <c:v>66.740775282023804</c:v>
                </c:pt>
                <c:pt idx="522">
                  <c:v>66.756706961677523</c:v>
                </c:pt>
                <c:pt idx="523">
                  <c:v>66.772615386334266</c:v>
                </c:pt>
                <c:pt idx="524">
                  <c:v>66.788500643236063</c:v>
                </c:pt>
                <c:pt idx="525">
                  <c:v>66.804362819147912</c:v>
                </c:pt>
                <c:pt idx="526">
                  <c:v>66.820202000361292</c:v>
                </c:pt>
                <c:pt idx="527">
                  <c:v>66.836018272697657</c:v>
                </c:pt>
                <c:pt idx="528">
                  <c:v>66.851811721511979</c:v>
                </c:pt>
                <c:pt idx="529">
                  <c:v>66.867582431696064</c:v>
                </c:pt>
                <c:pt idx="530">
                  <c:v>66.883330487682073</c:v>
                </c:pt>
                <c:pt idx="531">
                  <c:v>66.899055973445812</c:v>
                </c:pt>
                <c:pt idx="532">
                  <c:v>66.914758972510143</c:v>
                </c:pt>
                <c:pt idx="533">
                  <c:v>66.930439567948241</c:v>
                </c:pt>
                <c:pt idx="534">
                  <c:v>66.946097842386891</c:v>
                </c:pt>
                <c:pt idx="535">
                  <c:v>66.961733878009767</c:v>
                </c:pt>
                <c:pt idx="536">
                  <c:v>66.977347756560619</c:v>
                </c:pt>
                <c:pt idx="537">
                  <c:v>66.992939559346496</c:v>
                </c:pt>
                <c:pt idx="538">
                  <c:v>67.00850936724089</c:v>
                </c:pt>
                <c:pt idx="539">
                  <c:v>67.02405726068686</c:v>
                </c:pt>
                <c:pt idx="540">
                  <c:v>67.039583319700199</c:v>
                </c:pt>
                <c:pt idx="541">
                  <c:v>67.055087623872424</c:v>
                </c:pt>
                <c:pt idx="542">
                  <c:v>67.070570252373912</c:v>
                </c:pt>
                <c:pt idx="543">
                  <c:v>67.086031283956856</c:v>
                </c:pt>
                <c:pt idx="544">
                  <c:v>67.10147079695831</c:v>
                </c:pt>
                <c:pt idx="545">
                  <c:v>67.116888869303139</c:v>
                </c:pt>
                <c:pt idx="546">
                  <c:v>67.132285578506966</c:v>
                </c:pt>
                <c:pt idx="547">
                  <c:v>67.147661001679054</c:v>
                </c:pt>
                <c:pt idx="548">
                  <c:v>67.163015215525277</c:v>
                </c:pt>
                <c:pt idx="549">
                  <c:v>67.178348296350919</c:v>
                </c:pt>
                <c:pt idx="550">
                  <c:v>67.193660320063501</c:v>
                </c:pt>
                <c:pt idx="551">
                  <c:v>67.208951362175696</c:v>
                </c:pt>
                <c:pt idx="552">
                  <c:v>67.22422149780796</c:v>
                </c:pt>
                <c:pt idx="553">
                  <c:v>67.239470801691468</c:v>
                </c:pt>
                <c:pt idx="554">
                  <c:v>67.254699348170703</c:v>
                </c:pt>
                <c:pt idx="555">
                  <c:v>67.269907211206288</c:v>
                </c:pt>
                <c:pt idx="556">
                  <c:v>67.285094464377636</c:v>
                </c:pt>
                <c:pt idx="557">
                  <c:v>67.30026118088557</c:v>
                </c:pt>
                <c:pt idx="558">
                  <c:v>67.315407433555052</c:v>
                </c:pt>
                <c:pt idx="559">
                  <c:v>67.33053329483775</c:v>
                </c:pt>
                <c:pt idx="560">
                  <c:v>67.345638836814658</c:v>
                </c:pt>
                <c:pt idx="561">
                  <c:v>67.36072413119868</c:v>
                </c:pt>
                <c:pt idx="562">
                  <c:v>67.375789249337132</c:v>
                </c:pt>
                <c:pt idx="563">
                  <c:v>67.390834262214369</c:v>
                </c:pt>
                <c:pt idx="564">
                  <c:v>67.405859240454205</c:v>
                </c:pt>
                <c:pt idx="565">
                  <c:v>67.420864254322453</c:v>
                </c:pt>
                <c:pt idx="566">
                  <c:v>67.435849373729368</c:v>
                </c:pt>
                <c:pt idx="567">
                  <c:v>67.450814668232127</c:v>
                </c:pt>
                <c:pt idx="568">
                  <c:v>67.465760207037164</c:v>
                </c:pt>
                <c:pt idx="569">
                  <c:v>67.480686059002736</c:v>
                </c:pt>
                <c:pt idx="570">
                  <c:v>67.495592292641092</c:v>
                </c:pt>
                <c:pt idx="571">
                  <c:v>67.510478976121064</c:v>
                </c:pt>
                <c:pt idx="572">
                  <c:v>67.525346177270237</c:v>
                </c:pt>
                <c:pt idx="573">
                  <c:v>67.540193963577337</c:v>
                </c:pt>
                <c:pt idx="574">
                  <c:v>67.555022402194538</c:v>
                </c:pt>
                <c:pt idx="575">
                  <c:v>67.569831559939715</c:v>
                </c:pt>
                <c:pt idx="576">
                  <c:v>67.584621503298791</c:v>
                </c:pt>
                <c:pt idx="577">
                  <c:v>67.599392298427844</c:v>
                </c:pt>
                <c:pt idx="578">
                  <c:v>67.614144011155474</c:v>
                </c:pt>
                <c:pt idx="579">
                  <c:v>67.628876706984883</c:v>
                </c:pt>
                <c:pt idx="580">
                  <c:v>67.643590451096173</c:v>
                </c:pt>
                <c:pt idx="581">
                  <c:v>67.658285308348482</c:v>
                </c:pt>
                <c:pt idx="582">
                  <c:v>67.672961343282054</c:v>
                </c:pt>
                <c:pt idx="583">
                  <c:v>67.687618620120503</c:v>
                </c:pt>
                <c:pt idx="584">
                  <c:v>67.702257202772842</c:v>
                </c:pt>
                <c:pt idx="585">
                  <c:v>67.716877154835615</c:v>
                </c:pt>
                <c:pt idx="586">
                  <c:v>67.73147853959496</c:v>
                </c:pt>
                <c:pt idx="587">
                  <c:v>67.74606142002871</c:v>
                </c:pt>
                <c:pt idx="588">
                  <c:v>67.760625858808353</c:v>
                </c:pt>
                <c:pt idx="589">
                  <c:v>67.775171918301169</c:v>
                </c:pt>
                <c:pt idx="590">
                  <c:v>67.789699660572182</c:v>
                </c:pt>
                <c:pt idx="591">
                  <c:v>67.80420914738616</c:v>
                </c:pt>
                <c:pt idx="592">
                  <c:v>67.818700440209597</c:v>
                </c:pt>
                <c:pt idx="593">
                  <c:v>67.833173600212689</c:v>
                </c:pt>
                <c:pt idx="594">
                  <c:v>67.847628688271271</c:v>
                </c:pt>
                <c:pt idx="595">
                  <c:v>67.862065764968733</c:v>
                </c:pt>
                <c:pt idx="596">
                  <c:v>67.876484890597979</c:v>
                </c:pt>
                <c:pt idx="597">
                  <c:v>67.890886125163249</c:v>
                </c:pt>
                <c:pt idx="598">
                  <c:v>67.905269528382121</c:v>
                </c:pt>
                <c:pt idx="599">
                  <c:v>67.91963515968726</c:v>
                </c:pt>
                <c:pt idx="600">
                  <c:v>67.933983078228323</c:v>
                </c:pt>
                <c:pt idx="601">
                  <c:v>67.948313342873817</c:v>
                </c:pt>
                <c:pt idx="602">
                  <c:v>67.96262601221288</c:v>
                </c:pt>
                <c:pt idx="603">
                  <c:v>67.976921144557124</c:v>
                </c:pt>
                <c:pt idx="604">
                  <c:v>67.991198797942403</c:v>
                </c:pt>
                <c:pt idx="605">
                  <c:v>68.005459030130652</c:v>
                </c:pt>
                <c:pt idx="606">
                  <c:v>68.019701898611515</c:v>
                </c:pt>
                <c:pt idx="607">
                  <c:v>68.033927460604261</c:v>
                </c:pt>
                <c:pt idx="608">
                  <c:v>68.048135773059414</c:v>
                </c:pt>
                <c:pt idx="609">
                  <c:v>68.062326892660536</c:v>
                </c:pt>
                <c:pt idx="610">
                  <c:v>68.076500875825843</c:v>
                </c:pt>
                <c:pt idx="611">
                  <c:v>68.090657778710039</c:v>
                </c:pt>
                <c:pt idx="612">
                  <c:v>68.10479765720585</c:v>
                </c:pt>
                <c:pt idx="613">
                  <c:v>68.118920566945846</c:v>
                </c:pt>
                <c:pt idx="614">
                  <c:v>68.133026563303943</c:v>
                </c:pt>
                <c:pt idx="615">
                  <c:v>68.147115701397183</c:v>
                </c:pt>
                <c:pt idx="616">
                  <c:v>68.161188036087211</c:v>
                </c:pt>
                <c:pt idx="617">
                  <c:v>68.175243621982077</c:v>
                </c:pt>
                <c:pt idx="618">
                  <c:v>68.189282513437675</c:v>
                </c:pt>
                <c:pt idx="619">
                  <c:v>68.203304764559405</c:v>
                </c:pt>
                <c:pt idx="620">
                  <c:v>68.217310429203764</c:v>
                </c:pt>
                <c:pt idx="621">
                  <c:v>68.231299560979878</c:v>
                </c:pt>
                <c:pt idx="622">
                  <c:v>68.24527221325107</c:v>
                </c:pt>
                <c:pt idx="623">
                  <c:v>68.259228439136436</c:v>
                </c:pt>
                <c:pt idx="624">
                  <c:v>68.273168291512263</c:v>
                </c:pt>
                <c:pt idx="625">
                  <c:v>68.287091823013682</c:v>
                </c:pt>
                <c:pt idx="626">
                  <c:v>68.300999086036114</c:v>
                </c:pt>
                <c:pt idx="627">
                  <c:v>68.314890132736721</c:v>
                </c:pt>
                <c:pt idx="628">
                  <c:v>68.32876501503597</c:v>
                </c:pt>
                <c:pt idx="629">
                  <c:v>68.342623784619036</c:v>
                </c:pt>
                <c:pt idx="630">
                  <c:v>68.356466492937315</c:v>
                </c:pt>
                <c:pt idx="631">
                  <c:v>68.370293191209825</c:v>
                </c:pt>
                <c:pt idx="632">
                  <c:v>68.384103930424658</c:v>
                </c:pt>
                <c:pt idx="633">
                  <c:v>68.397898761340429</c:v>
                </c:pt>
                <c:pt idx="634">
                  <c:v>68.411677734487654</c:v>
                </c:pt>
                <c:pt idx="635">
                  <c:v>68.425440900170187</c:v>
                </c:pt>
                <c:pt idx="636">
                  <c:v>68.439188308466584</c:v>
                </c:pt>
                <c:pt idx="637">
                  <c:v>68.452920009231519</c:v>
                </c:pt>
                <c:pt idx="638">
                  <c:v>68.466636052097087</c:v>
                </c:pt>
                <c:pt idx="639">
                  <c:v>68.480336486474286</c:v>
                </c:pt>
                <c:pt idx="640">
                  <c:v>68.494021361554204</c:v>
                </c:pt>
                <c:pt idx="641">
                  <c:v>68.507690726309534</c:v>
                </c:pt>
                <c:pt idx="642">
                  <c:v>68.521344629495786</c:v>
                </c:pt>
                <c:pt idx="643">
                  <c:v>68.534983119652608</c:v>
                </c:pt>
                <c:pt idx="644">
                  <c:v>68.548606245105205</c:v>
                </c:pt>
                <c:pt idx="645">
                  <c:v>68.562214053965477</c:v>
                </c:pt>
                <c:pt idx="646">
                  <c:v>68.575806594133454</c:v>
                </c:pt>
                <c:pt idx="647">
                  <c:v>68.589383913298519</c:v>
                </c:pt>
                <c:pt idx="648">
                  <c:v>68.602946058940631</c:v>
                </c:pt>
                <c:pt idx="649">
                  <c:v>68.616493078331686</c:v>
                </c:pt>
                <c:pt idx="650">
                  <c:v>68.630025018536699</c:v>
                </c:pt>
                <c:pt idx="651">
                  <c:v>68.643541926415026</c:v>
                </c:pt>
                <c:pt idx="652">
                  <c:v>68.657043848621697</c:v>
                </c:pt>
                <c:pt idx="653">
                  <c:v>68.670530831608545</c:v>
                </c:pt>
                <c:pt idx="654">
                  <c:v>68.684002921625449</c:v>
                </c:pt>
                <c:pt idx="655">
                  <c:v>68.697460164721562</c:v>
                </c:pt>
                <c:pt idx="656">
                  <c:v>68.710902606746473</c:v>
                </c:pt>
                <c:pt idx="657">
                  <c:v>68.724330293351414</c:v>
                </c:pt>
                <c:pt idx="658">
                  <c:v>68.737743269990474</c:v>
                </c:pt>
                <c:pt idx="659">
                  <c:v>68.751141581921672</c:v>
                </c:pt>
                <c:pt idx="660">
                  <c:v>68.764525274208239</c:v>
                </c:pt>
                <c:pt idx="661">
                  <c:v>68.777894391719641</c:v>
                </c:pt>
                <c:pt idx="662">
                  <c:v>68.791248979132874</c:v>
                </c:pt>
                <c:pt idx="663">
                  <c:v>68.804589080933482</c:v>
                </c:pt>
                <c:pt idx="664">
                  <c:v>68.817914741416686</c:v>
                </c:pt>
                <c:pt idx="665">
                  <c:v>68.831226004688617</c:v>
                </c:pt>
                <c:pt idx="666">
                  <c:v>68.844522914667294</c:v>
                </c:pt>
                <c:pt idx="667">
                  <c:v>68.857805515083797</c:v>
                </c:pt>
                <c:pt idx="668">
                  <c:v>68.871073849483352</c:v>
                </c:pt>
                <c:pt idx="669">
                  <c:v>68.884327961226433</c:v>
                </c:pt>
                <c:pt idx="670">
                  <c:v>68.897567893489793</c:v>
                </c:pt>
                <c:pt idx="671">
                  <c:v>68.910793689267578</c:v>
                </c:pt>
                <c:pt idx="672">
                  <c:v>68.924005391372376</c:v>
                </c:pt>
                <c:pt idx="673">
                  <c:v>68.93720304243628</c:v>
                </c:pt>
                <c:pt idx="674">
                  <c:v>68.950386684911948</c:v>
                </c:pt>
                <c:pt idx="675">
                  <c:v>68.963556361073586</c:v>
                </c:pt>
                <c:pt idx="676">
                  <c:v>68.976712113018053</c:v>
                </c:pt>
                <c:pt idx="677">
                  <c:v>68.989853982665849</c:v>
                </c:pt>
                <c:pt idx="678">
                  <c:v>69.002982011762128</c:v>
                </c:pt>
                <c:pt idx="679">
                  <c:v>69.016096241877747</c:v>
                </c:pt>
                <c:pt idx="680">
                  <c:v>69.029196714410205</c:v>
                </c:pt>
                <c:pt idx="681">
                  <c:v>69.042283470584721</c:v>
                </c:pt>
                <c:pt idx="682">
                  <c:v>69.05535655145512</c:v>
                </c:pt>
                <c:pt idx="683">
                  <c:v>69.068415997904964</c:v>
                </c:pt>
                <c:pt idx="684">
                  <c:v>69.081461850648353</c:v>
                </c:pt>
                <c:pt idx="685">
                  <c:v>69.094494150231029</c:v>
                </c:pt>
                <c:pt idx="686">
                  <c:v>69.10751293703126</c:v>
                </c:pt>
                <c:pt idx="687">
                  <c:v>69.120518251260847</c:v>
                </c:pt>
                <c:pt idx="688">
                  <c:v>69.133510132966038</c:v>
                </c:pt>
                <c:pt idx="689">
                  <c:v>69.146488622028457</c:v>
                </c:pt>
                <c:pt idx="690">
                  <c:v>69.159453758166094</c:v>
                </c:pt>
                <c:pt idx="691">
                  <c:v>69.172405580934182</c:v>
                </c:pt>
                <c:pt idx="692">
                  <c:v>69.185344129726104</c:v>
                </c:pt>
                <c:pt idx="693">
                  <c:v>69.198269443774407</c:v>
                </c:pt>
                <c:pt idx="694">
                  <c:v>69.211181562151566</c:v>
                </c:pt>
                <c:pt idx="695">
                  <c:v>69.224080523771022</c:v>
                </c:pt>
                <c:pt idx="696">
                  <c:v>69.236966367387978</c:v>
                </c:pt>
                <c:pt idx="697">
                  <c:v>69.249839131600353</c:v>
                </c:pt>
                <c:pt idx="698">
                  <c:v>69.262698854849617</c:v>
                </c:pt>
                <c:pt idx="699">
                  <c:v>69.275545575421717</c:v>
                </c:pt>
                <c:pt idx="700">
                  <c:v>69.288379331447885</c:v>
                </c:pt>
                <c:pt idx="701">
                  <c:v>69.301200160905594</c:v>
                </c:pt>
                <c:pt idx="702">
                  <c:v>69.314008101619294</c:v>
                </c:pt>
                <c:pt idx="703">
                  <c:v>69.326803191261391</c:v>
                </c:pt>
                <c:pt idx="704">
                  <c:v>69.339585467353018</c:v>
                </c:pt>
                <c:pt idx="705">
                  <c:v>69.352354967264873</c:v>
                </c:pt>
                <c:pt idx="706">
                  <c:v>69.365111728218096</c:v>
                </c:pt>
                <c:pt idx="707">
                  <c:v>69.377855787285085</c:v>
                </c:pt>
                <c:pt idx="708">
                  <c:v>69.390587181390288</c:v>
                </c:pt>
                <c:pt idx="709">
                  <c:v>69.403305947311082</c:v>
                </c:pt>
                <c:pt idx="710">
                  <c:v>69.41601212167852</c:v>
                </c:pt>
                <c:pt idx="711">
                  <c:v>69.428705740978145</c:v>
                </c:pt>
                <c:pt idx="712">
                  <c:v>69.441386841550866</c:v>
                </c:pt>
                <c:pt idx="713">
                  <c:v>69.45405545959369</c:v>
                </c:pt>
                <c:pt idx="714">
                  <c:v>69.466711631160493</c:v>
                </c:pt>
                <c:pt idx="715">
                  <c:v>69.479355392162859</c:v>
                </c:pt>
                <c:pt idx="716">
                  <c:v>69.49198677837083</c:v>
                </c:pt>
                <c:pt idx="717">
                  <c:v>69.504605825413691</c:v>
                </c:pt>
                <c:pt idx="718">
                  <c:v>69.517212568780735</c:v>
                </c:pt>
                <c:pt idx="719">
                  <c:v>69.529807043822032</c:v>
                </c:pt>
                <c:pt idx="720">
                  <c:v>69.542389285749167</c:v>
                </c:pt>
                <c:pt idx="721">
                  <c:v>69.554959329636034</c:v>
                </c:pt>
                <c:pt idx="722">
                  <c:v>69.56751721041951</c:v>
                </c:pt>
                <c:pt idx="723">
                  <c:v>69.580062962900328</c:v>
                </c:pt>
                <c:pt idx="724">
                  <c:v>69.592596621743667</c:v>
                </c:pt>
                <c:pt idx="725">
                  <c:v>69.605118221479984</c:v>
                </c:pt>
                <c:pt idx="726">
                  <c:v>69.617627796505687</c:v>
                </c:pt>
                <c:pt idx="727">
                  <c:v>69.630125381083943</c:v>
                </c:pt>
                <c:pt idx="728">
                  <c:v>69.642611009345273</c:v>
                </c:pt>
                <c:pt idx="729">
                  <c:v>69.655084715288368</c:v>
                </c:pt>
                <c:pt idx="730">
                  <c:v>69.667546532780761</c:v>
                </c:pt>
                <c:pt idx="731">
                  <c:v>69.679996495559507</c:v>
                </c:pt>
                <c:pt idx="732">
                  <c:v>69.692434637231941</c:v>
                </c:pt>
                <c:pt idx="733">
                  <c:v>69.70486099127632</c:v>
                </c:pt>
                <c:pt idx="734">
                  <c:v>69.717275591042537</c:v>
                </c:pt>
                <c:pt idx="735">
                  <c:v>69.729678469752812</c:v>
                </c:pt>
                <c:pt idx="736">
                  <c:v>69.742069660502338</c:v>
                </c:pt>
                <c:pt idx="737">
                  <c:v>69.754449196260026</c:v>
                </c:pt>
                <c:pt idx="738">
                  <c:v>69.766817109869109</c:v>
                </c:pt>
                <c:pt idx="739">
                  <c:v>69.779173434047848</c:v>
                </c:pt>
                <c:pt idx="740">
                  <c:v>69.791518201390176</c:v>
                </c:pt>
                <c:pt idx="741">
                  <c:v>69.803851444366373</c:v>
                </c:pt>
                <c:pt idx="742">
                  <c:v>69.816173195323714</c:v>
                </c:pt>
                <c:pt idx="743">
                  <c:v>69.82848348648713</c:v>
                </c:pt>
                <c:pt idx="744">
                  <c:v>69.840782349959809</c:v>
                </c:pt>
                <c:pt idx="745">
                  <c:v>69.85306981772392</c:v>
                </c:pt>
                <c:pt idx="746">
                  <c:v>69.865345921641179</c:v>
                </c:pt>
                <c:pt idx="747">
                  <c:v>69.877610693453505</c:v>
                </c:pt>
                <c:pt idx="748">
                  <c:v>69.88986416478366</c:v>
                </c:pt>
                <c:pt idx="749">
                  <c:v>69.902106367135858</c:v>
                </c:pt>
                <c:pt idx="750">
                  <c:v>69.914337331896405</c:v>
                </c:pt>
                <c:pt idx="751">
                  <c:v>69.926557090334313</c:v>
                </c:pt>
                <c:pt idx="752">
                  <c:v>69.938765673601921</c:v>
                </c:pt>
                <c:pt idx="753">
                  <c:v>69.950963112735408</c:v>
                </c:pt>
                <c:pt idx="754">
                  <c:v>69.963149438655606</c:v>
                </c:pt>
                <c:pt idx="755">
                  <c:v>69.975324682168377</c:v>
                </c:pt>
                <c:pt idx="756">
                  <c:v>69.987488873965361</c:v>
                </c:pt>
                <c:pt idx="757">
                  <c:v>69.999642044624508</c:v>
                </c:pt>
                <c:pt idx="758">
                  <c:v>70.011784224610679</c:v>
                </c:pt>
                <c:pt idx="759">
                  <c:v>70.023915444276213</c:v>
                </c:pt>
                <c:pt idx="760">
                  <c:v>70.036035733861567</c:v>
                </c:pt>
                <c:pt idx="761">
                  <c:v>70.048145123495829</c:v>
                </c:pt>
                <c:pt idx="762">
                  <c:v>70.060243643197339</c:v>
                </c:pt>
                <c:pt idx="763">
                  <c:v>70.072331322874234</c:v>
                </c:pt>
                <c:pt idx="764">
                  <c:v>70.084408192325014</c:v>
                </c:pt>
                <c:pt idx="765">
                  <c:v>70.096474281239125</c:v>
                </c:pt>
                <c:pt idx="766">
                  <c:v>70.108529619197526</c:v>
                </c:pt>
                <c:pt idx="767">
                  <c:v>70.120574235673217</c:v>
                </c:pt>
                <c:pt idx="768">
                  <c:v>70.132608160031808</c:v>
                </c:pt>
                <c:pt idx="769">
                  <c:v>70.144631421532068</c:v>
                </c:pt>
                <c:pt idx="770">
                  <c:v>70.156644049326459</c:v>
                </c:pt>
                <c:pt idx="771">
                  <c:v>70.168646072461712</c:v>
                </c:pt>
                <c:pt idx="772">
                  <c:v>70.18063751987934</c:v>
                </c:pt>
                <c:pt idx="773">
                  <c:v>70.192618420416181</c:v>
                </c:pt>
                <c:pt idx="774">
                  <c:v>70.204588802804906</c:v>
                </c:pt>
                <c:pt idx="775">
                  <c:v>70.216548695674589</c:v>
                </c:pt>
                <c:pt idx="776">
                  <c:v>70.228498127551248</c:v>
                </c:pt>
                <c:pt idx="777">
                  <c:v>70.240437126858282</c:v>
                </c:pt>
                <c:pt idx="778">
                  <c:v>70.252365721917087</c:v>
                </c:pt>
                <c:pt idx="779">
                  <c:v>70.264283940947493</c:v>
                </c:pt>
                <c:pt idx="780">
                  <c:v>70.276191812068348</c:v>
                </c:pt>
                <c:pt idx="781">
                  <c:v>70.288089363297956</c:v>
                </c:pt>
                <c:pt idx="782">
                  <c:v>70.299976622554695</c:v>
                </c:pt>
                <c:pt idx="783">
                  <c:v>70.311853617657334</c:v>
                </c:pt>
                <c:pt idx="784">
                  <c:v>70.323720376325767</c:v>
                </c:pt>
                <c:pt idx="785">
                  <c:v>70.33557692618129</c:v>
                </c:pt>
                <c:pt idx="786">
                  <c:v>70.347423294747273</c:v>
                </c:pt>
                <c:pt idx="787">
                  <c:v>70.359259509449529</c:v>
                </c:pt>
                <c:pt idx="788">
                  <c:v>70.37108559761684</c:v>
                </c:pt>
                <c:pt idx="789">
                  <c:v>70.382901586481509</c:v>
                </c:pt>
                <c:pt idx="790">
                  <c:v>70.394707503179689</c:v>
                </c:pt>
                <c:pt idx="791">
                  <c:v>70.406503374752049</c:v>
                </c:pt>
                <c:pt idx="792">
                  <c:v>70.41828922814409</c:v>
                </c:pt>
                <c:pt idx="793">
                  <c:v>70.430065090206725</c:v>
                </c:pt>
                <c:pt idx="794">
                  <c:v>70.441830987696676</c:v>
                </c:pt>
                <c:pt idx="795">
                  <c:v>70.453586947277017</c:v>
                </c:pt>
                <c:pt idx="796">
                  <c:v>70.465332995517542</c:v>
                </c:pt>
                <c:pt idx="797">
                  <c:v>70.477069158895347</c:v>
                </c:pt>
                <c:pt idx="798">
                  <c:v>70.488795463795171</c:v>
                </c:pt>
                <c:pt idx="799">
                  <c:v>70.500511936509923</c:v>
                </c:pt>
                <c:pt idx="800">
                  <c:v>70.512218603241124</c:v>
                </c:pt>
                <c:pt idx="801">
                  <c:v>70.523915490099327</c:v>
                </c:pt>
                <c:pt idx="802">
                  <c:v>70.535602623104623</c:v>
                </c:pt>
                <c:pt idx="803">
                  <c:v>70.547280028187046</c:v>
                </c:pt>
                <c:pt idx="804">
                  <c:v>70.55894773118699</c:v>
                </c:pt>
                <c:pt idx="805">
                  <c:v>70.570605757855716</c:v>
                </c:pt>
                <c:pt idx="806">
                  <c:v>70.582254133855727</c:v>
                </c:pt>
                <c:pt idx="807">
                  <c:v>70.593892884761274</c:v>
                </c:pt>
                <c:pt idx="808">
                  <c:v>70.605522036058687</c:v>
                </c:pt>
                <c:pt idx="809">
                  <c:v>70.617141613146899</c:v>
                </c:pt>
                <c:pt idx="810">
                  <c:v>70.628751641337814</c:v>
                </c:pt>
                <c:pt idx="811">
                  <c:v>70.640352145856781</c:v>
                </c:pt>
                <c:pt idx="812">
                  <c:v>70.651943151842957</c:v>
                </c:pt>
                <c:pt idx="813">
                  <c:v>70.663524684349767</c:v>
                </c:pt>
                <c:pt idx="814">
                  <c:v>70.675096768345313</c:v>
                </c:pt>
                <c:pt idx="815">
                  <c:v>70.686659428712787</c:v>
                </c:pt>
                <c:pt idx="816">
                  <c:v>70.69821269025087</c:v>
                </c:pt>
                <c:pt idx="817">
                  <c:v>70.709756577674156</c:v>
                </c:pt>
                <c:pt idx="818">
                  <c:v>70.721291115613568</c:v>
                </c:pt>
                <c:pt idx="819">
                  <c:v>70.732816328616735</c:v>
                </c:pt>
                <c:pt idx="820">
                  <c:v>70.744332241148413</c:v>
                </c:pt>
                <c:pt idx="821">
                  <c:v>70.755838877590875</c:v>
                </c:pt>
                <c:pt idx="822">
                  <c:v>70.767336262244328</c:v>
                </c:pt>
                <c:pt idx="823">
                  <c:v>70.778824419327279</c:v>
                </c:pt>
                <c:pt idx="824">
                  <c:v>70.790303372976936</c:v>
                </c:pt>
                <c:pt idx="825">
                  <c:v>70.801773147249634</c:v>
                </c:pt>
                <c:pt idx="826">
                  <c:v>70.813233766121186</c:v>
                </c:pt>
                <c:pt idx="827">
                  <c:v>70.824685253487218</c:v>
                </c:pt>
                <c:pt idx="828">
                  <c:v>70.836127633163713</c:v>
                </c:pt>
                <c:pt idx="829">
                  <c:v>70.847560928887191</c:v>
                </c:pt>
                <c:pt idx="830">
                  <c:v>70.858985164315271</c:v>
                </c:pt>
                <c:pt idx="831">
                  <c:v>70.870400363026903</c:v>
                </c:pt>
                <c:pt idx="832">
                  <c:v>70.881806548522817</c:v>
                </c:pt>
                <c:pt idx="833">
                  <c:v>70.8932037442259</c:v>
                </c:pt>
                <c:pt idx="834">
                  <c:v>70.904591973481516</c:v>
                </c:pt>
                <c:pt idx="835">
                  <c:v>70.915971259557963</c:v>
                </c:pt>
                <c:pt idx="836">
                  <c:v>70.927341625646719</c:v>
                </c:pt>
                <c:pt idx="837">
                  <c:v>70.938703094862916</c:v>
                </c:pt>
                <c:pt idx="838">
                  <c:v>70.95005569024562</c:v>
                </c:pt>
                <c:pt idx="839">
                  <c:v>70.961399434758235</c:v>
                </c:pt>
                <c:pt idx="840">
                  <c:v>70.972734351288864</c:v>
                </c:pt>
                <c:pt idx="841">
                  <c:v>70.984060462650632</c:v>
                </c:pt>
                <c:pt idx="842">
                  <c:v>70.995377791582101</c:v>
                </c:pt>
                <c:pt idx="843">
                  <c:v>71.006686360747509</c:v>
                </c:pt>
                <c:pt idx="844">
                  <c:v>71.01798619273724</c:v>
                </c:pt>
                <c:pt idx="845">
                  <c:v>71.029277310068096</c:v>
                </c:pt>
                <c:pt idx="846">
                  <c:v>71.04055973518372</c:v>
                </c:pt>
                <c:pt idx="847">
                  <c:v>71.051833490454797</c:v>
                </c:pt>
                <c:pt idx="848">
                  <c:v>71.063098598179565</c:v>
                </c:pt>
                <c:pt idx="849">
                  <c:v>71.074355080584041</c:v>
                </c:pt>
                <c:pt idx="850">
                  <c:v>71.085602959822367</c:v>
                </c:pt>
                <c:pt idx="851">
                  <c:v>71.096842257977229</c:v>
                </c:pt>
                <c:pt idx="852">
                  <c:v>71.108072997060077</c:v>
                </c:pt>
                <c:pt idx="853">
                  <c:v>71.119295199011546</c:v>
                </c:pt>
                <c:pt idx="854">
                  <c:v>71.130508885701758</c:v>
                </c:pt>
                <c:pt idx="855">
                  <c:v>71.14171407893059</c:v>
                </c:pt>
                <c:pt idx="856">
                  <c:v>71.152910800428117</c:v>
                </c:pt>
                <c:pt idx="857">
                  <c:v>71.164099071854864</c:v>
                </c:pt>
                <c:pt idx="858">
                  <c:v>71.175278914802092</c:v>
                </c:pt>
                <c:pt idx="859">
                  <c:v>71.186450350792214</c:v>
                </c:pt>
                <c:pt idx="860">
                  <c:v>71.197613401279042</c:v>
                </c:pt>
                <c:pt idx="861">
                  <c:v>71.208768087648124</c:v>
                </c:pt>
                <c:pt idx="862">
                  <c:v>71.219914431217077</c:v>
                </c:pt>
                <c:pt idx="863">
                  <c:v>71.231052453235861</c:v>
                </c:pt>
                <c:pt idx="864">
                  <c:v>71.242182174887176</c:v>
                </c:pt>
                <c:pt idx="865">
                  <c:v>71.253303617286619</c:v>
                </c:pt>
                <c:pt idx="866">
                  <c:v>71.264416801483151</c:v>
                </c:pt>
                <c:pt idx="867">
                  <c:v>71.275521748459326</c:v>
                </c:pt>
                <c:pt idx="868">
                  <c:v>71.286618479131604</c:v>
                </c:pt>
                <c:pt idx="869">
                  <c:v>71.29770701435065</c:v>
                </c:pt>
                <c:pt idx="870">
                  <c:v>71.308787374901641</c:v>
                </c:pt>
                <c:pt idx="871">
                  <c:v>71.319859581504573</c:v>
                </c:pt>
                <c:pt idx="872">
                  <c:v>71.330923654814555</c:v>
                </c:pt>
                <c:pt idx="873">
                  <c:v>71.341979615422119</c:v>
                </c:pt>
                <c:pt idx="874">
                  <c:v>71.353027483853467</c:v>
                </c:pt>
                <c:pt idx="875">
                  <c:v>71.364067280570836</c:v>
                </c:pt>
                <c:pt idx="876">
                  <c:v>71.375099025972702</c:v>
                </c:pt>
                <c:pt idx="877">
                  <c:v>71.386122740394143</c:v>
                </c:pt>
                <c:pt idx="878">
                  <c:v>71.397138444107142</c:v>
                </c:pt>
                <c:pt idx="879">
                  <c:v>71.408146157320786</c:v>
                </c:pt>
                <c:pt idx="880">
                  <c:v>71.419145900181604</c:v>
                </c:pt>
                <c:pt idx="881">
                  <c:v>71.430137692773869</c:v>
                </c:pt>
                <c:pt idx="882">
                  <c:v>71.441121555119835</c:v>
                </c:pt>
                <c:pt idx="883">
                  <c:v>71.452097507180056</c:v>
                </c:pt>
                <c:pt idx="884">
                  <c:v>71.463065568853651</c:v>
                </c:pt>
                <c:pt idx="885">
                  <c:v>71.474025759978559</c:v>
                </c:pt>
                <c:pt idx="886">
                  <c:v>71.484978100331872</c:v>
                </c:pt>
                <c:pt idx="887">
                  <c:v>71.495922609630028</c:v>
                </c:pt>
                <c:pt idx="888">
                  <c:v>71.506859307529169</c:v>
                </c:pt>
                <c:pt idx="889">
                  <c:v>71.517788213625352</c:v>
                </c:pt>
                <c:pt idx="890">
                  <c:v>71.528709347454864</c:v>
                </c:pt>
                <c:pt idx="891">
                  <c:v>71.539622728494422</c:v>
                </c:pt>
                <c:pt idx="892">
                  <c:v>71.550528376161509</c:v>
                </c:pt>
                <c:pt idx="893">
                  <c:v>71.561426309814635</c:v>
                </c:pt>
                <c:pt idx="894">
                  <c:v>71.572316548753548</c:v>
                </c:pt>
                <c:pt idx="895">
                  <c:v>71.58319911221956</c:v>
                </c:pt>
                <c:pt idx="896">
                  <c:v>71.594074019395748</c:v>
                </c:pt>
                <c:pt idx="897">
                  <c:v>71.60494128940725</c:v>
                </c:pt>
                <c:pt idx="898">
                  <c:v>71.615800941321567</c:v>
                </c:pt>
                <c:pt idx="899">
                  <c:v>71.626652994148685</c:v>
                </c:pt>
                <c:pt idx="900">
                  <c:v>71.637497466841481</c:v>
                </c:pt>
                <c:pt idx="901">
                  <c:v>71.648334378295914</c:v>
                </c:pt>
                <c:pt idx="902">
                  <c:v>71.659163747351244</c:v>
                </c:pt>
                <c:pt idx="903">
                  <c:v>71.669985592790326</c:v>
                </c:pt>
                <c:pt idx="904">
                  <c:v>71.680799933339856</c:v>
                </c:pt>
                <c:pt idx="905">
                  <c:v>71.691606787670636</c:v>
                </c:pt>
                <c:pt idx="906">
                  <c:v>71.702406174397751</c:v>
                </c:pt>
                <c:pt idx="907">
                  <c:v>71.713198112080931</c:v>
                </c:pt>
                <c:pt idx="908">
                  <c:v>71.723982619224671</c:v>
                </c:pt>
                <c:pt idx="909">
                  <c:v>71.734759714278567</c:v>
                </c:pt>
                <c:pt idx="910">
                  <c:v>71.74552941563752</c:v>
                </c:pt>
                <c:pt idx="911">
                  <c:v>71.756291741641974</c:v>
                </c:pt>
                <c:pt idx="912">
                  <c:v>71.767046710578185</c:v>
                </c:pt>
                <c:pt idx="913">
                  <c:v>71.777794340678412</c:v>
                </c:pt>
                <c:pt idx="914">
                  <c:v>71.788534650121193</c:v>
                </c:pt>
                <c:pt idx="915">
                  <c:v>71.799267657031578</c:v>
                </c:pt>
                <c:pt idx="916">
                  <c:v>71.809993379481369</c:v>
                </c:pt>
                <c:pt idx="917">
                  <c:v>71.820711835489291</c:v>
                </c:pt>
                <c:pt idx="918">
                  <c:v>71.831423043021317</c:v>
                </c:pt>
                <c:pt idx="919">
                  <c:v>71.842127019990855</c:v>
                </c:pt>
                <c:pt idx="920">
                  <c:v>71.852823784258945</c:v>
                </c:pt>
                <c:pt idx="921">
                  <c:v>71.863513353634573</c:v>
                </c:pt>
                <c:pt idx="922">
                  <c:v>71.874195745874815</c:v>
                </c:pt>
                <c:pt idx="923">
                  <c:v>71.884870978685072</c:v>
                </c:pt>
                <c:pt idx="924">
                  <c:v>71.895539069719376</c:v>
                </c:pt>
                <c:pt idx="925">
                  <c:v>71.906200036580515</c:v>
                </c:pt>
                <c:pt idx="926">
                  <c:v>71.916853896820314</c:v>
                </c:pt>
                <c:pt idx="927">
                  <c:v>71.927500667939839</c:v>
                </c:pt>
                <c:pt idx="928">
                  <c:v>71.938140367389622</c:v>
                </c:pt>
                <c:pt idx="929">
                  <c:v>71.948773012569887</c:v>
                </c:pt>
                <c:pt idx="930">
                  <c:v>71.959398620830711</c:v>
                </c:pt>
                <c:pt idx="931">
                  <c:v>71.970017209472346</c:v>
                </c:pt>
                <c:pt idx="932">
                  <c:v>71.980628795745361</c:v>
                </c:pt>
                <c:pt idx="933">
                  <c:v>71.991233396850888</c:v>
                </c:pt>
                <c:pt idx="934">
                  <c:v>72.00183102994076</c:v>
                </c:pt>
                <c:pt idx="935">
                  <c:v>72.012421712117856</c:v>
                </c:pt>
                <c:pt idx="936">
                  <c:v>72.02300546043621</c:v>
                </c:pt>
                <c:pt idx="937">
                  <c:v>72.033582291901268</c:v>
                </c:pt>
                <c:pt idx="938">
                  <c:v>72.044152223470078</c:v>
                </c:pt>
                <c:pt idx="939">
                  <c:v>72.05471527205151</c:v>
                </c:pt>
                <c:pt idx="940">
                  <c:v>72.065271454506416</c:v>
                </c:pt>
                <c:pt idx="941">
                  <c:v>72.075820787647928</c:v>
                </c:pt>
                <c:pt idx="942">
                  <c:v>72.086363288241586</c:v>
                </c:pt>
                <c:pt idx="943">
                  <c:v>72.096898973005608</c:v>
                </c:pt>
                <c:pt idx="944">
                  <c:v>72.10742785861099</c:v>
                </c:pt>
                <c:pt idx="945">
                  <c:v>72.11794996168183</c:v>
                </c:pt>
                <c:pt idx="946">
                  <c:v>72.128465298795419</c:v>
                </c:pt>
                <c:pt idx="947">
                  <c:v>72.138973886482546</c:v>
                </c:pt>
                <c:pt idx="948">
                  <c:v>72.149475741227604</c:v>
                </c:pt>
                <c:pt idx="949">
                  <c:v>72.159970879468858</c:v>
                </c:pt>
                <c:pt idx="950">
                  <c:v>72.170459317598571</c:v>
                </c:pt>
                <c:pt idx="951">
                  <c:v>72.180941071963289</c:v>
                </c:pt>
                <c:pt idx="952">
                  <c:v>72.191416158863973</c:v>
                </c:pt>
                <c:pt idx="953">
                  <c:v>72.201884594556176</c:v>
                </c:pt>
                <c:pt idx="954">
                  <c:v>72.212346395250322</c:v>
                </c:pt>
                <c:pt idx="955">
                  <c:v>72.222801577111809</c:v>
                </c:pt>
                <c:pt idx="956">
                  <c:v>72.233250156261235</c:v>
                </c:pt>
                <c:pt idx="957">
                  <c:v>72.243692148774599</c:v>
                </c:pt>
                <c:pt idx="958">
                  <c:v>72.25412757068348</c:v>
                </c:pt>
                <c:pt idx="959">
                  <c:v>72.26455643797523</c:v>
                </c:pt>
                <c:pt idx="960">
                  <c:v>72.274978766593136</c:v>
                </c:pt>
                <c:pt idx="961">
                  <c:v>72.285394572436687</c:v>
                </c:pt>
                <c:pt idx="962">
                  <c:v>72.295803871361599</c:v>
                </c:pt>
                <c:pt idx="963">
                  <c:v>72.306206679180178</c:v>
                </c:pt>
                <c:pt idx="964">
                  <c:v>72.316603011661414</c:v>
                </c:pt>
                <c:pt idx="965">
                  <c:v>72.326992884531165</c:v>
                </c:pt>
                <c:pt idx="966">
                  <c:v>72.337376313472348</c:v>
                </c:pt>
                <c:pt idx="967">
                  <c:v>72.347753314125129</c:v>
                </c:pt>
                <c:pt idx="968">
                  <c:v>72.358123902087073</c:v>
                </c:pt>
                <c:pt idx="969">
                  <c:v>72.368488092913381</c:v>
                </c:pt>
                <c:pt idx="970">
                  <c:v>72.378845902117007</c:v>
                </c:pt>
                <c:pt idx="971">
                  <c:v>72.389197345168881</c:v>
                </c:pt>
                <c:pt idx="972">
                  <c:v>72.399542437498042</c:v>
                </c:pt>
                <c:pt idx="973">
                  <c:v>72.409881194491845</c:v>
                </c:pt>
                <c:pt idx="974">
                  <c:v>72.420213631496154</c:v>
                </c:pt>
                <c:pt idx="975">
                  <c:v>72.43053976381546</c:v>
                </c:pt>
                <c:pt idx="976">
                  <c:v>72.440859606713104</c:v>
                </c:pt>
                <c:pt idx="977">
                  <c:v>72.451173175411398</c:v>
                </c:pt>
                <c:pt idx="978">
                  <c:v>72.461480485091869</c:v>
                </c:pt>
                <c:pt idx="979">
                  <c:v>72.471781550895372</c:v>
                </c:pt>
                <c:pt idx="980">
                  <c:v>72.482076387922248</c:v>
                </c:pt>
                <c:pt idx="981">
                  <c:v>72.492365011232565</c:v>
                </c:pt>
                <c:pt idx="982">
                  <c:v>72.502647435846228</c:v>
                </c:pt>
                <c:pt idx="983">
                  <c:v>72.512923676743156</c:v>
                </c:pt>
                <c:pt idx="984">
                  <c:v>72.523193748863449</c:v>
                </c:pt>
                <c:pt idx="985">
                  <c:v>72.533457667107569</c:v>
                </c:pt>
                <c:pt idx="986">
                  <c:v>72.543715446336464</c:v>
                </c:pt>
                <c:pt idx="987">
                  <c:v>72.553967101371811</c:v>
                </c:pt>
                <c:pt idx="988">
                  <c:v>72.564212646996083</c:v>
                </c:pt>
                <c:pt idx="989">
                  <c:v>72.574452097952786</c:v>
                </c:pt>
                <c:pt idx="990">
                  <c:v>72.584685468946589</c:v>
                </c:pt>
                <c:pt idx="991">
                  <c:v>72.594912774643475</c:v>
                </c:pt>
                <c:pt idx="992">
                  <c:v>72.605134029670921</c:v>
                </c:pt>
                <c:pt idx="993">
                  <c:v>72.615349248618074</c:v>
                </c:pt>
                <c:pt idx="994">
                  <c:v>72.625558446035868</c:v>
                </c:pt>
                <c:pt idx="995">
                  <c:v>72.635761636437167</c:v>
                </c:pt>
                <c:pt idx="996">
                  <c:v>72.645958834297019</c:v>
                </c:pt>
                <c:pt idx="997">
                  <c:v>72.656150054052702</c:v>
                </c:pt>
                <c:pt idx="998">
                  <c:v>72.66633531010396</c:v>
                </c:pt>
                <c:pt idx="999">
                  <c:v>72.676514616813108</c:v>
                </c:pt>
                <c:pt idx="1000">
                  <c:v>72.686687988505184</c:v>
                </c:pt>
                <c:pt idx="1001">
                  <c:v>72.696855439468152</c:v>
                </c:pt>
                <c:pt idx="1002">
                  <c:v>72.707016983953011</c:v>
                </c:pt>
                <c:pt idx="1003">
                  <c:v>72.717172636173956</c:v>
                </c:pt>
                <c:pt idx="1004">
                  <c:v>72.72732241030856</c:v>
                </c:pt>
                <c:pt idx="1005">
                  <c:v>72.737466320497845</c:v>
                </c:pt>
                <c:pt idx="1006">
                  <c:v>72.747604380846525</c:v>
                </c:pt>
                <c:pt idx="1007">
                  <c:v>72.757736605423105</c:v>
                </c:pt>
                <c:pt idx="1008">
                  <c:v>72.767863008260022</c:v>
                </c:pt>
                <c:pt idx="1009">
                  <c:v>72.77798360335386</c:v>
                </c:pt>
                <c:pt idx="1010">
                  <c:v>72.788098404665377</c:v>
                </c:pt>
                <c:pt idx="1011">
                  <c:v>72.79820742611976</c:v>
                </c:pt>
                <c:pt idx="1012">
                  <c:v>72.808310681606741</c:v>
                </c:pt>
                <c:pt idx="1013">
                  <c:v>72.818408184980697</c:v>
                </c:pt>
                <c:pt idx="1014">
                  <c:v>72.828499950060859</c:v>
                </c:pt>
                <c:pt idx="1015">
                  <c:v>72.838585990631415</c:v>
                </c:pt>
                <c:pt idx="1016">
                  <c:v>72.848666320441652</c:v>
                </c:pt>
                <c:pt idx="1017">
                  <c:v>72.858740953206137</c:v>
                </c:pt>
                <c:pt idx="1018">
                  <c:v>72.868809902604809</c:v>
                </c:pt>
                <c:pt idx="1019">
                  <c:v>72.878873182283158</c:v>
                </c:pt>
                <c:pt idx="1020">
                  <c:v>72.88893080585234</c:v>
                </c:pt>
                <c:pt idx="1021">
                  <c:v>72.89898278688932</c:v>
                </c:pt>
                <c:pt idx="1022">
                  <c:v>72.909029138937029</c:v>
                </c:pt>
                <c:pt idx="1023">
                  <c:v>72.919069875504491</c:v>
                </c:pt>
                <c:pt idx="1024">
                  <c:v>72.929105010066962</c:v>
                </c:pt>
                <c:pt idx="1025">
                  <c:v>72.939134556066065</c:v>
                </c:pt>
                <c:pt idx="1026">
                  <c:v>72.949158526909898</c:v>
                </c:pt>
                <c:pt idx="1027">
                  <c:v>72.959176935973261</c:v>
                </c:pt>
                <c:pt idx="1028">
                  <c:v>72.969189796597661</c:v>
                </c:pt>
                <c:pt idx="1029">
                  <c:v>72.979197122091549</c:v>
                </c:pt>
                <c:pt idx="1030">
                  <c:v>72.98919892573042</c:v>
                </c:pt>
                <c:pt idx="1031">
                  <c:v>72.999195220756945</c:v>
                </c:pt>
                <c:pt idx="1032">
                  <c:v>73.009186020381094</c:v>
                </c:pt>
                <c:pt idx="1033">
                  <c:v>73.019171337780293</c:v>
                </c:pt>
                <c:pt idx="1034">
                  <c:v>73.029151186099512</c:v>
                </c:pt>
                <c:pt idx="1035">
                  <c:v>73.039125578451475</c:v>
                </c:pt>
                <c:pt idx="1036">
                  <c:v>73.049094527916694</c:v>
                </c:pt>
                <c:pt idx="1037">
                  <c:v>73.059058047543672</c:v>
                </c:pt>
                <c:pt idx="1038">
                  <c:v>73.069016150348986</c:v>
                </c:pt>
                <c:pt idx="1039">
                  <c:v>73.078968849317434</c:v>
                </c:pt>
                <c:pt idx="1040">
                  <c:v>73.088916157402181</c:v>
                </c:pt>
                <c:pt idx="1041">
                  <c:v>73.098858087524874</c:v>
                </c:pt>
                <c:pt idx="1042">
                  <c:v>73.108794652575739</c:v>
                </c:pt>
                <c:pt idx="1043">
                  <c:v>73.118725865413751</c:v>
                </c:pt>
                <c:pt idx="1044">
                  <c:v>73.128651738866708</c:v>
                </c:pt>
                <c:pt idx="1045">
                  <c:v>73.138572285731442</c:v>
                </c:pt>
                <c:pt idx="1046">
                  <c:v>73.148487518773862</c:v>
                </c:pt>
                <c:pt idx="1047">
                  <c:v>73.158397450729083</c:v>
                </c:pt>
                <c:pt idx="1048">
                  <c:v>73.168302094301609</c:v>
                </c:pt>
                <c:pt idx="1049">
                  <c:v>73.178201462165433</c:v>
                </c:pt>
                <c:pt idx="1050">
                  <c:v>73.188095566964066</c:v>
                </c:pt>
                <c:pt idx="1051">
                  <c:v>73.197984421310835</c:v>
                </c:pt>
                <c:pt idx="1052">
                  <c:v>73.207868037788842</c:v>
                </c:pt>
                <c:pt idx="1053">
                  <c:v>73.217746428951187</c:v>
                </c:pt>
                <c:pt idx="1054">
                  <c:v>73.227619607321031</c:v>
                </c:pt>
                <c:pt idx="1055">
                  <c:v>73.237487585391747</c:v>
                </c:pt>
                <c:pt idx="1056">
                  <c:v>73.247350375627022</c:v>
                </c:pt>
                <c:pt idx="1057">
                  <c:v>73.257207990460984</c:v>
                </c:pt>
                <c:pt idx="1058">
                  <c:v>73.267060442298316</c:v>
                </c:pt>
                <c:pt idx="1059">
                  <c:v>73.2769077435144</c:v>
                </c:pt>
                <c:pt idx="1060">
                  <c:v>73.286749906455356</c:v>
                </c:pt>
                <c:pt idx="1061">
                  <c:v>73.296586943438243</c:v>
                </c:pt>
                <c:pt idx="1062">
                  <c:v>73.306418866751187</c:v>
                </c:pt>
                <c:pt idx="1063">
                  <c:v>73.316245688653368</c:v>
                </c:pt>
                <c:pt idx="1064">
                  <c:v>73.326067421375285</c:v>
                </c:pt>
                <c:pt idx="1065">
                  <c:v>73.335884077118791</c:v>
                </c:pt>
                <c:pt idx="1066">
                  <c:v>73.345695668057189</c:v>
                </c:pt>
                <c:pt idx="1067">
                  <c:v>73.355502206335416</c:v>
                </c:pt>
                <c:pt idx="1068">
                  <c:v>73.365303704070115</c:v>
                </c:pt>
                <c:pt idx="1069">
                  <c:v>73.375100173349722</c:v>
                </c:pt>
                <c:pt idx="1070">
                  <c:v>73.384891626234662</c:v>
                </c:pt>
                <c:pt idx="1071">
                  <c:v>73.394678074757337</c:v>
                </c:pt>
                <c:pt idx="1072">
                  <c:v>73.404459530922338</c:v>
                </c:pt>
                <c:pt idx="1073">
                  <c:v>73.414236006706545</c:v>
                </c:pt>
                <c:pt idx="1074">
                  <c:v>73.424007514059198</c:v>
                </c:pt>
                <c:pt idx="1075">
                  <c:v>73.433774064901982</c:v>
                </c:pt>
                <c:pt idx="1076">
                  <c:v>73.443535671129226</c:v>
                </c:pt>
                <c:pt idx="1077">
                  <c:v>73.453292344607945</c:v>
                </c:pt>
                <c:pt idx="1078">
                  <c:v>73.463044097177999</c:v>
                </c:pt>
                <c:pt idx="1079">
                  <c:v>73.472790940652118</c:v>
                </c:pt>
                <c:pt idx="1080">
                  <c:v>73.482532886816074</c:v>
                </c:pt>
                <c:pt idx="1081">
                  <c:v>73.492269947428781</c:v>
                </c:pt>
                <c:pt idx="1082">
                  <c:v>73.502002134222408</c:v>
                </c:pt>
                <c:pt idx="1083">
                  <c:v>73.511729458902423</c:v>
                </c:pt>
                <c:pt idx="1084">
                  <c:v>73.521451933147802</c:v>
                </c:pt>
                <c:pt idx="1085">
                  <c:v>73.531169568611048</c:v>
                </c:pt>
                <c:pt idx="1086">
                  <c:v>73.540882376918304</c:v>
                </c:pt>
                <c:pt idx="1087">
                  <c:v>73.550590369669536</c:v>
                </c:pt>
                <c:pt idx="1088">
                  <c:v>73.560293558438502</c:v>
                </c:pt>
                <c:pt idx="1089">
                  <c:v>73.569991954773002</c:v>
                </c:pt>
                <c:pt idx="1090">
                  <c:v>73.579685570194854</c:v>
                </c:pt>
                <c:pt idx="1091">
                  <c:v>73.589374416200116</c:v>
                </c:pt>
                <c:pt idx="1092">
                  <c:v>73.599058504259048</c:v>
                </c:pt>
                <c:pt idx="1093">
                  <c:v>73.608737845816364</c:v>
                </c:pt>
                <c:pt idx="1094">
                  <c:v>73.61841245229121</c:v>
                </c:pt>
                <c:pt idx="1095">
                  <c:v>73.628082335077309</c:v>
                </c:pt>
                <c:pt idx="1096">
                  <c:v>73.637747505543103</c:v>
                </c:pt>
                <c:pt idx="1097">
                  <c:v>73.647407975031811</c:v>
                </c:pt>
                <c:pt idx="1098">
                  <c:v>73.657063754861483</c:v>
                </c:pt>
                <c:pt idx="1099">
                  <c:v>73.6667148563252</c:v>
                </c:pt>
                <c:pt idx="1100">
                  <c:v>73.676361290691105</c:v>
                </c:pt>
                <c:pt idx="1101">
                  <c:v>73.686003069202513</c:v>
                </c:pt>
                <c:pt idx="1102">
                  <c:v>73.695640203078014</c:v>
                </c:pt>
                <c:pt idx="1103">
                  <c:v>73.705272703511582</c:v>
                </c:pt>
                <c:pt idx="1104">
                  <c:v>73.714900581672637</c:v>
                </c:pt>
                <c:pt idx="1105">
                  <c:v>73.724523848706184</c:v>
                </c:pt>
                <c:pt idx="1106">
                  <c:v>73.73414251573287</c:v>
                </c:pt>
                <c:pt idx="1107">
                  <c:v>73.743756593849099</c:v>
                </c:pt>
                <c:pt idx="1108">
                  <c:v>73.753366094127145</c:v>
                </c:pt>
                <c:pt idx="1109">
                  <c:v>73.762971027615208</c:v>
                </c:pt>
                <c:pt idx="1110">
                  <c:v>73.772571405337544</c:v>
                </c:pt>
                <c:pt idx="1111">
                  <c:v>73.782167238294548</c:v>
                </c:pt>
                <c:pt idx="1112">
                  <c:v>73.791758537462812</c:v>
                </c:pt>
                <c:pt idx="1113">
                  <c:v>73.801345313795267</c:v>
                </c:pt>
                <c:pt idx="1114">
                  <c:v>73.810927578221268</c:v>
                </c:pt>
                <c:pt idx="1115">
                  <c:v>73.820505341646665</c:v>
                </c:pt>
                <c:pt idx="1116">
                  <c:v>73.830078614953933</c:v>
                </c:pt>
                <c:pt idx="1117">
                  <c:v>73.839647409002197</c:v>
                </c:pt>
                <c:pt idx="1118">
                  <c:v>73.849211734627389</c:v>
                </c:pt>
                <c:pt idx="1119">
                  <c:v>73.858771602642321</c:v>
                </c:pt>
                <c:pt idx="1120">
                  <c:v>73.868327023836727</c:v>
                </c:pt>
                <c:pt idx="1121">
                  <c:v>73.877878008977461</c:v>
                </c:pt>
                <c:pt idx="1122">
                  <c:v>73.88742456880847</c:v>
                </c:pt>
                <c:pt idx="1123">
                  <c:v>73.896966714050947</c:v>
                </c:pt>
                <c:pt idx="1124">
                  <c:v>73.906504455403436</c:v>
                </c:pt>
                <c:pt idx="1125">
                  <c:v>73.91603780354184</c:v>
                </c:pt>
                <c:pt idx="1126">
                  <c:v>73.925566769119627</c:v>
                </c:pt>
                <c:pt idx="1127">
                  <c:v>73.935091362767793</c:v>
                </c:pt>
                <c:pt idx="1128">
                  <c:v>73.944611595095026</c:v>
                </c:pt>
                <c:pt idx="1129">
                  <c:v>73.954127476687816</c:v>
                </c:pt>
                <c:pt idx="1130">
                  <c:v>73.96363901811047</c:v>
                </c:pt>
                <c:pt idx="1131">
                  <c:v>73.97314622990524</c:v>
                </c:pt>
                <c:pt idx="1132">
                  <c:v>73.982649122592377</c:v>
                </c:pt>
                <c:pt idx="1133">
                  <c:v>73.992147706670295</c:v>
                </c:pt>
                <c:pt idx="1134">
                  <c:v>74.001641992615546</c:v>
                </c:pt>
                <c:pt idx="1135">
                  <c:v>74.01113199088303</c:v>
                </c:pt>
                <c:pt idx="1136">
                  <c:v>74.020617711905928</c:v>
                </c:pt>
                <c:pt idx="1137">
                  <c:v>74.030099166095951</c:v>
                </c:pt>
                <c:pt idx="1138">
                  <c:v>74.03957636384331</c:v>
                </c:pt>
                <c:pt idx="1139">
                  <c:v>74.049049315516811</c:v>
                </c:pt>
                <c:pt idx="1140">
                  <c:v>74.058518031464033</c:v>
                </c:pt>
                <c:pt idx="1141">
                  <c:v>74.067982522011249</c:v>
                </c:pt>
                <c:pt idx="1142">
                  <c:v>74.077442797463675</c:v>
                </c:pt>
                <c:pt idx="1143">
                  <c:v>74.08689886810545</c:v>
                </c:pt>
                <c:pt idx="1144">
                  <c:v>74.096350744199754</c:v>
                </c:pt>
                <c:pt idx="1145">
                  <c:v>74.105798435988859</c:v>
                </c:pt>
                <c:pt idx="1146">
                  <c:v>74.11524195369428</c:v>
                </c:pt>
                <c:pt idx="1147">
                  <c:v>74.124681307516767</c:v>
                </c:pt>
                <c:pt idx="1148">
                  <c:v>74.134116507636449</c:v>
                </c:pt>
                <c:pt idx="1149">
                  <c:v>74.143547564212923</c:v>
                </c:pt>
                <c:pt idx="1150">
                  <c:v>74.152974487385251</c:v>
                </c:pt>
                <c:pt idx="1151">
                  <c:v>74.162397287272128</c:v>
                </c:pt>
                <c:pt idx="1152">
                  <c:v>74.171815973971931</c:v>
                </c:pt>
                <c:pt idx="1153">
                  <c:v>74.181230557562813</c:v>
                </c:pt>
                <c:pt idx="1154">
                  <c:v>74.190641048102734</c:v>
                </c:pt>
                <c:pt idx="1155">
                  <c:v>74.200047455629601</c:v>
                </c:pt>
                <c:pt idx="1156">
                  <c:v>74.209449790161287</c:v>
                </c:pt>
                <c:pt idx="1157">
                  <c:v>74.218848061695766</c:v>
                </c:pt>
                <c:pt idx="1158">
                  <c:v>74.228242280211177</c:v>
                </c:pt>
                <c:pt idx="1159">
                  <c:v>74.237632455665874</c:v>
                </c:pt>
                <c:pt idx="1160">
                  <c:v>74.247018597998476</c:v>
                </c:pt>
                <c:pt idx="1161">
                  <c:v>74.256400717128088</c:v>
                </c:pt>
                <c:pt idx="1162">
                  <c:v>74.265778822954204</c:v>
                </c:pt>
                <c:pt idx="1163">
                  <c:v>74.275152925356849</c:v>
                </c:pt>
                <c:pt idx="1164">
                  <c:v>74.284523034196724</c:v>
                </c:pt>
                <c:pt idx="1165">
                  <c:v>74.293889159315171</c:v>
                </c:pt>
                <c:pt idx="1166">
                  <c:v>74.303251310534321</c:v>
                </c:pt>
                <c:pt idx="1167">
                  <c:v>74.312609497657135</c:v>
                </c:pt>
                <c:pt idx="1168">
                  <c:v>74.321963730467502</c:v>
                </c:pt>
                <c:pt idx="1169">
                  <c:v>74.331314018730311</c:v>
                </c:pt>
                <c:pt idx="1170">
                  <c:v>74.340660372191493</c:v>
                </c:pt>
                <c:pt idx="1171">
                  <c:v>74.350002800578139</c:v>
                </c:pt>
                <c:pt idx="1172">
                  <c:v>74.359341313598549</c:v>
                </c:pt>
                <c:pt idx="1173">
                  <c:v>74.368675920942323</c:v>
                </c:pt>
                <c:pt idx="1174">
                  <c:v>74.378006632280403</c:v>
                </c:pt>
                <c:pt idx="1175">
                  <c:v>74.387333457265171</c:v>
                </c:pt>
                <c:pt idx="1176">
                  <c:v>74.396656405530521</c:v>
                </c:pt>
                <c:pt idx="1177">
                  <c:v>74.405975486691958</c:v>
                </c:pt>
                <c:pt idx="1178">
                  <c:v>74.415290710346568</c:v>
                </c:pt>
                <c:pt idx="1179">
                  <c:v>74.424602086073236</c:v>
                </c:pt>
                <c:pt idx="1180">
                  <c:v>74.433909623432598</c:v>
                </c:pt>
                <c:pt idx="1181">
                  <c:v>74.443213331967172</c:v>
                </c:pt>
                <c:pt idx="1182">
                  <c:v>74.452513221201428</c:v>
                </c:pt>
                <c:pt idx="1183">
                  <c:v>74.461809300641818</c:v>
                </c:pt>
                <c:pt idx="1184">
                  <c:v>74.471101579776899</c:v>
                </c:pt>
                <c:pt idx="1185">
                  <c:v>74.480390068077369</c:v>
                </c:pt>
                <c:pt idx="1186">
                  <c:v>74.489674774996161</c:v>
                </c:pt>
                <c:pt idx="1187">
                  <c:v>74.498955709968484</c:v>
                </c:pt>
                <c:pt idx="1188">
                  <c:v>74.508232882411903</c:v>
                </c:pt>
                <c:pt idx="1189">
                  <c:v>74.517506301726428</c:v>
                </c:pt>
                <c:pt idx="1190">
                  <c:v>74.526775977294548</c:v>
                </c:pt>
                <c:pt idx="1191">
                  <c:v>74.536041918481374</c:v>
                </c:pt>
                <c:pt idx="1192">
                  <c:v>74.545304134634605</c:v>
                </c:pt>
                <c:pt idx="1193">
                  <c:v>74.554562635084665</c:v>
                </c:pt>
                <c:pt idx="1194">
                  <c:v>74.563817429144706</c:v>
                </c:pt>
                <c:pt idx="1195">
                  <c:v>74.573068526110802</c:v>
                </c:pt>
                <c:pt idx="1196">
                  <c:v>74.582315935261889</c:v>
                </c:pt>
                <c:pt idx="1197">
                  <c:v>74.591559665859876</c:v>
                </c:pt>
                <c:pt idx="1198">
                  <c:v>74.600799727149735</c:v>
                </c:pt>
                <c:pt idx="1199">
                  <c:v>74.610036128359553</c:v>
                </c:pt>
                <c:pt idx="1200">
                  <c:v>74.619268878700552</c:v>
                </c:pt>
                <c:pt idx="1201">
                  <c:v>74.628497987367254</c:v>
                </c:pt>
                <c:pt idx="1202">
                  <c:v>74.637723463537469</c:v>
                </c:pt>
                <c:pt idx="1203">
                  <c:v>74.646945316372367</c:v>
                </c:pt>
                <c:pt idx="1204">
                  <c:v>74.65616355501659</c:v>
                </c:pt>
                <c:pt idx="1205">
                  <c:v>74.665378188598254</c:v>
                </c:pt>
                <c:pt idx="1206">
                  <c:v>74.674589226229088</c:v>
                </c:pt>
                <c:pt idx="1207">
                  <c:v>74.683796677004409</c:v>
                </c:pt>
                <c:pt idx="1208">
                  <c:v>74.693000550003305</c:v>
                </c:pt>
                <c:pt idx="1209">
                  <c:v>74.702200854288577</c:v>
                </c:pt>
                <c:pt idx="1210">
                  <c:v>74.711397598906842</c:v>
                </c:pt>
                <c:pt idx="1211">
                  <c:v>74.720590792888686</c:v>
                </c:pt>
                <c:pt idx="1212">
                  <c:v>74.729780445248593</c:v>
                </c:pt>
                <c:pt idx="1213">
                  <c:v>74.738966564985105</c:v>
                </c:pt>
                <c:pt idx="1214">
                  <c:v>74.748149161080818</c:v>
                </c:pt>
                <c:pt idx="1215">
                  <c:v>74.757328242502524</c:v>
                </c:pt>
                <c:pt idx="1216">
                  <c:v>74.766503818201173</c:v>
                </c:pt>
                <c:pt idx="1217">
                  <c:v>74.775675897112038</c:v>
                </c:pt>
                <c:pt idx="1218">
                  <c:v>74.784844488154704</c:v>
                </c:pt>
                <c:pt idx="1219">
                  <c:v>74.794009600233167</c:v>
                </c:pt>
                <c:pt idx="1220">
                  <c:v>74.803171242235905</c:v>
                </c:pt>
                <c:pt idx="1221">
                  <c:v>74.812329423035877</c:v>
                </c:pt>
                <c:pt idx="1222">
                  <c:v>74.821484151490665</c:v>
                </c:pt>
                <c:pt idx="1223">
                  <c:v>74.830635436442506</c:v>
                </c:pt>
                <c:pt idx="1224">
                  <c:v>74.839783286718301</c:v>
                </c:pt>
                <c:pt idx="1225">
                  <c:v>74.848927711129761</c:v>
                </c:pt>
                <c:pt idx="1226">
                  <c:v>74.858068718473419</c:v>
                </c:pt>
                <c:pt idx="1227">
                  <c:v>74.867206317530702</c:v>
                </c:pt>
                <c:pt idx="1228">
                  <c:v>74.876340517067987</c:v>
                </c:pt>
                <c:pt idx="1229">
                  <c:v>74.885471325836662</c:v>
                </c:pt>
                <c:pt idx="1230">
                  <c:v>74.894598752573202</c:v>
                </c:pt>
                <c:pt idx="1231">
                  <c:v>74.903722805999195</c:v>
                </c:pt>
                <c:pt idx="1232">
                  <c:v>74.912843494821445</c:v>
                </c:pt>
                <c:pt idx="1233">
                  <c:v>74.921960827731979</c:v>
                </c:pt>
                <c:pt idx="1234">
                  <c:v>74.931074813408159</c:v>
                </c:pt>
                <c:pt idx="1235">
                  <c:v>74.940185460512723</c:v>
                </c:pt>
                <c:pt idx="1236">
                  <c:v>74.949292777693813</c:v>
                </c:pt>
                <c:pt idx="1237">
                  <c:v>74.958396773585065</c:v>
                </c:pt>
                <c:pt idx="1238">
                  <c:v>74.967497456805674</c:v>
                </c:pt>
                <c:pt idx="1239">
                  <c:v>74.976594835960455</c:v>
                </c:pt>
                <c:pt idx="1240">
                  <c:v>74.985688919639855</c:v>
                </c:pt>
                <c:pt idx="1241">
                  <c:v>74.994779716420041</c:v>
                </c:pt>
                <c:pt idx="1242">
                  <c:v>75.003867234862994</c:v>
                </c:pt>
                <c:pt idx="1243">
                  <c:v>75.012951483516488</c:v>
                </c:pt>
                <c:pt idx="1244">
                  <c:v>75.022032470914212</c:v>
                </c:pt>
                <c:pt idx="1245">
                  <c:v>75.031110205575828</c:v>
                </c:pt>
                <c:pt idx="1246">
                  <c:v>75.040184696006946</c:v>
                </c:pt>
                <c:pt idx="1247">
                  <c:v>75.049255950699305</c:v>
                </c:pt>
                <c:pt idx="1248">
                  <c:v>75.058323978130744</c:v>
                </c:pt>
                <c:pt idx="1249">
                  <c:v>75.067388786765221</c:v>
                </c:pt>
                <c:pt idx="1250">
                  <c:v>75.076450385053036</c:v>
                </c:pt>
                <c:pt idx="1251">
                  <c:v>75.08550878143069</c:v>
                </c:pt>
                <c:pt idx="1252">
                  <c:v>75.09456398432107</c:v>
                </c:pt>
                <c:pt idx="1253">
                  <c:v>75.103616002133435</c:v>
                </c:pt>
                <c:pt idx="1254">
                  <c:v>75.112664843263545</c:v>
                </c:pt>
                <c:pt idx="1255">
                  <c:v>75.121710516093643</c:v>
                </c:pt>
                <c:pt idx="1256">
                  <c:v>75.13075302899253</c:v>
                </c:pt>
                <c:pt idx="1257">
                  <c:v>75.139792390315648</c:v>
                </c:pt>
                <c:pt idx="1258">
                  <c:v>75.148828608405097</c:v>
                </c:pt>
                <c:pt idx="1259">
                  <c:v>75.15786169158973</c:v>
                </c:pt>
                <c:pt idx="1260">
                  <c:v>75.166891648185185</c:v>
                </c:pt>
                <c:pt idx="1261">
                  <c:v>75.175918486493927</c:v>
                </c:pt>
                <c:pt idx="1262">
                  <c:v>75.184942214805318</c:v>
                </c:pt>
                <c:pt idx="1263">
                  <c:v>75.193962841395646</c:v>
                </c:pt>
                <c:pt idx="1264">
                  <c:v>75.202980374528252</c:v>
                </c:pt>
                <c:pt idx="1265">
                  <c:v>75.211994822453505</c:v>
                </c:pt>
                <c:pt idx="1266">
                  <c:v>75.221006193408854</c:v>
                </c:pt>
                <c:pt idx="1267">
                  <c:v>75.23001449561896</c:v>
                </c:pt>
                <c:pt idx="1268">
                  <c:v>75.239019737295664</c:v>
                </c:pt>
                <c:pt idx="1269">
                  <c:v>75.248021926638103</c:v>
                </c:pt>
                <c:pt idx="1270">
                  <c:v>75.257021071832696</c:v>
                </c:pt>
                <c:pt idx="1271">
                  <c:v>75.266017181053286</c:v>
                </c:pt>
                <c:pt idx="1272">
                  <c:v>75.27501026246108</c:v>
                </c:pt>
                <c:pt idx="1273">
                  <c:v>75.284000324204825</c:v>
                </c:pt>
                <c:pt idx="1274">
                  <c:v>75.292987374420761</c:v>
                </c:pt>
                <c:pt idx="1275">
                  <c:v>75.301971421232707</c:v>
                </c:pt>
                <c:pt idx="1276">
                  <c:v>75.31095247275212</c:v>
                </c:pt>
                <c:pt idx="1277">
                  <c:v>75.319930537078193</c:v>
                </c:pt>
                <c:pt idx="1278">
                  <c:v>75.328905622297754</c:v>
                </c:pt>
                <c:pt idx="1279">
                  <c:v>75.337877736485524</c:v>
                </c:pt>
                <c:pt idx="1280">
                  <c:v>75.34684688770399</c:v>
                </c:pt>
                <c:pt idx="1281">
                  <c:v>75.355813084003572</c:v>
                </c:pt>
                <c:pt idx="1282">
                  <c:v>75.364776333422597</c:v>
                </c:pt>
                <c:pt idx="1283">
                  <c:v>75.373736643987399</c:v>
                </c:pt>
                <c:pt idx="1284">
                  <c:v>75.382694023712375</c:v>
                </c:pt>
                <c:pt idx="1285">
                  <c:v>75.391648480599969</c:v>
                </c:pt>
                <c:pt idx="1286">
                  <c:v>75.400600022640816</c:v>
                </c:pt>
                <c:pt idx="1287">
                  <c:v>75.409548657813716</c:v>
                </c:pt>
                <c:pt idx="1288">
                  <c:v>75.418494394085741</c:v>
                </c:pt>
                <c:pt idx="1289">
                  <c:v>75.427437239412185</c:v>
                </c:pt>
                <c:pt idx="1290">
                  <c:v>75.436377201736761</c:v>
                </c:pt>
                <c:pt idx="1291">
                  <c:v>75.44531428899154</c:v>
                </c:pt>
                <c:pt idx="1292">
                  <c:v>75.454248509097027</c:v>
                </c:pt>
                <c:pt idx="1293">
                  <c:v>75.463179869962261</c:v>
                </c:pt>
                <c:pt idx="1294">
                  <c:v>75.472108379484752</c:v>
                </c:pt>
                <c:pt idx="1295">
                  <c:v>75.481034045550658</c:v>
                </c:pt>
                <c:pt idx="1296">
                  <c:v>75.489956876034739</c:v>
                </c:pt>
                <c:pt idx="1297">
                  <c:v>75.498876878800459</c:v>
                </c:pt>
                <c:pt idx="1298">
                  <c:v>75.507794061699997</c:v>
                </c:pt>
                <c:pt idx="1299">
                  <c:v>75.516708432574347</c:v>
                </c:pt>
                <c:pt idx="1300">
                  <c:v>75.525619999253294</c:v>
                </c:pt>
                <c:pt idx="1301">
                  <c:v>75.534528769555536</c:v>
                </c:pt>
                <c:pt idx="1302">
                  <c:v>75.543434751288657</c:v>
                </c:pt>
                <c:pt idx="1303">
                  <c:v>75.552337952249289</c:v>
                </c:pt>
                <c:pt idx="1304">
                  <c:v>75.561238380222989</c:v>
                </c:pt>
                <c:pt idx="1305">
                  <c:v>75.570136042984458</c:v>
                </c:pt>
                <c:pt idx="1306">
                  <c:v>75.579030948297486</c:v>
                </c:pt>
                <c:pt idx="1307">
                  <c:v>75.587923103915017</c:v>
                </c:pt>
                <c:pt idx="1308">
                  <c:v>75.596812517579238</c:v>
                </c:pt>
                <c:pt idx="1309">
                  <c:v>75.605699197021579</c:v>
                </c:pt>
                <c:pt idx="1310">
                  <c:v>75.614583149962755</c:v>
                </c:pt>
                <c:pt idx="1311">
                  <c:v>75.623464384112864</c:v>
                </c:pt>
                <c:pt idx="1312">
                  <c:v>75.632342907171392</c:v>
                </c:pt>
                <c:pt idx="1313">
                  <c:v>75.641218726827248</c:v>
                </c:pt>
                <c:pt idx="1314">
                  <c:v>75.650091850758855</c:v>
                </c:pt>
                <c:pt idx="1315">
                  <c:v>75.658962286634178</c:v>
                </c:pt>
                <c:pt idx="1316">
                  <c:v>75.667830042110779</c:v>
                </c:pt>
                <c:pt idx="1317">
                  <c:v>75.676695124835803</c:v>
                </c:pt>
                <c:pt idx="1318">
                  <c:v>75.685557542446077</c:v>
                </c:pt>
                <c:pt idx="1319">
                  <c:v>75.694417302568212</c:v>
                </c:pt>
                <c:pt idx="1320">
                  <c:v>75.70327441281853</c:v>
                </c:pt>
                <c:pt idx="1321">
                  <c:v>75.712128880803149</c:v>
                </c:pt>
                <c:pt idx="1322">
                  <c:v>75.720980714118113</c:v>
                </c:pt>
                <c:pt idx="1323">
                  <c:v>75.729829920349303</c:v>
                </c:pt>
                <c:pt idx="1324">
                  <c:v>75.738676507072583</c:v>
                </c:pt>
                <c:pt idx="1325">
                  <c:v>75.747520481853783</c:v>
                </c:pt>
                <c:pt idx="1326">
                  <c:v>75.756361852248816</c:v>
                </c:pt>
                <c:pt idx="1327">
                  <c:v>75.765200625803644</c:v>
                </c:pt>
                <c:pt idx="1328">
                  <c:v>75.774036810054341</c:v>
                </c:pt>
                <c:pt idx="1329">
                  <c:v>75.782870412527203</c:v>
                </c:pt>
                <c:pt idx="1330">
                  <c:v>75.791701440738677</c:v>
                </c:pt>
                <c:pt idx="1331">
                  <c:v>75.800529902195549</c:v>
                </c:pt>
                <c:pt idx="1332">
                  <c:v>75.809355804394826</c:v>
                </c:pt>
                <c:pt idx="1333">
                  <c:v>75.818179154823923</c:v>
                </c:pt>
                <c:pt idx="1334">
                  <c:v>75.826999960960634</c:v>
                </c:pt>
                <c:pt idx="1335">
                  <c:v>75.835818230273162</c:v>
                </c:pt>
                <c:pt idx="1336">
                  <c:v>75.844633970220244</c:v>
                </c:pt>
                <c:pt idx="1337">
                  <c:v>75.853447188251067</c:v>
                </c:pt>
                <c:pt idx="1338">
                  <c:v>75.862257891805442</c:v>
                </c:pt>
                <c:pt idx="1339">
                  <c:v>75.871066088313782</c:v>
                </c:pt>
                <c:pt idx="1340">
                  <c:v>75.879871785197153</c:v>
                </c:pt>
                <c:pt idx="1341">
                  <c:v>75.888674989867269</c:v>
                </c:pt>
                <c:pt idx="1342">
                  <c:v>75.897475709726677</c:v>
                </c:pt>
                <c:pt idx="1343">
                  <c:v>75.906273952168604</c:v>
                </c:pt>
                <c:pt idx="1344">
                  <c:v>75.915069724577194</c:v>
                </c:pt>
                <c:pt idx="1345">
                  <c:v>75.923863034327397</c:v>
                </c:pt>
                <c:pt idx="1346">
                  <c:v>75.932653888785083</c:v>
                </c:pt>
                <c:pt idx="1347">
                  <c:v>75.941442295307112</c:v>
                </c:pt>
                <c:pt idx="1348">
                  <c:v>75.950228261241293</c:v>
                </c:pt>
                <c:pt idx="1349">
                  <c:v>75.959011793926507</c:v>
                </c:pt>
                <c:pt idx="1350">
                  <c:v>75.967792900692686</c:v>
                </c:pt>
                <c:pt idx="1351">
                  <c:v>75.976571588860921</c:v>
                </c:pt>
                <c:pt idx="1352">
                  <c:v>75.985347865743435</c:v>
                </c:pt>
                <c:pt idx="1353">
                  <c:v>75.994121738643656</c:v>
                </c:pt>
                <c:pt idx="1354">
                  <c:v>76.0028932148563</c:v>
                </c:pt>
                <c:pt idx="1355">
                  <c:v>76.011662301667315</c:v>
                </c:pt>
                <c:pt idx="1356">
                  <c:v>76.020429006354021</c:v>
                </c:pt>
                <c:pt idx="1357">
                  <c:v>76.029193336185102</c:v>
                </c:pt>
                <c:pt idx="1358">
                  <c:v>76.037955298420655</c:v>
                </c:pt>
                <c:pt idx="1359">
                  <c:v>76.046714900312224</c:v>
                </c:pt>
                <c:pt idx="1360">
                  <c:v>76.05547214910284</c:v>
                </c:pt>
                <c:pt idx="1361">
                  <c:v>76.064227052027121</c:v>
                </c:pt>
                <c:pt idx="1362">
                  <c:v>76.072979616311187</c:v>
                </c:pt>
                <c:pt idx="1363">
                  <c:v>76.081729849172845</c:v>
                </c:pt>
                <c:pt idx="1364">
                  <c:v>76.090477757821546</c:v>
                </c:pt>
                <c:pt idx="1365">
                  <c:v>76.099223349458399</c:v>
                </c:pt>
                <c:pt idx="1366">
                  <c:v>76.107966631276312</c:v>
                </c:pt>
                <c:pt idx="1367">
                  <c:v>76.11670761045994</c:v>
                </c:pt>
                <c:pt idx="1368">
                  <c:v>76.125446294185764</c:v>
                </c:pt>
                <c:pt idx="1369">
                  <c:v>76.134182689622151</c:v>
                </c:pt>
                <c:pt idx="1370">
                  <c:v>76.142916803929339</c:v>
                </c:pt>
                <c:pt idx="1371">
                  <c:v>76.151648644259524</c:v>
                </c:pt>
                <c:pt idx="1372">
                  <c:v>76.160378217756886</c:v>
                </c:pt>
                <c:pt idx="1373">
                  <c:v>76.169105531557619</c:v>
                </c:pt>
                <c:pt idx="1374">
                  <c:v>76.177830592790002</c:v>
                </c:pt>
                <c:pt idx="1375">
                  <c:v>76.186553408574383</c:v>
                </c:pt>
                <c:pt idx="1376">
                  <c:v>76.195273986023281</c:v>
                </c:pt>
                <c:pt idx="1377">
                  <c:v>76.203992332241413</c:v>
                </c:pt>
                <c:pt idx="1378">
                  <c:v>76.212708454325636</c:v>
                </c:pt>
                <c:pt idx="1379">
                  <c:v>76.22142235936515</c:v>
                </c:pt>
                <c:pt idx="1380">
                  <c:v>76.23013405444145</c:v>
                </c:pt>
                <c:pt idx="1381">
                  <c:v>76.238843546628317</c:v>
                </c:pt>
                <c:pt idx="1382">
                  <c:v>76.247550842991956</c:v>
                </c:pt>
                <c:pt idx="1383">
                  <c:v>76.256255950590969</c:v>
                </c:pt>
                <c:pt idx="1384">
                  <c:v>76.264958876476442</c:v>
                </c:pt>
                <c:pt idx="1385">
                  <c:v>76.273659627691899</c:v>
                </c:pt>
                <c:pt idx="1386">
                  <c:v>76.282358211273461</c:v>
                </c:pt>
                <c:pt idx="1387">
                  <c:v>76.291054634249804</c:v>
                </c:pt>
                <c:pt idx="1388">
                  <c:v>76.299748903642197</c:v>
                </c:pt>
                <c:pt idx="1389">
                  <c:v>76.308441026464564</c:v>
                </c:pt>
                <c:pt idx="1390">
                  <c:v>76.317131009723539</c:v>
                </c:pt>
                <c:pt idx="1391">
                  <c:v>76.32581886041848</c:v>
                </c:pt>
                <c:pt idx="1392">
                  <c:v>76.334504585541467</c:v>
                </c:pt>
                <c:pt idx="1393">
                  <c:v>76.343188192077449</c:v>
                </c:pt>
                <c:pt idx="1394">
                  <c:v>76.351869687004182</c:v>
                </c:pt>
                <c:pt idx="1395">
                  <c:v>76.360549077292305</c:v>
                </c:pt>
                <c:pt idx="1396">
                  <c:v>76.369226369905363</c:v>
                </c:pt>
                <c:pt idx="1397">
                  <c:v>76.377901571799896</c:v>
                </c:pt>
                <c:pt idx="1398">
                  <c:v>76.386574689925396</c:v>
                </c:pt>
                <c:pt idx="1399">
                  <c:v>76.395245731224421</c:v>
                </c:pt>
                <c:pt idx="1400">
                  <c:v>76.403914702632562</c:v>
                </c:pt>
                <c:pt idx="1401">
                  <c:v>76.412581611078579</c:v>
                </c:pt>
                <c:pt idx="1402">
                  <c:v>76.421246463484295</c:v>
                </c:pt>
                <c:pt idx="1403">
                  <c:v>76.429909266764795</c:v>
                </c:pt>
                <c:pt idx="1404">
                  <c:v>76.43857002782832</c:v>
                </c:pt>
                <c:pt idx="1405">
                  <c:v>76.447228753576397</c:v>
                </c:pt>
                <c:pt idx="1406">
                  <c:v>76.455885450903878</c:v>
                </c:pt>
                <c:pt idx="1407">
                  <c:v>76.464540126698893</c:v>
                </c:pt>
                <c:pt idx="1408">
                  <c:v>76.473192787842962</c:v>
                </c:pt>
                <c:pt idx="1409">
                  <c:v>76.481843441211026</c:v>
                </c:pt>
                <c:pt idx="1410">
                  <c:v>76.490492093671463</c:v>
                </c:pt>
                <c:pt idx="1411">
                  <c:v>76.499138752086111</c:v>
                </c:pt>
                <c:pt idx="1412">
                  <c:v>76.507783423310357</c:v>
                </c:pt>
                <c:pt idx="1413">
                  <c:v>76.516426114193109</c:v>
                </c:pt>
                <c:pt idx="1414">
                  <c:v>76.525066831576893</c:v>
                </c:pt>
                <c:pt idx="1415">
                  <c:v>76.533705582297841</c:v>
                </c:pt>
                <c:pt idx="1416">
                  <c:v>76.542342373185789</c:v>
                </c:pt>
                <c:pt idx="1417">
                  <c:v>76.550977211064207</c:v>
                </c:pt>
                <c:pt idx="1418">
                  <c:v>76.559610102750383</c:v>
                </c:pt>
                <c:pt idx="1419">
                  <c:v>76.568241055055296</c:v>
                </c:pt>
                <c:pt idx="1420">
                  <c:v>76.576870074783798</c:v>
                </c:pt>
                <c:pt idx="1421">
                  <c:v>76.585497168734562</c:v>
                </c:pt>
                <c:pt idx="1422">
                  <c:v>76.594122343700164</c:v>
                </c:pt>
                <c:pt idx="1423">
                  <c:v>76.602745606467053</c:v>
                </c:pt>
                <c:pt idx="1424">
                  <c:v>76.611366963815669</c:v>
                </c:pt>
                <c:pt idx="1425">
                  <c:v>76.619986422520441</c:v>
                </c:pt>
                <c:pt idx="1426">
                  <c:v>76.628603989349799</c:v>
                </c:pt>
                <c:pt idx="1427">
                  <c:v>76.637219671066291</c:v>
                </c:pt>
                <c:pt idx="1428">
                  <c:v>76.645833474426496</c:v>
                </c:pt>
                <c:pt idx="1429">
                  <c:v>76.654445406181182</c:v>
                </c:pt>
                <c:pt idx="1430">
                  <c:v>76.663055473075261</c:v>
                </c:pt>
                <c:pt idx="1431">
                  <c:v>76.671663681847832</c:v>
                </c:pt>
                <c:pt idx="1432">
                  <c:v>76.680270039232298</c:v>
                </c:pt>
                <c:pt idx="1433">
                  <c:v>76.688874551956275</c:v>
                </c:pt>
                <c:pt idx="1434">
                  <c:v>76.697477226741711</c:v>
                </c:pt>
                <c:pt idx="1435">
                  <c:v>76.706078070304926</c:v>
                </c:pt>
                <c:pt idx="1436">
                  <c:v>76.714677089356584</c:v>
                </c:pt>
                <c:pt idx="1437">
                  <c:v>76.723274290601807</c:v>
                </c:pt>
                <c:pt idx="1438">
                  <c:v>76.731869680740147</c:v>
                </c:pt>
                <c:pt idx="1439">
                  <c:v>76.740463266465653</c:v>
                </c:pt>
                <c:pt idx="1440">
                  <c:v>76.749055054466879</c:v>
                </c:pt>
                <c:pt idx="1441">
                  <c:v>76.757645051426991</c:v>
                </c:pt>
                <c:pt idx="1442">
                  <c:v>76.766233264023668</c:v>
                </c:pt>
                <c:pt idx="1443">
                  <c:v>76.774819698929306</c:v>
                </c:pt>
                <c:pt idx="1444">
                  <c:v>76.783404362810913</c:v>
                </c:pt>
                <c:pt idx="1445">
                  <c:v>76.791987262330196</c:v>
                </c:pt>
                <c:pt idx="1446">
                  <c:v>76.800568404143633</c:v>
                </c:pt>
                <c:pt idx="1447">
                  <c:v>76.809147794902429</c:v>
                </c:pt>
                <c:pt idx="1448">
                  <c:v>76.817725441252605</c:v>
                </c:pt>
                <c:pt idx="1449">
                  <c:v>76.826301349835035</c:v>
                </c:pt>
                <c:pt idx="1450">
                  <c:v>76.834875527285476</c:v>
                </c:pt>
                <c:pt idx="1451">
                  <c:v>76.843447980234544</c:v>
                </c:pt>
                <c:pt idx="1452">
                  <c:v>76.85201871530785</c:v>
                </c:pt>
                <c:pt idx="1453">
                  <c:v>76.860587739125961</c:v>
                </c:pt>
                <c:pt idx="1454">
                  <c:v>76.869155058304443</c:v>
                </c:pt>
                <c:pt idx="1455">
                  <c:v>76.87772067945393</c:v>
                </c:pt>
                <c:pt idx="1456">
                  <c:v>76.886284609180123</c:v>
                </c:pt>
                <c:pt idx="1457">
                  <c:v>76.894846854083838</c:v>
                </c:pt>
                <c:pt idx="1458">
                  <c:v>76.903407420761042</c:v>
                </c:pt>
                <c:pt idx="1459">
                  <c:v>76.911966315802886</c:v>
                </c:pt>
                <c:pt idx="1460">
                  <c:v>76.920523545795746</c:v>
                </c:pt>
                <c:pt idx="1461">
                  <c:v>76.929079117321223</c:v>
                </c:pt>
                <c:pt idx="1462">
                  <c:v>76.937633036956242</c:v>
                </c:pt>
                <c:pt idx="1463">
                  <c:v>76.946185311273027</c:v>
                </c:pt>
                <c:pt idx="1464">
                  <c:v>76.954735946839136</c:v>
                </c:pt>
                <c:pt idx="1465">
                  <c:v>76.963284950217556</c:v>
                </c:pt>
                <c:pt idx="1466">
                  <c:v>76.971832327966652</c:v>
                </c:pt>
                <c:pt idx="1467">
                  <c:v>76.980378086640272</c:v>
                </c:pt>
                <c:pt idx="1468">
                  <c:v>76.988922232787758</c:v>
                </c:pt>
                <c:pt idx="1469">
                  <c:v>76.997464772953947</c:v>
                </c:pt>
                <c:pt idx="1470">
                  <c:v>77.006005713679272</c:v>
                </c:pt>
                <c:pt idx="1471">
                  <c:v>77.014545061499717</c:v>
                </c:pt>
                <c:pt idx="1472">
                  <c:v>77.023082822946918</c:v>
                </c:pt>
                <c:pt idx="1473">
                  <c:v>77.031619004548133</c:v>
                </c:pt>
                <c:pt idx="1474">
                  <c:v>77.040153612826359</c:v>
                </c:pt>
                <c:pt idx="1475">
                  <c:v>77.048686654300283</c:v>
                </c:pt>
                <c:pt idx="1476">
                  <c:v>77.057218135484376</c:v>
                </c:pt>
                <c:pt idx="1477">
                  <c:v>77.065748062888872</c:v>
                </c:pt>
                <c:pt idx="1478">
                  <c:v>77.074276443019826</c:v>
                </c:pt>
                <c:pt idx="1479">
                  <c:v>77.082803282379217</c:v>
                </c:pt>
                <c:pt idx="1480">
                  <c:v>77.091328587464844</c:v>
                </c:pt>
                <c:pt idx="1481">
                  <c:v>77.099852364770442</c:v>
                </c:pt>
                <c:pt idx="1482">
                  <c:v>77.108374620785739</c:v>
                </c:pt>
                <c:pt idx="1483">
                  <c:v>77.116895361996441</c:v>
                </c:pt>
                <c:pt idx="1484">
                  <c:v>77.125414594884248</c:v>
                </c:pt>
                <c:pt idx="1485">
                  <c:v>77.133932325926949</c:v>
                </c:pt>
                <c:pt idx="1486">
                  <c:v>77.142448561598442</c:v>
                </c:pt>
                <c:pt idx="1487">
                  <c:v>77.150963308368702</c:v>
                </c:pt>
                <c:pt idx="1488">
                  <c:v>77.159476572703895</c:v>
                </c:pt>
                <c:pt idx="1489">
                  <c:v>77.167988361066364</c:v>
                </c:pt>
                <c:pt idx="1490">
                  <c:v>77.176498679914687</c:v>
                </c:pt>
                <c:pt idx="1491">
                  <c:v>77.18500753570369</c:v>
                </c:pt>
                <c:pt idx="1492">
                  <c:v>77.19351493488449</c:v>
                </c:pt>
                <c:pt idx="1493">
                  <c:v>77.202020883904524</c:v>
                </c:pt>
                <c:pt idx="1494">
                  <c:v>77.210525389207589</c:v>
                </c:pt>
                <c:pt idx="1495">
                  <c:v>77.21902845723389</c:v>
                </c:pt>
                <c:pt idx="1496">
                  <c:v>77.227530094420004</c:v>
                </c:pt>
                <c:pt idx="1497">
                  <c:v>77.236030307198988</c:v>
                </c:pt>
                <c:pt idx="1498">
                  <c:v>77.244529102000428</c:v>
                </c:pt>
                <c:pt idx="1499">
                  <c:v>77.253026485250345</c:v>
                </c:pt>
                <c:pt idx="1500">
                  <c:v>77.261522463371378</c:v>
                </c:pt>
                <c:pt idx="1501">
                  <c:v>77.27001704278274</c:v>
                </c:pt>
                <c:pt idx="1502">
                  <c:v>77.278510229900235</c:v>
                </c:pt>
                <c:pt idx="1503">
                  <c:v>77.287002031136353</c:v>
                </c:pt>
                <c:pt idx="1504">
                  <c:v>77.29549245290022</c:v>
                </c:pt>
                <c:pt idx="1505">
                  <c:v>77.303981501597733</c:v>
                </c:pt>
                <c:pt idx="1506">
                  <c:v>77.312469183631507</c:v>
                </c:pt>
                <c:pt idx="1507">
                  <c:v>77.320955505400946</c:v>
                </c:pt>
                <c:pt idx="1508">
                  <c:v>77.329440473302242</c:v>
                </c:pt>
                <c:pt idx="1509">
                  <c:v>77.337924093728461</c:v>
                </c:pt>
                <c:pt idx="1510">
                  <c:v>77.346406373069541</c:v>
                </c:pt>
                <c:pt idx="1511">
                  <c:v>77.354887317712354</c:v>
                </c:pt>
                <c:pt idx="1512">
                  <c:v>77.363366934040641</c:v>
                </c:pt>
                <c:pt idx="1513">
                  <c:v>77.37184522843522</c:v>
                </c:pt>
                <c:pt idx="1514">
                  <c:v>77.380322207273835</c:v>
                </c:pt>
                <c:pt idx="1515">
                  <c:v>77.388797876931307</c:v>
                </c:pt>
                <c:pt idx="1516">
                  <c:v>77.397272243779526</c:v>
                </c:pt>
                <c:pt idx="1517">
                  <c:v>77.40574531418747</c:v>
                </c:pt>
                <c:pt idx="1518">
                  <c:v>77.414217094521291</c:v>
                </c:pt>
                <c:pt idx="1519">
                  <c:v>77.422687591144268</c:v>
                </c:pt>
                <c:pt idx="1520">
                  <c:v>77.431156810416908</c:v>
                </c:pt>
                <c:pt idx="1521">
                  <c:v>77.439624758696951</c:v>
                </c:pt>
                <c:pt idx="1522">
                  <c:v>77.448091442339404</c:v>
                </c:pt>
                <c:pt idx="1523">
                  <c:v>77.456556867696548</c:v>
                </c:pt>
                <c:pt idx="1524">
                  <c:v>77.465021041118035</c:v>
                </c:pt>
                <c:pt idx="1525">
                  <c:v>77.473483968950845</c:v>
                </c:pt>
                <c:pt idx="1526">
                  <c:v>77.481945657539356</c:v>
                </c:pt>
                <c:pt idx="1527">
                  <c:v>77.490406113225404</c:v>
                </c:pt>
                <c:pt idx="1528">
                  <c:v>77.498865342348267</c:v>
                </c:pt>
                <c:pt idx="1529">
                  <c:v>77.507323351244679</c:v>
                </c:pt>
                <c:pt idx="1530">
                  <c:v>77.515780146248972</c:v>
                </c:pt>
                <c:pt idx="1531">
                  <c:v>77.524235733692962</c:v>
                </c:pt>
                <c:pt idx="1532">
                  <c:v>77.532690119906093</c:v>
                </c:pt>
                <c:pt idx="1533">
                  <c:v>77.541143311215421</c:v>
                </c:pt>
                <c:pt idx="1534">
                  <c:v>77.549595313945645</c:v>
                </c:pt>
                <c:pt idx="1535">
                  <c:v>77.558046134419158</c:v>
                </c:pt>
                <c:pt idx="1536">
                  <c:v>77.566495778956053</c:v>
                </c:pt>
                <c:pt idx="1537">
                  <c:v>77.574944253874207</c:v>
                </c:pt>
                <c:pt idx="1538">
                  <c:v>77.583391565489237</c:v>
                </c:pt>
                <c:pt idx="1539">
                  <c:v>77.591837720114597</c:v>
                </c:pt>
                <c:pt idx="1540">
                  <c:v>77.600282724061557</c:v>
                </c:pt>
                <c:pt idx="1541">
                  <c:v>77.608726583639296</c:v>
                </c:pt>
                <c:pt idx="1542">
                  <c:v>77.617169305154874</c:v>
                </c:pt>
                <c:pt idx="1543">
                  <c:v>77.625610894913322</c:v>
                </c:pt>
                <c:pt idx="1544">
                  <c:v>77.634051359217608</c:v>
                </c:pt>
                <c:pt idx="1545">
                  <c:v>77.642490704368711</c:v>
                </c:pt>
                <c:pt idx="1546">
                  <c:v>77.650928936665679</c:v>
                </c:pt>
                <c:pt idx="1547">
                  <c:v>77.659366062405596</c:v>
                </c:pt>
                <c:pt idx="1548">
                  <c:v>77.667802087883629</c:v>
                </c:pt>
                <c:pt idx="1549">
                  <c:v>77.676237019393113</c:v>
                </c:pt>
                <c:pt idx="1550">
                  <c:v>77.684670863225534</c:v>
                </c:pt>
                <c:pt idx="1551">
                  <c:v>77.693103625670574</c:v>
                </c:pt>
                <c:pt idx="1552">
                  <c:v>77.701535313016137</c:v>
                </c:pt>
                <c:pt idx="1553">
                  <c:v>77.709965931548354</c:v>
                </c:pt>
                <c:pt idx="1554">
                  <c:v>77.718395487551732</c:v>
                </c:pt>
                <c:pt idx="1555">
                  <c:v>77.726823987309004</c:v>
                </c:pt>
                <c:pt idx="1556">
                  <c:v>77.73525143710134</c:v>
                </c:pt>
                <c:pt idx="1557">
                  <c:v>77.743677843208232</c:v>
                </c:pt>
                <c:pt idx="1558">
                  <c:v>77.75210321190761</c:v>
                </c:pt>
                <c:pt idx="1559">
                  <c:v>77.760527549475881</c:v>
                </c:pt>
                <c:pt idx="1560">
                  <c:v>77.768950862187907</c:v>
                </c:pt>
                <c:pt idx="1561">
                  <c:v>77.777373156317054</c:v>
                </c:pt>
                <c:pt idx="1562">
                  <c:v>77.785794438135255</c:v>
                </c:pt>
                <c:pt idx="1563">
                  <c:v>77.794214713913021</c:v>
                </c:pt>
                <c:pt idx="1564">
                  <c:v>77.802633989919471</c:v>
                </c:pt>
                <c:pt idx="1565">
                  <c:v>77.81105227242233</c:v>
                </c:pt>
                <c:pt idx="1566">
                  <c:v>77.81946956768806</c:v>
                </c:pt>
                <c:pt idx="1567">
                  <c:v>77.827885881981757</c:v>
                </c:pt>
                <c:pt idx="1568">
                  <c:v>77.836301221567325</c:v>
                </c:pt>
                <c:pt idx="1569">
                  <c:v>77.84471559270736</c:v>
                </c:pt>
                <c:pt idx="1570">
                  <c:v>77.853129001663333</c:v>
                </c:pt>
                <c:pt idx="1571">
                  <c:v>77.861541454695498</c:v>
                </c:pt>
                <c:pt idx="1572">
                  <c:v>77.869952958062981</c:v>
                </c:pt>
                <c:pt idx="1573">
                  <c:v>77.878363518023818</c:v>
                </c:pt>
                <c:pt idx="1574">
                  <c:v>77.886773140834961</c:v>
                </c:pt>
                <c:pt idx="1575">
                  <c:v>77.895181832752328</c:v>
                </c:pt>
                <c:pt idx="1576">
                  <c:v>77.903589600030827</c:v>
                </c:pt>
                <c:pt idx="1577">
                  <c:v>77.911996448924384</c:v>
                </c:pt>
                <c:pt idx="1578">
                  <c:v>77.920402385685975</c:v>
                </c:pt>
                <c:pt idx="1579">
                  <c:v>77.928807416567693</c:v>
                </c:pt>
                <c:pt idx="1580">
                  <c:v>77.937211547820695</c:v>
                </c:pt>
                <c:pt idx="1581">
                  <c:v>77.945614785695355</c:v>
                </c:pt>
                <c:pt idx="1582">
                  <c:v>77.95401713644118</c:v>
                </c:pt>
                <c:pt idx="1583">
                  <c:v>77.962418606306926</c:v>
                </c:pt>
                <c:pt idx="1584">
                  <c:v>77.970819201540564</c:v>
                </c:pt>
                <c:pt idx="1585">
                  <c:v>77.979218928389358</c:v>
                </c:pt>
                <c:pt idx="1586">
                  <c:v>77.987617793099872</c:v>
                </c:pt>
                <c:pt idx="1587">
                  <c:v>77.996015801918048</c:v>
                </c:pt>
                <c:pt idx="1588">
                  <c:v>78.004412961089145</c:v>
                </c:pt>
                <c:pt idx="1589">
                  <c:v>78.012809276857908</c:v>
                </c:pt>
                <c:pt idx="1590">
                  <c:v>78.021204755468418</c:v>
                </c:pt>
                <c:pt idx="1591">
                  <c:v>78.029599403164312</c:v>
                </c:pt>
                <c:pt idx="1592">
                  <c:v>78.037993226188689</c:v>
                </c:pt>
                <c:pt idx="1593">
                  <c:v>78.046386230784194</c:v>
                </c:pt>
                <c:pt idx="1594">
                  <c:v>78.054778423193028</c:v>
                </c:pt>
                <c:pt idx="1595">
                  <c:v>78.063169809657012</c:v>
                </c:pt>
                <c:pt idx="1596">
                  <c:v>78.071560396417567</c:v>
                </c:pt>
                <c:pt idx="1597">
                  <c:v>78.079950189715802</c:v>
                </c:pt>
                <c:pt idx="1598">
                  <c:v>78.088339195792514</c:v>
                </c:pt>
                <c:pt idx="1599">
                  <c:v>78.096727420888215</c:v>
                </c:pt>
                <c:pt idx="1600">
                  <c:v>78.105114871243188</c:v>
                </c:pt>
                <c:pt idx="1601">
                  <c:v>78.113501553097507</c:v>
                </c:pt>
                <c:pt idx="1602">
                  <c:v>78.121887472691057</c:v>
                </c:pt>
                <c:pt idx="1603">
                  <c:v>78.130272636263598</c:v>
                </c:pt>
                <c:pt idx="1604">
                  <c:v>78.138657050054746</c:v>
                </c:pt>
                <c:pt idx="1605">
                  <c:v>78.147040720304091</c:v>
                </c:pt>
                <c:pt idx="1606">
                  <c:v>78.155423653251091</c:v>
                </c:pt>
                <c:pt idx="1607">
                  <c:v>78.163805855135266</c:v>
                </c:pt>
                <c:pt idx="1608">
                  <c:v>78.172187332196131</c:v>
                </c:pt>
                <c:pt idx="1609">
                  <c:v>78.180568090673233</c:v>
                </c:pt>
                <c:pt idx="1610">
                  <c:v>78.188948136806189</c:v>
                </c:pt>
                <c:pt idx="1611">
                  <c:v>78.197327476834786</c:v>
                </c:pt>
                <c:pt idx="1612">
                  <c:v>78.205706116998883</c:v>
                </c:pt>
                <c:pt idx="1613">
                  <c:v>78.214084063538579</c:v>
                </c:pt>
                <c:pt idx="1614">
                  <c:v>78.22246132269413</c:v>
                </c:pt>
                <c:pt idx="1615">
                  <c:v>78.230837900706078</c:v>
                </c:pt>
                <c:pt idx="1616">
                  <c:v>78.239213803815232</c:v>
                </c:pt>
                <c:pt idx="1617">
                  <c:v>78.247589038262674</c:v>
                </c:pt>
                <c:pt idx="1618">
                  <c:v>78.255963610289854</c:v>
                </c:pt>
                <c:pt idx="1619">
                  <c:v>78.264337526138618</c:v>
                </c:pt>
                <c:pt idx="1620">
                  <c:v>78.272710792051157</c:v>
                </c:pt>
                <c:pt idx="1621">
                  <c:v>78.281083414270157</c:v>
                </c:pt>
                <c:pt idx="1622">
                  <c:v>78.289455399038729</c:v>
                </c:pt>
                <c:pt idx="1623">
                  <c:v>78.297826752600514</c:v>
                </c:pt>
                <c:pt idx="1624">
                  <c:v>78.306197481199675</c:v>
                </c:pt>
                <c:pt idx="1625">
                  <c:v>78.314567591080959</c:v>
                </c:pt>
                <c:pt idx="1626">
                  <c:v>78.322937088489695</c:v>
                </c:pt>
                <c:pt idx="1627">
                  <c:v>78.331305979671839</c:v>
                </c:pt>
                <c:pt idx="1628">
                  <c:v>78.339674270874056</c:v>
                </c:pt>
                <c:pt idx="1629">
                  <c:v>78.348041968343651</c:v>
                </c:pt>
                <c:pt idx="1630">
                  <c:v>78.356409078328682</c:v>
                </c:pt>
                <c:pt idx="1631">
                  <c:v>78.364775607077988</c:v>
                </c:pt>
                <c:pt idx="1632">
                  <c:v>78.373141560841219</c:v>
                </c:pt>
                <c:pt idx="1633">
                  <c:v>78.381506945868779</c:v>
                </c:pt>
                <c:pt idx="1634">
                  <c:v>78.389871768412021</c:v>
                </c:pt>
                <c:pt idx="1635">
                  <c:v>78.398236034723141</c:v>
                </c:pt>
                <c:pt idx="1636">
                  <c:v>78.406599751055282</c:v>
                </c:pt>
                <c:pt idx="1637">
                  <c:v>78.414962923662543</c:v>
                </c:pt>
                <c:pt idx="1638">
                  <c:v>78.42332555880003</c:v>
                </c:pt>
                <c:pt idx="1639">
                  <c:v>78.431687662723846</c:v>
                </c:pt>
                <c:pt idx="1640">
                  <c:v>78.440049241691199</c:v>
                </c:pt>
                <c:pt idx="1641">
                  <c:v>78.448410301960337</c:v>
                </c:pt>
                <c:pt idx="1642">
                  <c:v>78.456770849790686</c:v>
                </c:pt>
                <c:pt idx="1643">
                  <c:v>78.465130891442797</c:v>
                </c:pt>
                <c:pt idx="1644">
                  <c:v>78.473490433178426</c:v>
                </c:pt>
                <c:pt idx="1645">
                  <c:v>78.481849481260554</c:v>
                </c:pt>
                <c:pt idx="1646">
                  <c:v>78.490208041953437</c:v>
                </c:pt>
                <c:pt idx="1647">
                  <c:v>78.4985661215226</c:v>
                </c:pt>
                <c:pt idx="1648">
                  <c:v>78.506923726234888</c:v>
                </c:pt>
                <c:pt idx="1649">
                  <c:v>78.515280862358551</c:v>
                </c:pt>
                <c:pt idx="1650">
                  <c:v>78.523637536163193</c:v>
                </c:pt>
                <c:pt idx="1651">
                  <c:v>78.531993753919835</c:v>
                </c:pt>
                <c:pt idx="1652">
                  <c:v>78.540349521900993</c:v>
                </c:pt>
                <c:pt idx="1653">
                  <c:v>78.548704846380659</c:v>
                </c:pt>
                <c:pt idx="1654">
                  <c:v>78.557059733634361</c:v>
                </c:pt>
                <c:pt idx="1655">
                  <c:v>78.565414189939162</c:v>
                </c:pt>
                <c:pt idx="1656">
                  <c:v>78.573768221573758</c:v>
                </c:pt>
                <c:pt idx="1657">
                  <c:v>78.582121834818423</c:v>
                </c:pt>
                <c:pt idx="1658">
                  <c:v>78.590475035955166</c:v>
                </c:pt>
                <c:pt idx="1659">
                  <c:v>78.598827831267613</c:v>
                </c:pt>
                <c:pt idx="1660">
                  <c:v>78.607180227041169</c:v>
                </c:pt>
                <c:pt idx="1661">
                  <c:v>78.615532229562987</c:v>
                </c:pt>
                <c:pt idx="1662">
                  <c:v>78.623883845122009</c:v>
                </c:pt>
                <c:pt idx="1663">
                  <c:v>78.632235080009039</c:v>
                </c:pt>
                <c:pt idx="1664">
                  <c:v>78.640585940516729</c:v>
                </c:pt>
                <c:pt idx="1665">
                  <c:v>78.648936432939593</c:v>
                </c:pt>
                <c:pt idx="1666">
                  <c:v>78.657286563574132</c:v>
                </c:pt>
                <c:pt idx="1667">
                  <c:v>78.665636338718784</c:v>
                </c:pt>
                <c:pt idx="1668">
                  <c:v>78.673985764674029</c:v>
                </c:pt>
                <c:pt idx="1669">
                  <c:v>78.682334847742311</c:v>
                </c:pt>
                <c:pt idx="1670">
                  <c:v>78.690683594228233</c:v>
                </c:pt>
                <c:pt idx="1671">
                  <c:v>78.699032010438415</c:v>
                </c:pt>
                <c:pt idx="1672">
                  <c:v>78.707380102681682</c:v>
                </c:pt>
                <c:pt idx="1673">
                  <c:v>78.715727877269003</c:v>
                </c:pt>
                <c:pt idx="1674">
                  <c:v>78.724075340513565</c:v>
                </c:pt>
                <c:pt idx="1675">
                  <c:v>78.73242249873077</c:v>
                </c:pt>
                <c:pt idx="1676">
                  <c:v>78.740769358238353</c:v>
                </c:pt>
                <c:pt idx="1677">
                  <c:v>78.749115925356293</c:v>
                </c:pt>
                <c:pt idx="1678">
                  <c:v>78.757462206406984</c:v>
                </c:pt>
                <c:pt idx="1679">
                  <c:v>78.765808207715139</c:v>
                </c:pt>
                <c:pt idx="1680">
                  <c:v>78.774153935607941</c:v>
                </c:pt>
                <c:pt idx="1681">
                  <c:v>78.782499396414963</c:v>
                </c:pt>
                <c:pt idx="1682">
                  <c:v>78.790844596468347</c:v>
                </c:pt>
                <c:pt idx="1683">
                  <c:v>78.799189542102653</c:v>
                </c:pt>
                <c:pt idx="1684">
                  <c:v>78.807534239655098</c:v>
                </c:pt>
                <c:pt idx="1685">
                  <c:v>78.8158786954654</c:v>
                </c:pt>
                <c:pt idx="1686">
                  <c:v>78.824222915875993</c:v>
                </c:pt>
                <c:pt idx="1687">
                  <c:v>78.832566907231893</c:v>
                </c:pt>
                <c:pt idx="1688">
                  <c:v>78.840910675880835</c:v>
                </c:pt>
                <c:pt idx="1689">
                  <c:v>78.849254228173336</c:v>
                </c:pt>
                <c:pt idx="1690">
                  <c:v>78.857597570462602</c:v>
                </c:pt>
                <c:pt idx="1691">
                  <c:v>78.865940709104692</c:v>
                </c:pt>
                <c:pt idx="1692">
                  <c:v>78.87428365045848</c:v>
                </c:pt>
                <c:pt idx="1693">
                  <c:v>78.882626400885741</c:v>
                </c:pt>
                <c:pt idx="1694">
                  <c:v>78.890968966751117</c:v>
                </c:pt>
                <c:pt idx="1695">
                  <c:v>78.899311354422238</c:v>
                </c:pt>
                <c:pt idx="1696">
                  <c:v>78.907653570269687</c:v>
                </c:pt>
                <c:pt idx="1697">
                  <c:v>78.91599562066709</c:v>
                </c:pt>
                <c:pt idx="1698">
                  <c:v>78.92433751199107</c:v>
                </c:pt>
                <c:pt idx="1699">
                  <c:v>78.932679250621391</c:v>
                </c:pt>
                <c:pt idx="1700">
                  <c:v>78.941020842940929</c:v>
                </c:pt>
                <c:pt idx="1701">
                  <c:v>78.949362295335703</c:v>
                </c:pt>
                <c:pt idx="1702">
                  <c:v>78.957703614194955</c:v>
                </c:pt>
                <c:pt idx="1703">
                  <c:v>78.966044805911125</c:v>
                </c:pt>
                <c:pt idx="1704">
                  <c:v>78.974385876879964</c:v>
                </c:pt>
                <c:pt idx="1705">
                  <c:v>78.982726833500493</c:v>
                </c:pt>
                <c:pt idx="1706">
                  <c:v>78.991067682175071</c:v>
                </c:pt>
                <c:pt idx="1707">
                  <c:v>78.999408429309469</c:v>
                </c:pt>
                <c:pt idx="1708">
                  <c:v>79.007749081312852</c:v>
                </c:pt>
                <c:pt idx="1709">
                  <c:v>79.016089644597812</c:v>
                </c:pt>
                <c:pt idx="1710">
                  <c:v>79.02443012558048</c:v>
                </c:pt>
                <c:pt idx="1711">
                  <c:v>79.03277053068048</c:v>
                </c:pt>
                <c:pt idx="1712">
                  <c:v>79.041110866320977</c:v>
                </c:pt>
                <c:pt idx="1713">
                  <c:v>79.049451138928774</c:v>
                </c:pt>
                <c:pt idx="1714">
                  <c:v>79.057791354934295</c:v>
                </c:pt>
                <c:pt idx="1715">
                  <c:v>79.06613152077162</c:v>
                </c:pt>
                <c:pt idx="1716">
                  <c:v>79.074471642878549</c:v>
                </c:pt>
                <c:pt idx="1717">
                  <c:v>79.082811727696651</c:v>
                </c:pt>
                <c:pt idx="1718">
                  <c:v>79.091151781671215</c:v>
                </c:pt>
                <c:pt idx="1719">
                  <c:v>79.099491811251426</c:v>
                </c:pt>
                <c:pt idx="1720">
                  <c:v>79.107831822890276</c:v>
                </c:pt>
                <c:pt idx="1721">
                  <c:v>79.116171823044667</c:v>
                </c:pt>
                <c:pt idx="1722">
                  <c:v>79.124511818175449</c:v>
                </c:pt>
                <c:pt idx="1723">
                  <c:v>79.132851814747397</c:v>
                </c:pt>
                <c:pt idx="1724">
                  <c:v>79.141191819229363</c:v>
                </c:pt>
                <c:pt idx="1725">
                  <c:v>79.149531838094177</c:v>
                </c:pt>
                <c:pt idx="1726">
                  <c:v>79.157871877818792</c:v>
                </c:pt>
                <c:pt idx="1727">
                  <c:v>79.166211944884267</c:v>
                </c:pt>
                <c:pt idx="1728">
                  <c:v>79.17455204577584</c:v>
                </c:pt>
                <c:pt idx="1729">
                  <c:v>79.182892186982926</c:v>
                </c:pt>
                <c:pt idx="1730">
                  <c:v>79.19123237499916</c:v>
                </c:pt>
                <c:pt idx="1731">
                  <c:v>79.199572616322513</c:v>
                </c:pt>
                <c:pt idx="1732">
                  <c:v>79.207912917455218</c:v>
                </c:pt>
                <c:pt idx="1733">
                  <c:v>79.216253284903843</c:v>
                </c:pt>
                <c:pt idx="1734">
                  <c:v>79.224593725179403</c:v>
                </c:pt>
                <c:pt idx="1735">
                  <c:v>79.232934244797292</c:v>
                </c:pt>
                <c:pt idx="1736">
                  <c:v>79.241274850277392</c:v>
                </c:pt>
                <c:pt idx="1737">
                  <c:v>79.249615548144092</c:v>
                </c:pt>
                <c:pt idx="1738">
                  <c:v>79.257956344926313</c:v>
                </c:pt>
                <c:pt idx="1739">
                  <c:v>79.266297247157567</c:v>
                </c:pt>
                <c:pt idx="1740">
                  <c:v>79.274638261376012</c:v>
                </c:pt>
                <c:pt idx="1741">
                  <c:v>79.282979394124396</c:v>
                </c:pt>
                <c:pt idx="1742">
                  <c:v>79.291320651950258</c:v>
                </c:pt>
                <c:pt idx="1743">
                  <c:v>79.29966204140581</c:v>
                </c:pt>
                <c:pt idx="1744">
                  <c:v>79.308003569048068</c:v>
                </c:pt>
                <c:pt idx="1745">
                  <c:v>79.316345241438881</c:v>
                </c:pt>
                <c:pt idx="1746">
                  <c:v>79.324687065144914</c:v>
                </c:pt>
                <c:pt idx="1747">
                  <c:v>79.333029046737764</c:v>
                </c:pt>
                <c:pt idx="1748">
                  <c:v>79.341371192793986</c:v>
                </c:pt>
                <c:pt idx="1749">
                  <c:v>79.349713509895039</c:v>
                </c:pt>
                <c:pt idx="1750">
                  <c:v>79.358056004627471</c:v>
                </c:pt>
                <c:pt idx="1751">
                  <c:v>79.366398683582858</c:v>
                </c:pt>
                <c:pt idx="1752">
                  <c:v>79.374741553357879</c:v>
                </c:pt>
                <c:pt idx="1753">
                  <c:v>79.383084620554342</c:v>
                </c:pt>
                <c:pt idx="1754">
                  <c:v>79.391427891779259</c:v>
                </c:pt>
                <c:pt idx="1755">
                  <c:v>79.399771373644796</c:v>
                </c:pt>
                <c:pt idx="1756">
                  <c:v>79.408115072768467</c:v>
                </c:pt>
                <c:pt idx="1757">
                  <c:v>79.416458995773027</c:v>
                </c:pt>
                <c:pt idx="1758">
                  <c:v>79.424803149286603</c:v>
                </c:pt>
                <c:pt idx="1759">
                  <c:v>79.433147539942667</c:v>
                </c:pt>
                <c:pt idx="1760">
                  <c:v>79.44149217438013</c:v>
                </c:pt>
                <c:pt idx="1761">
                  <c:v>79.449837059243379</c:v>
                </c:pt>
                <c:pt idx="1762">
                  <c:v>79.458182201182311</c:v>
                </c:pt>
                <c:pt idx="1763">
                  <c:v>79.466527606852338</c:v>
                </c:pt>
                <c:pt idx="1764">
                  <c:v>79.474873282914473</c:v>
                </c:pt>
                <c:pt idx="1765">
                  <c:v>79.483219236035367</c:v>
                </c:pt>
                <c:pt idx="1766">
                  <c:v>79.491565472887345</c:v>
                </c:pt>
                <c:pt idx="1767">
                  <c:v>79.499912000148427</c:v>
                </c:pt>
                <c:pt idx="1768">
                  <c:v>79.508258824502377</c:v>
                </c:pt>
                <c:pt idx="1769">
                  <c:v>79.516605952638798</c:v>
                </c:pt>
                <c:pt idx="1770">
                  <c:v>79.524953391253092</c:v>
                </c:pt>
                <c:pt idx="1771">
                  <c:v>79.533301147046544</c:v>
                </c:pt>
                <c:pt idx="1772">
                  <c:v>79.541649226726378</c:v>
                </c:pt>
                <c:pt idx="1773">
                  <c:v>79.54999763700576</c:v>
                </c:pt>
                <c:pt idx="1774">
                  <c:v>79.558346384603908</c:v>
                </c:pt>
                <c:pt idx="1775">
                  <c:v>79.566695476246025</c:v>
                </c:pt>
                <c:pt idx="1776">
                  <c:v>79.575044918663451</c:v>
                </c:pt>
                <c:pt idx="1777">
                  <c:v>79.583394718593652</c:v>
                </c:pt>
                <c:pt idx="1778">
                  <c:v>79.591744882780276</c:v>
                </c:pt>
                <c:pt idx="1779">
                  <c:v>79.600095417973165</c:v>
                </c:pt>
                <c:pt idx="1780">
                  <c:v>79.608446330928459</c:v>
                </c:pt>
                <c:pt idx="1781">
                  <c:v>79.616797628408577</c:v>
                </c:pt>
                <c:pt idx="1782">
                  <c:v>79.625149317182306</c:v>
                </c:pt>
                <c:pt idx="1783">
                  <c:v>79.633501404024827</c:v>
                </c:pt>
                <c:pt idx="1784">
                  <c:v>79.641853895717759</c:v>
                </c:pt>
                <c:pt idx="1785">
                  <c:v>79.650206799049201</c:v>
                </c:pt>
                <c:pt idx="1786">
                  <c:v>79.65856012081376</c:v>
                </c:pt>
                <c:pt idx="1787">
                  <c:v>79.666913867812639</c:v>
                </c:pt>
                <c:pt idx="1788">
                  <c:v>79.675268046853617</c:v>
                </c:pt>
                <c:pt idx="1789">
                  <c:v>79.683622664751198</c:v>
                </c:pt>
                <c:pt idx="1790">
                  <c:v>79.69197772832652</c:v>
                </c:pt>
                <c:pt idx="1791">
                  <c:v>79.700333244407503</c:v>
                </c:pt>
                <c:pt idx="1792">
                  <c:v>79.708689219828841</c:v>
                </c:pt>
                <c:pt idx="1793">
                  <c:v>79.717045661432081</c:v>
                </c:pt>
                <c:pt idx="1794">
                  <c:v>79.725402576065633</c:v>
                </c:pt>
                <c:pt idx="1795">
                  <c:v>79.733759970584856</c:v>
                </c:pt>
                <c:pt idx="1796">
                  <c:v>79.742117851852072</c:v>
                </c:pt>
                <c:pt idx="1797">
                  <c:v>79.750476226736581</c:v>
                </c:pt>
                <c:pt idx="1798">
                  <c:v>79.758835102114801</c:v>
                </c:pt>
                <c:pt idx="1799">
                  <c:v>79.767194484870231</c:v>
                </c:pt>
                <c:pt idx="1800">
                  <c:v>79.775554381893528</c:v>
                </c:pt>
                <c:pt idx="1801">
                  <c:v>79.783914800082542</c:v>
                </c:pt>
                <c:pt idx="1802">
                  <c:v>79.792275746342384</c:v>
                </c:pt>
                <c:pt idx="1803">
                  <c:v>79.800637227585426</c:v>
                </c:pt>
                <c:pt idx="1804">
                  <c:v>79.808999250731404</c:v>
                </c:pt>
                <c:pt idx="1805">
                  <c:v>79.817361822707412</c:v>
                </c:pt>
                <c:pt idx="1806">
                  <c:v>79.82572495044802</c:v>
                </c:pt>
                <c:pt idx="1807">
                  <c:v>79.834088640895217</c:v>
                </c:pt>
                <c:pt idx="1808">
                  <c:v>79.842452900998566</c:v>
                </c:pt>
                <c:pt idx="1809">
                  <c:v>79.850817737715161</c:v>
                </c:pt>
                <c:pt idx="1810">
                  <c:v>79.859183158009756</c:v>
                </c:pt>
                <c:pt idx="1811">
                  <c:v>79.867549168854708</c:v>
                </c:pt>
                <c:pt idx="1812">
                  <c:v>79.875915777230148</c:v>
                </c:pt>
                <c:pt idx="1813">
                  <c:v>79.884282990123936</c:v>
                </c:pt>
                <c:pt idx="1814">
                  <c:v>79.892650814531734</c:v>
                </c:pt>
                <c:pt idx="1815">
                  <c:v>79.901019257457094</c:v>
                </c:pt>
                <c:pt idx="1816">
                  <c:v>79.909388325911422</c:v>
                </c:pt>
                <c:pt idx="1817">
                  <c:v>79.9177580269141</c:v>
                </c:pt>
                <c:pt idx="1818">
                  <c:v>79.926128367492524</c:v>
                </c:pt>
                <c:pt idx="1819">
                  <c:v>79.934499354682117</c:v>
                </c:pt>
                <c:pt idx="1820">
                  <c:v>79.942870995526391</c:v>
                </c:pt>
                <c:pt idx="1821">
                  <c:v>79.951243297077056</c:v>
                </c:pt>
                <c:pt idx="1822">
                  <c:v>79.959616266393937</c:v>
                </c:pt>
                <c:pt idx="1823">
                  <c:v>79.967989910545157</c:v>
                </c:pt>
                <c:pt idx="1824">
                  <c:v>79.976364236607125</c:v>
                </c:pt>
                <c:pt idx="1825">
                  <c:v>79.98473925166455</c:v>
                </c:pt>
                <c:pt idx="1826">
                  <c:v>79.993114962810623</c:v>
                </c:pt>
                <c:pt idx="1827">
                  <c:v>80.001491377146849</c:v>
                </c:pt>
                <c:pt idx="1828">
                  <c:v>80.009868501783345</c:v>
                </c:pt>
                <c:pt idx="1829">
                  <c:v>80.018246343838697</c:v>
                </c:pt>
                <c:pt idx="1830">
                  <c:v>80.026624910440106</c:v>
                </c:pt>
                <c:pt idx="1831">
                  <c:v>80.035004208723421</c:v>
                </c:pt>
                <c:pt idx="1832">
                  <c:v>80.043384245833124</c:v>
                </c:pt>
                <c:pt idx="1833">
                  <c:v>80.05176502892256</c:v>
                </c:pt>
                <c:pt idx="1834">
                  <c:v>80.06014656515373</c:v>
                </c:pt>
                <c:pt idx="1835">
                  <c:v>80.068528861697573</c:v>
                </c:pt>
                <c:pt idx="1836">
                  <c:v>80.076911925733896</c:v>
                </c:pt>
                <c:pt idx="1837">
                  <c:v>80.085295764451431</c:v>
                </c:pt>
                <c:pt idx="1838">
                  <c:v>80.093680385047946</c:v>
                </c:pt>
                <c:pt idx="1839">
                  <c:v>80.102065794730237</c:v>
                </c:pt>
                <c:pt idx="1840">
                  <c:v>80.11045200071419</c:v>
                </c:pt>
                <c:pt idx="1841">
                  <c:v>80.118839010224889</c:v>
                </c:pt>
                <c:pt idx="1842">
                  <c:v>80.127226830496568</c:v>
                </c:pt>
                <c:pt idx="1843">
                  <c:v>80.135615468772755</c:v>
                </c:pt>
                <c:pt idx="1844">
                  <c:v>80.144004932306274</c:v>
                </c:pt>
                <c:pt idx="1845">
                  <c:v>80.152395228359339</c:v>
                </c:pt>
                <c:pt idx="1846">
                  <c:v>80.160786364203545</c:v>
                </c:pt>
                <c:pt idx="1847">
                  <c:v>80.169178347119981</c:v>
                </c:pt>
                <c:pt idx="1848">
                  <c:v>80.177571184399227</c:v>
                </c:pt>
                <c:pt idx="1849">
                  <c:v>80.185964883341498</c:v>
                </c:pt>
                <c:pt idx="1850">
                  <c:v>80.194359451256588</c:v>
                </c:pt>
                <c:pt idx="1851">
                  <c:v>80.202754895463983</c:v>
                </c:pt>
                <c:pt idx="1852">
                  <c:v>80.211151223292916</c:v>
                </c:pt>
                <c:pt idx="1853">
                  <c:v>80.219548442082441</c:v>
                </c:pt>
                <c:pt idx="1854">
                  <c:v>80.22794655918139</c:v>
                </c:pt>
                <c:pt idx="1855">
                  <c:v>80.236345581948555</c:v>
                </c:pt>
                <c:pt idx="1856">
                  <c:v>80.244745517752676</c:v>
                </c:pt>
                <c:pt idx="1857">
                  <c:v>80.25314637397247</c:v>
                </c:pt>
                <c:pt idx="1858">
                  <c:v>80.261548157996756</c:v>
                </c:pt>
                <c:pt idx="1859">
                  <c:v>80.269950877224474</c:v>
                </c:pt>
                <c:pt idx="1860">
                  <c:v>80.278354539064694</c:v>
                </c:pt>
                <c:pt idx="1861">
                  <c:v>80.286759150936788</c:v>
                </c:pt>
                <c:pt idx="1862">
                  <c:v>80.295164720270364</c:v>
                </c:pt>
                <c:pt idx="1863">
                  <c:v>80.303571254505414</c:v>
                </c:pt>
                <c:pt idx="1864">
                  <c:v>80.311978761092305</c:v>
                </c:pt>
                <c:pt idx="1865">
                  <c:v>80.320387247491851</c:v>
                </c:pt>
                <c:pt idx="1866">
                  <c:v>80.328796721175436</c:v>
                </c:pt>
                <c:pt idx="1867">
                  <c:v>80.337207189624948</c:v>
                </c:pt>
                <c:pt idx="1868">
                  <c:v>80.345618660332946</c:v>
                </c:pt>
                <c:pt idx="1869">
                  <c:v>80.354031140802675</c:v>
                </c:pt>
                <c:pt idx="1870">
                  <c:v>80.362444638548112</c:v>
                </c:pt>
                <c:pt idx="1871">
                  <c:v>80.370859161094046</c:v>
                </c:pt>
                <c:pt idx="1872">
                  <c:v>80.379274715976095</c:v>
                </c:pt>
                <c:pt idx="1873">
                  <c:v>80.387691310740848</c:v>
                </c:pt>
                <c:pt idx="1874">
                  <c:v>80.396108952945823</c:v>
                </c:pt>
                <c:pt idx="1875">
                  <c:v>80.404527650159622</c:v>
                </c:pt>
                <c:pt idx="1876">
                  <c:v>80.412947409961888</c:v>
                </c:pt>
                <c:pt idx="1877">
                  <c:v>80.421368239943462</c:v>
                </c:pt>
                <c:pt idx="1878">
                  <c:v>80.42979014770637</c:v>
                </c:pt>
                <c:pt idx="1879">
                  <c:v>80.438213140863922</c:v>
                </c:pt>
                <c:pt idx="1880">
                  <c:v>80.446637227040739</c:v>
                </c:pt>
                <c:pt idx="1881">
                  <c:v>80.455062413872895</c:v>
                </c:pt>
                <c:pt idx="1882">
                  <c:v>80.463488709007862</c:v>
                </c:pt>
                <c:pt idx="1883">
                  <c:v>80.471916120104638</c:v>
                </c:pt>
                <c:pt idx="1884">
                  <c:v>80.480344654833786</c:v>
                </c:pt>
                <c:pt idx="1885">
                  <c:v>80.488774320877539</c:v>
                </c:pt>
                <c:pt idx="1886">
                  <c:v>80.497205125929781</c:v>
                </c:pt>
                <c:pt idx="1887">
                  <c:v>80.505637077696178</c:v>
                </c:pt>
                <c:pt idx="1888">
                  <c:v>80.514070183894233</c:v>
                </c:pt>
                <c:pt idx="1889">
                  <c:v>80.522504452253301</c:v>
                </c:pt>
                <c:pt idx="1890">
                  <c:v>80.530939890514674</c:v>
                </c:pt>
                <c:pt idx="1891">
                  <c:v>80.53937650643168</c:v>
                </c:pt>
                <c:pt idx="1892">
                  <c:v>80.547814307769698</c:v>
                </c:pt>
                <c:pt idx="1893">
                  <c:v>80.556253302306246</c:v>
                </c:pt>
                <c:pt idx="1894">
                  <c:v>80.564693497831001</c:v>
                </c:pt>
                <c:pt idx="1895">
                  <c:v>80.573134902145966</c:v>
                </c:pt>
                <c:pt idx="1896">
                  <c:v>80.581577523065434</c:v>
                </c:pt>
                <c:pt idx="1897">
                  <c:v>80.590021368416018</c:v>
                </c:pt>
                <c:pt idx="1898">
                  <c:v>80.598466446036895</c:v>
                </c:pt>
                <c:pt idx="1899">
                  <c:v>80.60691276377969</c:v>
                </c:pt>
                <c:pt idx="1900">
                  <c:v>80.61536032950859</c:v>
                </c:pt>
                <c:pt idx="1901">
                  <c:v>80.623809151100474</c:v>
                </c:pt>
                <c:pt idx="1902">
                  <c:v>80.632259236444881</c:v>
                </c:pt>
                <c:pt idx="1903">
                  <c:v>80.640710593444155</c:v>
                </c:pt>
                <c:pt idx="1904">
                  <c:v>80.6491632300135</c:v>
                </c:pt>
                <c:pt idx="1905">
                  <c:v>80.657617154080981</c:v>
                </c:pt>
                <c:pt idx="1906">
                  <c:v>80.66607237358761</c:v>
                </c:pt>
                <c:pt idx="1907">
                  <c:v>80.674528896487544</c:v>
                </c:pt>
                <c:pt idx="1908">
                  <c:v>80.682986730747928</c:v>
                </c:pt>
                <c:pt idx="1909">
                  <c:v>80.691445884349136</c:v>
                </c:pt>
                <c:pt idx="1910">
                  <c:v>80.699906365284804</c:v>
                </c:pt>
                <c:pt idx="1911">
                  <c:v>80.708368181561781</c:v>
                </c:pt>
                <c:pt idx="1912">
                  <c:v>80.716831341200404</c:v>
                </c:pt>
                <c:pt idx="1913">
                  <c:v>80.725295852234382</c:v>
                </c:pt>
                <c:pt idx="1914">
                  <c:v>80.733761722710938</c:v>
                </c:pt>
                <c:pt idx="1915">
                  <c:v>80.742228960690895</c:v>
                </c:pt>
                <c:pt idx="1916">
                  <c:v>80.75069757424869</c:v>
                </c:pt>
                <c:pt idx="1917">
                  <c:v>80.759167571472545</c:v>
                </c:pt>
                <c:pt idx="1918">
                  <c:v>80.76763896046441</c:v>
                </c:pt>
                <c:pt idx="1919">
                  <c:v>80.776111749340075</c:v>
                </c:pt>
                <c:pt idx="1920">
                  <c:v>80.784585946229313</c:v>
                </c:pt>
                <c:pt idx="1921">
                  <c:v>80.79306155927587</c:v>
                </c:pt>
                <c:pt idx="1922">
                  <c:v>80.801538596637542</c:v>
                </c:pt>
                <c:pt idx="1923">
                  <c:v>80.810017066486296</c:v>
                </c:pt>
                <c:pt idx="1924">
                  <c:v>80.818496977008238</c:v>
                </c:pt>
                <c:pt idx="1925">
                  <c:v>80.826978336403869</c:v>
                </c:pt>
                <c:pt idx="1926">
                  <c:v>80.83546115288793</c:v>
                </c:pt>
                <c:pt idx="1927">
                  <c:v>80.843945434689658</c:v>
                </c:pt>
                <c:pt idx="1928">
                  <c:v>80.852431190052741</c:v>
                </c:pt>
                <c:pt idx="1929">
                  <c:v>80.860918427235475</c:v>
                </c:pt>
                <c:pt idx="1930">
                  <c:v>80.869407154510768</c:v>
                </c:pt>
                <c:pt idx="1931">
                  <c:v>80.877897380166289</c:v>
                </c:pt>
                <c:pt idx="1932">
                  <c:v>80.886389112504418</c:v>
                </c:pt>
                <c:pt idx="1933">
                  <c:v>80.894882359842484</c:v>
                </c:pt>
                <c:pt idx="1934">
                  <c:v>80.903377130512695</c:v>
                </c:pt>
                <c:pt idx="1935">
                  <c:v>80.911873432862279</c:v>
                </c:pt>
                <c:pt idx="1936">
                  <c:v>80.920371275253586</c:v>
                </c:pt>
                <c:pt idx="1937">
                  <c:v>80.928870666064071</c:v>
                </c:pt>
                <c:pt idx="1938">
                  <c:v>80.937371613686494</c:v>
                </c:pt>
                <c:pt idx="1939">
                  <c:v>80.945874126528878</c:v>
                </c:pt>
                <c:pt idx="1940">
                  <c:v>80.95437821301465</c:v>
                </c:pt>
                <c:pt idx="1941">
                  <c:v>80.962883881582698</c:v>
                </c:pt>
                <c:pt idx="1942">
                  <c:v>80.971391140687487</c:v>
                </c:pt>
                <c:pt idx="1943">
                  <c:v>80.979899998799041</c:v>
                </c:pt>
                <c:pt idx="1944">
                  <c:v>80.988410464403131</c:v>
                </c:pt>
                <c:pt idx="1945">
                  <c:v>80.996922546001272</c:v>
                </c:pt>
                <c:pt idx="1946">
                  <c:v>81.005436252110883</c:v>
                </c:pt>
                <c:pt idx="1947">
                  <c:v>81.01395159126524</c:v>
                </c:pt>
                <c:pt idx="1948">
                  <c:v>81.022468572013679</c:v>
                </c:pt>
                <c:pt idx="1949">
                  <c:v>81.030987202921622</c:v>
                </c:pt>
                <c:pt idx="1950">
                  <c:v>81.039507492570678</c:v>
                </c:pt>
                <c:pt idx="1951">
                  <c:v>81.048029449558641</c:v>
                </c:pt>
                <c:pt idx="1952">
                  <c:v>81.056553082499704</c:v>
                </c:pt>
                <c:pt idx="1953">
                  <c:v>81.065078400024433</c:v>
                </c:pt>
                <c:pt idx="1954">
                  <c:v>81.073605410779891</c:v>
                </c:pt>
                <c:pt idx="1955">
                  <c:v>81.082134123429725</c:v>
                </c:pt>
                <c:pt idx="1956">
                  <c:v>81.090664546654239</c:v>
                </c:pt>
                <c:pt idx="1957">
                  <c:v>81.099196689150446</c:v>
                </c:pt>
                <c:pt idx="1958">
                  <c:v>81.107730559632188</c:v>
                </c:pt>
                <c:pt idx="1959">
                  <c:v>81.116266166830229</c:v>
                </c:pt>
                <c:pt idx="1960">
                  <c:v>81.124803519492289</c:v>
                </c:pt>
                <c:pt idx="1961">
                  <c:v>81.133342626383197</c:v>
                </c:pt>
                <c:pt idx="1962">
                  <c:v>81.141883496284862</c:v>
                </c:pt>
                <c:pt idx="1963">
                  <c:v>81.150426137996547</c:v>
                </c:pt>
                <c:pt idx="1964">
                  <c:v>81.15897056033468</c:v>
                </c:pt>
                <c:pt idx="1965">
                  <c:v>81.167516772133226</c:v>
                </c:pt>
                <c:pt idx="1966">
                  <c:v>81.176064782243586</c:v>
                </c:pt>
                <c:pt idx="1967">
                  <c:v>81.18461459953474</c:v>
                </c:pt>
                <c:pt idx="1968">
                  <c:v>81.193166232893347</c:v>
                </c:pt>
                <c:pt idx="1969">
                  <c:v>81.201719691223786</c:v>
                </c:pt>
                <c:pt idx="1970">
                  <c:v>81.210274983448315</c:v>
                </c:pt>
                <c:pt idx="1971">
                  <c:v>81.218832118507066</c:v>
                </c:pt>
                <c:pt idx="1972">
                  <c:v>81.227391105358222</c:v>
                </c:pt>
                <c:pt idx="1973">
                  <c:v>81.235951952978056</c:v>
                </c:pt>
                <c:pt idx="1974">
                  <c:v>81.244514670361013</c:v>
                </c:pt>
                <c:pt idx="1975">
                  <c:v>81.253079266519848</c:v>
                </c:pt>
                <c:pt idx="1976">
                  <c:v>81.261645750485656</c:v>
                </c:pt>
                <c:pt idx="1977">
                  <c:v>81.270214131307995</c:v>
                </c:pt>
                <c:pt idx="1978">
                  <c:v>81.278784418054954</c:v>
                </c:pt>
                <c:pt idx="1979">
                  <c:v>81.287356619813295</c:v>
                </c:pt>
                <c:pt idx="1980">
                  <c:v>81.295930745688494</c:v>
                </c:pt>
                <c:pt idx="1981">
                  <c:v>81.304506804804817</c:v>
                </c:pt>
                <c:pt idx="1982">
                  <c:v>81.313084806305511</c:v>
                </c:pt>
                <c:pt idx="1983">
                  <c:v>81.321664759352728</c:v>
                </c:pt>
                <c:pt idx="1984">
                  <c:v>81.330246673127803</c:v>
                </c:pt>
                <c:pt idx="1985">
                  <c:v>81.338830556831255</c:v>
                </c:pt>
                <c:pt idx="1986">
                  <c:v>81.347416419682801</c:v>
                </c:pt>
                <c:pt idx="1987">
                  <c:v>81.356004270921645</c:v>
                </c:pt>
                <c:pt idx="1988">
                  <c:v>81.364594119806384</c:v>
                </c:pt>
                <c:pt idx="1989">
                  <c:v>81.373185975615215</c:v>
                </c:pt>
                <c:pt idx="1990">
                  <c:v>81.38177984764603</c:v>
                </c:pt>
                <c:pt idx="1991">
                  <c:v>81.390375745216389</c:v>
                </c:pt>
                <c:pt idx="1992">
                  <c:v>81.398973677663804</c:v>
                </c:pt>
                <c:pt idx="1993">
                  <c:v>81.407573654345697</c:v>
                </c:pt>
                <c:pt idx="1994">
                  <c:v>81.416175684639484</c:v>
                </c:pt>
                <c:pt idx="1995">
                  <c:v>81.424779777942845</c:v>
                </c:pt>
                <c:pt idx="1996">
                  <c:v>81.433385943673599</c:v>
                </c:pt>
                <c:pt idx="1997">
                  <c:v>81.441994191269927</c:v>
                </c:pt>
                <c:pt idx="1998">
                  <c:v>81.450604530190546</c:v>
                </c:pt>
                <c:pt idx="1999">
                  <c:v>81.459216969914578</c:v>
                </c:pt>
                <c:pt idx="2000" formatCode="General">
                  <c:v>81.467831519941868</c:v>
                </c:pt>
                <c:pt idx="2001" formatCode="General">
                  <c:v>81.476448189793004</c:v>
                </c:pt>
                <c:pt idx="2002" formatCode="General">
                  <c:v>81.485066989009368</c:v>
                </c:pt>
                <c:pt idx="2003" formatCode="General">
                  <c:v>81.493687927153331</c:v>
                </c:pt>
                <c:pt idx="2004" formatCode="General">
                  <c:v>81.502311013808281</c:v>
                </c:pt>
                <c:pt idx="2005" formatCode="General">
                  <c:v>81.510936258578781</c:v>
                </c:pt>
                <c:pt idx="2006" formatCode="General">
                  <c:v>81.519563671090651</c:v>
                </c:pt>
                <c:pt idx="2007" formatCode="General">
                  <c:v>81.528193260991017</c:v>
                </c:pt>
                <c:pt idx="2008" formatCode="General">
                  <c:v>81.536825037948518</c:v>
                </c:pt>
                <c:pt idx="2009" formatCode="General">
                  <c:v>81.545459011653321</c:v>
                </c:pt>
                <c:pt idx="2010" formatCode="General">
                  <c:v>81.554095191817282</c:v>
                </c:pt>
                <c:pt idx="2011" formatCode="General">
                  <c:v>81.562733588174012</c:v>
                </c:pt>
                <c:pt idx="2012" formatCode="General">
                  <c:v>81.571374210479036</c:v>
                </c:pt>
                <c:pt idx="2013" formatCode="General">
                  <c:v>81.580017068509846</c:v>
                </c:pt>
                <c:pt idx="2014" formatCode="General">
                  <c:v>81.588662172065995</c:v>
                </c:pt>
                <c:pt idx="2015" formatCode="General">
                  <c:v>81.597309530969298</c:v>
                </c:pt>
                <c:pt idx="2016" formatCode="General">
                  <c:v>81.605959155063815</c:v>
                </c:pt>
                <c:pt idx="2017" formatCode="General">
                  <c:v>81.614611054216113</c:v>
                </c:pt>
                <c:pt idx="2018" formatCode="General">
                  <c:v>81.623265238315184</c:v>
                </c:pt>
                <c:pt idx="2019" formatCode="General">
                  <c:v>81.631921717272704</c:v>
                </c:pt>
                <c:pt idx="2020" formatCode="General">
                  <c:v>81.640580501023123</c:v>
                </c:pt>
                <c:pt idx="2021" formatCode="General">
                  <c:v>81.649241599523734</c:v>
                </c:pt>
                <c:pt idx="2022" formatCode="General">
                  <c:v>81.657905022754733</c:v>
                </c:pt>
                <c:pt idx="2023" formatCode="General">
                  <c:v>81.666570780719482</c:v>
                </c:pt>
                <c:pt idx="2024" formatCode="General">
                  <c:v>81.675238883444507</c:v>
                </c:pt>
                <c:pt idx="2025" formatCode="General">
                  <c:v>81.683909340979625</c:v>
                </c:pt>
                <c:pt idx="2026" formatCode="General">
                  <c:v>81.692582163398114</c:v>
                </c:pt>
                <c:pt idx="2027" formatCode="General">
                  <c:v>81.701257360796745</c:v>
                </c:pt>
                <c:pt idx="2028" formatCode="General">
                  <c:v>81.709934943295949</c:v>
                </c:pt>
                <c:pt idx="2029" formatCode="General">
                  <c:v>81.718614921039929</c:v>
                </c:pt>
                <c:pt idx="2030" formatCode="General">
                  <c:v>81.727297304196753</c:v>
                </c:pt>
                <c:pt idx="2031" formatCode="General">
                  <c:v>81.735982102958502</c:v>
                </c:pt>
                <c:pt idx="2032" formatCode="General">
                  <c:v>81.744669327541388</c:v>
                </c:pt>
                <c:pt idx="2033" formatCode="General">
                  <c:v>81.753358988185809</c:v>
                </c:pt>
                <c:pt idx="2034" formatCode="General">
                  <c:v>81.762051095156536</c:v>
                </c:pt>
                <c:pt idx="2035" formatCode="General">
                  <c:v>81.770745658742825</c:v>
                </c:pt>
                <c:pt idx="2036" formatCode="General">
                  <c:v>81.779442689258488</c:v>
                </c:pt>
                <c:pt idx="2037" formatCode="General">
                  <c:v>81.788142197042077</c:v>
                </c:pt>
                <c:pt idx="2038" formatCode="General">
                  <c:v>81.796844192456931</c:v>
                </c:pt>
                <c:pt idx="2039" formatCode="General">
                  <c:v>81.805548685891381</c:v>
                </c:pt>
                <c:pt idx="2040" formatCode="General">
                  <c:v>81.814255687758831</c:v>
                </c:pt>
                <c:pt idx="2041" formatCode="General">
                  <c:v>81.822965208497834</c:v>
                </c:pt>
                <c:pt idx="2042" formatCode="General">
                  <c:v>81.831677258572299</c:v>
                </c:pt>
                <c:pt idx="2043" formatCode="General">
                  <c:v>81.840391848471569</c:v>
                </c:pt>
                <c:pt idx="2044" formatCode="General">
                  <c:v>81.849108988710569</c:v>
                </c:pt>
                <c:pt idx="2045" formatCode="General">
                  <c:v>81.857828689829859</c:v>
                </c:pt>
                <c:pt idx="2046" formatCode="General">
                  <c:v>81.866550962395863</c:v>
                </c:pt>
                <c:pt idx="2047" formatCode="General">
                  <c:v>81.875275817000968</c:v>
                </c:pt>
                <c:pt idx="2048" formatCode="General">
                  <c:v>81.884003264263583</c:v>
                </c:pt>
                <c:pt idx="2049" formatCode="General">
                  <c:v>81.89273331482832</c:v>
                </c:pt>
                <c:pt idx="2050" formatCode="General">
                  <c:v>81.901465979366179</c:v>
                </c:pt>
                <c:pt idx="2051" formatCode="General">
                  <c:v>81.910201268574511</c:v>
                </c:pt>
                <c:pt idx="2052" formatCode="General">
                  <c:v>81.918939193177351</c:v>
                </c:pt>
                <c:pt idx="2053" formatCode="General">
                  <c:v>81.927679763925397</c:v>
                </c:pt>
                <c:pt idx="2054" formatCode="General">
                  <c:v>81.936422991596189</c:v>
                </c:pt>
                <c:pt idx="2055" formatCode="General">
                  <c:v>81.945168886994281</c:v>
                </c:pt>
                <c:pt idx="2056" formatCode="General">
                  <c:v>81.953917460951331</c:v>
                </c:pt>
                <c:pt idx="2057" formatCode="General">
                  <c:v>81.962668724326193</c:v>
                </c:pt>
                <c:pt idx="2058" formatCode="General">
                  <c:v>81.971422688005134</c:v>
                </c:pt>
                <c:pt idx="2059" formatCode="General">
                  <c:v>81.980179362901978</c:v>
                </c:pt>
                <c:pt idx="2060" formatCode="General">
                  <c:v>81.988938759958131</c:v>
                </c:pt>
                <c:pt idx="2061" formatCode="General">
                  <c:v>81.997700890142781</c:v>
                </c:pt>
                <c:pt idx="2062" formatCode="General">
                  <c:v>82.006465764453097</c:v>
                </c:pt>
                <c:pt idx="2063" formatCode="General">
                  <c:v>82.01523339391423</c:v>
                </c:pt>
                <c:pt idx="2064" formatCode="General">
                  <c:v>82.024003789579595</c:v>
                </c:pt>
                <c:pt idx="2065" formatCode="General">
                  <c:v>82.032776962530917</c:v>
                </c:pt>
                <c:pt idx="2066" formatCode="General">
                  <c:v>82.041552923878356</c:v>
                </c:pt>
                <c:pt idx="2067" formatCode="General">
                  <c:v>82.050331684760764</c:v>
                </c:pt>
                <c:pt idx="2068" formatCode="General">
                  <c:v>82.059113256345668</c:v>
                </c:pt>
                <c:pt idx="2069" formatCode="General">
                  <c:v>82.067897649829575</c:v>
                </c:pt>
                <c:pt idx="2070" formatCode="General">
                  <c:v>82.076684876437938</c:v>
                </c:pt>
                <c:pt idx="2071" formatCode="General">
                  <c:v>82.085474947425524</c:v>
                </c:pt>
                <c:pt idx="2072" formatCode="General">
                  <c:v>82.09426787407628</c:v>
                </c:pt>
                <c:pt idx="2073" formatCode="General">
                  <c:v>82.103063667703694</c:v>
                </c:pt>
                <c:pt idx="2074" formatCode="General">
                  <c:v>82.111862339650926</c:v>
                </c:pt>
                <c:pt idx="2075" formatCode="General">
                  <c:v>82.120663901290854</c:v>
                </c:pt>
                <c:pt idx="2076" formatCode="General">
                  <c:v>82.129468364026224</c:v>
                </c:pt>
                <c:pt idx="2077" formatCode="General">
                  <c:v>82.138275739289895</c:v>
                </c:pt>
                <c:pt idx="2078" formatCode="General">
                  <c:v>82.14708603854497</c:v>
                </c:pt>
                <c:pt idx="2079" formatCode="General">
                  <c:v>82.155899273284803</c:v>
                </c:pt>
                <c:pt idx="2080" formatCode="General">
                  <c:v>82.164715455033388</c:v>
                </c:pt>
                <c:pt idx="2081" formatCode="General">
                  <c:v>82.173534595345259</c:v>
                </c:pt>
                <c:pt idx="2082" formatCode="General">
                  <c:v>82.182356705805873</c:v>
                </c:pt>
                <c:pt idx="2083" formatCode="General">
                  <c:v>82.191181798031579</c:v>
                </c:pt>
                <c:pt idx="2084" formatCode="General">
                  <c:v>82.200009883669892</c:v>
                </c:pt>
                <c:pt idx="2085" formatCode="General">
                  <c:v>82.20884097439955</c:v>
                </c:pt>
                <c:pt idx="2086" formatCode="General">
                  <c:v>82.217675081930778</c:v>
                </c:pt>
                <c:pt idx="2087" formatCode="General">
                  <c:v>82.226512218005382</c:v>
                </c:pt>
                <c:pt idx="2088" formatCode="General">
                  <c:v>82.235352394396855</c:v>
                </c:pt>
                <c:pt idx="2089" formatCode="General">
                  <c:v>82.244195622910667</c:v>
                </c:pt>
                <c:pt idx="2090" formatCode="General">
                  <c:v>82.253041915384301</c:v>
                </c:pt>
                <c:pt idx="2091" formatCode="General">
                  <c:v>82.261891283687504</c:v>
                </c:pt>
                <c:pt idx="2092" formatCode="General">
                  <c:v>82.270743739722363</c:v>
                </c:pt>
                <c:pt idx="2093" formatCode="General">
                  <c:v>82.279599295423537</c:v>
                </c:pt>
                <c:pt idx="2094" formatCode="General">
                  <c:v>82.288457962758372</c:v>
                </c:pt>
                <c:pt idx="2095" formatCode="General">
                  <c:v>82.297319753727123</c:v>
                </c:pt>
                <c:pt idx="2096" formatCode="General">
                  <c:v>82.306184680363074</c:v>
                </c:pt>
                <c:pt idx="2097" formatCode="General">
                  <c:v>82.315052754732633</c:v>
                </c:pt>
                <c:pt idx="2098" formatCode="General">
                  <c:v>82.323923988935675</c:v>
                </c:pt>
                <c:pt idx="2099" formatCode="General">
                  <c:v>82.332798395105542</c:v>
                </c:pt>
                <c:pt idx="2100" formatCode="General">
                  <c:v>82.341675985409353</c:v>
                </c:pt>
                <c:pt idx="2101" formatCode="General">
                  <c:v>82.350556772047995</c:v>
                </c:pt>
                <c:pt idx="2102" formatCode="General">
                  <c:v>82.359440767256515</c:v>
                </c:pt>
                <c:pt idx="2103" formatCode="General">
                  <c:v>82.36832798330407</c:v>
                </c:pt>
                <c:pt idx="2104" formatCode="General">
                  <c:v>82.377218432494232</c:v>
                </c:pt>
                <c:pt idx="2105" formatCode="General">
                  <c:v>82.386112127165177</c:v>
                </c:pt>
                <c:pt idx="2106" formatCode="General">
                  <c:v>82.395009079689757</c:v>
                </c:pt>
                <c:pt idx="2107" formatCode="General">
                  <c:v>82.403909302475753</c:v>
                </c:pt>
                <c:pt idx="2108" formatCode="General">
                  <c:v>82.412812807966048</c:v>
                </c:pt>
                <c:pt idx="2109" formatCode="General">
                  <c:v>82.421719608638753</c:v>
                </c:pt>
                <c:pt idx="2110" formatCode="General">
                  <c:v>82.43062971700742</c:v>
                </c:pt>
                <c:pt idx="2111" formatCode="General">
                  <c:v>82.439543145621215</c:v>
                </c:pt>
                <c:pt idx="2112" formatCode="General">
                  <c:v>82.448459907065143</c:v>
                </c:pt>
                <c:pt idx="2113" formatCode="General">
                  <c:v>82.457380013960119</c:v>
                </c:pt>
                <c:pt idx="2114" formatCode="General">
                  <c:v>82.466303478963312</c:v>
                </c:pt>
                <c:pt idx="2115" formatCode="General">
                  <c:v>82.475230314768112</c:v>
                </c:pt>
                <c:pt idx="2116" formatCode="General">
                  <c:v>82.484160534104518</c:v>
                </c:pt>
                <c:pt idx="2117" formatCode="General">
                  <c:v>82.493094149739235</c:v>
                </c:pt>
                <c:pt idx="2118" formatCode="General">
                  <c:v>82.502031174475846</c:v>
                </c:pt>
                <c:pt idx="2119" formatCode="General">
                  <c:v>82.510971621155022</c:v>
                </c:pt>
                <c:pt idx="2120" formatCode="General">
                  <c:v>82.519915502654726</c:v>
                </c:pt>
                <c:pt idx="2121" formatCode="General">
                  <c:v>82.528862831890365</c:v>
                </c:pt>
                <c:pt idx="2122" formatCode="General">
                  <c:v>82.537813621815005</c:v>
                </c:pt>
                <c:pt idx="2123" formatCode="General">
                  <c:v>82.54676788541957</c:v>
                </c:pt>
                <c:pt idx="2124" formatCode="General">
                  <c:v>82.555725635733026</c:v>
                </c:pt>
                <c:pt idx="2125" formatCode="General">
                  <c:v>82.564686885822525</c:v>
                </c:pt>
                <c:pt idx="2126" formatCode="General">
                  <c:v>82.573651648793714</c:v>
                </c:pt>
                <c:pt idx="2127" formatCode="General">
                  <c:v>82.58261993779081</c:v>
                </c:pt>
                <c:pt idx="2128" formatCode="General">
                  <c:v>82.591591765996881</c:v>
                </c:pt>
                <c:pt idx="2129" formatCode="General">
                  <c:v>82.60056714663402</c:v>
                </c:pt>
                <c:pt idx="2130" formatCode="General">
                  <c:v>82.609546092963527</c:v>
                </c:pt>
                <c:pt idx="2131" formatCode="General">
                  <c:v>82.61852861828612</c:v>
                </c:pt>
                <c:pt idx="2132" formatCode="General">
                  <c:v>82.627514735942142</c:v>
                </c:pt>
                <c:pt idx="2133" formatCode="General">
                  <c:v>82.63650445931178</c:v>
                </c:pt>
                <c:pt idx="2134" formatCode="General">
                  <c:v>82.645497801815239</c:v>
                </c:pt>
                <c:pt idx="2135" formatCode="General">
                  <c:v>82.654494776912941</c:v>
                </c:pt>
                <c:pt idx="2136" formatCode="General">
                  <c:v>82.663495398105795</c:v>
                </c:pt>
                <c:pt idx="2137" formatCode="General">
                  <c:v>82.67249967893531</c:v>
                </c:pt>
                <c:pt idx="2138" formatCode="General">
                  <c:v>82.681507632983909</c:v>
                </c:pt>
                <c:pt idx="2139" formatCode="General">
                  <c:v>82.690519273875054</c:v>
                </c:pt>
                <c:pt idx="2140" formatCode="General">
                  <c:v>82.699534615273507</c:v>
                </c:pt>
                <c:pt idx="2141" formatCode="General">
                  <c:v>82.708553670885493</c:v>
                </c:pt>
                <c:pt idx="2142" formatCode="General">
                  <c:v>82.717576454458992</c:v>
                </c:pt>
                <c:pt idx="2143" formatCode="General">
                  <c:v>82.72660297978392</c:v>
                </c:pt>
                <c:pt idx="2144" formatCode="General">
                  <c:v>82.735633260692254</c:v>
                </c:pt>
                <c:pt idx="2145" formatCode="General">
                  <c:v>82.744667311058421</c:v>
                </c:pt>
                <c:pt idx="2146" formatCode="General">
                  <c:v>82.753705144799426</c:v>
                </c:pt>
                <c:pt idx="2147" formatCode="General">
                  <c:v>82.762746775875016</c:v>
                </c:pt>
                <c:pt idx="2148" formatCode="General">
                  <c:v>82.771792218287985</c:v>
                </c:pt>
                <c:pt idx="2149" formatCode="General">
                  <c:v>82.780841486084427</c:v>
                </c:pt>
                <c:pt idx="2150" formatCode="General">
                  <c:v>82.789894593353864</c:v>
                </c:pt>
                <c:pt idx="2151" formatCode="General">
                  <c:v>82.798951554229504</c:v>
                </c:pt>
                <c:pt idx="2152" formatCode="General">
                  <c:v>82.808012382888521</c:v>
                </c:pt>
                <c:pt idx="2153" formatCode="General">
                  <c:v>82.817077093552243</c:v>
                </c:pt>
                <c:pt idx="2154" formatCode="General">
                  <c:v>82.82614570048635</c:v>
                </c:pt>
                <c:pt idx="2155" formatCode="General">
                  <c:v>82.835218218001188</c:v>
                </c:pt>
                <c:pt idx="2156" formatCode="General">
                  <c:v>82.844294660451908</c:v>
                </c:pt>
                <c:pt idx="2157" formatCode="General">
                  <c:v>82.85337504223881</c:v>
                </c:pt>
                <c:pt idx="2158" formatCode="General">
                  <c:v>82.862459377807454</c:v>
                </c:pt>
                <c:pt idx="2159" formatCode="General">
                  <c:v>82.871547681649005</c:v>
                </c:pt>
                <c:pt idx="2160" formatCode="General">
                  <c:v>82.880639968300414</c:v>
                </c:pt>
                <c:pt idx="2161" formatCode="General">
                  <c:v>82.889736252344676</c:v>
                </c:pt>
                <c:pt idx="2162" formatCode="General">
                  <c:v>82.898836548411055</c:v>
                </c:pt>
                <c:pt idx="2163" formatCode="General">
                  <c:v>82.907940871175356</c:v>
                </c:pt>
                <c:pt idx="2164" formatCode="General">
                  <c:v>82.917049235360167</c:v>
                </c:pt>
                <c:pt idx="2165" formatCode="General">
                  <c:v>82.9261616557351</c:v>
                </c:pt>
                <c:pt idx="2166" formatCode="General">
                  <c:v>82.935278147116975</c:v>
                </c:pt>
                <c:pt idx="2167" formatCode="General">
                  <c:v>82.944398724370188</c:v>
                </c:pt>
                <c:pt idx="2168" formatCode="General">
                  <c:v>82.953523402406901</c:v>
                </c:pt>
                <c:pt idx="2169" formatCode="General">
                  <c:v>82.96265219618725</c:v>
                </c:pt>
                <c:pt idx="2170" formatCode="General">
                  <c:v>82.971785120719716</c:v>
                </c:pt>
                <c:pt idx="2171" formatCode="General">
                  <c:v>82.980922191061225</c:v>
                </c:pt>
                <c:pt idx="2172" formatCode="General">
                  <c:v>82.990063422317576</c:v>
                </c:pt>
                <c:pt idx="2173" formatCode="General">
                  <c:v>82.99920882964355</c:v>
                </c:pt>
                <c:pt idx="2174" formatCode="General">
                  <c:v>83.008358428243298</c:v>
                </c:pt>
                <c:pt idx="2175" formatCode="General">
                  <c:v>83.017512233370468</c:v>
                </c:pt>
                <c:pt idx="2176" formatCode="General">
                  <c:v>83.026670260328615</c:v>
                </c:pt>
                <c:pt idx="2177" formatCode="General">
                  <c:v>83.035832524471331</c:v>
                </c:pt>
                <c:pt idx="2178" formatCode="General">
                  <c:v>83.04499904120263</c:v>
                </c:pt>
                <c:pt idx="2179" formatCode="General">
                  <c:v>83.054169825977141</c:v>
                </c:pt>
                <c:pt idx="2180" formatCode="General">
                  <c:v>83.063344894300386</c:v>
                </c:pt>
                <c:pt idx="2181" formatCode="General">
                  <c:v>83.0725242617291</c:v>
                </c:pt>
                <c:pt idx="2182" formatCode="General">
                  <c:v>83.081707943871422</c:v>
                </c:pt>
                <c:pt idx="2183" formatCode="General">
                  <c:v>83.090895956387271</c:v>
                </c:pt>
                <c:pt idx="2184" formatCode="General">
                  <c:v>83.100088314988568</c:v>
                </c:pt>
                <c:pt idx="2185" formatCode="General">
                  <c:v>83.109285035439513</c:v>
                </c:pt>
                <c:pt idx="2186" formatCode="General">
                  <c:v>83.118486133556857</c:v>
                </c:pt>
                <c:pt idx="2187" formatCode="General">
                  <c:v>83.127691625210218</c:v>
                </c:pt>
                <c:pt idx="2188" formatCode="General">
                  <c:v>83.136901526322362</c:v>
                </c:pt>
                <c:pt idx="2189" formatCode="General">
                  <c:v>83.146115852869471</c:v>
                </c:pt>
                <c:pt idx="2190" formatCode="General">
                  <c:v>83.155334620881447</c:v>
                </c:pt>
                <c:pt idx="2191" formatCode="General">
                  <c:v>83.164557846442179</c:v>
                </c:pt>
                <c:pt idx="2192" formatCode="General">
                  <c:v>83.173785545689853</c:v>
                </c:pt>
                <c:pt idx="2193" formatCode="General">
                  <c:v>83.183017734817241</c:v>
                </c:pt>
                <c:pt idx="2194" formatCode="General">
                  <c:v>83.192254430072055</c:v>
                </c:pt>
                <c:pt idx="2195" formatCode="General">
                  <c:v>83.201495647757113</c:v>
                </c:pt>
                <c:pt idx="2196" formatCode="General">
                  <c:v>83.21074140423076</c:v>
                </c:pt>
                <c:pt idx="2197" formatCode="General">
                  <c:v>83.219991715907113</c:v>
                </c:pt>
                <c:pt idx="2198" formatCode="General">
                  <c:v>83.229246599256385</c:v>
                </c:pt>
                <c:pt idx="2199" formatCode="General">
                  <c:v>83.238506070805201</c:v>
                </c:pt>
                <c:pt idx="2200" formatCode="General">
                  <c:v>83.247770147136862</c:v>
                </c:pt>
                <c:pt idx="2201" formatCode="General">
                  <c:v>83.257038844891667</c:v>
                </c:pt>
                <c:pt idx="2202" formatCode="General">
                  <c:v>83.266312180767287</c:v>
                </c:pt>
                <c:pt idx="2203" formatCode="General">
                  <c:v>83.275590171519028</c:v>
                </c:pt>
                <c:pt idx="2204" formatCode="General">
                  <c:v>83.284872833960108</c:v>
                </c:pt>
                <c:pt idx="2205" formatCode="General">
                  <c:v>83.294160184962053</c:v>
                </c:pt>
                <c:pt idx="2206" formatCode="General">
                  <c:v>83.303452241454977</c:v>
                </c:pt>
                <c:pt idx="2207" formatCode="General">
                  <c:v>83.312749020427901</c:v>
                </c:pt>
                <c:pt idx="2208" formatCode="General">
                  <c:v>83.322050538929091</c:v>
                </c:pt>
                <c:pt idx="2209" formatCode="General">
                  <c:v>83.331356814066382</c:v>
                </c:pt>
                <c:pt idx="2210" formatCode="General">
                  <c:v>83.340667863007496</c:v>
                </c:pt>
                <c:pt idx="2211" formatCode="General">
                  <c:v>83.34998370298041</c:v>
                </c:pt>
                <c:pt idx="2212" formatCode="General">
                  <c:v>83.359304351273593</c:v>
                </c:pt>
                <c:pt idx="2213" formatCode="General">
                  <c:v>83.368629825236496</c:v>
                </c:pt>
                <c:pt idx="2214" formatCode="General">
                  <c:v>83.377960142279761</c:v>
                </c:pt>
                <c:pt idx="2215" formatCode="General">
                  <c:v>83.387295319875577</c:v>
                </c:pt>
                <c:pt idx="2216" formatCode="General">
                  <c:v>83.396635375558077</c:v>
                </c:pt>
                <c:pt idx="2217" formatCode="General">
                  <c:v>83.405980326923668</c:v>
                </c:pt>
                <c:pt idx="2218" formatCode="General">
                  <c:v>83.415330191631313</c:v>
                </c:pt>
                <c:pt idx="2219" formatCode="General">
                  <c:v>83.424684987402983</c:v>
                </c:pt>
                <c:pt idx="2220" formatCode="General">
                  <c:v>83.434044732023892</c:v>
                </c:pt>
                <c:pt idx="2221" formatCode="General">
                  <c:v>83.443409443343</c:v>
                </c:pt>
                <c:pt idx="2222" formatCode="General">
                  <c:v>83.45277913927319</c:v>
                </c:pt>
                <c:pt idx="2223" formatCode="General">
                  <c:v>83.462153837791789</c:v>
                </c:pt>
                <c:pt idx="2224" formatCode="General">
                  <c:v>83.471533556940827</c:v>
                </c:pt>
                <c:pt idx="2225" formatCode="General">
                  <c:v>83.480918314827434</c:v>
                </c:pt>
                <c:pt idx="2226" formatCode="General">
                  <c:v>83.490308129624211</c:v>
                </c:pt>
                <c:pt idx="2227" formatCode="General">
                  <c:v>83.499703019569566</c:v>
                </c:pt>
                <c:pt idx="2228" formatCode="General">
                  <c:v>83.509103002968175</c:v>
                </c:pt>
                <c:pt idx="2229" formatCode="General">
                  <c:v>83.518508098191205</c:v>
                </c:pt>
                <c:pt idx="2230" formatCode="General">
                  <c:v>83.527918323676857</c:v>
                </c:pt>
                <c:pt idx="2231" formatCode="General">
                  <c:v>83.537333697930592</c:v>
                </c:pt>
                <c:pt idx="2232" formatCode="General">
                  <c:v>83.546754239525626</c:v>
                </c:pt>
                <c:pt idx="2233" formatCode="General">
                  <c:v>83.556179967103262</c:v>
                </c:pt>
                <c:pt idx="2234" formatCode="General">
                  <c:v>83.565610899373283</c:v>
                </c:pt>
                <c:pt idx="2235" formatCode="General">
                  <c:v>83.575047055114368</c:v>
                </c:pt>
                <c:pt idx="2236" formatCode="General">
                  <c:v>83.584488453174416</c:v>
                </c:pt>
                <c:pt idx="2237" formatCode="General">
                  <c:v>83.593935112470987</c:v>
                </c:pt>
                <c:pt idx="2238" formatCode="General">
                  <c:v>83.603387051991717</c:v>
                </c:pt>
                <c:pt idx="2239" formatCode="General">
                  <c:v>83.612844290794712</c:v>
                </c:pt>
                <c:pt idx="2240" formatCode="General">
                  <c:v>83.62230684800889</c:v>
                </c:pt>
                <c:pt idx="2241" formatCode="General">
                  <c:v>83.631774742834494</c:v>
                </c:pt>
                <c:pt idx="2242" formatCode="General">
                  <c:v>83.641247994543335</c:v>
                </c:pt>
                <c:pt idx="2243" formatCode="General">
                  <c:v>83.650726622479439</c:v>
                </c:pt>
                <c:pt idx="2244" formatCode="General">
                  <c:v>83.660210646059198</c:v>
                </c:pt>
                <c:pt idx="2245" formatCode="General">
                  <c:v>83.669700084772018</c:v>
                </c:pt>
                <c:pt idx="2246" formatCode="General">
                  <c:v>83.679194958180574</c:v>
                </c:pt>
                <c:pt idx="2247" formatCode="General">
                  <c:v>83.688695285921312</c:v>
                </c:pt>
                <c:pt idx="2248" formatCode="General">
                  <c:v>83.698201087704874</c:v>
                </c:pt>
                <c:pt idx="2249" formatCode="General">
                  <c:v>83.707712383316519</c:v>
                </c:pt>
                <c:pt idx="2250" formatCode="General">
                  <c:v>83.717229192616514</c:v>
                </c:pt>
                <c:pt idx="2251" formatCode="General">
                  <c:v>83.726751535540615</c:v>
                </c:pt>
                <c:pt idx="2252" formatCode="General">
                  <c:v>83.736279432100503</c:v>
                </c:pt>
                <c:pt idx="2253" formatCode="General">
                  <c:v>83.745812902384202</c:v>
                </c:pt>
                <c:pt idx="2254" formatCode="General">
                  <c:v>83.755351966556532</c:v>
                </c:pt>
                <c:pt idx="2255" formatCode="General">
                  <c:v>83.764896644859576</c:v>
                </c:pt>
                <c:pt idx="2256" formatCode="General">
                  <c:v>83.774446957613094</c:v>
                </c:pt>
                <c:pt idx="2257" formatCode="General">
                  <c:v>83.784002925215006</c:v>
                </c:pt>
                <c:pt idx="2258" formatCode="General">
                  <c:v>83.793564568141832</c:v>
                </c:pt>
                <c:pt idx="2259" formatCode="General">
                  <c:v>83.803131906949176</c:v>
                </c:pt>
                <c:pt idx="2260" formatCode="General">
                  <c:v>83.81270496227215</c:v>
                </c:pt>
                <c:pt idx="2261" formatCode="General">
                  <c:v>83.822283754825889</c:v>
                </c:pt>
                <c:pt idx="2262" formatCode="General">
                  <c:v>83.831868305405962</c:v>
                </c:pt>
                <c:pt idx="2263" formatCode="General">
                  <c:v>83.84145863488888</c:v>
                </c:pt>
                <c:pt idx="2264" formatCode="General">
                  <c:v>83.851054764232615</c:v>
                </c:pt>
                <c:pt idx="2265" formatCode="General">
                  <c:v>83.860656714477003</c:v>
                </c:pt>
                <c:pt idx="2266" formatCode="General">
                  <c:v>83.870264506744263</c:v>
                </c:pt>
                <c:pt idx="2267" formatCode="General">
                  <c:v>83.879878162239478</c:v>
                </c:pt>
                <c:pt idx="2268" formatCode="General">
                  <c:v>83.889497702251091</c:v>
                </c:pt>
                <c:pt idx="2269" formatCode="General">
                  <c:v>83.899123148151418</c:v>
                </c:pt>
                <c:pt idx="2270" formatCode="General">
                  <c:v>83.908754521397128</c:v>
                </c:pt>
                <c:pt idx="2271" formatCode="General">
                  <c:v>83.91839184352969</c:v>
                </c:pt>
                <c:pt idx="2272" formatCode="General">
                  <c:v>83.928035136175978</c:v>
                </c:pt>
                <c:pt idx="2273" formatCode="General">
                  <c:v>83.937684421048772</c:v>
                </c:pt>
                <c:pt idx="2274" formatCode="General">
                  <c:v>83.947339719947124</c:v>
                </c:pt>
                <c:pt idx="2275" formatCode="General">
                  <c:v>83.9570010547571</c:v>
                </c:pt>
                <c:pt idx="2276" formatCode="General">
                  <c:v>83.966668447452079</c:v>
                </c:pt>
                <c:pt idx="2277" formatCode="General">
                  <c:v>83.976341920093418</c:v>
                </c:pt>
                <c:pt idx="2278" formatCode="General">
                  <c:v>83.986021494831007</c:v>
                </c:pt>
                <c:pt idx="2279" formatCode="General">
                  <c:v>83.995707193903641</c:v>
                </c:pt>
                <c:pt idx="2280" formatCode="General">
                  <c:v>84.005399039639698</c:v>
                </c:pt>
                <c:pt idx="2281" formatCode="General">
                  <c:v>84.015097054457655</c:v>
                </c:pt>
                <c:pt idx="2282" formatCode="General">
                  <c:v>84.024801260866511</c:v>
                </c:pt>
                <c:pt idx="2283" formatCode="General">
                  <c:v>84.034511681466554</c:v>
                </c:pt>
                <c:pt idx="2284" formatCode="General">
                  <c:v>84.044228338949722</c:v>
                </c:pt>
                <c:pt idx="2285" formatCode="General">
                  <c:v>84.05395125610022</c:v>
                </c:pt>
                <c:pt idx="2286" formatCode="General">
                  <c:v>84.063680455795122</c:v>
                </c:pt>
                <c:pt idx="2287" formatCode="General">
                  <c:v>84.073415961004883</c:v>
                </c:pt>
                <c:pt idx="2288" formatCode="General">
                  <c:v>84.083157794793948</c:v>
                </c:pt>
                <c:pt idx="2289" formatCode="General">
                  <c:v>84.092905980321248</c:v>
                </c:pt>
                <c:pt idx="2290" formatCode="General">
                  <c:v>84.102660540840887</c:v>
                </c:pt>
                <c:pt idx="2291" formatCode="General">
                  <c:v>84.112421499702634</c:v>
                </c:pt>
                <c:pt idx="2292" formatCode="General">
                  <c:v>84.122188880352553</c:v>
                </c:pt>
                <c:pt idx="2293" formatCode="General">
                  <c:v>84.13196270633361</c:v>
                </c:pt>
                <c:pt idx="2294" formatCode="General">
                  <c:v>84.141743001286159</c:v>
                </c:pt>
                <c:pt idx="2295" formatCode="General">
                  <c:v>84.151529788948721</c:v>
                </c:pt>
                <c:pt idx="2296" formatCode="General">
                  <c:v>84.161323093158416</c:v>
                </c:pt>
                <c:pt idx="2297" formatCode="General">
                  <c:v>84.171122937851678</c:v>
                </c:pt>
                <c:pt idx="2298" formatCode="General">
                  <c:v>84.180929347064819</c:v>
                </c:pt>
                <c:pt idx="2299" formatCode="General">
                  <c:v>84.190742344934677</c:v>
                </c:pt>
                <c:pt idx="2300" formatCode="General">
                  <c:v>84.200561955699214</c:v>
                </c:pt>
                <c:pt idx="2301" formatCode="General">
                  <c:v>84.210388203698116</c:v>
                </c:pt>
                <c:pt idx="2302" formatCode="General">
                  <c:v>84.22022111337354</c:v>
                </c:pt>
                <c:pt idx="2303" formatCode="General">
                  <c:v>84.230060709270589</c:v>
                </c:pt>
                <c:pt idx="2304" formatCode="General">
                  <c:v>84.239907016038075</c:v>
                </c:pt>
                <c:pt idx="2305" formatCode="General">
                  <c:v>84.249760058429132</c:v>
                </c:pt>
                <c:pt idx="2306" formatCode="General">
                  <c:v>84.259619861301843</c:v>
                </c:pt>
                <c:pt idx="2307" formatCode="General">
                  <c:v>84.269486449619933</c:v>
                </c:pt>
                <c:pt idx="2308" formatCode="General">
                  <c:v>84.279359848453367</c:v>
                </c:pt>
                <c:pt idx="2309" formatCode="General">
                  <c:v>84.289240082979134</c:v>
                </c:pt>
                <c:pt idx="2310" formatCode="General">
                  <c:v>84.299127178481783</c:v>
                </c:pt>
                <c:pt idx="2311" formatCode="General">
                  <c:v>84.309021160354192</c:v>
                </c:pt>
                <c:pt idx="2312" formatCode="General">
                  <c:v>84.318922054098223</c:v>
                </c:pt>
                <c:pt idx="2313" formatCode="General">
                  <c:v>84.328829885325405</c:v>
                </c:pt>
                <c:pt idx="2314" formatCode="General">
                  <c:v>84.338744679757639</c:v>
                </c:pt>
                <c:pt idx="2315" formatCode="General">
                  <c:v>84.348666463227872</c:v>
                </c:pt>
                <c:pt idx="2316" formatCode="General">
                  <c:v>84.358595261680819</c:v>
                </c:pt>
                <c:pt idx="2317" formatCode="General">
                  <c:v>84.368531101173673</c:v>
                </c:pt>
                <c:pt idx="2318" formatCode="General">
                  <c:v>84.378474007876832</c:v>
                </c:pt>
                <c:pt idx="2319" formatCode="General">
                  <c:v>84.388424008074608</c:v>
                </c:pt>
                <c:pt idx="2320" formatCode="General">
                  <c:v>84.398381128165923</c:v>
                </c:pt>
                <c:pt idx="2321" formatCode="General">
                  <c:v>84.408345394665076</c:v>
                </c:pt>
                <c:pt idx="2322" formatCode="General">
                  <c:v>84.418316834202514</c:v>
                </c:pt>
                <c:pt idx="2323" formatCode="General">
                  <c:v>84.42829547352548</c:v>
                </c:pt>
                <c:pt idx="2324" formatCode="General">
                  <c:v>84.438281339498857</c:v>
                </c:pt>
                <c:pt idx="2325" formatCode="General">
                  <c:v>84.448274459105875</c:v>
                </c:pt>
                <c:pt idx="2326" formatCode="General">
                  <c:v>84.458274859448878</c:v>
                </c:pt>
                <c:pt idx="2327" formatCode="General">
                  <c:v>84.46828256775008</c:v>
                </c:pt>
                <c:pt idx="2328" formatCode="General">
                  <c:v>84.478297611352403</c:v>
                </c:pt>
                <c:pt idx="2329" formatCode="General">
                  <c:v>84.488320017720156</c:v>
                </c:pt>
                <c:pt idx="2330" formatCode="General">
                  <c:v>84.498349814439933</c:v>
                </c:pt>
                <c:pt idx="2331" formatCode="General">
                  <c:v>84.508387029221296</c:v>
                </c:pt>
                <c:pt idx="2332" formatCode="General">
                  <c:v>84.518431689897668</c:v>
                </c:pt>
                <c:pt idx="2333" formatCode="General">
                  <c:v>84.528483824427056</c:v>
                </c:pt>
                <c:pt idx="2334" formatCode="General">
                  <c:v>84.53854346089291</c:v>
                </c:pt>
                <c:pt idx="2335" formatCode="General">
                  <c:v>84.548610627504985</c:v>
                </c:pt>
                <c:pt idx="2336" formatCode="General">
                  <c:v>84.558685352600051</c:v>
                </c:pt>
                <c:pt idx="2337" formatCode="General">
                  <c:v>84.568767664642849</c:v>
                </c:pt>
                <c:pt idx="2338" formatCode="General">
                  <c:v>84.578857592226825</c:v>
                </c:pt>
                <c:pt idx="2339" formatCode="General">
                  <c:v>84.588955164075031</c:v>
                </c:pt>
                <c:pt idx="2340" formatCode="General">
                  <c:v>84.599060409041002</c:v>
                </c:pt>
                <c:pt idx="2341" formatCode="General">
                  <c:v>84.609173356109551</c:v>
                </c:pt>
                <c:pt idx="2342" formatCode="General">
                  <c:v>84.619294034397683</c:v>
                </c:pt>
                <c:pt idx="2343" formatCode="General">
                  <c:v>84.629422473155415</c:v>
                </c:pt>
                <c:pt idx="2344" formatCode="General">
                  <c:v>84.639558701766745</c:v>
                </c:pt>
                <c:pt idx="2345" formatCode="General">
                  <c:v>84.649702749750475</c:v>
                </c:pt>
                <c:pt idx="2346" formatCode="General">
                  <c:v>84.65985464676109</c:v>
                </c:pt>
                <c:pt idx="2347" formatCode="General">
                  <c:v>84.670014422589759</c:v>
                </c:pt>
                <c:pt idx="2348" formatCode="General">
                  <c:v>84.680182107165081</c:v>
                </c:pt>
                <c:pt idx="2349" formatCode="General">
                  <c:v>84.690357730554183</c:v>
                </c:pt>
                <c:pt idx="2350" formatCode="General">
                  <c:v>84.700541322963531</c:v>
                </c:pt>
                <c:pt idx="2351" formatCode="General">
                  <c:v>84.710732914739893</c:v>
                </c:pt>
                <c:pt idx="2352" formatCode="General">
                  <c:v>84.720932536371294</c:v>
                </c:pt>
                <c:pt idx="2353" formatCode="General">
                  <c:v>84.731140218487923</c:v>
                </c:pt>
                <c:pt idx="2354" formatCode="General">
                  <c:v>84.741355991863159</c:v>
                </c:pt>
                <c:pt idx="2355" formatCode="General">
                  <c:v>84.751579887414493</c:v>
                </c:pt>
                <c:pt idx="2356" formatCode="General">
                  <c:v>84.761811936204467</c:v>
                </c:pt>
                <c:pt idx="2357" formatCode="General">
                  <c:v>84.772052169441707</c:v>
                </c:pt>
                <c:pt idx="2358" formatCode="General">
                  <c:v>84.782300618481926</c:v>
                </c:pt>
                <c:pt idx="2359" formatCode="General">
                  <c:v>84.792557314828883</c:v>
                </c:pt>
                <c:pt idx="2360" formatCode="General">
                  <c:v>84.802822290135381</c:v>
                </c:pt>
                <c:pt idx="2361" formatCode="General">
                  <c:v>84.81309557620429</c:v>
                </c:pt>
                <c:pt idx="2362" formatCode="General">
                  <c:v>84.823377204989612</c:v>
                </c:pt>
                <c:pt idx="2363" formatCode="General">
                  <c:v>84.833667208597504</c:v>
                </c:pt>
                <c:pt idx="2364" formatCode="General">
                  <c:v>84.843965619287218</c:v>
                </c:pt>
                <c:pt idx="2365" formatCode="General">
                  <c:v>84.854272469472306</c:v>
                </c:pt>
                <c:pt idx="2366" formatCode="General">
                  <c:v>84.864587791721576</c:v>
                </c:pt>
                <c:pt idx="2367" formatCode="General">
                  <c:v>84.87491161876018</c:v>
                </c:pt>
                <c:pt idx="2368" formatCode="General">
                  <c:v>84.885243983470701</c:v>
                </c:pt>
                <c:pt idx="2369" formatCode="General">
                  <c:v>84.895584918894244</c:v>
                </c:pt>
                <c:pt idx="2370" formatCode="General">
                  <c:v>84.905934458231499</c:v>
                </c:pt>
                <c:pt idx="2371" formatCode="General">
                  <c:v>84.916292634843913</c:v>
                </c:pt>
                <c:pt idx="2372" formatCode="General">
                  <c:v>84.926659482254721</c:v>
                </c:pt>
                <c:pt idx="2373" formatCode="General">
                  <c:v>84.937035034150156</c:v>
                </c:pt>
                <c:pt idx="2374" formatCode="General">
                  <c:v>84.947419324380476</c:v>
                </c:pt>
                <c:pt idx="2375" formatCode="General">
                  <c:v>84.957812386961223</c:v>
                </c:pt>
                <c:pt idx="2376" formatCode="General">
                  <c:v>84.968214256074319</c:v>
                </c:pt>
                <c:pt idx="2377" formatCode="General">
                  <c:v>84.978624966069219</c:v>
                </c:pt>
                <c:pt idx="2378" formatCode="General">
                  <c:v>84.98904455146409</c:v>
                </c:pt>
                <c:pt idx="2379" formatCode="General">
                  <c:v>84.99947304694706</c:v>
                </c:pt>
                <c:pt idx="2380" formatCode="General">
                  <c:v>85.009910487377326</c:v>
                </c:pt>
                <c:pt idx="2381" formatCode="General">
                  <c:v>85.020356907786365</c:v>
                </c:pt>
                <c:pt idx="2382" formatCode="General">
                  <c:v>85.03081234337921</c:v>
                </c:pt>
                <c:pt idx="2383" formatCode="General">
                  <c:v>85.04127682953569</c:v>
                </c:pt>
                <c:pt idx="2384" formatCode="General">
                  <c:v>85.051750401811532</c:v>
                </c:pt>
                <c:pt idx="2385" formatCode="General">
                  <c:v>85.062233095939746</c:v>
                </c:pt>
                <c:pt idx="2386" formatCode="General">
                  <c:v>85.072724947831887</c:v>
                </c:pt>
                <c:pt idx="2387" formatCode="General">
                  <c:v>85.083225993579163</c:v>
                </c:pt>
                <c:pt idx="2388" formatCode="General">
                  <c:v>85.09373626945397</c:v>
                </c:pt>
                <c:pt idx="2389" formatCode="General">
                  <c:v>85.104255811910946</c:v>
                </c:pt>
                <c:pt idx="2390" formatCode="General">
                  <c:v>85.114784657588388</c:v>
                </c:pt>
                <c:pt idx="2391" formatCode="General">
                  <c:v>85.125322843309618</c:v>
                </c:pt>
                <c:pt idx="2392" formatCode="General">
                  <c:v>85.135870406084194</c:v>
                </c:pt>
                <c:pt idx="2393" formatCode="General">
                  <c:v>85.146427383109355</c:v>
                </c:pt>
                <c:pt idx="2394" formatCode="General">
                  <c:v>85.156993811771301</c:v>
                </c:pt>
                <c:pt idx="2395" formatCode="General">
                  <c:v>85.167569729646587</c:v>
                </c:pt>
                <c:pt idx="2396" formatCode="General">
                  <c:v>85.178155174503488</c:v>
                </c:pt>
                <c:pt idx="2397" formatCode="General">
                  <c:v>85.188750184303444</c:v>
                </c:pt>
                <c:pt idx="2398" formatCode="General">
                  <c:v>85.199354797202375</c:v>
                </c:pt>
                <c:pt idx="2399" formatCode="General">
                  <c:v>85.20996905155215</c:v>
                </c:pt>
                <c:pt idx="2400" formatCode="General">
                  <c:v>85.220592985902016</c:v>
                </c:pt>
                <c:pt idx="2401" formatCode="General">
                  <c:v>85.231226638999999</c:v>
                </c:pt>
                <c:pt idx="2402" formatCode="General">
                  <c:v>85.241870049794457</c:v>
                </c:pt>
                <c:pt idx="2403" formatCode="General">
                  <c:v>85.252523257435371</c:v>
                </c:pt>
                <c:pt idx="2404" formatCode="General">
                  <c:v>85.263186301276022</c:v>
                </c:pt>
                <c:pt idx="2405" formatCode="General">
                  <c:v>85.273859220874371</c:v>
                </c:pt>
                <c:pt idx="2406" formatCode="General">
                  <c:v>85.28454205599455</c:v>
                </c:pt>
                <c:pt idx="2407" formatCode="General">
                  <c:v>85.295234846608508</c:v>
                </c:pt>
                <c:pt idx="2408" formatCode="General">
                  <c:v>85.305937632897397</c:v>
                </c:pt>
                <c:pt idx="2409" formatCode="General">
                  <c:v>85.316650455253253</c:v>
                </c:pt>
                <c:pt idx="2410" formatCode="General">
                  <c:v>85.327373354280425</c:v>
                </c:pt>
                <c:pt idx="2411" formatCode="General">
                  <c:v>85.338106370797334</c:v>
                </c:pt>
                <c:pt idx="2412" formatCode="General">
                  <c:v>85.348849545837837</c:v>
                </c:pt>
                <c:pt idx="2413" formatCode="General">
                  <c:v>85.359602920653117</c:v>
                </c:pt>
                <c:pt idx="2414" formatCode="General">
                  <c:v>85.370366536713007</c:v>
                </c:pt>
                <c:pt idx="2415" formatCode="General">
                  <c:v>85.381140435707877</c:v>
                </c:pt>
                <c:pt idx="2416" formatCode="General">
                  <c:v>85.39192465955017</c:v>
                </c:pt>
                <c:pt idx="2417" formatCode="General">
                  <c:v>85.402719250376066</c:v>
                </c:pt>
                <c:pt idx="2418" formatCode="General">
                  <c:v>85.413524250547241</c:v>
                </c:pt>
                <c:pt idx="2419" formatCode="General">
                  <c:v>85.42433970265246</c:v>
                </c:pt>
                <c:pt idx="2420" formatCode="General">
                  <c:v>85.435165649509415</c:v>
                </c:pt>
                <c:pt idx="2421" formatCode="General">
                  <c:v>85.446002134166406</c:v>
                </c:pt>
                <c:pt idx="2422" formatCode="General">
                  <c:v>85.45684919990407</c:v>
                </c:pt>
                <c:pt idx="2423" formatCode="General">
                  <c:v>85.467706890237167</c:v>
                </c:pt>
                <c:pt idx="2424" formatCode="General">
                  <c:v>85.4785752489164</c:v>
                </c:pt>
                <c:pt idx="2425" formatCode="General">
                  <c:v>85.489454319930175</c:v>
                </c:pt>
                <c:pt idx="2426" formatCode="General">
                  <c:v>85.500344147506425</c:v>
                </c:pt>
                <c:pt idx="2427" formatCode="General">
                  <c:v>85.511244776114452</c:v>
                </c:pt>
                <c:pt idx="2428" formatCode="General">
                  <c:v>85.522156250466807</c:v>
                </c:pt>
                <c:pt idx="2429" formatCode="General">
                  <c:v>85.533078615521106</c:v>
                </c:pt>
                <c:pt idx="2430" formatCode="General">
                  <c:v>85.544011916482035</c:v>
                </c:pt>
                <c:pt idx="2431" formatCode="General">
                  <c:v>85.554956198803055</c:v>
                </c:pt>
                <c:pt idx="2432" formatCode="General">
                  <c:v>85.565911508188563</c:v>
                </c:pt>
                <c:pt idx="2433" formatCode="General">
                  <c:v>85.576877890595682</c:v>
                </c:pt>
                <c:pt idx="2434" formatCode="General">
                  <c:v>85.587855392236307</c:v>
                </c:pt>
                <c:pt idx="2435" formatCode="General">
                  <c:v>85.598844059579022</c:v>
                </c:pt>
                <c:pt idx="2436" formatCode="General">
                  <c:v>85.609843939351137</c:v>
                </c:pt>
                <c:pt idx="2437" formatCode="General">
                  <c:v>85.620855078540771</c:v>
                </c:pt>
                <c:pt idx="2438" formatCode="General">
                  <c:v>85.631877524398789</c:v>
                </c:pt>
                <c:pt idx="2439" formatCode="General">
                  <c:v>85.642911324440917</c:v>
                </c:pt>
                <c:pt idx="2440" formatCode="General">
                  <c:v>85.653956526449861</c:v>
                </c:pt>
                <c:pt idx="2441" formatCode="General">
                  <c:v>85.665013178477352</c:v>
                </c:pt>
                <c:pt idx="2442" formatCode="General">
                  <c:v>85.676081328846294</c:v>
                </c:pt>
                <c:pt idx="2443" formatCode="General">
                  <c:v>85.687161026152921</c:v>
                </c:pt>
                <c:pt idx="2444" formatCode="General">
                  <c:v>85.698252319268946</c:v>
                </c:pt>
                <c:pt idx="2445" formatCode="General">
                  <c:v>85.709355257343816</c:v>
                </c:pt>
                <c:pt idx="2446" formatCode="General">
                  <c:v>85.720469889806765</c:v>
                </c:pt>
                <c:pt idx="2447" formatCode="General">
                  <c:v>85.73159626636928</c:v>
                </c:pt>
                <c:pt idx="2448" formatCode="General">
                  <c:v>85.742734437027167</c:v>
                </c:pt>
                <c:pt idx="2449" formatCode="General">
                  <c:v>85.753884452062834</c:v>
                </c:pt>
                <c:pt idx="2450" formatCode="General">
                  <c:v>85.765046362047798</c:v>
                </c:pt>
                <c:pt idx="2451" formatCode="General">
                  <c:v>85.776220217844724</c:v>
                </c:pt>
                <c:pt idx="2452" formatCode="General">
                  <c:v>85.787406070610004</c:v>
                </c:pt>
                <c:pt idx="2453" formatCode="General">
                  <c:v>85.798603971795998</c:v>
                </c:pt>
                <c:pt idx="2454" formatCode="General">
                  <c:v>85.809813973153496</c:v>
                </c:pt>
                <c:pt idx="2455" formatCode="General">
                  <c:v>85.821036126734114</c:v>
                </c:pt>
                <c:pt idx="2456" formatCode="General">
                  <c:v>85.832270484892746</c:v>
                </c:pt>
                <c:pt idx="2457" formatCode="General">
                  <c:v>85.843517100290015</c:v>
                </c:pt>
                <c:pt idx="2458" formatCode="General">
                  <c:v>85.854776025894822</c:v>
                </c:pt>
                <c:pt idx="2459" formatCode="General">
                  <c:v>85.866047314986787</c:v>
                </c:pt>
                <c:pt idx="2460" formatCode="General">
                  <c:v>85.877331021158867</c:v>
                </c:pt>
                <c:pt idx="2461" formatCode="General">
                  <c:v>85.888627198319909</c:v>
                </c:pt>
                <c:pt idx="2462" formatCode="General">
                  <c:v>85.899935900697258</c:v>
                </c:pt>
                <c:pt idx="2463" formatCode="General">
                  <c:v>85.911257182839364</c:v>
                </c:pt>
                <c:pt idx="2464" formatCode="General">
                  <c:v>85.922591099618444</c:v>
                </c:pt>
                <c:pt idx="2465" formatCode="General">
                  <c:v>85.933937706233181</c:v>
                </c:pt>
                <c:pt idx="2466" formatCode="General">
                  <c:v>85.945297058211409</c:v>
                </c:pt>
                <c:pt idx="2467" formatCode="General">
                  <c:v>85.956669211412887</c:v>
                </c:pt>
                <c:pt idx="2468" formatCode="General">
                  <c:v>85.968054222032023</c:v>
                </c:pt>
                <c:pt idx="2469" formatCode="General">
                  <c:v>85.979452146600721</c:v>
                </c:pt>
                <c:pt idx="2470" formatCode="General">
                  <c:v>85.990863041991162</c:v>
                </c:pt>
                <c:pt idx="2471" formatCode="General">
                  <c:v>86.002286965418691</c:v>
                </c:pt>
                <c:pt idx="2472" formatCode="General">
                  <c:v>86.013723974444702</c:v>
                </c:pt>
                <c:pt idx="2473" formatCode="General">
                  <c:v>86.025174126979508</c:v>
                </c:pt>
                <c:pt idx="2474" formatCode="General">
                  <c:v>86.036637481285354</c:v>
                </c:pt>
                <c:pt idx="2475" formatCode="General">
                  <c:v>86.0481140959794</c:v>
                </c:pt>
                <c:pt idx="2476" formatCode="General">
                  <c:v>86.059604030036638</c:v>
                </c:pt>
                <c:pt idx="2477" formatCode="General">
                  <c:v>86.071107342793056</c:v>
                </c:pt>
                <c:pt idx="2478" formatCode="General">
                  <c:v>86.08262409394861</c:v>
                </c:pt>
                <c:pt idx="2479" formatCode="General">
                  <c:v>86.094154343570409</c:v>
                </c:pt>
                <c:pt idx="2480" formatCode="General">
                  <c:v>86.105698152095854</c:v>
                </c:pt>
                <c:pt idx="2481" formatCode="General">
                  <c:v>86.117255580335708</c:v>
                </c:pt>
                <c:pt idx="2482" formatCode="General">
                  <c:v>86.128826689477478</c:v>
                </c:pt>
                <c:pt idx="2483" formatCode="General">
                  <c:v>86.140411541088511</c:v>
                </c:pt>
                <c:pt idx="2484" formatCode="General">
                  <c:v>86.152010197119395</c:v>
                </c:pt>
                <c:pt idx="2485" formatCode="General">
                  <c:v>86.163622719907139</c:v>
                </c:pt>
                <c:pt idx="2486" formatCode="General">
                  <c:v>86.175249172178681</c:v>
                </c:pt>
                <c:pt idx="2487" formatCode="General">
                  <c:v>86.186889617054149</c:v>
                </c:pt>
                <c:pt idx="2488" formatCode="General">
                  <c:v>86.19854411805035</c:v>
                </c:pt>
                <c:pt idx="2489" formatCode="General">
                  <c:v>86.210212739084199</c:v>
                </c:pt>
                <c:pt idx="2490" formatCode="General">
                  <c:v>86.221895544476325</c:v>
                </c:pt>
                <c:pt idx="2491" formatCode="General">
                  <c:v>86.233592598954473</c:v>
                </c:pt>
                <c:pt idx="2492" formatCode="General">
                  <c:v>86.245303967657122</c:v>
                </c:pt>
                <c:pt idx="2493" formatCode="General">
                  <c:v>86.257029716137154</c:v>
                </c:pt>
                <c:pt idx="2494" formatCode="General">
                  <c:v>86.268769910365506</c:v>
                </c:pt>
                <c:pt idx="2495" formatCode="General">
                  <c:v>86.280524616734851</c:v>
                </c:pt>
                <c:pt idx="2496" formatCode="General">
                  <c:v>86.292293902063307</c:v>
                </c:pt>
                <c:pt idx="2497" formatCode="General">
                  <c:v>86.304077833598285</c:v>
                </c:pt>
                <c:pt idx="2498" formatCode="General">
                  <c:v>86.315876479020261</c:v>
                </c:pt>
                <c:pt idx="2499" formatCode="General">
                  <c:v>86.327689906446736</c:v>
                </c:pt>
                <c:pt idx="2500" formatCode="General">
                  <c:v>86.339518184435974</c:v>
                </c:pt>
                <c:pt idx="2501" formatCode="General">
                  <c:v>86.351361381991197</c:v>
                </c:pt>
                <c:pt idx="2502" formatCode="General">
                  <c:v>86.363219568564361</c:v>
                </c:pt>
                <c:pt idx="2503" formatCode="General">
                  <c:v>86.37509281406038</c:v>
                </c:pt>
                <c:pt idx="2504" formatCode="General">
                  <c:v>86.386981188841062</c:v>
                </c:pt>
                <c:pt idx="2505" formatCode="General">
                  <c:v>86.398884763729427</c:v>
                </c:pt>
                <c:pt idx="2506" formatCode="General">
                  <c:v>86.41080361001373</c:v>
                </c:pt>
                <c:pt idx="2507" formatCode="General">
                  <c:v>86.422737799451781</c:v>
                </c:pt>
                <c:pt idx="2508" formatCode="General">
                  <c:v>86.434687404275252</c:v>
                </c:pt>
                <c:pt idx="2509" formatCode="General">
                  <c:v>86.446652497193909</c:v>
                </c:pt>
                <c:pt idx="2510" formatCode="General">
                  <c:v>86.458633151400164</c:v>
                </c:pt>
                <c:pt idx="2511" formatCode="General">
                  <c:v>86.47062944057329</c:v>
                </c:pt>
                <c:pt idx="2512" formatCode="General">
                  <c:v>86.482641438884102</c:v>
                </c:pt>
                <c:pt idx="2513" formatCode="General">
                  <c:v>86.494669220999384</c:v>
                </c:pt>
                <c:pt idx="2514" formatCode="General">
                  <c:v>86.506712862086545</c:v>
                </c:pt>
                <c:pt idx="2515" formatCode="General">
                  <c:v>86.518772437818228</c:v>
                </c:pt>
                <c:pt idx="2516" formatCode="General">
                  <c:v>86.530848024376979</c:v>
                </c:pt>
                <c:pt idx="2517" formatCode="General">
                  <c:v>86.542939698460074</c:v>
                </c:pt>
                <c:pt idx="2518" formatCode="General">
                  <c:v>86.555047537284281</c:v>
                </c:pt>
                <c:pt idx="2519" formatCode="General">
                  <c:v>86.567171618590763</c:v>
                </c:pt>
                <c:pt idx="2520" formatCode="General">
                  <c:v>86.579312020649937</c:v>
                </c:pt>
                <c:pt idx="2521" formatCode="General">
                  <c:v>86.591468822266521</c:v>
                </c:pt>
                <c:pt idx="2522" formatCode="General">
                  <c:v>86.603642102784562</c:v>
                </c:pt>
                <c:pt idx="2523" formatCode="General">
                  <c:v>86.615831942092555</c:v>
                </c:pt>
                <c:pt idx="2524" formatCode="General">
                  <c:v>86.628038420628513</c:v>
                </c:pt>
                <c:pt idx="2525" formatCode="General">
                  <c:v>86.640261619385313</c:v>
                </c:pt>
                <c:pt idx="2526" formatCode="General">
                  <c:v>86.652501619915952</c:v>
                </c:pt>
                <c:pt idx="2527" formatCode="General">
                  <c:v>86.664758504338835</c:v>
                </c:pt>
                <c:pt idx="2528" formatCode="General">
                  <c:v>86.677032355343272</c:v>
                </c:pt>
                <c:pt idx="2529" formatCode="General">
                  <c:v>86.689323256194896</c:v>
                </c:pt>
                <c:pt idx="2530" formatCode="General">
                  <c:v>86.701631290741261</c:v>
                </c:pt>
                <c:pt idx="2531" formatCode="General">
                  <c:v>86.713956543417453</c:v>
                </c:pt>
                <c:pt idx="2532" formatCode="General">
                  <c:v>86.726299099251719</c:v>
                </c:pt>
                <c:pt idx="2533" formatCode="General">
                  <c:v>86.73865904387128</c:v>
                </c:pt>
                <c:pt idx="2534" formatCode="General">
                  <c:v>86.751036463508143</c:v>
                </c:pt>
                <c:pt idx="2535" formatCode="General">
                  <c:v>86.763431445004983</c:v>
                </c:pt>
                <c:pt idx="2536" formatCode="General">
                  <c:v>86.775844075821126</c:v>
                </c:pt>
                <c:pt idx="2537" formatCode="General">
                  <c:v>86.788274444038564</c:v>
                </c:pt>
                <c:pt idx="2538" formatCode="General">
                  <c:v>86.800722638368114</c:v>
                </c:pt>
                <c:pt idx="2539" formatCode="General">
                  <c:v>86.813188748155554</c:v>
                </c:pt>
                <c:pt idx="2540" formatCode="General">
                  <c:v>86.825672863387979</c:v>
                </c:pt>
                <c:pt idx="2541" formatCode="General">
                  <c:v>86.838175074700047</c:v>
                </c:pt>
                <c:pt idx="2542" formatCode="General">
                  <c:v>86.850695473380483</c:v>
                </c:pt>
                <c:pt idx="2543" formatCode="General">
                  <c:v>86.863234151378549</c:v>
                </c:pt>
                <c:pt idx="2544" formatCode="General">
                  <c:v>86.875791201310662</c:v>
                </c:pt>
                <c:pt idx="2545" formatCode="General">
                  <c:v>86.888366716467047</c:v>
                </c:pt>
                <c:pt idx="2546" formatCode="General">
                  <c:v>86.900960790818488</c:v>
                </c:pt>
                <c:pt idx="2547" formatCode="General">
                  <c:v>86.91357351902316</c:v>
                </c:pt>
                <c:pt idx="2548" formatCode="General">
                  <c:v>86.926204996433597</c:v>
                </c:pt>
                <c:pt idx="2549" formatCode="General">
                  <c:v>86.938855319103737</c:v>
                </c:pt>
                <c:pt idx="2550" formatCode="General">
                  <c:v>86.951524583795916</c:v>
                </c:pt>
                <c:pt idx="2551" formatCode="General">
                  <c:v>86.964212887988182</c:v>
                </c:pt>
                <c:pt idx="2552" formatCode="General">
                  <c:v>86.976920329881509</c:v>
                </c:pt>
                <c:pt idx="2553" formatCode="General">
                  <c:v>86.989647008407246</c:v>
                </c:pt>
                <c:pt idx="2554" formatCode="General">
                  <c:v>87.002393023234532</c:v>
                </c:pt>
                <c:pt idx="2555" formatCode="General">
                  <c:v>87.015158474777934</c:v>
                </c:pt>
                <c:pt idx="2556" formatCode="General">
                  <c:v>87.027943464205094</c:v>
                </c:pt>
                <c:pt idx="2557" formatCode="General">
                  <c:v>87.040748093444478</c:v>
                </c:pt>
                <c:pt idx="2558" formatCode="General">
                  <c:v>87.053572465193326</c:v>
                </c:pt>
                <c:pt idx="2559" formatCode="General">
                  <c:v>87.066416682925521</c:v>
                </c:pt>
                <c:pt idx="2560" formatCode="General">
                  <c:v>87.079280850899835</c:v>
                </c:pt>
                <c:pt idx="2561" formatCode="General">
                  <c:v>87.092165074167923</c:v>
                </c:pt>
                <c:pt idx="2562" formatCode="General">
                  <c:v>87.105069458582818</c:v>
                </c:pt>
                <c:pt idx="2563" formatCode="General">
                  <c:v>87.117994110807174</c:v>
                </c:pt>
                <c:pt idx="2564" formatCode="General">
                  <c:v>87.130939138321892</c:v>
                </c:pt>
                <c:pt idx="2565" formatCode="General">
                  <c:v>87.143904649434717</c:v>
                </c:pt>
                <c:pt idx="2566" formatCode="General">
                  <c:v>87.156890753289019</c:v>
                </c:pt>
                <c:pt idx="2567" formatCode="General">
                  <c:v>87.169897559872581</c:v>
                </c:pt>
                <c:pt idx="2568" formatCode="General">
                  <c:v>87.182925180026686</c:v>
                </c:pt>
                <c:pt idx="2569" formatCode="General">
                  <c:v>87.195973725455147</c:v>
                </c:pt>
                <c:pt idx="2570" formatCode="General">
                  <c:v>87.209043308733555</c:v>
                </c:pt>
                <c:pt idx="2571" formatCode="General">
                  <c:v>87.22213404331869</c:v>
                </c:pt>
                <c:pt idx="2572" formatCode="General">
                  <c:v>87.235246043557851</c:v>
                </c:pt>
                <c:pt idx="2573" formatCode="General">
                  <c:v>87.248379424698697</c:v>
                </c:pt>
                <c:pt idx="2574" formatCode="General">
                  <c:v>87.261534302898752</c:v>
                </c:pt>
                <c:pt idx="2575" formatCode="General">
                  <c:v>87.27471079523545</c:v>
                </c:pt>
                <c:pt idx="2576" formatCode="General">
                  <c:v>87.287909019716039</c:v>
                </c:pt>
                <c:pt idx="2577" formatCode="General">
                  <c:v>87.301129095287806</c:v>
                </c:pt>
                <c:pt idx="2578" formatCode="General">
                  <c:v>87.31437114184827</c:v>
                </c:pt>
                <c:pt idx="2579" formatCode="General">
                  <c:v>87.327635280255762</c:v>
                </c:pt>
                <c:pt idx="2580" formatCode="General">
                  <c:v>87.340921632339814</c:v>
                </c:pt>
                <c:pt idx="2581" formatCode="General">
                  <c:v>87.354230320912023</c:v>
                </c:pt>
                <c:pt idx="2582" formatCode="General">
                  <c:v>87.367561469776902</c:v>
                </c:pt>
                <c:pt idx="2583" formatCode="General">
                  <c:v>87.380915203742788</c:v>
                </c:pt>
                <c:pt idx="2584" formatCode="General">
                  <c:v>87.3942916486332</c:v>
                </c:pt>
                <c:pt idx="2585" formatCode="General">
                  <c:v>87.407690931298021</c:v>
                </c:pt>
                <c:pt idx="2586" formatCode="General">
                  <c:v>87.421113179625095</c:v>
                </c:pt>
                <c:pt idx="2587" formatCode="General">
                  <c:v>87.434558522551811</c:v>
                </c:pt>
                <c:pt idx="2588" formatCode="General">
                  <c:v>87.448027090077034</c:v>
                </c:pt>
                <c:pt idx="2589" formatCode="General">
                  <c:v>87.461519013272934</c:v>
                </c:pt>
                <c:pt idx="2590" formatCode="General">
                  <c:v>87.47503442429732</c:v>
                </c:pt>
                <c:pt idx="2591" formatCode="General">
                  <c:v>87.488573456405859</c:v>
                </c:pt>
                <c:pt idx="2592" formatCode="General">
                  <c:v>87.502136243964671</c:v>
                </c:pt>
                <c:pt idx="2593" formatCode="General">
                  <c:v>87.515722922462999</c:v>
                </c:pt>
                <c:pt idx="2594" formatCode="General">
                  <c:v>87.529333628526018</c:v>
                </c:pt>
                <c:pt idx="2595" formatCode="General">
                  <c:v>87.542968499928051</c:v>
                </c:pt>
                <c:pt idx="2596" formatCode="General">
                  <c:v>87.556627675605696</c:v>
                </c:pt>
                <c:pt idx="2597" formatCode="General">
                  <c:v>87.570311295671331</c:v>
                </c:pt>
                <c:pt idx="2598" formatCode="General">
                  <c:v>87.584019501426766</c:v>
                </c:pt>
                <c:pt idx="2599" formatCode="General">
                  <c:v>87.597752435377089</c:v>
                </c:pt>
                <c:pt idx="2600" formatCode="General">
                  <c:v>87.611510241244702</c:v>
                </c:pt>
                <c:pt idx="2601" formatCode="General">
                  <c:v>87.625293063983563</c:v>
                </c:pt>
                <c:pt idx="2602" formatCode="General">
                  <c:v>87.639101049793737</c:v>
                </c:pt>
                <c:pt idx="2603" formatCode="General">
                  <c:v>87.652934346136007</c:v>
                </c:pt>
                <c:pt idx="2604" formatCode="General">
                  <c:v>87.666793101746805</c:v>
                </c:pt>
                <c:pt idx="2605" formatCode="General">
                  <c:v>87.680677466653336</c:v>
                </c:pt>
                <c:pt idx="2606" formatCode="General">
                  <c:v>87.694587592188924</c:v>
                </c:pt>
                <c:pt idx="2607" formatCode="General">
                  <c:v>87.70852363100866</c:v>
                </c:pt>
                <c:pt idx="2608" formatCode="General">
                  <c:v>87.722485737105131</c:v>
                </c:pt>
                <c:pt idx="2609" formatCode="General">
                  <c:v>87.736474065824581</c:v>
                </c:pt>
                <c:pt idx="2610" formatCode="General">
                  <c:v>87.750488773883092</c:v>
                </c:pt>
                <c:pt idx="2611" formatCode="General">
                  <c:v>87.764530019383258</c:v>
                </c:pt>
                <c:pt idx="2612" formatCode="General">
                  <c:v>87.778597961830968</c:v>
                </c:pt>
                <c:pt idx="2613" formatCode="General">
                  <c:v>87.792692762152384</c:v>
                </c:pt>
                <c:pt idx="2614" formatCode="General">
                  <c:v>87.806814582711425</c:v>
                </c:pt>
                <c:pt idx="2615" formatCode="General">
                  <c:v>87.820963587327185</c:v>
                </c:pt>
                <c:pt idx="2616" formatCode="General">
                  <c:v>87.835139941291928</c:v>
                </c:pt>
                <c:pt idx="2617" formatCode="General">
                  <c:v>87.849343811389232</c:v>
                </c:pt>
                <c:pt idx="2618" formatCode="General">
                  <c:v>87.863575365912354</c:v>
                </c:pt>
                <c:pt idx="2619" formatCode="General">
                  <c:v>87.877834774682967</c:v>
                </c:pt>
                <c:pt idx="2620" formatCode="General">
                  <c:v>87.892122209070166</c:v>
                </c:pt>
                <c:pt idx="2621" formatCode="General">
                  <c:v>87.906437842009851</c:v>
                </c:pt>
                <c:pt idx="2622" formatCode="General">
                  <c:v>87.920781848024262</c:v>
                </c:pt>
                <c:pt idx="2623" formatCode="General">
                  <c:v>87.935154403241924</c:v>
                </c:pt>
                <c:pt idx="2624" formatCode="General">
                  <c:v>87.949555685417863</c:v>
                </c:pt>
                <c:pt idx="2625" formatCode="General">
                  <c:v>87.963985873954257</c:v>
                </c:pt>
                <c:pt idx="2626" formatCode="General">
                  <c:v>87.978445149921271</c:v>
                </c:pt>
                <c:pt idx="2627" formatCode="General">
                  <c:v>87.992933696078268</c:v>
                </c:pt>
                <c:pt idx="2628" formatCode="General">
                  <c:v>88.007451696895458</c:v>
                </c:pt>
                <c:pt idx="2629" formatCode="General">
                  <c:v>88.021999338575711</c:v>
                </c:pt>
                <c:pt idx="2630" formatCode="General">
                  <c:v>88.036576809076934</c:v>
                </c:pt>
                <c:pt idx="2631" formatCode="General">
                  <c:v>88.051184298134686</c:v>
                </c:pt>
                <c:pt idx="2632" formatCode="General">
                  <c:v>88.065821997285141</c:v>
                </c:pt>
                <c:pt idx="2633" formatCode="General">
                  <c:v>88.080490099888507</c:v>
                </c:pt>
                <c:pt idx="2634" formatCode="General">
                  <c:v>88.095188801152844</c:v>
                </c:pt>
                <c:pt idx="2635" formatCode="General">
                  <c:v>88.109918298158163</c:v>
                </c:pt>
                <c:pt idx="2636" formatCode="General">
                  <c:v>88.12467878988096</c:v>
                </c:pt>
                <c:pt idx="2637" formatCode="General">
                  <c:v>88.139470477219305</c:v>
                </c:pt>
                <c:pt idx="2638" formatCode="General">
                  <c:v>88.154293563018129</c:v>
                </c:pt>
                <c:pt idx="2639" formatCode="General">
                  <c:v>88.16914825209507</c:v>
                </c:pt>
                <c:pt idx="2640" formatCode="General">
                  <c:v>88.184034751266722</c:v>
                </c:pt>
                <c:pt idx="2641" formatCode="General">
                  <c:v>88.198953269375366</c:v>
                </c:pt>
                <c:pt idx="2642" formatCode="General">
                  <c:v>88.213904017315969</c:v>
                </c:pt>
                <c:pt idx="2643" formatCode="General">
                  <c:v>88.228887208063924</c:v>
                </c:pt>
                <c:pt idx="2644" formatCode="General">
                  <c:v>88.243903056703147</c:v>
                </c:pt>
                <c:pt idx="2645" formatCode="General">
                  <c:v>88.258951780454439</c:v>
                </c:pt>
                <c:pt idx="2646" formatCode="General">
                  <c:v>88.274033598704676</c:v>
                </c:pt>
                <c:pt idx="2647" formatCode="General">
                  <c:v>88.28914873303637</c:v>
                </c:pt>
                <c:pt idx="2648" formatCode="General">
                  <c:v>88.304297407257579</c:v>
                </c:pt>
                <c:pt idx="2649" formatCode="General">
                  <c:v>88.319479847432603</c:v>
                </c:pt>
                <c:pt idx="2650" formatCode="General">
                  <c:v>88.334696281913011</c:v>
                </c:pt>
                <c:pt idx="2651" formatCode="General">
                  <c:v>88.349946941369339</c:v>
                </c:pt>
                <c:pt idx="2652" formatCode="General">
                  <c:v>88.365232058823253</c:v>
                </c:pt>
                <c:pt idx="2653" formatCode="General">
                  <c:v>88.380551869680303</c:v>
                </c:pt>
                <c:pt idx="2654" formatCode="General">
                  <c:v>88.395906611763294</c:v>
                </c:pt>
                <c:pt idx="2655" formatCode="General">
                  <c:v>88.411296525346245</c:v>
                </c:pt>
                <c:pt idx="2656" formatCode="General">
                  <c:v>88.426721853188823</c:v>
                </c:pt>
                <c:pt idx="2657" formatCode="General">
                  <c:v>88.442182840571618</c:v>
                </c:pt>
                <c:pt idx="2658" formatCode="General">
                  <c:v>88.45767973533188</c:v>
                </c:pt>
                <c:pt idx="2659" formatCode="General">
                  <c:v>88.473212787899882</c:v>
                </c:pt>
                <c:pt idx="2660" formatCode="General">
                  <c:v>88.488782251336104</c:v>
                </c:pt>
                <c:pt idx="2661" formatCode="General">
                  <c:v>88.504388381368912</c:v>
                </c:pt>
                <c:pt idx="2662" formatCode="General">
                  <c:v>88.520031436433072</c:v>
                </c:pt>
                <c:pt idx="2663" formatCode="General">
                  <c:v>88.535711677708818</c:v>
                </c:pt>
                <c:pt idx="2664" formatCode="General">
                  <c:v>88.551429369161752</c:v>
                </c:pt>
                <c:pt idx="2665" formatCode="General">
                  <c:v>88.567184777583407</c:v>
                </c:pt>
                <c:pt idx="2666" formatCode="General">
                  <c:v>88.582978172632679</c:v>
                </c:pt>
                <c:pt idx="2667" formatCode="General">
                  <c:v>88.598809826877797</c:v>
                </c:pt>
                <c:pt idx="2668" formatCode="General">
                  <c:v>88.614680015839355</c:v>
                </c:pt>
                <c:pt idx="2669" formatCode="General">
                  <c:v>88.630589018033859</c:v>
                </c:pt>
                <c:pt idx="2670" formatCode="General">
                  <c:v>88.646537115018404</c:v>
                </c:pt>
                <c:pt idx="2671" formatCode="General">
                  <c:v>88.662524591435869</c:v>
                </c:pt>
                <c:pt idx="2672" formatCode="General">
                  <c:v>88.67855173506122</c:v>
                </c:pt>
                <c:pt idx="2673" formatCode="General">
                  <c:v>88.694618836848605</c:v>
                </c:pt>
                <c:pt idx="2674" formatCode="General">
                  <c:v>88.710726190979216</c:v>
                </c:pt>
                <c:pt idx="2675" formatCode="General">
                  <c:v>88.726874094910357</c:v>
                </c:pt>
                <c:pt idx="2676" formatCode="General">
                  <c:v>88.743062849425115</c:v>
                </c:pt>
                <c:pt idx="2677" formatCode="General">
                  <c:v>88.759292758683273</c:v>
                </c:pt>
                <c:pt idx="2678" formatCode="General">
                  <c:v>88.775564130273025</c:v>
                </c:pt>
                <c:pt idx="2679" formatCode="General">
                  <c:v>88.791877275263815</c:v>
                </c:pt>
                <c:pt idx="2680" formatCode="General">
                  <c:v>88.808232508260119</c:v>
                </c:pt>
                <c:pt idx="2681" formatCode="General">
                  <c:v>88.824630147456261</c:v>
                </c:pt>
                <c:pt idx="2682" formatCode="General">
                  <c:v>88.84107051469249</c:v>
                </c:pt>
                <c:pt idx="2683" formatCode="General">
                  <c:v>88.857553935511945</c:v>
                </c:pt>
                <c:pt idx="2684" formatCode="General">
                  <c:v>88.874080739218826</c:v>
                </c:pt>
                <c:pt idx="2685" formatCode="General">
                  <c:v>88.890651258937808</c:v>
                </c:pt>
                <c:pt idx="2686" formatCode="General">
                  <c:v>88.907265831674479</c:v>
                </c:pt>
                <c:pt idx="2687" formatCode="General">
                  <c:v>88.9239247983772</c:v>
                </c:pt>
                <c:pt idx="2688" formatCode="General">
                  <c:v>88.94062850399996</c:v>
                </c:pt>
                <c:pt idx="2689" formatCode="General">
                  <c:v>88.957377297566779</c:v>
                </c:pt>
                <c:pt idx="2690" formatCode="General">
                  <c:v>88.974171532237136</c:v>
                </c:pt>
                <c:pt idx="2691" formatCode="General">
                  <c:v>88.991011565373057</c:v>
                </c:pt>
                <c:pt idx="2692" formatCode="General">
                  <c:v>89.007897758607172</c:v>
                </c:pt>
                <c:pt idx="2693" formatCode="General">
                  <c:v>89.024830477912644</c:v>
                </c:pt>
                <c:pt idx="2694" formatCode="General">
                  <c:v>89.041810093674059</c:v>
                </c:pt>
                <c:pt idx="2695" formatCode="General">
                  <c:v>89.058836980760262</c:v>
                </c:pt>
                <c:pt idx="2696" formatCode="General">
                  <c:v>89.075911518598261</c:v>
                </c:pt>
                <c:pt idx="2697" formatCode="General">
                  <c:v>89.093034091249123</c:v>
                </c:pt>
                <c:pt idx="2698" formatCode="General">
                  <c:v>89.110205087484985</c:v>
                </c:pt>
                <c:pt idx="2699" formatCode="General">
                  <c:v>89.127424900868249</c:v>
                </c:pt>
                <c:pt idx="2700" formatCode="General">
                  <c:v>89.144693929831831</c:v>
                </c:pt>
                <c:pt idx="2701" formatCode="General">
                  <c:v>89.162012577761715</c:v>
                </c:pt>
                <c:pt idx="2702" formatCode="General">
                  <c:v>89.179381253080919</c:v>
                </c:pt>
                <c:pt idx="2703" formatCode="General">
                  <c:v>89.196800369335278</c:v>
                </c:pt>
                <c:pt idx="2704" formatCode="General">
                  <c:v>89.214270345281264</c:v>
                </c:pt>
                <c:pt idx="2705" formatCode="General">
                  <c:v>89.231791604975541</c:v>
                </c:pt>
                <c:pt idx="2706" formatCode="General">
                  <c:v>89.249364577866587</c:v>
                </c:pt>
                <c:pt idx="2707" formatCode="General">
                  <c:v>89.266989698888267</c:v>
                </c:pt>
                <c:pt idx="2708" formatCode="General">
                  <c:v>89.284667408555393</c:v>
                </c:pt>
                <c:pt idx="2709" formatCode="General">
                  <c:v>89.302398153061588</c:v>
                </c:pt>
                <c:pt idx="2710" formatCode="General">
                  <c:v>89.320182384379137</c:v>
                </c:pt>
                <c:pt idx="2711" formatCode="General">
                  <c:v>89.338020560361173</c:v>
                </c:pt>
                <c:pt idx="2712" formatCode="General">
                  <c:v>89.355913144846042</c:v>
                </c:pt>
                <c:pt idx="2713" formatCode="General">
                  <c:v>89.373860607764243</c:v>
                </c:pt>
                <c:pt idx="2714" formatCode="General">
                  <c:v>89.391863425247479</c:v>
                </c:pt>
                <c:pt idx="2715" formatCode="General">
                  <c:v>89.409922079740383</c:v>
                </c:pt>
                <c:pt idx="2716" formatCode="General">
                  <c:v>89.428037060114889</c:v>
                </c:pt>
                <c:pt idx="2717" formatCode="General">
                  <c:v>89.4462088617869</c:v>
                </c:pt>
                <c:pt idx="2718" formatCode="General">
                  <c:v>89.464437986835947</c:v>
                </c:pt>
                <c:pt idx="2719" formatCode="General">
                  <c:v>89.482724944127497</c:v>
                </c:pt>
                <c:pt idx="2720" formatCode="General">
                  <c:v>89.501070249438143</c:v>
                </c:pt>
                <c:pt idx="2721" formatCode="General">
                  <c:v>89.519474425583653</c:v>
                </c:pt>
                <c:pt idx="2722" formatCode="General">
                  <c:v>89.537938002550092</c:v>
                </c:pt>
                <c:pt idx="2723" formatCode="General">
                  <c:v>89.556461517628051</c:v>
                </c:pt>
                <c:pt idx="2724" formatCode="General">
                  <c:v>89.575045515550059</c:v>
                </c:pt>
                <c:pt idx="2725" formatCode="General">
                  <c:v>89.593690548631145</c:v>
                </c:pt>
                <c:pt idx="2726" formatCode="General">
                  <c:v>89.612397176912992</c:v>
                </c:pt>
                <c:pt idx="2727" formatCode="General">
                  <c:v>89.631165968311379</c:v>
                </c:pt>
                <c:pt idx="2728" formatCode="General">
                  <c:v>89.649997498767263</c:v>
                </c:pt>
                <c:pt idx="2729" formatCode="General">
                  <c:v>89.668892352401599</c:v>
                </c:pt>
                <c:pt idx="2730" formatCode="General">
                  <c:v>89.687851121673788</c:v>
                </c:pt>
                <c:pt idx="2731" formatCode="General">
                  <c:v>89.706874407544134</c:v>
                </c:pt>
                <c:pt idx="2732" formatCode="General">
                  <c:v>89.725962819640358</c:v>
                </c:pt>
                <c:pt idx="2733" formatCode="General">
                  <c:v>89.745116976428079</c:v>
                </c:pt>
                <c:pt idx="2734" formatCode="General">
                  <c:v>89.764337505385797</c:v>
                </c:pt>
                <c:pt idx="2735" formatCode="General">
                  <c:v>89.783625043183918</c:v>
                </c:pt>
                <c:pt idx="2736" formatCode="General">
                  <c:v>89.802980235868716</c:v>
                </c:pt>
                <c:pt idx="2737" formatCode="General">
                  <c:v>89.822403739050586</c:v>
                </c:pt>
                <c:pt idx="2738" formatCode="General">
                  <c:v>89.841896218097332</c:v>
                </c:pt>
                <c:pt idx="2739" formatCode="General">
                  <c:v>89.861458348332292</c:v>
                </c:pt>
                <c:pt idx="2740" formatCode="General">
                  <c:v>89.881090815237584</c:v>
                </c:pt>
                <c:pt idx="2741" formatCode="General">
                  <c:v>89.900794314662718</c:v>
                </c:pt>
                <c:pt idx="2742" formatCode="General">
                  <c:v>89.920569553038462</c:v>
                </c:pt>
                <c:pt idx="2743" formatCode="General">
                  <c:v>89.940417247596486</c:v>
                </c:pt>
                <c:pt idx="2744" formatCode="General">
                  <c:v>89.960338126594564</c:v>
                </c:pt>
                <c:pt idx="2745" formatCode="General">
                  <c:v>89.980332929548084</c:v>
                </c:pt>
                <c:pt idx="2746" formatCode="General">
                  <c:v>90.000402407467305</c:v>
                </c:pt>
                <c:pt idx="2747" formatCode="General">
                  <c:v>90.02054732310134</c:v>
                </c:pt>
                <c:pt idx="2748" formatCode="General">
                  <c:v>90.040768451188342</c:v>
                </c:pt>
                <c:pt idx="2749" formatCode="General">
                  <c:v>90.061066578712911</c:v>
                </c:pt>
                <c:pt idx="2750" formatCode="General">
                  <c:v>90.081442505169989</c:v>
                </c:pt>
                <c:pt idx="2751" formatCode="General">
                  <c:v>90.101897042836342</c:v>
                </c:pt>
                <c:pt idx="2752" formatCode="General">
                  <c:v>90.122431017049522</c:v>
                </c:pt>
                <c:pt idx="2753" formatCode="General">
                  <c:v>90.143045266494212</c:v>
                </c:pt>
                <c:pt idx="2754" formatCode="General">
                  <c:v>90.163740643496965</c:v>
                </c:pt>
                <c:pt idx="2755" formatCode="General">
                  <c:v>90.184518014328859</c:v>
                </c:pt>
                <c:pt idx="2756" formatCode="General">
                  <c:v>90.20537825951692</c:v>
                </c:pt>
                <c:pt idx="2757" formatCode="General">
                  <c:v>90.22632227416419</c:v>
                </c:pt>
                <c:pt idx="2758" formatCode="General">
                  <c:v>90.247350968279079</c:v>
                </c:pt>
                <c:pt idx="2759" formatCode="General">
                  <c:v>90.268465267113996</c:v>
                </c:pt>
                <c:pt idx="2760" formatCode="General">
                  <c:v>90.289666111513839</c:v>
                </c:pt>
                <c:pt idx="2761" formatCode="General">
                  <c:v>90.310954458274594</c:v>
                </c:pt>
                <c:pt idx="2762" formatCode="General">
                  <c:v>90.33233128051242</c:v>
                </c:pt>
                <c:pt idx="2763" formatCode="General">
                  <c:v>90.353797568043433</c:v>
                </c:pt>
                <c:pt idx="2764" formatCode="General">
                  <c:v>90.375354327774971</c:v>
                </c:pt>
                <c:pt idx="2765" formatCode="General">
                  <c:v>90.397002584108193</c:v>
                </c:pt>
                <c:pt idx="2766" formatCode="General">
                  <c:v>90.418743379352989</c:v>
                </c:pt>
                <c:pt idx="2767" formatCode="General">
                  <c:v>90.440577774155116</c:v>
                </c:pt>
                <c:pt idx="2768" formatCode="General">
                  <c:v>90.462506847936524</c:v>
                </c:pt>
                <c:pt idx="2769" formatCode="General">
                  <c:v>90.484531699348977</c:v>
                </c:pt>
                <c:pt idx="2770" formatCode="General">
                  <c:v>90.506653446741538</c:v>
                </c:pt>
                <c:pt idx="2771" formatCode="General">
                  <c:v>90.528873228642595</c:v>
                </c:pt>
                <c:pt idx="2772" formatCode="General">
                  <c:v>90.551192204256765</c:v>
                </c:pt>
                <c:pt idx="2773" formatCode="General">
                  <c:v>90.573611553977457</c:v>
                </c:pt>
                <c:pt idx="2774" formatCode="General">
                  <c:v>90.596132479915383</c:v>
                </c:pt>
                <c:pt idx="2775" formatCode="General">
                  <c:v>90.618756206444047</c:v>
                </c:pt>
                <c:pt idx="2776" formatCode="General">
                  <c:v>90.641483980762416</c:v>
                </c:pt>
                <c:pt idx="2777" formatCode="General">
                  <c:v>90.664317073475715</c:v>
                </c:pt>
                <c:pt idx="2778" formatCode="General">
                  <c:v>90.687256779195138</c:v>
                </c:pt>
                <c:pt idx="2779" formatCode="General">
                  <c:v>90.710304417156763</c:v>
                </c:pt>
                <c:pt idx="2780" formatCode="General">
                  <c:v>90.733461331861051</c:v>
                </c:pt>
                <c:pt idx="2781" formatCode="General">
                  <c:v>90.756728893733325</c:v>
                </c:pt>
                <c:pt idx="2782" formatCode="General">
                  <c:v>90.780108499806005</c:v>
                </c:pt>
                <c:pt idx="2783" formatCode="General">
                  <c:v>90.803601574423922</c:v>
                </c:pt>
                <c:pt idx="2784" formatCode="General">
                  <c:v>90.82720956997322</c:v>
                </c:pt>
                <c:pt idx="2785" formatCode="General">
                  <c:v>90.850933967634987</c:v>
                </c:pt>
                <c:pt idx="2786" formatCode="General">
                  <c:v>90.874776278164703</c:v>
                </c:pt>
                <c:pt idx="2787" formatCode="General">
                  <c:v>90.898738042698298</c:v>
                </c:pt>
                <c:pt idx="2788" formatCode="General">
                  <c:v>90.922820833586357</c:v>
                </c:pt>
                <c:pt idx="2789" formatCode="General">
                  <c:v>90.947026255257256</c:v>
                </c:pt>
                <c:pt idx="2790" formatCode="General">
                  <c:v>90.971355945110673</c:v>
                </c:pt>
                <c:pt idx="2791" formatCode="General">
                  <c:v>90.995811574442826</c:v>
                </c:pt>
                <c:pt idx="2792" formatCode="General">
                  <c:v>91.020394849404411</c:v>
                </c:pt>
                <c:pt idx="2793" formatCode="General">
                  <c:v>91.045107511993308</c:v>
                </c:pt>
                <c:pt idx="2794" formatCode="General">
                  <c:v>91.069951341082998</c:v>
                </c:pt>
                <c:pt idx="2795" formatCode="General">
                  <c:v>91.094928153488496</c:v>
                </c:pt>
                <c:pt idx="2796" formatCode="General">
                  <c:v>91.1200398050714</c:v>
                </c:pt>
                <c:pt idx="2797" formatCode="General">
                  <c:v>91.145288191886081</c:v>
                </c:pt>
                <c:pt idx="2798" formatCode="General">
                  <c:v>91.17067525136828</c:v>
                </c:pt>
                <c:pt idx="2799" formatCode="General">
                  <c:v>91.196202963568723</c:v>
                </c:pt>
                <c:pt idx="2800" formatCode="General">
                  <c:v>91.221873352433221</c:v>
                </c:pt>
                <c:pt idx="2801" formatCode="General">
                  <c:v>91.247688487131811</c:v>
                </c:pt>
                <c:pt idx="2802" formatCode="General">
                  <c:v>91.273650483439013</c:v>
                </c:pt>
                <c:pt idx="2803" formatCode="General">
                  <c:v>91.299761505167609</c:v>
                </c:pt>
                <c:pt idx="2804" formatCode="General">
                  <c:v>91.326023765658547</c:v>
                </c:pt>
                <c:pt idx="2805" formatCode="General">
                  <c:v>91.352439529329615</c:v>
                </c:pt>
                <c:pt idx="2806" formatCode="General">
                  <c:v>91.379011113285657</c:v>
                </c:pt>
                <c:pt idx="2807" formatCode="General">
                  <c:v>91.405740888993279</c:v>
                </c:pt>
                <c:pt idx="2808" formatCode="General">
                  <c:v>91.432631284023472</c:v>
                </c:pt>
                <c:pt idx="2809" formatCode="General">
                  <c:v>91.459684783864958</c:v>
                </c:pt>
                <c:pt idx="2810" formatCode="General">
                  <c:v>91.486903933812329</c:v>
                </c:pt>
                <c:pt idx="2811" formatCode="General">
                  <c:v>91.514291340932459</c:v>
                </c:pt>
                <c:pt idx="2812" formatCode="General">
                  <c:v>91.54184967611296</c:v>
                </c:pt>
                <c:pt idx="2813" formatCode="General">
                  <c:v>91.569581676197316</c:v>
                </c:pt>
                <c:pt idx="2814" formatCode="General">
                  <c:v>91.597490146210703</c:v>
                </c:pt>
                <c:pt idx="2815" formatCode="General">
                  <c:v>91.625577961681472</c:v>
                </c:pt>
                <c:pt idx="2816" formatCode="General">
                  <c:v>91.653848071063194</c:v>
                </c:pt>
                <c:pt idx="2817" formatCode="General">
                  <c:v>91.682303498262442</c:v>
                </c:pt>
                <c:pt idx="2818" formatCode="General">
                  <c:v>91.710947345278385</c:v>
                </c:pt>
                <c:pt idx="2819" formatCode="General">
                  <c:v>91.739782794959581</c:v>
                </c:pt>
                <c:pt idx="2820" formatCode="General">
                  <c:v>91.768813113884761</c:v>
                </c:pt>
                <c:pt idx="2821" formatCode="General">
                  <c:v>91.798041655374291</c:v>
                </c:pt>
                <c:pt idx="2822" formatCode="General">
                  <c:v>91.82747186263957</c:v>
                </c:pt>
                <c:pt idx="2823" formatCode="General">
                  <c:v>91.85710727207767</c:v>
                </c:pt>
                <c:pt idx="2824" formatCode="General">
                  <c:v>91.886951516720217</c:v>
                </c:pt>
                <c:pt idx="2825" formatCode="General">
                  <c:v>91.917008329844379</c:v>
                </c:pt>
                <c:pt idx="2826" formatCode="General">
                  <c:v>91.947281548755825</c:v>
                </c:pt>
                <c:pt idx="2827" formatCode="General">
                  <c:v>91.97777511875357</c:v>
                </c:pt>
                <c:pt idx="2828" formatCode="General">
                  <c:v>92.008493097286987</c:v>
                </c:pt>
                <c:pt idx="2829" formatCode="General">
                  <c:v>92.039439658317065</c:v>
                </c:pt>
                <c:pt idx="2830" formatCode="General">
                  <c:v>92.070619096893267</c:v>
                </c:pt>
                <c:pt idx="2831" formatCode="General">
                  <c:v>92.102035833959718</c:v>
                </c:pt>
                <c:pt idx="2832" formatCode="General">
                  <c:v>92.133694421404257</c:v>
                </c:pt>
                <c:pt idx="2833" formatCode="General">
                  <c:v>92.165599547365602</c:v>
                </c:pt>
                <c:pt idx="2834" formatCode="General">
                  <c:v>92.197756041814671</c:v>
                </c:pt>
                <c:pt idx="2835" formatCode="General">
                  <c:v>92.230168882427066</c:v>
                </c:pt>
                <c:pt idx="2836" formatCode="General">
                  <c:v>92.262843200765587</c:v>
                </c:pt>
                <c:pt idx="2837" formatCode="General">
                  <c:v>92.295784288792774</c:v>
                </c:pt>
                <c:pt idx="2838" formatCode="General">
                  <c:v>92.328997605734443</c:v>
                </c:pt>
                <c:pt idx="2839" formatCode="General">
                  <c:v>92.362488785317979</c:v>
                </c:pt>
                <c:pt idx="2840" formatCode="General">
                  <c:v>92.39626364340991</c:v>
                </c:pt>
                <c:pt idx="2841" formatCode="General">
                  <c:v>92.430328186079848</c:v>
                </c:pt>
                <c:pt idx="2842" formatCode="General">
                  <c:v>92.464688618119595</c:v>
                </c:pt>
                <c:pt idx="2843" formatCode="General">
                  <c:v>92.49935135204926</c:v>
                </c:pt>
                <c:pt idx="2844" formatCode="General">
                  <c:v>92.534323017643814</c:v>
                </c:pt>
                <c:pt idx="2845" formatCode="General">
                  <c:v>92.569610472017217</c:v>
                </c:pt>
                <c:pt idx="2846" formatCode="General">
                  <c:v>92.60522081030382</c:v>
                </c:pt>
                <c:pt idx="2847" formatCode="General">
                  <c:v>92.641161376980122</c:v>
                </c:pt>
                <c:pt idx="2848" formatCode="General">
                  <c:v>92.677439777874184</c:v>
                </c:pt>
                <c:pt idx="2849" formatCode="General">
                  <c:v>92.714063892913202</c:v>
                </c:pt>
                <c:pt idx="2850" formatCode="General">
                  <c:v>92.751041889665075</c:v>
                </c:pt>
                <c:pt idx="2851" formatCode="General">
                  <c:v>92.788382237734396</c:v>
                </c:pt>
                <c:pt idx="2852" formatCode="General">
                  <c:v>92.826093724078234</c:v>
                </c:pt>
                <c:pt idx="2853" formatCode="General">
                  <c:v>92.864185469314577</c:v>
                </c:pt>
                <c:pt idx="2854" formatCode="General">
                  <c:v>92.902666945100975</c:v>
                </c:pt>
                <c:pt idx="2855" formatCode="General">
                  <c:v>92.941547992670053</c:v>
                </c:pt>
                <c:pt idx="2856" formatCode="General">
                  <c:v>92.980838842615867</c:v>
                </c:pt>
                <c:pt idx="2857" formatCode="General">
                  <c:v>93.020550136034217</c:v>
                </c:pt>
                <c:pt idx="2858" formatCode="General">
                  <c:v>93.060692947130491</c:v>
                </c:pt>
                <c:pt idx="2859" formatCode="General">
                  <c:v>93.101278807419718</c:v>
                </c:pt>
                <c:pt idx="2860" formatCode="General">
                  <c:v>93.142319731655832</c:v>
                </c:pt>
                <c:pt idx="2861" formatCode="General">
                  <c:v>93.18382824564199</c:v>
                </c:pt>
                <c:pt idx="2862" formatCode="General">
                  <c:v>93.225817416088447</c:v>
                </c:pt>
                <c:pt idx="2863" formatCode="General">
                  <c:v>93.268300882702874</c:v>
                </c:pt>
                <c:pt idx="2864" formatCode="General">
                  <c:v>93.311292892718001</c:v>
                </c:pt>
                <c:pt idx="2865" formatCode="General">
                  <c:v>93.354808338082861</c:v>
                </c:pt>
                <c:pt idx="2866" formatCode="General">
                  <c:v>93.398862795569812</c:v>
                </c:pt>
                <c:pt idx="2867" formatCode="General">
                  <c:v>93.443472570077716</c:v>
                </c:pt>
                <c:pt idx="2868" formatCode="General">
                  <c:v>93.488654741443426</c:v>
                </c:pt>
                <c:pt idx="2869" formatCode="General">
                  <c:v>93.534427215110455</c:v>
                </c:pt>
                <c:pt idx="2870" formatCode="General">
                  <c:v>93.580808777044581</c:v>
                </c:pt>
                <c:pt idx="2871" formatCode="General">
                  <c:v>93.627819153333732</c:v>
                </c:pt>
                <c:pt idx="2872" formatCode="General">
                  <c:v>93.675479074962254</c:v>
                </c:pt>
                <c:pt idx="2873" formatCode="General">
                  <c:v>93.723810348311758</c:v>
                </c:pt>
                <c:pt idx="2874" formatCode="General">
                  <c:v>93.772835932010068</c:v>
                </c:pt>
                <c:pt idx="2875" formatCode="General">
                  <c:v>93.822580020831509</c:v>
                </c:pt>
                <c:pt idx="2876" formatCode="General">
                  <c:v>93.873068137442999</c:v>
                </c:pt>
                <c:pt idx="2877" formatCode="General">
                  <c:v>93.924327232899017</c:v>
                </c:pt>
                <c:pt idx="2878" formatCode="General">
                  <c:v>93.976385796911785</c:v>
                </c:pt>
                <c:pt idx="2879" formatCode="General">
                  <c:v>94.029273979066502</c:v>
                </c:pt>
                <c:pt idx="2880" formatCode="General">
                  <c:v>94.083023722320021</c:v>
                </c:pt>
                <c:pt idx="2881" formatCode="General">
                  <c:v>94.13766891031544</c:v>
                </c:pt>
                <c:pt idx="2882" formatCode="General">
                  <c:v>94.193245530275291</c:v>
                </c:pt>
                <c:pt idx="2883" formatCode="General">
                  <c:v>94.249791853504462</c:v>
                </c:pt>
                <c:pt idx="2884" formatCode="General">
                  <c:v>94.307348635850644</c:v>
                </c:pt>
                <c:pt idx="2885" formatCode="General">
                  <c:v>94.365959340846132</c:v>
                </c:pt>
                <c:pt idx="2886" formatCode="General">
                  <c:v>94.425670388699743</c:v>
                </c:pt>
                <c:pt idx="2887" formatCode="General">
                  <c:v>94.486531434838341</c:v>
                </c:pt>
                <c:pt idx="2888" formatCode="General">
                  <c:v>94.548595682333811</c:v>
                </c:pt>
                <c:pt idx="2889" formatCode="General">
                  <c:v>94.611920233313882</c:v>
                </c:pt>
                <c:pt idx="2890" formatCode="General">
                  <c:v>94.676566485378004</c:v>
                </c:pt>
                <c:pt idx="2891" formatCode="General">
                  <c:v>94.742600580157699</c:v>
                </c:pt>
                <c:pt idx="2892" formatCode="General">
                  <c:v>94.810093912522191</c:v>
                </c:pt>
                <c:pt idx="2893" formatCode="General">
                  <c:v>94.879123710600979</c:v>
                </c:pt>
                <c:pt idx="2894" formatCode="General">
                  <c:v>94.949773698849327</c:v>
                </c:pt>
                <c:pt idx="2895" formatCode="General">
                  <c:v>95.022134858929235</c:v>
                </c:pt>
                <c:pt idx="2896" formatCode="General">
                  <c:v>95.096306306351536</c:v>
                </c:pt>
                <c:pt idx="2897" formatCode="General">
                  <c:v>95.172396304801993</c:v>
                </c:pt>
                <c:pt idx="2898" formatCode="General">
                  <c:v>95.250523445098551</c:v>
                </c:pt>
                <c:pt idx="2899" formatCode="General">
                  <c:v>95.330818022112567</c:v>
                </c:pt>
                <c:pt idx="2900" formatCode="General">
                  <c:v>95.413423651170234</c:v>
                </c:pt>
                <c:pt idx="2901" formatCode="General">
                  <c:v>95.49849917602036</c:v>
                </c:pt>
                <c:pt idx="2902" formatCode="General">
                  <c:v>95.586220934226859</c:v>
                </c:pt>
                <c:pt idx="2903" formatCode="General">
                  <c:v>95.676785463954957</c:v>
                </c:pt>
                <c:pt idx="2904" formatCode="General">
                  <c:v>95.770412760176001</c:v>
                </c:pt>
                <c:pt idx="2905" formatCode="General">
                  <c:v>95.867350220609822</c:v>
                </c:pt>
                <c:pt idx="2906" formatCode="General">
                  <c:v>95.967877465583413</c:v>
                </c:pt>
                <c:pt idx="2907" formatCode="General">
                  <c:v>96.072312276300224</c:v>
                </c:pt>
                <c:pt idx="2908" formatCode="General">
                  <c:v>96.181017980092491</c:v>
                </c:pt>
                <c:pt idx="2909" formatCode="General">
                  <c:v>96.294412730181264</c:v>
                </c:pt>
                <c:pt idx="2910" formatCode="General">
                  <c:v>96.412981298507816</c:v>
                </c:pt>
                <c:pt idx="2911" formatCode="General">
                  <c:v>96.537290250544089</c:v>
                </c:pt>
                <c:pt idx="2912" formatCode="General">
                  <c:v>96.668007744698087</c:v>
                </c:pt>
                <c:pt idx="2913" formatCode="General">
                  <c:v>96.805929769096934</c:v>
                </c:pt>
                <c:pt idx="2914" formatCode="General">
                  <c:v>96.952015519926647</c:v>
                </c:pt>
                <c:pt idx="2915" formatCode="General">
                  <c:v>97.107436057909126</c:v>
                </c:pt>
                <c:pt idx="2916" formatCode="General">
                  <c:v>97.273642754020727</c:v>
                </c:pt>
                <c:pt idx="2917" formatCode="General">
                  <c:v>97.452466114646867</c:v>
                </c:pt>
                <c:pt idx="2918" formatCode="General">
                  <c:v>97.646262878394111</c:v>
                </c:pt>
                <c:pt idx="2919" formatCode="General">
                  <c:v>97.858142994397696</c:v>
                </c:pt>
                <c:pt idx="2920" formatCode="General">
                  <c:v>98.092335383405327</c:v>
                </c:pt>
                <c:pt idx="2921" formatCode="General">
                  <c:v>98.354809586148022</c:v>
                </c:pt>
                <c:pt idx="2922" formatCode="General">
                  <c:v>98.654405699650042</c:v>
                </c:pt>
                <c:pt idx="2923" formatCode="General">
                  <c:v>99.005076156263456</c:v>
                </c:pt>
                <c:pt idx="2924" formatCode="General">
                  <c:v>99.430898979429173</c:v>
                </c:pt>
                <c:pt idx="2925" formatCode="General">
                  <c:v>99.979442295055563</c:v>
                </c:pt>
                <c:pt idx="2926" formatCode="General">
                  <c:v>100.76946854833812</c:v>
                </c:pt>
                <c:pt idx="2927" formatCode="General">
                  <c:v>102.31984550588157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DD11-469A-9C63-ED2FCC538503}"/>
            </c:ext>
          </c:extLst>
        </c:ser>
        <c:ser>
          <c:idx val="1"/>
          <c:order val="1"/>
          <c:tx>
            <c:v>Identity</c:v>
          </c:tx>
          <c:spPr>
            <a:ln w="15875" cap="rnd">
              <a:solidFill>
                <a:srgbClr val="787878"/>
              </a:solidFill>
              <a:prstDash val="dot"/>
            </a:ln>
          </c:spPr>
          <c:marker>
            <c:symbol val="none"/>
          </c:marker>
          <c:xVal>
            <c:numRef>
              <c:f>Univariate!UV_QQ_Weibull</c:f>
              <c:numCache>
                <c:formatCode>0.0</c:formatCode>
                <c:ptCount val="2928"/>
                <c:pt idx="0">
                  <c:v>30.152999192018928</c:v>
                </c:pt>
                <c:pt idx="1">
                  <c:v>34.130205543587884</c:v>
                </c:pt>
                <c:pt idx="2">
                  <c:v>36.154541393257325</c:v>
                </c:pt>
                <c:pt idx="3">
                  <c:v>37.553340233178787</c:v>
                </c:pt>
                <c:pt idx="4">
                  <c:v>38.633498284549461</c:v>
                </c:pt>
                <c:pt idx="5">
                  <c:v>39.518407275769896</c:v>
                </c:pt>
                <c:pt idx="6">
                  <c:v>40.270646053782059</c:v>
                </c:pt>
                <c:pt idx="7">
                  <c:v>40.926513784520886</c:v>
                </c:pt>
                <c:pt idx="8">
                  <c:v>41.509020397559013</c:v>
                </c:pt>
                <c:pt idx="9">
                  <c:v>42.033706429771691</c:v>
                </c:pt>
                <c:pt idx="10">
                  <c:v>42.511580279990277</c:v>
                </c:pt>
                <c:pt idx="11">
                  <c:v>42.950735686939829</c:v>
                </c:pt>
                <c:pt idx="12">
                  <c:v>43.357304046238866</c:v>
                </c:pt>
                <c:pt idx="13">
                  <c:v>43.736045663784516</c:v>
                </c:pt>
                <c:pt idx="14">
                  <c:v>44.09073305050326</c:v>
                </c:pt>
                <c:pt idx="15">
                  <c:v>44.424408487311439</c:v>
                </c:pt>
                <c:pt idx="16">
                  <c:v>44.739562433368008</c:v>
                </c:pt>
                <c:pt idx="17">
                  <c:v>45.038260357287072</c:v>
                </c:pt>
                <c:pt idx="18">
                  <c:v>45.32223495459565</c:v>
                </c:pt>
                <c:pt idx="19">
                  <c:v>45.592954531727564</c:v>
                </c:pt>
                <c:pt idx="20">
                  <c:v>45.851674605567545</c:v>
                </c:pt>
                <c:pt idx="21">
                  <c:v>46.099477444789883</c:v>
                </c:pt>
                <c:pt idx="22">
                  <c:v>46.337302793132515</c:v>
                </c:pt>
                <c:pt idx="23">
                  <c:v>46.565972040494657</c:v>
                </c:pt>
                <c:pt idx="24">
                  <c:v>46.786207454989842</c:v>
                </c:pt>
                <c:pt idx="25">
                  <c:v>46.998647643062277</c:v>
                </c:pt>
                <c:pt idx="26">
                  <c:v>47.203860094545838</c:v>
                </c:pt>
                <c:pt idx="27">
                  <c:v>47.40235145025607</c:v>
                </c:pt>
                <c:pt idx="28">
                  <c:v>47.594575972388419</c:v>
                </c:pt>
                <c:pt idx="29">
                  <c:v>47.780942583595518</c:v>
                </c:pt>
                <c:pt idx="30">
                  <c:v>47.961820756386956</c:v>
                </c:pt>
                <c:pt idx="31">
                  <c:v>48.13754547175057</c:v>
                </c:pt>
                <c:pt idx="32">
                  <c:v>48.30842141866129</c:v>
                </c:pt>
                <c:pt idx="33">
                  <c:v>48.474726570227126</c:v>
                </c:pt>
                <c:pt idx="34">
                  <c:v>48.636715244656742</c:v>
                </c:pt>
                <c:pt idx="35">
                  <c:v>48.794620737897006</c:v>
                </c:pt>
                <c:pt idx="36">
                  <c:v>48.948657598137132</c:v>
                </c:pt>
                <c:pt idx="37">
                  <c:v>49.099023599279768</c:v>
                </c:pt>
                <c:pt idx="38">
                  <c:v>49.24590146011181</c:v>
                </c:pt>
                <c:pt idx="39">
                  <c:v>49.389460347635563</c:v>
                </c:pt>
                <c:pt idx="40">
                  <c:v>49.529857196387795</c:v>
                </c:pt>
                <c:pt idx="41">
                  <c:v>49.667237870217413</c:v>
                </c:pt>
                <c:pt idx="42">
                  <c:v>49.801738188643007</c:v>
                </c:pt>
                <c:pt idx="43">
                  <c:v>49.933484836363057</c:v>
                </c:pt>
                <c:pt idx="44">
                  <c:v>50.062596171579536</c:v>
                </c:pt>
                <c:pt idx="45">
                  <c:v>50.18918294639343</c:v>
                </c:pt>
                <c:pt idx="46">
                  <c:v>50.313348950544551</c:v>
                </c:pt>
                <c:pt idx="47">
                  <c:v>50.435191588111202</c:v>
                </c:pt>
                <c:pt idx="48">
                  <c:v>50.554802395405268</c:v>
                </c:pt>
                <c:pt idx="49">
                  <c:v>50.672267507138351</c:v>
                </c:pt>
                <c:pt idx="50">
                  <c:v>50.787668076958198</c:v>
                </c:pt>
                <c:pt idx="51">
                  <c:v>50.901080657630047</c:v>
                </c:pt>
                <c:pt idx="52">
                  <c:v>51.012577545438802</c:v>
                </c:pt>
                <c:pt idx="53">
                  <c:v>51.122227092790403</c:v>
                </c:pt>
                <c:pt idx="54">
                  <c:v>51.230093992485344</c:v>
                </c:pt>
                <c:pt idx="55">
                  <c:v>51.336239536699459</c:v>
                </c:pt>
                <c:pt idx="56">
                  <c:v>51.440721853334651</c:v>
                </c:pt>
                <c:pt idx="57">
                  <c:v>51.543596122080181</c:v>
                </c:pt>
                <c:pt idx="58">
                  <c:v>51.644914772245919</c:v>
                </c:pt>
                <c:pt idx="59">
                  <c:v>51.744727664188609</c:v>
                </c:pt>
                <c:pt idx="60">
                  <c:v>51.843082255943642</c:v>
                </c:pt>
                <c:pt idx="61">
                  <c:v>51.940023756490753</c:v>
                </c:pt>
                <c:pt idx="62">
                  <c:v>52.035595266924879</c:v>
                </c:pt>
                <c:pt idx="63">
                  <c:v>52.129837910663902</c:v>
                </c:pt>
                <c:pt idx="64">
                  <c:v>52.222790953701974</c:v>
                </c:pt>
                <c:pt idx="65">
                  <c:v>52.314491915812013</c:v>
                </c:pt>
                <c:pt idx="66">
                  <c:v>52.404976673504819</c:v>
                </c:pt>
                <c:pt idx="67">
                  <c:v>52.494279555470094</c:v>
                </c:pt>
                <c:pt idx="68">
                  <c:v>52.582433431151287</c:v>
                </c:pt>
                <c:pt idx="69">
                  <c:v>52.669469793040143</c:v>
                </c:pt>
                <c:pt idx="70">
                  <c:v>52.755418833219856</c:v>
                </c:pt>
                <c:pt idx="71">
                  <c:v>52.840309514634676</c:v>
                </c:pt>
                <c:pt idx="72">
                  <c:v>52.924169637516528</c:v>
                </c:pt>
                <c:pt idx="73">
                  <c:v>53.007025901360905</c:v>
                </c:pt>
                <c:pt idx="74">
                  <c:v>53.088903962805311</c:v>
                </c:pt>
                <c:pt idx="75">
                  <c:v>53.169828489732687</c:v>
                </c:pt>
                <c:pt idx="76">
                  <c:v>53.249823211892796</c:v>
                </c:pt>
                <c:pt idx="77">
                  <c:v>53.328910968307405</c:v>
                </c:pt>
                <c:pt idx="78">
                  <c:v>53.407113751702497</c:v>
                </c:pt>
                <c:pt idx="79">
                  <c:v>53.484452750189725</c:v>
                </c:pt>
                <c:pt idx="80">
                  <c:v>53.560948386398707</c:v>
                </c:pt>
                <c:pt idx="81">
                  <c:v>53.636620354246702</c:v>
                </c:pt>
                <c:pt idx="82">
                  <c:v>53.711487653514574</c:v>
                </c:pt>
                <c:pt idx="83">
                  <c:v>53.785568622385206</c:v>
                </c:pt>
                <c:pt idx="84">
                  <c:v>53.858880968087291</c:v>
                </c:pt>
                <c:pt idx="85">
                  <c:v>53.931441795775662</c:v>
                </c:pt>
                <c:pt idx="86">
                  <c:v>54.003267635768907</c:v>
                </c:pt>
                <c:pt idx="87">
                  <c:v>54.074374469255979</c:v>
                </c:pt>
                <c:pt idx="88">
                  <c:v>54.144777752573745</c:v>
                </c:pt>
                <c:pt idx="89">
                  <c:v>54.214492440150295</c:v>
                </c:pt>
                <c:pt idx="90">
                  <c:v>54.283533006201672</c:v>
                </c:pt>
                <c:pt idx="91">
                  <c:v>54.351913465262051</c:v>
                </c:pt>
                <c:pt idx="92">
                  <c:v>54.419647391622846</c:v>
                </c:pt>
                <c:pt idx="93">
                  <c:v>54.4867479377492</c:v>
                </c:pt>
                <c:pt idx="94">
                  <c:v>54.553227851738306</c:v>
                </c:pt>
                <c:pt idx="95">
                  <c:v>54.619099493879133</c:v>
                </c:pt>
                <c:pt idx="96">
                  <c:v>54.684374852368066</c:v>
                </c:pt>
                <c:pt idx="97">
                  <c:v>54.749065558232566</c:v>
                </c:pt>
                <c:pt idx="98">
                  <c:v>54.813182899509783</c:v>
                </c:pt>
                <c:pt idx="99">
                  <c:v>54.876737834724757</c:v>
                </c:pt>
                <c:pt idx="100">
                  <c:v>54.939741005709493</c:v>
                </c:pt>
                <c:pt idx="101">
                  <c:v>55.002202749801313</c:v>
                </c:pt>
                <c:pt idx="102">
                  <c:v>55.064133111456115</c:v>
                </c:pt>
                <c:pt idx="103">
                  <c:v>55.12554185331053</c:v>
                </c:pt>
                <c:pt idx="104">
                  <c:v>55.186438466723565</c:v>
                </c:pt>
                <c:pt idx="105">
                  <c:v>55.246832181827401</c:v>
                </c:pt>
                <c:pt idx="106">
                  <c:v>55.306731977114531</c:v>
                </c:pt>
                <c:pt idx="107">
                  <c:v>55.366146588586425</c:v>
                </c:pt>
                <c:pt idx="108">
                  <c:v>55.425084518488298</c:v>
                </c:pt>
                <c:pt idx="109">
                  <c:v>55.483554043651651</c:v>
                </c:pt>
                <c:pt idx="110">
                  <c:v>55.541563223466007</c:v>
                </c:pt>
                <c:pt idx="111">
                  <c:v>55.599119907499556</c:v>
                </c:pt>
                <c:pt idx="112">
                  <c:v>55.656231742786872</c:v>
                </c:pt>
                <c:pt idx="113">
                  <c:v>55.712906180801198</c:v>
                </c:pt>
                <c:pt idx="114">
                  <c:v>55.769150484127913</c:v>
                </c:pt>
                <c:pt idx="115">
                  <c:v>55.824971732853776</c:v>
                </c:pt>
                <c:pt idx="116">
                  <c:v>55.880376830687261</c:v>
                </c:pt>
                <c:pt idx="117">
                  <c:v>55.935372510822738</c:v>
                </c:pt>
                <c:pt idx="118">
                  <c:v>55.989965341561685</c:v>
                </c:pt>
                <c:pt idx="119">
                  <c:v>56.044161731703099</c:v>
                </c:pt>
                <c:pt idx="120">
                  <c:v>56.09796793571396</c:v>
                </c:pt>
                <c:pt idx="121">
                  <c:v>56.151390058690829</c:v>
                </c:pt>
                <c:pt idx="122">
                  <c:v>56.20443406112269</c:v>
                </c:pt>
                <c:pt idx="123">
                  <c:v>56.25710576346416</c:v>
                </c:pt>
                <c:pt idx="124">
                  <c:v>56.309410850528657</c:v>
                </c:pt>
                <c:pt idx="125">
                  <c:v>56.361354875709424</c:v>
                </c:pt>
                <c:pt idx="126">
                  <c:v>56.412943265036873</c:v>
                </c:pt>
                <c:pt idx="127">
                  <c:v>56.464181321079685</c:v>
                </c:pt>
                <c:pt idx="128">
                  <c:v>56.515074226696861</c:v>
                </c:pt>
                <c:pt idx="129">
                  <c:v>56.565627048647428</c:v>
                </c:pt>
                <c:pt idx="130">
                  <c:v>56.615844741064599</c:v>
                </c:pt>
                <c:pt idx="131">
                  <c:v>56.665732148800075</c:v>
                </c:pt>
                <c:pt idx="132">
                  <c:v>56.715294010644342</c:v>
                </c:pt>
                <c:pt idx="133">
                  <c:v>56.764534962428918</c:v>
                </c:pt>
                <c:pt idx="134">
                  <c:v>56.813459540014968</c:v>
                </c:pt>
                <c:pt idx="135">
                  <c:v>56.862072182174032</c:v>
                </c:pt>
                <c:pt idx="136">
                  <c:v>56.910377233364912</c:v>
                </c:pt>
                <c:pt idx="137">
                  <c:v>56.958378946411528</c:v>
                </c:pt>
                <c:pt idx="138">
                  <c:v>57.006081485085957</c:v>
                </c:pt>
                <c:pt idx="139">
                  <c:v>57.053488926600494</c:v>
                </c:pt>
                <c:pt idx="140">
                  <c:v>57.100605264012657</c:v>
                </c:pt>
                <c:pt idx="141">
                  <c:v>57.147434408546943</c:v>
                </c:pt>
                <c:pt idx="142">
                  <c:v>57.193980191836381</c:v>
                </c:pt>
                <c:pt idx="143">
                  <c:v>57.240246368087696</c:v>
                </c:pt>
                <c:pt idx="144">
                  <c:v>57.286236616172772</c:v>
                </c:pt>
                <c:pt idx="145">
                  <c:v>57.33195454164958</c:v>
                </c:pt>
                <c:pt idx="146">
                  <c:v>57.377403678715552</c:v>
                </c:pt>
                <c:pt idx="147">
                  <c:v>57.422587492095865</c:v>
                </c:pt>
                <c:pt idx="148">
                  <c:v>57.467509378869309</c:v>
                </c:pt>
                <c:pt idx="149">
                  <c:v>57.512172670234399</c:v>
                </c:pt>
                <c:pt idx="150">
                  <c:v>57.556580633217656</c:v>
                </c:pt>
                <c:pt idx="151">
                  <c:v>57.600736472326844</c:v>
                </c:pt>
                <c:pt idx="152">
                  <c:v>57.64464333115086</c:v>
                </c:pt>
                <c:pt idx="153">
                  <c:v>57.688304293908395</c:v>
                </c:pt>
                <c:pt idx="154">
                  <c:v>57.73172238694773</c:v>
                </c:pt>
                <c:pt idx="155">
                  <c:v>57.774900580198924</c:v>
                </c:pt>
                <c:pt idx="156">
                  <c:v>57.817841788580566</c:v>
                </c:pt>
                <c:pt idx="157">
                  <c:v>57.860548873362831</c:v>
                </c:pt>
                <c:pt idx="158">
                  <c:v>57.90302464348818</c:v>
                </c:pt>
                <c:pt idx="159">
                  <c:v>57.945271856851527</c:v>
                </c:pt>
                <c:pt idx="160">
                  <c:v>57.987293221541321</c:v>
                </c:pt>
                <c:pt idx="161">
                  <c:v>58.029091397042798</c:v>
                </c:pt>
                <c:pt idx="162">
                  <c:v>58.070668995405128</c:v>
                </c:pt>
                <c:pt idx="163">
                  <c:v>58.112028582373306</c:v>
                </c:pt>
                <c:pt idx="164">
                  <c:v>58.153172678486449</c:v>
                </c:pt>
                <c:pt idx="165">
                  <c:v>58.194103760143555</c:v>
                </c:pt>
                <c:pt idx="166">
                  <c:v>58.234824260637723</c:v>
                </c:pt>
                <c:pt idx="167">
                  <c:v>58.275336571160274</c:v>
                </c:pt>
                <c:pt idx="168">
                  <c:v>58.315643041775537</c:v>
                </c:pt>
                <c:pt idx="169">
                  <c:v>58.355745982367381</c:v>
                </c:pt>
                <c:pt idx="170">
                  <c:v>58.395647663558719</c:v>
                </c:pt>
                <c:pt idx="171">
                  <c:v>58.435350317604481</c:v>
                </c:pt>
                <c:pt idx="172">
                  <c:v>58.474856139259359</c:v>
                </c:pt>
                <c:pt idx="173">
                  <c:v>58.514167286620967</c:v>
                </c:pt>
                <c:pt idx="174">
                  <c:v>58.55328588194935</c:v>
                </c:pt>
                <c:pt idx="175">
                  <c:v>58.592214012463486</c:v>
                </c:pt>
                <c:pt idx="176">
                  <c:v>58.630953731115817</c:v>
                </c:pt>
                <c:pt idx="177">
                  <c:v>58.669507057345228</c:v>
                </c:pt>
                <c:pt idx="178">
                  <c:v>58.707875977809479</c:v>
                </c:pt>
                <c:pt idx="179">
                  <c:v>58.746062447097508</c:v>
                </c:pt>
                <c:pt idx="180">
                  <c:v>58.784068388422462</c:v>
                </c:pt>
                <c:pt idx="181">
                  <c:v>58.821895694295982</c:v>
                </c:pt>
                <c:pt idx="182">
                  <c:v>58.859546227184381</c:v>
                </c:pt>
                <c:pt idx="183">
                  <c:v>58.897021820147259</c:v>
                </c:pt>
                <c:pt idx="184">
                  <c:v>58.934324277459176</c:v>
                </c:pt>
                <c:pt idx="185">
                  <c:v>58.971455375214902</c:v>
                </c:pt>
                <c:pt idx="186">
                  <c:v>59.008416861918711</c:v>
                </c:pt>
                <c:pt idx="187">
                  <c:v>59.045210459058339</c:v>
                </c:pt>
                <c:pt idx="188">
                  <c:v>59.081837861663864</c:v>
                </c:pt>
                <c:pt idx="189">
                  <c:v>59.11830073885239</c:v>
                </c:pt>
                <c:pt idx="190">
                  <c:v>59.154600734358446</c:v>
                </c:pt>
                <c:pt idx="191">
                  <c:v>59.190739467050889</c:v>
                </c:pt>
                <c:pt idx="192">
                  <c:v>59.226718531436802</c:v>
                </c:pt>
                <c:pt idx="193">
                  <c:v>59.262539498152336</c:v>
                </c:pt>
                <c:pt idx="194">
                  <c:v>59.298203914441466</c:v>
                </c:pt>
                <c:pt idx="195">
                  <c:v>59.333713304622528</c:v>
                </c:pt>
                <c:pt idx="196">
                  <c:v>59.369069170543241</c:v>
                </c:pt>
                <c:pt idx="197">
                  <c:v>59.404272992024389</c:v>
                </c:pt>
                <c:pt idx="198">
                  <c:v>59.439326227292554</c:v>
                </c:pt>
                <c:pt idx="199">
                  <c:v>59.474230313402195</c:v>
                </c:pt>
                <c:pt idx="200">
                  <c:v>59.508986666647466</c:v>
                </c:pt>
                <c:pt idx="201">
                  <c:v>59.543596682963958</c:v>
                </c:pt>
                <c:pt idx="202">
                  <c:v>59.57806173832072</c:v>
                </c:pt>
                <c:pt idx="203">
                  <c:v>59.612383189102886</c:v>
                </c:pt>
                <c:pt idx="204">
                  <c:v>59.646562372485029</c:v>
                </c:pt>
                <c:pt idx="205">
                  <c:v>59.680600606795814</c:v>
                </c:pt>
                <c:pt idx="206">
                  <c:v>59.71449919187372</c:v>
                </c:pt>
                <c:pt idx="207">
                  <c:v>59.748259409414558</c:v>
                </c:pt>
                <c:pt idx="208">
                  <c:v>59.781882523310784</c:v>
                </c:pt>
                <c:pt idx="209">
                  <c:v>59.815369779982774</c:v>
                </c:pt>
                <c:pt idx="210">
                  <c:v>59.848722408702578</c:v>
                </c:pt>
                <c:pt idx="211">
                  <c:v>59.881941621909945</c:v>
                </c:pt>
                <c:pt idx="212">
                  <c:v>59.915028615521223</c:v>
                </c:pt>
                <c:pt idx="213">
                  <c:v>59.94798456923111</c:v>
                </c:pt>
                <c:pt idx="214">
                  <c:v>59.980810646807505</c:v>
                </c:pt>
                <c:pt idx="215">
                  <c:v>60.013507996379658</c:v>
                </c:pt>
                <c:pt idx="216">
                  <c:v>60.046077750719832</c:v>
                </c:pt>
                <c:pt idx="217">
                  <c:v>60.078521027518562</c:v>
                </c:pt>
                <c:pt idx="218">
                  <c:v>60.110838929653745</c:v>
                </c:pt>
                <c:pt idx="219">
                  <c:v>60.143032545453806</c:v>
                </c:pt>
                <c:pt idx="220">
                  <c:v>60.175102948954873</c:v>
                </c:pt>
                <c:pt idx="221">
                  <c:v>60.207051200152414</c:v>
                </c:pt>
                <c:pt idx="222">
                  <c:v>60.238878345247237</c:v>
                </c:pt>
                <c:pt idx="223">
                  <c:v>60.270585416886064</c:v>
                </c:pt>
                <c:pt idx="224">
                  <c:v>60.302173434396963</c:v>
                </c:pt>
                <c:pt idx="225">
                  <c:v>60.333643404019647</c:v>
                </c:pt>
                <c:pt idx="226">
                  <c:v>60.364996319130604</c:v>
                </c:pt>
                <c:pt idx="227">
                  <c:v>60.396233160463709</c:v>
                </c:pt>
                <c:pt idx="228">
                  <c:v>60.427354896325788</c:v>
                </c:pt>
                <c:pt idx="229">
                  <c:v>60.458362482807736</c:v>
                </c:pt>
                <c:pt idx="230">
                  <c:v>60.489256863991187</c:v>
                </c:pt>
                <c:pt idx="231">
                  <c:v>60.520038972150658</c:v>
                </c:pt>
                <c:pt idx="232">
                  <c:v>60.550709727951585</c:v>
                </c:pt>
                <c:pt idx="233">
                  <c:v>60.581270040644085</c:v>
                </c:pt>
                <c:pt idx="234">
                  <c:v>60.611720808252777</c:v>
                </c:pt>
                <c:pt idx="235">
                  <c:v>60.642062917762551</c:v>
                </c:pt>
                <c:pt idx="236">
                  <c:v>60.672297245300555</c:v>
                </c:pt>
                <c:pt idx="237">
                  <c:v>60.702424656314406</c:v>
                </c:pt>
                <c:pt idx="238">
                  <c:v>60.732446005746738</c:v>
                </c:pt>
                <c:pt idx="239">
                  <c:v>60.762362138206186</c:v>
                </c:pt>
                <c:pt idx="240">
                  <c:v>60.79217388813489</c:v>
                </c:pt>
                <c:pt idx="241">
                  <c:v>60.821882079972561</c:v>
                </c:pt>
                <c:pt idx="242">
                  <c:v>60.851487528317278</c:v>
                </c:pt>
                <c:pt idx="243">
                  <c:v>60.880991038083103</c:v>
                </c:pt>
                <c:pt idx="244">
                  <c:v>60.91039340465435</c:v>
                </c:pt>
                <c:pt idx="245">
                  <c:v>60.939695414036954</c:v>
                </c:pt>
                <c:pt idx="246">
                  <c:v>60.968897843006829</c:v>
                </c:pt>
                <c:pt idx="247">
                  <c:v>60.998001459255107</c:v>
                </c:pt>
                <c:pt idx="248">
                  <c:v>61.027007021530757</c:v>
                </c:pt>
                <c:pt idx="249">
                  <c:v>61.055915279780223</c:v>
                </c:pt>
                <c:pt idx="250">
                  <c:v>61.084726975284397</c:v>
                </c:pt>
                <c:pt idx="251">
                  <c:v>61.113442840792935</c:v>
                </c:pt>
                <c:pt idx="252">
                  <c:v>61.142063600655938</c:v>
                </c:pt>
                <c:pt idx="253">
                  <c:v>61.170589970953131</c:v>
                </c:pt>
                <c:pt idx="254">
                  <c:v>61.199022659620489</c:v>
                </c:pt>
                <c:pt idx="255">
                  <c:v>61.227362366574461</c:v>
                </c:pt>
                <c:pt idx="256">
                  <c:v>61.255609783833897</c:v>
                </c:pt>
                <c:pt idx="257">
                  <c:v>61.283765595639551</c:v>
                </c:pt>
                <c:pt idx="258">
                  <c:v>61.311830478571316</c:v>
                </c:pt>
                <c:pt idx="259">
                  <c:v>61.339805101663366</c:v>
                </c:pt>
                <c:pt idx="260">
                  <c:v>61.367690126517019</c:v>
                </c:pt>
                <c:pt idx="261">
                  <c:v>61.395486207411473</c:v>
                </c:pt>
                <c:pt idx="262">
                  <c:v>61.423193991412653</c:v>
                </c:pt>
                <c:pt idx="263">
                  <c:v>61.450814118479741</c:v>
                </c:pt>
                <c:pt idx="264">
                  <c:v>61.478347221570033</c:v>
                </c:pt>
                <c:pt idx="265">
                  <c:v>61.50579392674166</c:v>
                </c:pt>
                <c:pt idx="266">
                  <c:v>61.53315485325448</c:v>
                </c:pt>
                <c:pt idx="267">
                  <c:v>61.560430613669155</c:v>
                </c:pt>
                <c:pt idx="268">
                  <c:v>61.587621813944409</c:v>
                </c:pt>
                <c:pt idx="269">
                  <c:v>61.614729053532429</c:v>
                </c:pt>
                <c:pt idx="270">
                  <c:v>61.641752925472687</c:v>
                </c:pt>
                <c:pt idx="271">
                  <c:v>61.66869401648399</c:v>
                </c:pt>
                <c:pt idx="272">
                  <c:v>61.695552907054818</c:v>
                </c:pt>
                <c:pt idx="273">
                  <c:v>61.722330171532171</c:v>
                </c:pt>
                <c:pt idx="274">
                  <c:v>61.749026378208718</c:v>
                </c:pt>
                <c:pt idx="275">
                  <c:v>61.775642089408471</c:v>
                </c:pt>
                <c:pt idx="276">
                  <c:v>61.802177861570932</c:v>
                </c:pt>
                <c:pt idx="277">
                  <c:v>61.828634245333667</c:v>
                </c:pt>
                <c:pt idx="278">
                  <c:v>61.855011785613584</c:v>
                </c:pt>
                <c:pt idx="279">
                  <c:v>61.881311021686614</c:v>
                </c:pt>
                <c:pt idx="280">
                  <c:v>61.907532487266153</c:v>
                </c:pt>
                <c:pt idx="281">
                  <c:v>61.933676710580052</c:v>
                </c:pt>
                <c:pt idx="282">
                  <c:v>61.959744214446268</c:v>
                </c:pt>
                <c:pt idx="283">
                  <c:v>61.985735516347248</c:v>
                </c:pt>
                <c:pt idx="284">
                  <c:v>62.011651128503054</c:v>
                </c:pt>
                <c:pt idx="285">
                  <c:v>62.037491557943099</c:v>
                </c:pt>
                <c:pt idx="286">
                  <c:v>62.063257306576872</c:v>
                </c:pt>
                <c:pt idx="287">
                  <c:v>62.088948871263263</c:v>
                </c:pt>
                <c:pt idx="288">
                  <c:v>62.114566743878775</c:v>
                </c:pt>
                <c:pt idx="289">
                  <c:v>62.140111411384687</c:v>
                </c:pt>
                <c:pt idx="290">
                  <c:v>62.165583355892856</c:v>
                </c:pt>
                <c:pt idx="291">
                  <c:v>62.190983054730687</c:v>
                </c:pt>
                <c:pt idx="292">
                  <c:v>62.216310980504765</c:v>
                </c:pt>
                <c:pt idx="293">
                  <c:v>62.241567601163609</c:v>
                </c:pt>
                <c:pt idx="294">
                  <c:v>62.266753380059292</c:v>
                </c:pt>
                <c:pt idx="295">
                  <c:v>62.291868776008037</c:v>
                </c:pt>
                <c:pt idx="296">
                  <c:v>62.316914243349835</c:v>
                </c:pt>
                <c:pt idx="297">
                  <c:v>62.341890232007124</c:v>
                </c:pt>
                <c:pt idx="298">
                  <c:v>62.366797187542431</c:v>
                </c:pt>
                <c:pt idx="299">
                  <c:v>62.391635551215039</c:v>
                </c:pt>
                <c:pt idx="300">
                  <c:v>62.416405760036945</c:v>
                </c:pt>
                <c:pt idx="301">
                  <c:v>62.441108246827589</c:v>
                </c:pt>
                <c:pt idx="302">
                  <c:v>62.465743440267971</c:v>
                </c:pt>
                <c:pt idx="303">
                  <c:v>62.490311764953766</c:v>
                </c:pt>
                <c:pt idx="304">
                  <c:v>62.514813641447574</c:v>
                </c:pt>
                <c:pt idx="305">
                  <c:v>62.539249486330419</c:v>
                </c:pt>
                <c:pt idx="306">
                  <c:v>62.563619712252304</c:v>
                </c:pt>
                <c:pt idx="307">
                  <c:v>62.587924727982092</c:v>
                </c:pt>
                <c:pt idx="308">
                  <c:v>62.612164938456502</c:v>
                </c:pt>
                <c:pt idx="309">
                  <c:v>62.636340744828345</c:v>
                </c:pt>
                <c:pt idx="310">
                  <c:v>62.660452544514037</c:v>
                </c:pt>
                <c:pt idx="311">
                  <c:v>62.684500731240355</c:v>
                </c:pt>
                <c:pt idx="312">
                  <c:v>62.708485695090374</c:v>
                </c:pt>
                <c:pt idx="313">
                  <c:v>62.732407822548858</c:v>
                </c:pt>
                <c:pt idx="314">
                  <c:v>62.756267496546783</c:v>
                </c:pt>
                <c:pt idx="315">
                  <c:v>62.780065096505204</c:v>
                </c:pt>
                <c:pt idx="316">
                  <c:v>62.803800998378563</c:v>
                </c:pt>
                <c:pt idx="317">
                  <c:v>62.827475574697146</c:v>
                </c:pt>
                <c:pt idx="318">
                  <c:v>62.851089194609031</c:v>
                </c:pt>
                <c:pt idx="319">
                  <c:v>62.874642223921299</c:v>
                </c:pt>
                <c:pt idx="320">
                  <c:v>62.898135025140704</c:v>
                </c:pt>
                <c:pt idx="321">
                  <c:v>62.921567957513638</c:v>
                </c:pt>
                <c:pt idx="322">
                  <c:v>62.944941377065497</c:v>
                </c:pt>
                <c:pt idx="323">
                  <c:v>62.968255636639576</c:v>
                </c:pt>
                <c:pt idx="324">
                  <c:v>62.991511085935194</c:v>
                </c:pt>
                <c:pt idx="325">
                  <c:v>63.01470807154535</c:v>
                </c:pt>
                <c:pt idx="326">
                  <c:v>63.03784693699383</c:v>
                </c:pt>
                <c:pt idx="327">
                  <c:v>63.060928022771698</c:v>
                </c:pt>
                <c:pt idx="328">
                  <c:v>63.083951666373267</c:v>
                </c:pt>
                <c:pt idx="329">
                  <c:v>63.106918202331542</c:v>
                </c:pt>
                <c:pt idx="330">
                  <c:v>63.129827962253174</c:v>
                </c:pt>
                <c:pt idx="331">
                  <c:v>63.152681274852789</c:v>
                </c:pt>
                <c:pt idx="332">
                  <c:v>63.175478465986927</c:v>
                </c:pt>
                <c:pt idx="333">
                  <c:v>63.19821985868743</c:v>
                </c:pt>
                <c:pt idx="334">
                  <c:v>63.220905773194353</c:v>
                </c:pt>
                <c:pt idx="335">
                  <c:v>63.243536526988372</c:v>
                </c:pt>
                <c:pt idx="336">
                  <c:v>63.266112434822737</c:v>
                </c:pt>
                <c:pt idx="337">
                  <c:v>63.288633808754795</c:v>
                </c:pt>
                <c:pt idx="338">
                  <c:v>63.311100958176986</c:v>
                </c:pt>
                <c:pt idx="339">
                  <c:v>63.333514189847435</c:v>
                </c:pt>
                <c:pt idx="340">
                  <c:v>63.355873807920148</c:v>
                </c:pt>
                <c:pt idx="341">
                  <c:v>63.378180113974643</c:v>
                </c:pt>
                <c:pt idx="342">
                  <c:v>63.400433407045298</c:v>
                </c:pt>
                <c:pt idx="343">
                  <c:v>63.422633983650236</c:v>
                </c:pt>
                <c:pt idx="344">
                  <c:v>63.444782137819729</c:v>
                </c:pt>
                <c:pt idx="345">
                  <c:v>63.466878161124285</c:v>
                </c:pt>
                <c:pt idx="346">
                  <c:v>63.488922342702359</c:v>
                </c:pt>
                <c:pt idx="347">
                  <c:v>63.510914969287526</c:v>
                </c:pt>
                <c:pt idx="348">
                  <c:v>63.532856325235464</c:v>
                </c:pt>
                <c:pt idx="349">
                  <c:v>63.554746692550388</c:v>
                </c:pt>
                <c:pt idx="350">
                  <c:v>63.576586350911249</c:v>
                </c:pt>
                <c:pt idx="351">
                  <c:v>63.598375577697517</c:v>
                </c:pt>
                <c:pt idx="352">
                  <c:v>63.620114648014528</c:v>
                </c:pt>
                <c:pt idx="353">
                  <c:v>63.641803834718644</c:v>
                </c:pt>
                <c:pt idx="354">
                  <c:v>63.6634434084419</c:v>
                </c:pt>
                <c:pt idx="355">
                  <c:v>63.685033637616414</c:v>
                </c:pt>
                <c:pt idx="356">
                  <c:v>63.706574788498457</c:v>
                </c:pt>
                <c:pt idx="357">
                  <c:v>63.72806712519214</c:v>
                </c:pt>
                <c:pt idx="358">
                  <c:v>63.749510909672779</c:v>
                </c:pt>
                <c:pt idx="359">
                  <c:v>63.770906401810059</c:v>
                </c:pt>
                <c:pt idx="360">
                  <c:v>63.792253859390684</c:v>
                </c:pt>
                <c:pt idx="361">
                  <c:v>63.813553538140923</c:v>
                </c:pt>
                <c:pt idx="362">
                  <c:v>63.834805691748691</c:v>
                </c:pt>
                <c:pt idx="363">
                  <c:v>63.856010571885463</c:v>
                </c:pt>
                <c:pt idx="364">
                  <c:v>63.877168428227755</c:v>
                </c:pt>
                <c:pt idx="365">
                  <c:v>63.898279508478467</c:v>
                </c:pt>
                <c:pt idx="366">
                  <c:v>63.919344058387807</c:v>
                </c:pt>
                <c:pt idx="367">
                  <c:v>63.940362321774046</c:v>
                </c:pt>
                <c:pt idx="368">
                  <c:v>63.961334540543923</c:v>
                </c:pt>
                <c:pt idx="369">
                  <c:v>63.982260954712778</c:v>
                </c:pt>
                <c:pt idx="370">
                  <c:v>64.003141802424508</c:v>
                </c:pt>
                <c:pt idx="371">
                  <c:v>64.023977319971138</c:v>
                </c:pt>
                <c:pt idx="372">
                  <c:v>64.044767741812208</c:v>
                </c:pt>
                <c:pt idx="373">
                  <c:v>64.065513300593949</c:v>
                </c:pt>
                <c:pt idx="374">
                  <c:v>64.086214227168014</c:v>
                </c:pt>
                <c:pt idx="375">
                  <c:v>64.106870750610298</c:v>
                </c:pt>
                <c:pt idx="376">
                  <c:v>64.127483098239097</c:v>
                </c:pt>
                <c:pt idx="377">
                  <c:v>64.148051495633439</c:v>
                </c:pt>
                <c:pt idx="378">
                  <c:v>64.16857616665088</c:v>
                </c:pt>
                <c:pt idx="379">
                  <c:v>64.189057333445234</c:v>
                </c:pt>
                <c:pt idx="380">
                  <c:v>64.209495216483987</c:v>
                </c:pt>
                <c:pt idx="381">
                  <c:v>64.2298900345655</c:v>
                </c:pt>
                <c:pt idx="382">
                  <c:v>64.25024200483611</c:v>
                </c:pt>
                <c:pt idx="383">
                  <c:v>64.270551342806826</c:v>
                </c:pt>
                <c:pt idx="384">
                  <c:v>64.290818262369925</c:v>
                </c:pt>
                <c:pt idx="385">
                  <c:v>64.31104297581534</c:v>
                </c:pt>
                <c:pt idx="386">
                  <c:v>64.33122569384679</c:v>
                </c:pt>
                <c:pt idx="387">
                  <c:v>64.35136662559772</c:v>
                </c:pt>
                <c:pt idx="388">
                  <c:v>64.371465978647095</c:v>
                </c:pt>
                <c:pt idx="389">
                  <c:v>64.391523959034927</c:v>
                </c:pt>
                <c:pt idx="390">
                  <c:v>64.4115407712776</c:v>
                </c:pt>
                <c:pt idx="391">
                  <c:v>64.431516618383128</c:v>
                </c:pt>
                <c:pt idx="392">
                  <c:v>64.451451701866006</c:v>
                </c:pt>
                <c:pt idx="393">
                  <c:v>64.47134622176209</c:v>
                </c:pt>
                <c:pt idx="394">
                  <c:v>64.491200376643206</c:v>
                </c:pt>
                <c:pt idx="395">
                  <c:v>64.511014363631517</c:v>
                </c:pt>
                <c:pt idx="396">
                  <c:v>64.530788378413803</c:v>
                </c:pt>
                <c:pt idx="397">
                  <c:v>64.550522615255559</c:v>
                </c:pt>
                <c:pt idx="398">
                  <c:v>64.570217267014826</c:v>
                </c:pt>
                <c:pt idx="399">
                  <c:v>64.589872525155982</c:v>
                </c:pt>
                <c:pt idx="400">
                  <c:v>64.60948857976328</c:v>
                </c:pt>
                <c:pt idx="401">
                  <c:v>64.629065619554268</c:v>
                </c:pt>
                <c:pt idx="402">
                  <c:v>64.648603831892942</c:v>
                </c:pt>
                <c:pt idx="403">
                  <c:v>64.668103402802927</c:v>
                </c:pt>
                <c:pt idx="404">
                  <c:v>64.687564516980331</c:v>
                </c:pt>
                <c:pt idx="405">
                  <c:v>64.706987357806454</c:v>
                </c:pt>
                <c:pt idx="406">
                  <c:v>64.726372107360532</c:v>
                </c:pt>
                <c:pt idx="407">
                  <c:v>64.745718946432063</c:v>
                </c:pt>
                <c:pt idx="408">
                  <c:v>64.765028054533147</c:v>
                </c:pt>
                <c:pt idx="409">
                  <c:v>64.784299609910661</c:v>
                </c:pt>
                <c:pt idx="410">
                  <c:v>64.803533789558259</c:v>
                </c:pt>
                <c:pt idx="411">
                  <c:v>64.822730769228244</c:v>
                </c:pt>
                <c:pt idx="412">
                  <c:v>64.841890723443285</c:v>
                </c:pt>
                <c:pt idx="413">
                  <c:v>64.861013825508039</c:v>
                </c:pt>
                <c:pt idx="414">
                  <c:v>64.880100247520517</c:v>
                </c:pt>
                <c:pt idx="415">
                  <c:v>64.899150160383527</c:v>
                </c:pt>
                <c:pt idx="416">
                  <c:v>64.91816373381576</c:v>
                </c:pt>
                <c:pt idx="417">
                  <c:v>64.937141136362897</c:v>
                </c:pt>
                <c:pt idx="418">
                  <c:v>64.95608253540847</c:v>
                </c:pt>
                <c:pt idx="419">
                  <c:v>64.974988097184735</c:v>
                </c:pt>
                <c:pt idx="420">
                  <c:v>64.993857986783325</c:v>
                </c:pt>
                <c:pt idx="421">
                  <c:v>65.012692368165716</c:v>
                </c:pt>
                <c:pt idx="422">
                  <c:v>65.031491404173778</c:v>
                </c:pt>
                <c:pt idx="423">
                  <c:v>65.050255256539955</c:v>
                </c:pt>
                <c:pt idx="424">
                  <c:v>65.068984085897597</c:v>
                </c:pt>
                <c:pt idx="425">
                  <c:v>65.087678051790832</c:v>
                </c:pt>
                <c:pt idx="426">
                  <c:v>65.106337312684715</c:v>
                </c:pt>
                <c:pt idx="427">
                  <c:v>65.124962025974938</c:v>
                </c:pt>
                <c:pt idx="428">
                  <c:v>65.143552347997613</c:v>
                </c:pt>
                <c:pt idx="429">
                  <c:v>65.162108434038842</c:v>
                </c:pt>
                <c:pt idx="430">
                  <c:v>65.180630438344295</c:v>
                </c:pt>
                <c:pt idx="431">
                  <c:v>65.199118514128529</c:v>
                </c:pt>
                <c:pt idx="432">
                  <c:v>65.21757281358434</c:v>
                </c:pt>
                <c:pt idx="433">
                  <c:v>65.235993487891903</c:v>
                </c:pt>
                <c:pt idx="434">
                  <c:v>65.254380687227894</c:v>
                </c:pt>
                <c:pt idx="435">
                  <c:v>65.272734560774438</c:v>
                </c:pt>
                <c:pt idx="436">
                  <c:v>65.291055256728029</c:v>
                </c:pt>
                <c:pt idx="437">
                  <c:v>65.309342922308275</c:v>
                </c:pt>
                <c:pt idx="438">
                  <c:v>65.327597703766571</c:v>
                </c:pt>
                <c:pt idx="439">
                  <c:v>65.345819746394753</c:v>
                </c:pt>
                <c:pt idx="440">
                  <c:v>65.364009194533494</c:v>
                </c:pt>
                <c:pt idx="441">
                  <c:v>65.382166191580794</c:v>
                </c:pt>
                <c:pt idx="442">
                  <c:v>65.400290880000199</c:v>
                </c:pt>
                <c:pt idx="443">
                  <c:v>65.418383401329109</c:v>
                </c:pt>
                <c:pt idx="444">
                  <c:v>65.436443896186773</c:v>
                </c:pt>
                <c:pt idx="445">
                  <c:v>65.454472504282464</c:v>
                </c:pt>
                <c:pt idx="446">
                  <c:v>65.472469364423304</c:v>
                </c:pt>
                <c:pt idx="447">
                  <c:v>65.490434614522187</c:v>
                </c:pt>
                <c:pt idx="448">
                  <c:v>65.508368391605529</c:v>
                </c:pt>
                <c:pt idx="449">
                  <c:v>65.52627083182098</c:v>
                </c:pt>
                <c:pt idx="450">
                  <c:v>65.544142070444977</c:v>
                </c:pt>
                <c:pt idx="451">
                  <c:v>65.561982241890306</c:v>
                </c:pt>
                <c:pt idx="452">
                  <c:v>65.579791479713535</c:v>
                </c:pt>
                <c:pt idx="453">
                  <c:v>65.59756991662239</c:v>
                </c:pt>
                <c:pt idx="454">
                  <c:v>65.615317684482989</c:v>
                </c:pt>
                <c:pt idx="455">
                  <c:v>65.633034914327084</c:v>
                </c:pt>
                <c:pt idx="456">
                  <c:v>65.650721736359131</c:v>
                </c:pt>
                <c:pt idx="457">
                  <c:v>65.668378279963449</c:v>
                </c:pt>
                <c:pt idx="458">
                  <c:v>65.686004673711082</c:v>
                </c:pt>
                <c:pt idx="459">
                  <c:v>65.703601045366739</c:v>
                </c:pt>
                <c:pt idx="460">
                  <c:v>65.721167521895637</c:v>
                </c:pt>
                <c:pt idx="461">
                  <c:v>65.73870422947023</c:v>
                </c:pt>
                <c:pt idx="462">
                  <c:v>65.756211293476895</c:v>
                </c:pt>
                <c:pt idx="463">
                  <c:v>65.773688838522531</c:v>
                </c:pt>
                <c:pt idx="464">
                  <c:v>65.791136988441181</c:v>
                </c:pt>
                <c:pt idx="465">
                  <c:v>65.808555866300367</c:v>
                </c:pt>
                <c:pt idx="466">
                  <c:v>65.8259455944076</c:v>
                </c:pt>
                <c:pt idx="467">
                  <c:v>65.84330629431669</c:v>
                </c:pt>
                <c:pt idx="468">
                  <c:v>65.860638086834001</c:v>
                </c:pt>
                <c:pt idx="469">
                  <c:v>65.87794109202467</c:v>
                </c:pt>
                <c:pt idx="470">
                  <c:v>65.895215429218794</c:v>
                </c:pt>
                <c:pt idx="471">
                  <c:v>65.912461217017366</c:v>
                </c:pt>
                <c:pt idx="472">
                  <c:v>65.929678573298503</c:v>
                </c:pt>
                <c:pt idx="473">
                  <c:v>65.946867615223169</c:v>
                </c:pt>
                <c:pt idx="474">
                  <c:v>65.964028459241277</c:v>
                </c:pt>
                <c:pt idx="475">
                  <c:v>65.981161221097381</c:v>
                </c:pt>
                <c:pt idx="476">
                  <c:v>65.998266015836464</c:v>
                </c:pt>
                <c:pt idx="477">
                  <c:v>66.015342957809708</c:v>
                </c:pt>
                <c:pt idx="478">
                  <c:v>66.032392160680118</c:v>
                </c:pt>
                <c:pt idx="479">
                  <c:v>66.049413737428083</c:v>
                </c:pt>
                <c:pt idx="480">
                  <c:v>66.066407800356984</c:v>
                </c:pt>
                <c:pt idx="481">
                  <c:v>66.083374461098586</c:v>
                </c:pt>
                <c:pt idx="482">
                  <c:v>66.10031383061856</c:v>
                </c:pt>
                <c:pt idx="483">
                  <c:v>66.117226019221803</c:v>
                </c:pt>
                <c:pt idx="484">
                  <c:v>66.134111136557735</c:v>
                </c:pt>
                <c:pt idx="485">
                  <c:v>66.150969291625628</c:v>
                </c:pt>
                <c:pt idx="486">
                  <c:v>66.167800592779756</c:v>
                </c:pt>
                <c:pt idx="487">
                  <c:v>66.184605147734587</c:v>
                </c:pt>
                <c:pt idx="488">
                  <c:v>66.201383063569864</c:v>
                </c:pt>
                <c:pt idx="489">
                  <c:v>66.218134446735704</c:v>
                </c:pt>
                <c:pt idx="490">
                  <c:v>66.234859403057555</c:v>
                </c:pt>
                <c:pt idx="491">
                  <c:v>66.251558037741177</c:v>
                </c:pt>
                <c:pt idx="492">
                  <c:v>66.268230455377548</c:v>
                </c:pt>
                <c:pt idx="493">
                  <c:v>66.284876759947736</c:v>
                </c:pt>
                <c:pt idx="494">
                  <c:v>66.301497054827649</c:v>
                </c:pt>
                <c:pt idx="495">
                  <c:v>66.318091442792877</c:v>
                </c:pt>
                <c:pt idx="496">
                  <c:v>66.334660026023343</c:v>
                </c:pt>
                <c:pt idx="497">
                  <c:v>66.351202906108028</c:v>
                </c:pt>
                <c:pt idx="498">
                  <c:v>66.367720184049517</c:v>
                </c:pt>
                <c:pt idx="499">
                  <c:v>66.384211960268672</c:v>
                </c:pt>
                <c:pt idx="500">
                  <c:v>66.400678334609083</c:v>
                </c:pt>
                <c:pt idx="501">
                  <c:v>66.417119406341598</c:v>
                </c:pt>
                <c:pt idx="502">
                  <c:v>66.433535274168776</c:v>
                </c:pt>
                <c:pt idx="503">
                  <c:v>66.449926036229257</c:v>
                </c:pt>
                <c:pt idx="504">
                  <c:v>66.466291790102119</c:v>
                </c:pt>
                <c:pt idx="505">
                  <c:v>66.482632632811274</c:v>
                </c:pt>
                <c:pt idx="506">
                  <c:v>66.498948660829583</c:v>
                </c:pt>
                <c:pt idx="507">
                  <c:v>66.515239970083272</c:v>
                </c:pt>
                <c:pt idx="508">
                  <c:v>66.531506655956036</c:v>
                </c:pt>
                <c:pt idx="509">
                  <c:v>66.54774881329314</c:v>
                </c:pt>
                <c:pt idx="510">
                  <c:v>66.563966536405644</c:v>
                </c:pt>
                <c:pt idx="511">
                  <c:v>66.58015991907439</c:v>
                </c:pt>
                <c:pt idx="512">
                  <c:v>66.596329054554076</c:v>
                </c:pt>
                <c:pt idx="513">
                  <c:v>66.612474035577264</c:v>
                </c:pt>
                <c:pt idx="514">
                  <c:v>66.628594954358292</c:v>
                </c:pt>
                <c:pt idx="515">
                  <c:v>66.644691902597259</c:v>
                </c:pt>
                <c:pt idx="516">
                  <c:v>66.660764971483815</c:v>
                </c:pt>
                <c:pt idx="517">
                  <c:v>66.676814251701117</c:v>
                </c:pt>
                <c:pt idx="518">
                  <c:v>66.692839833429559</c:v>
                </c:pt>
                <c:pt idx="519">
                  <c:v>66.708841806350591</c:v>
                </c:pt>
                <c:pt idx="520">
                  <c:v>66.724820259650443</c:v>
                </c:pt>
                <c:pt idx="521">
                  <c:v>66.740775282023804</c:v>
                </c:pt>
                <c:pt idx="522">
                  <c:v>66.756706961677523</c:v>
                </c:pt>
                <c:pt idx="523">
                  <c:v>66.772615386334266</c:v>
                </c:pt>
                <c:pt idx="524">
                  <c:v>66.788500643236063</c:v>
                </c:pt>
                <c:pt idx="525">
                  <c:v>66.804362819147912</c:v>
                </c:pt>
                <c:pt idx="526">
                  <c:v>66.820202000361292</c:v>
                </c:pt>
                <c:pt idx="527">
                  <c:v>66.836018272697657</c:v>
                </c:pt>
                <c:pt idx="528">
                  <c:v>66.851811721511979</c:v>
                </c:pt>
                <c:pt idx="529">
                  <c:v>66.867582431696064</c:v>
                </c:pt>
                <c:pt idx="530">
                  <c:v>66.883330487682073</c:v>
                </c:pt>
                <c:pt idx="531">
                  <c:v>66.899055973445812</c:v>
                </c:pt>
                <c:pt idx="532">
                  <c:v>66.914758972510143</c:v>
                </c:pt>
                <c:pt idx="533">
                  <c:v>66.930439567948241</c:v>
                </c:pt>
                <c:pt idx="534">
                  <c:v>66.946097842386891</c:v>
                </c:pt>
                <c:pt idx="535">
                  <c:v>66.961733878009767</c:v>
                </c:pt>
                <c:pt idx="536">
                  <c:v>66.977347756560619</c:v>
                </c:pt>
                <c:pt idx="537">
                  <c:v>66.992939559346496</c:v>
                </c:pt>
                <c:pt idx="538">
                  <c:v>67.00850936724089</c:v>
                </c:pt>
                <c:pt idx="539">
                  <c:v>67.02405726068686</c:v>
                </c:pt>
                <c:pt idx="540">
                  <c:v>67.039583319700199</c:v>
                </c:pt>
                <c:pt idx="541">
                  <c:v>67.055087623872424</c:v>
                </c:pt>
                <c:pt idx="542">
                  <c:v>67.070570252373912</c:v>
                </c:pt>
                <c:pt idx="543">
                  <c:v>67.086031283956856</c:v>
                </c:pt>
                <c:pt idx="544">
                  <c:v>67.10147079695831</c:v>
                </c:pt>
                <c:pt idx="545">
                  <c:v>67.116888869303139</c:v>
                </c:pt>
                <c:pt idx="546">
                  <c:v>67.132285578506966</c:v>
                </c:pt>
                <c:pt idx="547">
                  <c:v>67.147661001679054</c:v>
                </c:pt>
                <c:pt idx="548">
                  <c:v>67.163015215525277</c:v>
                </c:pt>
                <c:pt idx="549">
                  <c:v>67.178348296350919</c:v>
                </c:pt>
                <c:pt idx="550">
                  <c:v>67.193660320063501</c:v>
                </c:pt>
                <c:pt idx="551">
                  <c:v>67.208951362175696</c:v>
                </c:pt>
                <c:pt idx="552">
                  <c:v>67.22422149780796</c:v>
                </c:pt>
                <c:pt idx="553">
                  <c:v>67.239470801691468</c:v>
                </c:pt>
                <c:pt idx="554">
                  <c:v>67.254699348170703</c:v>
                </c:pt>
                <c:pt idx="555">
                  <c:v>67.269907211206288</c:v>
                </c:pt>
                <c:pt idx="556">
                  <c:v>67.285094464377636</c:v>
                </c:pt>
                <c:pt idx="557">
                  <c:v>67.30026118088557</c:v>
                </c:pt>
                <c:pt idx="558">
                  <c:v>67.315407433555052</c:v>
                </c:pt>
                <c:pt idx="559">
                  <c:v>67.33053329483775</c:v>
                </c:pt>
                <c:pt idx="560">
                  <c:v>67.345638836814658</c:v>
                </c:pt>
                <c:pt idx="561">
                  <c:v>67.36072413119868</c:v>
                </c:pt>
                <c:pt idx="562">
                  <c:v>67.375789249337132</c:v>
                </c:pt>
                <c:pt idx="563">
                  <c:v>67.390834262214369</c:v>
                </c:pt>
                <c:pt idx="564">
                  <c:v>67.405859240454205</c:v>
                </c:pt>
                <c:pt idx="565">
                  <c:v>67.420864254322453</c:v>
                </c:pt>
                <c:pt idx="566">
                  <c:v>67.435849373729368</c:v>
                </c:pt>
                <c:pt idx="567">
                  <c:v>67.450814668232127</c:v>
                </c:pt>
                <c:pt idx="568">
                  <c:v>67.465760207037164</c:v>
                </c:pt>
                <c:pt idx="569">
                  <c:v>67.480686059002736</c:v>
                </c:pt>
                <c:pt idx="570">
                  <c:v>67.495592292641092</c:v>
                </c:pt>
                <c:pt idx="571">
                  <c:v>67.510478976121064</c:v>
                </c:pt>
                <c:pt idx="572">
                  <c:v>67.525346177270237</c:v>
                </c:pt>
                <c:pt idx="573">
                  <c:v>67.540193963577337</c:v>
                </c:pt>
                <c:pt idx="574">
                  <c:v>67.555022402194538</c:v>
                </c:pt>
                <c:pt idx="575">
                  <c:v>67.569831559939715</c:v>
                </c:pt>
                <c:pt idx="576">
                  <c:v>67.584621503298791</c:v>
                </c:pt>
                <c:pt idx="577">
                  <c:v>67.599392298427844</c:v>
                </c:pt>
                <c:pt idx="578">
                  <c:v>67.614144011155474</c:v>
                </c:pt>
                <c:pt idx="579">
                  <c:v>67.628876706984883</c:v>
                </c:pt>
                <c:pt idx="580">
                  <c:v>67.643590451096173</c:v>
                </c:pt>
                <c:pt idx="581">
                  <c:v>67.658285308348482</c:v>
                </c:pt>
                <c:pt idx="582">
                  <c:v>67.672961343282054</c:v>
                </c:pt>
                <c:pt idx="583">
                  <c:v>67.687618620120503</c:v>
                </c:pt>
                <c:pt idx="584">
                  <c:v>67.702257202772842</c:v>
                </c:pt>
                <c:pt idx="585">
                  <c:v>67.716877154835615</c:v>
                </c:pt>
                <c:pt idx="586">
                  <c:v>67.73147853959496</c:v>
                </c:pt>
                <c:pt idx="587">
                  <c:v>67.74606142002871</c:v>
                </c:pt>
                <c:pt idx="588">
                  <c:v>67.760625858808353</c:v>
                </c:pt>
                <c:pt idx="589">
                  <c:v>67.775171918301169</c:v>
                </c:pt>
                <c:pt idx="590">
                  <c:v>67.789699660572182</c:v>
                </c:pt>
                <c:pt idx="591">
                  <c:v>67.80420914738616</c:v>
                </c:pt>
                <c:pt idx="592">
                  <c:v>67.818700440209597</c:v>
                </c:pt>
                <c:pt idx="593">
                  <c:v>67.833173600212689</c:v>
                </c:pt>
                <c:pt idx="594">
                  <c:v>67.847628688271271</c:v>
                </c:pt>
                <c:pt idx="595">
                  <c:v>67.862065764968733</c:v>
                </c:pt>
                <c:pt idx="596">
                  <c:v>67.876484890597979</c:v>
                </c:pt>
                <c:pt idx="597">
                  <c:v>67.890886125163249</c:v>
                </c:pt>
                <c:pt idx="598">
                  <c:v>67.905269528382121</c:v>
                </c:pt>
                <c:pt idx="599">
                  <c:v>67.91963515968726</c:v>
                </c:pt>
                <c:pt idx="600">
                  <c:v>67.933983078228323</c:v>
                </c:pt>
                <c:pt idx="601">
                  <c:v>67.948313342873817</c:v>
                </c:pt>
                <c:pt idx="602">
                  <c:v>67.96262601221288</c:v>
                </c:pt>
                <c:pt idx="603">
                  <c:v>67.976921144557124</c:v>
                </c:pt>
                <c:pt idx="604">
                  <c:v>67.991198797942403</c:v>
                </c:pt>
                <c:pt idx="605">
                  <c:v>68.005459030130652</c:v>
                </c:pt>
                <c:pt idx="606">
                  <c:v>68.019701898611515</c:v>
                </c:pt>
                <c:pt idx="607">
                  <c:v>68.033927460604261</c:v>
                </c:pt>
                <c:pt idx="608">
                  <c:v>68.048135773059414</c:v>
                </c:pt>
                <c:pt idx="609">
                  <c:v>68.062326892660536</c:v>
                </c:pt>
                <c:pt idx="610">
                  <c:v>68.076500875825843</c:v>
                </c:pt>
                <c:pt idx="611">
                  <c:v>68.090657778710039</c:v>
                </c:pt>
                <c:pt idx="612">
                  <c:v>68.10479765720585</c:v>
                </c:pt>
                <c:pt idx="613">
                  <c:v>68.118920566945846</c:v>
                </c:pt>
                <c:pt idx="614">
                  <c:v>68.133026563303943</c:v>
                </c:pt>
                <c:pt idx="615">
                  <c:v>68.147115701397183</c:v>
                </c:pt>
                <c:pt idx="616">
                  <c:v>68.161188036087211</c:v>
                </c:pt>
                <c:pt idx="617">
                  <c:v>68.175243621982077</c:v>
                </c:pt>
                <c:pt idx="618">
                  <c:v>68.189282513437675</c:v>
                </c:pt>
                <c:pt idx="619">
                  <c:v>68.203304764559405</c:v>
                </c:pt>
                <c:pt idx="620">
                  <c:v>68.217310429203764</c:v>
                </c:pt>
                <c:pt idx="621">
                  <c:v>68.231299560979878</c:v>
                </c:pt>
                <c:pt idx="622">
                  <c:v>68.24527221325107</c:v>
                </c:pt>
                <c:pt idx="623">
                  <c:v>68.259228439136436</c:v>
                </c:pt>
                <c:pt idx="624">
                  <c:v>68.273168291512263</c:v>
                </c:pt>
                <c:pt idx="625">
                  <c:v>68.287091823013682</c:v>
                </c:pt>
                <c:pt idx="626">
                  <c:v>68.300999086036114</c:v>
                </c:pt>
                <c:pt idx="627">
                  <c:v>68.314890132736721</c:v>
                </c:pt>
                <c:pt idx="628">
                  <c:v>68.32876501503597</c:v>
                </c:pt>
                <c:pt idx="629">
                  <c:v>68.342623784619036</c:v>
                </c:pt>
                <c:pt idx="630">
                  <c:v>68.356466492937315</c:v>
                </c:pt>
                <c:pt idx="631">
                  <c:v>68.370293191209825</c:v>
                </c:pt>
                <c:pt idx="632">
                  <c:v>68.384103930424658</c:v>
                </c:pt>
                <c:pt idx="633">
                  <c:v>68.397898761340429</c:v>
                </c:pt>
                <c:pt idx="634">
                  <c:v>68.411677734487654</c:v>
                </c:pt>
                <c:pt idx="635">
                  <c:v>68.425440900170187</c:v>
                </c:pt>
                <c:pt idx="636">
                  <c:v>68.439188308466584</c:v>
                </c:pt>
                <c:pt idx="637">
                  <c:v>68.452920009231519</c:v>
                </c:pt>
                <c:pt idx="638">
                  <c:v>68.466636052097087</c:v>
                </c:pt>
                <c:pt idx="639">
                  <c:v>68.480336486474286</c:v>
                </c:pt>
                <c:pt idx="640">
                  <c:v>68.494021361554204</c:v>
                </c:pt>
                <c:pt idx="641">
                  <c:v>68.507690726309534</c:v>
                </c:pt>
                <c:pt idx="642">
                  <c:v>68.521344629495786</c:v>
                </c:pt>
                <c:pt idx="643">
                  <c:v>68.534983119652608</c:v>
                </c:pt>
                <c:pt idx="644">
                  <c:v>68.548606245105205</c:v>
                </c:pt>
                <c:pt idx="645">
                  <c:v>68.562214053965477</c:v>
                </c:pt>
                <c:pt idx="646">
                  <c:v>68.575806594133454</c:v>
                </c:pt>
                <c:pt idx="647">
                  <c:v>68.589383913298519</c:v>
                </c:pt>
                <c:pt idx="648">
                  <c:v>68.602946058940631</c:v>
                </c:pt>
                <c:pt idx="649">
                  <c:v>68.616493078331686</c:v>
                </c:pt>
                <c:pt idx="650">
                  <c:v>68.630025018536699</c:v>
                </c:pt>
                <c:pt idx="651">
                  <c:v>68.643541926415026</c:v>
                </c:pt>
                <c:pt idx="652">
                  <c:v>68.657043848621697</c:v>
                </c:pt>
                <c:pt idx="653">
                  <c:v>68.670530831608545</c:v>
                </c:pt>
                <c:pt idx="654">
                  <c:v>68.684002921625449</c:v>
                </c:pt>
                <c:pt idx="655">
                  <c:v>68.697460164721562</c:v>
                </c:pt>
                <c:pt idx="656">
                  <c:v>68.710902606746473</c:v>
                </c:pt>
                <c:pt idx="657">
                  <c:v>68.724330293351414</c:v>
                </c:pt>
                <c:pt idx="658">
                  <c:v>68.737743269990474</c:v>
                </c:pt>
                <c:pt idx="659">
                  <c:v>68.751141581921672</c:v>
                </c:pt>
                <c:pt idx="660">
                  <c:v>68.764525274208239</c:v>
                </c:pt>
                <c:pt idx="661">
                  <c:v>68.777894391719641</c:v>
                </c:pt>
                <c:pt idx="662">
                  <c:v>68.791248979132874</c:v>
                </c:pt>
                <c:pt idx="663">
                  <c:v>68.804589080933482</c:v>
                </c:pt>
                <c:pt idx="664">
                  <c:v>68.817914741416686</c:v>
                </c:pt>
                <c:pt idx="665">
                  <c:v>68.831226004688617</c:v>
                </c:pt>
                <c:pt idx="666">
                  <c:v>68.844522914667294</c:v>
                </c:pt>
                <c:pt idx="667">
                  <c:v>68.857805515083797</c:v>
                </c:pt>
                <c:pt idx="668">
                  <c:v>68.871073849483352</c:v>
                </c:pt>
                <c:pt idx="669">
                  <c:v>68.884327961226433</c:v>
                </c:pt>
                <c:pt idx="670">
                  <c:v>68.897567893489793</c:v>
                </c:pt>
                <c:pt idx="671">
                  <c:v>68.910793689267578</c:v>
                </c:pt>
                <c:pt idx="672">
                  <c:v>68.924005391372376</c:v>
                </c:pt>
                <c:pt idx="673">
                  <c:v>68.93720304243628</c:v>
                </c:pt>
                <c:pt idx="674">
                  <c:v>68.950386684911948</c:v>
                </c:pt>
                <c:pt idx="675">
                  <c:v>68.963556361073586</c:v>
                </c:pt>
                <c:pt idx="676">
                  <c:v>68.976712113018053</c:v>
                </c:pt>
                <c:pt idx="677">
                  <c:v>68.989853982665849</c:v>
                </c:pt>
                <c:pt idx="678">
                  <c:v>69.002982011762128</c:v>
                </c:pt>
                <c:pt idx="679">
                  <c:v>69.016096241877747</c:v>
                </c:pt>
                <c:pt idx="680">
                  <c:v>69.029196714410205</c:v>
                </c:pt>
                <c:pt idx="681">
                  <c:v>69.042283470584721</c:v>
                </c:pt>
                <c:pt idx="682">
                  <c:v>69.05535655145512</c:v>
                </c:pt>
                <c:pt idx="683">
                  <c:v>69.068415997904964</c:v>
                </c:pt>
                <c:pt idx="684">
                  <c:v>69.081461850648353</c:v>
                </c:pt>
                <c:pt idx="685">
                  <c:v>69.094494150231029</c:v>
                </c:pt>
                <c:pt idx="686">
                  <c:v>69.10751293703126</c:v>
                </c:pt>
                <c:pt idx="687">
                  <c:v>69.120518251260847</c:v>
                </c:pt>
                <c:pt idx="688">
                  <c:v>69.133510132966038</c:v>
                </c:pt>
                <c:pt idx="689">
                  <c:v>69.146488622028457</c:v>
                </c:pt>
                <c:pt idx="690">
                  <c:v>69.159453758166094</c:v>
                </c:pt>
                <c:pt idx="691">
                  <c:v>69.172405580934182</c:v>
                </c:pt>
                <c:pt idx="692">
                  <c:v>69.185344129726104</c:v>
                </c:pt>
                <c:pt idx="693">
                  <c:v>69.198269443774407</c:v>
                </c:pt>
                <c:pt idx="694">
                  <c:v>69.211181562151566</c:v>
                </c:pt>
                <c:pt idx="695">
                  <c:v>69.224080523771022</c:v>
                </c:pt>
                <c:pt idx="696">
                  <c:v>69.236966367387978</c:v>
                </c:pt>
                <c:pt idx="697">
                  <c:v>69.249839131600353</c:v>
                </c:pt>
                <c:pt idx="698">
                  <c:v>69.262698854849617</c:v>
                </c:pt>
                <c:pt idx="699">
                  <c:v>69.275545575421717</c:v>
                </c:pt>
                <c:pt idx="700">
                  <c:v>69.288379331447885</c:v>
                </c:pt>
                <c:pt idx="701">
                  <c:v>69.301200160905594</c:v>
                </c:pt>
                <c:pt idx="702">
                  <c:v>69.314008101619294</c:v>
                </c:pt>
                <c:pt idx="703">
                  <c:v>69.326803191261391</c:v>
                </c:pt>
                <c:pt idx="704">
                  <c:v>69.339585467353018</c:v>
                </c:pt>
                <c:pt idx="705">
                  <c:v>69.352354967264873</c:v>
                </c:pt>
                <c:pt idx="706">
                  <c:v>69.365111728218096</c:v>
                </c:pt>
                <c:pt idx="707">
                  <c:v>69.377855787285085</c:v>
                </c:pt>
                <c:pt idx="708">
                  <c:v>69.390587181390288</c:v>
                </c:pt>
                <c:pt idx="709">
                  <c:v>69.403305947311082</c:v>
                </c:pt>
                <c:pt idx="710">
                  <c:v>69.41601212167852</c:v>
                </c:pt>
                <c:pt idx="711">
                  <c:v>69.428705740978145</c:v>
                </c:pt>
                <c:pt idx="712">
                  <c:v>69.441386841550866</c:v>
                </c:pt>
                <c:pt idx="713">
                  <c:v>69.45405545959369</c:v>
                </c:pt>
                <c:pt idx="714">
                  <c:v>69.466711631160493</c:v>
                </c:pt>
                <c:pt idx="715">
                  <c:v>69.479355392162859</c:v>
                </c:pt>
                <c:pt idx="716">
                  <c:v>69.49198677837083</c:v>
                </c:pt>
                <c:pt idx="717">
                  <c:v>69.504605825413691</c:v>
                </c:pt>
                <c:pt idx="718">
                  <c:v>69.517212568780735</c:v>
                </c:pt>
                <c:pt idx="719">
                  <c:v>69.529807043822032</c:v>
                </c:pt>
                <c:pt idx="720">
                  <c:v>69.542389285749167</c:v>
                </c:pt>
                <c:pt idx="721">
                  <c:v>69.554959329636034</c:v>
                </c:pt>
                <c:pt idx="722">
                  <c:v>69.56751721041951</c:v>
                </c:pt>
                <c:pt idx="723">
                  <c:v>69.580062962900328</c:v>
                </c:pt>
                <c:pt idx="724">
                  <c:v>69.592596621743667</c:v>
                </c:pt>
                <c:pt idx="725">
                  <c:v>69.605118221479984</c:v>
                </c:pt>
                <c:pt idx="726">
                  <c:v>69.617627796505687</c:v>
                </c:pt>
                <c:pt idx="727">
                  <c:v>69.630125381083943</c:v>
                </c:pt>
                <c:pt idx="728">
                  <c:v>69.642611009345273</c:v>
                </c:pt>
                <c:pt idx="729">
                  <c:v>69.655084715288368</c:v>
                </c:pt>
                <c:pt idx="730">
                  <c:v>69.667546532780761</c:v>
                </c:pt>
                <c:pt idx="731">
                  <c:v>69.679996495559507</c:v>
                </c:pt>
                <c:pt idx="732">
                  <c:v>69.692434637231941</c:v>
                </c:pt>
                <c:pt idx="733">
                  <c:v>69.70486099127632</c:v>
                </c:pt>
                <c:pt idx="734">
                  <c:v>69.717275591042537</c:v>
                </c:pt>
                <c:pt idx="735">
                  <c:v>69.729678469752812</c:v>
                </c:pt>
                <c:pt idx="736">
                  <c:v>69.742069660502338</c:v>
                </c:pt>
                <c:pt idx="737">
                  <c:v>69.754449196260026</c:v>
                </c:pt>
                <c:pt idx="738">
                  <c:v>69.766817109869109</c:v>
                </c:pt>
                <c:pt idx="739">
                  <c:v>69.779173434047848</c:v>
                </c:pt>
                <c:pt idx="740">
                  <c:v>69.791518201390176</c:v>
                </c:pt>
                <c:pt idx="741">
                  <c:v>69.803851444366373</c:v>
                </c:pt>
                <c:pt idx="742">
                  <c:v>69.816173195323714</c:v>
                </c:pt>
                <c:pt idx="743">
                  <c:v>69.82848348648713</c:v>
                </c:pt>
                <c:pt idx="744">
                  <c:v>69.840782349959809</c:v>
                </c:pt>
                <c:pt idx="745">
                  <c:v>69.85306981772392</c:v>
                </c:pt>
                <c:pt idx="746">
                  <c:v>69.865345921641179</c:v>
                </c:pt>
                <c:pt idx="747">
                  <c:v>69.877610693453505</c:v>
                </c:pt>
                <c:pt idx="748">
                  <c:v>69.88986416478366</c:v>
                </c:pt>
                <c:pt idx="749">
                  <c:v>69.902106367135858</c:v>
                </c:pt>
                <c:pt idx="750">
                  <c:v>69.914337331896405</c:v>
                </c:pt>
                <c:pt idx="751">
                  <c:v>69.926557090334313</c:v>
                </c:pt>
                <c:pt idx="752">
                  <c:v>69.938765673601921</c:v>
                </c:pt>
                <c:pt idx="753">
                  <c:v>69.950963112735408</c:v>
                </c:pt>
                <c:pt idx="754">
                  <c:v>69.963149438655606</c:v>
                </c:pt>
                <c:pt idx="755">
                  <c:v>69.975324682168377</c:v>
                </c:pt>
                <c:pt idx="756">
                  <c:v>69.987488873965361</c:v>
                </c:pt>
                <c:pt idx="757">
                  <c:v>69.999642044624508</c:v>
                </c:pt>
                <c:pt idx="758">
                  <c:v>70.011784224610679</c:v>
                </c:pt>
                <c:pt idx="759">
                  <c:v>70.023915444276213</c:v>
                </c:pt>
                <c:pt idx="760">
                  <c:v>70.036035733861567</c:v>
                </c:pt>
                <c:pt idx="761">
                  <c:v>70.048145123495829</c:v>
                </c:pt>
                <c:pt idx="762">
                  <c:v>70.060243643197339</c:v>
                </c:pt>
                <c:pt idx="763">
                  <c:v>70.072331322874234</c:v>
                </c:pt>
                <c:pt idx="764">
                  <c:v>70.084408192325014</c:v>
                </c:pt>
                <c:pt idx="765">
                  <c:v>70.096474281239125</c:v>
                </c:pt>
                <c:pt idx="766">
                  <c:v>70.108529619197526</c:v>
                </c:pt>
                <c:pt idx="767">
                  <c:v>70.120574235673217</c:v>
                </c:pt>
                <c:pt idx="768">
                  <c:v>70.132608160031808</c:v>
                </c:pt>
                <c:pt idx="769">
                  <c:v>70.144631421532068</c:v>
                </c:pt>
                <c:pt idx="770">
                  <c:v>70.156644049326459</c:v>
                </c:pt>
                <c:pt idx="771">
                  <c:v>70.168646072461712</c:v>
                </c:pt>
                <c:pt idx="772">
                  <c:v>70.18063751987934</c:v>
                </c:pt>
                <c:pt idx="773">
                  <c:v>70.192618420416181</c:v>
                </c:pt>
                <c:pt idx="774">
                  <c:v>70.204588802804906</c:v>
                </c:pt>
                <c:pt idx="775">
                  <c:v>70.216548695674589</c:v>
                </c:pt>
                <c:pt idx="776">
                  <c:v>70.228498127551248</c:v>
                </c:pt>
                <c:pt idx="777">
                  <c:v>70.240437126858282</c:v>
                </c:pt>
                <c:pt idx="778">
                  <c:v>70.252365721917087</c:v>
                </c:pt>
                <c:pt idx="779">
                  <c:v>70.264283940947493</c:v>
                </c:pt>
                <c:pt idx="780">
                  <c:v>70.276191812068348</c:v>
                </c:pt>
                <c:pt idx="781">
                  <c:v>70.288089363297956</c:v>
                </c:pt>
                <c:pt idx="782">
                  <c:v>70.299976622554695</c:v>
                </c:pt>
                <c:pt idx="783">
                  <c:v>70.311853617657334</c:v>
                </c:pt>
                <c:pt idx="784">
                  <c:v>70.323720376325767</c:v>
                </c:pt>
                <c:pt idx="785">
                  <c:v>70.33557692618129</c:v>
                </c:pt>
                <c:pt idx="786">
                  <c:v>70.347423294747273</c:v>
                </c:pt>
                <c:pt idx="787">
                  <c:v>70.359259509449529</c:v>
                </c:pt>
                <c:pt idx="788">
                  <c:v>70.37108559761684</c:v>
                </c:pt>
                <c:pt idx="789">
                  <c:v>70.382901586481509</c:v>
                </c:pt>
                <c:pt idx="790">
                  <c:v>70.394707503179689</c:v>
                </c:pt>
                <c:pt idx="791">
                  <c:v>70.406503374752049</c:v>
                </c:pt>
                <c:pt idx="792">
                  <c:v>70.41828922814409</c:v>
                </c:pt>
                <c:pt idx="793">
                  <c:v>70.430065090206725</c:v>
                </c:pt>
                <c:pt idx="794">
                  <c:v>70.441830987696676</c:v>
                </c:pt>
                <c:pt idx="795">
                  <c:v>70.453586947277017</c:v>
                </c:pt>
                <c:pt idx="796">
                  <c:v>70.465332995517542</c:v>
                </c:pt>
                <c:pt idx="797">
                  <c:v>70.477069158895347</c:v>
                </c:pt>
                <c:pt idx="798">
                  <c:v>70.488795463795171</c:v>
                </c:pt>
                <c:pt idx="799">
                  <c:v>70.500511936509923</c:v>
                </c:pt>
                <c:pt idx="800">
                  <c:v>70.512218603241124</c:v>
                </c:pt>
                <c:pt idx="801">
                  <c:v>70.523915490099327</c:v>
                </c:pt>
                <c:pt idx="802">
                  <c:v>70.535602623104623</c:v>
                </c:pt>
                <c:pt idx="803">
                  <c:v>70.547280028187046</c:v>
                </c:pt>
                <c:pt idx="804">
                  <c:v>70.55894773118699</c:v>
                </c:pt>
                <c:pt idx="805">
                  <c:v>70.570605757855716</c:v>
                </c:pt>
                <c:pt idx="806">
                  <c:v>70.582254133855727</c:v>
                </c:pt>
                <c:pt idx="807">
                  <c:v>70.593892884761274</c:v>
                </c:pt>
                <c:pt idx="808">
                  <c:v>70.605522036058687</c:v>
                </c:pt>
                <c:pt idx="809">
                  <c:v>70.617141613146899</c:v>
                </c:pt>
                <c:pt idx="810">
                  <c:v>70.628751641337814</c:v>
                </c:pt>
                <c:pt idx="811">
                  <c:v>70.640352145856781</c:v>
                </c:pt>
                <c:pt idx="812">
                  <c:v>70.651943151842957</c:v>
                </c:pt>
                <c:pt idx="813">
                  <c:v>70.663524684349767</c:v>
                </c:pt>
                <c:pt idx="814">
                  <c:v>70.675096768345313</c:v>
                </c:pt>
                <c:pt idx="815">
                  <c:v>70.686659428712787</c:v>
                </c:pt>
                <c:pt idx="816">
                  <c:v>70.69821269025087</c:v>
                </c:pt>
                <c:pt idx="817">
                  <c:v>70.709756577674156</c:v>
                </c:pt>
                <c:pt idx="818">
                  <c:v>70.721291115613568</c:v>
                </c:pt>
                <c:pt idx="819">
                  <c:v>70.732816328616735</c:v>
                </c:pt>
                <c:pt idx="820">
                  <c:v>70.744332241148413</c:v>
                </c:pt>
                <c:pt idx="821">
                  <c:v>70.755838877590875</c:v>
                </c:pt>
                <c:pt idx="822">
                  <c:v>70.767336262244328</c:v>
                </c:pt>
                <c:pt idx="823">
                  <c:v>70.778824419327279</c:v>
                </c:pt>
                <c:pt idx="824">
                  <c:v>70.790303372976936</c:v>
                </c:pt>
                <c:pt idx="825">
                  <c:v>70.801773147249634</c:v>
                </c:pt>
                <c:pt idx="826">
                  <c:v>70.813233766121186</c:v>
                </c:pt>
                <c:pt idx="827">
                  <c:v>70.824685253487218</c:v>
                </c:pt>
                <c:pt idx="828">
                  <c:v>70.836127633163713</c:v>
                </c:pt>
                <c:pt idx="829">
                  <c:v>70.847560928887191</c:v>
                </c:pt>
                <c:pt idx="830">
                  <c:v>70.858985164315271</c:v>
                </c:pt>
                <c:pt idx="831">
                  <c:v>70.870400363026903</c:v>
                </c:pt>
                <c:pt idx="832">
                  <c:v>70.881806548522817</c:v>
                </c:pt>
                <c:pt idx="833">
                  <c:v>70.8932037442259</c:v>
                </c:pt>
                <c:pt idx="834">
                  <c:v>70.904591973481516</c:v>
                </c:pt>
                <c:pt idx="835">
                  <c:v>70.915971259557963</c:v>
                </c:pt>
                <c:pt idx="836">
                  <c:v>70.927341625646719</c:v>
                </c:pt>
                <c:pt idx="837">
                  <c:v>70.938703094862916</c:v>
                </c:pt>
                <c:pt idx="838">
                  <c:v>70.95005569024562</c:v>
                </c:pt>
                <c:pt idx="839">
                  <c:v>70.961399434758235</c:v>
                </c:pt>
                <c:pt idx="840">
                  <c:v>70.972734351288864</c:v>
                </c:pt>
                <c:pt idx="841">
                  <c:v>70.984060462650632</c:v>
                </c:pt>
                <c:pt idx="842">
                  <c:v>70.995377791582101</c:v>
                </c:pt>
                <c:pt idx="843">
                  <c:v>71.006686360747509</c:v>
                </c:pt>
                <c:pt idx="844">
                  <c:v>71.01798619273724</c:v>
                </c:pt>
                <c:pt idx="845">
                  <c:v>71.029277310068096</c:v>
                </c:pt>
                <c:pt idx="846">
                  <c:v>71.04055973518372</c:v>
                </c:pt>
                <c:pt idx="847">
                  <c:v>71.051833490454797</c:v>
                </c:pt>
                <c:pt idx="848">
                  <c:v>71.063098598179565</c:v>
                </c:pt>
                <c:pt idx="849">
                  <c:v>71.074355080584041</c:v>
                </c:pt>
                <c:pt idx="850">
                  <c:v>71.085602959822367</c:v>
                </c:pt>
                <c:pt idx="851">
                  <c:v>71.096842257977229</c:v>
                </c:pt>
                <c:pt idx="852">
                  <c:v>71.108072997060077</c:v>
                </c:pt>
                <c:pt idx="853">
                  <c:v>71.119295199011546</c:v>
                </c:pt>
                <c:pt idx="854">
                  <c:v>71.130508885701758</c:v>
                </c:pt>
                <c:pt idx="855">
                  <c:v>71.14171407893059</c:v>
                </c:pt>
                <c:pt idx="856">
                  <c:v>71.152910800428117</c:v>
                </c:pt>
                <c:pt idx="857">
                  <c:v>71.164099071854864</c:v>
                </c:pt>
                <c:pt idx="858">
                  <c:v>71.175278914802092</c:v>
                </c:pt>
                <c:pt idx="859">
                  <c:v>71.186450350792214</c:v>
                </c:pt>
                <c:pt idx="860">
                  <c:v>71.197613401279042</c:v>
                </c:pt>
                <c:pt idx="861">
                  <c:v>71.208768087648124</c:v>
                </c:pt>
                <c:pt idx="862">
                  <c:v>71.219914431217077</c:v>
                </c:pt>
                <c:pt idx="863">
                  <c:v>71.231052453235861</c:v>
                </c:pt>
                <c:pt idx="864">
                  <c:v>71.242182174887176</c:v>
                </c:pt>
                <c:pt idx="865">
                  <c:v>71.253303617286619</c:v>
                </c:pt>
                <c:pt idx="866">
                  <c:v>71.264416801483151</c:v>
                </c:pt>
                <c:pt idx="867">
                  <c:v>71.275521748459326</c:v>
                </c:pt>
                <c:pt idx="868">
                  <c:v>71.286618479131604</c:v>
                </c:pt>
                <c:pt idx="869">
                  <c:v>71.29770701435065</c:v>
                </c:pt>
                <c:pt idx="870">
                  <c:v>71.308787374901641</c:v>
                </c:pt>
                <c:pt idx="871">
                  <c:v>71.319859581504573</c:v>
                </c:pt>
                <c:pt idx="872">
                  <c:v>71.330923654814555</c:v>
                </c:pt>
                <c:pt idx="873">
                  <c:v>71.341979615422119</c:v>
                </c:pt>
                <c:pt idx="874">
                  <c:v>71.353027483853467</c:v>
                </c:pt>
                <c:pt idx="875">
                  <c:v>71.364067280570836</c:v>
                </c:pt>
                <c:pt idx="876">
                  <c:v>71.375099025972702</c:v>
                </c:pt>
                <c:pt idx="877">
                  <c:v>71.386122740394143</c:v>
                </c:pt>
                <c:pt idx="878">
                  <c:v>71.397138444107142</c:v>
                </c:pt>
                <c:pt idx="879">
                  <c:v>71.408146157320786</c:v>
                </c:pt>
                <c:pt idx="880">
                  <c:v>71.419145900181604</c:v>
                </c:pt>
                <c:pt idx="881">
                  <c:v>71.430137692773869</c:v>
                </c:pt>
                <c:pt idx="882">
                  <c:v>71.441121555119835</c:v>
                </c:pt>
                <c:pt idx="883">
                  <c:v>71.452097507180056</c:v>
                </c:pt>
                <c:pt idx="884">
                  <c:v>71.463065568853651</c:v>
                </c:pt>
                <c:pt idx="885">
                  <c:v>71.474025759978559</c:v>
                </c:pt>
                <c:pt idx="886">
                  <c:v>71.484978100331872</c:v>
                </c:pt>
                <c:pt idx="887">
                  <c:v>71.495922609630028</c:v>
                </c:pt>
                <c:pt idx="888">
                  <c:v>71.506859307529169</c:v>
                </c:pt>
                <c:pt idx="889">
                  <c:v>71.517788213625352</c:v>
                </c:pt>
                <c:pt idx="890">
                  <c:v>71.528709347454864</c:v>
                </c:pt>
                <c:pt idx="891">
                  <c:v>71.539622728494422</c:v>
                </c:pt>
                <c:pt idx="892">
                  <c:v>71.550528376161509</c:v>
                </c:pt>
                <c:pt idx="893">
                  <c:v>71.561426309814635</c:v>
                </c:pt>
                <c:pt idx="894">
                  <c:v>71.572316548753548</c:v>
                </c:pt>
                <c:pt idx="895">
                  <c:v>71.58319911221956</c:v>
                </c:pt>
                <c:pt idx="896">
                  <c:v>71.594074019395748</c:v>
                </c:pt>
                <c:pt idx="897">
                  <c:v>71.60494128940725</c:v>
                </c:pt>
                <c:pt idx="898">
                  <c:v>71.615800941321567</c:v>
                </c:pt>
                <c:pt idx="899">
                  <c:v>71.626652994148685</c:v>
                </c:pt>
                <c:pt idx="900">
                  <c:v>71.637497466841481</c:v>
                </c:pt>
                <c:pt idx="901">
                  <c:v>71.648334378295914</c:v>
                </c:pt>
                <c:pt idx="902">
                  <c:v>71.659163747351244</c:v>
                </c:pt>
                <c:pt idx="903">
                  <c:v>71.669985592790326</c:v>
                </c:pt>
                <c:pt idx="904">
                  <c:v>71.680799933339856</c:v>
                </c:pt>
                <c:pt idx="905">
                  <c:v>71.691606787670636</c:v>
                </c:pt>
                <c:pt idx="906">
                  <c:v>71.702406174397751</c:v>
                </c:pt>
                <c:pt idx="907">
                  <c:v>71.713198112080931</c:v>
                </c:pt>
                <c:pt idx="908">
                  <c:v>71.723982619224671</c:v>
                </c:pt>
                <c:pt idx="909">
                  <c:v>71.734759714278567</c:v>
                </c:pt>
                <c:pt idx="910">
                  <c:v>71.74552941563752</c:v>
                </c:pt>
                <c:pt idx="911">
                  <c:v>71.756291741641974</c:v>
                </c:pt>
                <c:pt idx="912">
                  <c:v>71.767046710578185</c:v>
                </c:pt>
                <c:pt idx="913">
                  <c:v>71.777794340678412</c:v>
                </c:pt>
                <c:pt idx="914">
                  <c:v>71.788534650121193</c:v>
                </c:pt>
                <c:pt idx="915">
                  <c:v>71.799267657031578</c:v>
                </c:pt>
                <c:pt idx="916">
                  <c:v>71.809993379481369</c:v>
                </c:pt>
                <c:pt idx="917">
                  <c:v>71.820711835489291</c:v>
                </c:pt>
                <c:pt idx="918">
                  <c:v>71.831423043021317</c:v>
                </c:pt>
                <c:pt idx="919">
                  <c:v>71.842127019990855</c:v>
                </c:pt>
                <c:pt idx="920">
                  <c:v>71.852823784258945</c:v>
                </c:pt>
                <c:pt idx="921">
                  <c:v>71.863513353634573</c:v>
                </c:pt>
                <c:pt idx="922">
                  <c:v>71.874195745874815</c:v>
                </c:pt>
                <c:pt idx="923">
                  <c:v>71.884870978685072</c:v>
                </c:pt>
                <c:pt idx="924">
                  <c:v>71.895539069719376</c:v>
                </c:pt>
                <c:pt idx="925">
                  <c:v>71.906200036580515</c:v>
                </c:pt>
                <c:pt idx="926">
                  <c:v>71.916853896820314</c:v>
                </c:pt>
                <c:pt idx="927">
                  <c:v>71.927500667939839</c:v>
                </c:pt>
                <c:pt idx="928">
                  <c:v>71.938140367389622</c:v>
                </c:pt>
                <c:pt idx="929">
                  <c:v>71.948773012569887</c:v>
                </c:pt>
                <c:pt idx="930">
                  <c:v>71.959398620830711</c:v>
                </c:pt>
                <c:pt idx="931">
                  <c:v>71.970017209472346</c:v>
                </c:pt>
                <c:pt idx="932">
                  <c:v>71.980628795745361</c:v>
                </c:pt>
                <c:pt idx="933">
                  <c:v>71.991233396850888</c:v>
                </c:pt>
                <c:pt idx="934">
                  <c:v>72.00183102994076</c:v>
                </c:pt>
                <c:pt idx="935">
                  <c:v>72.012421712117856</c:v>
                </c:pt>
                <c:pt idx="936">
                  <c:v>72.02300546043621</c:v>
                </c:pt>
                <c:pt idx="937">
                  <c:v>72.033582291901268</c:v>
                </c:pt>
                <c:pt idx="938">
                  <c:v>72.044152223470078</c:v>
                </c:pt>
                <c:pt idx="939">
                  <c:v>72.05471527205151</c:v>
                </c:pt>
                <c:pt idx="940">
                  <c:v>72.065271454506416</c:v>
                </c:pt>
                <c:pt idx="941">
                  <c:v>72.075820787647928</c:v>
                </c:pt>
                <c:pt idx="942">
                  <c:v>72.086363288241586</c:v>
                </c:pt>
                <c:pt idx="943">
                  <c:v>72.096898973005608</c:v>
                </c:pt>
                <c:pt idx="944">
                  <c:v>72.10742785861099</c:v>
                </c:pt>
                <c:pt idx="945">
                  <c:v>72.11794996168183</c:v>
                </c:pt>
                <c:pt idx="946">
                  <c:v>72.128465298795419</c:v>
                </c:pt>
                <c:pt idx="947">
                  <c:v>72.138973886482546</c:v>
                </c:pt>
                <c:pt idx="948">
                  <c:v>72.149475741227604</c:v>
                </c:pt>
                <c:pt idx="949">
                  <c:v>72.159970879468858</c:v>
                </c:pt>
                <c:pt idx="950">
                  <c:v>72.170459317598571</c:v>
                </c:pt>
                <c:pt idx="951">
                  <c:v>72.180941071963289</c:v>
                </c:pt>
                <c:pt idx="952">
                  <c:v>72.191416158863973</c:v>
                </c:pt>
                <c:pt idx="953">
                  <c:v>72.201884594556176</c:v>
                </c:pt>
                <c:pt idx="954">
                  <c:v>72.212346395250322</c:v>
                </c:pt>
                <c:pt idx="955">
                  <c:v>72.222801577111809</c:v>
                </c:pt>
                <c:pt idx="956">
                  <c:v>72.233250156261235</c:v>
                </c:pt>
                <c:pt idx="957">
                  <c:v>72.243692148774599</c:v>
                </c:pt>
                <c:pt idx="958">
                  <c:v>72.25412757068348</c:v>
                </c:pt>
                <c:pt idx="959">
                  <c:v>72.26455643797523</c:v>
                </c:pt>
                <c:pt idx="960">
                  <c:v>72.274978766593136</c:v>
                </c:pt>
                <c:pt idx="961">
                  <c:v>72.285394572436687</c:v>
                </c:pt>
                <c:pt idx="962">
                  <c:v>72.295803871361599</c:v>
                </c:pt>
                <c:pt idx="963">
                  <c:v>72.306206679180178</c:v>
                </c:pt>
                <c:pt idx="964">
                  <c:v>72.316603011661414</c:v>
                </c:pt>
                <c:pt idx="965">
                  <c:v>72.326992884531165</c:v>
                </c:pt>
                <c:pt idx="966">
                  <c:v>72.337376313472348</c:v>
                </c:pt>
                <c:pt idx="967">
                  <c:v>72.347753314125129</c:v>
                </c:pt>
                <c:pt idx="968">
                  <c:v>72.358123902087073</c:v>
                </c:pt>
                <c:pt idx="969">
                  <c:v>72.368488092913381</c:v>
                </c:pt>
                <c:pt idx="970">
                  <c:v>72.378845902117007</c:v>
                </c:pt>
                <c:pt idx="971">
                  <c:v>72.389197345168881</c:v>
                </c:pt>
                <c:pt idx="972">
                  <c:v>72.399542437498042</c:v>
                </c:pt>
                <c:pt idx="973">
                  <c:v>72.409881194491845</c:v>
                </c:pt>
                <c:pt idx="974">
                  <c:v>72.420213631496154</c:v>
                </c:pt>
                <c:pt idx="975">
                  <c:v>72.43053976381546</c:v>
                </c:pt>
                <c:pt idx="976">
                  <c:v>72.440859606713104</c:v>
                </c:pt>
                <c:pt idx="977">
                  <c:v>72.451173175411398</c:v>
                </c:pt>
                <c:pt idx="978">
                  <c:v>72.461480485091869</c:v>
                </c:pt>
                <c:pt idx="979">
                  <c:v>72.471781550895372</c:v>
                </c:pt>
                <c:pt idx="980">
                  <c:v>72.482076387922248</c:v>
                </c:pt>
                <c:pt idx="981">
                  <c:v>72.492365011232565</c:v>
                </c:pt>
                <c:pt idx="982">
                  <c:v>72.502647435846228</c:v>
                </c:pt>
                <c:pt idx="983">
                  <c:v>72.512923676743156</c:v>
                </c:pt>
                <c:pt idx="984">
                  <c:v>72.523193748863449</c:v>
                </c:pt>
                <c:pt idx="985">
                  <c:v>72.533457667107569</c:v>
                </c:pt>
                <c:pt idx="986">
                  <c:v>72.543715446336464</c:v>
                </c:pt>
                <c:pt idx="987">
                  <c:v>72.553967101371811</c:v>
                </c:pt>
                <c:pt idx="988">
                  <c:v>72.564212646996083</c:v>
                </c:pt>
                <c:pt idx="989">
                  <c:v>72.574452097952786</c:v>
                </c:pt>
                <c:pt idx="990">
                  <c:v>72.584685468946589</c:v>
                </c:pt>
                <c:pt idx="991">
                  <c:v>72.594912774643475</c:v>
                </c:pt>
                <c:pt idx="992">
                  <c:v>72.605134029670921</c:v>
                </c:pt>
                <c:pt idx="993">
                  <c:v>72.615349248618074</c:v>
                </c:pt>
                <c:pt idx="994">
                  <c:v>72.625558446035868</c:v>
                </c:pt>
                <c:pt idx="995">
                  <c:v>72.635761636437167</c:v>
                </c:pt>
                <c:pt idx="996">
                  <c:v>72.645958834297019</c:v>
                </c:pt>
                <c:pt idx="997">
                  <c:v>72.656150054052702</c:v>
                </c:pt>
                <c:pt idx="998">
                  <c:v>72.66633531010396</c:v>
                </c:pt>
                <c:pt idx="999">
                  <c:v>72.676514616813108</c:v>
                </c:pt>
                <c:pt idx="1000">
                  <c:v>72.686687988505184</c:v>
                </c:pt>
                <c:pt idx="1001">
                  <c:v>72.696855439468152</c:v>
                </c:pt>
                <c:pt idx="1002">
                  <c:v>72.707016983953011</c:v>
                </c:pt>
                <c:pt idx="1003">
                  <c:v>72.717172636173956</c:v>
                </c:pt>
                <c:pt idx="1004">
                  <c:v>72.72732241030856</c:v>
                </c:pt>
                <c:pt idx="1005">
                  <c:v>72.737466320497845</c:v>
                </c:pt>
                <c:pt idx="1006">
                  <c:v>72.747604380846525</c:v>
                </c:pt>
                <c:pt idx="1007">
                  <c:v>72.757736605423105</c:v>
                </c:pt>
                <c:pt idx="1008">
                  <c:v>72.767863008260022</c:v>
                </c:pt>
                <c:pt idx="1009">
                  <c:v>72.77798360335386</c:v>
                </c:pt>
                <c:pt idx="1010">
                  <c:v>72.788098404665377</c:v>
                </c:pt>
                <c:pt idx="1011">
                  <c:v>72.79820742611976</c:v>
                </c:pt>
                <c:pt idx="1012">
                  <c:v>72.808310681606741</c:v>
                </c:pt>
                <c:pt idx="1013">
                  <c:v>72.818408184980697</c:v>
                </c:pt>
                <c:pt idx="1014">
                  <c:v>72.828499950060859</c:v>
                </c:pt>
                <c:pt idx="1015">
                  <c:v>72.838585990631415</c:v>
                </c:pt>
                <c:pt idx="1016">
                  <c:v>72.848666320441652</c:v>
                </c:pt>
                <c:pt idx="1017">
                  <c:v>72.858740953206137</c:v>
                </c:pt>
                <c:pt idx="1018">
                  <c:v>72.868809902604809</c:v>
                </c:pt>
                <c:pt idx="1019">
                  <c:v>72.878873182283158</c:v>
                </c:pt>
                <c:pt idx="1020">
                  <c:v>72.88893080585234</c:v>
                </c:pt>
                <c:pt idx="1021">
                  <c:v>72.89898278688932</c:v>
                </c:pt>
                <c:pt idx="1022">
                  <c:v>72.909029138937029</c:v>
                </c:pt>
                <c:pt idx="1023">
                  <c:v>72.919069875504491</c:v>
                </c:pt>
                <c:pt idx="1024">
                  <c:v>72.929105010066962</c:v>
                </c:pt>
                <c:pt idx="1025">
                  <c:v>72.939134556066065</c:v>
                </c:pt>
                <c:pt idx="1026">
                  <c:v>72.949158526909898</c:v>
                </c:pt>
                <c:pt idx="1027">
                  <c:v>72.959176935973261</c:v>
                </c:pt>
                <c:pt idx="1028">
                  <c:v>72.969189796597661</c:v>
                </c:pt>
                <c:pt idx="1029">
                  <c:v>72.979197122091549</c:v>
                </c:pt>
                <c:pt idx="1030">
                  <c:v>72.98919892573042</c:v>
                </c:pt>
                <c:pt idx="1031">
                  <c:v>72.999195220756945</c:v>
                </c:pt>
                <c:pt idx="1032">
                  <c:v>73.009186020381094</c:v>
                </c:pt>
                <c:pt idx="1033">
                  <c:v>73.019171337780293</c:v>
                </c:pt>
                <c:pt idx="1034">
                  <c:v>73.029151186099512</c:v>
                </c:pt>
                <c:pt idx="1035">
                  <c:v>73.039125578451475</c:v>
                </c:pt>
                <c:pt idx="1036">
                  <c:v>73.049094527916694</c:v>
                </c:pt>
                <c:pt idx="1037">
                  <c:v>73.059058047543672</c:v>
                </c:pt>
                <c:pt idx="1038">
                  <c:v>73.069016150348986</c:v>
                </c:pt>
                <c:pt idx="1039">
                  <c:v>73.078968849317434</c:v>
                </c:pt>
                <c:pt idx="1040">
                  <c:v>73.088916157402181</c:v>
                </c:pt>
                <c:pt idx="1041">
                  <c:v>73.098858087524874</c:v>
                </c:pt>
                <c:pt idx="1042">
                  <c:v>73.108794652575739</c:v>
                </c:pt>
                <c:pt idx="1043">
                  <c:v>73.118725865413751</c:v>
                </c:pt>
                <c:pt idx="1044">
                  <c:v>73.128651738866708</c:v>
                </c:pt>
                <c:pt idx="1045">
                  <c:v>73.138572285731442</c:v>
                </c:pt>
                <c:pt idx="1046">
                  <c:v>73.148487518773862</c:v>
                </c:pt>
                <c:pt idx="1047">
                  <c:v>73.158397450729083</c:v>
                </c:pt>
                <c:pt idx="1048">
                  <c:v>73.168302094301609</c:v>
                </c:pt>
                <c:pt idx="1049">
                  <c:v>73.178201462165433</c:v>
                </c:pt>
                <c:pt idx="1050">
                  <c:v>73.188095566964066</c:v>
                </c:pt>
                <c:pt idx="1051">
                  <c:v>73.197984421310835</c:v>
                </c:pt>
                <c:pt idx="1052">
                  <c:v>73.207868037788842</c:v>
                </c:pt>
                <c:pt idx="1053">
                  <c:v>73.217746428951187</c:v>
                </c:pt>
                <c:pt idx="1054">
                  <c:v>73.227619607321031</c:v>
                </c:pt>
                <c:pt idx="1055">
                  <c:v>73.237487585391747</c:v>
                </c:pt>
                <c:pt idx="1056">
                  <c:v>73.247350375627022</c:v>
                </c:pt>
                <c:pt idx="1057">
                  <c:v>73.257207990460984</c:v>
                </c:pt>
                <c:pt idx="1058">
                  <c:v>73.267060442298316</c:v>
                </c:pt>
                <c:pt idx="1059">
                  <c:v>73.2769077435144</c:v>
                </c:pt>
                <c:pt idx="1060">
                  <c:v>73.286749906455356</c:v>
                </c:pt>
                <c:pt idx="1061">
                  <c:v>73.296586943438243</c:v>
                </c:pt>
                <c:pt idx="1062">
                  <c:v>73.306418866751187</c:v>
                </c:pt>
                <c:pt idx="1063">
                  <c:v>73.316245688653368</c:v>
                </c:pt>
                <c:pt idx="1064">
                  <c:v>73.326067421375285</c:v>
                </c:pt>
                <c:pt idx="1065">
                  <c:v>73.335884077118791</c:v>
                </c:pt>
                <c:pt idx="1066">
                  <c:v>73.345695668057189</c:v>
                </c:pt>
                <c:pt idx="1067">
                  <c:v>73.355502206335416</c:v>
                </c:pt>
                <c:pt idx="1068">
                  <c:v>73.365303704070115</c:v>
                </c:pt>
                <c:pt idx="1069">
                  <c:v>73.375100173349722</c:v>
                </c:pt>
                <c:pt idx="1070">
                  <c:v>73.384891626234662</c:v>
                </c:pt>
                <c:pt idx="1071">
                  <c:v>73.394678074757337</c:v>
                </c:pt>
                <c:pt idx="1072">
                  <c:v>73.404459530922338</c:v>
                </c:pt>
                <c:pt idx="1073">
                  <c:v>73.414236006706545</c:v>
                </c:pt>
                <c:pt idx="1074">
                  <c:v>73.424007514059198</c:v>
                </c:pt>
                <c:pt idx="1075">
                  <c:v>73.433774064901982</c:v>
                </c:pt>
                <c:pt idx="1076">
                  <c:v>73.443535671129226</c:v>
                </c:pt>
                <c:pt idx="1077">
                  <c:v>73.453292344607945</c:v>
                </c:pt>
                <c:pt idx="1078">
                  <c:v>73.463044097177999</c:v>
                </c:pt>
                <c:pt idx="1079">
                  <c:v>73.472790940652118</c:v>
                </c:pt>
                <c:pt idx="1080">
                  <c:v>73.482532886816074</c:v>
                </c:pt>
                <c:pt idx="1081">
                  <c:v>73.492269947428781</c:v>
                </c:pt>
                <c:pt idx="1082">
                  <c:v>73.502002134222408</c:v>
                </c:pt>
                <c:pt idx="1083">
                  <c:v>73.511729458902423</c:v>
                </c:pt>
                <c:pt idx="1084">
                  <c:v>73.521451933147802</c:v>
                </c:pt>
                <c:pt idx="1085">
                  <c:v>73.531169568611048</c:v>
                </c:pt>
                <c:pt idx="1086">
                  <c:v>73.540882376918304</c:v>
                </c:pt>
                <c:pt idx="1087">
                  <c:v>73.550590369669536</c:v>
                </c:pt>
                <c:pt idx="1088">
                  <c:v>73.560293558438502</c:v>
                </c:pt>
                <c:pt idx="1089">
                  <c:v>73.569991954773002</c:v>
                </c:pt>
                <c:pt idx="1090">
                  <c:v>73.579685570194854</c:v>
                </c:pt>
                <c:pt idx="1091">
                  <c:v>73.589374416200116</c:v>
                </c:pt>
                <c:pt idx="1092">
                  <c:v>73.599058504259048</c:v>
                </c:pt>
                <c:pt idx="1093">
                  <c:v>73.608737845816364</c:v>
                </c:pt>
                <c:pt idx="1094">
                  <c:v>73.61841245229121</c:v>
                </c:pt>
                <c:pt idx="1095">
                  <c:v>73.628082335077309</c:v>
                </c:pt>
                <c:pt idx="1096">
                  <c:v>73.637747505543103</c:v>
                </c:pt>
                <c:pt idx="1097">
                  <c:v>73.647407975031811</c:v>
                </c:pt>
                <c:pt idx="1098">
                  <c:v>73.657063754861483</c:v>
                </c:pt>
                <c:pt idx="1099">
                  <c:v>73.6667148563252</c:v>
                </c:pt>
                <c:pt idx="1100">
                  <c:v>73.676361290691105</c:v>
                </c:pt>
                <c:pt idx="1101">
                  <c:v>73.686003069202513</c:v>
                </c:pt>
                <c:pt idx="1102">
                  <c:v>73.695640203078014</c:v>
                </c:pt>
                <c:pt idx="1103">
                  <c:v>73.705272703511582</c:v>
                </c:pt>
                <c:pt idx="1104">
                  <c:v>73.714900581672637</c:v>
                </c:pt>
                <c:pt idx="1105">
                  <c:v>73.724523848706184</c:v>
                </c:pt>
                <c:pt idx="1106">
                  <c:v>73.73414251573287</c:v>
                </c:pt>
                <c:pt idx="1107">
                  <c:v>73.743756593849099</c:v>
                </c:pt>
                <c:pt idx="1108">
                  <c:v>73.753366094127145</c:v>
                </c:pt>
                <c:pt idx="1109">
                  <c:v>73.762971027615208</c:v>
                </c:pt>
                <c:pt idx="1110">
                  <c:v>73.772571405337544</c:v>
                </c:pt>
                <c:pt idx="1111">
                  <c:v>73.782167238294548</c:v>
                </c:pt>
                <c:pt idx="1112">
                  <c:v>73.791758537462812</c:v>
                </c:pt>
                <c:pt idx="1113">
                  <c:v>73.801345313795267</c:v>
                </c:pt>
                <c:pt idx="1114">
                  <c:v>73.810927578221268</c:v>
                </c:pt>
                <c:pt idx="1115">
                  <c:v>73.820505341646665</c:v>
                </c:pt>
                <c:pt idx="1116">
                  <c:v>73.830078614953933</c:v>
                </c:pt>
                <c:pt idx="1117">
                  <c:v>73.839647409002197</c:v>
                </c:pt>
                <c:pt idx="1118">
                  <c:v>73.849211734627389</c:v>
                </c:pt>
                <c:pt idx="1119">
                  <c:v>73.858771602642321</c:v>
                </c:pt>
                <c:pt idx="1120">
                  <c:v>73.868327023836727</c:v>
                </c:pt>
                <c:pt idx="1121">
                  <c:v>73.877878008977461</c:v>
                </c:pt>
                <c:pt idx="1122">
                  <c:v>73.88742456880847</c:v>
                </c:pt>
                <c:pt idx="1123">
                  <c:v>73.896966714050947</c:v>
                </c:pt>
                <c:pt idx="1124">
                  <c:v>73.906504455403436</c:v>
                </c:pt>
                <c:pt idx="1125">
                  <c:v>73.91603780354184</c:v>
                </c:pt>
                <c:pt idx="1126">
                  <c:v>73.925566769119627</c:v>
                </c:pt>
                <c:pt idx="1127">
                  <c:v>73.935091362767793</c:v>
                </c:pt>
                <c:pt idx="1128">
                  <c:v>73.944611595095026</c:v>
                </c:pt>
                <c:pt idx="1129">
                  <c:v>73.954127476687816</c:v>
                </c:pt>
                <c:pt idx="1130">
                  <c:v>73.96363901811047</c:v>
                </c:pt>
                <c:pt idx="1131">
                  <c:v>73.97314622990524</c:v>
                </c:pt>
                <c:pt idx="1132">
                  <c:v>73.982649122592377</c:v>
                </c:pt>
                <c:pt idx="1133">
                  <c:v>73.992147706670295</c:v>
                </c:pt>
                <c:pt idx="1134">
                  <c:v>74.001641992615546</c:v>
                </c:pt>
                <c:pt idx="1135">
                  <c:v>74.01113199088303</c:v>
                </c:pt>
                <c:pt idx="1136">
                  <c:v>74.020617711905928</c:v>
                </c:pt>
                <c:pt idx="1137">
                  <c:v>74.030099166095951</c:v>
                </c:pt>
                <c:pt idx="1138">
                  <c:v>74.03957636384331</c:v>
                </c:pt>
                <c:pt idx="1139">
                  <c:v>74.049049315516811</c:v>
                </c:pt>
                <c:pt idx="1140">
                  <c:v>74.058518031464033</c:v>
                </c:pt>
                <c:pt idx="1141">
                  <c:v>74.067982522011249</c:v>
                </c:pt>
                <c:pt idx="1142">
                  <c:v>74.077442797463675</c:v>
                </c:pt>
                <c:pt idx="1143">
                  <c:v>74.08689886810545</c:v>
                </c:pt>
                <c:pt idx="1144">
                  <c:v>74.096350744199754</c:v>
                </c:pt>
                <c:pt idx="1145">
                  <c:v>74.105798435988859</c:v>
                </c:pt>
                <c:pt idx="1146">
                  <c:v>74.11524195369428</c:v>
                </c:pt>
                <c:pt idx="1147">
                  <c:v>74.124681307516767</c:v>
                </c:pt>
                <c:pt idx="1148">
                  <c:v>74.134116507636449</c:v>
                </c:pt>
                <c:pt idx="1149">
                  <c:v>74.143547564212923</c:v>
                </c:pt>
                <c:pt idx="1150">
                  <c:v>74.152974487385251</c:v>
                </c:pt>
                <c:pt idx="1151">
                  <c:v>74.162397287272128</c:v>
                </c:pt>
                <c:pt idx="1152">
                  <c:v>74.171815973971931</c:v>
                </c:pt>
                <c:pt idx="1153">
                  <c:v>74.181230557562813</c:v>
                </c:pt>
                <c:pt idx="1154">
                  <c:v>74.190641048102734</c:v>
                </c:pt>
                <c:pt idx="1155">
                  <c:v>74.200047455629601</c:v>
                </c:pt>
                <c:pt idx="1156">
                  <c:v>74.209449790161287</c:v>
                </c:pt>
                <c:pt idx="1157">
                  <c:v>74.218848061695766</c:v>
                </c:pt>
                <c:pt idx="1158">
                  <c:v>74.228242280211177</c:v>
                </c:pt>
                <c:pt idx="1159">
                  <c:v>74.237632455665874</c:v>
                </c:pt>
                <c:pt idx="1160">
                  <c:v>74.247018597998476</c:v>
                </c:pt>
                <c:pt idx="1161">
                  <c:v>74.256400717128088</c:v>
                </c:pt>
                <c:pt idx="1162">
                  <c:v>74.265778822954204</c:v>
                </c:pt>
                <c:pt idx="1163">
                  <c:v>74.275152925356849</c:v>
                </c:pt>
                <c:pt idx="1164">
                  <c:v>74.284523034196724</c:v>
                </c:pt>
                <c:pt idx="1165">
                  <c:v>74.293889159315171</c:v>
                </c:pt>
                <c:pt idx="1166">
                  <c:v>74.303251310534321</c:v>
                </c:pt>
                <c:pt idx="1167">
                  <c:v>74.312609497657135</c:v>
                </c:pt>
                <c:pt idx="1168">
                  <c:v>74.321963730467502</c:v>
                </c:pt>
                <c:pt idx="1169">
                  <c:v>74.331314018730311</c:v>
                </c:pt>
                <c:pt idx="1170">
                  <c:v>74.340660372191493</c:v>
                </c:pt>
                <c:pt idx="1171">
                  <c:v>74.350002800578139</c:v>
                </c:pt>
                <c:pt idx="1172">
                  <c:v>74.359341313598549</c:v>
                </c:pt>
                <c:pt idx="1173">
                  <c:v>74.368675920942323</c:v>
                </c:pt>
                <c:pt idx="1174">
                  <c:v>74.378006632280403</c:v>
                </c:pt>
                <c:pt idx="1175">
                  <c:v>74.387333457265171</c:v>
                </c:pt>
                <c:pt idx="1176">
                  <c:v>74.396656405530521</c:v>
                </c:pt>
                <c:pt idx="1177">
                  <c:v>74.405975486691958</c:v>
                </c:pt>
                <c:pt idx="1178">
                  <c:v>74.415290710346568</c:v>
                </c:pt>
                <c:pt idx="1179">
                  <c:v>74.424602086073236</c:v>
                </c:pt>
                <c:pt idx="1180">
                  <c:v>74.433909623432598</c:v>
                </c:pt>
                <c:pt idx="1181">
                  <c:v>74.443213331967172</c:v>
                </c:pt>
                <c:pt idx="1182">
                  <c:v>74.452513221201428</c:v>
                </c:pt>
                <c:pt idx="1183">
                  <c:v>74.461809300641818</c:v>
                </c:pt>
                <c:pt idx="1184">
                  <c:v>74.471101579776899</c:v>
                </c:pt>
                <c:pt idx="1185">
                  <c:v>74.480390068077369</c:v>
                </c:pt>
                <c:pt idx="1186">
                  <c:v>74.489674774996161</c:v>
                </c:pt>
                <c:pt idx="1187">
                  <c:v>74.498955709968484</c:v>
                </c:pt>
                <c:pt idx="1188">
                  <c:v>74.508232882411903</c:v>
                </c:pt>
                <c:pt idx="1189">
                  <c:v>74.517506301726428</c:v>
                </c:pt>
                <c:pt idx="1190">
                  <c:v>74.526775977294548</c:v>
                </c:pt>
                <c:pt idx="1191">
                  <c:v>74.536041918481374</c:v>
                </c:pt>
                <c:pt idx="1192">
                  <c:v>74.545304134634605</c:v>
                </c:pt>
                <c:pt idx="1193">
                  <c:v>74.554562635084665</c:v>
                </c:pt>
                <c:pt idx="1194">
                  <c:v>74.563817429144706</c:v>
                </c:pt>
                <c:pt idx="1195">
                  <c:v>74.573068526110802</c:v>
                </c:pt>
                <c:pt idx="1196">
                  <c:v>74.582315935261889</c:v>
                </c:pt>
                <c:pt idx="1197">
                  <c:v>74.591559665859876</c:v>
                </c:pt>
                <c:pt idx="1198">
                  <c:v>74.600799727149735</c:v>
                </c:pt>
                <c:pt idx="1199">
                  <c:v>74.610036128359553</c:v>
                </c:pt>
                <c:pt idx="1200">
                  <c:v>74.619268878700552</c:v>
                </c:pt>
                <c:pt idx="1201">
                  <c:v>74.628497987367254</c:v>
                </c:pt>
                <c:pt idx="1202">
                  <c:v>74.637723463537469</c:v>
                </c:pt>
                <c:pt idx="1203">
                  <c:v>74.646945316372367</c:v>
                </c:pt>
                <c:pt idx="1204">
                  <c:v>74.65616355501659</c:v>
                </c:pt>
                <c:pt idx="1205">
                  <c:v>74.665378188598254</c:v>
                </c:pt>
                <c:pt idx="1206">
                  <c:v>74.674589226229088</c:v>
                </c:pt>
                <c:pt idx="1207">
                  <c:v>74.683796677004409</c:v>
                </c:pt>
                <c:pt idx="1208">
                  <c:v>74.693000550003305</c:v>
                </c:pt>
                <c:pt idx="1209">
                  <c:v>74.702200854288577</c:v>
                </c:pt>
                <c:pt idx="1210">
                  <c:v>74.711397598906842</c:v>
                </c:pt>
                <c:pt idx="1211">
                  <c:v>74.720590792888686</c:v>
                </c:pt>
                <c:pt idx="1212">
                  <c:v>74.729780445248593</c:v>
                </c:pt>
                <c:pt idx="1213">
                  <c:v>74.738966564985105</c:v>
                </c:pt>
                <c:pt idx="1214">
                  <c:v>74.748149161080818</c:v>
                </c:pt>
                <c:pt idx="1215">
                  <c:v>74.757328242502524</c:v>
                </c:pt>
                <c:pt idx="1216">
                  <c:v>74.766503818201173</c:v>
                </c:pt>
                <c:pt idx="1217">
                  <c:v>74.775675897112038</c:v>
                </c:pt>
                <c:pt idx="1218">
                  <c:v>74.784844488154704</c:v>
                </c:pt>
                <c:pt idx="1219">
                  <c:v>74.794009600233167</c:v>
                </c:pt>
                <c:pt idx="1220">
                  <c:v>74.803171242235905</c:v>
                </c:pt>
                <c:pt idx="1221">
                  <c:v>74.812329423035877</c:v>
                </c:pt>
                <c:pt idx="1222">
                  <c:v>74.821484151490665</c:v>
                </c:pt>
                <c:pt idx="1223">
                  <c:v>74.830635436442506</c:v>
                </c:pt>
                <c:pt idx="1224">
                  <c:v>74.839783286718301</c:v>
                </c:pt>
                <c:pt idx="1225">
                  <c:v>74.848927711129761</c:v>
                </c:pt>
                <c:pt idx="1226">
                  <c:v>74.858068718473419</c:v>
                </c:pt>
                <c:pt idx="1227">
                  <c:v>74.867206317530702</c:v>
                </c:pt>
                <c:pt idx="1228">
                  <c:v>74.876340517067987</c:v>
                </c:pt>
                <c:pt idx="1229">
                  <c:v>74.885471325836662</c:v>
                </c:pt>
                <c:pt idx="1230">
                  <c:v>74.894598752573202</c:v>
                </c:pt>
                <c:pt idx="1231">
                  <c:v>74.903722805999195</c:v>
                </c:pt>
                <c:pt idx="1232">
                  <c:v>74.912843494821445</c:v>
                </c:pt>
                <c:pt idx="1233">
                  <c:v>74.921960827731979</c:v>
                </c:pt>
                <c:pt idx="1234">
                  <c:v>74.931074813408159</c:v>
                </c:pt>
                <c:pt idx="1235">
                  <c:v>74.940185460512723</c:v>
                </c:pt>
                <c:pt idx="1236">
                  <c:v>74.949292777693813</c:v>
                </c:pt>
                <c:pt idx="1237">
                  <c:v>74.958396773585065</c:v>
                </c:pt>
                <c:pt idx="1238">
                  <c:v>74.967497456805674</c:v>
                </c:pt>
                <c:pt idx="1239">
                  <c:v>74.976594835960455</c:v>
                </c:pt>
                <c:pt idx="1240">
                  <c:v>74.985688919639855</c:v>
                </c:pt>
                <c:pt idx="1241">
                  <c:v>74.994779716420041</c:v>
                </c:pt>
                <c:pt idx="1242">
                  <c:v>75.003867234862994</c:v>
                </c:pt>
                <c:pt idx="1243">
                  <c:v>75.012951483516488</c:v>
                </c:pt>
                <c:pt idx="1244">
                  <c:v>75.022032470914212</c:v>
                </c:pt>
                <c:pt idx="1245">
                  <c:v>75.031110205575828</c:v>
                </c:pt>
                <c:pt idx="1246">
                  <c:v>75.040184696006946</c:v>
                </c:pt>
                <c:pt idx="1247">
                  <c:v>75.049255950699305</c:v>
                </c:pt>
                <c:pt idx="1248">
                  <c:v>75.058323978130744</c:v>
                </c:pt>
                <c:pt idx="1249">
                  <c:v>75.067388786765221</c:v>
                </c:pt>
                <c:pt idx="1250">
                  <c:v>75.076450385053036</c:v>
                </c:pt>
                <c:pt idx="1251">
                  <c:v>75.08550878143069</c:v>
                </c:pt>
                <c:pt idx="1252">
                  <c:v>75.09456398432107</c:v>
                </c:pt>
                <c:pt idx="1253">
                  <c:v>75.103616002133435</c:v>
                </c:pt>
                <c:pt idx="1254">
                  <c:v>75.112664843263545</c:v>
                </c:pt>
                <c:pt idx="1255">
                  <c:v>75.121710516093643</c:v>
                </c:pt>
                <c:pt idx="1256">
                  <c:v>75.13075302899253</c:v>
                </c:pt>
                <c:pt idx="1257">
                  <c:v>75.139792390315648</c:v>
                </c:pt>
                <c:pt idx="1258">
                  <c:v>75.148828608405097</c:v>
                </c:pt>
                <c:pt idx="1259">
                  <c:v>75.15786169158973</c:v>
                </c:pt>
                <c:pt idx="1260">
                  <c:v>75.166891648185185</c:v>
                </c:pt>
                <c:pt idx="1261">
                  <c:v>75.175918486493927</c:v>
                </c:pt>
                <c:pt idx="1262">
                  <c:v>75.184942214805318</c:v>
                </c:pt>
                <c:pt idx="1263">
                  <c:v>75.193962841395646</c:v>
                </c:pt>
                <c:pt idx="1264">
                  <c:v>75.202980374528252</c:v>
                </c:pt>
                <c:pt idx="1265">
                  <c:v>75.211994822453505</c:v>
                </c:pt>
                <c:pt idx="1266">
                  <c:v>75.221006193408854</c:v>
                </c:pt>
                <c:pt idx="1267">
                  <c:v>75.23001449561896</c:v>
                </c:pt>
                <c:pt idx="1268">
                  <c:v>75.239019737295664</c:v>
                </c:pt>
                <c:pt idx="1269">
                  <c:v>75.248021926638103</c:v>
                </c:pt>
                <c:pt idx="1270">
                  <c:v>75.257021071832696</c:v>
                </c:pt>
                <c:pt idx="1271">
                  <c:v>75.266017181053286</c:v>
                </c:pt>
                <c:pt idx="1272">
                  <c:v>75.27501026246108</c:v>
                </c:pt>
                <c:pt idx="1273">
                  <c:v>75.284000324204825</c:v>
                </c:pt>
                <c:pt idx="1274">
                  <c:v>75.292987374420761</c:v>
                </c:pt>
                <c:pt idx="1275">
                  <c:v>75.301971421232707</c:v>
                </c:pt>
                <c:pt idx="1276">
                  <c:v>75.31095247275212</c:v>
                </c:pt>
                <c:pt idx="1277">
                  <c:v>75.319930537078193</c:v>
                </c:pt>
                <c:pt idx="1278">
                  <c:v>75.328905622297754</c:v>
                </c:pt>
                <c:pt idx="1279">
                  <c:v>75.337877736485524</c:v>
                </c:pt>
                <c:pt idx="1280">
                  <c:v>75.34684688770399</c:v>
                </c:pt>
                <c:pt idx="1281">
                  <c:v>75.355813084003572</c:v>
                </c:pt>
                <c:pt idx="1282">
                  <c:v>75.364776333422597</c:v>
                </c:pt>
                <c:pt idx="1283">
                  <c:v>75.373736643987399</c:v>
                </c:pt>
                <c:pt idx="1284">
                  <c:v>75.382694023712375</c:v>
                </c:pt>
                <c:pt idx="1285">
                  <c:v>75.391648480599969</c:v>
                </c:pt>
                <c:pt idx="1286">
                  <c:v>75.400600022640816</c:v>
                </c:pt>
                <c:pt idx="1287">
                  <c:v>75.409548657813716</c:v>
                </c:pt>
                <c:pt idx="1288">
                  <c:v>75.418494394085741</c:v>
                </c:pt>
                <c:pt idx="1289">
                  <c:v>75.427437239412185</c:v>
                </c:pt>
                <c:pt idx="1290">
                  <c:v>75.436377201736761</c:v>
                </c:pt>
                <c:pt idx="1291">
                  <c:v>75.44531428899154</c:v>
                </c:pt>
                <c:pt idx="1292">
                  <c:v>75.454248509097027</c:v>
                </c:pt>
                <c:pt idx="1293">
                  <c:v>75.463179869962261</c:v>
                </c:pt>
                <c:pt idx="1294">
                  <c:v>75.472108379484752</c:v>
                </c:pt>
                <c:pt idx="1295">
                  <c:v>75.481034045550658</c:v>
                </c:pt>
                <c:pt idx="1296">
                  <c:v>75.489956876034739</c:v>
                </c:pt>
                <c:pt idx="1297">
                  <c:v>75.498876878800459</c:v>
                </c:pt>
                <c:pt idx="1298">
                  <c:v>75.507794061699997</c:v>
                </c:pt>
                <c:pt idx="1299">
                  <c:v>75.516708432574347</c:v>
                </c:pt>
                <c:pt idx="1300">
                  <c:v>75.525619999253294</c:v>
                </c:pt>
                <c:pt idx="1301">
                  <c:v>75.534528769555536</c:v>
                </c:pt>
                <c:pt idx="1302">
                  <c:v>75.543434751288657</c:v>
                </c:pt>
                <c:pt idx="1303">
                  <c:v>75.552337952249289</c:v>
                </c:pt>
                <c:pt idx="1304">
                  <c:v>75.561238380222989</c:v>
                </c:pt>
                <c:pt idx="1305">
                  <c:v>75.570136042984458</c:v>
                </c:pt>
                <c:pt idx="1306">
                  <c:v>75.579030948297486</c:v>
                </c:pt>
                <c:pt idx="1307">
                  <c:v>75.587923103915017</c:v>
                </c:pt>
                <c:pt idx="1308">
                  <c:v>75.596812517579238</c:v>
                </c:pt>
                <c:pt idx="1309">
                  <c:v>75.605699197021579</c:v>
                </c:pt>
                <c:pt idx="1310">
                  <c:v>75.614583149962755</c:v>
                </c:pt>
                <c:pt idx="1311">
                  <c:v>75.623464384112864</c:v>
                </c:pt>
                <c:pt idx="1312">
                  <c:v>75.632342907171392</c:v>
                </c:pt>
                <c:pt idx="1313">
                  <c:v>75.641218726827248</c:v>
                </c:pt>
                <c:pt idx="1314">
                  <c:v>75.650091850758855</c:v>
                </c:pt>
                <c:pt idx="1315">
                  <c:v>75.658962286634178</c:v>
                </c:pt>
                <c:pt idx="1316">
                  <c:v>75.667830042110779</c:v>
                </c:pt>
                <c:pt idx="1317">
                  <c:v>75.676695124835803</c:v>
                </c:pt>
                <c:pt idx="1318">
                  <c:v>75.685557542446077</c:v>
                </c:pt>
                <c:pt idx="1319">
                  <c:v>75.694417302568212</c:v>
                </c:pt>
                <c:pt idx="1320">
                  <c:v>75.70327441281853</c:v>
                </c:pt>
                <c:pt idx="1321">
                  <c:v>75.712128880803149</c:v>
                </c:pt>
                <c:pt idx="1322">
                  <c:v>75.720980714118113</c:v>
                </c:pt>
                <c:pt idx="1323">
                  <c:v>75.729829920349303</c:v>
                </c:pt>
                <c:pt idx="1324">
                  <c:v>75.738676507072583</c:v>
                </c:pt>
                <c:pt idx="1325">
                  <c:v>75.747520481853783</c:v>
                </c:pt>
                <c:pt idx="1326">
                  <c:v>75.756361852248816</c:v>
                </c:pt>
                <c:pt idx="1327">
                  <c:v>75.765200625803644</c:v>
                </c:pt>
                <c:pt idx="1328">
                  <c:v>75.774036810054341</c:v>
                </c:pt>
                <c:pt idx="1329">
                  <c:v>75.782870412527203</c:v>
                </c:pt>
                <c:pt idx="1330">
                  <c:v>75.791701440738677</c:v>
                </c:pt>
                <c:pt idx="1331">
                  <c:v>75.800529902195549</c:v>
                </c:pt>
                <c:pt idx="1332">
                  <c:v>75.809355804394826</c:v>
                </c:pt>
                <c:pt idx="1333">
                  <c:v>75.818179154823923</c:v>
                </c:pt>
                <c:pt idx="1334">
                  <c:v>75.826999960960634</c:v>
                </c:pt>
                <c:pt idx="1335">
                  <c:v>75.835818230273162</c:v>
                </c:pt>
                <c:pt idx="1336">
                  <c:v>75.844633970220244</c:v>
                </c:pt>
                <c:pt idx="1337">
                  <c:v>75.853447188251067</c:v>
                </c:pt>
                <c:pt idx="1338">
                  <c:v>75.862257891805442</c:v>
                </c:pt>
                <c:pt idx="1339">
                  <c:v>75.871066088313782</c:v>
                </c:pt>
                <c:pt idx="1340">
                  <c:v>75.879871785197153</c:v>
                </c:pt>
                <c:pt idx="1341">
                  <c:v>75.888674989867269</c:v>
                </c:pt>
                <c:pt idx="1342">
                  <c:v>75.897475709726677</c:v>
                </c:pt>
                <c:pt idx="1343">
                  <c:v>75.906273952168604</c:v>
                </c:pt>
                <c:pt idx="1344">
                  <c:v>75.915069724577194</c:v>
                </c:pt>
                <c:pt idx="1345">
                  <c:v>75.923863034327397</c:v>
                </c:pt>
                <c:pt idx="1346">
                  <c:v>75.932653888785083</c:v>
                </c:pt>
                <c:pt idx="1347">
                  <c:v>75.941442295307112</c:v>
                </c:pt>
                <c:pt idx="1348">
                  <c:v>75.950228261241293</c:v>
                </c:pt>
                <c:pt idx="1349">
                  <c:v>75.959011793926507</c:v>
                </c:pt>
                <c:pt idx="1350">
                  <c:v>75.967792900692686</c:v>
                </c:pt>
                <c:pt idx="1351">
                  <c:v>75.976571588860921</c:v>
                </c:pt>
                <c:pt idx="1352">
                  <c:v>75.985347865743435</c:v>
                </c:pt>
                <c:pt idx="1353">
                  <c:v>75.994121738643656</c:v>
                </c:pt>
                <c:pt idx="1354">
                  <c:v>76.0028932148563</c:v>
                </c:pt>
                <c:pt idx="1355">
                  <c:v>76.011662301667315</c:v>
                </c:pt>
                <c:pt idx="1356">
                  <c:v>76.020429006354021</c:v>
                </c:pt>
                <c:pt idx="1357">
                  <c:v>76.029193336185102</c:v>
                </c:pt>
                <c:pt idx="1358">
                  <c:v>76.037955298420655</c:v>
                </c:pt>
                <c:pt idx="1359">
                  <c:v>76.046714900312224</c:v>
                </c:pt>
                <c:pt idx="1360">
                  <c:v>76.05547214910284</c:v>
                </c:pt>
                <c:pt idx="1361">
                  <c:v>76.064227052027121</c:v>
                </c:pt>
                <c:pt idx="1362">
                  <c:v>76.072979616311187</c:v>
                </c:pt>
                <c:pt idx="1363">
                  <c:v>76.081729849172845</c:v>
                </c:pt>
                <c:pt idx="1364">
                  <c:v>76.090477757821546</c:v>
                </c:pt>
                <c:pt idx="1365">
                  <c:v>76.099223349458399</c:v>
                </c:pt>
                <c:pt idx="1366">
                  <c:v>76.107966631276312</c:v>
                </c:pt>
                <c:pt idx="1367">
                  <c:v>76.11670761045994</c:v>
                </c:pt>
                <c:pt idx="1368">
                  <c:v>76.125446294185764</c:v>
                </c:pt>
                <c:pt idx="1369">
                  <c:v>76.134182689622151</c:v>
                </c:pt>
                <c:pt idx="1370">
                  <c:v>76.142916803929339</c:v>
                </c:pt>
                <c:pt idx="1371">
                  <c:v>76.151648644259524</c:v>
                </c:pt>
                <c:pt idx="1372">
                  <c:v>76.160378217756886</c:v>
                </c:pt>
                <c:pt idx="1373">
                  <c:v>76.169105531557619</c:v>
                </c:pt>
                <c:pt idx="1374">
                  <c:v>76.177830592790002</c:v>
                </c:pt>
                <c:pt idx="1375">
                  <c:v>76.186553408574383</c:v>
                </c:pt>
                <c:pt idx="1376">
                  <c:v>76.195273986023281</c:v>
                </c:pt>
                <c:pt idx="1377">
                  <c:v>76.203992332241413</c:v>
                </c:pt>
                <c:pt idx="1378">
                  <c:v>76.212708454325636</c:v>
                </c:pt>
                <c:pt idx="1379">
                  <c:v>76.22142235936515</c:v>
                </c:pt>
                <c:pt idx="1380">
                  <c:v>76.23013405444145</c:v>
                </c:pt>
                <c:pt idx="1381">
                  <c:v>76.238843546628317</c:v>
                </c:pt>
                <c:pt idx="1382">
                  <c:v>76.247550842991956</c:v>
                </c:pt>
                <c:pt idx="1383">
                  <c:v>76.256255950590969</c:v>
                </c:pt>
                <c:pt idx="1384">
                  <c:v>76.264958876476442</c:v>
                </c:pt>
                <c:pt idx="1385">
                  <c:v>76.273659627691899</c:v>
                </c:pt>
                <c:pt idx="1386">
                  <c:v>76.282358211273461</c:v>
                </c:pt>
                <c:pt idx="1387">
                  <c:v>76.291054634249804</c:v>
                </c:pt>
                <c:pt idx="1388">
                  <c:v>76.299748903642197</c:v>
                </c:pt>
                <c:pt idx="1389">
                  <c:v>76.308441026464564</c:v>
                </c:pt>
                <c:pt idx="1390">
                  <c:v>76.317131009723539</c:v>
                </c:pt>
                <c:pt idx="1391">
                  <c:v>76.32581886041848</c:v>
                </c:pt>
                <c:pt idx="1392">
                  <c:v>76.334504585541467</c:v>
                </c:pt>
                <c:pt idx="1393">
                  <c:v>76.343188192077449</c:v>
                </c:pt>
                <c:pt idx="1394">
                  <c:v>76.351869687004182</c:v>
                </c:pt>
                <c:pt idx="1395">
                  <c:v>76.360549077292305</c:v>
                </c:pt>
                <c:pt idx="1396">
                  <c:v>76.369226369905363</c:v>
                </c:pt>
                <c:pt idx="1397">
                  <c:v>76.377901571799896</c:v>
                </c:pt>
                <c:pt idx="1398">
                  <c:v>76.386574689925396</c:v>
                </c:pt>
                <c:pt idx="1399">
                  <c:v>76.395245731224421</c:v>
                </c:pt>
                <c:pt idx="1400">
                  <c:v>76.403914702632562</c:v>
                </c:pt>
                <c:pt idx="1401">
                  <c:v>76.412581611078579</c:v>
                </c:pt>
                <c:pt idx="1402">
                  <c:v>76.421246463484295</c:v>
                </c:pt>
                <c:pt idx="1403">
                  <c:v>76.429909266764795</c:v>
                </c:pt>
                <c:pt idx="1404">
                  <c:v>76.43857002782832</c:v>
                </c:pt>
                <c:pt idx="1405">
                  <c:v>76.447228753576397</c:v>
                </c:pt>
                <c:pt idx="1406">
                  <c:v>76.455885450903878</c:v>
                </c:pt>
                <c:pt idx="1407">
                  <c:v>76.464540126698893</c:v>
                </c:pt>
                <c:pt idx="1408">
                  <c:v>76.473192787842962</c:v>
                </c:pt>
                <c:pt idx="1409">
                  <c:v>76.481843441211026</c:v>
                </c:pt>
                <c:pt idx="1410">
                  <c:v>76.490492093671463</c:v>
                </c:pt>
                <c:pt idx="1411">
                  <c:v>76.499138752086111</c:v>
                </c:pt>
                <c:pt idx="1412">
                  <c:v>76.507783423310357</c:v>
                </c:pt>
                <c:pt idx="1413">
                  <c:v>76.516426114193109</c:v>
                </c:pt>
                <c:pt idx="1414">
                  <c:v>76.525066831576893</c:v>
                </c:pt>
                <c:pt idx="1415">
                  <c:v>76.533705582297841</c:v>
                </c:pt>
                <c:pt idx="1416">
                  <c:v>76.542342373185789</c:v>
                </c:pt>
                <c:pt idx="1417">
                  <c:v>76.550977211064207</c:v>
                </c:pt>
                <c:pt idx="1418">
                  <c:v>76.559610102750383</c:v>
                </c:pt>
                <c:pt idx="1419">
                  <c:v>76.568241055055296</c:v>
                </c:pt>
                <c:pt idx="1420">
                  <c:v>76.576870074783798</c:v>
                </c:pt>
                <c:pt idx="1421">
                  <c:v>76.585497168734562</c:v>
                </c:pt>
                <c:pt idx="1422">
                  <c:v>76.594122343700164</c:v>
                </c:pt>
                <c:pt idx="1423">
                  <c:v>76.602745606467053</c:v>
                </c:pt>
                <c:pt idx="1424">
                  <c:v>76.611366963815669</c:v>
                </c:pt>
                <c:pt idx="1425">
                  <c:v>76.619986422520441</c:v>
                </c:pt>
                <c:pt idx="1426">
                  <c:v>76.628603989349799</c:v>
                </c:pt>
                <c:pt idx="1427">
                  <c:v>76.637219671066291</c:v>
                </c:pt>
                <c:pt idx="1428">
                  <c:v>76.645833474426496</c:v>
                </c:pt>
                <c:pt idx="1429">
                  <c:v>76.654445406181182</c:v>
                </c:pt>
                <c:pt idx="1430">
                  <c:v>76.663055473075261</c:v>
                </c:pt>
                <c:pt idx="1431">
                  <c:v>76.671663681847832</c:v>
                </c:pt>
                <c:pt idx="1432">
                  <c:v>76.680270039232298</c:v>
                </c:pt>
                <c:pt idx="1433">
                  <c:v>76.688874551956275</c:v>
                </c:pt>
                <c:pt idx="1434">
                  <c:v>76.697477226741711</c:v>
                </c:pt>
                <c:pt idx="1435">
                  <c:v>76.706078070304926</c:v>
                </c:pt>
                <c:pt idx="1436">
                  <c:v>76.714677089356584</c:v>
                </c:pt>
                <c:pt idx="1437">
                  <c:v>76.723274290601807</c:v>
                </c:pt>
                <c:pt idx="1438">
                  <c:v>76.731869680740147</c:v>
                </c:pt>
                <c:pt idx="1439">
                  <c:v>76.740463266465653</c:v>
                </c:pt>
                <c:pt idx="1440">
                  <c:v>76.749055054466879</c:v>
                </c:pt>
                <c:pt idx="1441">
                  <c:v>76.757645051426991</c:v>
                </c:pt>
                <c:pt idx="1442">
                  <c:v>76.766233264023668</c:v>
                </c:pt>
                <c:pt idx="1443">
                  <c:v>76.774819698929306</c:v>
                </c:pt>
                <c:pt idx="1444">
                  <c:v>76.783404362810913</c:v>
                </c:pt>
                <c:pt idx="1445">
                  <c:v>76.791987262330196</c:v>
                </c:pt>
                <c:pt idx="1446">
                  <c:v>76.800568404143633</c:v>
                </c:pt>
                <c:pt idx="1447">
                  <c:v>76.809147794902429</c:v>
                </c:pt>
                <c:pt idx="1448">
                  <c:v>76.817725441252605</c:v>
                </c:pt>
                <c:pt idx="1449">
                  <c:v>76.826301349835035</c:v>
                </c:pt>
                <c:pt idx="1450">
                  <c:v>76.834875527285476</c:v>
                </c:pt>
                <c:pt idx="1451">
                  <c:v>76.843447980234544</c:v>
                </c:pt>
                <c:pt idx="1452">
                  <c:v>76.85201871530785</c:v>
                </c:pt>
                <c:pt idx="1453">
                  <c:v>76.860587739125961</c:v>
                </c:pt>
                <c:pt idx="1454">
                  <c:v>76.869155058304443</c:v>
                </c:pt>
                <c:pt idx="1455">
                  <c:v>76.87772067945393</c:v>
                </c:pt>
                <c:pt idx="1456">
                  <c:v>76.886284609180123</c:v>
                </c:pt>
                <c:pt idx="1457">
                  <c:v>76.894846854083838</c:v>
                </c:pt>
                <c:pt idx="1458">
                  <c:v>76.903407420761042</c:v>
                </c:pt>
                <c:pt idx="1459">
                  <c:v>76.911966315802886</c:v>
                </c:pt>
                <c:pt idx="1460">
                  <c:v>76.920523545795746</c:v>
                </c:pt>
                <c:pt idx="1461">
                  <c:v>76.929079117321223</c:v>
                </c:pt>
                <c:pt idx="1462">
                  <c:v>76.937633036956242</c:v>
                </c:pt>
                <c:pt idx="1463">
                  <c:v>76.946185311273027</c:v>
                </c:pt>
                <c:pt idx="1464">
                  <c:v>76.954735946839136</c:v>
                </c:pt>
                <c:pt idx="1465">
                  <c:v>76.963284950217556</c:v>
                </c:pt>
                <c:pt idx="1466">
                  <c:v>76.971832327966652</c:v>
                </c:pt>
                <c:pt idx="1467">
                  <c:v>76.980378086640272</c:v>
                </c:pt>
                <c:pt idx="1468">
                  <c:v>76.988922232787758</c:v>
                </c:pt>
                <c:pt idx="1469">
                  <c:v>76.997464772953947</c:v>
                </c:pt>
                <c:pt idx="1470">
                  <c:v>77.006005713679272</c:v>
                </c:pt>
                <c:pt idx="1471">
                  <c:v>77.014545061499717</c:v>
                </c:pt>
                <c:pt idx="1472">
                  <c:v>77.023082822946918</c:v>
                </c:pt>
                <c:pt idx="1473">
                  <c:v>77.031619004548133</c:v>
                </c:pt>
                <c:pt idx="1474">
                  <c:v>77.040153612826359</c:v>
                </c:pt>
                <c:pt idx="1475">
                  <c:v>77.048686654300283</c:v>
                </c:pt>
                <c:pt idx="1476">
                  <c:v>77.057218135484376</c:v>
                </c:pt>
                <c:pt idx="1477">
                  <c:v>77.065748062888872</c:v>
                </c:pt>
                <c:pt idx="1478">
                  <c:v>77.074276443019826</c:v>
                </c:pt>
                <c:pt idx="1479">
                  <c:v>77.082803282379217</c:v>
                </c:pt>
                <c:pt idx="1480">
                  <c:v>77.091328587464844</c:v>
                </c:pt>
                <c:pt idx="1481">
                  <c:v>77.099852364770442</c:v>
                </c:pt>
                <c:pt idx="1482">
                  <c:v>77.108374620785739</c:v>
                </c:pt>
                <c:pt idx="1483">
                  <c:v>77.116895361996441</c:v>
                </c:pt>
                <c:pt idx="1484">
                  <c:v>77.125414594884248</c:v>
                </c:pt>
                <c:pt idx="1485">
                  <c:v>77.133932325926949</c:v>
                </c:pt>
                <c:pt idx="1486">
                  <c:v>77.142448561598442</c:v>
                </c:pt>
                <c:pt idx="1487">
                  <c:v>77.150963308368702</c:v>
                </c:pt>
                <c:pt idx="1488">
                  <c:v>77.159476572703895</c:v>
                </c:pt>
                <c:pt idx="1489">
                  <c:v>77.167988361066364</c:v>
                </c:pt>
                <c:pt idx="1490">
                  <c:v>77.176498679914687</c:v>
                </c:pt>
                <c:pt idx="1491">
                  <c:v>77.18500753570369</c:v>
                </c:pt>
                <c:pt idx="1492">
                  <c:v>77.19351493488449</c:v>
                </c:pt>
                <c:pt idx="1493">
                  <c:v>77.202020883904524</c:v>
                </c:pt>
                <c:pt idx="1494">
                  <c:v>77.210525389207589</c:v>
                </c:pt>
                <c:pt idx="1495">
                  <c:v>77.21902845723389</c:v>
                </c:pt>
                <c:pt idx="1496">
                  <c:v>77.227530094420004</c:v>
                </c:pt>
                <c:pt idx="1497">
                  <c:v>77.236030307198988</c:v>
                </c:pt>
                <c:pt idx="1498">
                  <c:v>77.244529102000428</c:v>
                </c:pt>
                <c:pt idx="1499">
                  <c:v>77.253026485250345</c:v>
                </c:pt>
                <c:pt idx="1500">
                  <c:v>77.261522463371378</c:v>
                </c:pt>
                <c:pt idx="1501">
                  <c:v>77.27001704278274</c:v>
                </c:pt>
                <c:pt idx="1502">
                  <c:v>77.278510229900235</c:v>
                </c:pt>
                <c:pt idx="1503">
                  <c:v>77.287002031136353</c:v>
                </c:pt>
                <c:pt idx="1504">
                  <c:v>77.29549245290022</c:v>
                </c:pt>
                <c:pt idx="1505">
                  <c:v>77.303981501597733</c:v>
                </c:pt>
                <c:pt idx="1506">
                  <c:v>77.312469183631507</c:v>
                </c:pt>
                <c:pt idx="1507">
                  <c:v>77.320955505400946</c:v>
                </c:pt>
                <c:pt idx="1508">
                  <c:v>77.329440473302242</c:v>
                </c:pt>
                <c:pt idx="1509">
                  <c:v>77.337924093728461</c:v>
                </c:pt>
                <c:pt idx="1510">
                  <c:v>77.346406373069541</c:v>
                </c:pt>
                <c:pt idx="1511">
                  <c:v>77.354887317712354</c:v>
                </c:pt>
                <c:pt idx="1512">
                  <c:v>77.363366934040641</c:v>
                </c:pt>
                <c:pt idx="1513">
                  <c:v>77.37184522843522</c:v>
                </c:pt>
                <c:pt idx="1514">
                  <c:v>77.380322207273835</c:v>
                </c:pt>
                <c:pt idx="1515">
                  <c:v>77.388797876931307</c:v>
                </c:pt>
                <c:pt idx="1516">
                  <c:v>77.397272243779526</c:v>
                </c:pt>
                <c:pt idx="1517">
                  <c:v>77.40574531418747</c:v>
                </c:pt>
                <c:pt idx="1518">
                  <c:v>77.414217094521291</c:v>
                </c:pt>
                <c:pt idx="1519">
                  <c:v>77.422687591144268</c:v>
                </c:pt>
                <c:pt idx="1520">
                  <c:v>77.431156810416908</c:v>
                </c:pt>
                <c:pt idx="1521">
                  <c:v>77.439624758696951</c:v>
                </c:pt>
                <c:pt idx="1522">
                  <c:v>77.448091442339404</c:v>
                </c:pt>
                <c:pt idx="1523">
                  <c:v>77.456556867696548</c:v>
                </c:pt>
                <c:pt idx="1524">
                  <c:v>77.465021041118035</c:v>
                </c:pt>
                <c:pt idx="1525">
                  <c:v>77.473483968950845</c:v>
                </c:pt>
                <c:pt idx="1526">
                  <c:v>77.481945657539356</c:v>
                </c:pt>
                <c:pt idx="1527">
                  <c:v>77.490406113225404</c:v>
                </c:pt>
                <c:pt idx="1528">
                  <c:v>77.498865342348267</c:v>
                </c:pt>
                <c:pt idx="1529">
                  <c:v>77.507323351244679</c:v>
                </c:pt>
                <c:pt idx="1530">
                  <c:v>77.515780146248972</c:v>
                </c:pt>
                <c:pt idx="1531">
                  <c:v>77.524235733692962</c:v>
                </c:pt>
                <c:pt idx="1532">
                  <c:v>77.532690119906093</c:v>
                </c:pt>
                <c:pt idx="1533">
                  <c:v>77.541143311215421</c:v>
                </c:pt>
                <c:pt idx="1534">
                  <c:v>77.549595313945645</c:v>
                </c:pt>
                <c:pt idx="1535">
                  <c:v>77.558046134419158</c:v>
                </c:pt>
                <c:pt idx="1536">
                  <c:v>77.566495778956053</c:v>
                </c:pt>
                <c:pt idx="1537">
                  <c:v>77.574944253874207</c:v>
                </c:pt>
                <c:pt idx="1538">
                  <c:v>77.583391565489237</c:v>
                </c:pt>
                <c:pt idx="1539">
                  <c:v>77.591837720114597</c:v>
                </c:pt>
                <c:pt idx="1540">
                  <c:v>77.600282724061557</c:v>
                </c:pt>
                <c:pt idx="1541">
                  <c:v>77.608726583639296</c:v>
                </c:pt>
                <c:pt idx="1542">
                  <c:v>77.617169305154874</c:v>
                </c:pt>
                <c:pt idx="1543">
                  <c:v>77.625610894913322</c:v>
                </c:pt>
                <c:pt idx="1544">
                  <c:v>77.634051359217608</c:v>
                </c:pt>
                <c:pt idx="1545">
                  <c:v>77.642490704368711</c:v>
                </c:pt>
                <c:pt idx="1546">
                  <c:v>77.650928936665679</c:v>
                </c:pt>
                <c:pt idx="1547">
                  <c:v>77.659366062405596</c:v>
                </c:pt>
                <c:pt idx="1548">
                  <c:v>77.667802087883629</c:v>
                </c:pt>
                <c:pt idx="1549">
                  <c:v>77.676237019393113</c:v>
                </c:pt>
                <c:pt idx="1550">
                  <c:v>77.684670863225534</c:v>
                </c:pt>
                <c:pt idx="1551">
                  <c:v>77.693103625670574</c:v>
                </c:pt>
                <c:pt idx="1552">
                  <c:v>77.701535313016137</c:v>
                </c:pt>
                <c:pt idx="1553">
                  <c:v>77.709965931548354</c:v>
                </c:pt>
                <c:pt idx="1554">
                  <c:v>77.718395487551732</c:v>
                </c:pt>
                <c:pt idx="1555">
                  <c:v>77.726823987309004</c:v>
                </c:pt>
                <c:pt idx="1556">
                  <c:v>77.73525143710134</c:v>
                </c:pt>
                <c:pt idx="1557">
                  <c:v>77.743677843208232</c:v>
                </c:pt>
                <c:pt idx="1558">
                  <c:v>77.75210321190761</c:v>
                </c:pt>
                <c:pt idx="1559">
                  <c:v>77.760527549475881</c:v>
                </c:pt>
                <c:pt idx="1560">
                  <c:v>77.768950862187907</c:v>
                </c:pt>
                <c:pt idx="1561">
                  <c:v>77.777373156317054</c:v>
                </c:pt>
                <c:pt idx="1562">
                  <c:v>77.785794438135255</c:v>
                </c:pt>
                <c:pt idx="1563">
                  <c:v>77.794214713913021</c:v>
                </c:pt>
                <c:pt idx="1564">
                  <c:v>77.802633989919471</c:v>
                </c:pt>
                <c:pt idx="1565">
                  <c:v>77.81105227242233</c:v>
                </c:pt>
                <c:pt idx="1566">
                  <c:v>77.81946956768806</c:v>
                </c:pt>
                <c:pt idx="1567">
                  <c:v>77.827885881981757</c:v>
                </c:pt>
                <c:pt idx="1568">
                  <c:v>77.836301221567325</c:v>
                </c:pt>
                <c:pt idx="1569">
                  <c:v>77.84471559270736</c:v>
                </c:pt>
                <c:pt idx="1570">
                  <c:v>77.853129001663333</c:v>
                </c:pt>
                <c:pt idx="1571">
                  <c:v>77.861541454695498</c:v>
                </c:pt>
                <c:pt idx="1572">
                  <c:v>77.869952958062981</c:v>
                </c:pt>
                <c:pt idx="1573">
                  <c:v>77.878363518023818</c:v>
                </c:pt>
                <c:pt idx="1574">
                  <c:v>77.886773140834961</c:v>
                </c:pt>
                <c:pt idx="1575">
                  <c:v>77.895181832752328</c:v>
                </c:pt>
                <c:pt idx="1576">
                  <c:v>77.903589600030827</c:v>
                </c:pt>
                <c:pt idx="1577">
                  <c:v>77.911996448924384</c:v>
                </c:pt>
                <c:pt idx="1578">
                  <c:v>77.920402385685975</c:v>
                </c:pt>
                <c:pt idx="1579">
                  <c:v>77.928807416567693</c:v>
                </c:pt>
                <c:pt idx="1580">
                  <c:v>77.937211547820695</c:v>
                </c:pt>
                <c:pt idx="1581">
                  <c:v>77.945614785695355</c:v>
                </c:pt>
                <c:pt idx="1582">
                  <c:v>77.95401713644118</c:v>
                </c:pt>
                <c:pt idx="1583">
                  <c:v>77.962418606306926</c:v>
                </c:pt>
                <c:pt idx="1584">
                  <c:v>77.970819201540564</c:v>
                </c:pt>
                <c:pt idx="1585">
                  <c:v>77.979218928389358</c:v>
                </c:pt>
                <c:pt idx="1586">
                  <c:v>77.987617793099872</c:v>
                </c:pt>
                <c:pt idx="1587">
                  <c:v>77.996015801918048</c:v>
                </c:pt>
                <c:pt idx="1588">
                  <c:v>78.004412961089145</c:v>
                </c:pt>
                <c:pt idx="1589">
                  <c:v>78.012809276857908</c:v>
                </c:pt>
                <c:pt idx="1590">
                  <c:v>78.021204755468418</c:v>
                </c:pt>
                <c:pt idx="1591">
                  <c:v>78.029599403164312</c:v>
                </c:pt>
                <c:pt idx="1592">
                  <c:v>78.037993226188689</c:v>
                </c:pt>
                <c:pt idx="1593">
                  <c:v>78.046386230784194</c:v>
                </c:pt>
                <c:pt idx="1594">
                  <c:v>78.054778423193028</c:v>
                </c:pt>
                <c:pt idx="1595">
                  <c:v>78.063169809657012</c:v>
                </c:pt>
                <c:pt idx="1596">
                  <c:v>78.071560396417567</c:v>
                </c:pt>
                <c:pt idx="1597">
                  <c:v>78.079950189715802</c:v>
                </c:pt>
                <c:pt idx="1598">
                  <c:v>78.088339195792514</c:v>
                </c:pt>
                <c:pt idx="1599">
                  <c:v>78.096727420888215</c:v>
                </c:pt>
                <c:pt idx="1600">
                  <c:v>78.105114871243188</c:v>
                </c:pt>
                <c:pt idx="1601">
                  <c:v>78.113501553097507</c:v>
                </c:pt>
                <c:pt idx="1602">
                  <c:v>78.121887472691057</c:v>
                </c:pt>
                <c:pt idx="1603">
                  <c:v>78.130272636263598</c:v>
                </c:pt>
                <c:pt idx="1604">
                  <c:v>78.138657050054746</c:v>
                </c:pt>
                <c:pt idx="1605">
                  <c:v>78.147040720304091</c:v>
                </c:pt>
                <c:pt idx="1606">
                  <c:v>78.155423653251091</c:v>
                </c:pt>
                <c:pt idx="1607">
                  <c:v>78.163805855135266</c:v>
                </c:pt>
                <c:pt idx="1608">
                  <c:v>78.172187332196131</c:v>
                </c:pt>
                <c:pt idx="1609">
                  <c:v>78.180568090673233</c:v>
                </c:pt>
                <c:pt idx="1610">
                  <c:v>78.188948136806189</c:v>
                </c:pt>
                <c:pt idx="1611">
                  <c:v>78.197327476834786</c:v>
                </c:pt>
                <c:pt idx="1612">
                  <c:v>78.205706116998883</c:v>
                </c:pt>
                <c:pt idx="1613">
                  <c:v>78.214084063538579</c:v>
                </c:pt>
                <c:pt idx="1614">
                  <c:v>78.22246132269413</c:v>
                </c:pt>
                <c:pt idx="1615">
                  <c:v>78.230837900706078</c:v>
                </c:pt>
                <c:pt idx="1616">
                  <c:v>78.239213803815232</c:v>
                </c:pt>
                <c:pt idx="1617">
                  <c:v>78.247589038262674</c:v>
                </c:pt>
                <c:pt idx="1618">
                  <c:v>78.255963610289854</c:v>
                </c:pt>
                <c:pt idx="1619">
                  <c:v>78.264337526138618</c:v>
                </c:pt>
                <c:pt idx="1620">
                  <c:v>78.272710792051157</c:v>
                </c:pt>
                <c:pt idx="1621">
                  <c:v>78.281083414270157</c:v>
                </c:pt>
                <c:pt idx="1622">
                  <c:v>78.289455399038729</c:v>
                </c:pt>
                <c:pt idx="1623">
                  <c:v>78.297826752600514</c:v>
                </c:pt>
                <c:pt idx="1624">
                  <c:v>78.306197481199675</c:v>
                </c:pt>
                <c:pt idx="1625">
                  <c:v>78.314567591080959</c:v>
                </c:pt>
                <c:pt idx="1626">
                  <c:v>78.322937088489695</c:v>
                </c:pt>
                <c:pt idx="1627">
                  <c:v>78.331305979671839</c:v>
                </c:pt>
                <c:pt idx="1628">
                  <c:v>78.339674270874056</c:v>
                </c:pt>
                <c:pt idx="1629">
                  <c:v>78.348041968343651</c:v>
                </c:pt>
                <c:pt idx="1630">
                  <c:v>78.356409078328682</c:v>
                </c:pt>
                <c:pt idx="1631">
                  <c:v>78.364775607077988</c:v>
                </c:pt>
                <c:pt idx="1632">
                  <c:v>78.373141560841219</c:v>
                </c:pt>
                <c:pt idx="1633">
                  <c:v>78.381506945868779</c:v>
                </c:pt>
                <c:pt idx="1634">
                  <c:v>78.389871768412021</c:v>
                </c:pt>
                <c:pt idx="1635">
                  <c:v>78.398236034723141</c:v>
                </c:pt>
                <c:pt idx="1636">
                  <c:v>78.406599751055282</c:v>
                </c:pt>
                <c:pt idx="1637">
                  <c:v>78.414962923662543</c:v>
                </c:pt>
                <c:pt idx="1638">
                  <c:v>78.42332555880003</c:v>
                </c:pt>
                <c:pt idx="1639">
                  <c:v>78.431687662723846</c:v>
                </c:pt>
                <c:pt idx="1640">
                  <c:v>78.440049241691199</c:v>
                </c:pt>
                <c:pt idx="1641">
                  <c:v>78.448410301960337</c:v>
                </c:pt>
                <c:pt idx="1642">
                  <c:v>78.456770849790686</c:v>
                </c:pt>
                <c:pt idx="1643">
                  <c:v>78.465130891442797</c:v>
                </c:pt>
                <c:pt idx="1644">
                  <c:v>78.473490433178426</c:v>
                </c:pt>
                <c:pt idx="1645">
                  <c:v>78.481849481260554</c:v>
                </c:pt>
                <c:pt idx="1646">
                  <c:v>78.490208041953437</c:v>
                </c:pt>
                <c:pt idx="1647">
                  <c:v>78.4985661215226</c:v>
                </c:pt>
                <c:pt idx="1648">
                  <c:v>78.506923726234888</c:v>
                </c:pt>
                <c:pt idx="1649">
                  <c:v>78.515280862358551</c:v>
                </c:pt>
                <c:pt idx="1650">
                  <c:v>78.523637536163193</c:v>
                </c:pt>
                <c:pt idx="1651">
                  <c:v>78.531993753919835</c:v>
                </c:pt>
                <c:pt idx="1652">
                  <c:v>78.540349521900993</c:v>
                </c:pt>
                <c:pt idx="1653">
                  <c:v>78.548704846380659</c:v>
                </c:pt>
                <c:pt idx="1654">
                  <c:v>78.557059733634361</c:v>
                </c:pt>
                <c:pt idx="1655">
                  <c:v>78.565414189939162</c:v>
                </c:pt>
                <c:pt idx="1656">
                  <c:v>78.573768221573758</c:v>
                </c:pt>
                <c:pt idx="1657">
                  <c:v>78.582121834818423</c:v>
                </c:pt>
                <c:pt idx="1658">
                  <c:v>78.590475035955166</c:v>
                </c:pt>
                <c:pt idx="1659">
                  <c:v>78.598827831267613</c:v>
                </c:pt>
                <c:pt idx="1660">
                  <c:v>78.607180227041169</c:v>
                </c:pt>
                <c:pt idx="1661">
                  <c:v>78.615532229562987</c:v>
                </c:pt>
                <c:pt idx="1662">
                  <c:v>78.623883845122009</c:v>
                </c:pt>
                <c:pt idx="1663">
                  <c:v>78.632235080009039</c:v>
                </c:pt>
                <c:pt idx="1664">
                  <c:v>78.640585940516729</c:v>
                </c:pt>
                <c:pt idx="1665">
                  <c:v>78.648936432939593</c:v>
                </c:pt>
                <c:pt idx="1666">
                  <c:v>78.657286563574132</c:v>
                </c:pt>
                <c:pt idx="1667">
                  <c:v>78.665636338718784</c:v>
                </c:pt>
                <c:pt idx="1668">
                  <c:v>78.673985764674029</c:v>
                </c:pt>
                <c:pt idx="1669">
                  <c:v>78.682334847742311</c:v>
                </c:pt>
                <c:pt idx="1670">
                  <c:v>78.690683594228233</c:v>
                </c:pt>
                <c:pt idx="1671">
                  <c:v>78.699032010438415</c:v>
                </c:pt>
                <c:pt idx="1672">
                  <c:v>78.707380102681682</c:v>
                </c:pt>
                <c:pt idx="1673">
                  <c:v>78.715727877269003</c:v>
                </c:pt>
                <c:pt idx="1674">
                  <c:v>78.724075340513565</c:v>
                </c:pt>
                <c:pt idx="1675">
                  <c:v>78.73242249873077</c:v>
                </c:pt>
                <c:pt idx="1676">
                  <c:v>78.740769358238353</c:v>
                </c:pt>
                <c:pt idx="1677">
                  <c:v>78.749115925356293</c:v>
                </c:pt>
                <c:pt idx="1678">
                  <c:v>78.757462206406984</c:v>
                </c:pt>
                <c:pt idx="1679">
                  <c:v>78.765808207715139</c:v>
                </c:pt>
                <c:pt idx="1680">
                  <c:v>78.774153935607941</c:v>
                </c:pt>
                <c:pt idx="1681">
                  <c:v>78.782499396414963</c:v>
                </c:pt>
                <c:pt idx="1682">
                  <c:v>78.790844596468347</c:v>
                </c:pt>
                <c:pt idx="1683">
                  <c:v>78.799189542102653</c:v>
                </c:pt>
                <c:pt idx="1684">
                  <c:v>78.807534239655098</c:v>
                </c:pt>
                <c:pt idx="1685">
                  <c:v>78.8158786954654</c:v>
                </c:pt>
                <c:pt idx="1686">
                  <c:v>78.824222915875993</c:v>
                </c:pt>
                <c:pt idx="1687">
                  <c:v>78.832566907231893</c:v>
                </c:pt>
                <c:pt idx="1688">
                  <c:v>78.840910675880835</c:v>
                </c:pt>
                <c:pt idx="1689">
                  <c:v>78.849254228173336</c:v>
                </c:pt>
                <c:pt idx="1690">
                  <c:v>78.857597570462602</c:v>
                </c:pt>
                <c:pt idx="1691">
                  <c:v>78.865940709104692</c:v>
                </c:pt>
                <c:pt idx="1692">
                  <c:v>78.87428365045848</c:v>
                </c:pt>
                <c:pt idx="1693">
                  <c:v>78.882626400885741</c:v>
                </c:pt>
                <c:pt idx="1694">
                  <c:v>78.890968966751117</c:v>
                </c:pt>
                <c:pt idx="1695">
                  <c:v>78.899311354422238</c:v>
                </c:pt>
                <c:pt idx="1696">
                  <c:v>78.907653570269687</c:v>
                </c:pt>
                <c:pt idx="1697">
                  <c:v>78.91599562066709</c:v>
                </c:pt>
                <c:pt idx="1698">
                  <c:v>78.92433751199107</c:v>
                </c:pt>
                <c:pt idx="1699">
                  <c:v>78.932679250621391</c:v>
                </c:pt>
                <c:pt idx="1700">
                  <c:v>78.941020842940929</c:v>
                </c:pt>
                <c:pt idx="1701">
                  <c:v>78.949362295335703</c:v>
                </c:pt>
                <c:pt idx="1702">
                  <c:v>78.957703614194955</c:v>
                </c:pt>
                <c:pt idx="1703">
                  <c:v>78.966044805911125</c:v>
                </c:pt>
                <c:pt idx="1704">
                  <c:v>78.974385876879964</c:v>
                </c:pt>
                <c:pt idx="1705">
                  <c:v>78.982726833500493</c:v>
                </c:pt>
                <c:pt idx="1706">
                  <c:v>78.991067682175071</c:v>
                </c:pt>
                <c:pt idx="1707">
                  <c:v>78.999408429309469</c:v>
                </c:pt>
                <c:pt idx="1708">
                  <c:v>79.007749081312852</c:v>
                </c:pt>
                <c:pt idx="1709">
                  <c:v>79.016089644597812</c:v>
                </c:pt>
                <c:pt idx="1710">
                  <c:v>79.02443012558048</c:v>
                </c:pt>
                <c:pt idx="1711">
                  <c:v>79.03277053068048</c:v>
                </c:pt>
                <c:pt idx="1712">
                  <c:v>79.041110866320977</c:v>
                </c:pt>
                <c:pt idx="1713">
                  <c:v>79.049451138928774</c:v>
                </c:pt>
                <c:pt idx="1714">
                  <c:v>79.057791354934295</c:v>
                </c:pt>
                <c:pt idx="1715">
                  <c:v>79.06613152077162</c:v>
                </c:pt>
                <c:pt idx="1716">
                  <c:v>79.074471642878549</c:v>
                </c:pt>
                <c:pt idx="1717">
                  <c:v>79.082811727696651</c:v>
                </c:pt>
                <c:pt idx="1718">
                  <c:v>79.091151781671215</c:v>
                </c:pt>
                <c:pt idx="1719">
                  <c:v>79.099491811251426</c:v>
                </c:pt>
                <c:pt idx="1720">
                  <c:v>79.107831822890276</c:v>
                </c:pt>
                <c:pt idx="1721">
                  <c:v>79.116171823044667</c:v>
                </c:pt>
                <c:pt idx="1722">
                  <c:v>79.124511818175449</c:v>
                </c:pt>
                <c:pt idx="1723">
                  <c:v>79.132851814747397</c:v>
                </c:pt>
                <c:pt idx="1724">
                  <c:v>79.141191819229363</c:v>
                </c:pt>
                <c:pt idx="1725">
                  <c:v>79.149531838094177</c:v>
                </c:pt>
                <c:pt idx="1726">
                  <c:v>79.157871877818792</c:v>
                </c:pt>
                <c:pt idx="1727">
                  <c:v>79.166211944884267</c:v>
                </c:pt>
                <c:pt idx="1728">
                  <c:v>79.17455204577584</c:v>
                </c:pt>
                <c:pt idx="1729">
                  <c:v>79.182892186982926</c:v>
                </c:pt>
                <c:pt idx="1730">
                  <c:v>79.19123237499916</c:v>
                </c:pt>
                <c:pt idx="1731">
                  <c:v>79.199572616322513</c:v>
                </c:pt>
                <c:pt idx="1732">
                  <c:v>79.207912917455218</c:v>
                </c:pt>
                <c:pt idx="1733">
                  <c:v>79.216253284903843</c:v>
                </c:pt>
                <c:pt idx="1734">
                  <c:v>79.224593725179403</c:v>
                </c:pt>
                <c:pt idx="1735">
                  <c:v>79.232934244797292</c:v>
                </c:pt>
                <c:pt idx="1736">
                  <c:v>79.241274850277392</c:v>
                </c:pt>
                <c:pt idx="1737">
                  <c:v>79.249615548144092</c:v>
                </c:pt>
                <c:pt idx="1738">
                  <c:v>79.257956344926313</c:v>
                </c:pt>
                <c:pt idx="1739">
                  <c:v>79.266297247157567</c:v>
                </c:pt>
                <c:pt idx="1740">
                  <c:v>79.274638261376012</c:v>
                </c:pt>
                <c:pt idx="1741">
                  <c:v>79.282979394124396</c:v>
                </c:pt>
                <c:pt idx="1742">
                  <c:v>79.291320651950258</c:v>
                </c:pt>
                <c:pt idx="1743">
                  <c:v>79.29966204140581</c:v>
                </c:pt>
                <c:pt idx="1744">
                  <c:v>79.308003569048068</c:v>
                </c:pt>
                <c:pt idx="1745">
                  <c:v>79.316345241438881</c:v>
                </c:pt>
                <c:pt idx="1746">
                  <c:v>79.324687065144914</c:v>
                </c:pt>
                <c:pt idx="1747">
                  <c:v>79.333029046737764</c:v>
                </c:pt>
                <c:pt idx="1748">
                  <c:v>79.341371192793986</c:v>
                </c:pt>
                <c:pt idx="1749">
                  <c:v>79.349713509895039</c:v>
                </c:pt>
                <c:pt idx="1750">
                  <c:v>79.358056004627471</c:v>
                </c:pt>
                <c:pt idx="1751">
                  <c:v>79.366398683582858</c:v>
                </c:pt>
                <c:pt idx="1752">
                  <c:v>79.374741553357879</c:v>
                </c:pt>
                <c:pt idx="1753">
                  <c:v>79.383084620554342</c:v>
                </c:pt>
                <c:pt idx="1754">
                  <c:v>79.391427891779259</c:v>
                </c:pt>
                <c:pt idx="1755">
                  <c:v>79.399771373644796</c:v>
                </c:pt>
                <c:pt idx="1756">
                  <c:v>79.408115072768467</c:v>
                </c:pt>
                <c:pt idx="1757">
                  <c:v>79.416458995773027</c:v>
                </c:pt>
                <c:pt idx="1758">
                  <c:v>79.424803149286603</c:v>
                </c:pt>
                <c:pt idx="1759">
                  <c:v>79.433147539942667</c:v>
                </c:pt>
                <c:pt idx="1760">
                  <c:v>79.44149217438013</c:v>
                </c:pt>
                <c:pt idx="1761">
                  <c:v>79.449837059243379</c:v>
                </c:pt>
                <c:pt idx="1762">
                  <c:v>79.458182201182311</c:v>
                </c:pt>
                <c:pt idx="1763">
                  <c:v>79.466527606852338</c:v>
                </c:pt>
                <c:pt idx="1764">
                  <c:v>79.474873282914473</c:v>
                </c:pt>
                <c:pt idx="1765">
                  <c:v>79.483219236035367</c:v>
                </c:pt>
                <c:pt idx="1766">
                  <c:v>79.491565472887345</c:v>
                </c:pt>
                <c:pt idx="1767">
                  <c:v>79.499912000148427</c:v>
                </c:pt>
                <c:pt idx="1768">
                  <c:v>79.508258824502377</c:v>
                </c:pt>
                <c:pt idx="1769">
                  <c:v>79.516605952638798</c:v>
                </c:pt>
                <c:pt idx="1770">
                  <c:v>79.524953391253092</c:v>
                </c:pt>
                <c:pt idx="1771">
                  <c:v>79.533301147046544</c:v>
                </c:pt>
                <c:pt idx="1772">
                  <c:v>79.541649226726378</c:v>
                </c:pt>
                <c:pt idx="1773">
                  <c:v>79.54999763700576</c:v>
                </c:pt>
                <c:pt idx="1774">
                  <c:v>79.558346384603908</c:v>
                </c:pt>
                <c:pt idx="1775">
                  <c:v>79.566695476246025</c:v>
                </c:pt>
                <c:pt idx="1776">
                  <c:v>79.575044918663451</c:v>
                </c:pt>
                <c:pt idx="1777">
                  <c:v>79.583394718593652</c:v>
                </c:pt>
                <c:pt idx="1778">
                  <c:v>79.591744882780276</c:v>
                </c:pt>
                <c:pt idx="1779">
                  <c:v>79.600095417973165</c:v>
                </c:pt>
                <c:pt idx="1780">
                  <c:v>79.608446330928459</c:v>
                </c:pt>
                <c:pt idx="1781">
                  <c:v>79.616797628408577</c:v>
                </c:pt>
                <c:pt idx="1782">
                  <c:v>79.625149317182306</c:v>
                </c:pt>
                <c:pt idx="1783">
                  <c:v>79.633501404024827</c:v>
                </c:pt>
                <c:pt idx="1784">
                  <c:v>79.641853895717759</c:v>
                </c:pt>
                <c:pt idx="1785">
                  <c:v>79.650206799049201</c:v>
                </c:pt>
                <c:pt idx="1786">
                  <c:v>79.65856012081376</c:v>
                </c:pt>
                <c:pt idx="1787">
                  <c:v>79.666913867812639</c:v>
                </c:pt>
                <c:pt idx="1788">
                  <c:v>79.675268046853617</c:v>
                </c:pt>
                <c:pt idx="1789">
                  <c:v>79.683622664751198</c:v>
                </c:pt>
                <c:pt idx="1790">
                  <c:v>79.69197772832652</c:v>
                </c:pt>
                <c:pt idx="1791">
                  <c:v>79.700333244407503</c:v>
                </c:pt>
                <c:pt idx="1792">
                  <c:v>79.708689219828841</c:v>
                </c:pt>
                <c:pt idx="1793">
                  <c:v>79.717045661432081</c:v>
                </c:pt>
                <c:pt idx="1794">
                  <c:v>79.725402576065633</c:v>
                </c:pt>
                <c:pt idx="1795">
                  <c:v>79.733759970584856</c:v>
                </c:pt>
                <c:pt idx="1796">
                  <c:v>79.742117851852072</c:v>
                </c:pt>
                <c:pt idx="1797">
                  <c:v>79.750476226736581</c:v>
                </c:pt>
                <c:pt idx="1798">
                  <c:v>79.758835102114801</c:v>
                </c:pt>
                <c:pt idx="1799">
                  <c:v>79.767194484870231</c:v>
                </c:pt>
                <c:pt idx="1800">
                  <c:v>79.775554381893528</c:v>
                </c:pt>
                <c:pt idx="1801">
                  <c:v>79.783914800082542</c:v>
                </c:pt>
                <c:pt idx="1802">
                  <c:v>79.792275746342384</c:v>
                </c:pt>
                <c:pt idx="1803">
                  <c:v>79.800637227585426</c:v>
                </c:pt>
                <c:pt idx="1804">
                  <c:v>79.808999250731404</c:v>
                </c:pt>
                <c:pt idx="1805">
                  <c:v>79.817361822707412</c:v>
                </c:pt>
                <c:pt idx="1806">
                  <c:v>79.82572495044802</c:v>
                </c:pt>
                <c:pt idx="1807">
                  <c:v>79.834088640895217</c:v>
                </c:pt>
                <c:pt idx="1808">
                  <c:v>79.842452900998566</c:v>
                </c:pt>
                <c:pt idx="1809">
                  <c:v>79.850817737715161</c:v>
                </c:pt>
                <c:pt idx="1810">
                  <c:v>79.859183158009756</c:v>
                </c:pt>
                <c:pt idx="1811">
                  <c:v>79.867549168854708</c:v>
                </c:pt>
                <c:pt idx="1812">
                  <c:v>79.875915777230148</c:v>
                </c:pt>
                <c:pt idx="1813">
                  <c:v>79.884282990123936</c:v>
                </c:pt>
                <c:pt idx="1814">
                  <c:v>79.892650814531734</c:v>
                </c:pt>
                <c:pt idx="1815">
                  <c:v>79.901019257457094</c:v>
                </c:pt>
                <c:pt idx="1816">
                  <c:v>79.909388325911422</c:v>
                </c:pt>
                <c:pt idx="1817">
                  <c:v>79.9177580269141</c:v>
                </c:pt>
                <c:pt idx="1818">
                  <c:v>79.926128367492524</c:v>
                </c:pt>
                <c:pt idx="1819">
                  <c:v>79.934499354682117</c:v>
                </c:pt>
                <c:pt idx="1820">
                  <c:v>79.942870995526391</c:v>
                </c:pt>
                <c:pt idx="1821">
                  <c:v>79.951243297077056</c:v>
                </c:pt>
                <c:pt idx="1822">
                  <c:v>79.959616266393937</c:v>
                </c:pt>
                <c:pt idx="1823">
                  <c:v>79.967989910545157</c:v>
                </c:pt>
                <c:pt idx="1824">
                  <c:v>79.976364236607125</c:v>
                </c:pt>
                <c:pt idx="1825">
                  <c:v>79.98473925166455</c:v>
                </c:pt>
                <c:pt idx="1826">
                  <c:v>79.993114962810623</c:v>
                </c:pt>
                <c:pt idx="1827">
                  <c:v>80.001491377146849</c:v>
                </c:pt>
                <c:pt idx="1828">
                  <c:v>80.009868501783345</c:v>
                </c:pt>
                <c:pt idx="1829">
                  <c:v>80.018246343838697</c:v>
                </c:pt>
                <c:pt idx="1830">
                  <c:v>80.026624910440106</c:v>
                </c:pt>
                <c:pt idx="1831">
                  <c:v>80.035004208723421</c:v>
                </c:pt>
                <c:pt idx="1832">
                  <c:v>80.043384245833124</c:v>
                </c:pt>
                <c:pt idx="1833">
                  <c:v>80.05176502892256</c:v>
                </c:pt>
                <c:pt idx="1834">
                  <c:v>80.06014656515373</c:v>
                </c:pt>
                <c:pt idx="1835">
                  <c:v>80.068528861697573</c:v>
                </c:pt>
                <c:pt idx="1836">
                  <c:v>80.076911925733896</c:v>
                </c:pt>
                <c:pt idx="1837">
                  <c:v>80.085295764451431</c:v>
                </c:pt>
                <c:pt idx="1838">
                  <c:v>80.093680385047946</c:v>
                </c:pt>
                <c:pt idx="1839">
                  <c:v>80.102065794730237</c:v>
                </c:pt>
                <c:pt idx="1840">
                  <c:v>80.11045200071419</c:v>
                </c:pt>
                <c:pt idx="1841">
                  <c:v>80.118839010224889</c:v>
                </c:pt>
                <c:pt idx="1842">
                  <c:v>80.127226830496568</c:v>
                </c:pt>
                <c:pt idx="1843">
                  <c:v>80.135615468772755</c:v>
                </c:pt>
                <c:pt idx="1844">
                  <c:v>80.144004932306274</c:v>
                </c:pt>
                <c:pt idx="1845">
                  <c:v>80.152395228359339</c:v>
                </c:pt>
                <c:pt idx="1846">
                  <c:v>80.160786364203545</c:v>
                </c:pt>
                <c:pt idx="1847">
                  <c:v>80.169178347119981</c:v>
                </c:pt>
                <c:pt idx="1848">
                  <c:v>80.177571184399227</c:v>
                </c:pt>
                <c:pt idx="1849">
                  <c:v>80.185964883341498</c:v>
                </c:pt>
                <c:pt idx="1850">
                  <c:v>80.194359451256588</c:v>
                </c:pt>
                <c:pt idx="1851">
                  <c:v>80.202754895463983</c:v>
                </c:pt>
                <c:pt idx="1852">
                  <c:v>80.211151223292916</c:v>
                </c:pt>
                <c:pt idx="1853">
                  <c:v>80.219548442082441</c:v>
                </c:pt>
                <c:pt idx="1854">
                  <c:v>80.22794655918139</c:v>
                </c:pt>
                <c:pt idx="1855">
                  <c:v>80.236345581948555</c:v>
                </c:pt>
                <c:pt idx="1856">
                  <c:v>80.244745517752676</c:v>
                </c:pt>
                <c:pt idx="1857">
                  <c:v>80.25314637397247</c:v>
                </c:pt>
                <c:pt idx="1858">
                  <c:v>80.261548157996756</c:v>
                </c:pt>
                <c:pt idx="1859">
                  <c:v>80.269950877224474</c:v>
                </c:pt>
                <c:pt idx="1860">
                  <c:v>80.278354539064694</c:v>
                </c:pt>
                <c:pt idx="1861">
                  <c:v>80.286759150936788</c:v>
                </c:pt>
                <c:pt idx="1862">
                  <c:v>80.295164720270364</c:v>
                </c:pt>
                <c:pt idx="1863">
                  <c:v>80.303571254505414</c:v>
                </c:pt>
                <c:pt idx="1864">
                  <c:v>80.311978761092305</c:v>
                </c:pt>
                <c:pt idx="1865">
                  <c:v>80.320387247491851</c:v>
                </c:pt>
                <c:pt idx="1866">
                  <c:v>80.328796721175436</c:v>
                </c:pt>
                <c:pt idx="1867">
                  <c:v>80.337207189624948</c:v>
                </c:pt>
                <c:pt idx="1868">
                  <c:v>80.345618660332946</c:v>
                </c:pt>
                <c:pt idx="1869">
                  <c:v>80.354031140802675</c:v>
                </c:pt>
                <c:pt idx="1870">
                  <c:v>80.362444638548112</c:v>
                </c:pt>
                <c:pt idx="1871">
                  <c:v>80.370859161094046</c:v>
                </c:pt>
                <c:pt idx="1872">
                  <c:v>80.379274715976095</c:v>
                </c:pt>
                <c:pt idx="1873">
                  <c:v>80.387691310740848</c:v>
                </c:pt>
                <c:pt idx="1874">
                  <c:v>80.396108952945823</c:v>
                </c:pt>
                <c:pt idx="1875">
                  <c:v>80.404527650159622</c:v>
                </c:pt>
                <c:pt idx="1876">
                  <c:v>80.412947409961888</c:v>
                </c:pt>
                <c:pt idx="1877">
                  <c:v>80.421368239943462</c:v>
                </c:pt>
                <c:pt idx="1878">
                  <c:v>80.42979014770637</c:v>
                </c:pt>
                <c:pt idx="1879">
                  <c:v>80.438213140863922</c:v>
                </c:pt>
                <c:pt idx="1880">
                  <c:v>80.446637227040739</c:v>
                </c:pt>
                <c:pt idx="1881">
                  <c:v>80.455062413872895</c:v>
                </c:pt>
                <c:pt idx="1882">
                  <c:v>80.463488709007862</c:v>
                </c:pt>
                <c:pt idx="1883">
                  <c:v>80.471916120104638</c:v>
                </c:pt>
                <c:pt idx="1884">
                  <c:v>80.480344654833786</c:v>
                </c:pt>
                <c:pt idx="1885">
                  <c:v>80.488774320877539</c:v>
                </c:pt>
                <c:pt idx="1886">
                  <c:v>80.497205125929781</c:v>
                </c:pt>
                <c:pt idx="1887">
                  <c:v>80.505637077696178</c:v>
                </c:pt>
                <c:pt idx="1888">
                  <c:v>80.514070183894233</c:v>
                </c:pt>
                <c:pt idx="1889">
                  <c:v>80.522504452253301</c:v>
                </c:pt>
                <c:pt idx="1890">
                  <c:v>80.530939890514674</c:v>
                </c:pt>
                <c:pt idx="1891">
                  <c:v>80.53937650643168</c:v>
                </c:pt>
                <c:pt idx="1892">
                  <c:v>80.547814307769698</c:v>
                </c:pt>
                <c:pt idx="1893">
                  <c:v>80.556253302306246</c:v>
                </c:pt>
                <c:pt idx="1894">
                  <c:v>80.564693497831001</c:v>
                </c:pt>
                <c:pt idx="1895">
                  <c:v>80.573134902145966</c:v>
                </c:pt>
                <c:pt idx="1896">
                  <c:v>80.581577523065434</c:v>
                </c:pt>
                <c:pt idx="1897">
                  <c:v>80.590021368416018</c:v>
                </c:pt>
                <c:pt idx="1898">
                  <c:v>80.598466446036895</c:v>
                </c:pt>
                <c:pt idx="1899">
                  <c:v>80.60691276377969</c:v>
                </c:pt>
                <c:pt idx="1900">
                  <c:v>80.61536032950859</c:v>
                </c:pt>
                <c:pt idx="1901">
                  <c:v>80.623809151100474</c:v>
                </c:pt>
                <c:pt idx="1902">
                  <c:v>80.632259236444881</c:v>
                </c:pt>
                <c:pt idx="1903">
                  <c:v>80.640710593444155</c:v>
                </c:pt>
                <c:pt idx="1904">
                  <c:v>80.6491632300135</c:v>
                </c:pt>
                <c:pt idx="1905">
                  <c:v>80.657617154080981</c:v>
                </c:pt>
                <c:pt idx="1906">
                  <c:v>80.66607237358761</c:v>
                </c:pt>
                <c:pt idx="1907">
                  <c:v>80.674528896487544</c:v>
                </c:pt>
                <c:pt idx="1908">
                  <c:v>80.682986730747928</c:v>
                </c:pt>
                <c:pt idx="1909">
                  <c:v>80.691445884349136</c:v>
                </c:pt>
                <c:pt idx="1910">
                  <c:v>80.699906365284804</c:v>
                </c:pt>
                <c:pt idx="1911">
                  <c:v>80.708368181561781</c:v>
                </c:pt>
                <c:pt idx="1912">
                  <c:v>80.716831341200404</c:v>
                </c:pt>
                <c:pt idx="1913">
                  <c:v>80.725295852234382</c:v>
                </c:pt>
                <c:pt idx="1914">
                  <c:v>80.733761722710938</c:v>
                </c:pt>
                <c:pt idx="1915">
                  <c:v>80.742228960690895</c:v>
                </c:pt>
                <c:pt idx="1916">
                  <c:v>80.75069757424869</c:v>
                </c:pt>
                <c:pt idx="1917">
                  <c:v>80.759167571472545</c:v>
                </c:pt>
                <c:pt idx="1918">
                  <c:v>80.76763896046441</c:v>
                </c:pt>
                <c:pt idx="1919">
                  <c:v>80.776111749340075</c:v>
                </c:pt>
                <c:pt idx="1920">
                  <c:v>80.784585946229313</c:v>
                </c:pt>
                <c:pt idx="1921">
                  <c:v>80.79306155927587</c:v>
                </c:pt>
                <c:pt idx="1922">
                  <c:v>80.801538596637542</c:v>
                </c:pt>
                <c:pt idx="1923">
                  <c:v>80.810017066486296</c:v>
                </c:pt>
                <c:pt idx="1924">
                  <c:v>80.818496977008238</c:v>
                </c:pt>
                <c:pt idx="1925">
                  <c:v>80.826978336403869</c:v>
                </c:pt>
                <c:pt idx="1926">
                  <c:v>80.83546115288793</c:v>
                </c:pt>
                <c:pt idx="1927">
                  <c:v>80.843945434689658</c:v>
                </c:pt>
                <c:pt idx="1928">
                  <c:v>80.852431190052741</c:v>
                </c:pt>
                <c:pt idx="1929">
                  <c:v>80.860918427235475</c:v>
                </c:pt>
                <c:pt idx="1930">
                  <c:v>80.869407154510768</c:v>
                </c:pt>
                <c:pt idx="1931">
                  <c:v>80.877897380166289</c:v>
                </c:pt>
                <c:pt idx="1932">
                  <c:v>80.886389112504418</c:v>
                </c:pt>
                <c:pt idx="1933">
                  <c:v>80.894882359842484</c:v>
                </c:pt>
                <c:pt idx="1934">
                  <c:v>80.903377130512695</c:v>
                </c:pt>
                <c:pt idx="1935">
                  <c:v>80.911873432862279</c:v>
                </c:pt>
                <c:pt idx="1936">
                  <c:v>80.920371275253586</c:v>
                </c:pt>
                <c:pt idx="1937">
                  <c:v>80.928870666064071</c:v>
                </c:pt>
                <c:pt idx="1938">
                  <c:v>80.937371613686494</c:v>
                </c:pt>
                <c:pt idx="1939">
                  <c:v>80.945874126528878</c:v>
                </c:pt>
                <c:pt idx="1940">
                  <c:v>80.95437821301465</c:v>
                </c:pt>
                <c:pt idx="1941">
                  <c:v>80.962883881582698</c:v>
                </c:pt>
                <c:pt idx="1942">
                  <c:v>80.971391140687487</c:v>
                </c:pt>
                <c:pt idx="1943">
                  <c:v>80.979899998799041</c:v>
                </c:pt>
                <c:pt idx="1944">
                  <c:v>80.988410464403131</c:v>
                </c:pt>
                <c:pt idx="1945">
                  <c:v>80.996922546001272</c:v>
                </c:pt>
                <c:pt idx="1946">
                  <c:v>81.005436252110883</c:v>
                </c:pt>
                <c:pt idx="1947">
                  <c:v>81.01395159126524</c:v>
                </c:pt>
                <c:pt idx="1948">
                  <c:v>81.022468572013679</c:v>
                </c:pt>
                <c:pt idx="1949">
                  <c:v>81.030987202921622</c:v>
                </c:pt>
                <c:pt idx="1950">
                  <c:v>81.039507492570678</c:v>
                </c:pt>
                <c:pt idx="1951">
                  <c:v>81.048029449558641</c:v>
                </c:pt>
                <c:pt idx="1952">
                  <c:v>81.056553082499704</c:v>
                </c:pt>
                <c:pt idx="1953">
                  <c:v>81.065078400024433</c:v>
                </c:pt>
                <c:pt idx="1954">
                  <c:v>81.073605410779891</c:v>
                </c:pt>
                <c:pt idx="1955">
                  <c:v>81.082134123429725</c:v>
                </c:pt>
                <c:pt idx="1956">
                  <c:v>81.090664546654239</c:v>
                </c:pt>
                <c:pt idx="1957">
                  <c:v>81.099196689150446</c:v>
                </c:pt>
                <c:pt idx="1958">
                  <c:v>81.107730559632188</c:v>
                </c:pt>
                <c:pt idx="1959">
                  <c:v>81.116266166830229</c:v>
                </c:pt>
                <c:pt idx="1960">
                  <c:v>81.124803519492289</c:v>
                </c:pt>
                <c:pt idx="1961">
                  <c:v>81.133342626383197</c:v>
                </c:pt>
                <c:pt idx="1962">
                  <c:v>81.141883496284862</c:v>
                </c:pt>
                <c:pt idx="1963">
                  <c:v>81.150426137996547</c:v>
                </c:pt>
                <c:pt idx="1964">
                  <c:v>81.15897056033468</c:v>
                </c:pt>
                <c:pt idx="1965">
                  <c:v>81.167516772133226</c:v>
                </c:pt>
                <c:pt idx="1966">
                  <c:v>81.176064782243586</c:v>
                </c:pt>
                <c:pt idx="1967">
                  <c:v>81.18461459953474</c:v>
                </c:pt>
                <c:pt idx="1968">
                  <c:v>81.193166232893347</c:v>
                </c:pt>
                <c:pt idx="1969">
                  <c:v>81.201719691223786</c:v>
                </c:pt>
                <c:pt idx="1970">
                  <c:v>81.210274983448315</c:v>
                </c:pt>
                <c:pt idx="1971">
                  <c:v>81.218832118507066</c:v>
                </c:pt>
                <c:pt idx="1972">
                  <c:v>81.227391105358222</c:v>
                </c:pt>
                <c:pt idx="1973">
                  <c:v>81.235951952978056</c:v>
                </c:pt>
                <c:pt idx="1974">
                  <c:v>81.244514670361013</c:v>
                </c:pt>
                <c:pt idx="1975">
                  <c:v>81.253079266519848</c:v>
                </c:pt>
                <c:pt idx="1976">
                  <c:v>81.261645750485656</c:v>
                </c:pt>
                <c:pt idx="1977">
                  <c:v>81.270214131307995</c:v>
                </c:pt>
                <c:pt idx="1978">
                  <c:v>81.278784418054954</c:v>
                </c:pt>
                <c:pt idx="1979">
                  <c:v>81.287356619813295</c:v>
                </c:pt>
                <c:pt idx="1980">
                  <c:v>81.295930745688494</c:v>
                </c:pt>
                <c:pt idx="1981">
                  <c:v>81.304506804804817</c:v>
                </c:pt>
                <c:pt idx="1982">
                  <c:v>81.313084806305511</c:v>
                </c:pt>
                <c:pt idx="1983">
                  <c:v>81.321664759352728</c:v>
                </c:pt>
                <c:pt idx="1984">
                  <c:v>81.330246673127803</c:v>
                </c:pt>
                <c:pt idx="1985">
                  <c:v>81.338830556831255</c:v>
                </c:pt>
                <c:pt idx="1986">
                  <c:v>81.347416419682801</c:v>
                </c:pt>
                <c:pt idx="1987">
                  <c:v>81.356004270921645</c:v>
                </c:pt>
                <c:pt idx="1988">
                  <c:v>81.364594119806384</c:v>
                </c:pt>
                <c:pt idx="1989">
                  <c:v>81.373185975615215</c:v>
                </c:pt>
                <c:pt idx="1990">
                  <c:v>81.38177984764603</c:v>
                </c:pt>
                <c:pt idx="1991">
                  <c:v>81.390375745216389</c:v>
                </c:pt>
                <c:pt idx="1992">
                  <c:v>81.398973677663804</c:v>
                </c:pt>
                <c:pt idx="1993">
                  <c:v>81.407573654345697</c:v>
                </c:pt>
                <c:pt idx="1994">
                  <c:v>81.416175684639484</c:v>
                </c:pt>
                <c:pt idx="1995">
                  <c:v>81.424779777942845</c:v>
                </c:pt>
                <c:pt idx="1996">
                  <c:v>81.433385943673599</c:v>
                </c:pt>
                <c:pt idx="1997">
                  <c:v>81.441994191269927</c:v>
                </c:pt>
                <c:pt idx="1998">
                  <c:v>81.450604530190546</c:v>
                </c:pt>
                <c:pt idx="1999">
                  <c:v>81.459216969914578</c:v>
                </c:pt>
                <c:pt idx="2000" formatCode="General">
                  <c:v>81.467831519941868</c:v>
                </c:pt>
                <c:pt idx="2001" formatCode="General">
                  <c:v>81.476448189793004</c:v>
                </c:pt>
                <c:pt idx="2002" formatCode="General">
                  <c:v>81.485066989009368</c:v>
                </c:pt>
                <c:pt idx="2003" formatCode="General">
                  <c:v>81.493687927153331</c:v>
                </c:pt>
                <c:pt idx="2004" formatCode="General">
                  <c:v>81.502311013808281</c:v>
                </c:pt>
                <c:pt idx="2005" formatCode="General">
                  <c:v>81.510936258578781</c:v>
                </c:pt>
                <c:pt idx="2006" formatCode="General">
                  <c:v>81.519563671090651</c:v>
                </c:pt>
                <c:pt idx="2007" formatCode="General">
                  <c:v>81.528193260991017</c:v>
                </c:pt>
                <c:pt idx="2008" formatCode="General">
                  <c:v>81.536825037948518</c:v>
                </c:pt>
                <c:pt idx="2009" formatCode="General">
                  <c:v>81.545459011653321</c:v>
                </c:pt>
                <c:pt idx="2010" formatCode="General">
                  <c:v>81.554095191817282</c:v>
                </c:pt>
                <c:pt idx="2011" formatCode="General">
                  <c:v>81.562733588174012</c:v>
                </c:pt>
                <c:pt idx="2012" formatCode="General">
                  <c:v>81.571374210479036</c:v>
                </c:pt>
                <c:pt idx="2013" formatCode="General">
                  <c:v>81.580017068509846</c:v>
                </c:pt>
                <c:pt idx="2014" formatCode="General">
                  <c:v>81.588662172065995</c:v>
                </c:pt>
                <c:pt idx="2015" formatCode="General">
                  <c:v>81.597309530969298</c:v>
                </c:pt>
                <c:pt idx="2016" formatCode="General">
                  <c:v>81.605959155063815</c:v>
                </c:pt>
                <c:pt idx="2017" formatCode="General">
                  <c:v>81.614611054216113</c:v>
                </c:pt>
                <c:pt idx="2018" formatCode="General">
                  <c:v>81.623265238315184</c:v>
                </c:pt>
                <c:pt idx="2019" formatCode="General">
                  <c:v>81.631921717272704</c:v>
                </c:pt>
                <c:pt idx="2020" formatCode="General">
                  <c:v>81.640580501023123</c:v>
                </c:pt>
                <c:pt idx="2021" formatCode="General">
                  <c:v>81.649241599523734</c:v>
                </c:pt>
                <c:pt idx="2022" formatCode="General">
                  <c:v>81.657905022754733</c:v>
                </c:pt>
                <c:pt idx="2023" formatCode="General">
                  <c:v>81.666570780719482</c:v>
                </c:pt>
                <c:pt idx="2024" formatCode="General">
                  <c:v>81.675238883444507</c:v>
                </c:pt>
                <c:pt idx="2025" formatCode="General">
                  <c:v>81.683909340979625</c:v>
                </c:pt>
                <c:pt idx="2026" formatCode="General">
                  <c:v>81.692582163398114</c:v>
                </c:pt>
                <c:pt idx="2027" formatCode="General">
                  <c:v>81.701257360796745</c:v>
                </c:pt>
                <c:pt idx="2028" formatCode="General">
                  <c:v>81.709934943295949</c:v>
                </c:pt>
                <c:pt idx="2029" formatCode="General">
                  <c:v>81.718614921039929</c:v>
                </c:pt>
                <c:pt idx="2030" formatCode="General">
                  <c:v>81.727297304196753</c:v>
                </c:pt>
                <c:pt idx="2031" formatCode="General">
                  <c:v>81.735982102958502</c:v>
                </c:pt>
                <c:pt idx="2032" formatCode="General">
                  <c:v>81.744669327541388</c:v>
                </c:pt>
                <c:pt idx="2033" formatCode="General">
                  <c:v>81.753358988185809</c:v>
                </c:pt>
                <c:pt idx="2034" formatCode="General">
                  <c:v>81.762051095156536</c:v>
                </c:pt>
                <c:pt idx="2035" formatCode="General">
                  <c:v>81.770745658742825</c:v>
                </c:pt>
                <c:pt idx="2036" formatCode="General">
                  <c:v>81.779442689258488</c:v>
                </c:pt>
                <c:pt idx="2037" formatCode="General">
                  <c:v>81.788142197042077</c:v>
                </c:pt>
                <c:pt idx="2038" formatCode="General">
                  <c:v>81.796844192456931</c:v>
                </c:pt>
                <c:pt idx="2039" formatCode="General">
                  <c:v>81.805548685891381</c:v>
                </c:pt>
                <c:pt idx="2040" formatCode="General">
                  <c:v>81.814255687758831</c:v>
                </c:pt>
                <c:pt idx="2041" formatCode="General">
                  <c:v>81.822965208497834</c:v>
                </c:pt>
                <c:pt idx="2042" formatCode="General">
                  <c:v>81.831677258572299</c:v>
                </c:pt>
                <c:pt idx="2043" formatCode="General">
                  <c:v>81.840391848471569</c:v>
                </c:pt>
                <c:pt idx="2044" formatCode="General">
                  <c:v>81.849108988710569</c:v>
                </c:pt>
                <c:pt idx="2045" formatCode="General">
                  <c:v>81.857828689829859</c:v>
                </c:pt>
                <c:pt idx="2046" formatCode="General">
                  <c:v>81.866550962395863</c:v>
                </c:pt>
                <c:pt idx="2047" formatCode="General">
                  <c:v>81.875275817000968</c:v>
                </c:pt>
                <c:pt idx="2048" formatCode="General">
                  <c:v>81.884003264263583</c:v>
                </c:pt>
                <c:pt idx="2049" formatCode="General">
                  <c:v>81.89273331482832</c:v>
                </c:pt>
                <c:pt idx="2050" formatCode="General">
                  <c:v>81.901465979366179</c:v>
                </c:pt>
                <c:pt idx="2051" formatCode="General">
                  <c:v>81.910201268574511</c:v>
                </c:pt>
                <c:pt idx="2052" formatCode="General">
                  <c:v>81.918939193177351</c:v>
                </c:pt>
                <c:pt idx="2053" formatCode="General">
                  <c:v>81.927679763925397</c:v>
                </c:pt>
                <c:pt idx="2054" formatCode="General">
                  <c:v>81.936422991596189</c:v>
                </c:pt>
                <c:pt idx="2055" formatCode="General">
                  <c:v>81.945168886994281</c:v>
                </c:pt>
                <c:pt idx="2056" formatCode="General">
                  <c:v>81.953917460951331</c:v>
                </c:pt>
                <c:pt idx="2057" formatCode="General">
                  <c:v>81.962668724326193</c:v>
                </c:pt>
                <c:pt idx="2058" formatCode="General">
                  <c:v>81.971422688005134</c:v>
                </c:pt>
                <c:pt idx="2059" formatCode="General">
                  <c:v>81.980179362901978</c:v>
                </c:pt>
                <c:pt idx="2060" formatCode="General">
                  <c:v>81.988938759958131</c:v>
                </c:pt>
                <c:pt idx="2061" formatCode="General">
                  <c:v>81.997700890142781</c:v>
                </c:pt>
                <c:pt idx="2062" formatCode="General">
                  <c:v>82.006465764453097</c:v>
                </c:pt>
                <c:pt idx="2063" formatCode="General">
                  <c:v>82.01523339391423</c:v>
                </c:pt>
                <c:pt idx="2064" formatCode="General">
                  <c:v>82.024003789579595</c:v>
                </c:pt>
                <c:pt idx="2065" formatCode="General">
                  <c:v>82.032776962530917</c:v>
                </c:pt>
                <c:pt idx="2066" formatCode="General">
                  <c:v>82.041552923878356</c:v>
                </c:pt>
                <c:pt idx="2067" formatCode="General">
                  <c:v>82.050331684760764</c:v>
                </c:pt>
                <c:pt idx="2068" formatCode="General">
                  <c:v>82.059113256345668</c:v>
                </c:pt>
                <c:pt idx="2069" formatCode="General">
                  <c:v>82.067897649829575</c:v>
                </c:pt>
                <c:pt idx="2070" formatCode="General">
                  <c:v>82.076684876437938</c:v>
                </c:pt>
                <c:pt idx="2071" formatCode="General">
                  <c:v>82.085474947425524</c:v>
                </c:pt>
                <c:pt idx="2072" formatCode="General">
                  <c:v>82.09426787407628</c:v>
                </c:pt>
                <c:pt idx="2073" formatCode="General">
                  <c:v>82.103063667703694</c:v>
                </c:pt>
                <c:pt idx="2074" formatCode="General">
                  <c:v>82.111862339650926</c:v>
                </c:pt>
                <c:pt idx="2075" formatCode="General">
                  <c:v>82.120663901290854</c:v>
                </c:pt>
                <c:pt idx="2076" formatCode="General">
                  <c:v>82.129468364026224</c:v>
                </c:pt>
                <c:pt idx="2077" formatCode="General">
                  <c:v>82.138275739289895</c:v>
                </c:pt>
                <c:pt idx="2078" formatCode="General">
                  <c:v>82.14708603854497</c:v>
                </c:pt>
                <c:pt idx="2079" formatCode="General">
                  <c:v>82.155899273284803</c:v>
                </c:pt>
                <c:pt idx="2080" formatCode="General">
                  <c:v>82.164715455033388</c:v>
                </c:pt>
                <c:pt idx="2081" formatCode="General">
                  <c:v>82.173534595345259</c:v>
                </c:pt>
                <c:pt idx="2082" formatCode="General">
                  <c:v>82.182356705805873</c:v>
                </c:pt>
                <c:pt idx="2083" formatCode="General">
                  <c:v>82.191181798031579</c:v>
                </c:pt>
                <c:pt idx="2084" formatCode="General">
                  <c:v>82.200009883669892</c:v>
                </c:pt>
                <c:pt idx="2085" formatCode="General">
                  <c:v>82.20884097439955</c:v>
                </c:pt>
                <c:pt idx="2086" formatCode="General">
                  <c:v>82.217675081930778</c:v>
                </c:pt>
                <c:pt idx="2087" formatCode="General">
                  <c:v>82.226512218005382</c:v>
                </c:pt>
                <c:pt idx="2088" formatCode="General">
                  <c:v>82.235352394396855</c:v>
                </c:pt>
                <c:pt idx="2089" formatCode="General">
                  <c:v>82.244195622910667</c:v>
                </c:pt>
                <c:pt idx="2090" formatCode="General">
                  <c:v>82.253041915384301</c:v>
                </c:pt>
                <c:pt idx="2091" formatCode="General">
                  <c:v>82.261891283687504</c:v>
                </c:pt>
                <c:pt idx="2092" formatCode="General">
                  <c:v>82.270743739722363</c:v>
                </c:pt>
                <c:pt idx="2093" formatCode="General">
                  <c:v>82.279599295423537</c:v>
                </c:pt>
                <c:pt idx="2094" formatCode="General">
                  <c:v>82.288457962758372</c:v>
                </c:pt>
                <c:pt idx="2095" formatCode="General">
                  <c:v>82.297319753727123</c:v>
                </c:pt>
                <c:pt idx="2096" formatCode="General">
                  <c:v>82.306184680363074</c:v>
                </c:pt>
                <c:pt idx="2097" formatCode="General">
                  <c:v>82.315052754732633</c:v>
                </c:pt>
                <c:pt idx="2098" formatCode="General">
                  <c:v>82.323923988935675</c:v>
                </c:pt>
                <c:pt idx="2099" formatCode="General">
                  <c:v>82.332798395105542</c:v>
                </c:pt>
                <c:pt idx="2100" formatCode="General">
                  <c:v>82.341675985409353</c:v>
                </c:pt>
                <c:pt idx="2101" formatCode="General">
                  <c:v>82.350556772047995</c:v>
                </c:pt>
                <c:pt idx="2102" formatCode="General">
                  <c:v>82.359440767256515</c:v>
                </c:pt>
                <c:pt idx="2103" formatCode="General">
                  <c:v>82.36832798330407</c:v>
                </c:pt>
                <c:pt idx="2104" formatCode="General">
                  <c:v>82.377218432494232</c:v>
                </c:pt>
                <c:pt idx="2105" formatCode="General">
                  <c:v>82.386112127165177</c:v>
                </c:pt>
                <c:pt idx="2106" formatCode="General">
                  <c:v>82.395009079689757</c:v>
                </c:pt>
                <c:pt idx="2107" formatCode="General">
                  <c:v>82.403909302475753</c:v>
                </c:pt>
                <c:pt idx="2108" formatCode="General">
                  <c:v>82.412812807966048</c:v>
                </c:pt>
                <c:pt idx="2109" formatCode="General">
                  <c:v>82.421719608638753</c:v>
                </c:pt>
                <c:pt idx="2110" formatCode="General">
                  <c:v>82.43062971700742</c:v>
                </c:pt>
                <c:pt idx="2111" formatCode="General">
                  <c:v>82.439543145621215</c:v>
                </c:pt>
                <c:pt idx="2112" formatCode="General">
                  <c:v>82.448459907065143</c:v>
                </c:pt>
                <c:pt idx="2113" formatCode="General">
                  <c:v>82.457380013960119</c:v>
                </c:pt>
                <c:pt idx="2114" formatCode="General">
                  <c:v>82.466303478963312</c:v>
                </c:pt>
                <c:pt idx="2115" formatCode="General">
                  <c:v>82.475230314768112</c:v>
                </c:pt>
                <c:pt idx="2116" formatCode="General">
                  <c:v>82.484160534104518</c:v>
                </c:pt>
                <c:pt idx="2117" formatCode="General">
                  <c:v>82.493094149739235</c:v>
                </c:pt>
                <c:pt idx="2118" formatCode="General">
                  <c:v>82.502031174475846</c:v>
                </c:pt>
                <c:pt idx="2119" formatCode="General">
                  <c:v>82.510971621155022</c:v>
                </c:pt>
                <c:pt idx="2120" formatCode="General">
                  <c:v>82.519915502654726</c:v>
                </c:pt>
                <c:pt idx="2121" formatCode="General">
                  <c:v>82.528862831890365</c:v>
                </c:pt>
                <c:pt idx="2122" formatCode="General">
                  <c:v>82.537813621815005</c:v>
                </c:pt>
                <c:pt idx="2123" formatCode="General">
                  <c:v>82.54676788541957</c:v>
                </c:pt>
                <c:pt idx="2124" formatCode="General">
                  <c:v>82.555725635733026</c:v>
                </c:pt>
                <c:pt idx="2125" formatCode="General">
                  <c:v>82.564686885822525</c:v>
                </c:pt>
                <c:pt idx="2126" formatCode="General">
                  <c:v>82.573651648793714</c:v>
                </c:pt>
                <c:pt idx="2127" formatCode="General">
                  <c:v>82.58261993779081</c:v>
                </c:pt>
                <c:pt idx="2128" formatCode="General">
                  <c:v>82.591591765996881</c:v>
                </c:pt>
                <c:pt idx="2129" formatCode="General">
                  <c:v>82.60056714663402</c:v>
                </c:pt>
                <c:pt idx="2130" formatCode="General">
                  <c:v>82.609546092963527</c:v>
                </c:pt>
                <c:pt idx="2131" formatCode="General">
                  <c:v>82.61852861828612</c:v>
                </c:pt>
                <c:pt idx="2132" formatCode="General">
                  <c:v>82.627514735942142</c:v>
                </c:pt>
                <c:pt idx="2133" formatCode="General">
                  <c:v>82.63650445931178</c:v>
                </c:pt>
                <c:pt idx="2134" formatCode="General">
                  <c:v>82.645497801815239</c:v>
                </c:pt>
                <c:pt idx="2135" formatCode="General">
                  <c:v>82.654494776912941</c:v>
                </c:pt>
                <c:pt idx="2136" formatCode="General">
                  <c:v>82.663495398105795</c:v>
                </c:pt>
                <c:pt idx="2137" formatCode="General">
                  <c:v>82.67249967893531</c:v>
                </c:pt>
                <c:pt idx="2138" formatCode="General">
                  <c:v>82.681507632983909</c:v>
                </c:pt>
                <c:pt idx="2139" formatCode="General">
                  <c:v>82.690519273875054</c:v>
                </c:pt>
                <c:pt idx="2140" formatCode="General">
                  <c:v>82.699534615273507</c:v>
                </c:pt>
                <c:pt idx="2141" formatCode="General">
                  <c:v>82.708553670885493</c:v>
                </c:pt>
                <c:pt idx="2142" formatCode="General">
                  <c:v>82.717576454458992</c:v>
                </c:pt>
                <c:pt idx="2143" formatCode="General">
                  <c:v>82.72660297978392</c:v>
                </c:pt>
                <c:pt idx="2144" formatCode="General">
                  <c:v>82.735633260692254</c:v>
                </c:pt>
                <c:pt idx="2145" formatCode="General">
                  <c:v>82.744667311058421</c:v>
                </c:pt>
                <c:pt idx="2146" formatCode="General">
                  <c:v>82.753705144799426</c:v>
                </c:pt>
                <c:pt idx="2147" formatCode="General">
                  <c:v>82.762746775875016</c:v>
                </c:pt>
                <c:pt idx="2148" formatCode="General">
                  <c:v>82.771792218287985</c:v>
                </c:pt>
                <c:pt idx="2149" formatCode="General">
                  <c:v>82.780841486084427</c:v>
                </c:pt>
                <c:pt idx="2150" formatCode="General">
                  <c:v>82.789894593353864</c:v>
                </c:pt>
                <c:pt idx="2151" formatCode="General">
                  <c:v>82.798951554229504</c:v>
                </c:pt>
                <c:pt idx="2152" formatCode="General">
                  <c:v>82.808012382888521</c:v>
                </c:pt>
                <c:pt idx="2153" formatCode="General">
                  <c:v>82.817077093552243</c:v>
                </c:pt>
                <c:pt idx="2154" formatCode="General">
                  <c:v>82.82614570048635</c:v>
                </c:pt>
                <c:pt idx="2155" formatCode="General">
                  <c:v>82.835218218001188</c:v>
                </c:pt>
                <c:pt idx="2156" formatCode="General">
                  <c:v>82.844294660451908</c:v>
                </c:pt>
                <c:pt idx="2157" formatCode="General">
                  <c:v>82.85337504223881</c:v>
                </c:pt>
                <c:pt idx="2158" formatCode="General">
                  <c:v>82.862459377807454</c:v>
                </c:pt>
                <c:pt idx="2159" formatCode="General">
                  <c:v>82.871547681649005</c:v>
                </c:pt>
                <c:pt idx="2160" formatCode="General">
                  <c:v>82.880639968300414</c:v>
                </c:pt>
                <c:pt idx="2161" formatCode="General">
                  <c:v>82.889736252344676</c:v>
                </c:pt>
                <c:pt idx="2162" formatCode="General">
                  <c:v>82.898836548411055</c:v>
                </c:pt>
                <c:pt idx="2163" formatCode="General">
                  <c:v>82.907940871175356</c:v>
                </c:pt>
                <c:pt idx="2164" formatCode="General">
                  <c:v>82.917049235360167</c:v>
                </c:pt>
                <c:pt idx="2165" formatCode="General">
                  <c:v>82.9261616557351</c:v>
                </c:pt>
                <c:pt idx="2166" formatCode="General">
                  <c:v>82.935278147116975</c:v>
                </c:pt>
                <c:pt idx="2167" formatCode="General">
                  <c:v>82.944398724370188</c:v>
                </c:pt>
                <c:pt idx="2168" formatCode="General">
                  <c:v>82.953523402406901</c:v>
                </c:pt>
                <c:pt idx="2169" formatCode="General">
                  <c:v>82.96265219618725</c:v>
                </c:pt>
                <c:pt idx="2170" formatCode="General">
                  <c:v>82.971785120719716</c:v>
                </c:pt>
                <c:pt idx="2171" formatCode="General">
                  <c:v>82.980922191061225</c:v>
                </c:pt>
                <c:pt idx="2172" formatCode="General">
                  <c:v>82.990063422317576</c:v>
                </c:pt>
                <c:pt idx="2173" formatCode="General">
                  <c:v>82.99920882964355</c:v>
                </c:pt>
                <c:pt idx="2174" formatCode="General">
                  <c:v>83.008358428243298</c:v>
                </c:pt>
                <c:pt idx="2175" formatCode="General">
                  <c:v>83.017512233370468</c:v>
                </c:pt>
                <c:pt idx="2176" formatCode="General">
                  <c:v>83.026670260328615</c:v>
                </c:pt>
                <c:pt idx="2177" formatCode="General">
                  <c:v>83.035832524471331</c:v>
                </c:pt>
                <c:pt idx="2178" formatCode="General">
                  <c:v>83.04499904120263</c:v>
                </c:pt>
                <c:pt idx="2179" formatCode="General">
                  <c:v>83.054169825977141</c:v>
                </c:pt>
                <c:pt idx="2180" formatCode="General">
                  <c:v>83.063344894300386</c:v>
                </c:pt>
                <c:pt idx="2181" formatCode="General">
                  <c:v>83.0725242617291</c:v>
                </c:pt>
                <c:pt idx="2182" formatCode="General">
                  <c:v>83.081707943871422</c:v>
                </c:pt>
                <c:pt idx="2183" formatCode="General">
                  <c:v>83.090895956387271</c:v>
                </c:pt>
                <c:pt idx="2184" formatCode="General">
                  <c:v>83.100088314988568</c:v>
                </c:pt>
                <c:pt idx="2185" formatCode="General">
                  <c:v>83.109285035439513</c:v>
                </c:pt>
                <c:pt idx="2186" formatCode="General">
                  <c:v>83.118486133556857</c:v>
                </c:pt>
                <c:pt idx="2187" formatCode="General">
                  <c:v>83.127691625210218</c:v>
                </c:pt>
                <c:pt idx="2188" formatCode="General">
                  <c:v>83.136901526322362</c:v>
                </c:pt>
                <c:pt idx="2189" formatCode="General">
                  <c:v>83.146115852869471</c:v>
                </c:pt>
                <c:pt idx="2190" formatCode="General">
                  <c:v>83.155334620881447</c:v>
                </c:pt>
                <c:pt idx="2191" formatCode="General">
                  <c:v>83.164557846442179</c:v>
                </c:pt>
                <c:pt idx="2192" formatCode="General">
                  <c:v>83.173785545689853</c:v>
                </c:pt>
                <c:pt idx="2193" formatCode="General">
                  <c:v>83.183017734817241</c:v>
                </c:pt>
                <c:pt idx="2194" formatCode="General">
                  <c:v>83.192254430072055</c:v>
                </c:pt>
                <c:pt idx="2195" formatCode="General">
                  <c:v>83.201495647757113</c:v>
                </c:pt>
                <c:pt idx="2196" formatCode="General">
                  <c:v>83.21074140423076</c:v>
                </c:pt>
                <c:pt idx="2197" formatCode="General">
                  <c:v>83.219991715907113</c:v>
                </c:pt>
                <c:pt idx="2198" formatCode="General">
                  <c:v>83.229246599256385</c:v>
                </c:pt>
                <c:pt idx="2199" formatCode="General">
                  <c:v>83.238506070805201</c:v>
                </c:pt>
                <c:pt idx="2200" formatCode="General">
                  <c:v>83.247770147136862</c:v>
                </c:pt>
                <c:pt idx="2201" formatCode="General">
                  <c:v>83.257038844891667</c:v>
                </c:pt>
                <c:pt idx="2202" formatCode="General">
                  <c:v>83.266312180767287</c:v>
                </c:pt>
                <c:pt idx="2203" formatCode="General">
                  <c:v>83.275590171519028</c:v>
                </c:pt>
                <c:pt idx="2204" formatCode="General">
                  <c:v>83.284872833960108</c:v>
                </c:pt>
                <c:pt idx="2205" formatCode="General">
                  <c:v>83.294160184962053</c:v>
                </c:pt>
                <c:pt idx="2206" formatCode="General">
                  <c:v>83.303452241454977</c:v>
                </c:pt>
                <c:pt idx="2207" formatCode="General">
                  <c:v>83.312749020427901</c:v>
                </c:pt>
                <c:pt idx="2208" formatCode="General">
                  <c:v>83.322050538929091</c:v>
                </c:pt>
                <c:pt idx="2209" formatCode="General">
                  <c:v>83.331356814066382</c:v>
                </c:pt>
                <c:pt idx="2210" formatCode="General">
                  <c:v>83.340667863007496</c:v>
                </c:pt>
                <c:pt idx="2211" formatCode="General">
                  <c:v>83.34998370298041</c:v>
                </c:pt>
                <c:pt idx="2212" formatCode="General">
                  <c:v>83.359304351273593</c:v>
                </c:pt>
                <c:pt idx="2213" formatCode="General">
                  <c:v>83.368629825236496</c:v>
                </c:pt>
                <c:pt idx="2214" formatCode="General">
                  <c:v>83.377960142279761</c:v>
                </c:pt>
                <c:pt idx="2215" formatCode="General">
                  <c:v>83.387295319875577</c:v>
                </c:pt>
                <c:pt idx="2216" formatCode="General">
                  <c:v>83.396635375558077</c:v>
                </c:pt>
                <c:pt idx="2217" formatCode="General">
                  <c:v>83.405980326923668</c:v>
                </c:pt>
                <c:pt idx="2218" formatCode="General">
                  <c:v>83.415330191631313</c:v>
                </c:pt>
                <c:pt idx="2219" formatCode="General">
                  <c:v>83.424684987402983</c:v>
                </c:pt>
                <c:pt idx="2220" formatCode="General">
                  <c:v>83.434044732023892</c:v>
                </c:pt>
                <c:pt idx="2221" formatCode="General">
                  <c:v>83.443409443343</c:v>
                </c:pt>
                <c:pt idx="2222" formatCode="General">
                  <c:v>83.45277913927319</c:v>
                </c:pt>
                <c:pt idx="2223" formatCode="General">
                  <c:v>83.462153837791789</c:v>
                </c:pt>
                <c:pt idx="2224" formatCode="General">
                  <c:v>83.471533556940827</c:v>
                </c:pt>
                <c:pt idx="2225" formatCode="General">
                  <c:v>83.480918314827434</c:v>
                </c:pt>
                <c:pt idx="2226" formatCode="General">
                  <c:v>83.490308129624211</c:v>
                </c:pt>
                <c:pt idx="2227" formatCode="General">
                  <c:v>83.499703019569566</c:v>
                </c:pt>
                <c:pt idx="2228" formatCode="General">
                  <c:v>83.509103002968175</c:v>
                </c:pt>
                <c:pt idx="2229" formatCode="General">
                  <c:v>83.518508098191205</c:v>
                </c:pt>
                <c:pt idx="2230" formatCode="General">
                  <c:v>83.527918323676857</c:v>
                </c:pt>
                <c:pt idx="2231" formatCode="General">
                  <c:v>83.537333697930592</c:v>
                </c:pt>
                <c:pt idx="2232" formatCode="General">
                  <c:v>83.546754239525626</c:v>
                </c:pt>
                <c:pt idx="2233" formatCode="General">
                  <c:v>83.556179967103262</c:v>
                </c:pt>
                <c:pt idx="2234" formatCode="General">
                  <c:v>83.565610899373283</c:v>
                </c:pt>
                <c:pt idx="2235" formatCode="General">
                  <c:v>83.575047055114368</c:v>
                </c:pt>
                <c:pt idx="2236" formatCode="General">
                  <c:v>83.584488453174416</c:v>
                </c:pt>
                <c:pt idx="2237" formatCode="General">
                  <c:v>83.593935112470987</c:v>
                </c:pt>
                <c:pt idx="2238" formatCode="General">
                  <c:v>83.603387051991717</c:v>
                </c:pt>
                <c:pt idx="2239" formatCode="General">
                  <c:v>83.612844290794712</c:v>
                </c:pt>
                <c:pt idx="2240" formatCode="General">
                  <c:v>83.62230684800889</c:v>
                </c:pt>
                <c:pt idx="2241" formatCode="General">
                  <c:v>83.631774742834494</c:v>
                </c:pt>
                <c:pt idx="2242" formatCode="General">
                  <c:v>83.641247994543335</c:v>
                </c:pt>
                <c:pt idx="2243" formatCode="General">
                  <c:v>83.650726622479439</c:v>
                </c:pt>
                <c:pt idx="2244" formatCode="General">
                  <c:v>83.660210646059198</c:v>
                </c:pt>
                <c:pt idx="2245" formatCode="General">
                  <c:v>83.669700084772018</c:v>
                </c:pt>
                <c:pt idx="2246" formatCode="General">
                  <c:v>83.679194958180574</c:v>
                </c:pt>
                <c:pt idx="2247" formatCode="General">
                  <c:v>83.688695285921312</c:v>
                </c:pt>
                <c:pt idx="2248" formatCode="General">
                  <c:v>83.698201087704874</c:v>
                </c:pt>
                <c:pt idx="2249" formatCode="General">
                  <c:v>83.707712383316519</c:v>
                </c:pt>
                <c:pt idx="2250" formatCode="General">
                  <c:v>83.717229192616514</c:v>
                </c:pt>
                <c:pt idx="2251" formatCode="General">
                  <c:v>83.726751535540615</c:v>
                </c:pt>
                <c:pt idx="2252" formatCode="General">
                  <c:v>83.736279432100503</c:v>
                </c:pt>
                <c:pt idx="2253" formatCode="General">
                  <c:v>83.745812902384202</c:v>
                </c:pt>
                <c:pt idx="2254" formatCode="General">
                  <c:v>83.755351966556532</c:v>
                </c:pt>
                <c:pt idx="2255" formatCode="General">
                  <c:v>83.764896644859576</c:v>
                </c:pt>
                <c:pt idx="2256" formatCode="General">
                  <c:v>83.774446957613094</c:v>
                </c:pt>
                <c:pt idx="2257" formatCode="General">
                  <c:v>83.784002925215006</c:v>
                </c:pt>
                <c:pt idx="2258" formatCode="General">
                  <c:v>83.793564568141832</c:v>
                </c:pt>
                <c:pt idx="2259" formatCode="General">
                  <c:v>83.803131906949176</c:v>
                </c:pt>
                <c:pt idx="2260" formatCode="General">
                  <c:v>83.81270496227215</c:v>
                </c:pt>
                <c:pt idx="2261" formatCode="General">
                  <c:v>83.822283754825889</c:v>
                </c:pt>
                <c:pt idx="2262" formatCode="General">
                  <c:v>83.831868305405962</c:v>
                </c:pt>
                <c:pt idx="2263" formatCode="General">
                  <c:v>83.84145863488888</c:v>
                </c:pt>
                <c:pt idx="2264" formatCode="General">
                  <c:v>83.851054764232615</c:v>
                </c:pt>
                <c:pt idx="2265" formatCode="General">
                  <c:v>83.860656714477003</c:v>
                </c:pt>
                <c:pt idx="2266" formatCode="General">
                  <c:v>83.870264506744263</c:v>
                </c:pt>
                <c:pt idx="2267" formatCode="General">
                  <c:v>83.879878162239478</c:v>
                </c:pt>
                <c:pt idx="2268" formatCode="General">
                  <c:v>83.889497702251091</c:v>
                </c:pt>
                <c:pt idx="2269" formatCode="General">
                  <c:v>83.899123148151418</c:v>
                </c:pt>
                <c:pt idx="2270" formatCode="General">
                  <c:v>83.908754521397128</c:v>
                </c:pt>
                <c:pt idx="2271" formatCode="General">
                  <c:v>83.91839184352969</c:v>
                </c:pt>
                <c:pt idx="2272" formatCode="General">
                  <c:v>83.928035136175978</c:v>
                </c:pt>
                <c:pt idx="2273" formatCode="General">
                  <c:v>83.937684421048772</c:v>
                </c:pt>
                <c:pt idx="2274" formatCode="General">
                  <c:v>83.947339719947124</c:v>
                </c:pt>
                <c:pt idx="2275" formatCode="General">
                  <c:v>83.9570010547571</c:v>
                </c:pt>
                <c:pt idx="2276" formatCode="General">
                  <c:v>83.966668447452079</c:v>
                </c:pt>
                <c:pt idx="2277" formatCode="General">
                  <c:v>83.976341920093418</c:v>
                </c:pt>
                <c:pt idx="2278" formatCode="General">
                  <c:v>83.986021494831007</c:v>
                </c:pt>
                <c:pt idx="2279" formatCode="General">
                  <c:v>83.995707193903641</c:v>
                </c:pt>
                <c:pt idx="2280" formatCode="General">
                  <c:v>84.005399039639698</c:v>
                </c:pt>
                <c:pt idx="2281" formatCode="General">
                  <c:v>84.015097054457655</c:v>
                </c:pt>
                <c:pt idx="2282" formatCode="General">
                  <c:v>84.024801260866511</c:v>
                </c:pt>
                <c:pt idx="2283" formatCode="General">
                  <c:v>84.034511681466554</c:v>
                </c:pt>
                <c:pt idx="2284" formatCode="General">
                  <c:v>84.044228338949722</c:v>
                </c:pt>
                <c:pt idx="2285" formatCode="General">
                  <c:v>84.05395125610022</c:v>
                </c:pt>
                <c:pt idx="2286" formatCode="General">
                  <c:v>84.063680455795122</c:v>
                </c:pt>
                <c:pt idx="2287" formatCode="General">
                  <c:v>84.073415961004883</c:v>
                </c:pt>
                <c:pt idx="2288" formatCode="General">
                  <c:v>84.083157794793948</c:v>
                </c:pt>
                <c:pt idx="2289" formatCode="General">
                  <c:v>84.092905980321248</c:v>
                </c:pt>
                <c:pt idx="2290" formatCode="General">
                  <c:v>84.102660540840887</c:v>
                </c:pt>
                <c:pt idx="2291" formatCode="General">
                  <c:v>84.112421499702634</c:v>
                </c:pt>
                <c:pt idx="2292" formatCode="General">
                  <c:v>84.122188880352553</c:v>
                </c:pt>
                <c:pt idx="2293" formatCode="General">
                  <c:v>84.13196270633361</c:v>
                </c:pt>
                <c:pt idx="2294" formatCode="General">
                  <c:v>84.141743001286159</c:v>
                </c:pt>
                <c:pt idx="2295" formatCode="General">
                  <c:v>84.151529788948721</c:v>
                </c:pt>
                <c:pt idx="2296" formatCode="General">
                  <c:v>84.161323093158416</c:v>
                </c:pt>
                <c:pt idx="2297" formatCode="General">
                  <c:v>84.171122937851678</c:v>
                </c:pt>
                <c:pt idx="2298" formatCode="General">
                  <c:v>84.180929347064819</c:v>
                </c:pt>
                <c:pt idx="2299" formatCode="General">
                  <c:v>84.190742344934677</c:v>
                </c:pt>
                <c:pt idx="2300" formatCode="General">
                  <c:v>84.200561955699214</c:v>
                </c:pt>
                <c:pt idx="2301" formatCode="General">
                  <c:v>84.210388203698116</c:v>
                </c:pt>
                <c:pt idx="2302" formatCode="General">
                  <c:v>84.22022111337354</c:v>
                </c:pt>
                <c:pt idx="2303" formatCode="General">
                  <c:v>84.230060709270589</c:v>
                </c:pt>
                <c:pt idx="2304" formatCode="General">
                  <c:v>84.239907016038075</c:v>
                </c:pt>
                <c:pt idx="2305" formatCode="General">
                  <c:v>84.249760058429132</c:v>
                </c:pt>
                <c:pt idx="2306" formatCode="General">
                  <c:v>84.259619861301843</c:v>
                </c:pt>
                <c:pt idx="2307" formatCode="General">
                  <c:v>84.269486449619933</c:v>
                </c:pt>
                <c:pt idx="2308" formatCode="General">
                  <c:v>84.279359848453367</c:v>
                </c:pt>
                <c:pt idx="2309" formatCode="General">
                  <c:v>84.289240082979134</c:v>
                </c:pt>
                <c:pt idx="2310" formatCode="General">
                  <c:v>84.299127178481783</c:v>
                </c:pt>
                <c:pt idx="2311" formatCode="General">
                  <c:v>84.309021160354192</c:v>
                </c:pt>
                <c:pt idx="2312" formatCode="General">
                  <c:v>84.318922054098223</c:v>
                </c:pt>
                <c:pt idx="2313" formatCode="General">
                  <c:v>84.328829885325405</c:v>
                </c:pt>
                <c:pt idx="2314" formatCode="General">
                  <c:v>84.338744679757639</c:v>
                </c:pt>
                <c:pt idx="2315" formatCode="General">
                  <c:v>84.348666463227872</c:v>
                </c:pt>
                <c:pt idx="2316" formatCode="General">
                  <c:v>84.358595261680819</c:v>
                </c:pt>
                <c:pt idx="2317" formatCode="General">
                  <c:v>84.368531101173673</c:v>
                </c:pt>
                <c:pt idx="2318" formatCode="General">
                  <c:v>84.378474007876832</c:v>
                </c:pt>
                <c:pt idx="2319" formatCode="General">
                  <c:v>84.388424008074608</c:v>
                </c:pt>
                <c:pt idx="2320" formatCode="General">
                  <c:v>84.398381128165923</c:v>
                </c:pt>
                <c:pt idx="2321" formatCode="General">
                  <c:v>84.408345394665076</c:v>
                </c:pt>
                <c:pt idx="2322" formatCode="General">
                  <c:v>84.418316834202514</c:v>
                </c:pt>
                <c:pt idx="2323" formatCode="General">
                  <c:v>84.42829547352548</c:v>
                </c:pt>
                <c:pt idx="2324" formatCode="General">
                  <c:v>84.438281339498857</c:v>
                </c:pt>
                <c:pt idx="2325" formatCode="General">
                  <c:v>84.448274459105875</c:v>
                </c:pt>
                <c:pt idx="2326" formatCode="General">
                  <c:v>84.458274859448878</c:v>
                </c:pt>
                <c:pt idx="2327" formatCode="General">
                  <c:v>84.46828256775008</c:v>
                </c:pt>
                <c:pt idx="2328" formatCode="General">
                  <c:v>84.478297611352403</c:v>
                </c:pt>
                <c:pt idx="2329" formatCode="General">
                  <c:v>84.488320017720156</c:v>
                </c:pt>
                <c:pt idx="2330" formatCode="General">
                  <c:v>84.498349814439933</c:v>
                </c:pt>
                <c:pt idx="2331" formatCode="General">
                  <c:v>84.508387029221296</c:v>
                </c:pt>
                <c:pt idx="2332" formatCode="General">
                  <c:v>84.518431689897668</c:v>
                </c:pt>
                <c:pt idx="2333" formatCode="General">
                  <c:v>84.528483824427056</c:v>
                </c:pt>
                <c:pt idx="2334" formatCode="General">
                  <c:v>84.53854346089291</c:v>
                </c:pt>
                <c:pt idx="2335" formatCode="General">
                  <c:v>84.548610627504985</c:v>
                </c:pt>
                <c:pt idx="2336" formatCode="General">
                  <c:v>84.558685352600051</c:v>
                </c:pt>
                <c:pt idx="2337" formatCode="General">
                  <c:v>84.568767664642849</c:v>
                </c:pt>
                <c:pt idx="2338" formatCode="General">
                  <c:v>84.578857592226825</c:v>
                </c:pt>
                <c:pt idx="2339" formatCode="General">
                  <c:v>84.588955164075031</c:v>
                </c:pt>
                <c:pt idx="2340" formatCode="General">
                  <c:v>84.599060409041002</c:v>
                </c:pt>
                <c:pt idx="2341" formatCode="General">
                  <c:v>84.609173356109551</c:v>
                </c:pt>
                <c:pt idx="2342" formatCode="General">
                  <c:v>84.619294034397683</c:v>
                </c:pt>
                <c:pt idx="2343" formatCode="General">
                  <c:v>84.629422473155415</c:v>
                </c:pt>
                <c:pt idx="2344" formatCode="General">
                  <c:v>84.639558701766745</c:v>
                </c:pt>
                <c:pt idx="2345" formatCode="General">
                  <c:v>84.649702749750475</c:v>
                </c:pt>
                <c:pt idx="2346" formatCode="General">
                  <c:v>84.65985464676109</c:v>
                </c:pt>
                <c:pt idx="2347" formatCode="General">
                  <c:v>84.670014422589759</c:v>
                </c:pt>
                <c:pt idx="2348" formatCode="General">
                  <c:v>84.680182107165081</c:v>
                </c:pt>
                <c:pt idx="2349" formatCode="General">
                  <c:v>84.690357730554183</c:v>
                </c:pt>
                <c:pt idx="2350" formatCode="General">
                  <c:v>84.700541322963531</c:v>
                </c:pt>
                <c:pt idx="2351" formatCode="General">
                  <c:v>84.710732914739893</c:v>
                </c:pt>
                <c:pt idx="2352" formatCode="General">
                  <c:v>84.720932536371294</c:v>
                </c:pt>
                <c:pt idx="2353" formatCode="General">
                  <c:v>84.731140218487923</c:v>
                </c:pt>
                <c:pt idx="2354" formatCode="General">
                  <c:v>84.741355991863159</c:v>
                </c:pt>
                <c:pt idx="2355" formatCode="General">
                  <c:v>84.751579887414493</c:v>
                </c:pt>
                <c:pt idx="2356" formatCode="General">
                  <c:v>84.761811936204467</c:v>
                </c:pt>
                <c:pt idx="2357" formatCode="General">
                  <c:v>84.772052169441707</c:v>
                </c:pt>
                <c:pt idx="2358" formatCode="General">
                  <c:v>84.782300618481926</c:v>
                </c:pt>
                <c:pt idx="2359" formatCode="General">
                  <c:v>84.792557314828883</c:v>
                </c:pt>
                <c:pt idx="2360" formatCode="General">
                  <c:v>84.802822290135381</c:v>
                </c:pt>
                <c:pt idx="2361" formatCode="General">
                  <c:v>84.81309557620429</c:v>
                </c:pt>
                <c:pt idx="2362" formatCode="General">
                  <c:v>84.823377204989612</c:v>
                </c:pt>
                <c:pt idx="2363" formatCode="General">
                  <c:v>84.833667208597504</c:v>
                </c:pt>
                <c:pt idx="2364" formatCode="General">
                  <c:v>84.843965619287218</c:v>
                </c:pt>
                <c:pt idx="2365" formatCode="General">
                  <c:v>84.854272469472306</c:v>
                </c:pt>
                <c:pt idx="2366" formatCode="General">
                  <c:v>84.864587791721576</c:v>
                </c:pt>
                <c:pt idx="2367" formatCode="General">
                  <c:v>84.87491161876018</c:v>
                </c:pt>
                <c:pt idx="2368" formatCode="General">
                  <c:v>84.885243983470701</c:v>
                </c:pt>
                <c:pt idx="2369" formatCode="General">
                  <c:v>84.895584918894244</c:v>
                </c:pt>
                <c:pt idx="2370" formatCode="General">
                  <c:v>84.905934458231499</c:v>
                </c:pt>
                <c:pt idx="2371" formatCode="General">
                  <c:v>84.916292634843913</c:v>
                </c:pt>
                <c:pt idx="2372" formatCode="General">
                  <c:v>84.926659482254721</c:v>
                </c:pt>
                <c:pt idx="2373" formatCode="General">
                  <c:v>84.937035034150156</c:v>
                </c:pt>
                <c:pt idx="2374" formatCode="General">
                  <c:v>84.947419324380476</c:v>
                </c:pt>
                <c:pt idx="2375" formatCode="General">
                  <c:v>84.957812386961223</c:v>
                </c:pt>
                <c:pt idx="2376" formatCode="General">
                  <c:v>84.968214256074319</c:v>
                </c:pt>
                <c:pt idx="2377" formatCode="General">
                  <c:v>84.978624966069219</c:v>
                </c:pt>
                <c:pt idx="2378" formatCode="General">
                  <c:v>84.98904455146409</c:v>
                </c:pt>
                <c:pt idx="2379" formatCode="General">
                  <c:v>84.99947304694706</c:v>
                </c:pt>
                <c:pt idx="2380" formatCode="General">
                  <c:v>85.009910487377326</c:v>
                </c:pt>
                <c:pt idx="2381" formatCode="General">
                  <c:v>85.020356907786365</c:v>
                </c:pt>
                <c:pt idx="2382" formatCode="General">
                  <c:v>85.03081234337921</c:v>
                </c:pt>
                <c:pt idx="2383" formatCode="General">
                  <c:v>85.04127682953569</c:v>
                </c:pt>
                <c:pt idx="2384" formatCode="General">
                  <c:v>85.051750401811532</c:v>
                </c:pt>
                <c:pt idx="2385" formatCode="General">
                  <c:v>85.062233095939746</c:v>
                </c:pt>
                <c:pt idx="2386" formatCode="General">
                  <c:v>85.072724947831887</c:v>
                </c:pt>
                <c:pt idx="2387" formatCode="General">
                  <c:v>85.083225993579163</c:v>
                </c:pt>
                <c:pt idx="2388" formatCode="General">
                  <c:v>85.09373626945397</c:v>
                </c:pt>
                <c:pt idx="2389" formatCode="General">
                  <c:v>85.104255811910946</c:v>
                </c:pt>
                <c:pt idx="2390" formatCode="General">
                  <c:v>85.114784657588388</c:v>
                </c:pt>
                <c:pt idx="2391" formatCode="General">
                  <c:v>85.125322843309618</c:v>
                </c:pt>
                <c:pt idx="2392" formatCode="General">
                  <c:v>85.135870406084194</c:v>
                </c:pt>
                <c:pt idx="2393" formatCode="General">
                  <c:v>85.146427383109355</c:v>
                </c:pt>
                <c:pt idx="2394" formatCode="General">
                  <c:v>85.156993811771301</c:v>
                </c:pt>
                <c:pt idx="2395" formatCode="General">
                  <c:v>85.167569729646587</c:v>
                </c:pt>
                <c:pt idx="2396" formatCode="General">
                  <c:v>85.178155174503488</c:v>
                </c:pt>
                <c:pt idx="2397" formatCode="General">
                  <c:v>85.188750184303444</c:v>
                </c:pt>
                <c:pt idx="2398" formatCode="General">
                  <c:v>85.199354797202375</c:v>
                </c:pt>
                <c:pt idx="2399" formatCode="General">
                  <c:v>85.20996905155215</c:v>
                </c:pt>
                <c:pt idx="2400" formatCode="General">
                  <c:v>85.220592985902016</c:v>
                </c:pt>
                <c:pt idx="2401" formatCode="General">
                  <c:v>85.231226638999999</c:v>
                </c:pt>
                <c:pt idx="2402" formatCode="General">
                  <c:v>85.241870049794457</c:v>
                </c:pt>
                <c:pt idx="2403" formatCode="General">
                  <c:v>85.252523257435371</c:v>
                </c:pt>
                <c:pt idx="2404" formatCode="General">
                  <c:v>85.263186301276022</c:v>
                </c:pt>
                <c:pt idx="2405" formatCode="General">
                  <c:v>85.273859220874371</c:v>
                </c:pt>
                <c:pt idx="2406" formatCode="General">
                  <c:v>85.28454205599455</c:v>
                </c:pt>
                <c:pt idx="2407" formatCode="General">
                  <c:v>85.295234846608508</c:v>
                </c:pt>
                <c:pt idx="2408" formatCode="General">
                  <c:v>85.305937632897397</c:v>
                </c:pt>
                <c:pt idx="2409" formatCode="General">
                  <c:v>85.316650455253253</c:v>
                </c:pt>
                <c:pt idx="2410" formatCode="General">
                  <c:v>85.327373354280425</c:v>
                </c:pt>
                <c:pt idx="2411" formatCode="General">
                  <c:v>85.338106370797334</c:v>
                </c:pt>
                <c:pt idx="2412" formatCode="General">
                  <c:v>85.348849545837837</c:v>
                </c:pt>
                <c:pt idx="2413" formatCode="General">
                  <c:v>85.359602920653117</c:v>
                </c:pt>
                <c:pt idx="2414" formatCode="General">
                  <c:v>85.370366536713007</c:v>
                </c:pt>
                <c:pt idx="2415" formatCode="General">
                  <c:v>85.381140435707877</c:v>
                </c:pt>
                <c:pt idx="2416" formatCode="General">
                  <c:v>85.39192465955017</c:v>
                </c:pt>
                <c:pt idx="2417" formatCode="General">
                  <c:v>85.402719250376066</c:v>
                </c:pt>
                <c:pt idx="2418" formatCode="General">
                  <c:v>85.413524250547241</c:v>
                </c:pt>
                <c:pt idx="2419" formatCode="General">
                  <c:v>85.42433970265246</c:v>
                </c:pt>
                <c:pt idx="2420" formatCode="General">
                  <c:v>85.435165649509415</c:v>
                </c:pt>
                <c:pt idx="2421" formatCode="General">
                  <c:v>85.446002134166406</c:v>
                </c:pt>
                <c:pt idx="2422" formatCode="General">
                  <c:v>85.45684919990407</c:v>
                </c:pt>
                <c:pt idx="2423" formatCode="General">
                  <c:v>85.467706890237167</c:v>
                </c:pt>
                <c:pt idx="2424" formatCode="General">
                  <c:v>85.4785752489164</c:v>
                </c:pt>
                <c:pt idx="2425" formatCode="General">
                  <c:v>85.489454319930175</c:v>
                </c:pt>
                <c:pt idx="2426" formatCode="General">
                  <c:v>85.500344147506425</c:v>
                </c:pt>
                <c:pt idx="2427" formatCode="General">
                  <c:v>85.511244776114452</c:v>
                </c:pt>
                <c:pt idx="2428" formatCode="General">
                  <c:v>85.522156250466807</c:v>
                </c:pt>
                <c:pt idx="2429" formatCode="General">
                  <c:v>85.533078615521106</c:v>
                </c:pt>
                <c:pt idx="2430" formatCode="General">
                  <c:v>85.544011916482035</c:v>
                </c:pt>
                <c:pt idx="2431" formatCode="General">
                  <c:v>85.554956198803055</c:v>
                </c:pt>
                <c:pt idx="2432" formatCode="General">
                  <c:v>85.565911508188563</c:v>
                </c:pt>
                <c:pt idx="2433" formatCode="General">
                  <c:v>85.576877890595682</c:v>
                </c:pt>
                <c:pt idx="2434" formatCode="General">
                  <c:v>85.587855392236307</c:v>
                </c:pt>
                <c:pt idx="2435" formatCode="General">
                  <c:v>85.598844059579022</c:v>
                </c:pt>
                <c:pt idx="2436" formatCode="General">
                  <c:v>85.609843939351137</c:v>
                </c:pt>
                <c:pt idx="2437" formatCode="General">
                  <c:v>85.620855078540771</c:v>
                </c:pt>
                <c:pt idx="2438" formatCode="General">
                  <c:v>85.631877524398789</c:v>
                </c:pt>
                <c:pt idx="2439" formatCode="General">
                  <c:v>85.642911324440917</c:v>
                </c:pt>
                <c:pt idx="2440" formatCode="General">
                  <c:v>85.653956526449861</c:v>
                </c:pt>
                <c:pt idx="2441" formatCode="General">
                  <c:v>85.665013178477352</c:v>
                </c:pt>
                <c:pt idx="2442" formatCode="General">
                  <c:v>85.676081328846294</c:v>
                </c:pt>
                <c:pt idx="2443" formatCode="General">
                  <c:v>85.687161026152921</c:v>
                </c:pt>
                <c:pt idx="2444" formatCode="General">
                  <c:v>85.698252319268946</c:v>
                </c:pt>
                <c:pt idx="2445" formatCode="General">
                  <c:v>85.709355257343816</c:v>
                </c:pt>
                <c:pt idx="2446" formatCode="General">
                  <c:v>85.720469889806765</c:v>
                </c:pt>
                <c:pt idx="2447" formatCode="General">
                  <c:v>85.73159626636928</c:v>
                </c:pt>
                <c:pt idx="2448" formatCode="General">
                  <c:v>85.742734437027167</c:v>
                </c:pt>
                <c:pt idx="2449" formatCode="General">
                  <c:v>85.753884452062834</c:v>
                </c:pt>
                <c:pt idx="2450" formatCode="General">
                  <c:v>85.765046362047798</c:v>
                </c:pt>
                <c:pt idx="2451" formatCode="General">
                  <c:v>85.776220217844724</c:v>
                </c:pt>
                <c:pt idx="2452" formatCode="General">
                  <c:v>85.787406070610004</c:v>
                </c:pt>
                <c:pt idx="2453" formatCode="General">
                  <c:v>85.798603971795998</c:v>
                </c:pt>
                <c:pt idx="2454" formatCode="General">
                  <c:v>85.809813973153496</c:v>
                </c:pt>
                <c:pt idx="2455" formatCode="General">
                  <c:v>85.821036126734114</c:v>
                </c:pt>
                <c:pt idx="2456" formatCode="General">
                  <c:v>85.832270484892746</c:v>
                </c:pt>
                <c:pt idx="2457" formatCode="General">
                  <c:v>85.843517100290015</c:v>
                </c:pt>
                <c:pt idx="2458" formatCode="General">
                  <c:v>85.854776025894822</c:v>
                </c:pt>
                <c:pt idx="2459" formatCode="General">
                  <c:v>85.866047314986787</c:v>
                </c:pt>
                <c:pt idx="2460" formatCode="General">
                  <c:v>85.877331021158867</c:v>
                </c:pt>
                <c:pt idx="2461" formatCode="General">
                  <c:v>85.888627198319909</c:v>
                </c:pt>
                <c:pt idx="2462" formatCode="General">
                  <c:v>85.899935900697258</c:v>
                </c:pt>
                <c:pt idx="2463" formatCode="General">
                  <c:v>85.911257182839364</c:v>
                </c:pt>
                <c:pt idx="2464" formatCode="General">
                  <c:v>85.922591099618444</c:v>
                </c:pt>
                <c:pt idx="2465" formatCode="General">
                  <c:v>85.933937706233181</c:v>
                </c:pt>
                <c:pt idx="2466" formatCode="General">
                  <c:v>85.945297058211409</c:v>
                </c:pt>
                <c:pt idx="2467" formatCode="General">
                  <c:v>85.956669211412887</c:v>
                </c:pt>
                <c:pt idx="2468" formatCode="General">
                  <c:v>85.968054222032023</c:v>
                </c:pt>
                <c:pt idx="2469" formatCode="General">
                  <c:v>85.979452146600721</c:v>
                </c:pt>
                <c:pt idx="2470" formatCode="General">
                  <c:v>85.990863041991162</c:v>
                </c:pt>
                <c:pt idx="2471" formatCode="General">
                  <c:v>86.002286965418691</c:v>
                </c:pt>
                <c:pt idx="2472" formatCode="General">
                  <c:v>86.013723974444702</c:v>
                </c:pt>
                <c:pt idx="2473" formatCode="General">
                  <c:v>86.025174126979508</c:v>
                </c:pt>
                <c:pt idx="2474" formatCode="General">
                  <c:v>86.036637481285354</c:v>
                </c:pt>
                <c:pt idx="2475" formatCode="General">
                  <c:v>86.0481140959794</c:v>
                </c:pt>
                <c:pt idx="2476" formatCode="General">
                  <c:v>86.059604030036638</c:v>
                </c:pt>
                <c:pt idx="2477" formatCode="General">
                  <c:v>86.071107342793056</c:v>
                </c:pt>
                <c:pt idx="2478" formatCode="General">
                  <c:v>86.08262409394861</c:v>
                </c:pt>
                <c:pt idx="2479" formatCode="General">
                  <c:v>86.094154343570409</c:v>
                </c:pt>
                <c:pt idx="2480" formatCode="General">
                  <c:v>86.105698152095854</c:v>
                </c:pt>
                <c:pt idx="2481" formatCode="General">
                  <c:v>86.117255580335708</c:v>
                </c:pt>
                <c:pt idx="2482" formatCode="General">
                  <c:v>86.128826689477478</c:v>
                </c:pt>
                <c:pt idx="2483" formatCode="General">
                  <c:v>86.140411541088511</c:v>
                </c:pt>
                <c:pt idx="2484" formatCode="General">
                  <c:v>86.152010197119395</c:v>
                </c:pt>
                <c:pt idx="2485" formatCode="General">
                  <c:v>86.163622719907139</c:v>
                </c:pt>
                <c:pt idx="2486" formatCode="General">
                  <c:v>86.175249172178681</c:v>
                </c:pt>
                <c:pt idx="2487" formatCode="General">
                  <c:v>86.186889617054149</c:v>
                </c:pt>
                <c:pt idx="2488" formatCode="General">
                  <c:v>86.19854411805035</c:v>
                </c:pt>
                <c:pt idx="2489" formatCode="General">
                  <c:v>86.210212739084199</c:v>
                </c:pt>
                <c:pt idx="2490" formatCode="General">
                  <c:v>86.221895544476325</c:v>
                </c:pt>
                <c:pt idx="2491" formatCode="General">
                  <c:v>86.233592598954473</c:v>
                </c:pt>
                <c:pt idx="2492" formatCode="General">
                  <c:v>86.245303967657122</c:v>
                </c:pt>
                <c:pt idx="2493" formatCode="General">
                  <c:v>86.257029716137154</c:v>
                </c:pt>
                <c:pt idx="2494" formatCode="General">
                  <c:v>86.268769910365506</c:v>
                </c:pt>
                <c:pt idx="2495" formatCode="General">
                  <c:v>86.280524616734851</c:v>
                </c:pt>
                <c:pt idx="2496" formatCode="General">
                  <c:v>86.292293902063307</c:v>
                </c:pt>
                <c:pt idx="2497" formatCode="General">
                  <c:v>86.304077833598285</c:v>
                </c:pt>
                <c:pt idx="2498" formatCode="General">
                  <c:v>86.315876479020261</c:v>
                </c:pt>
                <c:pt idx="2499" formatCode="General">
                  <c:v>86.327689906446736</c:v>
                </c:pt>
                <c:pt idx="2500" formatCode="General">
                  <c:v>86.339518184435974</c:v>
                </c:pt>
                <c:pt idx="2501" formatCode="General">
                  <c:v>86.351361381991197</c:v>
                </c:pt>
                <c:pt idx="2502" formatCode="General">
                  <c:v>86.363219568564361</c:v>
                </c:pt>
                <c:pt idx="2503" formatCode="General">
                  <c:v>86.37509281406038</c:v>
                </c:pt>
                <c:pt idx="2504" formatCode="General">
                  <c:v>86.386981188841062</c:v>
                </c:pt>
                <c:pt idx="2505" formatCode="General">
                  <c:v>86.398884763729427</c:v>
                </c:pt>
                <c:pt idx="2506" formatCode="General">
                  <c:v>86.41080361001373</c:v>
                </c:pt>
                <c:pt idx="2507" formatCode="General">
                  <c:v>86.422737799451781</c:v>
                </c:pt>
                <c:pt idx="2508" formatCode="General">
                  <c:v>86.434687404275252</c:v>
                </c:pt>
                <c:pt idx="2509" formatCode="General">
                  <c:v>86.446652497193909</c:v>
                </c:pt>
                <c:pt idx="2510" formatCode="General">
                  <c:v>86.458633151400164</c:v>
                </c:pt>
                <c:pt idx="2511" formatCode="General">
                  <c:v>86.47062944057329</c:v>
                </c:pt>
                <c:pt idx="2512" formatCode="General">
                  <c:v>86.482641438884102</c:v>
                </c:pt>
                <c:pt idx="2513" formatCode="General">
                  <c:v>86.494669220999384</c:v>
                </c:pt>
                <c:pt idx="2514" formatCode="General">
                  <c:v>86.506712862086545</c:v>
                </c:pt>
                <c:pt idx="2515" formatCode="General">
                  <c:v>86.518772437818228</c:v>
                </c:pt>
                <c:pt idx="2516" formatCode="General">
                  <c:v>86.530848024376979</c:v>
                </c:pt>
                <c:pt idx="2517" formatCode="General">
                  <c:v>86.542939698460074</c:v>
                </c:pt>
                <c:pt idx="2518" formatCode="General">
                  <c:v>86.555047537284281</c:v>
                </c:pt>
                <c:pt idx="2519" formatCode="General">
                  <c:v>86.567171618590763</c:v>
                </c:pt>
                <c:pt idx="2520" formatCode="General">
                  <c:v>86.579312020649937</c:v>
                </c:pt>
                <c:pt idx="2521" formatCode="General">
                  <c:v>86.591468822266521</c:v>
                </c:pt>
                <c:pt idx="2522" formatCode="General">
                  <c:v>86.603642102784562</c:v>
                </c:pt>
                <c:pt idx="2523" formatCode="General">
                  <c:v>86.615831942092555</c:v>
                </c:pt>
                <c:pt idx="2524" formatCode="General">
                  <c:v>86.628038420628513</c:v>
                </c:pt>
                <c:pt idx="2525" formatCode="General">
                  <c:v>86.640261619385313</c:v>
                </c:pt>
                <c:pt idx="2526" formatCode="General">
                  <c:v>86.652501619915952</c:v>
                </c:pt>
                <c:pt idx="2527" formatCode="General">
                  <c:v>86.664758504338835</c:v>
                </c:pt>
                <c:pt idx="2528" formatCode="General">
                  <c:v>86.677032355343272</c:v>
                </c:pt>
                <c:pt idx="2529" formatCode="General">
                  <c:v>86.689323256194896</c:v>
                </c:pt>
                <c:pt idx="2530" formatCode="General">
                  <c:v>86.701631290741261</c:v>
                </c:pt>
                <c:pt idx="2531" formatCode="General">
                  <c:v>86.713956543417453</c:v>
                </c:pt>
                <c:pt idx="2532" formatCode="General">
                  <c:v>86.726299099251719</c:v>
                </c:pt>
                <c:pt idx="2533" formatCode="General">
                  <c:v>86.73865904387128</c:v>
                </c:pt>
                <c:pt idx="2534" formatCode="General">
                  <c:v>86.751036463508143</c:v>
                </c:pt>
                <c:pt idx="2535" formatCode="General">
                  <c:v>86.763431445004983</c:v>
                </c:pt>
                <c:pt idx="2536" formatCode="General">
                  <c:v>86.775844075821126</c:v>
                </c:pt>
                <c:pt idx="2537" formatCode="General">
                  <c:v>86.788274444038564</c:v>
                </c:pt>
                <c:pt idx="2538" formatCode="General">
                  <c:v>86.800722638368114</c:v>
                </c:pt>
                <c:pt idx="2539" formatCode="General">
                  <c:v>86.813188748155554</c:v>
                </c:pt>
                <c:pt idx="2540" formatCode="General">
                  <c:v>86.825672863387979</c:v>
                </c:pt>
                <c:pt idx="2541" formatCode="General">
                  <c:v>86.838175074700047</c:v>
                </c:pt>
                <c:pt idx="2542" formatCode="General">
                  <c:v>86.850695473380483</c:v>
                </c:pt>
                <c:pt idx="2543" formatCode="General">
                  <c:v>86.863234151378549</c:v>
                </c:pt>
                <c:pt idx="2544" formatCode="General">
                  <c:v>86.875791201310662</c:v>
                </c:pt>
                <c:pt idx="2545" formatCode="General">
                  <c:v>86.888366716467047</c:v>
                </c:pt>
                <c:pt idx="2546" formatCode="General">
                  <c:v>86.900960790818488</c:v>
                </c:pt>
                <c:pt idx="2547" formatCode="General">
                  <c:v>86.91357351902316</c:v>
                </c:pt>
                <c:pt idx="2548" formatCode="General">
                  <c:v>86.926204996433597</c:v>
                </c:pt>
                <c:pt idx="2549" formatCode="General">
                  <c:v>86.938855319103737</c:v>
                </c:pt>
                <c:pt idx="2550" formatCode="General">
                  <c:v>86.951524583795916</c:v>
                </c:pt>
                <c:pt idx="2551" formatCode="General">
                  <c:v>86.964212887988182</c:v>
                </c:pt>
                <c:pt idx="2552" formatCode="General">
                  <c:v>86.976920329881509</c:v>
                </c:pt>
                <c:pt idx="2553" formatCode="General">
                  <c:v>86.989647008407246</c:v>
                </c:pt>
                <c:pt idx="2554" formatCode="General">
                  <c:v>87.002393023234532</c:v>
                </c:pt>
                <c:pt idx="2555" formatCode="General">
                  <c:v>87.015158474777934</c:v>
                </c:pt>
                <c:pt idx="2556" formatCode="General">
                  <c:v>87.027943464205094</c:v>
                </c:pt>
                <c:pt idx="2557" formatCode="General">
                  <c:v>87.040748093444478</c:v>
                </c:pt>
                <c:pt idx="2558" formatCode="General">
                  <c:v>87.053572465193326</c:v>
                </c:pt>
                <c:pt idx="2559" formatCode="General">
                  <c:v>87.066416682925521</c:v>
                </c:pt>
                <c:pt idx="2560" formatCode="General">
                  <c:v>87.079280850899835</c:v>
                </c:pt>
                <c:pt idx="2561" formatCode="General">
                  <c:v>87.092165074167923</c:v>
                </c:pt>
                <c:pt idx="2562" formatCode="General">
                  <c:v>87.105069458582818</c:v>
                </c:pt>
                <c:pt idx="2563" formatCode="General">
                  <c:v>87.117994110807174</c:v>
                </c:pt>
                <c:pt idx="2564" formatCode="General">
                  <c:v>87.130939138321892</c:v>
                </c:pt>
                <c:pt idx="2565" formatCode="General">
                  <c:v>87.143904649434717</c:v>
                </c:pt>
                <c:pt idx="2566" formatCode="General">
                  <c:v>87.156890753289019</c:v>
                </c:pt>
                <c:pt idx="2567" formatCode="General">
                  <c:v>87.169897559872581</c:v>
                </c:pt>
                <c:pt idx="2568" formatCode="General">
                  <c:v>87.182925180026686</c:v>
                </c:pt>
                <c:pt idx="2569" formatCode="General">
                  <c:v>87.195973725455147</c:v>
                </c:pt>
                <c:pt idx="2570" formatCode="General">
                  <c:v>87.209043308733555</c:v>
                </c:pt>
                <c:pt idx="2571" formatCode="General">
                  <c:v>87.22213404331869</c:v>
                </c:pt>
                <c:pt idx="2572" formatCode="General">
                  <c:v>87.235246043557851</c:v>
                </c:pt>
                <c:pt idx="2573" formatCode="General">
                  <c:v>87.248379424698697</c:v>
                </c:pt>
                <c:pt idx="2574" formatCode="General">
                  <c:v>87.261534302898752</c:v>
                </c:pt>
                <c:pt idx="2575" formatCode="General">
                  <c:v>87.27471079523545</c:v>
                </c:pt>
                <c:pt idx="2576" formatCode="General">
                  <c:v>87.287909019716039</c:v>
                </c:pt>
                <c:pt idx="2577" formatCode="General">
                  <c:v>87.301129095287806</c:v>
                </c:pt>
                <c:pt idx="2578" formatCode="General">
                  <c:v>87.31437114184827</c:v>
                </c:pt>
                <c:pt idx="2579" formatCode="General">
                  <c:v>87.327635280255762</c:v>
                </c:pt>
                <c:pt idx="2580" formatCode="General">
                  <c:v>87.340921632339814</c:v>
                </c:pt>
                <c:pt idx="2581" formatCode="General">
                  <c:v>87.354230320912023</c:v>
                </c:pt>
                <c:pt idx="2582" formatCode="General">
                  <c:v>87.367561469776902</c:v>
                </c:pt>
                <c:pt idx="2583" formatCode="General">
                  <c:v>87.380915203742788</c:v>
                </c:pt>
                <c:pt idx="2584" formatCode="General">
                  <c:v>87.3942916486332</c:v>
                </c:pt>
                <c:pt idx="2585" formatCode="General">
                  <c:v>87.407690931298021</c:v>
                </c:pt>
                <c:pt idx="2586" formatCode="General">
                  <c:v>87.421113179625095</c:v>
                </c:pt>
                <c:pt idx="2587" formatCode="General">
                  <c:v>87.434558522551811</c:v>
                </c:pt>
                <c:pt idx="2588" formatCode="General">
                  <c:v>87.448027090077034</c:v>
                </c:pt>
                <c:pt idx="2589" formatCode="General">
                  <c:v>87.461519013272934</c:v>
                </c:pt>
                <c:pt idx="2590" formatCode="General">
                  <c:v>87.47503442429732</c:v>
                </c:pt>
                <c:pt idx="2591" formatCode="General">
                  <c:v>87.488573456405859</c:v>
                </c:pt>
                <c:pt idx="2592" formatCode="General">
                  <c:v>87.502136243964671</c:v>
                </c:pt>
                <c:pt idx="2593" formatCode="General">
                  <c:v>87.515722922462999</c:v>
                </c:pt>
                <c:pt idx="2594" formatCode="General">
                  <c:v>87.529333628526018</c:v>
                </c:pt>
                <c:pt idx="2595" formatCode="General">
                  <c:v>87.542968499928051</c:v>
                </c:pt>
                <c:pt idx="2596" formatCode="General">
                  <c:v>87.556627675605696</c:v>
                </c:pt>
                <c:pt idx="2597" formatCode="General">
                  <c:v>87.570311295671331</c:v>
                </c:pt>
                <c:pt idx="2598" formatCode="General">
                  <c:v>87.584019501426766</c:v>
                </c:pt>
                <c:pt idx="2599" formatCode="General">
                  <c:v>87.597752435377089</c:v>
                </c:pt>
                <c:pt idx="2600" formatCode="General">
                  <c:v>87.611510241244702</c:v>
                </c:pt>
                <c:pt idx="2601" formatCode="General">
                  <c:v>87.625293063983563</c:v>
                </c:pt>
                <c:pt idx="2602" formatCode="General">
                  <c:v>87.639101049793737</c:v>
                </c:pt>
                <c:pt idx="2603" formatCode="General">
                  <c:v>87.652934346136007</c:v>
                </c:pt>
                <c:pt idx="2604" formatCode="General">
                  <c:v>87.666793101746805</c:v>
                </c:pt>
                <c:pt idx="2605" formatCode="General">
                  <c:v>87.680677466653336</c:v>
                </c:pt>
                <c:pt idx="2606" formatCode="General">
                  <c:v>87.694587592188924</c:v>
                </c:pt>
                <c:pt idx="2607" formatCode="General">
                  <c:v>87.70852363100866</c:v>
                </c:pt>
                <c:pt idx="2608" formatCode="General">
                  <c:v>87.722485737105131</c:v>
                </c:pt>
                <c:pt idx="2609" formatCode="General">
                  <c:v>87.736474065824581</c:v>
                </c:pt>
                <c:pt idx="2610" formatCode="General">
                  <c:v>87.750488773883092</c:v>
                </c:pt>
                <c:pt idx="2611" formatCode="General">
                  <c:v>87.764530019383258</c:v>
                </c:pt>
                <c:pt idx="2612" formatCode="General">
                  <c:v>87.778597961830968</c:v>
                </c:pt>
                <c:pt idx="2613" formatCode="General">
                  <c:v>87.792692762152384</c:v>
                </c:pt>
                <c:pt idx="2614" formatCode="General">
                  <c:v>87.806814582711425</c:v>
                </c:pt>
                <c:pt idx="2615" formatCode="General">
                  <c:v>87.820963587327185</c:v>
                </c:pt>
                <c:pt idx="2616" formatCode="General">
                  <c:v>87.835139941291928</c:v>
                </c:pt>
                <c:pt idx="2617" formatCode="General">
                  <c:v>87.849343811389232</c:v>
                </c:pt>
                <c:pt idx="2618" formatCode="General">
                  <c:v>87.863575365912354</c:v>
                </c:pt>
                <c:pt idx="2619" formatCode="General">
                  <c:v>87.877834774682967</c:v>
                </c:pt>
                <c:pt idx="2620" formatCode="General">
                  <c:v>87.892122209070166</c:v>
                </c:pt>
                <c:pt idx="2621" formatCode="General">
                  <c:v>87.906437842009851</c:v>
                </c:pt>
                <c:pt idx="2622" formatCode="General">
                  <c:v>87.920781848024262</c:v>
                </c:pt>
                <c:pt idx="2623" formatCode="General">
                  <c:v>87.935154403241924</c:v>
                </c:pt>
                <c:pt idx="2624" formatCode="General">
                  <c:v>87.949555685417863</c:v>
                </c:pt>
                <c:pt idx="2625" formatCode="General">
                  <c:v>87.963985873954257</c:v>
                </c:pt>
                <c:pt idx="2626" formatCode="General">
                  <c:v>87.978445149921271</c:v>
                </c:pt>
                <c:pt idx="2627" formatCode="General">
                  <c:v>87.992933696078268</c:v>
                </c:pt>
                <c:pt idx="2628" formatCode="General">
                  <c:v>88.007451696895458</c:v>
                </c:pt>
                <c:pt idx="2629" formatCode="General">
                  <c:v>88.021999338575711</c:v>
                </c:pt>
                <c:pt idx="2630" formatCode="General">
                  <c:v>88.036576809076934</c:v>
                </c:pt>
                <c:pt idx="2631" formatCode="General">
                  <c:v>88.051184298134686</c:v>
                </c:pt>
                <c:pt idx="2632" formatCode="General">
                  <c:v>88.065821997285141</c:v>
                </c:pt>
                <c:pt idx="2633" formatCode="General">
                  <c:v>88.080490099888507</c:v>
                </c:pt>
                <c:pt idx="2634" formatCode="General">
                  <c:v>88.095188801152844</c:v>
                </c:pt>
                <c:pt idx="2635" formatCode="General">
                  <c:v>88.109918298158163</c:v>
                </c:pt>
                <c:pt idx="2636" formatCode="General">
                  <c:v>88.12467878988096</c:v>
                </c:pt>
                <c:pt idx="2637" formatCode="General">
                  <c:v>88.139470477219305</c:v>
                </c:pt>
                <c:pt idx="2638" formatCode="General">
                  <c:v>88.154293563018129</c:v>
                </c:pt>
                <c:pt idx="2639" formatCode="General">
                  <c:v>88.16914825209507</c:v>
                </c:pt>
                <c:pt idx="2640" formatCode="General">
                  <c:v>88.184034751266722</c:v>
                </c:pt>
                <c:pt idx="2641" formatCode="General">
                  <c:v>88.198953269375366</c:v>
                </c:pt>
                <c:pt idx="2642" formatCode="General">
                  <c:v>88.213904017315969</c:v>
                </c:pt>
                <c:pt idx="2643" formatCode="General">
                  <c:v>88.228887208063924</c:v>
                </c:pt>
                <c:pt idx="2644" formatCode="General">
                  <c:v>88.243903056703147</c:v>
                </c:pt>
                <c:pt idx="2645" formatCode="General">
                  <c:v>88.258951780454439</c:v>
                </c:pt>
                <c:pt idx="2646" formatCode="General">
                  <c:v>88.274033598704676</c:v>
                </c:pt>
                <c:pt idx="2647" formatCode="General">
                  <c:v>88.28914873303637</c:v>
                </c:pt>
                <c:pt idx="2648" formatCode="General">
                  <c:v>88.304297407257579</c:v>
                </c:pt>
                <c:pt idx="2649" formatCode="General">
                  <c:v>88.319479847432603</c:v>
                </c:pt>
                <c:pt idx="2650" formatCode="General">
                  <c:v>88.334696281913011</c:v>
                </c:pt>
                <c:pt idx="2651" formatCode="General">
                  <c:v>88.349946941369339</c:v>
                </c:pt>
                <c:pt idx="2652" formatCode="General">
                  <c:v>88.365232058823253</c:v>
                </c:pt>
                <c:pt idx="2653" formatCode="General">
                  <c:v>88.380551869680303</c:v>
                </c:pt>
                <c:pt idx="2654" formatCode="General">
                  <c:v>88.395906611763294</c:v>
                </c:pt>
                <c:pt idx="2655" formatCode="General">
                  <c:v>88.411296525346245</c:v>
                </c:pt>
                <c:pt idx="2656" formatCode="General">
                  <c:v>88.426721853188823</c:v>
                </c:pt>
                <c:pt idx="2657" formatCode="General">
                  <c:v>88.442182840571618</c:v>
                </c:pt>
                <c:pt idx="2658" formatCode="General">
                  <c:v>88.45767973533188</c:v>
                </c:pt>
                <c:pt idx="2659" formatCode="General">
                  <c:v>88.473212787899882</c:v>
                </c:pt>
                <c:pt idx="2660" formatCode="General">
                  <c:v>88.488782251336104</c:v>
                </c:pt>
                <c:pt idx="2661" formatCode="General">
                  <c:v>88.504388381368912</c:v>
                </c:pt>
                <c:pt idx="2662" formatCode="General">
                  <c:v>88.520031436433072</c:v>
                </c:pt>
                <c:pt idx="2663" formatCode="General">
                  <c:v>88.535711677708818</c:v>
                </c:pt>
                <c:pt idx="2664" formatCode="General">
                  <c:v>88.551429369161752</c:v>
                </c:pt>
                <c:pt idx="2665" formatCode="General">
                  <c:v>88.567184777583407</c:v>
                </c:pt>
                <c:pt idx="2666" formatCode="General">
                  <c:v>88.582978172632679</c:v>
                </c:pt>
                <c:pt idx="2667" formatCode="General">
                  <c:v>88.598809826877797</c:v>
                </c:pt>
                <c:pt idx="2668" formatCode="General">
                  <c:v>88.614680015839355</c:v>
                </c:pt>
                <c:pt idx="2669" formatCode="General">
                  <c:v>88.630589018033859</c:v>
                </c:pt>
                <c:pt idx="2670" formatCode="General">
                  <c:v>88.646537115018404</c:v>
                </c:pt>
                <c:pt idx="2671" formatCode="General">
                  <c:v>88.662524591435869</c:v>
                </c:pt>
                <c:pt idx="2672" formatCode="General">
                  <c:v>88.67855173506122</c:v>
                </c:pt>
                <c:pt idx="2673" formatCode="General">
                  <c:v>88.694618836848605</c:v>
                </c:pt>
                <c:pt idx="2674" formatCode="General">
                  <c:v>88.710726190979216</c:v>
                </c:pt>
                <c:pt idx="2675" formatCode="General">
                  <c:v>88.726874094910357</c:v>
                </c:pt>
                <c:pt idx="2676" formatCode="General">
                  <c:v>88.743062849425115</c:v>
                </c:pt>
                <c:pt idx="2677" formatCode="General">
                  <c:v>88.759292758683273</c:v>
                </c:pt>
                <c:pt idx="2678" formatCode="General">
                  <c:v>88.775564130273025</c:v>
                </c:pt>
                <c:pt idx="2679" formatCode="General">
                  <c:v>88.791877275263815</c:v>
                </c:pt>
                <c:pt idx="2680" formatCode="General">
                  <c:v>88.808232508260119</c:v>
                </c:pt>
                <c:pt idx="2681" formatCode="General">
                  <c:v>88.824630147456261</c:v>
                </c:pt>
                <c:pt idx="2682" formatCode="General">
                  <c:v>88.84107051469249</c:v>
                </c:pt>
                <c:pt idx="2683" formatCode="General">
                  <c:v>88.857553935511945</c:v>
                </c:pt>
                <c:pt idx="2684" formatCode="General">
                  <c:v>88.874080739218826</c:v>
                </c:pt>
                <c:pt idx="2685" formatCode="General">
                  <c:v>88.890651258937808</c:v>
                </c:pt>
                <c:pt idx="2686" formatCode="General">
                  <c:v>88.907265831674479</c:v>
                </c:pt>
                <c:pt idx="2687" formatCode="General">
                  <c:v>88.9239247983772</c:v>
                </c:pt>
                <c:pt idx="2688" formatCode="General">
                  <c:v>88.94062850399996</c:v>
                </c:pt>
                <c:pt idx="2689" formatCode="General">
                  <c:v>88.957377297566779</c:v>
                </c:pt>
                <c:pt idx="2690" formatCode="General">
                  <c:v>88.974171532237136</c:v>
                </c:pt>
                <c:pt idx="2691" formatCode="General">
                  <c:v>88.991011565373057</c:v>
                </c:pt>
                <c:pt idx="2692" formatCode="General">
                  <c:v>89.007897758607172</c:v>
                </c:pt>
                <c:pt idx="2693" formatCode="General">
                  <c:v>89.024830477912644</c:v>
                </c:pt>
                <c:pt idx="2694" formatCode="General">
                  <c:v>89.041810093674059</c:v>
                </c:pt>
                <c:pt idx="2695" formatCode="General">
                  <c:v>89.058836980760262</c:v>
                </c:pt>
                <c:pt idx="2696" formatCode="General">
                  <c:v>89.075911518598261</c:v>
                </c:pt>
                <c:pt idx="2697" formatCode="General">
                  <c:v>89.093034091249123</c:v>
                </c:pt>
                <c:pt idx="2698" formatCode="General">
                  <c:v>89.110205087484985</c:v>
                </c:pt>
                <c:pt idx="2699" formatCode="General">
                  <c:v>89.127424900868249</c:v>
                </c:pt>
                <c:pt idx="2700" formatCode="General">
                  <c:v>89.144693929831831</c:v>
                </c:pt>
                <c:pt idx="2701" formatCode="General">
                  <c:v>89.162012577761715</c:v>
                </c:pt>
                <c:pt idx="2702" formatCode="General">
                  <c:v>89.179381253080919</c:v>
                </c:pt>
                <c:pt idx="2703" formatCode="General">
                  <c:v>89.196800369335278</c:v>
                </c:pt>
                <c:pt idx="2704" formatCode="General">
                  <c:v>89.214270345281264</c:v>
                </c:pt>
                <c:pt idx="2705" formatCode="General">
                  <c:v>89.231791604975541</c:v>
                </c:pt>
                <c:pt idx="2706" formatCode="General">
                  <c:v>89.249364577866587</c:v>
                </c:pt>
                <c:pt idx="2707" formatCode="General">
                  <c:v>89.266989698888267</c:v>
                </c:pt>
                <c:pt idx="2708" formatCode="General">
                  <c:v>89.284667408555393</c:v>
                </c:pt>
                <c:pt idx="2709" formatCode="General">
                  <c:v>89.302398153061588</c:v>
                </c:pt>
                <c:pt idx="2710" formatCode="General">
                  <c:v>89.320182384379137</c:v>
                </c:pt>
                <c:pt idx="2711" formatCode="General">
                  <c:v>89.338020560361173</c:v>
                </c:pt>
                <c:pt idx="2712" formatCode="General">
                  <c:v>89.355913144846042</c:v>
                </c:pt>
                <c:pt idx="2713" formatCode="General">
                  <c:v>89.373860607764243</c:v>
                </c:pt>
                <c:pt idx="2714" formatCode="General">
                  <c:v>89.391863425247479</c:v>
                </c:pt>
                <c:pt idx="2715" formatCode="General">
                  <c:v>89.409922079740383</c:v>
                </c:pt>
                <c:pt idx="2716" formatCode="General">
                  <c:v>89.428037060114889</c:v>
                </c:pt>
                <c:pt idx="2717" formatCode="General">
                  <c:v>89.4462088617869</c:v>
                </c:pt>
                <c:pt idx="2718" formatCode="General">
                  <c:v>89.464437986835947</c:v>
                </c:pt>
                <c:pt idx="2719" formatCode="General">
                  <c:v>89.482724944127497</c:v>
                </c:pt>
                <c:pt idx="2720" formatCode="General">
                  <c:v>89.501070249438143</c:v>
                </c:pt>
                <c:pt idx="2721" formatCode="General">
                  <c:v>89.519474425583653</c:v>
                </c:pt>
                <c:pt idx="2722" formatCode="General">
                  <c:v>89.537938002550092</c:v>
                </c:pt>
                <c:pt idx="2723" formatCode="General">
                  <c:v>89.556461517628051</c:v>
                </c:pt>
                <c:pt idx="2724" formatCode="General">
                  <c:v>89.575045515550059</c:v>
                </c:pt>
                <c:pt idx="2725" formatCode="General">
                  <c:v>89.593690548631145</c:v>
                </c:pt>
                <c:pt idx="2726" formatCode="General">
                  <c:v>89.612397176912992</c:v>
                </c:pt>
                <c:pt idx="2727" formatCode="General">
                  <c:v>89.631165968311379</c:v>
                </c:pt>
                <c:pt idx="2728" formatCode="General">
                  <c:v>89.649997498767263</c:v>
                </c:pt>
                <c:pt idx="2729" formatCode="General">
                  <c:v>89.668892352401599</c:v>
                </c:pt>
                <c:pt idx="2730" formatCode="General">
                  <c:v>89.687851121673788</c:v>
                </c:pt>
                <c:pt idx="2731" formatCode="General">
                  <c:v>89.706874407544134</c:v>
                </c:pt>
                <c:pt idx="2732" formatCode="General">
                  <c:v>89.725962819640358</c:v>
                </c:pt>
                <c:pt idx="2733" formatCode="General">
                  <c:v>89.745116976428079</c:v>
                </c:pt>
                <c:pt idx="2734" formatCode="General">
                  <c:v>89.764337505385797</c:v>
                </c:pt>
                <c:pt idx="2735" formatCode="General">
                  <c:v>89.783625043183918</c:v>
                </c:pt>
                <c:pt idx="2736" formatCode="General">
                  <c:v>89.802980235868716</c:v>
                </c:pt>
                <c:pt idx="2737" formatCode="General">
                  <c:v>89.822403739050586</c:v>
                </c:pt>
                <c:pt idx="2738" formatCode="General">
                  <c:v>89.841896218097332</c:v>
                </c:pt>
                <c:pt idx="2739" formatCode="General">
                  <c:v>89.861458348332292</c:v>
                </c:pt>
                <c:pt idx="2740" formatCode="General">
                  <c:v>89.881090815237584</c:v>
                </c:pt>
                <c:pt idx="2741" formatCode="General">
                  <c:v>89.900794314662718</c:v>
                </c:pt>
                <c:pt idx="2742" formatCode="General">
                  <c:v>89.920569553038462</c:v>
                </c:pt>
                <c:pt idx="2743" formatCode="General">
                  <c:v>89.940417247596486</c:v>
                </c:pt>
                <c:pt idx="2744" formatCode="General">
                  <c:v>89.960338126594564</c:v>
                </c:pt>
                <c:pt idx="2745" formatCode="General">
                  <c:v>89.980332929548084</c:v>
                </c:pt>
                <c:pt idx="2746" formatCode="General">
                  <c:v>90.000402407467305</c:v>
                </c:pt>
                <c:pt idx="2747" formatCode="General">
                  <c:v>90.02054732310134</c:v>
                </c:pt>
                <c:pt idx="2748" formatCode="General">
                  <c:v>90.040768451188342</c:v>
                </c:pt>
                <c:pt idx="2749" formatCode="General">
                  <c:v>90.061066578712911</c:v>
                </c:pt>
                <c:pt idx="2750" formatCode="General">
                  <c:v>90.081442505169989</c:v>
                </c:pt>
                <c:pt idx="2751" formatCode="General">
                  <c:v>90.101897042836342</c:v>
                </c:pt>
                <c:pt idx="2752" formatCode="General">
                  <c:v>90.122431017049522</c:v>
                </c:pt>
                <c:pt idx="2753" formatCode="General">
                  <c:v>90.143045266494212</c:v>
                </c:pt>
                <c:pt idx="2754" formatCode="General">
                  <c:v>90.163740643496965</c:v>
                </c:pt>
                <c:pt idx="2755" formatCode="General">
                  <c:v>90.184518014328859</c:v>
                </c:pt>
                <c:pt idx="2756" formatCode="General">
                  <c:v>90.20537825951692</c:v>
                </c:pt>
                <c:pt idx="2757" formatCode="General">
                  <c:v>90.22632227416419</c:v>
                </c:pt>
                <c:pt idx="2758" formatCode="General">
                  <c:v>90.247350968279079</c:v>
                </c:pt>
                <c:pt idx="2759" formatCode="General">
                  <c:v>90.268465267113996</c:v>
                </c:pt>
                <c:pt idx="2760" formatCode="General">
                  <c:v>90.289666111513839</c:v>
                </c:pt>
                <c:pt idx="2761" formatCode="General">
                  <c:v>90.310954458274594</c:v>
                </c:pt>
                <c:pt idx="2762" formatCode="General">
                  <c:v>90.33233128051242</c:v>
                </c:pt>
                <c:pt idx="2763" formatCode="General">
                  <c:v>90.353797568043433</c:v>
                </c:pt>
                <c:pt idx="2764" formatCode="General">
                  <c:v>90.375354327774971</c:v>
                </c:pt>
                <c:pt idx="2765" formatCode="General">
                  <c:v>90.397002584108193</c:v>
                </c:pt>
                <c:pt idx="2766" formatCode="General">
                  <c:v>90.418743379352989</c:v>
                </c:pt>
                <c:pt idx="2767" formatCode="General">
                  <c:v>90.440577774155116</c:v>
                </c:pt>
                <c:pt idx="2768" formatCode="General">
                  <c:v>90.462506847936524</c:v>
                </c:pt>
                <c:pt idx="2769" formatCode="General">
                  <c:v>90.484531699348977</c:v>
                </c:pt>
                <c:pt idx="2770" formatCode="General">
                  <c:v>90.506653446741538</c:v>
                </c:pt>
                <c:pt idx="2771" formatCode="General">
                  <c:v>90.528873228642595</c:v>
                </c:pt>
                <c:pt idx="2772" formatCode="General">
                  <c:v>90.551192204256765</c:v>
                </c:pt>
                <c:pt idx="2773" formatCode="General">
                  <c:v>90.573611553977457</c:v>
                </c:pt>
                <c:pt idx="2774" formatCode="General">
                  <c:v>90.596132479915383</c:v>
                </c:pt>
                <c:pt idx="2775" formatCode="General">
                  <c:v>90.618756206444047</c:v>
                </c:pt>
                <c:pt idx="2776" formatCode="General">
                  <c:v>90.641483980762416</c:v>
                </c:pt>
                <c:pt idx="2777" formatCode="General">
                  <c:v>90.664317073475715</c:v>
                </c:pt>
                <c:pt idx="2778" formatCode="General">
                  <c:v>90.687256779195138</c:v>
                </c:pt>
                <c:pt idx="2779" formatCode="General">
                  <c:v>90.710304417156763</c:v>
                </c:pt>
                <c:pt idx="2780" formatCode="General">
                  <c:v>90.733461331861051</c:v>
                </c:pt>
                <c:pt idx="2781" formatCode="General">
                  <c:v>90.756728893733325</c:v>
                </c:pt>
                <c:pt idx="2782" formatCode="General">
                  <c:v>90.780108499806005</c:v>
                </c:pt>
                <c:pt idx="2783" formatCode="General">
                  <c:v>90.803601574423922</c:v>
                </c:pt>
                <c:pt idx="2784" formatCode="General">
                  <c:v>90.82720956997322</c:v>
                </c:pt>
                <c:pt idx="2785" formatCode="General">
                  <c:v>90.850933967634987</c:v>
                </c:pt>
                <c:pt idx="2786" formatCode="General">
                  <c:v>90.874776278164703</c:v>
                </c:pt>
                <c:pt idx="2787" formatCode="General">
                  <c:v>90.898738042698298</c:v>
                </c:pt>
                <c:pt idx="2788" formatCode="General">
                  <c:v>90.922820833586357</c:v>
                </c:pt>
                <c:pt idx="2789" formatCode="General">
                  <c:v>90.947026255257256</c:v>
                </c:pt>
                <c:pt idx="2790" formatCode="General">
                  <c:v>90.971355945110673</c:v>
                </c:pt>
                <c:pt idx="2791" formatCode="General">
                  <c:v>90.995811574442826</c:v>
                </c:pt>
                <c:pt idx="2792" formatCode="General">
                  <c:v>91.020394849404411</c:v>
                </c:pt>
                <c:pt idx="2793" formatCode="General">
                  <c:v>91.045107511993308</c:v>
                </c:pt>
                <c:pt idx="2794" formatCode="General">
                  <c:v>91.069951341082998</c:v>
                </c:pt>
                <c:pt idx="2795" formatCode="General">
                  <c:v>91.094928153488496</c:v>
                </c:pt>
                <c:pt idx="2796" formatCode="General">
                  <c:v>91.1200398050714</c:v>
                </c:pt>
                <c:pt idx="2797" formatCode="General">
                  <c:v>91.145288191886081</c:v>
                </c:pt>
                <c:pt idx="2798" formatCode="General">
                  <c:v>91.17067525136828</c:v>
                </c:pt>
                <c:pt idx="2799" formatCode="General">
                  <c:v>91.196202963568723</c:v>
                </c:pt>
                <c:pt idx="2800" formatCode="General">
                  <c:v>91.221873352433221</c:v>
                </c:pt>
                <c:pt idx="2801" formatCode="General">
                  <c:v>91.247688487131811</c:v>
                </c:pt>
                <c:pt idx="2802" formatCode="General">
                  <c:v>91.273650483439013</c:v>
                </c:pt>
                <c:pt idx="2803" formatCode="General">
                  <c:v>91.299761505167609</c:v>
                </c:pt>
                <c:pt idx="2804" formatCode="General">
                  <c:v>91.326023765658547</c:v>
                </c:pt>
                <c:pt idx="2805" formatCode="General">
                  <c:v>91.352439529329615</c:v>
                </c:pt>
                <c:pt idx="2806" formatCode="General">
                  <c:v>91.379011113285657</c:v>
                </c:pt>
                <c:pt idx="2807" formatCode="General">
                  <c:v>91.405740888993279</c:v>
                </c:pt>
                <c:pt idx="2808" formatCode="General">
                  <c:v>91.432631284023472</c:v>
                </c:pt>
                <c:pt idx="2809" formatCode="General">
                  <c:v>91.459684783864958</c:v>
                </c:pt>
                <c:pt idx="2810" formatCode="General">
                  <c:v>91.486903933812329</c:v>
                </c:pt>
                <c:pt idx="2811" formatCode="General">
                  <c:v>91.514291340932459</c:v>
                </c:pt>
                <c:pt idx="2812" formatCode="General">
                  <c:v>91.54184967611296</c:v>
                </c:pt>
                <c:pt idx="2813" formatCode="General">
                  <c:v>91.569581676197316</c:v>
                </c:pt>
                <c:pt idx="2814" formatCode="General">
                  <c:v>91.597490146210703</c:v>
                </c:pt>
                <c:pt idx="2815" formatCode="General">
                  <c:v>91.625577961681472</c:v>
                </c:pt>
                <c:pt idx="2816" formatCode="General">
                  <c:v>91.653848071063194</c:v>
                </c:pt>
                <c:pt idx="2817" formatCode="General">
                  <c:v>91.682303498262442</c:v>
                </c:pt>
                <c:pt idx="2818" formatCode="General">
                  <c:v>91.710947345278385</c:v>
                </c:pt>
                <c:pt idx="2819" formatCode="General">
                  <c:v>91.739782794959581</c:v>
                </c:pt>
                <c:pt idx="2820" formatCode="General">
                  <c:v>91.768813113884761</c:v>
                </c:pt>
                <c:pt idx="2821" formatCode="General">
                  <c:v>91.798041655374291</c:v>
                </c:pt>
                <c:pt idx="2822" formatCode="General">
                  <c:v>91.82747186263957</c:v>
                </c:pt>
                <c:pt idx="2823" formatCode="General">
                  <c:v>91.85710727207767</c:v>
                </c:pt>
                <c:pt idx="2824" formatCode="General">
                  <c:v>91.886951516720217</c:v>
                </c:pt>
                <c:pt idx="2825" formatCode="General">
                  <c:v>91.917008329844379</c:v>
                </c:pt>
                <c:pt idx="2826" formatCode="General">
                  <c:v>91.947281548755825</c:v>
                </c:pt>
                <c:pt idx="2827" formatCode="General">
                  <c:v>91.97777511875357</c:v>
                </c:pt>
                <c:pt idx="2828" formatCode="General">
                  <c:v>92.008493097286987</c:v>
                </c:pt>
                <c:pt idx="2829" formatCode="General">
                  <c:v>92.039439658317065</c:v>
                </c:pt>
                <c:pt idx="2830" formatCode="General">
                  <c:v>92.070619096893267</c:v>
                </c:pt>
                <c:pt idx="2831" formatCode="General">
                  <c:v>92.102035833959718</c:v>
                </c:pt>
                <c:pt idx="2832" formatCode="General">
                  <c:v>92.133694421404257</c:v>
                </c:pt>
                <c:pt idx="2833" formatCode="General">
                  <c:v>92.165599547365602</c:v>
                </c:pt>
                <c:pt idx="2834" formatCode="General">
                  <c:v>92.197756041814671</c:v>
                </c:pt>
                <c:pt idx="2835" formatCode="General">
                  <c:v>92.230168882427066</c:v>
                </c:pt>
                <c:pt idx="2836" formatCode="General">
                  <c:v>92.262843200765587</c:v>
                </c:pt>
                <c:pt idx="2837" formatCode="General">
                  <c:v>92.295784288792774</c:v>
                </c:pt>
                <c:pt idx="2838" formatCode="General">
                  <c:v>92.328997605734443</c:v>
                </c:pt>
                <c:pt idx="2839" formatCode="General">
                  <c:v>92.362488785317979</c:v>
                </c:pt>
                <c:pt idx="2840" formatCode="General">
                  <c:v>92.39626364340991</c:v>
                </c:pt>
                <c:pt idx="2841" formatCode="General">
                  <c:v>92.430328186079848</c:v>
                </c:pt>
                <c:pt idx="2842" formatCode="General">
                  <c:v>92.464688618119595</c:v>
                </c:pt>
                <c:pt idx="2843" formatCode="General">
                  <c:v>92.49935135204926</c:v>
                </c:pt>
                <c:pt idx="2844" formatCode="General">
                  <c:v>92.534323017643814</c:v>
                </c:pt>
                <c:pt idx="2845" formatCode="General">
                  <c:v>92.569610472017217</c:v>
                </c:pt>
                <c:pt idx="2846" formatCode="General">
                  <c:v>92.60522081030382</c:v>
                </c:pt>
                <c:pt idx="2847" formatCode="General">
                  <c:v>92.641161376980122</c:v>
                </c:pt>
                <c:pt idx="2848" formatCode="General">
                  <c:v>92.677439777874184</c:v>
                </c:pt>
                <c:pt idx="2849" formatCode="General">
                  <c:v>92.714063892913202</c:v>
                </c:pt>
                <c:pt idx="2850" formatCode="General">
                  <c:v>92.751041889665075</c:v>
                </c:pt>
                <c:pt idx="2851" formatCode="General">
                  <c:v>92.788382237734396</c:v>
                </c:pt>
                <c:pt idx="2852" formatCode="General">
                  <c:v>92.826093724078234</c:v>
                </c:pt>
                <c:pt idx="2853" formatCode="General">
                  <c:v>92.864185469314577</c:v>
                </c:pt>
                <c:pt idx="2854" formatCode="General">
                  <c:v>92.902666945100975</c:v>
                </c:pt>
                <c:pt idx="2855" formatCode="General">
                  <c:v>92.941547992670053</c:v>
                </c:pt>
                <c:pt idx="2856" formatCode="General">
                  <c:v>92.980838842615867</c:v>
                </c:pt>
                <c:pt idx="2857" formatCode="General">
                  <c:v>93.020550136034217</c:v>
                </c:pt>
                <c:pt idx="2858" formatCode="General">
                  <c:v>93.060692947130491</c:v>
                </c:pt>
                <c:pt idx="2859" formatCode="General">
                  <c:v>93.101278807419718</c:v>
                </c:pt>
                <c:pt idx="2860" formatCode="General">
                  <c:v>93.142319731655832</c:v>
                </c:pt>
                <c:pt idx="2861" formatCode="General">
                  <c:v>93.18382824564199</c:v>
                </c:pt>
                <c:pt idx="2862" formatCode="General">
                  <c:v>93.225817416088447</c:v>
                </c:pt>
                <c:pt idx="2863" formatCode="General">
                  <c:v>93.268300882702874</c:v>
                </c:pt>
                <c:pt idx="2864" formatCode="General">
                  <c:v>93.311292892718001</c:v>
                </c:pt>
                <c:pt idx="2865" formatCode="General">
                  <c:v>93.354808338082861</c:v>
                </c:pt>
                <c:pt idx="2866" formatCode="General">
                  <c:v>93.398862795569812</c:v>
                </c:pt>
                <c:pt idx="2867" formatCode="General">
                  <c:v>93.443472570077716</c:v>
                </c:pt>
                <c:pt idx="2868" formatCode="General">
                  <c:v>93.488654741443426</c:v>
                </c:pt>
                <c:pt idx="2869" formatCode="General">
                  <c:v>93.534427215110455</c:v>
                </c:pt>
                <c:pt idx="2870" formatCode="General">
                  <c:v>93.580808777044581</c:v>
                </c:pt>
                <c:pt idx="2871" formatCode="General">
                  <c:v>93.627819153333732</c:v>
                </c:pt>
                <c:pt idx="2872" formatCode="General">
                  <c:v>93.675479074962254</c:v>
                </c:pt>
                <c:pt idx="2873" formatCode="General">
                  <c:v>93.723810348311758</c:v>
                </c:pt>
                <c:pt idx="2874" formatCode="General">
                  <c:v>93.772835932010068</c:v>
                </c:pt>
                <c:pt idx="2875" formatCode="General">
                  <c:v>93.822580020831509</c:v>
                </c:pt>
                <c:pt idx="2876" formatCode="General">
                  <c:v>93.873068137442999</c:v>
                </c:pt>
                <c:pt idx="2877" formatCode="General">
                  <c:v>93.924327232899017</c:v>
                </c:pt>
                <c:pt idx="2878" formatCode="General">
                  <c:v>93.976385796911785</c:v>
                </c:pt>
                <c:pt idx="2879" formatCode="General">
                  <c:v>94.029273979066502</c:v>
                </c:pt>
                <c:pt idx="2880" formatCode="General">
                  <c:v>94.083023722320021</c:v>
                </c:pt>
                <c:pt idx="2881" formatCode="General">
                  <c:v>94.13766891031544</c:v>
                </c:pt>
                <c:pt idx="2882" formatCode="General">
                  <c:v>94.193245530275291</c:v>
                </c:pt>
                <c:pt idx="2883" formatCode="General">
                  <c:v>94.249791853504462</c:v>
                </c:pt>
                <c:pt idx="2884" formatCode="General">
                  <c:v>94.307348635850644</c:v>
                </c:pt>
                <c:pt idx="2885" formatCode="General">
                  <c:v>94.365959340846132</c:v>
                </c:pt>
                <c:pt idx="2886" formatCode="General">
                  <c:v>94.425670388699743</c:v>
                </c:pt>
                <c:pt idx="2887" formatCode="General">
                  <c:v>94.486531434838341</c:v>
                </c:pt>
                <c:pt idx="2888" formatCode="General">
                  <c:v>94.548595682333811</c:v>
                </c:pt>
                <c:pt idx="2889" formatCode="General">
                  <c:v>94.611920233313882</c:v>
                </c:pt>
                <c:pt idx="2890" formatCode="General">
                  <c:v>94.676566485378004</c:v>
                </c:pt>
                <c:pt idx="2891" formatCode="General">
                  <c:v>94.742600580157699</c:v>
                </c:pt>
                <c:pt idx="2892" formatCode="General">
                  <c:v>94.810093912522191</c:v>
                </c:pt>
                <c:pt idx="2893" formatCode="General">
                  <c:v>94.879123710600979</c:v>
                </c:pt>
                <c:pt idx="2894" formatCode="General">
                  <c:v>94.949773698849327</c:v>
                </c:pt>
                <c:pt idx="2895" formatCode="General">
                  <c:v>95.022134858929235</c:v>
                </c:pt>
                <c:pt idx="2896" formatCode="General">
                  <c:v>95.096306306351536</c:v>
                </c:pt>
                <c:pt idx="2897" formatCode="General">
                  <c:v>95.172396304801993</c:v>
                </c:pt>
                <c:pt idx="2898" formatCode="General">
                  <c:v>95.250523445098551</c:v>
                </c:pt>
                <c:pt idx="2899" formatCode="General">
                  <c:v>95.330818022112567</c:v>
                </c:pt>
                <c:pt idx="2900" formatCode="General">
                  <c:v>95.413423651170234</c:v>
                </c:pt>
                <c:pt idx="2901" formatCode="General">
                  <c:v>95.49849917602036</c:v>
                </c:pt>
                <c:pt idx="2902" formatCode="General">
                  <c:v>95.586220934226859</c:v>
                </c:pt>
                <c:pt idx="2903" formatCode="General">
                  <c:v>95.676785463954957</c:v>
                </c:pt>
                <c:pt idx="2904" formatCode="General">
                  <c:v>95.770412760176001</c:v>
                </c:pt>
                <c:pt idx="2905" formatCode="General">
                  <c:v>95.867350220609822</c:v>
                </c:pt>
                <c:pt idx="2906" formatCode="General">
                  <c:v>95.967877465583413</c:v>
                </c:pt>
                <c:pt idx="2907" formatCode="General">
                  <c:v>96.072312276300224</c:v>
                </c:pt>
                <c:pt idx="2908" formatCode="General">
                  <c:v>96.181017980092491</c:v>
                </c:pt>
                <c:pt idx="2909" formatCode="General">
                  <c:v>96.294412730181264</c:v>
                </c:pt>
                <c:pt idx="2910" formatCode="General">
                  <c:v>96.412981298507816</c:v>
                </c:pt>
                <c:pt idx="2911" formatCode="General">
                  <c:v>96.537290250544089</c:v>
                </c:pt>
                <c:pt idx="2912" formatCode="General">
                  <c:v>96.668007744698087</c:v>
                </c:pt>
                <c:pt idx="2913" formatCode="General">
                  <c:v>96.805929769096934</c:v>
                </c:pt>
                <c:pt idx="2914" formatCode="General">
                  <c:v>96.952015519926647</c:v>
                </c:pt>
                <c:pt idx="2915" formatCode="General">
                  <c:v>97.107436057909126</c:v>
                </c:pt>
                <c:pt idx="2916" formatCode="General">
                  <c:v>97.273642754020727</c:v>
                </c:pt>
                <c:pt idx="2917" formatCode="General">
                  <c:v>97.452466114646867</c:v>
                </c:pt>
                <c:pt idx="2918" formatCode="General">
                  <c:v>97.646262878394111</c:v>
                </c:pt>
                <c:pt idx="2919" formatCode="General">
                  <c:v>97.858142994397696</c:v>
                </c:pt>
                <c:pt idx="2920" formatCode="General">
                  <c:v>98.092335383405327</c:v>
                </c:pt>
                <c:pt idx="2921" formatCode="General">
                  <c:v>98.354809586148022</c:v>
                </c:pt>
                <c:pt idx="2922" formatCode="General">
                  <c:v>98.654405699650042</c:v>
                </c:pt>
                <c:pt idx="2923" formatCode="General">
                  <c:v>99.005076156263456</c:v>
                </c:pt>
                <c:pt idx="2924" formatCode="General">
                  <c:v>99.430898979429173</c:v>
                </c:pt>
                <c:pt idx="2925" formatCode="General">
                  <c:v>99.979442295055563</c:v>
                </c:pt>
                <c:pt idx="2926" formatCode="General">
                  <c:v>100.76946854833812</c:v>
                </c:pt>
                <c:pt idx="2927" formatCode="General">
                  <c:v>102.31984550588157</c:v>
                </c:pt>
              </c:numCache>
            </c:numRef>
          </c:xVal>
          <c:yVal>
            <c:numRef>
              <c:f>Univariate!UV_QQ_Weibull</c:f>
              <c:numCache>
                <c:formatCode>0.0</c:formatCode>
                <c:ptCount val="2928"/>
                <c:pt idx="0">
                  <c:v>30.152999192018928</c:v>
                </c:pt>
                <c:pt idx="1">
                  <c:v>34.130205543587884</c:v>
                </c:pt>
                <c:pt idx="2">
                  <c:v>36.154541393257325</c:v>
                </c:pt>
                <c:pt idx="3">
                  <c:v>37.553340233178787</c:v>
                </c:pt>
                <c:pt idx="4">
                  <c:v>38.633498284549461</c:v>
                </c:pt>
                <c:pt idx="5">
                  <c:v>39.518407275769896</c:v>
                </c:pt>
                <c:pt idx="6">
                  <c:v>40.270646053782059</c:v>
                </c:pt>
                <c:pt idx="7">
                  <c:v>40.926513784520886</c:v>
                </c:pt>
                <c:pt idx="8">
                  <c:v>41.509020397559013</c:v>
                </c:pt>
                <c:pt idx="9">
                  <c:v>42.033706429771691</c:v>
                </c:pt>
                <c:pt idx="10">
                  <c:v>42.511580279990277</c:v>
                </c:pt>
                <c:pt idx="11">
                  <c:v>42.950735686939829</c:v>
                </c:pt>
                <c:pt idx="12">
                  <c:v>43.357304046238866</c:v>
                </c:pt>
                <c:pt idx="13">
                  <c:v>43.736045663784516</c:v>
                </c:pt>
                <c:pt idx="14">
                  <c:v>44.09073305050326</c:v>
                </c:pt>
                <c:pt idx="15">
                  <c:v>44.424408487311439</c:v>
                </c:pt>
                <c:pt idx="16">
                  <c:v>44.739562433368008</c:v>
                </c:pt>
                <c:pt idx="17">
                  <c:v>45.038260357287072</c:v>
                </c:pt>
                <c:pt idx="18">
                  <c:v>45.32223495459565</c:v>
                </c:pt>
                <c:pt idx="19">
                  <c:v>45.592954531727564</c:v>
                </c:pt>
                <c:pt idx="20">
                  <c:v>45.851674605567545</c:v>
                </c:pt>
                <c:pt idx="21">
                  <c:v>46.099477444789883</c:v>
                </c:pt>
                <c:pt idx="22">
                  <c:v>46.337302793132515</c:v>
                </c:pt>
                <c:pt idx="23">
                  <c:v>46.565972040494657</c:v>
                </c:pt>
                <c:pt idx="24">
                  <c:v>46.786207454989842</c:v>
                </c:pt>
                <c:pt idx="25">
                  <c:v>46.998647643062277</c:v>
                </c:pt>
                <c:pt idx="26">
                  <c:v>47.203860094545838</c:v>
                </c:pt>
                <c:pt idx="27">
                  <c:v>47.40235145025607</c:v>
                </c:pt>
                <c:pt idx="28">
                  <c:v>47.594575972388419</c:v>
                </c:pt>
                <c:pt idx="29">
                  <c:v>47.780942583595518</c:v>
                </c:pt>
                <c:pt idx="30">
                  <c:v>47.961820756386956</c:v>
                </c:pt>
                <c:pt idx="31">
                  <c:v>48.13754547175057</c:v>
                </c:pt>
                <c:pt idx="32">
                  <c:v>48.30842141866129</c:v>
                </c:pt>
                <c:pt idx="33">
                  <c:v>48.474726570227126</c:v>
                </c:pt>
                <c:pt idx="34">
                  <c:v>48.636715244656742</c:v>
                </c:pt>
                <c:pt idx="35">
                  <c:v>48.794620737897006</c:v>
                </c:pt>
                <c:pt idx="36">
                  <c:v>48.948657598137132</c:v>
                </c:pt>
                <c:pt idx="37">
                  <c:v>49.099023599279768</c:v>
                </c:pt>
                <c:pt idx="38">
                  <c:v>49.24590146011181</c:v>
                </c:pt>
                <c:pt idx="39">
                  <c:v>49.389460347635563</c:v>
                </c:pt>
                <c:pt idx="40">
                  <c:v>49.529857196387795</c:v>
                </c:pt>
                <c:pt idx="41">
                  <c:v>49.667237870217413</c:v>
                </c:pt>
                <c:pt idx="42">
                  <c:v>49.801738188643007</c:v>
                </c:pt>
                <c:pt idx="43">
                  <c:v>49.933484836363057</c:v>
                </c:pt>
                <c:pt idx="44">
                  <c:v>50.062596171579536</c:v>
                </c:pt>
                <c:pt idx="45">
                  <c:v>50.18918294639343</c:v>
                </c:pt>
                <c:pt idx="46">
                  <c:v>50.313348950544551</c:v>
                </c:pt>
                <c:pt idx="47">
                  <c:v>50.435191588111202</c:v>
                </c:pt>
                <c:pt idx="48">
                  <c:v>50.554802395405268</c:v>
                </c:pt>
                <c:pt idx="49">
                  <c:v>50.672267507138351</c:v>
                </c:pt>
                <c:pt idx="50">
                  <c:v>50.787668076958198</c:v>
                </c:pt>
                <c:pt idx="51">
                  <c:v>50.901080657630047</c:v>
                </c:pt>
                <c:pt idx="52">
                  <c:v>51.012577545438802</c:v>
                </c:pt>
                <c:pt idx="53">
                  <c:v>51.122227092790403</c:v>
                </c:pt>
                <c:pt idx="54">
                  <c:v>51.230093992485344</c:v>
                </c:pt>
                <c:pt idx="55">
                  <c:v>51.336239536699459</c:v>
                </c:pt>
                <c:pt idx="56">
                  <c:v>51.440721853334651</c:v>
                </c:pt>
                <c:pt idx="57">
                  <c:v>51.543596122080181</c:v>
                </c:pt>
                <c:pt idx="58">
                  <c:v>51.644914772245919</c:v>
                </c:pt>
                <c:pt idx="59">
                  <c:v>51.744727664188609</c:v>
                </c:pt>
                <c:pt idx="60">
                  <c:v>51.843082255943642</c:v>
                </c:pt>
                <c:pt idx="61">
                  <c:v>51.940023756490753</c:v>
                </c:pt>
                <c:pt idx="62">
                  <c:v>52.035595266924879</c:v>
                </c:pt>
                <c:pt idx="63">
                  <c:v>52.129837910663902</c:v>
                </c:pt>
                <c:pt idx="64">
                  <c:v>52.222790953701974</c:v>
                </c:pt>
                <c:pt idx="65">
                  <c:v>52.314491915812013</c:v>
                </c:pt>
                <c:pt idx="66">
                  <c:v>52.404976673504819</c:v>
                </c:pt>
                <c:pt idx="67">
                  <c:v>52.494279555470094</c:v>
                </c:pt>
                <c:pt idx="68">
                  <c:v>52.582433431151287</c:v>
                </c:pt>
                <c:pt idx="69">
                  <c:v>52.669469793040143</c:v>
                </c:pt>
                <c:pt idx="70">
                  <c:v>52.755418833219856</c:v>
                </c:pt>
                <c:pt idx="71">
                  <c:v>52.840309514634676</c:v>
                </c:pt>
                <c:pt idx="72">
                  <c:v>52.924169637516528</c:v>
                </c:pt>
                <c:pt idx="73">
                  <c:v>53.007025901360905</c:v>
                </c:pt>
                <c:pt idx="74">
                  <c:v>53.088903962805311</c:v>
                </c:pt>
                <c:pt idx="75">
                  <c:v>53.169828489732687</c:v>
                </c:pt>
                <c:pt idx="76">
                  <c:v>53.249823211892796</c:v>
                </c:pt>
                <c:pt idx="77">
                  <c:v>53.328910968307405</c:v>
                </c:pt>
                <c:pt idx="78">
                  <c:v>53.407113751702497</c:v>
                </c:pt>
                <c:pt idx="79">
                  <c:v>53.484452750189725</c:v>
                </c:pt>
                <c:pt idx="80">
                  <c:v>53.560948386398707</c:v>
                </c:pt>
                <c:pt idx="81">
                  <c:v>53.636620354246702</c:v>
                </c:pt>
                <c:pt idx="82">
                  <c:v>53.711487653514574</c:v>
                </c:pt>
                <c:pt idx="83">
                  <c:v>53.785568622385206</c:v>
                </c:pt>
                <c:pt idx="84">
                  <c:v>53.858880968087291</c:v>
                </c:pt>
                <c:pt idx="85">
                  <c:v>53.931441795775662</c:v>
                </c:pt>
                <c:pt idx="86">
                  <c:v>54.003267635768907</c:v>
                </c:pt>
                <c:pt idx="87">
                  <c:v>54.074374469255979</c:v>
                </c:pt>
                <c:pt idx="88">
                  <c:v>54.144777752573745</c:v>
                </c:pt>
                <c:pt idx="89">
                  <c:v>54.214492440150295</c:v>
                </c:pt>
                <c:pt idx="90">
                  <c:v>54.283533006201672</c:v>
                </c:pt>
                <c:pt idx="91">
                  <c:v>54.351913465262051</c:v>
                </c:pt>
                <c:pt idx="92">
                  <c:v>54.419647391622846</c:v>
                </c:pt>
                <c:pt idx="93">
                  <c:v>54.4867479377492</c:v>
                </c:pt>
                <c:pt idx="94">
                  <c:v>54.553227851738306</c:v>
                </c:pt>
                <c:pt idx="95">
                  <c:v>54.619099493879133</c:v>
                </c:pt>
                <c:pt idx="96">
                  <c:v>54.684374852368066</c:v>
                </c:pt>
                <c:pt idx="97">
                  <c:v>54.749065558232566</c:v>
                </c:pt>
                <c:pt idx="98">
                  <c:v>54.813182899509783</c:v>
                </c:pt>
                <c:pt idx="99">
                  <c:v>54.876737834724757</c:v>
                </c:pt>
                <c:pt idx="100">
                  <c:v>54.939741005709493</c:v>
                </c:pt>
                <c:pt idx="101">
                  <c:v>55.002202749801313</c:v>
                </c:pt>
                <c:pt idx="102">
                  <c:v>55.064133111456115</c:v>
                </c:pt>
                <c:pt idx="103">
                  <c:v>55.12554185331053</c:v>
                </c:pt>
                <c:pt idx="104">
                  <c:v>55.186438466723565</c:v>
                </c:pt>
                <c:pt idx="105">
                  <c:v>55.246832181827401</c:v>
                </c:pt>
                <c:pt idx="106">
                  <c:v>55.306731977114531</c:v>
                </c:pt>
                <c:pt idx="107">
                  <c:v>55.366146588586425</c:v>
                </c:pt>
                <c:pt idx="108">
                  <c:v>55.425084518488298</c:v>
                </c:pt>
                <c:pt idx="109">
                  <c:v>55.483554043651651</c:v>
                </c:pt>
                <c:pt idx="110">
                  <c:v>55.541563223466007</c:v>
                </c:pt>
                <c:pt idx="111">
                  <c:v>55.599119907499556</c:v>
                </c:pt>
                <c:pt idx="112">
                  <c:v>55.656231742786872</c:v>
                </c:pt>
                <c:pt idx="113">
                  <c:v>55.712906180801198</c:v>
                </c:pt>
                <c:pt idx="114">
                  <c:v>55.769150484127913</c:v>
                </c:pt>
                <c:pt idx="115">
                  <c:v>55.824971732853776</c:v>
                </c:pt>
                <c:pt idx="116">
                  <c:v>55.880376830687261</c:v>
                </c:pt>
                <c:pt idx="117">
                  <c:v>55.935372510822738</c:v>
                </c:pt>
                <c:pt idx="118">
                  <c:v>55.989965341561685</c:v>
                </c:pt>
                <c:pt idx="119">
                  <c:v>56.044161731703099</c:v>
                </c:pt>
                <c:pt idx="120">
                  <c:v>56.09796793571396</c:v>
                </c:pt>
                <c:pt idx="121">
                  <c:v>56.151390058690829</c:v>
                </c:pt>
                <c:pt idx="122">
                  <c:v>56.20443406112269</c:v>
                </c:pt>
                <c:pt idx="123">
                  <c:v>56.25710576346416</c:v>
                </c:pt>
                <c:pt idx="124">
                  <c:v>56.309410850528657</c:v>
                </c:pt>
                <c:pt idx="125">
                  <c:v>56.361354875709424</c:v>
                </c:pt>
                <c:pt idx="126">
                  <c:v>56.412943265036873</c:v>
                </c:pt>
                <c:pt idx="127">
                  <c:v>56.464181321079685</c:v>
                </c:pt>
                <c:pt idx="128">
                  <c:v>56.515074226696861</c:v>
                </c:pt>
                <c:pt idx="129">
                  <c:v>56.565627048647428</c:v>
                </c:pt>
                <c:pt idx="130">
                  <c:v>56.615844741064599</c:v>
                </c:pt>
                <c:pt idx="131">
                  <c:v>56.665732148800075</c:v>
                </c:pt>
                <c:pt idx="132">
                  <c:v>56.715294010644342</c:v>
                </c:pt>
                <c:pt idx="133">
                  <c:v>56.764534962428918</c:v>
                </c:pt>
                <c:pt idx="134">
                  <c:v>56.813459540014968</c:v>
                </c:pt>
                <c:pt idx="135">
                  <c:v>56.862072182174032</c:v>
                </c:pt>
                <c:pt idx="136">
                  <c:v>56.910377233364912</c:v>
                </c:pt>
                <c:pt idx="137">
                  <c:v>56.958378946411528</c:v>
                </c:pt>
                <c:pt idx="138">
                  <c:v>57.006081485085957</c:v>
                </c:pt>
                <c:pt idx="139">
                  <c:v>57.053488926600494</c:v>
                </c:pt>
                <c:pt idx="140">
                  <c:v>57.100605264012657</c:v>
                </c:pt>
                <c:pt idx="141">
                  <c:v>57.147434408546943</c:v>
                </c:pt>
                <c:pt idx="142">
                  <c:v>57.193980191836381</c:v>
                </c:pt>
                <c:pt idx="143">
                  <c:v>57.240246368087696</c:v>
                </c:pt>
                <c:pt idx="144">
                  <c:v>57.286236616172772</c:v>
                </c:pt>
                <c:pt idx="145">
                  <c:v>57.33195454164958</c:v>
                </c:pt>
                <c:pt idx="146">
                  <c:v>57.377403678715552</c:v>
                </c:pt>
                <c:pt idx="147">
                  <c:v>57.422587492095865</c:v>
                </c:pt>
                <c:pt idx="148">
                  <c:v>57.467509378869309</c:v>
                </c:pt>
                <c:pt idx="149">
                  <c:v>57.512172670234399</c:v>
                </c:pt>
                <c:pt idx="150">
                  <c:v>57.556580633217656</c:v>
                </c:pt>
                <c:pt idx="151">
                  <c:v>57.600736472326844</c:v>
                </c:pt>
                <c:pt idx="152">
                  <c:v>57.64464333115086</c:v>
                </c:pt>
                <c:pt idx="153">
                  <c:v>57.688304293908395</c:v>
                </c:pt>
                <c:pt idx="154">
                  <c:v>57.73172238694773</c:v>
                </c:pt>
                <c:pt idx="155">
                  <c:v>57.774900580198924</c:v>
                </c:pt>
                <c:pt idx="156">
                  <c:v>57.817841788580566</c:v>
                </c:pt>
                <c:pt idx="157">
                  <c:v>57.860548873362831</c:v>
                </c:pt>
                <c:pt idx="158">
                  <c:v>57.90302464348818</c:v>
                </c:pt>
                <c:pt idx="159">
                  <c:v>57.945271856851527</c:v>
                </c:pt>
                <c:pt idx="160">
                  <c:v>57.987293221541321</c:v>
                </c:pt>
                <c:pt idx="161">
                  <c:v>58.029091397042798</c:v>
                </c:pt>
                <c:pt idx="162">
                  <c:v>58.070668995405128</c:v>
                </c:pt>
                <c:pt idx="163">
                  <c:v>58.112028582373306</c:v>
                </c:pt>
                <c:pt idx="164">
                  <c:v>58.153172678486449</c:v>
                </c:pt>
                <c:pt idx="165">
                  <c:v>58.194103760143555</c:v>
                </c:pt>
                <c:pt idx="166">
                  <c:v>58.234824260637723</c:v>
                </c:pt>
                <c:pt idx="167">
                  <c:v>58.275336571160274</c:v>
                </c:pt>
                <c:pt idx="168">
                  <c:v>58.315643041775537</c:v>
                </c:pt>
                <c:pt idx="169">
                  <c:v>58.355745982367381</c:v>
                </c:pt>
                <c:pt idx="170">
                  <c:v>58.395647663558719</c:v>
                </c:pt>
                <c:pt idx="171">
                  <c:v>58.435350317604481</c:v>
                </c:pt>
                <c:pt idx="172">
                  <c:v>58.474856139259359</c:v>
                </c:pt>
                <c:pt idx="173">
                  <c:v>58.514167286620967</c:v>
                </c:pt>
                <c:pt idx="174">
                  <c:v>58.55328588194935</c:v>
                </c:pt>
                <c:pt idx="175">
                  <c:v>58.592214012463486</c:v>
                </c:pt>
                <c:pt idx="176">
                  <c:v>58.630953731115817</c:v>
                </c:pt>
                <c:pt idx="177">
                  <c:v>58.669507057345228</c:v>
                </c:pt>
                <c:pt idx="178">
                  <c:v>58.707875977809479</c:v>
                </c:pt>
                <c:pt idx="179">
                  <c:v>58.746062447097508</c:v>
                </c:pt>
                <c:pt idx="180">
                  <c:v>58.784068388422462</c:v>
                </c:pt>
                <c:pt idx="181">
                  <c:v>58.821895694295982</c:v>
                </c:pt>
                <c:pt idx="182">
                  <c:v>58.859546227184381</c:v>
                </c:pt>
                <c:pt idx="183">
                  <c:v>58.897021820147259</c:v>
                </c:pt>
                <c:pt idx="184">
                  <c:v>58.934324277459176</c:v>
                </c:pt>
                <c:pt idx="185">
                  <c:v>58.971455375214902</c:v>
                </c:pt>
                <c:pt idx="186">
                  <c:v>59.008416861918711</c:v>
                </c:pt>
                <c:pt idx="187">
                  <c:v>59.045210459058339</c:v>
                </c:pt>
                <c:pt idx="188">
                  <c:v>59.081837861663864</c:v>
                </c:pt>
                <c:pt idx="189">
                  <c:v>59.11830073885239</c:v>
                </c:pt>
                <c:pt idx="190">
                  <c:v>59.154600734358446</c:v>
                </c:pt>
                <c:pt idx="191">
                  <c:v>59.190739467050889</c:v>
                </c:pt>
                <c:pt idx="192">
                  <c:v>59.226718531436802</c:v>
                </c:pt>
                <c:pt idx="193">
                  <c:v>59.262539498152336</c:v>
                </c:pt>
                <c:pt idx="194">
                  <c:v>59.298203914441466</c:v>
                </c:pt>
                <c:pt idx="195">
                  <c:v>59.333713304622528</c:v>
                </c:pt>
                <c:pt idx="196">
                  <c:v>59.369069170543241</c:v>
                </c:pt>
                <c:pt idx="197">
                  <c:v>59.404272992024389</c:v>
                </c:pt>
                <c:pt idx="198">
                  <c:v>59.439326227292554</c:v>
                </c:pt>
                <c:pt idx="199">
                  <c:v>59.474230313402195</c:v>
                </c:pt>
                <c:pt idx="200">
                  <c:v>59.508986666647466</c:v>
                </c:pt>
                <c:pt idx="201">
                  <c:v>59.543596682963958</c:v>
                </c:pt>
                <c:pt idx="202">
                  <c:v>59.57806173832072</c:v>
                </c:pt>
                <c:pt idx="203">
                  <c:v>59.612383189102886</c:v>
                </c:pt>
                <c:pt idx="204">
                  <c:v>59.646562372485029</c:v>
                </c:pt>
                <c:pt idx="205">
                  <c:v>59.680600606795814</c:v>
                </c:pt>
                <c:pt idx="206">
                  <c:v>59.71449919187372</c:v>
                </c:pt>
                <c:pt idx="207">
                  <c:v>59.748259409414558</c:v>
                </c:pt>
                <c:pt idx="208">
                  <c:v>59.781882523310784</c:v>
                </c:pt>
                <c:pt idx="209">
                  <c:v>59.815369779982774</c:v>
                </c:pt>
                <c:pt idx="210">
                  <c:v>59.848722408702578</c:v>
                </c:pt>
                <c:pt idx="211">
                  <c:v>59.881941621909945</c:v>
                </c:pt>
                <c:pt idx="212">
                  <c:v>59.915028615521223</c:v>
                </c:pt>
                <c:pt idx="213">
                  <c:v>59.94798456923111</c:v>
                </c:pt>
                <c:pt idx="214">
                  <c:v>59.980810646807505</c:v>
                </c:pt>
                <c:pt idx="215">
                  <c:v>60.013507996379658</c:v>
                </c:pt>
                <c:pt idx="216">
                  <c:v>60.046077750719832</c:v>
                </c:pt>
                <c:pt idx="217">
                  <c:v>60.078521027518562</c:v>
                </c:pt>
                <c:pt idx="218">
                  <c:v>60.110838929653745</c:v>
                </c:pt>
                <c:pt idx="219">
                  <c:v>60.143032545453806</c:v>
                </c:pt>
                <c:pt idx="220">
                  <c:v>60.175102948954873</c:v>
                </c:pt>
                <c:pt idx="221">
                  <c:v>60.207051200152414</c:v>
                </c:pt>
                <c:pt idx="222">
                  <c:v>60.238878345247237</c:v>
                </c:pt>
                <c:pt idx="223">
                  <c:v>60.270585416886064</c:v>
                </c:pt>
                <c:pt idx="224">
                  <c:v>60.302173434396963</c:v>
                </c:pt>
                <c:pt idx="225">
                  <c:v>60.333643404019647</c:v>
                </c:pt>
                <c:pt idx="226">
                  <c:v>60.364996319130604</c:v>
                </c:pt>
                <c:pt idx="227">
                  <c:v>60.396233160463709</c:v>
                </c:pt>
                <c:pt idx="228">
                  <c:v>60.427354896325788</c:v>
                </c:pt>
                <c:pt idx="229">
                  <c:v>60.458362482807736</c:v>
                </c:pt>
                <c:pt idx="230">
                  <c:v>60.489256863991187</c:v>
                </c:pt>
                <c:pt idx="231">
                  <c:v>60.520038972150658</c:v>
                </c:pt>
                <c:pt idx="232">
                  <c:v>60.550709727951585</c:v>
                </c:pt>
                <c:pt idx="233">
                  <c:v>60.581270040644085</c:v>
                </c:pt>
                <c:pt idx="234">
                  <c:v>60.611720808252777</c:v>
                </c:pt>
                <c:pt idx="235">
                  <c:v>60.642062917762551</c:v>
                </c:pt>
                <c:pt idx="236">
                  <c:v>60.672297245300555</c:v>
                </c:pt>
                <c:pt idx="237">
                  <c:v>60.702424656314406</c:v>
                </c:pt>
                <c:pt idx="238">
                  <c:v>60.732446005746738</c:v>
                </c:pt>
                <c:pt idx="239">
                  <c:v>60.762362138206186</c:v>
                </c:pt>
                <c:pt idx="240">
                  <c:v>60.79217388813489</c:v>
                </c:pt>
                <c:pt idx="241">
                  <c:v>60.821882079972561</c:v>
                </c:pt>
                <c:pt idx="242">
                  <c:v>60.851487528317278</c:v>
                </c:pt>
                <c:pt idx="243">
                  <c:v>60.880991038083103</c:v>
                </c:pt>
                <c:pt idx="244">
                  <c:v>60.91039340465435</c:v>
                </c:pt>
                <c:pt idx="245">
                  <c:v>60.939695414036954</c:v>
                </c:pt>
                <c:pt idx="246">
                  <c:v>60.968897843006829</c:v>
                </c:pt>
                <c:pt idx="247">
                  <c:v>60.998001459255107</c:v>
                </c:pt>
                <c:pt idx="248">
                  <c:v>61.027007021530757</c:v>
                </c:pt>
                <c:pt idx="249">
                  <c:v>61.055915279780223</c:v>
                </c:pt>
                <c:pt idx="250">
                  <c:v>61.084726975284397</c:v>
                </c:pt>
                <c:pt idx="251">
                  <c:v>61.113442840792935</c:v>
                </c:pt>
                <c:pt idx="252">
                  <c:v>61.142063600655938</c:v>
                </c:pt>
                <c:pt idx="253">
                  <c:v>61.170589970953131</c:v>
                </c:pt>
                <c:pt idx="254">
                  <c:v>61.199022659620489</c:v>
                </c:pt>
                <c:pt idx="255">
                  <c:v>61.227362366574461</c:v>
                </c:pt>
                <c:pt idx="256">
                  <c:v>61.255609783833897</c:v>
                </c:pt>
                <c:pt idx="257">
                  <c:v>61.283765595639551</c:v>
                </c:pt>
                <c:pt idx="258">
                  <c:v>61.311830478571316</c:v>
                </c:pt>
                <c:pt idx="259">
                  <c:v>61.339805101663366</c:v>
                </c:pt>
                <c:pt idx="260">
                  <c:v>61.367690126517019</c:v>
                </c:pt>
                <c:pt idx="261">
                  <c:v>61.395486207411473</c:v>
                </c:pt>
                <c:pt idx="262">
                  <c:v>61.423193991412653</c:v>
                </c:pt>
                <c:pt idx="263">
                  <c:v>61.450814118479741</c:v>
                </c:pt>
                <c:pt idx="264">
                  <c:v>61.478347221570033</c:v>
                </c:pt>
                <c:pt idx="265">
                  <c:v>61.50579392674166</c:v>
                </c:pt>
                <c:pt idx="266">
                  <c:v>61.53315485325448</c:v>
                </c:pt>
                <c:pt idx="267">
                  <c:v>61.560430613669155</c:v>
                </c:pt>
                <c:pt idx="268">
                  <c:v>61.587621813944409</c:v>
                </c:pt>
                <c:pt idx="269">
                  <c:v>61.614729053532429</c:v>
                </c:pt>
                <c:pt idx="270">
                  <c:v>61.641752925472687</c:v>
                </c:pt>
                <c:pt idx="271">
                  <c:v>61.66869401648399</c:v>
                </c:pt>
                <c:pt idx="272">
                  <c:v>61.695552907054818</c:v>
                </c:pt>
                <c:pt idx="273">
                  <c:v>61.722330171532171</c:v>
                </c:pt>
                <c:pt idx="274">
                  <c:v>61.749026378208718</c:v>
                </c:pt>
                <c:pt idx="275">
                  <c:v>61.775642089408471</c:v>
                </c:pt>
                <c:pt idx="276">
                  <c:v>61.802177861570932</c:v>
                </c:pt>
                <c:pt idx="277">
                  <c:v>61.828634245333667</c:v>
                </c:pt>
                <c:pt idx="278">
                  <c:v>61.855011785613584</c:v>
                </c:pt>
                <c:pt idx="279">
                  <c:v>61.881311021686614</c:v>
                </c:pt>
                <c:pt idx="280">
                  <c:v>61.907532487266153</c:v>
                </c:pt>
                <c:pt idx="281">
                  <c:v>61.933676710580052</c:v>
                </c:pt>
                <c:pt idx="282">
                  <c:v>61.959744214446268</c:v>
                </c:pt>
                <c:pt idx="283">
                  <c:v>61.985735516347248</c:v>
                </c:pt>
                <c:pt idx="284">
                  <c:v>62.011651128503054</c:v>
                </c:pt>
                <c:pt idx="285">
                  <c:v>62.037491557943099</c:v>
                </c:pt>
                <c:pt idx="286">
                  <c:v>62.063257306576872</c:v>
                </c:pt>
                <c:pt idx="287">
                  <c:v>62.088948871263263</c:v>
                </c:pt>
                <c:pt idx="288">
                  <c:v>62.114566743878775</c:v>
                </c:pt>
                <c:pt idx="289">
                  <c:v>62.140111411384687</c:v>
                </c:pt>
                <c:pt idx="290">
                  <c:v>62.165583355892856</c:v>
                </c:pt>
                <c:pt idx="291">
                  <c:v>62.190983054730687</c:v>
                </c:pt>
                <c:pt idx="292">
                  <c:v>62.216310980504765</c:v>
                </c:pt>
                <c:pt idx="293">
                  <c:v>62.241567601163609</c:v>
                </c:pt>
                <c:pt idx="294">
                  <c:v>62.266753380059292</c:v>
                </c:pt>
                <c:pt idx="295">
                  <c:v>62.291868776008037</c:v>
                </c:pt>
                <c:pt idx="296">
                  <c:v>62.316914243349835</c:v>
                </c:pt>
                <c:pt idx="297">
                  <c:v>62.341890232007124</c:v>
                </c:pt>
                <c:pt idx="298">
                  <c:v>62.366797187542431</c:v>
                </c:pt>
                <c:pt idx="299">
                  <c:v>62.391635551215039</c:v>
                </c:pt>
                <c:pt idx="300">
                  <c:v>62.416405760036945</c:v>
                </c:pt>
                <c:pt idx="301">
                  <c:v>62.441108246827589</c:v>
                </c:pt>
                <c:pt idx="302">
                  <c:v>62.465743440267971</c:v>
                </c:pt>
                <c:pt idx="303">
                  <c:v>62.490311764953766</c:v>
                </c:pt>
                <c:pt idx="304">
                  <c:v>62.514813641447574</c:v>
                </c:pt>
                <c:pt idx="305">
                  <c:v>62.539249486330419</c:v>
                </c:pt>
                <c:pt idx="306">
                  <c:v>62.563619712252304</c:v>
                </c:pt>
                <c:pt idx="307">
                  <c:v>62.587924727982092</c:v>
                </c:pt>
                <c:pt idx="308">
                  <c:v>62.612164938456502</c:v>
                </c:pt>
                <c:pt idx="309">
                  <c:v>62.636340744828345</c:v>
                </c:pt>
                <c:pt idx="310">
                  <c:v>62.660452544514037</c:v>
                </c:pt>
                <c:pt idx="311">
                  <c:v>62.684500731240355</c:v>
                </c:pt>
                <c:pt idx="312">
                  <c:v>62.708485695090374</c:v>
                </c:pt>
                <c:pt idx="313">
                  <c:v>62.732407822548858</c:v>
                </c:pt>
                <c:pt idx="314">
                  <c:v>62.756267496546783</c:v>
                </c:pt>
                <c:pt idx="315">
                  <c:v>62.780065096505204</c:v>
                </c:pt>
                <c:pt idx="316">
                  <c:v>62.803800998378563</c:v>
                </c:pt>
                <c:pt idx="317">
                  <c:v>62.827475574697146</c:v>
                </c:pt>
                <c:pt idx="318">
                  <c:v>62.851089194609031</c:v>
                </c:pt>
                <c:pt idx="319">
                  <c:v>62.874642223921299</c:v>
                </c:pt>
                <c:pt idx="320">
                  <c:v>62.898135025140704</c:v>
                </c:pt>
                <c:pt idx="321">
                  <c:v>62.921567957513638</c:v>
                </c:pt>
                <c:pt idx="322">
                  <c:v>62.944941377065497</c:v>
                </c:pt>
                <c:pt idx="323">
                  <c:v>62.968255636639576</c:v>
                </c:pt>
                <c:pt idx="324">
                  <c:v>62.991511085935194</c:v>
                </c:pt>
                <c:pt idx="325">
                  <c:v>63.01470807154535</c:v>
                </c:pt>
                <c:pt idx="326">
                  <c:v>63.03784693699383</c:v>
                </c:pt>
                <c:pt idx="327">
                  <c:v>63.060928022771698</c:v>
                </c:pt>
                <c:pt idx="328">
                  <c:v>63.083951666373267</c:v>
                </c:pt>
                <c:pt idx="329">
                  <c:v>63.106918202331542</c:v>
                </c:pt>
                <c:pt idx="330">
                  <c:v>63.129827962253174</c:v>
                </c:pt>
                <c:pt idx="331">
                  <c:v>63.152681274852789</c:v>
                </c:pt>
                <c:pt idx="332">
                  <c:v>63.175478465986927</c:v>
                </c:pt>
                <c:pt idx="333">
                  <c:v>63.19821985868743</c:v>
                </c:pt>
                <c:pt idx="334">
                  <c:v>63.220905773194353</c:v>
                </c:pt>
                <c:pt idx="335">
                  <c:v>63.243536526988372</c:v>
                </c:pt>
                <c:pt idx="336">
                  <c:v>63.266112434822737</c:v>
                </c:pt>
                <c:pt idx="337">
                  <c:v>63.288633808754795</c:v>
                </c:pt>
                <c:pt idx="338">
                  <c:v>63.311100958176986</c:v>
                </c:pt>
                <c:pt idx="339">
                  <c:v>63.333514189847435</c:v>
                </c:pt>
                <c:pt idx="340">
                  <c:v>63.355873807920148</c:v>
                </c:pt>
                <c:pt idx="341">
                  <c:v>63.378180113974643</c:v>
                </c:pt>
                <c:pt idx="342">
                  <c:v>63.400433407045298</c:v>
                </c:pt>
                <c:pt idx="343">
                  <c:v>63.422633983650236</c:v>
                </c:pt>
                <c:pt idx="344">
                  <c:v>63.444782137819729</c:v>
                </c:pt>
                <c:pt idx="345">
                  <c:v>63.466878161124285</c:v>
                </c:pt>
                <c:pt idx="346">
                  <c:v>63.488922342702359</c:v>
                </c:pt>
                <c:pt idx="347">
                  <c:v>63.510914969287526</c:v>
                </c:pt>
                <c:pt idx="348">
                  <c:v>63.532856325235464</c:v>
                </c:pt>
                <c:pt idx="349">
                  <c:v>63.554746692550388</c:v>
                </c:pt>
                <c:pt idx="350">
                  <c:v>63.576586350911249</c:v>
                </c:pt>
                <c:pt idx="351">
                  <c:v>63.598375577697517</c:v>
                </c:pt>
                <c:pt idx="352">
                  <c:v>63.620114648014528</c:v>
                </c:pt>
                <c:pt idx="353">
                  <c:v>63.641803834718644</c:v>
                </c:pt>
                <c:pt idx="354">
                  <c:v>63.6634434084419</c:v>
                </c:pt>
                <c:pt idx="355">
                  <c:v>63.685033637616414</c:v>
                </c:pt>
                <c:pt idx="356">
                  <c:v>63.706574788498457</c:v>
                </c:pt>
                <c:pt idx="357">
                  <c:v>63.72806712519214</c:v>
                </c:pt>
                <c:pt idx="358">
                  <c:v>63.749510909672779</c:v>
                </c:pt>
                <c:pt idx="359">
                  <c:v>63.770906401810059</c:v>
                </c:pt>
                <c:pt idx="360">
                  <c:v>63.792253859390684</c:v>
                </c:pt>
                <c:pt idx="361">
                  <c:v>63.813553538140923</c:v>
                </c:pt>
                <c:pt idx="362">
                  <c:v>63.834805691748691</c:v>
                </c:pt>
                <c:pt idx="363">
                  <c:v>63.856010571885463</c:v>
                </c:pt>
                <c:pt idx="364">
                  <c:v>63.877168428227755</c:v>
                </c:pt>
                <c:pt idx="365">
                  <c:v>63.898279508478467</c:v>
                </c:pt>
                <c:pt idx="366">
                  <c:v>63.919344058387807</c:v>
                </c:pt>
                <c:pt idx="367">
                  <c:v>63.940362321774046</c:v>
                </c:pt>
                <c:pt idx="368">
                  <c:v>63.961334540543923</c:v>
                </c:pt>
                <c:pt idx="369">
                  <c:v>63.982260954712778</c:v>
                </c:pt>
                <c:pt idx="370">
                  <c:v>64.003141802424508</c:v>
                </c:pt>
                <c:pt idx="371">
                  <c:v>64.023977319971138</c:v>
                </c:pt>
                <c:pt idx="372">
                  <c:v>64.044767741812208</c:v>
                </c:pt>
                <c:pt idx="373">
                  <c:v>64.065513300593949</c:v>
                </c:pt>
                <c:pt idx="374">
                  <c:v>64.086214227168014</c:v>
                </c:pt>
                <c:pt idx="375">
                  <c:v>64.106870750610298</c:v>
                </c:pt>
                <c:pt idx="376">
                  <c:v>64.127483098239097</c:v>
                </c:pt>
                <c:pt idx="377">
                  <c:v>64.148051495633439</c:v>
                </c:pt>
                <c:pt idx="378">
                  <c:v>64.16857616665088</c:v>
                </c:pt>
                <c:pt idx="379">
                  <c:v>64.189057333445234</c:v>
                </c:pt>
                <c:pt idx="380">
                  <c:v>64.209495216483987</c:v>
                </c:pt>
                <c:pt idx="381">
                  <c:v>64.2298900345655</c:v>
                </c:pt>
                <c:pt idx="382">
                  <c:v>64.25024200483611</c:v>
                </c:pt>
                <c:pt idx="383">
                  <c:v>64.270551342806826</c:v>
                </c:pt>
                <c:pt idx="384">
                  <c:v>64.290818262369925</c:v>
                </c:pt>
                <c:pt idx="385">
                  <c:v>64.31104297581534</c:v>
                </c:pt>
                <c:pt idx="386">
                  <c:v>64.33122569384679</c:v>
                </c:pt>
                <c:pt idx="387">
                  <c:v>64.35136662559772</c:v>
                </c:pt>
                <c:pt idx="388">
                  <c:v>64.371465978647095</c:v>
                </c:pt>
                <c:pt idx="389">
                  <c:v>64.391523959034927</c:v>
                </c:pt>
                <c:pt idx="390">
                  <c:v>64.4115407712776</c:v>
                </c:pt>
                <c:pt idx="391">
                  <c:v>64.431516618383128</c:v>
                </c:pt>
                <c:pt idx="392">
                  <c:v>64.451451701866006</c:v>
                </c:pt>
                <c:pt idx="393">
                  <c:v>64.47134622176209</c:v>
                </c:pt>
                <c:pt idx="394">
                  <c:v>64.491200376643206</c:v>
                </c:pt>
                <c:pt idx="395">
                  <c:v>64.511014363631517</c:v>
                </c:pt>
                <c:pt idx="396">
                  <c:v>64.530788378413803</c:v>
                </c:pt>
                <c:pt idx="397">
                  <c:v>64.550522615255559</c:v>
                </c:pt>
                <c:pt idx="398">
                  <c:v>64.570217267014826</c:v>
                </c:pt>
                <c:pt idx="399">
                  <c:v>64.589872525155982</c:v>
                </c:pt>
                <c:pt idx="400">
                  <c:v>64.60948857976328</c:v>
                </c:pt>
                <c:pt idx="401">
                  <c:v>64.629065619554268</c:v>
                </c:pt>
                <c:pt idx="402">
                  <c:v>64.648603831892942</c:v>
                </c:pt>
                <c:pt idx="403">
                  <c:v>64.668103402802927</c:v>
                </c:pt>
                <c:pt idx="404">
                  <c:v>64.687564516980331</c:v>
                </c:pt>
                <c:pt idx="405">
                  <c:v>64.706987357806454</c:v>
                </c:pt>
                <c:pt idx="406">
                  <c:v>64.726372107360532</c:v>
                </c:pt>
                <c:pt idx="407">
                  <c:v>64.745718946432063</c:v>
                </c:pt>
                <c:pt idx="408">
                  <c:v>64.765028054533147</c:v>
                </c:pt>
                <c:pt idx="409">
                  <c:v>64.784299609910661</c:v>
                </c:pt>
                <c:pt idx="410">
                  <c:v>64.803533789558259</c:v>
                </c:pt>
                <c:pt idx="411">
                  <c:v>64.822730769228244</c:v>
                </c:pt>
                <c:pt idx="412">
                  <c:v>64.841890723443285</c:v>
                </c:pt>
                <c:pt idx="413">
                  <c:v>64.861013825508039</c:v>
                </c:pt>
                <c:pt idx="414">
                  <c:v>64.880100247520517</c:v>
                </c:pt>
                <c:pt idx="415">
                  <c:v>64.899150160383527</c:v>
                </c:pt>
                <c:pt idx="416">
                  <c:v>64.91816373381576</c:v>
                </c:pt>
                <c:pt idx="417">
                  <c:v>64.937141136362897</c:v>
                </c:pt>
                <c:pt idx="418">
                  <c:v>64.95608253540847</c:v>
                </c:pt>
                <c:pt idx="419">
                  <c:v>64.974988097184735</c:v>
                </c:pt>
                <c:pt idx="420">
                  <c:v>64.993857986783325</c:v>
                </c:pt>
                <c:pt idx="421">
                  <c:v>65.012692368165716</c:v>
                </c:pt>
                <c:pt idx="422">
                  <c:v>65.031491404173778</c:v>
                </c:pt>
                <c:pt idx="423">
                  <c:v>65.050255256539955</c:v>
                </c:pt>
                <c:pt idx="424">
                  <c:v>65.068984085897597</c:v>
                </c:pt>
                <c:pt idx="425">
                  <c:v>65.087678051790832</c:v>
                </c:pt>
                <c:pt idx="426">
                  <c:v>65.106337312684715</c:v>
                </c:pt>
                <c:pt idx="427">
                  <c:v>65.124962025974938</c:v>
                </c:pt>
                <c:pt idx="428">
                  <c:v>65.143552347997613</c:v>
                </c:pt>
                <c:pt idx="429">
                  <c:v>65.162108434038842</c:v>
                </c:pt>
                <c:pt idx="430">
                  <c:v>65.180630438344295</c:v>
                </c:pt>
                <c:pt idx="431">
                  <c:v>65.199118514128529</c:v>
                </c:pt>
                <c:pt idx="432">
                  <c:v>65.21757281358434</c:v>
                </c:pt>
                <c:pt idx="433">
                  <c:v>65.235993487891903</c:v>
                </c:pt>
                <c:pt idx="434">
                  <c:v>65.254380687227894</c:v>
                </c:pt>
                <c:pt idx="435">
                  <c:v>65.272734560774438</c:v>
                </c:pt>
                <c:pt idx="436">
                  <c:v>65.291055256728029</c:v>
                </c:pt>
                <c:pt idx="437">
                  <c:v>65.309342922308275</c:v>
                </c:pt>
                <c:pt idx="438">
                  <c:v>65.327597703766571</c:v>
                </c:pt>
                <c:pt idx="439">
                  <c:v>65.345819746394753</c:v>
                </c:pt>
                <c:pt idx="440">
                  <c:v>65.364009194533494</c:v>
                </c:pt>
                <c:pt idx="441">
                  <c:v>65.382166191580794</c:v>
                </c:pt>
                <c:pt idx="442">
                  <c:v>65.400290880000199</c:v>
                </c:pt>
                <c:pt idx="443">
                  <c:v>65.418383401329109</c:v>
                </c:pt>
                <c:pt idx="444">
                  <c:v>65.436443896186773</c:v>
                </c:pt>
                <c:pt idx="445">
                  <c:v>65.454472504282464</c:v>
                </c:pt>
                <c:pt idx="446">
                  <c:v>65.472469364423304</c:v>
                </c:pt>
                <c:pt idx="447">
                  <c:v>65.490434614522187</c:v>
                </c:pt>
                <c:pt idx="448">
                  <c:v>65.508368391605529</c:v>
                </c:pt>
                <c:pt idx="449">
                  <c:v>65.52627083182098</c:v>
                </c:pt>
                <c:pt idx="450">
                  <c:v>65.544142070444977</c:v>
                </c:pt>
                <c:pt idx="451">
                  <c:v>65.561982241890306</c:v>
                </c:pt>
                <c:pt idx="452">
                  <c:v>65.579791479713535</c:v>
                </c:pt>
                <c:pt idx="453">
                  <c:v>65.59756991662239</c:v>
                </c:pt>
                <c:pt idx="454">
                  <c:v>65.615317684482989</c:v>
                </c:pt>
                <c:pt idx="455">
                  <c:v>65.633034914327084</c:v>
                </c:pt>
                <c:pt idx="456">
                  <c:v>65.650721736359131</c:v>
                </c:pt>
                <c:pt idx="457">
                  <c:v>65.668378279963449</c:v>
                </c:pt>
                <c:pt idx="458">
                  <c:v>65.686004673711082</c:v>
                </c:pt>
                <c:pt idx="459">
                  <c:v>65.703601045366739</c:v>
                </c:pt>
                <c:pt idx="460">
                  <c:v>65.721167521895637</c:v>
                </c:pt>
                <c:pt idx="461">
                  <c:v>65.73870422947023</c:v>
                </c:pt>
                <c:pt idx="462">
                  <c:v>65.756211293476895</c:v>
                </c:pt>
                <c:pt idx="463">
                  <c:v>65.773688838522531</c:v>
                </c:pt>
                <c:pt idx="464">
                  <c:v>65.791136988441181</c:v>
                </c:pt>
                <c:pt idx="465">
                  <c:v>65.808555866300367</c:v>
                </c:pt>
                <c:pt idx="466">
                  <c:v>65.8259455944076</c:v>
                </c:pt>
                <c:pt idx="467">
                  <c:v>65.84330629431669</c:v>
                </c:pt>
                <c:pt idx="468">
                  <c:v>65.860638086834001</c:v>
                </c:pt>
                <c:pt idx="469">
                  <c:v>65.87794109202467</c:v>
                </c:pt>
                <c:pt idx="470">
                  <c:v>65.895215429218794</c:v>
                </c:pt>
                <c:pt idx="471">
                  <c:v>65.912461217017366</c:v>
                </c:pt>
                <c:pt idx="472">
                  <c:v>65.929678573298503</c:v>
                </c:pt>
                <c:pt idx="473">
                  <c:v>65.946867615223169</c:v>
                </c:pt>
                <c:pt idx="474">
                  <c:v>65.964028459241277</c:v>
                </c:pt>
                <c:pt idx="475">
                  <c:v>65.981161221097381</c:v>
                </c:pt>
                <c:pt idx="476">
                  <c:v>65.998266015836464</c:v>
                </c:pt>
                <c:pt idx="477">
                  <c:v>66.015342957809708</c:v>
                </c:pt>
                <c:pt idx="478">
                  <c:v>66.032392160680118</c:v>
                </c:pt>
                <c:pt idx="479">
                  <c:v>66.049413737428083</c:v>
                </c:pt>
                <c:pt idx="480">
                  <c:v>66.066407800356984</c:v>
                </c:pt>
                <c:pt idx="481">
                  <c:v>66.083374461098586</c:v>
                </c:pt>
                <c:pt idx="482">
                  <c:v>66.10031383061856</c:v>
                </c:pt>
                <c:pt idx="483">
                  <c:v>66.117226019221803</c:v>
                </c:pt>
                <c:pt idx="484">
                  <c:v>66.134111136557735</c:v>
                </c:pt>
                <c:pt idx="485">
                  <c:v>66.150969291625628</c:v>
                </c:pt>
                <c:pt idx="486">
                  <c:v>66.167800592779756</c:v>
                </c:pt>
                <c:pt idx="487">
                  <c:v>66.184605147734587</c:v>
                </c:pt>
                <c:pt idx="488">
                  <c:v>66.201383063569864</c:v>
                </c:pt>
                <c:pt idx="489">
                  <c:v>66.218134446735704</c:v>
                </c:pt>
                <c:pt idx="490">
                  <c:v>66.234859403057555</c:v>
                </c:pt>
                <c:pt idx="491">
                  <c:v>66.251558037741177</c:v>
                </c:pt>
                <c:pt idx="492">
                  <c:v>66.268230455377548</c:v>
                </c:pt>
                <c:pt idx="493">
                  <c:v>66.284876759947736</c:v>
                </c:pt>
                <c:pt idx="494">
                  <c:v>66.301497054827649</c:v>
                </c:pt>
                <c:pt idx="495">
                  <c:v>66.318091442792877</c:v>
                </c:pt>
                <c:pt idx="496">
                  <c:v>66.334660026023343</c:v>
                </c:pt>
                <c:pt idx="497">
                  <c:v>66.351202906108028</c:v>
                </c:pt>
                <c:pt idx="498">
                  <c:v>66.367720184049517</c:v>
                </c:pt>
                <c:pt idx="499">
                  <c:v>66.384211960268672</c:v>
                </c:pt>
                <c:pt idx="500">
                  <c:v>66.400678334609083</c:v>
                </c:pt>
                <c:pt idx="501">
                  <c:v>66.417119406341598</c:v>
                </c:pt>
                <c:pt idx="502">
                  <c:v>66.433535274168776</c:v>
                </c:pt>
                <c:pt idx="503">
                  <c:v>66.449926036229257</c:v>
                </c:pt>
                <c:pt idx="504">
                  <c:v>66.466291790102119</c:v>
                </c:pt>
                <c:pt idx="505">
                  <c:v>66.482632632811274</c:v>
                </c:pt>
                <c:pt idx="506">
                  <c:v>66.498948660829583</c:v>
                </c:pt>
                <c:pt idx="507">
                  <c:v>66.515239970083272</c:v>
                </c:pt>
                <c:pt idx="508">
                  <c:v>66.531506655956036</c:v>
                </c:pt>
                <c:pt idx="509">
                  <c:v>66.54774881329314</c:v>
                </c:pt>
                <c:pt idx="510">
                  <c:v>66.563966536405644</c:v>
                </c:pt>
                <c:pt idx="511">
                  <c:v>66.58015991907439</c:v>
                </c:pt>
                <c:pt idx="512">
                  <c:v>66.596329054554076</c:v>
                </c:pt>
                <c:pt idx="513">
                  <c:v>66.612474035577264</c:v>
                </c:pt>
                <c:pt idx="514">
                  <c:v>66.628594954358292</c:v>
                </c:pt>
                <c:pt idx="515">
                  <c:v>66.644691902597259</c:v>
                </c:pt>
                <c:pt idx="516">
                  <c:v>66.660764971483815</c:v>
                </c:pt>
                <c:pt idx="517">
                  <c:v>66.676814251701117</c:v>
                </c:pt>
                <c:pt idx="518">
                  <c:v>66.692839833429559</c:v>
                </c:pt>
                <c:pt idx="519">
                  <c:v>66.708841806350591</c:v>
                </c:pt>
                <c:pt idx="520">
                  <c:v>66.724820259650443</c:v>
                </c:pt>
                <c:pt idx="521">
                  <c:v>66.740775282023804</c:v>
                </c:pt>
                <c:pt idx="522">
                  <c:v>66.756706961677523</c:v>
                </c:pt>
                <c:pt idx="523">
                  <c:v>66.772615386334266</c:v>
                </c:pt>
                <c:pt idx="524">
                  <c:v>66.788500643236063</c:v>
                </c:pt>
                <c:pt idx="525">
                  <c:v>66.804362819147912</c:v>
                </c:pt>
                <c:pt idx="526">
                  <c:v>66.820202000361292</c:v>
                </c:pt>
                <c:pt idx="527">
                  <c:v>66.836018272697657</c:v>
                </c:pt>
                <c:pt idx="528">
                  <c:v>66.851811721511979</c:v>
                </c:pt>
                <c:pt idx="529">
                  <c:v>66.867582431696064</c:v>
                </c:pt>
                <c:pt idx="530">
                  <c:v>66.883330487682073</c:v>
                </c:pt>
                <c:pt idx="531">
                  <c:v>66.899055973445812</c:v>
                </c:pt>
                <c:pt idx="532">
                  <c:v>66.914758972510143</c:v>
                </c:pt>
                <c:pt idx="533">
                  <c:v>66.930439567948241</c:v>
                </c:pt>
                <c:pt idx="534">
                  <c:v>66.946097842386891</c:v>
                </c:pt>
                <c:pt idx="535">
                  <c:v>66.961733878009767</c:v>
                </c:pt>
                <c:pt idx="536">
                  <c:v>66.977347756560619</c:v>
                </c:pt>
                <c:pt idx="537">
                  <c:v>66.992939559346496</c:v>
                </c:pt>
                <c:pt idx="538">
                  <c:v>67.00850936724089</c:v>
                </c:pt>
                <c:pt idx="539">
                  <c:v>67.02405726068686</c:v>
                </c:pt>
                <c:pt idx="540">
                  <c:v>67.039583319700199</c:v>
                </c:pt>
                <c:pt idx="541">
                  <c:v>67.055087623872424</c:v>
                </c:pt>
                <c:pt idx="542">
                  <c:v>67.070570252373912</c:v>
                </c:pt>
                <c:pt idx="543">
                  <c:v>67.086031283956856</c:v>
                </c:pt>
                <c:pt idx="544">
                  <c:v>67.10147079695831</c:v>
                </c:pt>
                <c:pt idx="545">
                  <c:v>67.116888869303139</c:v>
                </c:pt>
                <c:pt idx="546">
                  <c:v>67.132285578506966</c:v>
                </c:pt>
                <c:pt idx="547">
                  <c:v>67.147661001679054</c:v>
                </c:pt>
                <c:pt idx="548">
                  <c:v>67.163015215525277</c:v>
                </c:pt>
                <c:pt idx="549">
                  <c:v>67.178348296350919</c:v>
                </c:pt>
                <c:pt idx="550">
                  <c:v>67.193660320063501</c:v>
                </c:pt>
                <c:pt idx="551">
                  <c:v>67.208951362175696</c:v>
                </c:pt>
                <c:pt idx="552">
                  <c:v>67.22422149780796</c:v>
                </c:pt>
                <c:pt idx="553">
                  <c:v>67.239470801691468</c:v>
                </c:pt>
                <c:pt idx="554">
                  <c:v>67.254699348170703</c:v>
                </c:pt>
                <c:pt idx="555">
                  <c:v>67.269907211206288</c:v>
                </c:pt>
                <c:pt idx="556">
                  <c:v>67.285094464377636</c:v>
                </c:pt>
                <c:pt idx="557">
                  <c:v>67.30026118088557</c:v>
                </c:pt>
                <c:pt idx="558">
                  <c:v>67.315407433555052</c:v>
                </c:pt>
                <c:pt idx="559">
                  <c:v>67.33053329483775</c:v>
                </c:pt>
                <c:pt idx="560">
                  <c:v>67.345638836814658</c:v>
                </c:pt>
                <c:pt idx="561">
                  <c:v>67.36072413119868</c:v>
                </c:pt>
                <c:pt idx="562">
                  <c:v>67.375789249337132</c:v>
                </c:pt>
                <c:pt idx="563">
                  <c:v>67.390834262214369</c:v>
                </c:pt>
                <c:pt idx="564">
                  <c:v>67.405859240454205</c:v>
                </c:pt>
                <c:pt idx="565">
                  <c:v>67.420864254322453</c:v>
                </c:pt>
                <c:pt idx="566">
                  <c:v>67.435849373729368</c:v>
                </c:pt>
                <c:pt idx="567">
                  <c:v>67.450814668232127</c:v>
                </c:pt>
                <c:pt idx="568">
                  <c:v>67.465760207037164</c:v>
                </c:pt>
                <c:pt idx="569">
                  <c:v>67.480686059002736</c:v>
                </c:pt>
                <c:pt idx="570">
                  <c:v>67.495592292641092</c:v>
                </c:pt>
                <c:pt idx="571">
                  <c:v>67.510478976121064</c:v>
                </c:pt>
                <c:pt idx="572">
                  <c:v>67.525346177270237</c:v>
                </c:pt>
                <c:pt idx="573">
                  <c:v>67.540193963577337</c:v>
                </c:pt>
                <c:pt idx="574">
                  <c:v>67.555022402194538</c:v>
                </c:pt>
                <c:pt idx="575">
                  <c:v>67.569831559939715</c:v>
                </c:pt>
                <c:pt idx="576">
                  <c:v>67.584621503298791</c:v>
                </c:pt>
                <c:pt idx="577">
                  <c:v>67.599392298427844</c:v>
                </c:pt>
                <c:pt idx="578">
                  <c:v>67.614144011155474</c:v>
                </c:pt>
                <c:pt idx="579">
                  <c:v>67.628876706984883</c:v>
                </c:pt>
                <c:pt idx="580">
                  <c:v>67.643590451096173</c:v>
                </c:pt>
                <c:pt idx="581">
                  <c:v>67.658285308348482</c:v>
                </c:pt>
                <c:pt idx="582">
                  <c:v>67.672961343282054</c:v>
                </c:pt>
                <c:pt idx="583">
                  <c:v>67.687618620120503</c:v>
                </c:pt>
                <c:pt idx="584">
                  <c:v>67.702257202772842</c:v>
                </c:pt>
                <c:pt idx="585">
                  <c:v>67.716877154835615</c:v>
                </c:pt>
                <c:pt idx="586">
                  <c:v>67.73147853959496</c:v>
                </c:pt>
                <c:pt idx="587">
                  <c:v>67.74606142002871</c:v>
                </c:pt>
                <c:pt idx="588">
                  <c:v>67.760625858808353</c:v>
                </c:pt>
                <c:pt idx="589">
                  <c:v>67.775171918301169</c:v>
                </c:pt>
                <c:pt idx="590">
                  <c:v>67.789699660572182</c:v>
                </c:pt>
                <c:pt idx="591">
                  <c:v>67.80420914738616</c:v>
                </c:pt>
                <c:pt idx="592">
                  <c:v>67.818700440209597</c:v>
                </c:pt>
                <c:pt idx="593">
                  <c:v>67.833173600212689</c:v>
                </c:pt>
                <c:pt idx="594">
                  <c:v>67.847628688271271</c:v>
                </c:pt>
                <c:pt idx="595">
                  <c:v>67.862065764968733</c:v>
                </c:pt>
                <c:pt idx="596">
                  <c:v>67.876484890597979</c:v>
                </c:pt>
                <c:pt idx="597">
                  <c:v>67.890886125163249</c:v>
                </c:pt>
                <c:pt idx="598">
                  <c:v>67.905269528382121</c:v>
                </c:pt>
                <c:pt idx="599">
                  <c:v>67.91963515968726</c:v>
                </c:pt>
                <c:pt idx="600">
                  <c:v>67.933983078228323</c:v>
                </c:pt>
                <c:pt idx="601">
                  <c:v>67.948313342873817</c:v>
                </c:pt>
                <c:pt idx="602">
                  <c:v>67.96262601221288</c:v>
                </c:pt>
                <c:pt idx="603">
                  <c:v>67.976921144557124</c:v>
                </c:pt>
                <c:pt idx="604">
                  <c:v>67.991198797942403</c:v>
                </c:pt>
                <c:pt idx="605">
                  <c:v>68.005459030130652</c:v>
                </c:pt>
                <c:pt idx="606">
                  <c:v>68.019701898611515</c:v>
                </c:pt>
                <c:pt idx="607">
                  <c:v>68.033927460604261</c:v>
                </c:pt>
                <c:pt idx="608">
                  <c:v>68.048135773059414</c:v>
                </c:pt>
                <c:pt idx="609">
                  <c:v>68.062326892660536</c:v>
                </c:pt>
                <c:pt idx="610">
                  <c:v>68.076500875825843</c:v>
                </c:pt>
                <c:pt idx="611">
                  <c:v>68.090657778710039</c:v>
                </c:pt>
                <c:pt idx="612">
                  <c:v>68.10479765720585</c:v>
                </c:pt>
                <c:pt idx="613">
                  <c:v>68.118920566945846</c:v>
                </c:pt>
                <c:pt idx="614">
                  <c:v>68.133026563303943</c:v>
                </c:pt>
                <c:pt idx="615">
                  <c:v>68.147115701397183</c:v>
                </c:pt>
                <c:pt idx="616">
                  <c:v>68.161188036087211</c:v>
                </c:pt>
                <c:pt idx="617">
                  <c:v>68.175243621982077</c:v>
                </c:pt>
                <c:pt idx="618">
                  <c:v>68.189282513437675</c:v>
                </c:pt>
                <c:pt idx="619">
                  <c:v>68.203304764559405</c:v>
                </c:pt>
                <c:pt idx="620">
                  <c:v>68.217310429203764</c:v>
                </c:pt>
                <c:pt idx="621">
                  <c:v>68.231299560979878</c:v>
                </c:pt>
                <c:pt idx="622">
                  <c:v>68.24527221325107</c:v>
                </c:pt>
                <c:pt idx="623">
                  <c:v>68.259228439136436</c:v>
                </c:pt>
                <c:pt idx="624">
                  <c:v>68.273168291512263</c:v>
                </c:pt>
                <c:pt idx="625">
                  <c:v>68.287091823013682</c:v>
                </c:pt>
                <c:pt idx="626">
                  <c:v>68.300999086036114</c:v>
                </c:pt>
                <c:pt idx="627">
                  <c:v>68.314890132736721</c:v>
                </c:pt>
                <c:pt idx="628">
                  <c:v>68.32876501503597</c:v>
                </c:pt>
                <c:pt idx="629">
                  <c:v>68.342623784619036</c:v>
                </c:pt>
                <c:pt idx="630">
                  <c:v>68.356466492937315</c:v>
                </c:pt>
                <c:pt idx="631">
                  <c:v>68.370293191209825</c:v>
                </c:pt>
                <c:pt idx="632">
                  <c:v>68.384103930424658</c:v>
                </c:pt>
                <c:pt idx="633">
                  <c:v>68.397898761340429</c:v>
                </c:pt>
                <c:pt idx="634">
                  <c:v>68.411677734487654</c:v>
                </c:pt>
                <c:pt idx="635">
                  <c:v>68.425440900170187</c:v>
                </c:pt>
                <c:pt idx="636">
                  <c:v>68.439188308466584</c:v>
                </c:pt>
                <c:pt idx="637">
                  <c:v>68.452920009231519</c:v>
                </c:pt>
                <c:pt idx="638">
                  <c:v>68.466636052097087</c:v>
                </c:pt>
                <c:pt idx="639">
                  <c:v>68.480336486474286</c:v>
                </c:pt>
                <c:pt idx="640">
                  <c:v>68.494021361554204</c:v>
                </c:pt>
                <c:pt idx="641">
                  <c:v>68.507690726309534</c:v>
                </c:pt>
                <c:pt idx="642">
                  <c:v>68.521344629495786</c:v>
                </c:pt>
                <c:pt idx="643">
                  <c:v>68.534983119652608</c:v>
                </c:pt>
                <c:pt idx="644">
                  <c:v>68.548606245105205</c:v>
                </c:pt>
                <c:pt idx="645">
                  <c:v>68.562214053965477</c:v>
                </c:pt>
                <c:pt idx="646">
                  <c:v>68.575806594133454</c:v>
                </c:pt>
                <c:pt idx="647">
                  <c:v>68.589383913298519</c:v>
                </c:pt>
                <c:pt idx="648">
                  <c:v>68.602946058940631</c:v>
                </c:pt>
                <c:pt idx="649">
                  <c:v>68.616493078331686</c:v>
                </c:pt>
                <c:pt idx="650">
                  <c:v>68.630025018536699</c:v>
                </c:pt>
                <c:pt idx="651">
                  <c:v>68.643541926415026</c:v>
                </c:pt>
                <c:pt idx="652">
                  <c:v>68.657043848621697</c:v>
                </c:pt>
                <c:pt idx="653">
                  <c:v>68.670530831608545</c:v>
                </c:pt>
                <c:pt idx="654">
                  <c:v>68.684002921625449</c:v>
                </c:pt>
                <c:pt idx="655">
                  <c:v>68.697460164721562</c:v>
                </c:pt>
                <c:pt idx="656">
                  <c:v>68.710902606746473</c:v>
                </c:pt>
                <c:pt idx="657">
                  <c:v>68.724330293351414</c:v>
                </c:pt>
                <c:pt idx="658">
                  <c:v>68.737743269990474</c:v>
                </c:pt>
                <c:pt idx="659">
                  <c:v>68.751141581921672</c:v>
                </c:pt>
                <c:pt idx="660">
                  <c:v>68.764525274208239</c:v>
                </c:pt>
                <c:pt idx="661">
                  <c:v>68.777894391719641</c:v>
                </c:pt>
                <c:pt idx="662">
                  <c:v>68.791248979132874</c:v>
                </c:pt>
                <c:pt idx="663">
                  <c:v>68.804589080933482</c:v>
                </c:pt>
                <c:pt idx="664">
                  <c:v>68.817914741416686</c:v>
                </c:pt>
                <c:pt idx="665">
                  <c:v>68.831226004688617</c:v>
                </c:pt>
                <c:pt idx="666">
                  <c:v>68.844522914667294</c:v>
                </c:pt>
                <c:pt idx="667">
                  <c:v>68.857805515083797</c:v>
                </c:pt>
                <c:pt idx="668">
                  <c:v>68.871073849483352</c:v>
                </c:pt>
                <c:pt idx="669">
                  <c:v>68.884327961226433</c:v>
                </c:pt>
                <c:pt idx="670">
                  <c:v>68.897567893489793</c:v>
                </c:pt>
                <c:pt idx="671">
                  <c:v>68.910793689267578</c:v>
                </c:pt>
                <c:pt idx="672">
                  <c:v>68.924005391372376</c:v>
                </c:pt>
                <c:pt idx="673">
                  <c:v>68.93720304243628</c:v>
                </c:pt>
                <c:pt idx="674">
                  <c:v>68.950386684911948</c:v>
                </c:pt>
                <c:pt idx="675">
                  <c:v>68.963556361073586</c:v>
                </c:pt>
                <c:pt idx="676">
                  <c:v>68.976712113018053</c:v>
                </c:pt>
                <c:pt idx="677">
                  <c:v>68.989853982665849</c:v>
                </c:pt>
                <c:pt idx="678">
                  <c:v>69.002982011762128</c:v>
                </c:pt>
                <c:pt idx="679">
                  <c:v>69.016096241877747</c:v>
                </c:pt>
                <c:pt idx="680">
                  <c:v>69.029196714410205</c:v>
                </c:pt>
                <c:pt idx="681">
                  <c:v>69.042283470584721</c:v>
                </c:pt>
                <c:pt idx="682">
                  <c:v>69.05535655145512</c:v>
                </c:pt>
                <c:pt idx="683">
                  <c:v>69.068415997904964</c:v>
                </c:pt>
                <c:pt idx="684">
                  <c:v>69.081461850648353</c:v>
                </c:pt>
                <c:pt idx="685">
                  <c:v>69.094494150231029</c:v>
                </c:pt>
                <c:pt idx="686">
                  <c:v>69.10751293703126</c:v>
                </c:pt>
                <c:pt idx="687">
                  <c:v>69.120518251260847</c:v>
                </c:pt>
                <c:pt idx="688">
                  <c:v>69.133510132966038</c:v>
                </c:pt>
                <c:pt idx="689">
                  <c:v>69.146488622028457</c:v>
                </c:pt>
                <c:pt idx="690">
                  <c:v>69.159453758166094</c:v>
                </c:pt>
                <c:pt idx="691">
                  <c:v>69.172405580934182</c:v>
                </c:pt>
                <c:pt idx="692">
                  <c:v>69.185344129726104</c:v>
                </c:pt>
                <c:pt idx="693">
                  <c:v>69.198269443774407</c:v>
                </c:pt>
                <c:pt idx="694">
                  <c:v>69.211181562151566</c:v>
                </c:pt>
                <c:pt idx="695">
                  <c:v>69.224080523771022</c:v>
                </c:pt>
                <c:pt idx="696">
                  <c:v>69.236966367387978</c:v>
                </c:pt>
                <c:pt idx="697">
                  <c:v>69.249839131600353</c:v>
                </c:pt>
                <c:pt idx="698">
                  <c:v>69.262698854849617</c:v>
                </c:pt>
                <c:pt idx="699">
                  <c:v>69.275545575421717</c:v>
                </c:pt>
                <c:pt idx="700">
                  <c:v>69.288379331447885</c:v>
                </c:pt>
                <c:pt idx="701">
                  <c:v>69.301200160905594</c:v>
                </c:pt>
                <c:pt idx="702">
                  <c:v>69.314008101619294</c:v>
                </c:pt>
                <c:pt idx="703">
                  <c:v>69.326803191261391</c:v>
                </c:pt>
                <c:pt idx="704">
                  <c:v>69.339585467353018</c:v>
                </c:pt>
                <c:pt idx="705">
                  <c:v>69.352354967264873</c:v>
                </c:pt>
                <c:pt idx="706">
                  <c:v>69.365111728218096</c:v>
                </c:pt>
                <c:pt idx="707">
                  <c:v>69.377855787285085</c:v>
                </c:pt>
                <c:pt idx="708">
                  <c:v>69.390587181390288</c:v>
                </c:pt>
                <c:pt idx="709">
                  <c:v>69.403305947311082</c:v>
                </c:pt>
                <c:pt idx="710">
                  <c:v>69.41601212167852</c:v>
                </c:pt>
                <c:pt idx="711">
                  <c:v>69.428705740978145</c:v>
                </c:pt>
                <c:pt idx="712">
                  <c:v>69.441386841550866</c:v>
                </c:pt>
                <c:pt idx="713">
                  <c:v>69.45405545959369</c:v>
                </c:pt>
                <c:pt idx="714">
                  <c:v>69.466711631160493</c:v>
                </c:pt>
                <c:pt idx="715">
                  <c:v>69.479355392162859</c:v>
                </c:pt>
                <c:pt idx="716">
                  <c:v>69.49198677837083</c:v>
                </c:pt>
                <c:pt idx="717">
                  <c:v>69.504605825413691</c:v>
                </c:pt>
                <c:pt idx="718">
                  <c:v>69.517212568780735</c:v>
                </c:pt>
                <c:pt idx="719">
                  <c:v>69.529807043822032</c:v>
                </c:pt>
                <c:pt idx="720">
                  <c:v>69.542389285749167</c:v>
                </c:pt>
                <c:pt idx="721">
                  <c:v>69.554959329636034</c:v>
                </c:pt>
                <c:pt idx="722">
                  <c:v>69.56751721041951</c:v>
                </c:pt>
                <c:pt idx="723">
                  <c:v>69.580062962900328</c:v>
                </c:pt>
                <c:pt idx="724">
                  <c:v>69.592596621743667</c:v>
                </c:pt>
                <c:pt idx="725">
                  <c:v>69.605118221479984</c:v>
                </c:pt>
                <c:pt idx="726">
                  <c:v>69.617627796505687</c:v>
                </c:pt>
                <c:pt idx="727">
                  <c:v>69.630125381083943</c:v>
                </c:pt>
                <c:pt idx="728">
                  <c:v>69.642611009345273</c:v>
                </c:pt>
                <c:pt idx="729">
                  <c:v>69.655084715288368</c:v>
                </c:pt>
                <c:pt idx="730">
                  <c:v>69.667546532780761</c:v>
                </c:pt>
                <c:pt idx="731">
                  <c:v>69.679996495559507</c:v>
                </c:pt>
                <c:pt idx="732">
                  <c:v>69.692434637231941</c:v>
                </c:pt>
                <c:pt idx="733">
                  <c:v>69.70486099127632</c:v>
                </c:pt>
                <c:pt idx="734">
                  <c:v>69.717275591042537</c:v>
                </c:pt>
                <c:pt idx="735">
                  <c:v>69.729678469752812</c:v>
                </c:pt>
                <c:pt idx="736">
                  <c:v>69.742069660502338</c:v>
                </c:pt>
                <c:pt idx="737">
                  <c:v>69.754449196260026</c:v>
                </c:pt>
                <c:pt idx="738">
                  <c:v>69.766817109869109</c:v>
                </c:pt>
                <c:pt idx="739">
                  <c:v>69.779173434047848</c:v>
                </c:pt>
                <c:pt idx="740">
                  <c:v>69.791518201390176</c:v>
                </c:pt>
                <c:pt idx="741">
                  <c:v>69.803851444366373</c:v>
                </c:pt>
                <c:pt idx="742">
                  <c:v>69.816173195323714</c:v>
                </c:pt>
                <c:pt idx="743">
                  <c:v>69.82848348648713</c:v>
                </c:pt>
                <c:pt idx="744">
                  <c:v>69.840782349959809</c:v>
                </c:pt>
                <c:pt idx="745">
                  <c:v>69.85306981772392</c:v>
                </c:pt>
                <c:pt idx="746">
                  <c:v>69.865345921641179</c:v>
                </c:pt>
                <c:pt idx="747">
                  <c:v>69.877610693453505</c:v>
                </c:pt>
                <c:pt idx="748">
                  <c:v>69.88986416478366</c:v>
                </c:pt>
                <c:pt idx="749">
                  <c:v>69.902106367135858</c:v>
                </c:pt>
                <c:pt idx="750">
                  <c:v>69.914337331896405</c:v>
                </c:pt>
                <c:pt idx="751">
                  <c:v>69.926557090334313</c:v>
                </c:pt>
                <c:pt idx="752">
                  <c:v>69.938765673601921</c:v>
                </c:pt>
                <c:pt idx="753">
                  <c:v>69.950963112735408</c:v>
                </c:pt>
                <c:pt idx="754">
                  <c:v>69.963149438655606</c:v>
                </c:pt>
                <c:pt idx="755">
                  <c:v>69.975324682168377</c:v>
                </c:pt>
                <c:pt idx="756">
                  <c:v>69.987488873965361</c:v>
                </c:pt>
                <c:pt idx="757">
                  <c:v>69.999642044624508</c:v>
                </c:pt>
                <c:pt idx="758">
                  <c:v>70.011784224610679</c:v>
                </c:pt>
                <c:pt idx="759">
                  <c:v>70.023915444276213</c:v>
                </c:pt>
                <c:pt idx="760">
                  <c:v>70.036035733861567</c:v>
                </c:pt>
                <c:pt idx="761">
                  <c:v>70.048145123495829</c:v>
                </c:pt>
                <c:pt idx="762">
                  <c:v>70.060243643197339</c:v>
                </c:pt>
                <c:pt idx="763">
                  <c:v>70.072331322874234</c:v>
                </c:pt>
                <c:pt idx="764">
                  <c:v>70.084408192325014</c:v>
                </c:pt>
                <c:pt idx="765">
                  <c:v>70.096474281239125</c:v>
                </c:pt>
                <c:pt idx="766">
                  <c:v>70.108529619197526</c:v>
                </c:pt>
                <c:pt idx="767">
                  <c:v>70.120574235673217</c:v>
                </c:pt>
                <c:pt idx="768">
                  <c:v>70.132608160031808</c:v>
                </c:pt>
                <c:pt idx="769">
                  <c:v>70.144631421532068</c:v>
                </c:pt>
                <c:pt idx="770">
                  <c:v>70.156644049326459</c:v>
                </c:pt>
                <c:pt idx="771">
                  <c:v>70.168646072461712</c:v>
                </c:pt>
                <c:pt idx="772">
                  <c:v>70.18063751987934</c:v>
                </c:pt>
                <c:pt idx="773">
                  <c:v>70.192618420416181</c:v>
                </c:pt>
                <c:pt idx="774">
                  <c:v>70.204588802804906</c:v>
                </c:pt>
                <c:pt idx="775">
                  <c:v>70.216548695674589</c:v>
                </c:pt>
                <c:pt idx="776">
                  <c:v>70.228498127551248</c:v>
                </c:pt>
                <c:pt idx="777">
                  <c:v>70.240437126858282</c:v>
                </c:pt>
                <c:pt idx="778">
                  <c:v>70.252365721917087</c:v>
                </c:pt>
                <c:pt idx="779">
                  <c:v>70.264283940947493</c:v>
                </c:pt>
                <c:pt idx="780">
                  <c:v>70.276191812068348</c:v>
                </c:pt>
                <c:pt idx="781">
                  <c:v>70.288089363297956</c:v>
                </c:pt>
                <c:pt idx="782">
                  <c:v>70.299976622554695</c:v>
                </c:pt>
                <c:pt idx="783">
                  <c:v>70.311853617657334</c:v>
                </c:pt>
                <c:pt idx="784">
                  <c:v>70.323720376325767</c:v>
                </c:pt>
                <c:pt idx="785">
                  <c:v>70.33557692618129</c:v>
                </c:pt>
                <c:pt idx="786">
                  <c:v>70.347423294747273</c:v>
                </c:pt>
                <c:pt idx="787">
                  <c:v>70.359259509449529</c:v>
                </c:pt>
                <c:pt idx="788">
                  <c:v>70.37108559761684</c:v>
                </c:pt>
                <c:pt idx="789">
                  <c:v>70.382901586481509</c:v>
                </c:pt>
                <c:pt idx="790">
                  <c:v>70.394707503179689</c:v>
                </c:pt>
                <c:pt idx="791">
                  <c:v>70.406503374752049</c:v>
                </c:pt>
                <c:pt idx="792">
                  <c:v>70.41828922814409</c:v>
                </c:pt>
                <c:pt idx="793">
                  <c:v>70.430065090206725</c:v>
                </c:pt>
                <c:pt idx="794">
                  <c:v>70.441830987696676</c:v>
                </c:pt>
                <c:pt idx="795">
                  <c:v>70.453586947277017</c:v>
                </c:pt>
                <c:pt idx="796">
                  <c:v>70.465332995517542</c:v>
                </c:pt>
                <c:pt idx="797">
                  <c:v>70.477069158895347</c:v>
                </c:pt>
                <c:pt idx="798">
                  <c:v>70.488795463795171</c:v>
                </c:pt>
                <c:pt idx="799">
                  <c:v>70.500511936509923</c:v>
                </c:pt>
                <c:pt idx="800">
                  <c:v>70.512218603241124</c:v>
                </c:pt>
                <c:pt idx="801">
                  <c:v>70.523915490099327</c:v>
                </c:pt>
                <c:pt idx="802">
                  <c:v>70.535602623104623</c:v>
                </c:pt>
                <c:pt idx="803">
                  <c:v>70.547280028187046</c:v>
                </c:pt>
                <c:pt idx="804">
                  <c:v>70.55894773118699</c:v>
                </c:pt>
                <c:pt idx="805">
                  <c:v>70.570605757855716</c:v>
                </c:pt>
                <c:pt idx="806">
                  <c:v>70.582254133855727</c:v>
                </c:pt>
                <c:pt idx="807">
                  <c:v>70.593892884761274</c:v>
                </c:pt>
                <c:pt idx="808">
                  <c:v>70.605522036058687</c:v>
                </c:pt>
                <c:pt idx="809">
                  <c:v>70.617141613146899</c:v>
                </c:pt>
                <c:pt idx="810">
                  <c:v>70.628751641337814</c:v>
                </c:pt>
                <c:pt idx="811">
                  <c:v>70.640352145856781</c:v>
                </c:pt>
                <c:pt idx="812">
                  <c:v>70.651943151842957</c:v>
                </c:pt>
                <c:pt idx="813">
                  <c:v>70.663524684349767</c:v>
                </c:pt>
                <c:pt idx="814">
                  <c:v>70.675096768345313</c:v>
                </c:pt>
                <c:pt idx="815">
                  <c:v>70.686659428712787</c:v>
                </c:pt>
                <c:pt idx="816">
                  <c:v>70.69821269025087</c:v>
                </c:pt>
                <c:pt idx="817">
                  <c:v>70.709756577674156</c:v>
                </c:pt>
                <c:pt idx="818">
                  <c:v>70.721291115613568</c:v>
                </c:pt>
                <c:pt idx="819">
                  <c:v>70.732816328616735</c:v>
                </c:pt>
                <c:pt idx="820">
                  <c:v>70.744332241148413</c:v>
                </c:pt>
                <c:pt idx="821">
                  <c:v>70.755838877590875</c:v>
                </c:pt>
                <c:pt idx="822">
                  <c:v>70.767336262244328</c:v>
                </c:pt>
                <c:pt idx="823">
                  <c:v>70.778824419327279</c:v>
                </c:pt>
                <c:pt idx="824">
                  <c:v>70.790303372976936</c:v>
                </c:pt>
                <c:pt idx="825">
                  <c:v>70.801773147249634</c:v>
                </c:pt>
                <c:pt idx="826">
                  <c:v>70.813233766121186</c:v>
                </c:pt>
                <c:pt idx="827">
                  <c:v>70.824685253487218</c:v>
                </c:pt>
                <c:pt idx="828">
                  <c:v>70.836127633163713</c:v>
                </c:pt>
                <c:pt idx="829">
                  <c:v>70.847560928887191</c:v>
                </c:pt>
                <c:pt idx="830">
                  <c:v>70.858985164315271</c:v>
                </c:pt>
                <c:pt idx="831">
                  <c:v>70.870400363026903</c:v>
                </c:pt>
                <c:pt idx="832">
                  <c:v>70.881806548522817</c:v>
                </c:pt>
                <c:pt idx="833">
                  <c:v>70.8932037442259</c:v>
                </c:pt>
                <c:pt idx="834">
                  <c:v>70.904591973481516</c:v>
                </c:pt>
                <c:pt idx="835">
                  <c:v>70.915971259557963</c:v>
                </c:pt>
                <c:pt idx="836">
                  <c:v>70.927341625646719</c:v>
                </c:pt>
                <c:pt idx="837">
                  <c:v>70.938703094862916</c:v>
                </c:pt>
                <c:pt idx="838">
                  <c:v>70.95005569024562</c:v>
                </c:pt>
                <c:pt idx="839">
                  <c:v>70.961399434758235</c:v>
                </c:pt>
                <c:pt idx="840">
                  <c:v>70.972734351288864</c:v>
                </c:pt>
                <c:pt idx="841">
                  <c:v>70.984060462650632</c:v>
                </c:pt>
                <c:pt idx="842">
                  <c:v>70.995377791582101</c:v>
                </c:pt>
                <c:pt idx="843">
                  <c:v>71.006686360747509</c:v>
                </c:pt>
                <c:pt idx="844">
                  <c:v>71.01798619273724</c:v>
                </c:pt>
                <c:pt idx="845">
                  <c:v>71.029277310068096</c:v>
                </c:pt>
                <c:pt idx="846">
                  <c:v>71.04055973518372</c:v>
                </c:pt>
                <c:pt idx="847">
                  <c:v>71.051833490454797</c:v>
                </c:pt>
                <c:pt idx="848">
                  <c:v>71.063098598179565</c:v>
                </c:pt>
                <c:pt idx="849">
                  <c:v>71.074355080584041</c:v>
                </c:pt>
                <c:pt idx="850">
                  <c:v>71.085602959822367</c:v>
                </c:pt>
                <c:pt idx="851">
                  <c:v>71.096842257977229</c:v>
                </c:pt>
                <c:pt idx="852">
                  <c:v>71.108072997060077</c:v>
                </c:pt>
                <c:pt idx="853">
                  <c:v>71.119295199011546</c:v>
                </c:pt>
                <c:pt idx="854">
                  <c:v>71.130508885701758</c:v>
                </c:pt>
                <c:pt idx="855">
                  <c:v>71.14171407893059</c:v>
                </c:pt>
                <c:pt idx="856">
                  <c:v>71.152910800428117</c:v>
                </c:pt>
                <c:pt idx="857">
                  <c:v>71.164099071854864</c:v>
                </c:pt>
                <c:pt idx="858">
                  <c:v>71.175278914802092</c:v>
                </c:pt>
                <c:pt idx="859">
                  <c:v>71.186450350792214</c:v>
                </c:pt>
                <c:pt idx="860">
                  <c:v>71.197613401279042</c:v>
                </c:pt>
                <c:pt idx="861">
                  <c:v>71.208768087648124</c:v>
                </c:pt>
                <c:pt idx="862">
                  <c:v>71.219914431217077</c:v>
                </c:pt>
                <c:pt idx="863">
                  <c:v>71.231052453235861</c:v>
                </c:pt>
                <c:pt idx="864">
                  <c:v>71.242182174887176</c:v>
                </c:pt>
                <c:pt idx="865">
                  <c:v>71.253303617286619</c:v>
                </c:pt>
                <c:pt idx="866">
                  <c:v>71.264416801483151</c:v>
                </c:pt>
                <c:pt idx="867">
                  <c:v>71.275521748459326</c:v>
                </c:pt>
                <c:pt idx="868">
                  <c:v>71.286618479131604</c:v>
                </c:pt>
                <c:pt idx="869">
                  <c:v>71.29770701435065</c:v>
                </c:pt>
                <c:pt idx="870">
                  <c:v>71.308787374901641</c:v>
                </c:pt>
                <c:pt idx="871">
                  <c:v>71.319859581504573</c:v>
                </c:pt>
                <c:pt idx="872">
                  <c:v>71.330923654814555</c:v>
                </c:pt>
                <c:pt idx="873">
                  <c:v>71.341979615422119</c:v>
                </c:pt>
                <c:pt idx="874">
                  <c:v>71.353027483853467</c:v>
                </c:pt>
                <c:pt idx="875">
                  <c:v>71.364067280570836</c:v>
                </c:pt>
                <c:pt idx="876">
                  <c:v>71.375099025972702</c:v>
                </c:pt>
                <c:pt idx="877">
                  <c:v>71.386122740394143</c:v>
                </c:pt>
                <c:pt idx="878">
                  <c:v>71.397138444107142</c:v>
                </c:pt>
                <c:pt idx="879">
                  <c:v>71.408146157320786</c:v>
                </c:pt>
                <c:pt idx="880">
                  <c:v>71.419145900181604</c:v>
                </c:pt>
                <c:pt idx="881">
                  <c:v>71.430137692773869</c:v>
                </c:pt>
                <c:pt idx="882">
                  <c:v>71.441121555119835</c:v>
                </c:pt>
                <c:pt idx="883">
                  <c:v>71.452097507180056</c:v>
                </c:pt>
                <c:pt idx="884">
                  <c:v>71.463065568853651</c:v>
                </c:pt>
                <c:pt idx="885">
                  <c:v>71.474025759978559</c:v>
                </c:pt>
                <c:pt idx="886">
                  <c:v>71.484978100331872</c:v>
                </c:pt>
                <c:pt idx="887">
                  <c:v>71.495922609630028</c:v>
                </c:pt>
                <c:pt idx="888">
                  <c:v>71.506859307529169</c:v>
                </c:pt>
                <c:pt idx="889">
                  <c:v>71.517788213625352</c:v>
                </c:pt>
                <c:pt idx="890">
                  <c:v>71.528709347454864</c:v>
                </c:pt>
                <c:pt idx="891">
                  <c:v>71.539622728494422</c:v>
                </c:pt>
                <c:pt idx="892">
                  <c:v>71.550528376161509</c:v>
                </c:pt>
                <c:pt idx="893">
                  <c:v>71.561426309814635</c:v>
                </c:pt>
                <c:pt idx="894">
                  <c:v>71.572316548753548</c:v>
                </c:pt>
                <c:pt idx="895">
                  <c:v>71.58319911221956</c:v>
                </c:pt>
                <c:pt idx="896">
                  <c:v>71.594074019395748</c:v>
                </c:pt>
                <c:pt idx="897">
                  <c:v>71.60494128940725</c:v>
                </c:pt>
                <c:pt idx="898">
                  <c:v>71.615800941321567</c:v>
                </c:pt>
                <c:pt idx="899">
                  <c:v>71.626652994148685</c:v>
                </c:pt>
                <c:pt idx="900">
                  <c:v>71.637497466841481</c:v>
                </c:pt>
                <c:pt idx="901">
                  <c:v>71.648334378295914</c:v>
                </c:pt>
                <c:pt idx="902">
                  <c:v>71.659163747351244</c:v>
                </c:pt>
                <c:pt idx="903">
                  <c:v>71.669985592790326</c:v>
                </c:pt>
                <c:pt idx="904">
                  <c:v>71.680799933339856</c:v>
                </c:pt>
                <c:pt idx="905">
                  <c:v>71.691606787670636</c:v>
                </c:pt>
                <c:pt idx="906">
                  <c:v>71.702406174397751</c:v>
                </c:pt>
                <c:pt idx="907">
                  <c:v>71.713198112080931</c:v>
                </c:pt>
                <c:pt idx="908">
                  <c:v>71.723982619224671</c:v>
                </c:pt>
                <c:pt idx="909">
                  <c:v>71.734759714278567</c:v>
                </c:pt>
                <c:pt idx="910">
                  <c:v>71.74552941563752</c:v>
                </c:pt>
                <c:pt idx="911">
                  <c:v>71.756291741641974</c:v>
                </c:pt>
                <c:pt idx="912">
                  <c:v>71.767046710578185</c:v>
                </c:pt>
                <c:pt idx="913">
                  <c:v>71.777794340678412</c:v>
                </c:pt>
                <c:pt idx="914">
                  <c:v>71.788534650121193</c:v>
                </c:pt>
                <c:pt idx="915">
                  <c:v>71.799267657031578</c:v>
                </c:pt>
                <c:pt idx="916">
                  <c:v>71.809993379481369</c:v>
                </c:pt>
                <c:pt idx="917">
                  <c:v>71.820711835489291</c:v>
                </c:pt>
                <c:pt idx="918">
                  <c:v>71.831423043021317</c:v>
                </c:pt>
                <c:pt idx="919">
                  <c:v>71.842127019990855</c:v>
                </c:pt>
                <c:pt idx="920">
                  <c:v>71.852823784258945</c:v>
                </c:pt>
                <c:pt idx="921">
                  <c:v>71.863513353634573</c:v>
                </c:pt>
                <c:pt idx="922">
                  <c:v>71.874195745874815</c:v>
                </c:pt>
                <c:pt idx="923">
                  <c:v>71.884870978685072</c:v>
                </c:pt>
                <c:pt idx="924">
                  <c:v>71.895539069719376</c:v>
                </c:pt>
                <c:pt idx="925">
                  <c:v>71.906200036580515</c:v>
                </c:pt>
                <c:pt idx="926">
                  <c:v>71.916853896820314</c:v>
                </c:pt>
                <c:pt idx="927">
                  <c:v>71.927500667939839</c:v>
                </c:pt>
                <c:pt idx="928">
                  <c:v>71.938140367389622</c:v>
                </c:pt>
                <c:pt idx="929">
                  <c:v>71.948773012569887</c:v>
                </c:pt>
                <c:pt idx="930">
                  <c:v>71.959398620830711</c:v>
                </c:pt>
                <c:pt idx="931">
                  <c:v>71.970017209472346</c:v>
                </c:pt>
                <c:pt idx="932">
                  <c:v>71.980628795745361</c:v>
                </c:pt>
                <c:pt idx="933">
                  <c:v>71.991233396850888</c:v>
                </c:pt>
                <c:pt idx="934">
                  <c:v>72.00183102994076</c:v>
                </c:pt>
                <c:pt idx="935">
                  <c:v>72.012421712117856</c:v>
                </c:pt>
                <c:pt idx="936">
                  <c:v>72.02300546043621</c:v>
                </c:pt>
                <c:pt idx="937">
                  <c:v>72.033582291901268</c:v>
                </c:pt>
                <c:pt idx="938">
                  <c:v>72.044152223470078</c:v>
                </c:pt>
                <c:pt idx="939">
                  <c:v>72.05471527205151</c:v>
                </c:pt>
                <c:pt idx="940">
                  <c:v>72.065271454506416</c:v>
                </c:pt>
                <c:pt idx="941">
                  <c:v>72.075820787647928</c:v>
                </c:pt>
                <c:pt idx="942">
                  <c:v>72.086363288241586</c:v>
                </c:pt>
                <c:pt idx="943">
                  <c:v>72.096898973005608</c:v>
                </c:pt>
                <c:pt idx="944">
                  <c:v>72.10742785861099</c:v>
                </c:pt>
                <c:pt idx="945">
                  <c:v>72.11794996168183</c:v>
                </c:pt>
                <c:pt idx="946">
                  <c:v>72.128465298795419</c:v>
                </c:pt>
                <c:pt idx="947">
                  <c:v>72.138973886482546</c:v>
                </c:pt>
                <c:pt idx="948">
                  <c:v>72.149475741227604</c:v>
                </c:pt>
                <c:pt idx="949">
                  <c:v>72.159970879468858</c:v>
                </c:pt>
                <c:pt idx="950">
                  <c:v>72.170459317598571</c:v>
                </c:pt>
                <c:pt idx="951">
                  <c:v>72.180941071963289</c:v>
                </c:pt>
                <c:pt idx="952">
                  <c:v>72.191416158863973</c:v>
                </c:pt>
                <c:pt idx="953">
                  <c:v>72.201884594556176</c:v>
                </c:pt>
                <c:pt idx="954">
                  <c:v>72.212346395250322</c:v>
                </c:pt>
                <c:pt idx="955">
                  <c:v>72.222801577111809</c:v>
                </c:pt>
                <c:pt idx="956">
                  <c:v>72.233250156261235</c:v>
                </c:pt>
                <c:pt idx="957">
                  <c:v>72.243692148774599</c:v>
                </c:pt>
                <c:pt idx="958">
                  <c:v>72.25412757068348</c:v>
                </c:pt>
                <c:pt idx="959">
                  <c:v>72.26455643797523</c:v>
                </c:pt>
                <c:pt idx="960">
                  <c:v>72.274978766593136</c:v>
                </c:pt>
                <c:pt idx="961">
                  <c:v>72.285394572436687</c:v>
                </c:pt>
                <c:pt idx="962">
                  <c:v>72.295803871361599</c:v>
                </c:pt>
                <c:pt idx="963">
                  <c:v>72.306206679180178</c:v>
                </c:pt>
                <c:pt idx="964">
                  <c:v>72.316603011661414</c:v>
                </c:pt>
                <c:pt idx="965">
                  <c:v>72.326992884531165</c:v>
                </c:pt>
                <c:pt idx="966">
                  <c:v>72.337376313472348</c:v>
                </c:pt>
                <c:pt idx="967">
                  <c:v>72.347753314125129</c:v>
                </c:pt>
                <c:pt idx="968">
                  <c:v>72.358123902087073</c:v>
                </c:pt>
                <c:pt idx="969">
                  <c:v>72.368488092913381</c:v>
                </c:pt>
                <c:pt idx="970">
                  <c:v>72.378845902117007</c:v>
                </c:pt>
                <c:pt idx="971">
                  <c:v>72.389197345168881</c:v>
                </c:pt>
                <c:pt idx="972">
                  <c:v>72.399542437498042</c:v>
                </c:pt>
                <c:pt idx="973">
                  <c:v>72.409881194491845</c:v>
                </c:pt>
                <c:pt idx="974">
                  <c:v>72.420213631496154</c:v>
                </c:pt>
                <c:pt idx="975">
                  <c:v>72.43053976381546</c:v>
                </c:pt>
                <c:pt idx="976">
                  <c:v>72.440859606713104</c:v>
                </c:pt>
                <c:pt idx="977">
                  <c:v>72.451173175411398</c:v>
                </c:pt>
                <c:pt idx="978">
                  <c:v>72.461480485091869</c:v>
                </c:pt>
                <c:pt idx="979">
                  <c:v>72.471781550895372</c:v>
                </c:pt>
                <c:pt idx="980">
                  <c:v>72.482076387922248</c:v>
                </c:pt>
                <c:pt idx="981">
                  <c:v>72.492365011232565</c:v>
                </c:pt>
                <c:pt idx="982">
                  <c:v>72.502647435846228</c:v>
                </c:pt>
                <c:pt idx="983">
                  <c:v>72.512923676743156</c:v>
                </c:pt>
                <c:pt idx="984">
                  <c:v>72.523193748863449</c:v>
                </c:pt>
                <c:pt idx="985">
                  <c:v>72.533457667107569</c:v>
                </c:pt>
                <c:pt idx="986">
                  <c:v>72.543715446336464</c:v>
                </c:pt>
                <c:pt idx="987">
                  <c:v>72.553967101371811</c:v>
                </c:pt>
                <c:pt idx="988">
                  <c:v>72.564212646996083</c:v>
                </c:pt>
                <c:pt idx="989">
                  <c:v>72.574452097952786</c:v>
                </c:pt>
                <c:pt idx="990">
                  <c:v>72.584685468946589</c:v>
                </c:pt>
                <c:pt idx="991">
                  <c:v>72.594912774643475</c:v>
                </c:pt>
                <c:pt idx="992">
                  <c:v>72.605134029670921</c:v>
                </c:pt>
                <c:pt idx="993">
                  <c:v>72.615349248618074</c:v>
                </c:pt>
                <c:pt idx="994">
                  <c:v>72.625558446035868</c:v>
                </c:pt>
                <c:pt idx="995">
                  <c:v>72.635761636437167</c:v>
                </c:pt>
                <c:pt idx="996">
                  <c:v>72.645958834297019</c:v>
                </c:pt>
                <c:pt idx="997">
                  <c:v>72.656150054052702</c:v>
                </c:pt>
                <c:pt idx="998">
                  <c:v>72.66633531010396</c:v>
                </c:pt>
                <c:pt idx="999">
                  <c:v>72.676514616813108</c:v>
                </c:pt>
                <c:pt idx="1000">
                  <c:v>72.686687988505184</c:v>
                </c:pt>
                <c:pt idx="1001">
                  <c:v>72.696855439468152</c:v>
                </c:pt>
                <c:pt idx="1002">
                  <c:v>72.707016983953011</c:v>
                </c:pt>
                <c:pt idx="1003">
                  <c:v>72.717172636173956</c:v>
                </c:pt>
                <c:pt idx="1004">
                  <c:v>72.72732241030856</c:v>
                </c:pt>
                <c:pt idx="1005">
                  <c:v>72.737466320497845</c:v>
                </c:pt>
                <c:pt idx="1006">
                  <c:v>72.747604380846525</c:v>
                </c:pt>
                <c:pt idx="1007">
                  <c:v>72.757736605423105</c:v>
                </c:pt>
                <c:pt idx="1008">
                  <c:v>72.767863008260022</c:v>
                </c:pt>
                <c:pt idx="1009">
                  <c:v>72.77798360335386</c:v>
                </c:pt>
                <c:pt idx="1010">
                  <c:v>72.788098404665377</c:v>
                </c:pt>
                <c:pt idx="1011">
                  <c:v>72.79820742611976</c:v>
                </c:pt>
                <c:pt idx="1012">
                  <c:v>72.808310681606741</c:v>
                </c:pt>
                <c:pt idx="1013">
                  <c:v>72.818408184980697</c:v>
                </c:pt>
                <c:pt idx="1014">
                  <c:v>72.828499950060859</c:v>
                </c:pt>
                <c:pt idx="1015">
                  <c:v>72.838585990631415</c:v>
                </c:pt>
                <c:pt idx="1016">
                  <c:v>72.848666320441652</c:v>
                </c:pt>
                <c:pt idx="1017">
                  <c:v>72.858740953206137</c:v>
                </c:pt>
                <c:pt idx="1018">
                  <c:v>72.868809902604809</c:v>
                </c:pt>
                <c:pt idx="1019">
                  <c:v>72.878873182283158</c:v>
                </c:pt>
                <c:pt idx="1020">
                  <c:v>72.88893080585234</c:v>
                </c:pt>
                <c:pt idx="1021">
                  <c:v>72.89898278688932</c:v>
                </c:pt>
                <c:pt idx="1022">
                  <c:v>72.909029138937029</c:v>
                </c:pt>
                <c:pt idx="1023">
                  <c:v>72.919069875504491</c:v>
                </c:pt>
                <c:pt idx="1024">
                  <c:v>72.929105010066962</c:v>
                </c:pt>
                <c:pt idx="1025">
                  <c:v>72.939134556066065</c:v>
                </c:pt>
                <c:pt idx="1026">
                  <c:v>72.949158526909898</c:v>
                </c:pt>
                <c:pt idx="1027">
                  <c:v>72.959176935973261</c:v>
                </c:pt>
                <c:pt idx="1028">
                  <c:v>72.969189796597661</c:v>
                </c:pt>
                <c:pt idx="1029">
                  <c:v>72.979197122091549</c:v>
                </c:pt>
                <c:pt idx="1030">
                  <c:v>72.98919892573042</c:v>
                </c:pt>
                <c:pt idx="1031">
                  <c:v>72.999195220756945</c:v>
                </c:pt>
                <c:pt idx="1032">
                  <c:v>73.009186020381094</c:v>
                </c:pt>
                <c:pt idx="1033">
                  <c:v>73.019171337780293</c:v>
                </c:pt>
                <c:pt idx="1034">
                  <c:v>73.029151186099512</c:v>
                </c:pt>
                <c:pt idx="1035">
                  <c:v>73.039125578451475</c:v>
                </c:pt>
                <c:pt idx="1036">
                  <c:v>73.049094527916694</c:v>
                </c:pt>
                <c:pt idx="1037">
                  <c:v>73.059058047543672</c:v>
                </c:pt>
                <c:pt idx="1038">
                  <c:v>73.069016150348986</c:v>
                </c:pt>
                <c:pt idx="1039">
                  <c:v>73.078968849317434</c:v>
                </c:pt>
                <c:pt idx="1040">
                  <c:v>73.088916157402181</c:v>
                </c:pt>
                <c:pt idx="1041">
                  <c:v>73.098858087524874</c:v>
                </c:pt>
                <c:pt idx="1042">
                  <c:v>73.108794652575739</c:v>
                </c:pt>
                <c:pt idx="1043">
                  <c:v>73.118725865413751</c:v>
                </c:pt>
                <c:pt idx="1044">
                  <c:v>73.128651738866708</c:v>
                </c:pt>
                <c:pt idx="1045">
                  <c:v>73.138572285731442</c:v>
                </c:pt>
                <c:pt idx="1046">
                  <c:v>73.148487518773862</c:v>
                </c:pt>
                <c:pt idx="1047">
                  <c:v>73.158397450729083</c:v>
                </c:pt>
                <c:pt idx="1048">
                  <c:v>73.168302094301609</c:v>
                </c:pt>
                <c:pt idx="1049">
                  <c:v>73.178201462165433</c:v>
                </c:pt>
                <c:pt idx="1050">
                  <c:v>73.188095566964066</c:v>
                </c:pt>
                <c:pt idx="1051">
                  <c:v>73.197984421310835</c:v>
                </c:pt>
                <c:pt idx="1052">
                  <c:v>73.207868037788842</c:v>
                </c:pt>
                <c:pt idx="1053">
                  <c:v>73.217746428951187</c:v>
                </c:pt>
                <c:pt idx="1054">
                  <c:v>73.227619607321031</c:v>
                </c:pt>
                <c:pt idx="1055">
                  <c:v>73.237487585391747</c:v>
                </c:pt>
                <c:pt idx="1056">
                  <c:v>73.247350375627022</c:v>
                </c:pt>
                <c:pt idx="1057">
                  <c:v>73.257207990460984</c:v>
                </c:pt>
                <c:pt idx="1058">
                  <c:v>73.267060442298316</c:v>
                </c:pt>
                <c:pt idx="1059">
                  <c:v>73.2769077435144</c:v>
                </c:pt>
                <c:pt idx="1060">
                  <c:v>73.286749906455356</c:v>
                </c:pt>
                <c:pt idx="1061">
                  <c:v>73.296586943438243</c:v>
                </c:pt>
                <c:pt idx="1062">
                  <c:v>73.306418866751187</c:v>
                </c:pt>
                <c:pt idx="1063">
                  <c:v>73.316245688653368</c:v>
                </c:pt>
                <c:pt idx="1064">
                  <c:v>73.326067421375285</c:v>
                </c:pt>
                <c:pt idx="1065">
                  <c:v>73.335884077118791</c:v>
                </c:pt>
                <c:pt idx="1066">
                  <c:v>73.345695668057189</c:v>
                </c:pt>
                <c:pt idx="1067">
                  <c:v>73.355502206335416</c:v>
                </c:pt>
                <c:pt idx="1068">
                  <c:v>73.365303704070115</c:v>
                </c:pt>
                <c:pt idx="1069">
                  <c:v>73.375100173349722</c:v>
                </c:pt>
                <c:pt idx="1070">
                  <c:v>73.384891626234662</c:v>
                </c:pt>
                <c:pt idx="1071">
                  <c:v>73.394678074757337</c:v>
                </c:pt>
                <c:pt idx="1072">
                  <c:v>73.404459530922338</c:v>
                </c:pt>
                <c:pt idx="1073">
                  <c:v>73.414236006706545</c:v>
                </c:pt>
                <c:pt idx="1074">
                  <c:v>73.424007514059198</c:v>
                </c:pt>
                <c:pt idx="1075">
                  <c:v>73.433774064901982</c:v>
                </c:pt>
                <c:pt idx="1076">
                  <c:v>73.443535671129226</c:v>
                </c:pt>
                <c:pt idx="1077">
                  <c:v>73.453292344607945</c:v>
                </c:pt>
                <c:pt idx="1078">
                  <c:v>73.463044097177999</c:v>
                </c:pt>
                <c:pt idx="1079">
                  <c:v>73.472790940652118</c:v>
                </c:pt>
                <c:pt idx="1080">
                  <c:v>73.482532886816074</c:v>
                </c:pt>
                <c:pt idx="1081">
                  <c:v>73.492269947428781</c:v>
                </c:pt>
                <c:pt idx="1082">
                  <c:v>73.502002134222408</c:v>
                </c:pt>
                <c:pt idx="1083">
                  <c:v>73.511729458902423</c:v>
                </c:pt>
                <c:pt idx="1084">
                  <c:v>73.521451933147802</c:v>
                </c:pt>
                <c:pt idx="1085">
                  <c:v>73.531169568611048</c:v>
                </c:pt>
                <c:pt idx="1086">
                  <c:v>73.540882376918304</c:v>
                </c:pt>
                <c:pt idx="1087">
                  <c:v>73.550590369669536</c:v>
                </c:pt>
                <c:pt idx="1088">
                  <c:v>73.560293558438502</c:v>
                </c:pt>
                <c:pt idx="1089">
                  <c:v>73.569991954773002</c:v>
                </c:pt>
                <c:pt idx="1090">
                  <c:v>73.579685570194854</c:v>
                </c:pt>
                <c:pt idx="1091">
                  <c:v>73.589374416200116</c:v>
                </c:pt>
                <c:pt idx="1092">
                  <c:v>73.599058504259048</c:v>
                </c:pt>
                <c:pt idx="1093">
                  <c:v>73.608737845816364</c:v>
                </c:pt>
                <c:pt idx="1094">
                  <c:v>73.61841245229121</c:v>
                </c:pt>
                <c:pt idx="1095">
                  <c:v>73.628082335077309</c:v>
                </c:pt>
                <c:pt idx="1096">
                  <c:v>73.637747505543103</c:v>
                </c:pt>
                <c:pt idx="1097">
                  <c:v>73.647407975031811</c:v>
                </c:pt>
                <c:pt idx="1098">
                  <c:v>73.657063754861483</c:v>
                </c:pt>
                <c:pt idx="1099">
                  <c:v>73.6667148563252</c:v>
                </c:pt>
                <c:pt idx="1100">
                  <c:v>73.676361290691105</c:v>
                </c:pt>
                <c:pt idx="1101">
                  <c:v>73.686003069202513</c:v>
                </c:pt>
                <c:pt idx="1102">
                  <c:v>73.695640203078014</c:v>
                </c:pt>
                <c:pt idx="1103">
                  <c:v>73.705272703511582</c:v>
                </c:pt>
                <c:pt idx="1104">
                  <c:v>73.714900581672637</c:v>
                </c:pt>
                <c:pt idx="1105">
                  <c:v>73.724523848706184</c:v>
                </c:pt>
                <c:pt idx="1106">
                  <c:v>73.73414251573287</c:v>
                </c:pt>
                <c:pt idx="1107">
                  <c:v>73.743756593849099</c:v>
                </c:pt>
                <c:pt idx="1108">
                  <c:v>73.753366094127145</c:v>
                </c:pt>
                <c:pt idx="1109">
                  <c:v>73.762971027615208</c:v>
                </c:pt>
                <c:pt idx="1110">
                  <c:v>73.772571405337544</c:v>
                </c:pt>
                <c:pt idx="1111">
                  <c:v>73.782167238294548</c:v>
                </c:pt>
                <c:pt idx="1112">
                  <c:v>73.791758537462812</c:v>
                </c:pt>
                <c:pt idx="1113">
                  <c:v>73.801345313795267</c:v>
                </c:pt>
                <c:pt idx="1114">
                  <c:v>73.810927578221268</c:v>
                </c:pt>
                <c:pt idx="1115">
                  <c:v>73.820505341646665</c:v>
                </c:pt>
                <c:pt idx="1116">
                  <c:v>73.830078614953933</c:v>
                </c:pt>
                <c:pt idx="1117">
                  <c:v>73.839647409002197</c:v>
                </c:pt>
                <c:pt idx="1118">
                  <c:v>73.849211734627389</c:v>
                </c:pt>
                <c:pt idx="1119">
                  <c:v>73.858771602642321</c:v>
                </c:pt>
                <c:pt idx="1120">
                  <c:v>73.868327023836727</c:v>
                </c:pt>
                <c:pt idx="1121">
                  <c:v>73.877878008977461</c:v>
                </c:pt>
                <c:pt idx="1122">
                  <c:v>73.88742456880847</c:v>
                </c:pt>
                <c:pt idx="1123">
                  <c:v>73.896966714050947</c:v>
                </c:pt>
                <c:pt idx="1124">
                  <c:v>73.906504455403436</c:v>
                </c:pt>
                <c:pt idx="1125">
                  <c:v>73.91603780354184</c:v>
                </c:pt>
                <c:pt idx="1126">
                  <c:v>73.925566769119627</c:v>
                </c:pt>
                <c:pt idx="1127">
                  <c:v>73.935091362767793</c:v>
                </c:pt>
                <c:pt idx="1128">
                  <c:v>73.944611595095026</c:v>
                </c:pt>
                <c:pt idx="1129">
                  <c:v>73.954127476687816</c:v>
                </c:pt>
                <c:pt idx="1130">
                  <c:v>73.96363901811047</c:v>
                </c:pt>
                <c:pt idx="1131">
                  <c:v>73.97314622990524</c:v>
                </c:pt>
                <c:pt idx="1132">
                  <c:v>73.982649122592377</c:v>
                </c:pt>
                <c:pt idx="1133">
                  <c:v>73.992147706670295</c:v>
                </c:pt>
                <c:pt idx="1134">
                  <c:v>74.001641992615546</c:v>
                </c:pt>
                <c:pt idx="1135">
                  <c:v>74.01113199088303</c:v>
                </c:pt>
                <c:pt idx="1136">
                  <c:v>74.020617711905928</c:v>
                </c:pt>
                <c:pt idx="1137">
                  <c:v>74.030099166095951</c:v>
                </c:pt>
                <c:pt idx="1138">
                  <c:v>74.03957636384331</c:v>
                </c:pt>
                <c:pt idx="1139">
                  <c:v>74.049049315516811</c:v>
                </c:pt>
                <c:pt idx="1140">
                  <c:v>74.058518031464033</c:v>
                </c:pt>
                <c:pt idx="1141">
                  <c:v>74.067982522011249</c:v>
                </c:pt>
                <c:pt idx="1142">
                  <c:v>74.077442797463675</c:v>
                </c:pt>
                <c:pt idx="1143">
                  <c:v>74.08689886810545</c:v>
                </c:pt>
                <c:pt idx="1144">
                  <c:v>74.096350744199754</c:v>
                </c:pt>
                <c:pt idx="1145">
                  <c:v>74.105798435988859</c:v>
                </c:pt>
                <c:pt idx="1146">
                  <c:v>74.11524195369428</c:v>
                </c:pt>
                <c:pt idx="1147">
                  <c:v>74.124681307516767</c:v>
                </c:pt>
                <c:pt idx="1148">
                  <c:v>74.134116507636449</c:v>
                </c:pt>
                <c:pt idx="1149">
                  <c:v>74.143547564212923</c:v>
                </c:pt>
                <c:pt idx="1150">
                  <c:v>74.152974487385251</c:v>
                </c:pt>
                <c:pt idx="1151">
                  <c:v>74.162397287272128</c:v>
                </c:pt>
                <c:pt idx="1152">
                  <c:v>74.171815973971931</c:v>
                </c:pt>
                <c:pt idx="1153">
                  <c:v>74.181230557562813</c:v>
                </c:pt>
                <c:pt idx="1154">
                  <c:v>74.190641048102734</c:v>
                </c:pt>
                <c:pt idx="1155">
                  <c:v>74.200047455629601</c:v>
                </c:pt>
                <c:pt idx="1156">
                  <c:v>74.209449790161287</c:v>
                </c:pt>
                <c:pt idx="1157">
                  <c:v>74.218848061695766</c:v>
                </c:pt>
                <c:pt idx="1158">
                  <c:v>74.228242280211177</c:v>
                </c:pt>
                <c:pt idx="1159">
                  <c:v>74.237632455665874</c:v>
                </c:pt>
                <c:pt idx="1160">
                  <c:v>74.247018597998476</c:v>
                </c:pt>
                <c:pt idx="1161">
                  <c:v>74.256400717128088</c:v>
                </c:pt>
                <c:pt idx="1162">
                  <c:v>74.265778822954204</c:v>
                </c:pt>
                <c:pt idx="1163">
                  <c:v>74.275152925356849</c:v>
                </c:pt>
                <c:pt idx="1164">
                  <c:v>74.284523034196724</c:v>
                </c:pt>
                <c:pt idx="1165">
                  <c:v>74.293889159315171</c:v>
                </c:pt>
                <c:pt idx="1166">
                  <c:v>74.303251310534321</c:v>
                </c:pt>
                <c:pt idx="1167">
                  <c:v>74.312609497657135</c:v>
                </c:pt>
                <c:pt idx="1168">
                  <c:v>74.321963730467502</c:v>
                </c:pt>
                <c:pt idx="1169">
                  <c:v>74.331314018730311</c:v>
                </c:pt>
                <c:pt idx="1170">
                  <c:v>74.340660372191493</c:v>
                </c:pt>
                <c:pt idx="1171">
                  <c:v>74.350002800578139</c:v>
                </c:pt>
                <c:pt idx="1172">
                  <c:v>74.359341313598549</c:v>
                </c:pt>
                <c:pt idx="1173">
                  <c:v>74.368675920942323</c:v>
                </c:pt>
                <c:pt idx="1174">
                  <c:v>74.378006632280403</c:v>
                </c:pt>
                <c:pt idx="1175">
                  <c:v>74.387333457265171</c:v>
                </c:pt>
                <c:pt idx="1176">
                  <c:v>74.396656405530521</c:v>
                </c:pt>
                <c:pt idx="1177">
                  <c:v>74.405975486691958</c:v>
                </c:pt>
                <c:pt idx="1178">
                  <c:v>74.415290710346568</c:v>
                </c:pt>
                <c:pt idx="1179">
                  <c:v>74.424602086073236</c:v>
                </c:pt>
                <c:pt idx="1180">
                  <c:v>74.433909623432598</c:v>
                </c:pt>
                <c:pt idx="1181">
                  <c:v>74.443213331967172</c:v>
                </c:pt>
                <c:pt idx="1182">
                  <c:v>74.452513221201428</c:v>
                </c:pt>
                <c:pt idx="1183">
                  <c:v>74.461809300641818</c:v>
                </c:pt>
                <c:pt idx="1184">
                  <c:v>74.471101579776899</c:v>
                </c:pt>
                <c:pt idx="1185">
                  <c:v>74.480390068077369</c:v>
                </c:pt>
                <c:pt idx="1186">
                  <c:v>74.489674774996161</c:v>
                </c:pt>
                <c:pt idx="1187">
                  <c:v>74.498955709968484</c:v>
                </c:pt>
                <c:pt idx="1188">
                  <c:v>74.508232882411903</c:v>
                </c:pt>
                <c:pt idx="1189">
                  <c:v>74.517506301726428</c:v>
                </c:pt>
                <c:pt idx="1190">
                  <c:v>74.526775977294548</c:v>
                </c:pt>
                <c:pt idx="1191">
                  <c:v>74.536041918481374</c:v>
                </c:pt>
                <c:pt idx="1192">
                  <c:v>74.545304134634605</c:v>
                </c:pt>
                <c:pt idx="1193">
                  <c:v>74.554562635084665</c:v>
                </c:pt>
                <c:pt idx="1194">
                  <c:v>74.563817429144706</c:v>
                </c:pt>
                <c:pt idx="1195">
                  <c:v>74.573068526110802</c:v>
                </c:pt>
                <c:pt idx="1196">
                  <c:v>74.582315935261889</c:v>
                </c:pt>
                <c:pt idx="1197">
                  <c:v>74.591559665859876</c:v>
                </c:pt>
                <c:pt idx="1198">
                  <c:v>74.600799727149735</c:v>
                </c:pt>
                <c:pt idx="1199">
                  <c:v>74.610036128359553</c:v>
                </c:pt>
                <c:pt idx="1200">
                  <c:v>74.619268878700552</c:v>
                </c:pt>
                <c:pt idx="1201">
                  <c:v>74.628497987367254</c:v>
                </c:pt>
                <c:pt idx="1202">
                  <c:v>74.637723463537469</c:v>
                </c:pt>
                <c:pt idx="1203">
                  <c:v>74.646945316372367</c:v>
                </c:pt>
                <c:pt idx="1204">
                  <c:v>74.65616355501659</c:v>
                </c:pt>
                <c:pt idx="1205">
                  <c:v>74.665378188598254</c:v>
                </c:pt>
                <c:pt idx="1206">
                  <c:v>74.674589226229088</c:v>
                </c:pt>
                <c:pt idx="1207">
                  <c:v>74.683796677004409</c:v>
                </c:pt>
                <c:pt idx="1208">
                  <c:v>74.693000550003305</c:v>
                </c:pt>
                <c:pt idx="1209">
                  <c:v>74.702200854288577</c:v>
                </c:pt>
                <c:pt idx="1210">
                  <c:v>74.711397598906842</c:v>
                </c:pt>
                <c:pt idx="1211">
                  <c:v>74.720590792888686</c:v>
                </c:pt>
                <c:pt idx="1212">
                  <c:v>74.729780445248593</c:v>
                </c:pt>
                <c:pt idx="1213">
                  <c:v>74.738966564985105</c:v>
                </c:pt>
                <c:pt idx="1214">
                  <c:v>74.748149161080818</c:v>
                </c:pt>
                <c:pt idx="1215">
                  <c:v>74.757328242502524</c:v>
                </c:pt>
                <c:pt idx="1216">
                  <c:v>74.766503818201173</c:v>
                </c:pt>
                <c:pt idx="1217">
                  <c:v>74.775675897112038</c:v>
                </c:pt>
                <c:pt idx="1218">
                  <c:v>74.784844488154704</c:v>
                </c:pt>
                <c:pt idx="1219">
                  <c:v>74.794009600233167</c:v>
                </c:pt>
                <c:pt idx="1220">
                  <c:v>74.803171242235905</c:v>
                </c:pt>
                <c:pt idx="1221">
                  <c:v>74.812329423035877</c:v>
                </c:pt>
                <c:pt idx="1222">
                  <c:v>74.821484151490665</c:v>
                </c:pt>
                <c:pt idx="1223">
                  <c:v>74.830635436442506</c:v>
                </c:pt>
                <c:pt idx="1224">
                  <c:v>74.839783286718301</c:v>
                </c:pt>
                <c:pt idx="1225">
                  <c:v>74.848927711129761</c:v>
                </c:pt>
                <c:pt idx="1226">
                  <c:v>74.858068718473419</c:v>
                </c:pt>
                <c:pt idx="1227">
                  <c:v>74.867206317530702</c:v>
                </c:pt>
                <c:pt idx="1228">
                  <c:v>74.876340517067987</c:v>
                </c:pt>
                <c:pt idx="1229">
                  <c:v>74.885471325836662</c:v>
                </c:pt>
                <c:pt idx="1230">
                  <c:v>74.894598752573202</c:v>
                </c:pt>
                <c:pt idx="1231">
                  <c:v>74.903722805999195</c:v>
                </c:pt>
                <c:pt idx="1232">
                  <c:v>74.912843494821445</c:v>
                </c:pt>
                <c:pt idx="1233">
                  <c:v>74.921960827731979</c:v>
                </c:pt>
                <c:pt idx="1234">
                  <c:v>74.931074813408159</c:v>
                </c:pt>
                <c:pt idx="1235">
                  <c:v>74.940185460512723</c:v>
                </c:pt>
                <c:pt idx="1236">
                  <c:v>74.949292777693813</c:v>
                </c:pt>
                <c:pt idx="1237">
                  <c:v>74.958396773585065</c:v>
                </c:pt>
                <c:pt idx="1238">
                  <c:v>74.967497456805674</c:v>
                </c:pt>
                <c:pt idx="1239">
                  <c:v>74.976594835960455</c:v>
                </c:pt>
                <c:pt idx="1240">
                  <c:v>74.985688919639855</c:v>
                </c:pt>
                <c:pt idx="1241">
                  <c:v>74.994779716420041</c:v>
                </c:pt>
                <c:pt idx="1242">
                  <c:v>75.003867234862994</c:v>
                </c:pt>
                <c:pt idx="1243">
                  <c:v>75.012951483516488</c:v>
                </c:pt>
                <c:pt idx="1244">
                  <c:v>75.022032470914212</c:v>
                </c:pt>
                <c:pt idx="1245">
                  <c:v>75.031110205575828</c:v>
                </c:pt>
                <c:pt idx="1246">
                  <c:v>75.040184696006946</c:v>
                </c:pt>
                <c:pt idx="1247">
                  <c:v>75.049255950699305</c:v>
                </c:pt>
                <c:pt idx="1248">
                  <c:v>75.058323978130744</c:v>
                </c:pt>
                <c:pt idx="1249">
                  <c:v>75.067388786765221</c:v>
                </c:pt>
                <c:pt idx="1250">
                  <c:v>75.076450385053036</c:v>
                </c:pt>
                <c:pt idx="1251">
                  <c:v>75.08550878143069</c:v>
                </c:pt>
                <c:pt idx="1252">
                  <c:v>75.09456398432107</c:v>
                </c:pt>
                <c:pt idx="1253">
                  <c:v>75.103616002133435</c:v>
                </c:pt>
                <c:pt idx="1254">
                  <c:v>75.112664843263545</c:v>
                </c:pt>
                <c:pt idx="1255">
                  <c:v>75.121710516093643</c:v>
                </c:pt>
                <c:pt idx="1256">
                  <c:v>75.13075302899253</c:v>
                </c:pt>
                <c:pt idx="1257">
                  <c:v>75.139792390315648</c:v>
                </c:pt>
                <c:pt idx="1258">
                  <c:v>75.148828608405097</c:v>
                </c:pt>
                <c:pt idx="1259">
                  <c:v>75.15786169158973</c:v>
                </c:pt>
                <c:pt idx="1260">
                  <c:v>75.166891648185185</c:v>
                </c:pt>
                <c:pt idx="1261">
                  <c:v>75.175918486493927</c:v>
                </c:pt>
                <c:pt idx="1262">
                  <c:v>75.184942214805318</c:v>
                </c:pt>
                <c:pt idx="1263">
                  <c:v>75.193962841395646</c:v>
                </c:pt>
                <c:pt idx="1264">
                  <c:v>75.202980374528252</c:v>
                </c:pt>
                <c:pt idx="1265">
                  <c:v>75.211994822453505</c:v>
                </c:pt>
                <c:pt idx="1266">
                  <c:v>75.221006193408854</c:v>
                </c:pt>
                <c:pt idx="1267">
                  <c:v>75.23001449561896</c:v>
                </c:pt>
                <c:pt idx="1268">
                  <c:v>75.239019737295664</c:v>
                </c:pt>
                <c:pt idx="1269">
                  <c:v>75.248021926638103</c:v>
                </c:pt>
                <c:pt idx="1270">
                  <c:v>75.257021071832696</c:v>
                </c:pt>
                <c:pt idx="1271">
                  <c:v>75.266017181053286</c:v>
                </c:pt>
                <c:pt idx="1272">
                  <c:v>75.27501026246108</c:v>
                </c:pt>
                <c:pt idx="1273">
                  <c:v>75.284000324204825</c:v>
                </c:pt>
                <c:pt idx="1274">
                  <c:v>75.292987374420761</c:v>
                </c:pt>
                <c:pt idx="1275">
                  <c:v>75.301971421232707</c:v>
                </c:pt>
                <c:pt idx="1276">
                  <c:v>75.31095247275212</c:v>
                </c:pt>
                <c:pt idx="1277">
                  <c:v>75.319930537078193</c:v>
                </c:pt>
                <c:pt idx="1278">
                  <c:v>75.328905622297754</c:v>
                </c:pt>
                <c:pt idx="1279">
                  <c:v>75.337877736485524</c:v>
                </c:pt>
                <c:pt idx="1280">
                  <c:v>75.34684688770399</c:v>
                </c:pt>
                <c:pt idx="1281">
                  <c:v>75.355813084003572</c:v>
                </c:pt>
                <c:pt idx="1282">
                  <c:v>75.364776333422597</c:v>
                </c:pt>
                <c:pt idx="1283">
                  <c:v>75.373736643987399</c:v>
                </c:pt>
                <c:pt idx="1284">
                  <c:v>75.382694023712375</c:v>
                </c:pt>
                <c:pt idx="1285">
                  <c:v>75.391648480599969</c:v>
                </c:pt>
                <c:pt idx="1286">
                  <c:v>75.400600022640816</c:v>
                </c:pt>
                <c:pt idx="1287">
                  <c:v>75.409548657813716</c:v>
                </c:pt>
                <c:pt idx="1288">
                  <c:v>75.418494394085741</c:v>
                </c:pt>
                <c:pt idx="1289">
                  <c:v>75.427437239412185</c:v>
                </c:pt>
                <c:pt idx="1290">
                  <c:v>75.436377201736761</c:v>
                </c:pt>
                <c:pt idx="1291">
                  <c:v>75.44531428899154</c:v>
                </c:pt>
                <c:pt idx="1292">
                  <c:v>75.454248509097027</c:v>
                </c:pt>
                <c:pt idx="1293">
                  <c:v>75.463179869962261</c:v>
                </c:pt>
                <c:pt idx="1294">
                  <c:v>75.472108379484752</c:v>
                </c:pt>
                <c:pt idx="1295">
                  <c:v>75.481034045550658</c:v>
                </c:pt>
                <c:pt idx="1296">
                  <c:v>75.489956876034739</c:v>
                </c:pt>
                <c:pt idx="1297">
                  <c:v>75.498876878800459</c:v>
                </c:pt>
                <c:pt idx="1298">
                  <c:v>75.507794061699997</c:v>
                </c:pt>
                <c:pt idx="1299">
                  <c:v>75.516708432574347</c:v>
                </c:pt>
                <c:pt idx="1300">
                  <c:v>75.525619999253294</c:v>
                </c:pt>
                <c:pt idx="1301">
                  <c:v>75.534528769555536</c:v>
                </c:pt>
                <c:pt idx="1302">
                  <c:v>75.543434751288657</c:v>
                </c:pt>
                <c:pt idx="1303">
                  <c:v>75.552337952249289</c:v>
                </c:pt>
                <c:pt idx="1304">
                  <c:v>75.561238380222989</c:v>
                </c:pt>
                <c:pt idx="1305">
                  <c:v>75.570136042984458</c:v>
                </c:pt>
                <c:pt idx="1306">
                  <c:v>75.579030948297486</c:v>
                </c:pt>
                <c:pt idx="1307">
                  <c:v>75.587923103915017</c:v>
                </c:pt>
                <c:pt idx="1308">
                  <c:v>75.596812517579238</c:v>
                </c:pt>
                <c:pt idx="1309">
                  <c:v>75.605699197021579</c:v>
                </c:pt>
                <c:pt idx="1310">
                  <c:v>75.614583149962755</c:v>
                </c:pt>
                <c:pt idx="1311">
                  <c:v>75.623464384112864</c:v>
                </c:pt>
                <c:pt idx="1312">
                  <c:v>75.632342907171392</c:v>
                </c:pt>
                <c:pt idx="1313">
                  <c:v>75.641218726827248</c:v>
                </c:pt>
                <c:pt idx="1314">
                  <c:v>75.650091850758855</c:v>
                </c:pt>
                <c:pt idx="1315">
                  <c:v>75.658962286634178</c:v>
                </c:pt>
                <c:pt idx="1316">
                  <c:v>75.667830042110779</c:v>
                </c:pt>
                <c:pt idx="1317">
                  <c:v>75.676695124835803</c:v>
                </c:pt>
                <c:pt idx="1318">
                  <c:v>75.685557542446077</c:v>
                </c:pt>
                <c:pt idx="1319">
                  <c:v>75.694417302568212</c:v>
                </c:pt>
                <c:pt idx="1320">
                  <c:v>75.70327441281853</c:v>
                </c:pt>
                <c:pt idx="1321">
                  <c:v>75.712128880803149</c:v>
                </c:pt>
                <c:pt idx="1322">
                  <c:v>75.720980714118113</c:v>
                </c:pt>
                <c:pt idx="1323">
                  <c:v>75.729829920349303</c:v>
                </c:pt>
                <c:pt idx="1324">
                  <c:v>75.738676507072583</c:v>
                </c:pt>
                <c:pt idx="1325">
                  <c:v>75.747520481853783</c:v>
                </c:pt>
                <c:pt idx="1326">
                  <c:v>75.756361852248816</c:v>
                </c:pt>
                <c:pt idx="1327">
                  <c:v>75.765200625803644</c:v>
                </c:pt>
                <c:pt idx="1328">
                  <c:v>75.774036810054341</c:v>
                </c:pt>
                <c:pt idx="1329">
                  <c:v>75.782870412527203</c:v>
                </c:pt>
                <c:pt idx="1330">
                  <c:v>75.791701440738677</c:v>
                </c:pt>
                <c:pt idx="1331">
                  <c:v>75.800529902195549</c:v>
                </c:pt>
                <c:pt idx="1332">
                  <c:v>75.809355804394826</c:v>
                </c:pt>
                <c:pt idx="1333">
                  <c:v>75.818179154823923</c:v>
                </c:pt>
                <c:pt idx="1334">
                  <c:v>75.826999960960634</c:v>
                </c:pt>
                <c:pt idx="1335">
                  <c:v>75.835818230273162</c:v>
                </c:pt>
                <c:pt idx="1336">
                  <c:v>75.844633970220244</c:v>
                </c:pt>
                <c:pt idx="1337">
                  <c:v>75.853447188251067</c:v>
                </c:pt>
                <c:pt idx="1338">
                  <c:v>75.862257891805442</c:v>
                </c:pt>
                <c:pt idx="1339">
                  <c:v>75.871066088313782</c:v>
                </c:pt>
                <c:pt idx="1340">
                  <c:v>75.879871785197153</c:v>
                </c:pt>
                <c:pt idx="1341">
                  <c:v>75.888674989867269</c:v>
                </c:pt>
                <c:pt idx="1342">
                  <c:v>75.897475709726677</c:v>
                </c:pt>
                <c:pt idx="1343">
                  <c:v>75.906273952168604</c:v>
                </c:pt>
                <c:pt idx="1344">
                  <c:v>75.915069724577194</c:v>
                </c:pt>
                <c:pt idx="1345">
                  <c:v>75.923863034327397</c:v>
                </c:pt>
                <c:pt idx="1346">
                  <c:v>75.932653888785083</c:v>
                </c:pt>
                <c:pt idx="1347">
                  <c:v>75.941442295307112</c:v>
                </c:pt>
                <c:pt idx="1348">
                  <c:v>75.950228261241293</c:v>
                </c:pt>
                <c:pt idx="1349">
                  <c:v>75.959011793926507</c:v>
                </c:pt>
                <c:pt idx="1350">
                  <c:v>75.967792900692686</c:v>
                </c:pt>
                <c:pt idx="1351">
                  <c:v>75.976571588860921</c:v>
                </c:pt>
                <c:pt idx="1352">
                  <c:v>75.985347865743435</c:v>
                </c:pt>
                <c:pt idx="1353">
                  <c:v>75.994121738643656</c:v>
                </c:pt>
                <c:pt idx="1354">
                  <c:v>76.0028932148563</c:v>
                </c:pt>
                <c:pt idx="1355">
                  <c:v>76.011662301667315</c:v>
                </c:pt>
                <c:pt idx="1356">
                  <c:v>76.020429006354021</c:v>
                </c:pt>
                <c:pt idx="1357">
                  <c:v>76.029193336185102</c:v>
                </c:pt>
                <c:pt idx="1358">
                  <c:v>76.037955298420655</c:v>
                </c:pt>
                <c:pt idx="1359">
                  <c:v>76.046714900312224</c:v>
                </c:pt>
                <c:pt idx="1360">
                  <c:v>76.05547214910284</c:v>
                </c:pt>
                <c:pt idx="1361">
                  <c:v>76.064227052027121</c:v>
                </c:pt>
                <c:pt idx="1362">
                  <c:v>76.072979616311187</c:v>
                </c:pt>
                <c:pt idx="1363">
                  <c:v>76.081729849172845</c:v>
                </c:pt>
                <c:pt idx="1364">
                  <c:v>76.090477757821546</c:v>
                </c:pt>
                <c:pt idx="1365">
                  <c:v>76.099223349458399</c:v>
                </c:pt>
                <c:pt idx="1366">
                  <c:v>76.107966631276312</c:v>
                </c:pt>
                <c:pt idx="1367">
                  <c:v>76.11670761045994</c:v>
                </c:pt>
                <c:pt idx="1368">
                  <c:v>76.125446294185764</c:v>
                </c:pt>
                <c:pt idx="1369">
                  <c:v>76.134182689622151</c:v>
                </c:pt>
                <c:pt idx="1370">
                  <c:v>76.142916803929339</c:v>
                </c:pt>
                <c:pt idx="1371">
                  <c:v>76.151648644259524</c:v>
                </c:pt>
                <c:pt idx="1372">
                  <c:v>76.160378217756886</c:v>
                </c:pt>
                <c:pt idx="1373">
                  <c:v>76.169105531557619</c:v>
                </c:pt>
                <c:pt idx="1374">
                  <c:v>76.177830592790002</c:v>
                </c:pt>
                <c:pt idx="1375">
                  <c:v>76.186553408574383</c:v>
                </c:pt>
                <c:pt idx="1376">
                  <c:v>76.195273986023281</c:v>
                </c:pt>
                <c:pt idx="1377">
                  <c:v>76.203992332241413</c:v>
                </c:pt>
                <c:pt idx="1378">
                  <c:v>76.212708454325636</c:v>
                </c:pt>
                <c:pt idx="1379">
                  <c:v>76.22142235936515</c:v>
                </c:pt>
                <c:pt idx="1380">
                  <c:v>76.23013405444145</c:v>
                </c:pt>
                <c:pt idx="1381">
                  <c:v>76.238843546628317</c:v>
                </c:pt>
                <c:pt idx="1382">
                  <c:v>76.247550842991956</c:v>
                </c:pt>
                <c:pt idx="1383">
                  <c:v>76.256255950590969</c:v>
                </c:pt>
                <c:pt idx="1384">
                  <c:v>76.264958876476442</c:v>
                </c:pt>
                <c:pt idx="1385">
                  <c:v>76.273659627691899</c:v>
                </c:pt>
                <c:pt idx="1386">
                  <c:v>76.282358211273461</c:v>
                </c:pt>
                <c:pt idx="1387">
                  <c:v>76.291054634249804</c:v>
                </c:pt>
                <c:pt idx="1388">
                  <c:v>76.299748903642197</c:v>
                </c:pt>
                <c:pt idx="1389">
                  <c:v>76.308441026464564</c:v>
                </c:pt>
                <c:pt idx="1390">
                  <c:v>76.317131009723539</c:v>
                </c:pt>
                <c:pt idx="1391">
                  <c:v>76.32581886041848</c:v>
                </c:pt>
                <c:pt idx="1392">
                  <c:v>76.334504585541467</c:v>
                </c:pt>
                <c:pt idx="1393">
                  <c:v>76.343188192077449</c:v>
                </c:pt>
                <c:pt idx="1394">
                  <c:v>76.351869687004182</c:v>
                </c:pt>
                <c:pt idx="1395">
                  <c:v>76.360549077292305</c:v>
                </c:pt>
                <c:pt idx="1396">
                  <c:v>76.369226369905363</c:v>
                </c:pt>
                <c:pt idx="1397">
                  <c:v>76.377901571799896</c:v>
                </c:pt>
                <c:pt idx="1398">
                  <c:v>76.386574689925396</c:v>
                </c:pt>
                <c:pt idx="1399">
                  <c:v>76.395245731224421</c:v>
                </c:pt>
                <c:pt idx="1400">
                  <c:v>76.403914702632562</c:v>
                </c:pt>
                <c:pt idx="1401">
                  <c:v>76.412581611078579</c:v>
                </c:pt>
                <c:pt idx="1402">
                  <c:v>76.421246463484295</c:v>
                </c:pt>
                <c:pt idx="1403">
                  <c:v>76.429909266764795</c:v>
                </c:pt>
                <c:pt idx="1404">
                  <c:v>76.43857002782832</c:v>
                </c:pt>
                <c:pt idx="1405">
                  <c:v>76.447228753576397</c:v>
                </c:pt>
                <c:pt idx="1406">
                  <c:v>76.455885450903878</c:v>
                </c:pt>
                <c:pt idx="1407">
                  <c:v>76.464540126698893</c:v>
                </c:pt>
                <c:pt idx="1408">
                  <c:v>76.473192787842962</c:v>
                </c:pt>
                <c:pt idx="1409">
                  <c:v>76.481843441211026</c:v>
                </c:pt>
                <c:pt idx="1410">
                  <c:v>76.490492093671463</c:v>
                </c:pt>
                <c:pt idx="1411">
                  <c:v>76.499138752086111</c:v>
                </c:pt>
                <c:pt idx="1412">
                  <c:v>76.507783423310357</c:v>
                </c:pt>
                <c:pt idx="1413">
                  <c:v>76.516426114193109</c:v>
                </c:pt>
                <c:pt idx="1414">
                  <c:v>76.525066831576893</c:v>
                </c:pt>
                <c:pt idx="1415">
                  <c:v>76.533705582297841</c:v>
                </c:pt>
                <c:pt idx="1416">
                  <c:v>76.542342373185789</c:v>
                </c:pt>
                <c:pt idx="1417">
                  <c:v>76.550977211064207</c:v>
                </c:pt>
                <c:pt idx="1418">
                  <c:v>76.559610102750383</c:v>
                </c:pt>
                <c:pt idx="1419">
                  <c:v>76.568241055055296</c:v>
                </c:pt>
                <c:pt idx="1420">
                  <c:v>76.576870074783798</c:v>
                </c:pt>
                <c:pt idx="1421">
                  <c:v>76.585497168734562</c:v>
                </c:pt>
                <c:pt idx="1422">
                  <c:v>76.594122343700164</c:v>
                </c:pt>
                <c:pt idx="1423">
                  <c:v>76.602745606467053</c:v>
                </c:pt>
                <c:pt idx="1424">
                  <c:v>76.611366963815669</c:v>
                </c:pt>
                <c:pt idx="1425">
                  <c:v>76.619986422520441</c:v>
                </c:pt>
                <c:pt idx="1426">
                  <c:v>76.628603989349799</c:v>
                </c:pt>
                <c:pt idx="1427">
                  <c:v>76.637219671066291</c:v>
                </c:pt>
                <c:pt idx="1428">
                  <c:v>76.645833474426496</c:v>
                </c:pt>
                <c:pt idx="1429">
                  <c:v>76.654445406181182</c:v>
                </c:pt>
                <c:pt idx="1430">
                  <c:v>76.663055473075261</c:v>
                </c:pt>
                <c:pt idx="1431">
                  <c:v>76.671663681847832</c:v>
                </c:pt>
                <c:pt idx="1432">
                  <c:v>76.680270039232298</c:v>
                </c:pt>
                <c:pt idx="1433">
                  <c:v>76.688874551956275</c:v>
                </c:pt>
                <c:pt idx="1434">
                  <c:v>76.697477226741711</c:v>
                </c:pt>
                <c:pt idx="1435">
                  <c:v>76.706078070304926</c:v>
                </c:pt>
                <c:pt idx="1436">
                  <c:v>76.714677089356584</c:v>
                </c:pt>
                <c:pt idx="1437">
                  <c:v>76.723274290601807</c:v>
                </c:pt>
                <c:pt idx="1438">
                  <c:v>76.731869680740147</c:v>
                </c:pt>
                <c:pt idx="1439">
                  <c:v>76.740463266465653</c:v>
                </c:pt>
                <c:pt idx="1440">
                  <c:v>76.749055054466879</c:v>
                </c:pt>
                <c:pt idx="1441">
                  <c:v>76.757645051426991</c:v>
                </c:pt>
                <c:pt idx="1442">
                  <c:v>76.766233264023668</c:v>
                </c:pt>
                <c:pt idx="1443">
                  <c:v>76.774819698929306</c:v>
                </c:pt>
                <c:pt idx="1444">
                  <c:v>76.783404362810913</c:v>
                </c:pt>
                <c:pt idx="1445">
                  <c:v>76.791987262330196</c:v>
                </c:pt>
                <c:pt idx="1446">
                  <c:v>76.800568404143633</c:v>
                </c:pt>
                <c:pt idx="1447">
                  <c:v>76.809147794902429</c:v>
                </c:pt>
                <c:pt idx="1448">
                  <c:v>76.817725441252605</c:v>
                </c:pt>
                <c:pt idx="1449">
                  <c:v>76.826301349835035</c:v>
                </c:pt>
                <c:pt idx="1450">
                  <c:v>76.834875527285476</c:v>
                </c:pt>
                <c:pt idx="1451">
                  <c:v>76.843447980234544</c:v>
                </c:pt>
                <c:pt idx="1452">
                  <c:v>76.85201871530785</c:v>
                </c:pt>
                <c:pt idx="1453">
                  <c:v>76.860587739125961</c:v>
                </c:pt>
                <c:pt idx="1454">
                  <c:v>76.869155058304443</c:v>
                </c:pt>
                <c:pt idx="1455">
                  <c:v>76.87772067945393</c:v>
                </c:pt>
                <c:pt idx="1456">
                  <c:v>76.886284609180123</c:v>
                </c:pt>
                <c:pt idx="1457">
                  <c:v>76.894846854083838</c:v>
                </c:pt>
                <c:pt idx="1458">
                  <c:v>76.903407420761042</c:v>
                </c:pt>
                <c:pt idx="1459">
                  <c:v>76.911966315802886</c:v>
                </c:pt>
                <c:pt idx="1460">
                  <c:v>76.920523545795746</c:v>
                </c:pt>
                <c:pt idx="1461">
                  <c:v>76.929079117321223</c:v>
                </c:pt>
                <c:pt idx="1462">
                  <c:v>76.937633036956242</c:v>
                </c:pt>
                <c:pt idx="1463">
                  <c:v>76.946185311273027</c:v>
                </c:pt>
                <c:pt idx="1464">
                  <c:v>76.954735946839136</c:v>
                </c:pt>
                <c:pt idx="1465">
                  <c:v>76.963284950217556</c:v>
                </c:pt>
                <c:pt idx="1466">
                  <c:v>76.971832327966652</c:v>
                </c:pt>
                <c:pt idx="1467">
                  <c:v>76.980378086640272</c:v>
                </c:pt>
                <c:pt idx="1468">
                  <c:v>76.988922232787758</c:v>
                </c:pt>
                <c:pt idx="1469">
                  <c:v>76.997464772953947</c:v>
                </c:pt>
                <c:pt idx="1470">
                  <c:v>77.006005713679272</c:v>
                </c:pt>
                <c:pt idx="1471">
                  <c:v>77.014545061499717</c:v>
                </c:pt>
                <c:pt idx="1472">
                  <c:v>77.023082822946918</c:v>
                </c:pt>
                <c:pt idx="1473">
                  <c:v>77.031619004548133</c:v>
                </c:pt>
                <c:pt idx="1474">
                  <c:v>77.040153612826359</c:v>
                </c:pt>
                <c:pt idx="1475">
                  <c:v>77.048686654300283</c:v>
                </c:pt>
                <c:pt idx="1476">
                  <c:v>77.057218135484376</c:v>
                </c:pt>
                <c:pt idx="1477">
                  <c:v>77.065748062888872</c:v>
                </c:pt>
                <c:pt idx="1478">
                  <c:v>77.074276443019826</c:v>
                </c:pt>
                <c:pt idx="1479">
                  <c:v>77.082803282379217</c:v>
                </c:pt>
                <c:pt idx="1480">
                  <c:v>77.091328587464844</c:v>
                </c:pt>
                <c:pt idx="1481">
                  <c:v>77.099852364770442</c:v>
                </c:pt>
                <c:pt idx="1482">
                  <c:v>77.108374620785739</c:v>
                </c:pt>
                <c:pt idx="1483">
                  <c:v>77.116895361996441</c:v>
                </c:pt>
                <c:pt idx="1484">
                  <c:v>77.125414594884248</c:v>
                </c:pt>
                <c:pt idx="1485">
                  <c:v>77.133932325926949</c:v>
                </c:pt>
                <c:pt idx="1486">
                  <c:v>77.142448561598442</c:v>
                </c:pt>
                <c:pt idx="1487">
                  <c:v>77.150963308368702</c:v>
                </c:pt>
                <c:pt idx="1488">
                  <c:v>77.159476572703895</c:v>
                </c:pt>
                <c:pt idx="1489">
                  <c:v>77.167988361066364</c:v>
                </c:pt>
                <c:pt idx="1490">
                  <c:v>77.176498679914687</c:v>
                </c:pt>
                <c:pt idx="1491">
                  <c:v>77.18500753570369</c:v>
                </c:pt>
                <c:pt idx="1492">
                  <c:v>77.19351493488449</c:v>
                </c:pt>
                <c:pt idx="1493">
                  <c:v>77.202020883904524</c:v>
                </c:pt>
                <c:pt idx="1494">
                  <c:v>77.210525389207589</c:v>
                </c:pt>
                <c:pt idx="1495">
                  <c:v>77.21902845723389</c:v>
                </c:pt>
                <c:pt idx="1496">
                  <c:v>77.227530094420004</c:v>
                </c:pt>
                <c:pt idx="1497">
                  <c:v>77.236030307198988</c:v>
                </c:pt>
                <c:pt idx="1498">
                  <c:v>77.244529102000428</c:v>
                </c:pt>
                <c:pt idx="1499">
                  <c:v>77.253026485250345</c:v>
                </c:pt>
                <c:pt idx="1500">
                  <c:v>77.261522463371378</c:v>
                </c:pt>
                <c:pt idx="1501">
                  <c:v>77.27001704278274</c:v>
                </c:pt>
                <c:pt idx="1502">
                  <c:v>77.278510229900235</c:v>
                </c:pt>
                <c:pt idx="1503">
                  <c:v>77.287002031136353</c:v>
                </c:pt>
                <c:pt idx="1504">
                  <c:v>77.29549245290022</c:v>
                </c:pt>
                <c:pt idx="1505">
                  <c:v>77.303981501597733</c:v>
                </c:pt>
                <c:pt idx="1506">
                  <c:v>77.312469183631507</c:v>
                </c:pt>
                <c:pt idx="1507">
                  <c:v>77.320955505400946</c:v>
                </c:pt>
                <c:pt idx="1508">
                  <c:v>77.329440473302242</c:v>
                </c:pt>
                <c:pt idx="1509">
                  <c:v>77.337924093728461</c:v>
                </c:pt>
                <c:pt idx="1510">
                  <c:v>77.346406373069541</c:v>
                </c:pt>
                <c:pt idx="1511">
                  <c:v>77.354887317712354</c:v>
                </c:pt>
                <c:pt idx="1512">
                  <c:v>77.363366934040641</c:v>
                </c:pt>
                <c:pt idx="1513">
                  <c:v>77.37184522843522</c:v>
                </c:pt>
                <c:pt idx="1514">
                  <c:v>77.380322207273835</c:v>
                </c:pt>
                <c:pt idx="1515">
                  <c:v>77.388797876931307</c:v>
                </c:pt>
                <c:pt idx="1516">
                  <c:v>77.397272243779526</c:v>
                </c:pt>
                <c:pt idx="1517">
                  <c:v>77.40574531418747</c:v>
                </c:pt>
                <c:pt idx="1518">
                  <c:v>77.414217094521291</c:v>
                </c:pt>
                <c:pt idx="1519">
                  <c:v>77.422687591144268</c:v>
                </c:pt>
                <c:pt idx="1520">
                  <c:v>77.431156810416908</c:v>
                </c:pt>
                <c:pt idx="1521">
                  <c:v>77.439624758696951</c:v>
                </c:pt>
                <c:pt idx="1522">
                  <c:v>77.448091442339404</c:v>
                </c:pt>
                <c:pt idx="1523">
                  <c:v>77.456556867696548</c:v>
                </c:pt>
                <c:pt idx="1524">
                  <c:v>77.465021041118035</c:v>
                </c:pt>
                <c:pt idx="1525">
                  <c:v>77.473483968950845</c:v>
                </c:pt>
                <c:pt idx="1526">
                  <c:v>77.481945657539356</c:v>
                </c:pt>
                <c:pt idx="1527">
                  <c:v>77.490406113225404</c:v>
                </c:pt>
                <c:pt idx="1528">
                  <c:v>77.498865342348267</c:v>
                </c:pt>
                <c:pt idx="1529">
                  <c:v>77.507323351244679</c:v>
                </c:pt>
                <c:pt idx="1530">
                  <c:v>77.515780146248972</c:v>
                </c:pt>
                <c:pt idx="1531">
                  <c:v>77.524235733692962</c:v>
                </c:pt>
                <c:pt idx="1532">
                  <c:v>77.532690119906093</c:v>
                </c:pt>
                <c:pt idx="1533">
                  <c:v>77.541143311215421</c:v>
                </c:pt>
                <c:pt idx="1534">
                  <c:v>77.549595313945645</c:v>
                </c:pt>
                <c:pt idx="1535">
                  <c:v>77.558046134419158</c:v>
                </c:pt>
                <c:pt idx="1536">
                  <c:v>77.566495778956053</c:v>
                </c:pt>
                <c:pt idx="1537">
                  <c:v>77.574944253874207</c:v>
                </c:pt>
                <c:pt idx="1538">
                  <c:v>77.583391565489237</c:v>
                </c:pt>
                <c:pt idx="1539">
                  <c:v>77.591837720114597</c:v>
                </c:pt>
                <c:pt idx="1540">
                  <c:v>77.600282724061557</c:v>
                </c:pt>
                <c:pt idx="1541">
                  <c:v>77.608726583639296</c:v>
                </c:pt>
                <c:pt idx="1542">
                  <c:v>77.617169305154874</c:v>
                </c:pt>
                <c:pt idx="1543">
                  <c:v>77.625610894913322</c:v>
                </c:pt>
                <c:pt idx="1544">
                  <c:v>77.634051359217608</c:v>
                </c:pt>
                <c:pt idx="1545">
                  <c:v>77.642490704368711</c:v>
                </c:pt>
                <c:pt idx="1546">
                  <c:v>77.650928936665679</c:v>
                </c:pt>
                <c:pt idx="1547">
                  <c:v>77.659366062405596</c:v>
                </c:pt>
                <c:pt idx="1548">
                  <c:v>77.667802087883629</c:v>
                </c:pt>
                <c:pt idx="1549">
                  <c:v>77.676237019393113</c:v>
                </c:pt>
                <c:pt idx="1550">
                  <c:v>77.684670863225534</c:v>
                </c:pt>
                <c:pt idx="1551">
                  <c:v>77.693103625670574</c:v>
                </c:pt>
                <c:pt idx="1552">
                  <c:v>77.701535313016137</c:v>
                </c:pt>
                <c:pt idx="1553">
                  <c:v>77.709965931548354</c:v>
                </c:pt>
                <c:pt idx="1554">
                  <c:v>77.718395487551732</c:v>
                </c:pt>
                <c:pt idx="1555">
                  <c:v>77.726823987309004</c:v>
                </c:pt>
                <c:pt idx="1556">
                  <c:v>77.73525143710134</c:v>
                </c:pt>
                <c:pt idx="1557">
                  <c:v>77.743677843208232</c:v>
                </c:pt>
                <c:pt idx="1558">
                  <c:v>77.75210321190761</c:v>
                </c:pt>
                <c:pt idx="1559">
                  <c:v>77.760527549475881</c:v>
                </c:pt>
                <c:pt idx="1560">
                  <c:v>77.768950862187907</c:v>
                </c:pt>
                <c:pt idx="1561">
                  <c:v>77.777373156317054</c:v>
                </c:pt>
                <c:pt idx="1562">
                  <c:v>77.785794438135255</c:v>
                </c:pt>
                <c:pt idx="1563">
                  <c:v>77.794214713913021</c:v>
                </c:pt>
                <c:pt idx="1564">
                  <c:v>77.802633989919471</c:v>
                </c:pt>
                <c:pt idx="1565">
                  <c:v>77.81105227242233</c:v>
                </c:pt>
                <c:pt idx="1566">
                  <c:v>77.81946956768806</c:v>
                </c:pt>
                <c:pt idx="1567">
                  <c:v>77.827885881981757</c:v>
                </c:pt>
                <c:pt idx="1568">
                  <c:v>77.836301221567325</c:v>
                </c:pt>
                <c:pt idx="1569">
                  <c:v>77.84471559270736</c:v>
                </c:pt>
                <c:pt idx="1570">
                  <c:v>77.853129001663333</c:v>
                </c:pt>
                <c:pt idx="1571">
                  <c:v>77.861541454695498</c:v>
                </c:pt>
                <c:pt idx="1572">
                  <c:v>77.869952958062981</c:v>
                </c:pt>
                <c:pt idx="1573">
                  <c:v>77.878363518023818</c:v>
                </c:pt>
                <c:pt idx="1574">
                  <c:v>77.886773140834961</c:v>
                </c:pt>
                <c:pt idx="1575">
                  <c:v>77.895181832752328</c:v>
                </c:pt>
                <c:pt idx="1576">
                  <c:v>77.903589600030827</c:v>
                </c:pt>
                <c:pt idx="1577">
                  <c:v>77.911996448924384</c:v>
                </c:pt>
                <c:pt idx="1578">
                  <c:v>77.920402385685975</c:v>
                </c:pt>
                <c:pt idx="1579">
                  <c:v>77.928807416567693</c:v>
                </c:pt>
                <c:pt idx="1580">
                  <c:v>77.937211547820695</c:v>
                </c:pt>
                <c:pt idx="1581">
                  <c:v>77.945614785695355</c:v>
                </c:pt>
                <c:pt idx="1582">
                  <c:v>77.95401713644118</c:v>
                </c:pt>
                <c:pt idx="1583">
                  <c:v>77.962418606306926</c:v>
                </c:pt>
                <c:pt idx="1584">
                  <c:v>77.970819201540564</c:v>
                </c:pt>
                <c:pt idx="1585">
                  <c:v>77.979218928389358</c:v>
                </c:pt>
                <c:pt idx="1586">
                  <c:v>77.987617793099872</c:v>
                </c:pt>
                <c:pt idx="1587">
                  <c:v>77.996015801918048</c:v>
                </c:pt>
                <c:pt idx="1588">
                  <c:v>78.004412961089145</c:v>
                </c:pt>
                <c:pt idx="1589">
                  <c:v>78.012809276857908</c:v>
                </c:pt>
                <c:pt idx="1590">
                  <c:v>78.021204755468418</c:v>
                </c:pt>
                <c:pt idx="1591">
                  <c:v>78.029599403164312</c:v>
                </c:pt>
                <c:pt idx="1592">
                  <c:v>78.037993226188689</c:v>
                </c:pt>
                <c:pt idx="1593">
                  <c:v>78.046386230784194</c:v>
                </c:pt>
                <c:pt idx="1594">
                  <c:v>78.054778423193028</c:v>
                </c:pt>
                <c:pt idx="1595">
                  <c:v>78.063169809657012</c:v>
                </c:pt>
                <c:pt idx="1596">
                  <c:v>78.071560396417567</c:v>
                </c:pt>
                <c:pt idx="1597">
                  <c:v>78.079950189715802</c:v>
                </c:pt>
                <c:pt idx="1598">
                  <c:v>78.088339195792514</c:v>
                </c:pt>
                <c:pt idx="1599">
                  <c:v>78.096727420888215</c:v>
                </c:pt>
                <c:pt idx="1600">
                  <c:v>78.105114871243188</c:v>
                </c:pt>
                <c:pt idx="1601">
                  <c:v>78.113501553097507</c:v>
                </c:pt>
                <c:pt idx="1602">
                  <c:v>78.121887472691057</c:v>
                </c:pt>
                <c:pt idx="1603">
                  <c:v>78.130272636263598</c:v>
                </c:pt>
                <c:pt idx="1604">
                  <c:v>78.138657050054746</c:v>
                </c:pt>
                <c:pt idx="1605">
                  <c:v>78.147040720304091</c:v>
                </c:pt>
                <c:pt idx="1606">
                  <c:v>78.155423653251091</c:v>
                </c:pt>
                <c:pt idx="1607">
                  <c:v>78.163805855135266</c:v>
                </c:pt>
                <c:pt idx="1608">
                  <c:v>78.172187332196131</c:v>
                </c:pt>
                <c:pt idx="1609">
                  <c:v>78.180568090673233</c:v>
                </c:pt>
                <c:pt idx="1610">
                  <c:v>78.188948136806189</c:v>
                </c:pt>
                <c:pt idx="1611">
                  <c:v>78.197327476834786</c:v>
                </c:pt>
                <c:pt idx="1612">
                  <c:v>78.205706116998883</c:v>
                </c:pt>
                <c:pt idx="1613">
                  <c:v>78.214084063538579</c:v>
                </c:pt>
                <c:pt idx="1614">
                  <c:v>78.22246132269413</c:v>
                </c:pt>
                <c:pt idx="1615">
                  <c:v>78.230837900706078</c:v>
                </c:pt>
                <c:pt idx="1616">
                  <c:v>78.239213803815232</c:v>
                </c:pt>
                <c:pt idx="1617">
                  <c:v>78.247589038262674</c:v>
                </c:pt>
                <c:pt idx="1618">
                  <c:v>78.255963610289854</c:v>
                </c:pt>
                <c:pt idx="1619">
                  <c:v>78.264337526138618</c:v>
                </c:pt>
                <c:pt idx="1620">
                  <c:v>78.272710792051157</c:v>
                </c:pt>
                <c:pt idx="1621">
                  <c:v>78.281083414270157</c:v>
                </c:pt>
                <c:pt idx="1622">
                  <c:v>78.289455399038729</c:v>
                </c:pt>
                <c:pt idx="1623">
                  <c:v>78.297826752600514</c:v>
                </c:pt>
                <c:pt idx="1624">
                  <c:v>78.306197481199675</c:v>
                </c:pt>
                <c:pt idx="1625">
                  <c:v>78.314567591080959</c:v>
                </c:pt>
                <c:pt idx="1626">
                  <c:v>78.322937088489695</c:v>
                </c:pt>
                <c:pt idx="1627">
                  <c:v>78.331305979671839</c:v>
                </c:pt>
                <c:pt idx="1628">
                  <c:v>78.339674270874056</c:v>
                </c:pt>
                <c:pt idx="1629">
                  <c:v>78.348041968343651</c:v>
                </c:pt>
                <c:pt idx="1630">
                  <c:v>78.356409078328682</c:v>
                </c:pt>
                <c:pt idx="1631">
                  <c:v>78.364775607077988</c:v>
                </c:pt>
                <c:pt idx="1632">
                  <c:v>78.373141560841219</c:v>
                </c:pt>
                <c:pt idx="1633">
                  <c:v>78.381506945868779</c:v>
                </c:pt>
                <c:pt idx="1634">
                  <c:v>78.389871768412021</c:v>
                </c:pt>
                <c:pt idx="1635">
                  <c:v>78.398236034723141</c:v>
                </c:pt>
                <c:pt idx="1636">
                  <c:v>78.406599751055282</c:v>
                </c:pt>
                <c:pt idx="1637">
                  <c:v>78.414962923662543</c:v>
                </c:pt>
                <c:pt idx="1638">
                  <c:v>78.42332555880003</c:v>
                </c:pt>
                <c:pt idx="1639">
                  <c:v>78.431687662723846</c:v>
                </c:pt>
                <c:pt idx="1640">
                  <c:v>78.440049241691199</c:v>
                </c:pt>
                <c:pt idx="1641">
                  <c:v>78.448410301960337</c:v>
                </c:pt>
                <c:pt idx="1642">
                  <c:v>78.456770849790686</c:v>
                </c:pt>
                <c:pt idx="1643">
                  <c:v>78.465130891442797</c:v>
                </c:pt>
                <c:pt idx="1644">
                  <c:v>78.473490433178426</c:v>
                </c:pt>
                <c:pt idx="1645">
                  <c:v>78.481849481260554</c:v>
                </c:pt>
                <c:pt idx="1646">
                  <c:v>78.490208041953437</c:v>
                </c:pt>
                <c:pt idx="1647">
                  <c:v>78.4985661215226</c:v>
                </c:pt>
                <c:pt idx="1648">
                  <c:v>78.506923726234888</c:v>
                </c:pt>
                <c:pt idx="1649">
                  <c:v>78.515280862358551</c:v>
                </c:pt>
                <c:pt idx="1650">
                  <c:v>78.523637536163193</c:v>
                </c:pt>
                <c:pt idx="1651">
                  <c:v>78.531993753919835</c:v>
                </c:pt>
                <c:pt idx="1652">
                  <c:v>78.540349521900993</c:v>
                </c:pt>
                <c:pt idx="1653">
                  <c:v>78.548704846380659</c:v>
                </c:pt>
                <c:pt idx="1654">
                  <c:v>78.557059733634361</c:v>
                </c:pt>
                <c:pt idx="1655">
                  <c:v>78.565414189939162</c:v>
                </c:pt>
                <c:pt idx="1656">
                  <c:v>78.573768221573758</c:v>
                </c:pt>
                <c:pt idx="1657">
                  <c:v>78.582121834818423</c:v>
                </c:pt>
                <c:pt idx="1658">
                  <c:v>78.590475035955166</c:v>
                </c:pt>
                <c:pt idx="1659">
                  <c:v>78.598827831267613</c:v>
                </c:pt>
                <c:pt idx="1660">
                  <c:v>78.607180227041169</c:v>
                </c:pt>
                <c:pt idx="1661">
                  <c:v>78.615532229562987</c:v>
                </c:pt>
                <c:pt idx="1662">
                  <c:v>78.623883845122009</c:v>
                </c:pt>
                <c:pt idx="1663">
                  <c:v>78.632235080009039</c:v>
                </c:pt>
                <c:pt idx="1664">
                  <c:v>78.640585940516729</c:v>
                </c:pt>
                <c:pt idx="1665">
                  <c:v>78.648936432939593</c:v>
                </c:pt>
                <c:pt idx="1666">
                  <c:v>78.657286563574132</c:v>
                </c:pt>
                <c:pt idx="1667">
                  <c:v>78.665636338718784</c:v>
                </c:pt>
                <c:pt idx="1668">
                  <c:v>78.673985764674029</c:v>
                </c:pt>
                <c:pt idx="1669">
                  <c:v>78.682334847742311</c:v>
                </c:pt>
                <c:pt idx="1670">
                  <c:v>78.690683594228233</c:v>
                </c:pt>
                <c:pt idx="1671">
                  <c:v>78.699032010438415</c:v>
                </c:pt>
                <c:pt idx="1672">
                  <c:v>78.707380102681682</c:v>
                </c:pt>
                <c:pt idx="1673">
                  <c:v>78.715727877269003</c:v>
                </c:pt>
                <c:pt idx="1674">
                  <c:v>78.724075340513565</c:v>
                </c:pt>
                <c:pt idx="1675">
                  <c:v>78.73242249873077</c:v>
                </c:pt>
                <c:pt idx="1676">
                  <c:v>78.740769358238353</c:v>
                </c:pt>
                <c:pt idx="1677">
                  <c:v>78.749115925356293</c:v>
                </c:pt>
                <c:pt idx="1678">
                  <c:v>78.757462206406984</c:v>
                </c:pt>
                <c:pt idx="1679">
                  <c:v>78.765808207715139</c:v>
                </c:pt>
                <c:pt idx="1680">
                  <c:v>78.774153935607941</c:v>
                </c:pt>
                <c:pt idx="1681">
                  <c:v>78.782499396414963</c:v>
                </c:pt>
                <c:pt idx="1682">
                  <c:v>78.790844596468347</c:v>
                </c:pt>
                <c:pt idx="1683">
                  <c:v>78.799189542102653</c:v>
                </c:pt>
                <c:pt idx="1684">
                  <c:v>78.807534239655098</c:v>
                </c:pt>
                <c:pt idx="1685">
                  <c:v>78.8158786954654</c:v>
                </c:pt>
                <c:pt idx="1686">
                  <c:v>78.824222915875993</c:v>
                </c:pt>
                <c:pt idx="1687">
                  <c:v>78.832566907231893</c:v>
                </c:pt>
                <c:pt idx="1688">
                  <c:v>78.840910675880835</c:v>
                </c:pt>
                <c:pt idx="1689">
                  <c:v>78.849254228173336</c:v>
                </c:pt>
                <c:pt idx="1690">
                  <c:v>78.857597570462602</c:v>
                </c:pt>
                <c:pt idx="1691">
                  <c:v>78.865940709104692</c:v>
                </c:pt>
                <c:pt idx="1692">
                  <c:v>78.87428365045848</c:v>
                </c:pt>
                <c:pt idx="1693">
                  <c:v>78.882626400885741</c:v>
                </c:pt>
                <c:pt idx="1694">
                  <c:v>78.890968966751117</c:v>
                </c:pt>
                <c:pt idx="1695">
                  <c:v>78.899311354422238</c:v>
                </c:pt>
                <c:pt idx="1696">
                  <c:v>78.907653570269687</c:v>
                </c:pt>
                <c:pt idx="1697">
                  <c:v>78.91599562066709</c:v>
                </c:pt>
                <c:pt idx="1698">
                  <c:v>78.92433751199107</c:v>
                </c:pt>
                <c:pt idx="1699">
                  <c:v>78.932679250621391</c:v>
                </c:pt>
                <c:pt idx="1700">
                  <c:v>78.941020842940929</c:v>
                </c:pt>
                <c:pt idx="1701">
                  <c:v>78.949362295335703</c:v>
                </c:pt>
                <c:pt idx="1702">
                  <c:v>78.957703614194955</c:v>
                </c:pt>
                <c:pt idx="1703">
                  <c:v>78.966044805911125</c:v>
                </c:pt>
                <c:pt idx="1704">
                  <c:v>78.974385876879964</c:v>
                </c:pt>
                <c:pt idx="1705">
                  <c:v>78.982726833500493</c:v>
                </c:pt>
                <c:pt idx="1706">
                  <c:v>78.991067682175071</c:v>
                </c:pt>
                <c:pt idx="1707">
                  <c:v>78.999408429309469</c:v>
                </c:pt>
                <c:pt idx="1708">
                  <c:v>79.007749081312852</c:v>
                </c:pt>
                <c:pt idx="1709">
                  <c:v>79.016089644597812</c:v>
                </c:pt>
                <c:pt idx="1710">
                  <c:v>79.02443012558048</c:v>
                </c:pt>
                <c:pt idx="1711">
                  <c:v>79.03277053068048</c:v>
                </c:pt>
                <c:pt idx="1712">
                  <c:v>79.041110866320977</c:v>
                </c:pt>
                <c:pt idx="1713">
                  <c:v>79.049451138928774</c:v>
                </c:pt>
                <c:pt idx="1714">
                  <c:v>79.057791354934295</c:v>
                </c:pt>
                <c:pt idx="1715">
                  <c:v>79.06613152077162</c:v>
                </c:pt>
                <c:pt idx="1716">
                  <c:v>79.074471642878549</c:v>
                </c:pt>
                <c:pt idx="1717">
                  <c:v>79.082811727696651</c:v>
                </c:pt>
                <c:pt idx="1718">
                  <c:v>79.091151781671215</c:v>
                </c:pt>
                <c:pt idx="1719">
                  <c:v>79.099491811251426</c:v>
                </c:pt>
                <c:pt idx="1720">
                  <c:v>79.107831822890276</c:v>
                </c:pt>
                <c:pt idx="1721">
                  <c:v>79.116171823044667</c:v>
                </c:pt>
                <c:pt idx="1722">
                  <c:v>79.124511818175449</c:v>
                </c:pt>
                <c:pt idx="1723">
                  <c:v>79.132851814747397</c:v>
                </c:pt>
                <c:pt idx="1724">
                  <c:v>79.141191819229363</c:v>
                </c:pt>
                <c:pt idx="1725">
                  <c:v>79.149531838094177</c:v>
                </c:pt>
                <c:pt idx="1726">
                  <c:v>79.157871877818792</c:v>
                </c:pt>
                <c:pt idx="1727">
                  <c:v>79.166211944884267</c:v>
                </c:pt>
                <c:pt idx="1728">
                  <c:v>79.17455204577584</c:v>
                </c:pt>
                <c:pt idx="1729">
                  <c:v>79.182892186982926</c:v>
                </c:pt>
                <c:pt idx="1730">
                  <c:v>79.19123237499916</c:v>
                </c:pt>
                <c:pt idx="1731">
                  <c:v>79.199572616322513</c:v>
                </c:pt>
                <c:pt idx="1732">
                  <c:v>79.207912917455218</c:v>
                </c:pt>
                <c:pt idx="1733">
                  <c:v>79.216253284903843</c:v>
                </c:pt>
                <c:pt idx="1734">
                  <c:v>79.224593725179403</c:v>
                </c:pt>
                <c:pt idx="1735">
                  <c:v>79.232934244797292</c:v>
                </c:pt>
                <c:pt idx="1736">
                  <c:v>79.241274850277392</c:v>
                </c:pt>
                <c:pt idx="1737">
                  <c:v>79.249615548144092</c:v>
                </c:pt>
                <c:pt idx="1738">
                  <c:v>79.257956344926313</c:v>
                </c:pt>
                <c:pt idx="1739">
                  <c:v>79.266297247157567</c:v>
                </c:pt>
                <c:pt idx="1740">
                  <c:v>79.274638261376012</c:v>
                </c:pt>
                <c:pt idx="1741">
                  <c:v>79.282979394124396</c:v>
                </c:pt>
                <c:pt idx="1742">
                  <c:v>79.291320651950258</c:v>
                </c:pt>
                <c:pt idx="1743">
                  <c:v>79.29966204140581</c:v>
                </c:pt>
                <c:pt idx="1744">
                  <c:v>79.308003569048068</c:v>
                </c:pt>
                <c:pt idx="1745">
                  <c:v>79.316345241438881</c:v>
                </c:pt>
                <c:pt idx="1746">
                  <c:v>79.324687065144914</c:v>
                </c:pt>
                <c:pt idx="1747">
                  <c:v>79.333029046737764</c:v>
                </c:pt>
                <c:pt idx="1748">
                  <c:v>79.341371192793986</c:v>
                </c:pt>
                <c:pt idx="1749">
                  <c:v>79.349713509895039</c:v>
                </c:pt>
                <c:pt idx="1750">
                  <c:v>79.358056004627471</c:v>
                </c:pt>
                <c:pt idx="1751">
                  <c:v>79.366398683582858</c:v>
                </c:pt>
                <c:pt idx="1752">
                  <c:v>79.374741553357879</c:v>
                </c:pt>
                <c:pt idx="1753">
                  <c:v>79.383084620554342</c:v>
                </c:pt>
                <c:pt idx="1754">
                  <c:v>79.391427891779259</c:v>
                </c:pt>
                <c:pt idx="1755">
                  <c:v>79.399771373644796</c:v>
                </c:pt>
                <c:pt idx="1756">
                  <c:v>79.408115072768467</c:v>
                </c:pt>
                <c:pt idx="1757">
                  <c:v>79.416458995773027</c:v>
                </c:pt>
                <c:pt idx="1758">
                  <c:v>79.424803149286603</c:v>
                </c:pt>
                <c:pt idx="1759">
                  <c:v>79.433147539942667</c:v>
                </c:pt>
                <c:pt idx="1760">
                  <c:v>79.44149217438013</c:v>
                </c:pt>
                <c:pt idx="1761">
                  <c:v>79.449837059243379</c:v>
                </c:pt>
                <c:pt idx="1762">
                  <c:v>79.458182201182311</c:v>
                </c:pt>
                <c:pt idx="1763">
                  <c:v>79.466527606852338</c:v>
                </c:pt>
                <c:pt idx="1764">
                  <c:v>79.474873282914473</c:v>
                </c:pt>
                <c:pt idx="1765">
                  <c:v>79.483219236035367</c:v>
                </c:pt>
                <c:pt idx="1766">
                  <c:v>79.491565472887345</c:v>
                </c:pt>
                <c:pt idx="1767">
                  <c:v>79.499912000148427</c:v>
                </c:pt>
                <c:pt idx="1768">
                  <c:v>79.508258824502377</c:v>
                </c:pt>
                <c:pt idx="1769">
                  <c:v>79.516605952638798</c:v>
                </c:pt>
                <c:pt idx="1770">
                  <c:v>79.524953391253092</c:v>
                </c:pt>
                <c:pt idx="1771">
                  <c:v>79.533301147046544</c:v>
                </c:pt>
                <c:pt idx="1772">
                  <c:v>79.541649226726378</c:v>
                </c:pt>
                <c:pt idx="1773">
                  <c:v>79.54999763700576</c:v>
                </c:pt>
                <c:pt idx="1774">
                  <c:v>79.558346384603908</c:v>
                </c:pt>
                <c:pt idx="1775">
                  <c:v>79.566695476246025</c:v>
                </c:pt>
                <c:pt idx="1776">
                  <c:v>79.575044918663451</c:v>
                </c:pt>
                <c:pt idx="1777">
                  <c:v>79.583394718593652</c:v>
                </c:pt>
                <c:pt idx="1778">
                  <c:v>79.591744882780276</c:v>
                </c:pt>
                <c:pt idx="1779">
                  <c:v>79.600095417973165</c:v>
                </c:pt>
                <c:pt idx="1780">
                  <c:v>79.608446330928459</c:v>
                </c:pt>
                <c:pt idx="1781">
                  <c:v>79.616797628408577</c:v>
                </c:pt>
                <c:pt idx="1782">
                  <c:v>79.625149317182306</c:v>
                </c:pt>
                <c:pt idx="1783">
                  <c:v>79.633501404024827</c:v>
                </c:pt>
                <c:pt idx="1784">
                  <c:v>79.641853895717759</c:v>
                </c:pt>
                <c:pt idx="1785">
                  <c:v>79.650206799049201</c:v>
                </c:pt>
                <c:pt idx="1786">
                  <c:v>79.65856012081376</c:v>
                </c:pt>
                <c:pt idx="1787">
                  <c:v>79.666913867812639</c:v>
                </c:pt>
                <c:pt idx="1788">
                  <c:v>79.675268046853617</c:v>
                </c:pt>
                <c:pt idx="1789">
                  <c:v>79.683622664751198</c:v>
                </c:pt>
                <c:pt idx="1790">
                  <c:v>79.69197772832652</c:v>
                </c:pt>
                <c:pt idx="1791">
                  <c:v>79.700333244407503</c:v>
                </c:pt>
                <c:pt idx="1792">
                  <c:v>79.708689219828841</c:v>
                </c:pt>
                <c:pt idx="1793">
                  <c:v>79.717045661432081</c:v>
                </c:pt>
                <c:pt idx="1794">
                  <c:v>79.725402576065633</c:v>
                </c:pt>
                <c:pt idx="1795">
                  <c:v>79.733759970584856</c:v>
                </c:pt>
                <c:pt idx="1796">
                  <c:v>79.742117851852072</c:v>
                </c:pt>
                <c:pt idx="1797">
                  <c:v>79.750476226736581</c:v>
                </c:pt>
                <c:pt idx="1798">
                  <c:v>79.758835102114801</c:v>
                </c:pt>
                <c:pt idx="1799">
                  <c:v>79.767194484870231</c:v>
                </c:pt>
                <c:pt idx="1800">
                  <c:v>79.775554381893528</c:v>
                </c:pt>
                <c:pt idx="1801">
                  <c:v>79.783914800082542</c:v>
                </c:pt>
                <c:pt idx="1802">
                  <c:v>79.792275746342384</c:v>
                </c:pt>
                <c:pt idx="1803">
                  <c:v>79.800637227585426</c:v>
                </c:pt>
                <c:pt idx="1804">
                  <c:v>79.808999250731404</c:v>
                </c:pt>
                <c:pt idx="1805">
                  <c:v>79.817361822707412</c:v>
                </c:pt>
                <c:pt idx="1806">
                  <c:v>79.82572495044802</c:v>
                </c:pt>
                <c:pt idx="1807">
                  <c:v>79.834088640895217</c:v>
                </c:pt>
                <c:pt idx="1808">
                  <c:v>79.842452900998566</c:v>
                </c:pt>
                <c:pt idx="1809">
                  <c:v>79.850817737715161</c:v>
                </c:pt>
                <c:pt idx="1810">
                  <c:v>79.859183158009756</c:v>
                </c:pt>
                <c:pt idx="1811">
                  <c:v>79.867549168854708</c:v>
                </c:pt>
                <c:pt idx="1812">
                  <c:v>79.875915777230148</c:v>
                </c:pt>
                <c:pt idx="1813">
                  <c:v>79.884282990123936</c:v>
                </c:pt>
                <c:pt idx="1814">
                  <c:v>79.892650814531734</c:v>
                </c:pt>
                <c:pt idx="1815">
                  <c:v>79.901019257457094</c:v>
                </c:pt>
                <c:pt idx="1816">
                  <c:v>79.909388325911422</c:v>
                </c:pt>
                <c:pt idx="1817">
                  <c:v>79.9177580269141</c:v>
                </c:pt>
                <c:pt idx="1818">
                  <c:v>79.926128367492524</c:v>
                </c:pt>
                <c:pt idx="1819">
                  <c:v>79.934499354682117</c:v>
                </c:pt>
                <c:pt idx="1820">
                  <c:v>79.942870995526391</c:v>
                </c:pt>
                <c:pt idx="1821">
                  <c:v>79.951243297077056</c:v>
                </c:pt>
                <c:pt idx="1822">
                  <c:v>79.959616266393937</c:v>
                </c:pt>
                <c:pt idx="1823">
                  <c:v>79.967989910545157</c:v>
                </c:pt>
                <c:pt idx="1824">
                  <c:v>79.976364236607125</c:v>
                </c:pt>
                <c:pt idx="1825">
                  <c:v>79.98473925166455</c:v>
                </c:pt>
                <c:pt idx="1826">
                  <c:v>79.993114962810623</c:v>
                </c:pt>
                <c:pt idx="1827">
                  <c:v>80.001491377146849</c:v>
                </c:pt>
                <c:pt idx="1828">
                  <c:v>80.009868501783345</c:v>
                </c:pt>
                <c:pt idx="1829">
                  <c:v>80.018246343838697</c:v>
                </c:pt>
                <c:pt idx="1830">
                  <c:v>80.026624910440106</c:v>
                </c:pt>
                <c:pt idx="1831">
                  <c:v>80.035004208723421</c:v>
                </c:pt>
                <c:pt idx="1832">
                  <c:v>80.043384245833124</c:v>
                </c:pt>
                <c:pt idx="1833">
                  <c:v>80.05176502892256</c:v>
                </c:pt>
                <c:pt idx="1834">
                  <c:v>80.06014656515373</c:v>
                </c:pt>
                <c:pt idx="1835">
                  <c:v>80.068528861697573</c:v>
                </c:pt>
                <c:pt idx="1836">
                  <c:v>80.076911925733896</c:v>
                </c:pt>
                <c:pt idx="1837">
                  <c:v>80.085295764451431</c:v>
                </c:pt>
                <c:pt idx="1838">
                  <c:v>80.093680385047946</c:v>
                </c:pt>
                <c:pt idx="1839">
                  <c:v>80.102065794730237</c:v>
                </c:pt>
                <c:pt idx="1840">
                  <c:v>80.11045200071419</c:v>
                </c:pt>
                <c:pt idx="1841">
                  <c:v>80.118839010224889</c:v>
                </c:pt>
                <c:pt idx="1842">
                  <c:v>80.127226830496568</c:v>
                </c:pt>
                <c:pt idx="1843">
                  <c:v>80.135615468772755</c:v>
                </c:pt>
                <c:pt idx="1844">
                  <c:v>80.144004932306274</c:v>
                </c:pt>
                <c:pt idx="1845">
                  <c:v>80.152395228359339</c:v>
                </c:pt>
                <c:pt idx="1846">
                  <c:v>80.160786364203545</c:v>
                </c:pt>
                <c:pt idx="1847">
                  <c:v>80.169178347119981</c:v>
                </c:pt>
                <c:pt idx="1848">
                  <c:v>80.177571184399227</c:v>
                </c:pt>
                <c:pt idx="1849">
                  <c:v>80.185964883341498</c:v>
                </c:pt>
                <c:pt idx="1850">
                  <c:v>80.194359451256588</c:v>
                </c:pt>
                <c:pt idx="1851">
                  <c:v>80.202754895463983</c:v>
                </c:pt>
                <c:pt idx="1852">
                  <c:v>80.211151223292916</c:v>
                </c:pt>
                <c:pt idx="1853">
                  <c:v>80.219548442082441</c:v>
                </c:pt>
                <c:pt idx="1854">
                  <c:v>80.22794655918139</c:v>
                </c:pt>
                <c:pt idx="1855">
                  <c:v>80.236345581948555</c:v>
                </c:pt>
                <c:pt idx="1856">
                  <c:v>80.244745517752676</c:v>
                </c:pt>
                <c:pt idx="1857">
                  <c:v>80.25314637397247</c:v>
                </c:pt>
                <c:pt idx="1858">
                  <c:v>80.261548157996756</c:v>
                </c:pt>
                <c:pt idx="1859">
                  <c:v>80.269950877224474</c:v>
                </c:pt>
                <c:pt idx="1860">
                  <c:v>80.278354539064694</c:v>
                </c:pt>
                <c:pt idx="1861">
                  <c:v>80.286759150936788</c:v>
                </c:pt>
                <c:pt idx="1862">
                  <c:v>80.295164720270364</c:v>
                </c:pt>
                <c:pt idx="1863">
                  <c:v>80.303571254505414</c:v>
                </c:pt>
                <c:pt idx="1864">
                  <c:v>80.311978761092305</c:v>
                </c:pt>
                <c:pt idx="1865">
                  <c:v>80.320387247491851</c:v>
                </c:pt>
                <c:pt idx="1866">
                  <c:v>80.328796721175436</c:v>
                </c:pt>
                <c:pt idx="1867">
                  <c:v>80.337207189624948</c:v>
                </c:pt>
                <c:pt idx="1868">
                  <c:v>80.345618660332946</c:v>
                </c:pt>
                <c:pt idx="1869">
                  <c:v>80.354031140802675</c:v>
                </c:pt>
                <c:pt idx="1870">
                  <c:v>80.362444638548112</c:v>
                </c:pt>
                <c:pt idx="1871">
                  <c:v>80.370859161094046</c:v>
                </c:pt>
                <c:pt idx="1872">
                  <c:v>80.379274715976095</c:v>
                </c:pt>
                <c:pt idx="1873">
                  <c:v>80.387691310740848</c:v>
                </c:pt>
                <c:pt idx="1874">
                  <c:v>80.396108952945823</c:v>
                </c:pt>
                <c:pt idx="1875">
                  <c:v>80.404527650159622</c:v>
                </c:pt>
                <c:pt idx="1876">
                  <c:v>80.412947409961888</c:v>
                </c:pt>
                <c:pt idx="1877">
                  <c:v>80.421368239943462</c:v>
                </c:pt>
                <c:pt idx="1878">
                  <c:v>80.42979014770637</c:v>
                </c:pt>
                <c:pt idx="1879">
                  <c:v>80.438213140863922</c:v>
                </c:pt>
                <c:pt idx="1880">
                  <c:v>80.446637227040739</c:v>
                </c:pt>
                <c:pt idx="1881">
                  <c:v>80.455062413872895</c:v>
                </c:pt>
                <c:pt idx="1882">
                  <c:v>80.463488709007862</c:v>
                </c:pt>
                <c:pt idx="1883">
                  <c:v>80.471916120104638</c:v>
                </c:pt>
                <c:pt idx="1884">
                  <c:v>80.480344654833786</c:v>
                </c:pt>
                <c:pt idx="1885">
                  <c:v>80.488774320877539</c:v>
                </c:pt>
                <c:pt idx="1886">
                  <c:v>80.497205125929781</c:v>
                </c:pt>
                <c:pt idx="1887">
                  <c:v>80.505637077696178</c:v>
                </c:pt>
                <c:pt idx="1888">
                  <c:v>80.514070183894233</c:v>
                </c:pt>
                <c:pt idx="1889">
                  <c:v>80.522504452253301</c:v>
                </c:pt>
                <c:pt idx="1890">
                  <c:v>80.530939890514674</c:v>
                </c:pt>
                <c:pt idx="1891">
                  <c:v>80.53937650643168</c:v>
                </c:pt>
                <c:pt idx="1892">
                  <c:v>80.547814307769698</c:v>
                </c:pt>
                <c:pt idx="1893">
                  <c:v>80.556253302306246</c:v>
                </c:pt>
                <c:pt idx="1894">
                  <c:v>80.564693497831001</c:v>
                </c:pt>
                <c:pt idx="1895">
                  <c:v>80.573134902145966</c:v>
                </c:pt>
                <c:pt idx="1896">
                  <c:v>80.581577523065434</c:v>
                </c:pt>
                <c:pt idx="1897">
                  <c:v>80.590021368416018</c:v>
                </c:pt>
                <c:pt idx="1898">
                  <c:v>80.598466446036895</c:v>
                </c:pt>
                <c:pt idx="1899">
                  <c:v>80.60691276377969</c:v>
                </c:pt>
                <c:pt idx="1900">
                  <c:v>80.61536032950859</c:v>
                </c:pt>
                <c:pt idx="1901">
                  <c:v>80.623809151100474</c:v>
                </c:pt>
                <c:pt idx="1902">
                  <c:v>80.632259236444881</c:v>
                </c:pt>
                <c:pt idx="1903">
                  <c:v>80.640710593444155</c:v>
                </c:pt>
                <c:pt idx="1904">
                  <c:v>80.6491632300135</c:v>
                </c:pt>
                <c:pt idx="1905">
                  <c:v>80.657617154080981</c:v>
                </c:pt>
                <c:pt idx="1906">
                  <c:v>80.66607237358761</c:v>
                </c:pt>
                <c:pt idx="1907">
                  <c:v>80.674528896487544</c:v>
                </c:pt>
                <c:pt idx="1908">
                  <c:v>80.682986730747928</c:v>
                </c:pt>
                <c:pt idx="1909">
                  <c:v>80.691445884349136</c:v>
                </c:pt>
                <c:pt idx="1910">
                  <c:v>80.699906365284804</c:v>
                </c:pt>
                <c:pt idx="1911">
                  <c:v>80.708368181561781</c:v>
                </c:pt>
                <c:pt idx="1912">
                  <c:v>80.716831341200404</c:v>
                </c:pt>
                <c:pt idx="1913">
                  <c:v>80.725295852234382</c:v>
                </c:pt>
                <c:pt idx="1914">
                  <c:v>80.733761722710938</c:v>
                </c:pt>
                <c:pt idx="1915">
                  <c:v>80.742228960690895</c:v>
                </c:pt>
                <c:pt idx="1916">
                  <c:v>80.75069757424869</c:v>
                </c:pt>
                <c:pt idx="1917">
                  <c:v>80.759167571472545</c:v>
                </c:pt>
                <c:pt idx="1918">
                  <c:v>80.76763896046441</c:v>
                </c:pt>
                <c:pt idx="1919">
                  <c:v>80.776111749340075</c:v>
                </c:pt>
                <c:pt idx="1920">
                  <c:v>80.784585946229313</c:v>
                </c:pt>
                <c:pt idx="1921">
                  <c:v>80.79306155927587</c:v>
                </c:pt>
                <c:pt idx="1922">
                  <c:v>80.801538596637542</c:v>
                </c:pt>
                <c:pt idx="1923">
                  <c:v>80.810017066486296</c:v>
                </c:pt>
                <c:pt idx="1924">
                  <c:v>80.818496977008238</c:v>
                </c:pt>
                <c:pt idx="1925">
                  <c:v>80.826978336403869</c:v>
                </c:pt>
                <c:pt idx="1926">
                  <c:v>80.83546115288793</c:v>
                </c:pt>
                <c:pt idx="1927">
                  <c:v>80.843945434689658</c:v>
                </c:pt>
                <c:pt idx="1928">
                  <c:v>80.852431190052741</c:v>
                </c:pt>
                <c:pt idx="1929">
                  <c:v>80.860918427235475</c:v>
                </c:pt>
                <c:pt idx="1930">
                  <c:v>80.869407154510768</c:v>
                </c:pt>
                <c:pt idx="1931">
                  <c:v>80.877897380166289</c:v>
                </c:pt>
                <c:pt idx="1932">
                  <c:v>80.886389112504418</c:v>
                </c:pt>
                <c:pt idx="1933">
                  <c:v>80.894882359842484</c:v>
                </c:pt>
                <c:pt idx="1934">
                  <c:v>80.903377130512695</c:v>
                </c:pt>
                <c:pt idx="1935">
                  <c:v>80.911873432862279</c:v>
                </c:pt>
                <c:pt idx="1936">
                  <c:v>80.920371275253586</c:v>
                </c:pt>
                <c:pt idx="1937">
                  <c:v>80.928870666064071</c:v>
                </c:pt>
                <c:pt idx="1938">
                  <c:v>80.937371613686494</c:v>
                </c:pt>
                <c:pt idx="1939">
                  <c:v>80.945874126528878</c:v>
                </c:pt>
                <c:pt idx="1940">
                  <c:v>80.95437821301465</c:v>
                </c:pt>
                <c:pt idx="1941">
                  <c:v>80.962883881582698</c:v>
                </c:pt>
                <c:pt idx="1942">
                  <c:v>80.971391140687487</c:v>
                </c:pt>
                <c:pt idx="1943">
                  <c:v>80.979899998799041</c:v>
                </c:pt>
                <c:pt idx="1944">
                  <c:v>80.988410464403131</c:v>
                </c:pt>
                <c:pt idx="1945">
                  <c:v>80.996922546001272</c:v>
                </c:pt>
                <c:pt idx="1946">
                  <c:v>81.005436252110883</c:v>
                </c:pt>
                <c:pt idx="1947">
                  <c:v>81.01395159126524</c:v>
                </c:pt>
                <c:pt idx="1948">
                  <c:v>81.022468572013679</c:v>
                </c:pt>
                <c:pt idx="1949">
                  <c:v>81.030987202921622</c:v>
                </c:pt>
                <c:pt idx="1950">
                  <c:v>81.039507492570678</c:v>
                </c:pt>
                <c:pt idx="1951">
                  <c:v>81.048029449558641</c:v>
                </c:pt>
                <c:pt idx="1952">
                  <c:v>81.056553082499704</c:v>
                </c:pt>
                <c:pt idx="1953">
                  <c:v>81.065078400024433</c:v>
                </c:pt>
                <c:pt idx="1954">
                  <c:v>81.073605410779891</c:v>
                </c:pt>
                <c:pt idx="1955">
                  <c:v>81.082134123429725</c:v>
                </c:pt>
                <c:pt idx="1956">
                  <c:v>81.090664546654239</c:v>
                </c:pt>
                <c:pt idx="1957">
                  <c:v>81.099196689150446</c:v>
                </c:pt>
                <c:pt idx="1958">
                  <c:v>81.107730559632188</c:v>
                </c:pt>
                <c:pt idx="1959">
                  <c:v>81.116266166830229</c:v>
                </c:pt>
                <c:pt idx="1960">
                  <c:v>81.124803519492289</c:v>
                </c:pt>
                <c:pt idx="1961">
                  <c:v>81.133342626383197</c:v>
                </c:pt>
                <c:pt idx="1962">
                  <c:v>81.141883496284862</c:v>
                </c:pt>
                <c:pt idx="1963">
                  <c:v>81.150426137996547</c:v>
                </c:pt>
                <c:pt idx="1964">
                  <c:v>81.15897056033468</c:v>
                </c:pt>
                <c:pt idx="1965">
                  <c:v>81.167516772133226</c:v>
                </c:pt>
                <c:pt idx="1966">
                  <c:v>81.176064782243586</c:v>
                </c:pt>
                <c:pt idx="1967">
                  <c:v>81.18461459953474</c:v>
                </c:pt>
                <c:pt idx="1968">
                  <c:v>81.193166232893347</c:v>
                </c:pt>
                <c:pt idx="1969">
                  <c:v>81.201719691223786</c:v>
                </c:pt>
                <c:pt idx="1970">
                  <c:v>81.210274983448315</c:v>
                </c:pt>
                <c:pt idx="1971">
                  <c:v>81.218832118507066</c:v>
                </c:pt>
                <c:pt idx="1972">
                  <c:v>81.227391105358222</c:v>
                </c:pt>
                <c:pt idx="1973">
                  <c:v>81.235951952978056</c:v>
                </c:pt>
                <c:pt idx="1974">
                  <c:v>81.244514670361013</c:v>
                </c:pt>
                <c:pt idx="1975">
                  <c:v>81.253079266519848</c:v>
                </c:pt>
                <c:pt idx="1976">
                  <c:v>81.261645750485656</c:v>
                </c:pt>
                <c:pt idx="1977">
                  <c:v>81.270214131307995</c:v>
                </c:pt>
                <c:pt idx="1978">
                  <c:v>81.278784418054954</c:v>
                </c:pt>
                <c:pt idx="1979">
                  <c:v>81.287356619813295</c:v>
                </c:pt>
                <c:pt idx="1980">
                  <c:v>81.295930745688494</c:v>
                </c:pt>
                <c:pt idx="1981">
                  <c:v>81.304506804804817</c:v>
                </c:pt>
                <c:pt idx="1982">
                  <c:v>81.313084806305511</c:v>
                </c:pt>
                <c:pt idx="1983">
                  <c:v>81.321664759352728</c:v>
                </c:pt>
                <c:pt idx="1984">
                  <c:v>81.330246673127803</c:v>
                </c:pt>
                <c:pt idx="1985">
                  <c:v>81.338830556831255</c:v>
                </c:pt>
                <c:pt idx="1986">
                  <c:v>81.347416419682801</c:v>
                </c:pt>
                <c:pt idx="1987">
                  <c:v>81.356004270921645</c:v>
                </c:pt>
                <c:pt idx="1988">
                  <c:v>81.364594119806384</c:v>
                </c:pt>
                <c:pt idx="1989">
                  <c:v>81.373185975615215</c:v>
                </c:pt>
                <c:pt idx="1990">
                  <c:v>81.38177984764603</c:v>
                </c:pt>
                <c:pt idx="1991">
                  <c:v>81.390375745216389</c:v>
                </c:pt>
                <c:pt idx="1992">
                  <c:v>81.398973677663804</c:v>
                </c:pt>
                <c:pt idx="1993">
                  <c:v>81.407573654345697</c:v>
                </c:pt>
                <c:pt idx="1994">
                  <c:v>81.416175684639484</c:v>
                </c:pt>
                <c:pt idx="1995">
                  <c:v>81.424779777942845</c:v>
                </c:pt>
                <c:pt idx="1996">
                  <c:v>81.433385943673599</c:v>
                </c:pt>
                <c:pt idx="1997">
                  <c:v>81.441994191269927</c:v>
                </c:pt>
                <c:pt idx="1998">
                  <c:v>81.450604530190546</c:v>
                </c:pt>
                <c:pt idx="1999">
                  <c:v>81.459216969914578</c:v>
                </c:pt>
                <c:pt idx="2000" formatCode="General">
                  <c:v>81.467831519941868</c:v>
                </c:pt>
                <c:pt idx="2001" formatCode="General">
                  <c:v>81.476448189793004</c:v>
                </c:pt>
                <c:pt idx="2002" formatCode="General">
                  <c:v>81.485066989009368</c:v>
                </c:pt>
                <c:pt idx="2003" formatCode="General">
                  <c:v>81.493687927153331</c:v>
                </c:pt>
                <c:pt idx="2004" formatCode="General">
                  <c:v>81.502311013808281</c:v>
                </c:pt>
                <c:pt idx="2005" formatCode="General">
                  <c:v>81.510936258578781</c:v>
                </c:pt>
                <c:pt idx="2006" formatCode="General">
                  <c:v>81.519563671090651</c:v>
                </c:pt>
                <c:pt idx="2007" formatCode="General">
                  <c:v>81.528193260991017</c:v>
                </c:pt>
                <c:pt idx="2008" formatCode="General">
                  <c:v>81.536825037948518</c:v>
                </c:pt>
                <c:pt idx="2009" formatCode="General">
                  <c:v>81.545459011653321</c:v>
                </c:pt>
                <c:pt idx="2010" formatCode="General">
                  <c:v>81.554095191817282</c:v>
                </c:pt>
                <c:pt idx="2011" formatCode="General">
                  <c:v>81.562733588174012</c:v>
                </c:pt>
                <c:pt idx="2012" formatCode="General">
                  <c:v>81.571374210479036</c:v>
                </c:pt>
                <c:pt idx="2013" formatCode="General">
                  <c:v>81.580017068509846</c:v>
                </c:pt>
                <c:pt idx="2014" formatCode="General">
                  <c:v>81.588662172065995</c:v>
                </c:pt>
                <c:pt idx="2015" formatCode="General">
                  <c:v>81.597309530969298</c:v>
                </c:pt>
                <c:pt idx="2016" formatCode="General">
                  <c:v>81.605959155063815</c:v>
                </c:pt>
                <c:pt idx="2017" formatCode="General">
                  <c:v>81.614611054216113</c:v>
                </c:pt>
                <c:pt idx="2018" formatCode="General">
                  <c:v>81.623265238315184</c:v>
                </c:pt>
                <c:pt idx="2019" formatCode="General">
                  <c:v>81.631921717272704</c:v>
                </c:pt>
                <c:pt idx="2020" formatCode="General">
                  <c:v>81.640580501023123</c:v>
                </c:pt>
                <c:pt idx="2021" formatCode="General">
                  <c:v>81.649241599523734</c:v>
                </c:pt>
                <c:pt idx="2022" formatCode="General">
                  <c:v>81.657905022754733</c:v>
                </c:pt>
                <c:pt idx="2023" formatCode="General">
                  <c:v>81.666570780719482</c:v>
                </c:pt>
                <c:pt idx="2024" formatCode="General">
                  <c:v>81.675238883444507</c:v>
                </c:pt>
                <c:pt idx="2025" formatCode="General">
                  <c:v>81.683909340979625</c:v>
                </c:pt>
                <c:pt idx="2026" formatCode="General">
                  <c:v>81.692582163398114</c:v>
                </c:pt>
                <c:pt idx="2027" formatCode="General">
                  <c:v>81.701257360796745</c:v>
                </c:pt>
                <c:pt idx="2028" formatCode="General">
                  <c:v>81.709934943295949</c:v>
                </c:pt>
                <c:pt idx="2029" formatCode="General">
                  <c:v>81.718614921039929</c:v>
                </c:pt>
                <c:pt idx="2030" formatCode="General">
                  <c:v>81.727297304196753</c:v>
                </c:pt>
                <c:pt idx="2031" formatCode="General">
                  <c:v>81.735982102958502</c:v>
                </c:pt>
                <c:pt idx="2032" formatCode="General">
                  <c:v>81.744669327541388</c:v>
                </c:pt>
                <c:pt idx="2033" formatCode="General">
                  <c:v>81.753358988185809</c:v>
                </c:pt>
                <c:pt idx="2034" formatCode="General">
                  <c:v>81.762051095156536</c:v>
                </c:pt>
                <c:pt idx="2035" formatCode="General">
                  <c:v>81.770745658742825</c:v>
                </c:pt>
                <c:pt idx="2036" formatCode="General">
                  <c:v>81.779442689258488</c:v>
                </c:pt>
                <c:pt idx="2037" formatCode="General">
                  <c:v>81.788142197042077</c:v>
                </c:pt>
                <c:pt idx="2038" formatCode="General">
                  <c:v>81.796844192456931</c:v>
                </c:pt>
                <c:pt idx="2039" formatCode="General">
                  <c:v>81.805548685891381</c:v>
                </c:pt>
                <c:pt idx="2040" formatCode="General">
                  <c:v>81.814255687758831</c:v>
                </c:pt>
                <c:pt idx="2041" formatCode="General">
                  <c:v>81.822965208497834</c:v>
                </c:pt>
                <c:pt idx="2042" formatCode="General">
                  <c:v>81.831677258572299</c:v>
                </c:pt>
                <c:pt idx="2043" formatCode="General">
                  <c:v>81.840391848471569</c:v>
                </c:pt>
                <c:pt idx="2044" formatCode="General">
                  <c:v>81.849108988710569</c:v>
                </c:pt>
                <c:pt idx="2045" formatCode="General">
                  <c:v>81.857828689829859</c:v>
                </c:pt>
                <c:pt idx="2046" formatCode="General">
                  <c:v>81.866550962395863</c:v>
                </c:pt>
                <c:pt idx="2047" formatCode="General">
                  <c:v>81.875275817000968</c:v>
                </c:pt>
                <c:pt idx="2048" formatCode="General">
                  <c:v>81.884003264263583</c:v>
                </c:pt>
                <c:pt idx="2049" formatCode="General">
                  <c:v>81.89273331482832</c:v>
                </c:pt>
                <c:pt idx="2050" formatCode="General">
                  <c:v>81.901465979366179</c:v>
                </c:pt>
                <c:pt idx="2051" formatCode="General">
                  <c:v>81.910201268574511</c:v>
                </c:pt>
                <c:pt idx="2052" formatCode="General">
                  <c:v>81.918939193177351</c:v>
                </c:pt>
                <c:pt idx="2053" formatCode="General">
                  <c:v>81.927679763925397</c:v>
                </c:pt>
                <c:pt idx="2054" formatCode="General">
                  <c:v>81.936422991596189</c:v>
                </c:pt>
                <c:pt idx="2055" formatCode="General">
                  <c:v>81.945168886994281</c:v>
                </c:pt>
                <c:pt idx="2056" formatCode="General">
                  <c:v>81.953917460951331</c:v>
                </c:pt>
                <c:pt idx="2057" formatCode="General">
                  <c:v>81.962668724326193</c:v>
                </c:pt>
                <c:pt idx="2058" formatCode="General">
                  <c:v>81.971422688005134</c:v>
                </c:pt>
                <c:pt idx="2059" formatCode="General">
                  <c:v>81.980179362901978</c:v>
                </c:pt>
                <c:pt idx="2060" formatCode="General">
                  <c:v>81.988938759958131</c:v>
                </c:pt>
                <c:pt idx="2061" formatCode="General">
                  <c:v>81.997700890142781</c:v>
                </c:pt>
                <c:pt idx="2062" formatCode="General">
                  <c:v>82.006465764453097</c:v>
                </c:pt>
                <c:pt idx="2063" formatCode="General">
                  <c:v>82.01523339391423</c:v>
                </c:pt>
                <c:pt idx="2064" formatCode="General">
                  <c:v>82.024003789579595</c:v>
                </c:pt>
                <c:pt idx="2065" formatCode="General">
                  <c:v>82.032776962530917</c:v>
                </c:pt>
                <c:pt idx="2066" formatCode="General">
                  <c:v>82.041552923878356</c:v>
                </c:pt>
                <c:pt idx="2067" formatCode="General">
                  <c:v>82.050331684760764</c:v>
                </c:pt>
                <c:pt idx="2068" formatCode="General">
                  <c:v>82.059113256345668</c:v>
                </c:pt>
                <c:pt idx="2069" formatCode="General">
                  <c:v>82.067897649829575</c:v>
                </c:pt>
                <c:pt idx="2070" formatCode="General">
                  <c:v>82.076684876437938</c:v>
                </c:pt>
                <c:pt idx="2071" formatCode="General">
                  <c:v>82.085474947425524</c:v>
                </c:pt>
                <c:pt idx="2072" formatCode="General">
                  <c:v>82.09426787407628</c:v>
                </c:pt>
                <c:pt idx="2073" formatCode="General">
                  <c:v>82.103063667703694</c:v>
                </c:pt>
                <c:pt idx="2074" formatCode="General">
                  <c:v>82.111862339650926</c:v>
                </c:pt>
                <c:pt idx="2075" formatCode="General">
                  <c:v>82.120663901290854</c:v>
                </c:pt>
                <c:pt idx="2076" formatCode="General">
                  <c:v>82.129468364026224</c:v>
                </c:pt>
                <c:pt idx="2077" formatCode="General">
                  <c:v>82.138275739289895</c:v>
                </c:pt>
                <c:pt idx="2078" formatCode="General">
                  <c:v>82.14708603854497</c:v>
                </c:pt>
                <c:pt idx="2079" formatCode="General">
                  <c:v>82.155899273284803</c:v>
                </c:pt>
                <c:pt idx="2080" formatCode="General">
                  <c:v>82.164715455033388</c:v>
                </c:pt>
                <c:pt idx="2081" formatCode="General">
                  <c:v>82.173534595345259</c:v>
                </c:pt>
                <c:pt idx="2082" formatCode="General">
                  <c:v>82.182356705805873</c:v>
                </c:pt>
                <c:pt idx="2083" formatCode="General">
                  <c:v>82.191181798031579</c:v>
                </c:pt>
                <c:pt idx="2084" formatCode="General">
                  <c:v>82.200009883669892</c:v>
                </c:pt>
                <c:pt idx="2085" formatCode="General">
                  <c:v>82.20884097439955</c:v>
                </c:pt>
                <c:pt idx="2086" formatCode="General">
                  <c:v>82.217675081930778</c:v>
                </c:pt>
                <c:pt idx="2087" formatCode="General">
                  <c:v>82.226512218005382</c:v>
                </c:pt>
                <c:pt idx="2088" formatCode="General">
                  <c:v>82.235352394396855</c:v>
                </c:pt>
                <c:pt idx="2089" formatCode="General">
                  <c:v>82.244195622910667</c:v>
                </c:pt>
                <c:pt idx="2090" formatCode="General">
                  <c:v>82.253041915384301</c:v>
                </c:pt>
                <c:pt idx="2091" formatCode="General">
                  <c:v>82.261891283687504</c:v>
                </c:pt>
                <c:pt idx="2092" formatCode="General">
                  <c:v>82.270743739722363</c:v>
                </c:pt>
                <c:pt idx="2093" formatCode="General">
                  <c:v>82.279599295423537</c:v>
                </c:pt>
                <c:pt idx="2094" formatCode="General">
                  <c:v>82.288457962758372</c:v>
                </c:pt>
                <c:pt idx="2095" formatCode="General">
                  <c:v>82.297319753727123</c:v>
                </c:pt>
                <c:pt idx="2096" formatCode="General">
                  <c:v>82.306184680363074</c:v>
                </c:pt>
                <c:pt idx="2097" formatCode="General">
                  <c:v>82.315052754732633</c:v>
                </c:pt>
                <c:pt idx="2098" formatCode="General">
                  <c:v>82.323923988935675</c:v>
                </c:pt>
                <c:pt idx="2099" formatCode="General">
                  <c:v>82.332798395105542</c:v>
                </c:pt>
                <c:pt idx="2100" formatCode="General">
                  <c:v>82.341675985409353</c:v>
                </c:pt>
                <c:pt idx="2101" formatCode="General">
                  <c:v>82.350556772047995</c:v>
                </c:pt>
                <c:pt idx="2102" formatCode="General">
                  <c:v>82.359440767256515</c:v>
                </c:pt>
                <c:pt idx="2103" formatCode="General">
                  <c:v>82.36832798330407</c:v>
                </c:pt>
                <c:pt idx="2104" formatCode="General">
                  <c:v>82.377218432494232</c:v>
                </c:pt>
                <c:pt idx="2105" formatCode="General">
                  <c:v>82.386112127165177</c:v>
                </c:pt>
                <c:pt idx="2106" formatCode="General">
                  <c:v>82.395009079689757</c:v>
                </c:pt>
                <c:pt idx="2107" formatCode="General">
                  <c:v>82.403909302475753</c:v>
                </c:pt>
                <c:pt idx="2108" formatCode="General">
                  <c:v>82.412812807966048</c:v>
                </c:pt>
                <c:pt idx="2109" formatCode="General">
                  <c:v>82.421719608638753</c:v>
                </c:pt>
                <c:pt idx="2110" formatCode="General">
                  <c:v>82.43062971700742</c:v>
                </c:pt>
                <c:pt idx="2111" formatCode="General">
                  <c:v>82.439543145621215</c:v>
                </c:pt>
                <c:pt idx="2112" formatCode="General">
                  <c:v>82.448459907065143</c:v>
                </c:pt>
                <c:pt idx="2113" formatCode="General">
                  <c:v>82.457380013960119</c:v>
                </c:pt>
                <c:pt idx="2114" formatCode="General">
                  <c:v>82.466303478963312</c:v>
                </c:pt>
                <c:pt idx="2115" formatCode="General">
                  <c:v>82.475230314768112</c:v>
                </c:pt>
                <c:pt idx="2116" formatCode="General">
                  <c:v>82.484160534104518</c:v>
                </c:pt>
                <c:pt idx="2117" formatCode="General">
                  <c:v>82.493094149739235</c:v>
                </c:pt>
                <c:pt idx="2118" formatCode="General">
                  <c:v>82.502031174475846</c:v>
                </c:pt>
                <c:pt idx="2119" formatCode="General">
                  <c:v>82.510971621155022</c:v>
                </c:pt>
                <c:pt idx="2120" formatCode="General">
                  <c:v>82.519915502654726</c:v>
                </c:pt>
                <c:pt idx="2121" formatCode="General">
                  <c:v>82.528862831890365</c:v>
                </c:pt>
                <c:pt idx="2122" formatCode="General">
                  <c:v>82.537813621815005</c:v>
                </c:pt>
                <c:pt idx="2123" formatCode="General">
                  <c:v>82.54676788541957</c:v>
                </c:pt>
                <c:pt idx="2124" formatCode="General">
                  <c:v>82.555725635733026</c:v>
                </c:pt>
                <c:pt idx="2125" formatCode="General">
                  <c:v>82.564686885822525</c:v>
                </c:pt>
                <c:pt idx="2126" formatCode="General">
                  <c:v>82.573651648793714</c:v>
                </c:pt>
                <c:pt idx="2127" formatCode="General">
                  <c:v>82.58261993779081</c:v>
                </c:pt>
                <c:pt idx="2128" formatCode="General">
                  <c:v>82.591591765996881</c:v>
                </c:pt>
                <c:pt idx="2129" formatCode="General">
                  <c:v>82.60056714663402</c:v>
                </c:pt>
                <c:pt idx="2130" formatCode="General">
                  <c:v>82.609546092963527</c:v>
                </c:pt>
                <c:pt idx="2131" formatCode="General">
                  <c:v>82.61852861828612</c:v>
                </c:pt>
                <c:pt idx="2132" formatCode="General">
                  <c:v>82.627514735942142</c:v>
                </c:pt>
                <c:pt idx="2133" formatCode="General">
                  <c:v>82.63650445931178</c:v>
                </c:pt>
                <c:pt idx="2134" formatCode="General">
                  <c:v>82.645497801815239</c:v>
                </c:pt>
                <c:pt idx="2135" formatCode="General">
                  <c:v>82.654494776912941</c:v>
                </c:pt>
                <c:pt idx="2136" formatCode="General">
                  <c:v>82.663495398105795</c:v>
                </c:pt>
                <c:pt idx="2137" formatCode="General">
                  <c:v>82.67249967893531</c:v>
                </c:pt>
                <c:pt idx="2138" formatCode="General">
                  <c:v>82.681507632983909</c:v>
                </c:pt>
                <c:pt idx="2139" formatCode="General">
                  <c:v>82.690519273875054</c:v>
                </c:pt>
                <c:pt idx="2140" formatCode="General">
                  <c:v>82.699534615273507</c:v>
                </c:pt>
                <c:pt idx="2141" formatCode="General">
                  <c:v>82.708553670885493</c:v>
                </c:pt>
                <c:pt idx="2142" formatCode="General">
                  <c:v>82.717576454458992</c:v>
                </c:pt>
                <c:pt idx="2143" formatCode="General">
                  <c:v>82.72660297978392</c:v>
                </c:pt>
                <c:pt idx="2144" formatCode="General">
                  <c:v>82.735633260692254</c:v>
                </c:pt>
                <c:pt idx="2145" formatCode="General">
                  <c:v>82.744667311058421</c:v>
                </c:pt>
                <c:pt idx="2146" formatCode="General">
                  <c:v>82.753705144799426</c:v>
                </c:pt>
                <c:pt idx="2147" formatCode="General">
                  <c:v>82.762746775875016</c:v>
                </c:pt>
                <c:pt idx="2148" formatCode="General">
                  <c:v>82.771792218287985</c:v>
                </c:pt>
                <c:pt idx="2149" formatCode="General">
                  <c:v>82.780841486084427</c:v>
                </c:pt>
                <c:pt idx="2150" formatCode="General">
                  <c:v>82.789894593353864</c:v>
                </c:pt>
                <c:pt idx="2151" formatCode="General">
                  <c:v>82.798951554229504</c:v>
                </c:pt>
                <c:pt idx="2152" formatCode="General">
                  <c:v>82.808012382888521</c:v>
                </c:pt>
                <c:pt idx="2153" formatCode="General">
                  <c:v>82.817077093552243</c:v>
                </c:pt>
                <c:pt idx="2154" formatCode="General">
                  <c:v>82.82614570048635</c:v>
                </c:pt>
                <c:pt idx="2155" formatCode="General">
                  <c:v>82.835218218001188</c:v>
                </c:pt>
                <c:pt idx="2156" formatCode="General">
                  <c:v>82.844294660451908</c:v>
                </c:pt>
                <c:pt idx="2157" formatCode="General">
                  <c:v>82.85337504223881</c:v>
                </c:pt>
                <c:pt idx="2158" formatCode="General">
                  <c:v>82.862459377807454</c:v>
                </c:pt>
                <c:pt idx="2159" formatCode="General">
                  <c:v>82.871547681649005</c:v>
                </c:pt>
                <c:pt idx="2160" formatCode="General">
                  <c:v>82.880639968300414</c:v>
                </c:pt>
                <c:pt idx="2161" formatCode="General">
                  <c:v>82.889736252344676</c:v>
                </c:pt>
                <c:pt idx="2162" formatCode="General">
                  <c:v>82.898836548411055</c:v>
                </c:pt>
                <c:pt idx="2163" formatCode="General">
                  <c:v>82.907940871175356</c:v>
                </c:pt>
                <c:pt idx="2164" formatCode="General">
                  <c:v>82.917049235360167</c:v>
                </c:pt>
                <c:pt idx="2165" formatCode="General">
                  <c:v>82.9261616557351</c:v>
                </c:pt>
                <c:pt idx="2166" formatCode="General">
                  <c:v>82.935278147116975</c:v>
                </c:pt>
                <c:pt idx="2167" formatCode="General">
                  <c:v>82.944398724370188</c:v>
                </c:pt>
                <c:pt idx="2168" formatCode="General">
                  <c:v>82.953523402406901</c:v>
                </c:pt>
                <c:pt idx="2169" formatCode="General">
                  <c:v>82.96265219618725</c:v>
                </c:pt>
                <c:pt idx="2170" formatCode="General">
                  <c:v>82.971785120719716</c:v>
                </c:pt>
                <c:pt idx="2171" formatCode="General">
                  <c:v>82.980922191061225</c:v>
                </c:pt>
                <c:pt idx="2172" formatCode="General">
                  <c:v>82.990063422317576</c:v>
                </c:pt>
                <c:pt idx="2173" formatCode="General">
                  <c:v>82.99920882964355</c:v>
                </c:pt>
                <c:pt idx="2174" formatCode="General">
                  <c:v>83.008358428243298</c:v>
                </c:pt>
                <c:pt idx="2175" formatCode="General">
                  <c:v>83.017512233370468</c:v>
                </c:pt>
                <c:pt idx="2176" formatCode="General">
                  <c:v>83.026670260328615</c:v>
                </c:pt>
                <c:pt idx="2177" formatCode="General">
                  <c:v>83.035832524471331</c:v>
                </c:pt>
                <c:pt idx="2178" formatCode="General">
                  <c:v>83.04499904120263</c:v>
                </c:pt>
                <c:pt idx="2179" formatCode="General">
                  <c:v>83.054169825977141</c:v>
                </c:pt>
                <c:pt idx="2180" formatCode="General">
                  <c:v>83.063344894300386</c:v>
                </c:pt>
                <c:pt idx="2181" formatCode="General">
                  <c:v>83.0725242617291</c:v>
                </c:pt>
                <c:pt idx="2182" formatCode="General">
                  <c:v>83.081707943871422</c:v>
                </c:pt>
                <c:pt idx="2183" formatCode="General">
                  <c:v>83.090895956387271</c:v>
                </c:pt>
                <c:pt idx="2184" formatCode="General">
                  <c:v>83.100088314988568</c:v>
                </c:pt>
                <c:pt idx="2185" formatCode="General">
                  <c:v>83.109285035439513</c:v>
                </c:pt>
                <c:pt idx="2186" formatCode="General">
                  <c:v>83.118486133556857</c:v>
                </c:pt>
                <c:pt idx="2187" formatCode="General">
                  <c:v>83.127691625210218</c:v>
                </c:pt>
                <c:pt idx="2188" formatCode="General">
                  <c:v>83.136901526322362</c:v>
                </c:pt>
                <c:pt idx="2189" formatCode="General">
                  <c:v>83.146115852869471</c:v>
                </c:pt>
                <c:pt idx="2190" formatCode="General">
                  <c:v>83.155334620881447</c:v>
                </c:pt>
                <c:pt idx="2191" formatCode="General">
                  <c:v>83.164557846442179</c:v>
                </c:pt>
                <c:pt idx="2192" formatCode="General">
                  <c:v>83.173785545689853</c:v>
                </c:pt>
                <c:pt idx="2193" formatCode="General">
                  <c:v>83.183017734817241</c:v>
                </c:pt>
                <c:pt idx="2194" formatCode="General">
                  <c:v>83.192254430072055</c:v>
                </c:pt>
                <c:pt idx="2195" formatCode="General">
                  <c:v>83.201495647757113</c:v>
                </c:pt>
                <c:pt idx="2196" formatCode="General">
                  <c:v>83.21074140423076</c:v>
                </c:pt>
                <c:pt idx="2197" formatCode="General">
                  <c:v>83.219991715907113</c:v>
                </c:pt>
                <c:pt idx="2198" formatCode="General">
                  <c:v>83.229246599256385</c:v>
                </c:pt>
                <c:pt idx="2199" formatCode="General">
                  <c:v>83.238506070805201</c:v>
                </c:pt>
                <c:pt idx="2200" formatCode="General">
                  <c:v>83.247770147136862</c:v>
                </c:pt>
                <c:pt idx="2201" formatCode="General">
                  <c:v>83.257038844891667</c:v>
                </c:pt>
                <c:pt idx="2202" formatCode="General">
                  <c:v>83.266312180767287</c:v>
                </c:pt>
                <c:pt idx="2203" formatCode="General">
                  <c:v>83.275590171519028</c:v>
                </c:pt>
                <c:pt idx="2204" formatCode="General">
                  <c:v>83.284872833960108</c:v>
                </c:pt>
                <c:pt idx="2205" formatCode="General">
                  <c:v>83.294160184962053</c:v>
                </c:pt>
                <c:pt idx="2206" formatCode="General">
                  <c:v>83.303452241454977</c:v>
                </c:pt>
                <c:pt idx="2207" formatCode="General">
                  <c:v>83.312749020427901</c:v>
                </c:pt>
                <c:pt idx="2208" formatCode="General">
                  <c:v>83.322050538929091</c:v>
                </c:pt>
                <c:pt idx="2209" formatCode="General">
                  <c:v>83.331356814066382</c:v>
                </c:pt>
                <c:pt idx="2210" formatCode="General">
                  <c:v>83.340667863007496</c:v>
                </c:pt>
                <c:pt idx="2211" formatCode="General">
                  <c:v>83.34998370298041</c:v>
                </c:pt>
                <c:pt idx="2212" formatCode="General">
                  <c:v>83.359304351273593</c:v>
                </c:pt>
                <c:pt idx="2213" formatCode="General">
                  <c:v>83.368629825236496</c:v>
                </c:pt>
                <c:pt idx="2214" formatCode="General">
                  <c:v>83.377960142279761</c:v>
                </c:pt>
                <c:pt idx="2215" formatCode="General">
                  <c:v>83.387295319875577</c:v>
                </c:pt>
                <c:pt idx="2216" formatCode="General">
                  <c:v>83.396635375558077</c:v>
                </c:pt>
                <c:pt idx="2217" formatCode="General">
                  <c:v>83.405980326923668</c:v>
                </c:pt>
                <c:pt idx="2218" formatCode="General">
                  <c:v>83.415330191631313</c:v>
                </c:pt>
                <c:pt idx="2219" formatCode="General">
                  <c:v>83.424684987402983</c:v>
                </c:pt>
                <c:pt idx="2220" formatCode="General">
                  <c:v>83.434044732023892</c:v>
                </c:pt>
                <c:pt idx="2221" formatCode="General">
                  <c:v>83.443409443343</c:v>
                </c:pt>
                <c:pt idx="2222" formatCode="General">
                  <c:v>83.45277913927319</c:v>
                </c:pt>
                <c:pt idx="2223" formatCode="General">
                  <c:v>83.462153837791789</c:v>
                </c:pt>
                <c:pt idx="2224" formatCode="General">
                  <c:v>83.471533556940827</c:v>
                </c:pt>
                <c:pt idx="2225" formatCode="General">
                  <c:v>83.480918314827434</c:v>
                </c:pt>
                <c:pt idx="2226" formatCode="General">
                  <c:v>83.490308129624211</c:v>
                </c:pt>
                <c:pt idx="2227" formatCode="General">
                  <c:v>83.499703019569566</c:v>
                </c:pt>
                <c:pt idx="2228" formatCode="General">
                  <c:v>83.509103002968175</c:v>
                </c:pt>
                <c:pt idx="2229" formatCode="General">
                  <c:v>83.518508098191205</c:v>
                </c:pt>
                <c:pt idx="2230" formatCode="General">
                  <c:v>83.527918323676857</c:v>
                </c:pt>
                <c:pt idx="2231" formatCode="General">
                  <c:v>83.537333697930592</c:v>
                </c:pt>
                <c:pt idx="2232" formatCode="General">
                  <c:v>83.546754239525626</c:v>
                </c:pt>
                <c:pt idx="2233" formatCode="General">
                  <c:v>83.556179967103262</c:v>
                </c:pt>
                <c:pt idx="2234" formatCode="General">
                  <c:v>83.565610899373283</c:v>
                </c:pt>
                <c:pt idx="2235" formatCode="General">
                  <c:v>83.575047055114368</c:v>
                </c:pt>
                <c:pt idx="2236" formatCode="General">
                  <c:v>83.584488453174416</c:v>
                </c:pt>
                <c:pt idx="2237" formatCode="General">
                  <c:v>83.593935112470987</c:v>
                </c:pt>
                <c:pt idx="2238" formatCode="General">
                  <c:v>83.603387051991717</c:v>
                </c:pt>
                <c:pt idx="2239" formatCode="General">
                  <c:v>83.612844290794712</c:v>
                </c:pt>
                <c:pt idx="2240" formatCode="General">
                  <c:v>83.62230684800889</c:v>
                </c:pt>
                <c:pt idx="2241" formatCode="General">
                  <c:v>83.631774742834494</c:v>
                </c:pt>
                <c:pt idx="2242" formatCode="General">
                  <c:v>83.641247994543335</c:v>
                </c:pt>
                <c:pt idx="2243" formatCode="General">
                  <c:v>83.650726622479439</c:v>
                </c:pt>
                <c:pt idx="2244" formatCode="General">
                  <c:v>83.660210646059198</c:v>
                </c:pt>
                <c:pt idx="2245" formatCode="General">
                  <c:v>83.669700084772018</c:v>
                </c:pt>
                <c:pt idx="2246" formatCode="General">
                  <c:v>83.679194958180574</c:v>
                </c:pt>
                <c:pt idx="2247" formatCode="General">
                  <c:v>83.688695285921312</c:v>
                </c:pt>
                <c:pt idx="2248" formatCode="General">
                  <c:v>83.698201087704874</c:v>
                </c:pt>
                <c:pt idx="2249" formatCode="General">
                  <c:v>83.707712383316519</c:v>
                </c:pt>
                <c:pt idx="2250" formatCode="General">
                  <c:v>83.717229192616514</c:v>
                </c:pt>
                <c:pt idx="2251" formatCode="General">
                  <c:v>83.726751535540615</c:v>
                </c:pt>
                <c:pt idx="2252" formatCode="General">
                  <c:v>83.736279432100503</c:v>
                </c:pt>
                <c:pt idx="2253" formatCode="General">
                  <c:v>83.745812902384202</c:v>
                </c:pt>
                <c:pt idx="2254" formatCode="General">
                  <c:v>83.755351966556532</c:v>
                </c:pt>
                <c:pt idx="2255" formatCode="General">
                  <c:v>83.764896644859576</c:v>
                </c:pt>
                <c:pt idx="2256" formatCode="General">
                  <c:v>83.774446957613094</c:v>
                </c:pt>
                <c:pt idx="2257" formatCode="General">
                  <c:v>83.784002925215006</c:v>
                </c:pt>
                <c:pt idx="2258" formatCode="General">
                  <c:v>83.793564568141832</c:v>
                </c:pt>
                <c:pt idx="2259" formatCode="General">
                  <c:v>83.803131906949176</c:v>
                </c:pt>
                <c:pt idx="2260" formatCode="General">
                  <c:v>83.81270496227215</c:v>
                </c:pt>
                <c:pt idx="2261" formatCode="General">
                  <c:v>83.822283754825889</c:v>
                </c:pt>
                <c:pt idx="2262" formatCode="General">
                  <c:v>83.831868305405962</c:v>
                </c:pt>
                <c:pt idx="2263" formatCode="General">
                  <c:v>83.84145863488888</c:v>
                </c:pt>
                <c:pt idx="2264" formatCode="General">
                  <c:v>83.851054764232615</c:v>
                </c:pt>
                <c:pt idx="2265" formatCode="General">
                  <c:v>83.860656714477003</c:v>
                </c:pt>
                <c:pt idx="2266" formatCode="General">
                  <c:v>83.870264506744263</c:v>
                </c:pt>
                <c:pt idx="2267" formatCode="General">
                  <c:v>83.879878162239478</c:v>
                </c:pt>
                <c:pt idx="2268" formatCode="General">
                  <c:v>83.889497702251091</c:v>
                </c:pt>
                <c:pt idx="2269" formatCode="General">
                  <c:v>83.899123148151418</c:v>
                </c:pt>
                <c:pt idx="2270" formatCode="General">
                  <c:v>83.908754521397128</c:v>
                </c:pt>
                <c:pt idx="2271" formatCode="General">
                  <c:v>83.91839184352969</c:v>
                </c:pt>
                <c:pt idx="2272" formatCode="General">
                  <c:v>83.928035136175978</c:v>
                </c:pt>
                <c:pt idx="2273" formatCode="General">
                  <c:v>83.937684421048772</c:v>
                </c:pt>
                <c:pt idx="2274" formatCode="General">
                  <c:v>83.947339719947124</c:v>
                </c:pt>
                <c:pt idx="2275" formatCode="General">
                  <c:v>83.9570010547571</c:v>
                </c:pt>
                <c:pt idx="2276" formatCode="General">
                  <c:v>83.966668447452079</c:v>
                </c:pt>
                <c:pt idx="2277" formatCode="General">
                  <c:v>83.976341920093418</c:v>
                </c:pt>
                <c:pt idx="2278" formatCode="General">
                  <c:v>83.986021494831007</c:v>
                </c:pt>
                <c:pt idx="2279" formatCode="General">
                  <c:v>83.995707193903641</c:v>
                </c:pt>
                <c:pt idx="2280" formatCode="General">
                  <c:v>84.005399039639698</c:v>
                </c:pt>
                <c:pt idx="2281" formatCode="General">
                  <c:v>84.015097054457655</c:v>
                </c:pt>
                <c:pt idx="2282" formatCode="General">
                  <c:v>84.024801260866511</c:v>
                </c:pt>
                <c:pt idx="2283" formatCode="General">
                  <c:v>84.034511681466554</c:v>
                </c:pt>
                <c:pt idx="2284" formatCode="General">
                  <c:v>84.044228338949722</c:v>
                </c:pt>
                <c:pt idx="2285" formatCode="General">
                  <c:v>84.05395125610022</c:v>
                </c:pt>
                <c:pt idx="2286" formatCode="General">
                  <c:v>84.063680455795122</c:v>
                </c:pt>
                <c:pt idx="2287" formatCode="General">
                  <c:v>84.073415961004883</c:v>
                </c:pt>
                <c:pt idx="2288" formatCode="General">
                  <c:v>84.083157794793948</c:v>
                </c:pt>
                <c:pt idx="2289" formatCode="General">
                  <c:v>84.092905980321248</c:v>
                </c:pt>
                <c:pt idx="2290" formatCode="General">
                  <c:v>84.102660540840887</c:v>
                </c:pt>
                <c:pt idx="2291" formatCode="General">
                  <c:v>84.112421499702634</c:v>
                </c:pt>
                <c:pt idx="2292" formatCode="General">
                  <c:v>84.122188880352553</c:v>
                </c:pt>
                <c:pt idx="2293" formatCode="General">
                  <c:v>84.13196270633361</c:v>
                </c:pt>
                <c:pt idx="2294" formatCode="General">
                  <c:v>84.141743001286159</c:v>
                </c:pt>
                <c:pt idx="2295" formatCode="General">
                  <c:v>84.151529788948721</c:v>
                </c:pt>
                <c:pt idx="2296" formatCode="General">
                  <c:v>84.161323093158416</c:v>
                </c:pt>
                <c:pt idx="2297" formatCode="General">
                  <c:v>84.171122937851678</c:v>
                </c:pt>
                <c:pt idx="2298" formatCode="General">
                  <c:v>84.180929347064819</c:v>
                </c:pt>
                <c:pt idx="2299" formatCode="General">
                  <c:v>84.190742344934677</c:v>
                </c:pt>
                <c:pt idx="2300" formatCode="General">
                  <c:v>84.200561955699214</c:v>
                </c:pt>
                <c:pt idx="2301" formatCode="General">
                  <c:v>84.210388203698116</c:v>
                </c:pt>
                <c:pt idx="2302" formatCode="General">
                  <c:v>84.22022111337354</c:v>
                </c:pt>
                <c:pt idx="2303" formatCode="General">
                  <c:v>84.230060709270589</c:v>
                </c:pt>
                <c:pt idx="2304" formatCode="General">
                  <c:v>84.239907016038075</c:v>
                </c:pt>
                <c:pt idx="2305" formatCode="General">
                  <c:v>84.249760058429132</c:v>
                </c:pt>
                <c:pt idx="2306" formatCode="General">
                  <c:v>84.259619861301843</c:v>
                </c:pt>
                <c:pt idx="2307" formatCode="General">
                  <c:v>84.269486449619933</c:v>
                </c:pt>
                <c:pt idx="2308" formatCode="General">
                  <c:v>84.279359848453367</c:v>
                </c:pt>
                <c:pt idx="2309" formatCode="General">
                  <c:v>84.289240082979134</c:v>
                </c:pt>
                <c:pt idx="2310" formatCode="General">
                  <c:v>84.299127178481783</c:v>
                </c:pt>
                <c:pt idx="2311" formatCode="General">
                  <c:v>84.309021160354192</c:v>
                </c:pt>
                <c:pt idx="2312" formatCode="General">
                  <c:v>84.318922054098223</c:v>
                </c:pt>
                <c:pt idx="2313" formatCode="General">
                  <c:v>84.328829885325405</c:v>
                </c:pt>
                <c:pt idx="2314" formatCode="General">
                  <c:v>84.338744679757639</c:v>
                </c:pt>
                <c:pt idx="2315" formatCode="General">
                  <c:v>84.348666463227872</c:v>
                </c:pt>
                <c:pt idx="2316" formatCode="General">
                  <c:v>84.358595261680819</c:v>
                </c:pt>
                <c:pt idx="2317" formatCode="General">
                  <c:v>84.368531101173673</c:v>
                </c:pt>
                <c:pt idx="2318" formatCode="General">
                  <c:v>84.378474007876832</c:v>
                </c:pt>
                <c:pt idx="2319" formatCode="General">
                  <c:v>84.388424008074608</c:v>
                </c:pt>
                <c:pt idx="2320" formatCode="General">
                  <c:v>84.398381128165923</c:v>
                </c:pt>
                <c:pt idx="2321" formatCode="General">
                  <c:v>84.408345394665076</c:v>
                </c:pt>
                <c:pt idx="2322" formatCode="General">
                  <c:v>84.418316834202514</c:v>
                </c:pt>
                <c:pt idx="2323" formatCode="General">
                  <c:v>84.42829547352548</c:v>
                </c:pt>
                <c:pt idx="2324" formatCode="General">
                  <c:v>84.438281339498857</c:v>
                </c:pt>
                <c:pt idx="2325" formatCode="General">
                  <c:v>84.448274459105875</c:v>
                </c:pt>
                <c:pt idx="2326" formatCode="General">
                  <c:v>84.458274859448878</c:v>
                </c:pt>
                <c:pt idx="2327" formatCode="General">
                  <c:v>84.46828256775008</c:v>
                </c:pt>
                <c:pt idx="2328" formatCode="General">
                  <c:v>84.478297611352403</c:v>
                </c:pt>
                <c:pt idx="2329" formatCode="General">
                  <c:v>84.488320017720156</c:v>
                </c:pt>
                <c:pt idx="2330" formatCode="General">
                  <c:v>84.498349814439933</c:v>
                </c:pt>
                <c:pt idx="2331" formatCode="General">
                  <c:v>84.508387029221296</c:v>
                </c:pt>
                <c:pt idx="2332" formatCode="General">
                  <c:v>84.518431689897668</c:v>
                </c:pt>
                <c:pt idx="2333" formatCode="General">
                  <c:v>84.528483824427056</c:v>
                </c:pt>
                <c:pt idx="2334" formatCode="General">
                  <c:v>84.53854346089291</c:v>
                </c:pt>
                <c:pt idx="2335" formatCode="General">
                  <c:v>84.548610627504985</c:v>
                </c:pt>
                <c:pt idx="2336" formatCode="General">
                  <c:v>84.558685352600051</c:v>
                </c:pt>
                <c:pt idx="2337" formatCode="General">
                  <c:v>84.568767664642849</c:v>
                </c:pt>
                <c:pt idx="2338" formatCode="General">
                  <c:v>84.578857592226825</c:v>
                </c:pt>
                <c:pt idx="2339" formatCode="General">
                  <c:v>84.588955164075031</c:v>
                </c:pt>
                <c:pt idx="2340" formatCode="General">
                  <c:v>84.599060409041002</c:v>
                </c:pt>
                <c:pt idx="2341" formatCode="General">
                  <c:v>84.609173356109551</c:v>
                </c:pt>
                <c:pt idx="2342" formatCode="General">
                  <c:v>84.619294034397683</c:v>
                </c:pt>
                <c:pt idx="2343" formatCode="General">
                  <c:v>84.629422473155415</c:v>
                </c:pt>
                <c:pt idx="2344" formatCode="General">
                  <c:v>84.639558701766745</c:v>
                </c:pt>
                <c:pt idx="2345" formatCode="General">
                  <c:v>84.649702749750475</c:v>
                </c:pt>
                <c:pt idx="2346" formatCode="General">
                  <c:v>84.65985464676109</c:v>
                </c:pt>
                <c:pt idx="2347" formatCode="General">
                  <c:v>84.670014422589759</c:v>
                </c:pt>
                <c:pt idx="2348" formatCode="General">
                  <c:v>84.680182107165081</c:v>
                </c:pt>
                <c:pt idx="2349" formatCode="General">
                  <c:v>84.690357730554183</c:v>
                </c:pt>
                <c:pt idx="2350" formatCode="General">
                  <c:v>84.700541322963531</c:v>
                </c:pt>
                <c:pt idx="2351" formatCode="General">
                  <c:v>84.710732914739893</c:v>
                </c:pt>
                <c:pt idx="2352" formatCode="General">
                  <c:v>84.720932536371294</c:v>
                </c:pt>
                <c:pt idx="2353" formatCode="General">
                  <c:v>84.731140218487923</c:v>
                </c:pt>
                <c:pt idx="2354" formatCode="General">
                  <c:v>84.741355991863159</c:v>
                </c:pt>
                <c:pt idx="2355" formatCode="General">
                  <c:v>84.751579887414493</c:v>
                </c:pt>
                <c:pt idx="2356" formatCode="General">
                  <c:v>84.761811936204467</c:v>
                </c:pt>
                <c:pt idx="2357" formatCode="General">
                  <c:v>84.772052169441707</c:v>
                </c:pt>
                <c:pt idx="2358" formatCode="General">
                  <c:v>84.782300618481926</c:v>
                </c:pt>
                <c:pt idx="2359" formatCode="General">
                  <c:v>84.792557314828883</c:v>
                </c:pt>
                <c:pt idx="2360" formatCode="General">
                  <c:v>84.802822290135381</c:v>
                </c:pt>
                <c:pt idx="2361" formatCode="General">
                  <c:v>84.81309557620429</c:v>
                </c:pt>
                <c:pt idx="2362" formatCode="General">
                  <c:v>84.823377204989612</c:v>
                </c:pt>
                <c:pt idx="2363" formatCode="General">
                  <c:v>84.833667208597504</c:v>
                </c:pt>
                <c:pt idx="2364" formatCode="General">
                  <c:v>84.843965619287218</c:v>
                </c:pt>
                <c:pt idx="2365" formatCode="General">
                  <c:v>84.854272469472306</c:v>
                </c:pt>
                <c:pt idx="2366" formatCode="General">
                  <c:v>84.864587791721576</c:v>
                </c:pt>
                <c:pt idx="2367" formatCode="General">
                  <c:v>84.87491161876018</c:v>
                </c:pt>
                <c:pt idx="2368" formatCode="General">
                  <c:v>84.885243983470701</c:v>
                </c:pt>
                <c:pt idx="2369" formatCode="General">
                  <c:v>84.895584918894244</c:v>
                </c:pt>
                <c:pt idx="2370" formatCode="General">
                  <c:v>84.905934458231499</c:v>
                </c:pt>
                <c:pt idx="2371" formatCode="General">
                  <c:v>84.916292634843913</c:v>
                </c:pt>
                <c:pt idx="2372" formatCode="General">
                  <c:v>84.926659482254721</c:v>
                </c:pt>
                <c:pt idx="2373" formatCode="General">
                  <c:v>84.937035034150156</c:v>
                </c:pt>
                <c:pt idx="2374" formatCode="General">
                  <c:v>84.947419324380476</c:v>
                </c:pt>
                <c:pt idx="2375" formatCode="General">
                  <c:v>84.957812386961223</c:v>
                </c:pt>
                <c:pt idx="2376" formatCode="General">
                  <c:v>84.968214256074319</c:v>
                </c:pt>
                <c:pt idx="2377" formatCode="General">
                  <c:v>84.978624966069219</c:v>
                </c:pt>
                <c:pt idx="2378" formatCode="General">
                  <c:v>84.98904455146409</c:v>
                </c:pt>
                <c:pt idx="2379" formatCode="General">
                  <c:v>84.99947304694706</c:v>
                </c:pt>
                <c:pt idx="2380" formatCode="General">
                  <c:v>85.009910487377326</c:v>
                </c:pt>
                <c:pt idx="2381" formatCode="General">
                  <c:v>85.020356907786365</c:v>
                </c:pt>
                <c:pt idx="2382" formatCode="General">
                  <c:v>85.03081234337921</c:v>
                </c:pt>
                <c:pt idx="2383" formatCode="General">
                  <c:v>85.04127682953569</c:v>
                </c:pt>
                <c:pt idx="2384" formatCode="General">
                  <c:v>85.051750401811532</c:v>
                </c:pt>
                <c:pt idx="2385" formatCode="General">
                  <c:v>85.062233095939746</c:v>
                </c:pt>
                <c:pt idx="2386" formatCode="General">
                  <c:v>85.072724947831887</c:v>
                </c:pt>
                <c:pt idx="2387" formatCode="General">
                  <c:v>85.083225993579163</c:v>
                </c:pt>
                <c:pt idx="2388" formatCode="General">
                  <c:v>85.09373626945397</c:v>
                </c:pt>
                <c:pt idx="2389" formatCode="General">
                  <c:v>85.104255811910946</c:v>
                </c:pt>
                <c:pt idx="2390" formatCode="General">
                  <c:v>85.114784657588388</c:v>
                </c:pt>
                <c:pt idx="2391" formatCode="General">
                  <c:v>85.125322843309618</c:v>
                </c:pt>
                <c:pt idx="2392" formatCode="General">
                  <c:v>85.135870406084194</c:v>
                </c:pt>
                <c:pt idx="2393" formatCode="General">
                  <c:v>85.146427383109355</c:v>
                </c:pt>
                <c:pt idx="2394" formatCode="General">
                  <c:v>85.156993811771301</c:v>
                </c:pt>
                <c:pt idx="2395" formatCode="General">
                  <c:v>85.167569729646587</c:v>
                </c:pt>
                <c:pt idx="2396" formatCode="General">
                  <c:v>85.178155174503488</c:v>
                </c:pt>
                <c:pt idx="2397" formatCode="General">
                  <c:v>85.188750184303444</c:v>
                </c:pt>
                <c:pt idx="2398" formatCode="General">
                  <c:v>85.199354797202375</c:v>
                </c:pt>
                <c:pt idx="2399" formatCode="General">
                  <c:v>85.20996905155215</c:v>
                </c:pt>
                <c:pt idx="2400" formatCode="General">
                  <c:v>85.220592985902016</c:v>
                </c:pt>
                <c:pt idx="2401" formatCode="General">
                  <c:v>85.231226638999999</c:v>
                </c:pt>
                <c:pt idx="2402" formatCode="General">
                  <c:v>85.241870049794457</c:v>
                </c:pt>
                <c:pt idx="2403" formatCode="General">
                  <c:v>85.252523257435371</c:v>
                </c:pt>
                <c:pt idx="2404" formatCode="General">
                  <c:v>85.263186301276022</c:v>
                </c:pt>
                <c:pt idx="2405" formatCode="General">
                  <c:v>85.273859220874371</c:v>
                </c:pt>
                <c:pt idx="2406" formatCode="General">
                  <c:v>85.28454205599455</c:v>
                </c:pt>
                <c:pt idx="2407" formatCode="General">
                  <c:v>85.295234846608508</c:v>
                </c:pt>
                <c:pt idx="2408" formatCode="General">
                  <c:v>85.305937632897397</c:v>
                </c:pt>
                <c:pt idx="2409" formatCode="General">
                  <c:v>85.316650455253253</c:v>
                </c:pt>
                <c:pt idx="2410" formatCode="General">
                  <c:v>85.327373354280425</c:v>
                </c:pt>
                <c:pt idx="2411" formatCode="General">
                  <c:v>85.338106370797334</c:v>
                </c:pt>
                <c:pt idx="2412" formatCode="General">
                  <c:v>85.348849545837837</c:v>
                </c:pt>
                <c:pt idx="2413" formatCode="General">
                  <c:v>85.359602920653117</c:v>
                </c:pt>
                <c:pt idx="2414" formatCode="General">
                  <c:v>85.370366536713007</c:v>
                </c:pt>
                <c:pt idx="2415" formatCode="General">
                  <c:v>85.381140435707877</c:v>
                </c:pt>
                <c:pt idx="2416" formatCode="General">
                  <c:v>85.39192465955017</c:v>
                </c:pt>
                <c:pt idx="2417" formatCode="General">
                  <c:v>85.402719250376066</c:v>
                </c:pt>
                <c:pt idx="2418" formatCode="General">
                  <c:v>85.413524250547241</c:v>
                </c:pt>
                <c:pt idx="2419" formatCode="General">
                  <c:v>85.42433970265246</c:v>
                </c:pt>
                <c:pt idx="2420" formatCode="General">
                  <c:v>85.435165649509415</c:v>
                </c:pt>
                <c:pt idx="2421" formatCode="General">
                  <c:v>85.446002134166406</c:v>
                </c:pt>
                <c:pt idx="2422" formatCode="General">
                  <c:v>85.45684919990407</c:v>
                </c:pt>
                <c:pt idx="2423" formatCode="General">
                  <c:v>85.467706890237167</c:v>
                </c:pt>
                <c:pt idx="2424" formatCode="General">
                  <c:v>85.4785752489164</c:v>
                </c:pt>
                <c:pt idx="2425" formatCode="General">
                  <c:v>85.489454319930175</c:v>
                </c:pt>
                <c:pt idx="2426" formatCode="General">
                  <c:v>85.500344147506425</c:v>
                </c:pt>
                <c:pt idx="2427" formatCode="General">
                  <c:v>85.511244776114452</c:v>
                </c:pt>
                <c:pt idx="2428" formatCode="General">
                  <c:v>85.522156250466807</c:v>
                </c:pt>
                <c:pt idx="2429" formatCode="General">
                  <c:v>85.533078615521106</c:v>
                </c:pt>
                <c:pt idx="2430" formatCode="General">
                  <c:v>85.544011916482035</c:v>
                </c:pt>
                <c:pt idx="2431" formatCode="General">
                  <c:v>85.554956198803055</c:v>
                </c:pt>
                <c:pt idx="2432" formatCode="General">
                  <c:v>85.565911508188563</c:v>
                </c:pt>
                <c:pt idx="2433" formatCode="General">
                  <c:v>85.576877890595682</c:v>
                </c:pt>
                <c:pt idx="2434" formatCode="General">
                  <c:v>85.587855392236307</c:v>
                </c:pt>
                <c:pt idx="2435" formatCode="General">
                  <c:v>85.598844059579022</c:v>
                </c:pt>
                <c:pt idx="2436" formatCode="General">
                  <c:v>85.609843939351137</c:v>
                </c:pt>
                <c:pt idx="2437" formatCode="General">
                  <c:v>85.620855078540771</c:v>
                </c:pt>
                <c:pt idx="2438" formatCode="General">
                  <c:v>85.631877524398789</c:v>
                </c:pt>
                <c:pt idx="2439" formatCode="General">
                  <c:v>85.642911324440917</c:v>
                </c:pt>
                <c:pt idx="2440" formatCode="General">
                  <c:v>85.653956526449861</c:v>
                </c:pt>
                <c:pt idx="2441" formatCode="General">
                  <c:v>85.665013178477352</c:v>
                </c:pt>
                <c:pt idx="2442" formatCode="General">
                  <c:v>85.676081328846294</c:v>
                </c:pt>
                <c:pt idx="2443" formatCode="General">
                  <c:v>85.687161026152921</c:v>
                </c:pt>
                <c:pt idx="2444" formatCode="General">
                  <c:v>85.698252319268946</c:v>
                </c:pt>
                <c:pt idx="2445" formatCode="General">
                  <c:v>85.709355257343816</c:v>
                </c:pt>
                <c:pt idx="2446" formatCode="General">
                  <c:v>85.720469889806765</c:v>
                </c:pt>
                <c:pt idx="2447" formatCode="General">
                  <c:v>85.73159626636928</c:v>
                </c:pt>
                <c:pt idx="2448" formatCode="General">
                  <c:v>85.742734437027167</c:v>
                </c:pt>
                <c:pt idx="2449" formatCode="General">
                  <c:v>85.753884452062834</c:v>
                </c:pt>
                <c:pt idx="2450" formatCode="General">
                  <c:v>85.765046362047798</c:v>
                </c:pt>
                <c:pt idx="2451" formatCode="General">
                  <c:v>85.776220217844724</c:v>
                </c:pt>
                <c:pt idx="2452" formatCode="General">
                  <c:v>85.787406070610004</c:v>
                </c:pt>
                <c:pt idx="2453" formatCode="General">
                  <c:v>85.798603971795998</c:v>
                </c:pt>
                <c:pt idx="2454" formatCode="General">
                  <c:v>85.809813973153496</c:v>
                </c:pt>
                <c:pt idx="2455" formatCode="General">
                  <c:v>85.821036126734114</c:v>
                </c:pt>
                <c:pt idx="2456" formatCode="General">
                  <c:v>85.832270484892746</c:v>
                </c:pt>
                <c:pt idx="2457" formatCode="General">
                  <c:v>85.843517100290015</c:v>
                </c:pt>
                <c:pt idx="2458" formatCode="General">
                  <c:v>85.854776025894822</c:v>
                </c:pt>
                <c:pt idx="2459" formatCode="General">
                  <c:v>85.866047314986787</c:v>
                </c:pt>
                <c:pt idx="2460" formatCode="General">
                  <c:v>85.877331021158867</c:v>
                </c:pt>
                <c:pt idx="2461" formatCode="General">
                  <c:v>85.888627198319909</c:v>
                </c:pt>
                <c:pt idx="2462" formatCode="General">
                  <c:v>85.899935900697258</c:v>
                </c:pt>
                <c:pt idx="2463" formatCode="General">
                  <c:v>85.911257182839364</c:v>
                </c:pt>
                <c:pt idx="2464" formatCode="General">
                  <c:v>85.922591099618444</c:v>
                </c:pt>
                <c:pt idx="2465" formatCode="General">
                  <c:v>85.933937706233181</c:v>
                </c:pt>
                <c:pt idx="2466" formatCode="General">
                  <c:v>85.945297058211409</c:v>
                </c:pt>
                <c:pt idx="2467" formatCode="General">
                  <c:v>85.956669211412887</c:v>
                </c:pt>
                <c:pt idx="2468" formatCode="General">
                  <c:v>85.968054222032023</c:v>
                </c:pt>
                <c:pt idx="2469" formatCode="General">
                  <c:v>85.979452146600721</c:v>
                </c:pt>
                <c:pt idx="2470" formatCode="General">
                  <c:v>85.990863041991162</c:v>
                </c:pt>
                <c:pt idx="2471" formatCode="General">
                  <c:v>86.002286965418691</c:v>
                </c:pt>
                <c:pt idx="2472" formatCode="General">
                  <c:v>86.013723974444702</c:v>
                </c:pt>
                <c:pt idx="2473" formatCode="General">
                  <c:v>86.025174126979508</c:v>
                </c:pt>
                <c:pt idx="2474" formatCode="General">
                  <c:v>86.036637481285354</c:v>
                </c:pt>
                <c:pt idx="2475" formatCode="General">
                  <c:v>86.0481140959794</c:v>
                </c:pt>
                <c:pt idx="2476" formatCode="General">
                  <c:v>86.059604030036638</c:v>
                </c:pt>
                <c:pt idx="2477" formatCode="General">
                  <c:v>86.071107342793056</c:v>
                </c:pt>
                <c:pt idx="2478" formatCode="General">
                  <c:v>86.08262409394861</c:v>
                </c:pt>
                <c:pt idx="2479" formatCode="General">
                  <c:v>86.094154343570409</c:v>
                </c:pt>
                <c:pt idx="2480" formatCode="General">
                  <c:v>86.105698152095854</c:v>
                </c:pt>
                <c:pt idx="2481" formatCode="General">
                  <c:v>86.117255580335708</c:v>
                </c:pt>
                <c:pt idx="2482" formatCode="General">
                  <c:v>86.128826689477478</c:v>
                </c:pt>
                <c:pt idx="2483" formatCode="General">
                  <c:v>86.140411541088511</c:v>
                </c:pt>
                <c:pt idx="2484" formatCode="General">
                  <c:v>86.152010197119395</c:v>
                </c:pt>
                <c:pt idx="2485" formatCode="General">
                  <c:v>86.163622719907139</c:v>
                </c:pt>
                <c:pt idx="2486" formatCode="General">
                  <c:v>86.175249172178681</c:v>
                </c:pt>
                <c:pt idx="2487" formatCode="General">
                  <c:v>86.186889617054149</c:v>
                </c:pt>
                <c:pt idx="2488" formatCode="General">
                  <c:v>86.19854411805035</c:v>
                </c:pt>
                <c:pt idx="2489" formatCode="General">
                  <c:v>86.210212739084199</c:v>
                </c:pt>
                <c:pt idx="2490" formatCode="General">
                  <c:v>86.221895544476325</c:v>
                </c:pt>
                <c:pt idx="2491" formatCode="General">
                  <c:v>86.233592598954473</c:v>
                </c:pt>
                <c:pt idx="2492" formatCode="General">
                  <c:v>86.245303967657122</c:v>
                </c:pt>
                <c:pt idx="2493" formatCode="General">
                  <c:v>86.257029716137154</c:v>
                </c:pt>
                <c:pt idx="2494" formatCode="General">
                  <c:v>86.268769910365506</c:v>
                </c:pt>
                <c:pt idx="2495" formatCode="General">
                  <c:v>86.280524616734851</c:v>
                </c:pt>
                <c:pt idx="2496" formatCode="General">
                  <c:v>86.292293902063307</c:v>
                </c:pt>
                <c:pt idx="2497" formatCode="General">
                  <c:v>86.304077833598285</c:v>
                </c:pt>
                <c:pt idx="2498" formatCode="General">
                  <c:v>86.315876479020261</c:v>
                </c:pt>
                <c:pt idx="2499" formatCode="General">
                  <c:v>86.327689906446736</c:v>
                </c:pt>
                <c:pt idx="2500" formatCode="General">
                  <c:v>86.339518184435974</c:v>
                </c:pt>
                <c:pt idx="2501" formatCode="General">
                  <c:v>86.351361381991197</c:v>
                </c:pt>
                <c:pt idx="2502" formatCode="General">
                  <c:v>86.363219568564361</c:v>
                </c:pt>
                <c:pt idx="2503" formatCode="General">
                  <c:v>86.37509281406038</c:v>
                </c:pt>
                <c:pt idx="2504" formatCode="General">
                  <c:v>86.386981188841062</c:v>
                </c:pt>
                <c:pt idx="2505" formatCode="General">
                  <c:v>86.398884763729427</c:v>
                </c:pt>
                <c:pt idx="2506" formatCode="General">
                  <c:v>86.41080361001373</c:v>
                </c:pt>
                <c:pt idx="2507" formatCode="General">
                  <c:v>86.422737799451781</c:v>
                </c:pt>
                <c:pt idx="2508" formatCode="General">
                  <c:v>86.434687404275252</c:v>
                </c:pt>
                <c:pt idx="2509" formatCode="General">
                  <c:v>86.446652497193909</c:v>
                </c:pt>
                <c:pt idx="2510" formatCode="General">
                  <c:v>86.458633151400164</c:v>
                </c:pt>
                <c:pt idx="2511" formatCode="General">
                  <c:v>86.47062944057329</c:v>
                </c:pt>
                <c:pt idx="2512" formatCode="General">
                  <c:v>86.482641438884102</c:v>
                </c:pt>
                <c:pt idx="2513" formatCode="General">
                  <c:v>86.494669220999384</c:v>
                </c:pt>
                <c:pt idx="2514" formatCode="General">
                  <c:v>86.506712862086545</c:v>
                </c:pt>
                <c:pt idx="2515" formatCode="General">
                  <c:v>86.518772437818228</c:v>
                </c:pt>
                <c:pt idx="2516" formatCode="General">
                  <c:v>86.530848024376979</c:v>
                </c:pt>
                <c:pt idx="2517" formatCode="General">
                  <c:v>86.542939698460074</c:v>
                </c:pt>
                <c:pt idx="2518" formatCode="General">
                  <c:v>86.555047537284281</c:v>
                </c:pt>
                <c:pt idx="2519" formatCode="General">
                  <c:v>86.567171618590763</c:v>
                </c:pt>
                <c:pt idx="2520" formatCode="General">
                  <c:v>86.579312020649937</c:v>
                </c:pt>
                <c:pt idx="2521" formatCode="General">
                  <c:v>86.591468822266521</c:v>
                </c:pt>
                <c:pt idx="2522" formatCode="General">
                  <c:v>86.603642102784562</c:v>
                </c:pt>
                <c:pt idx="2523" formatCode="General">
                  <c:v>86.615831942092555</c:v>
                </c:pt>
                <c:pt idx="2524" formatCode="General">
                  <c:v>86.628038420628513</c:v>
                </c:pt>
                <c:pt idx="2525" formatCode="General">
                  <c:v>86.640261619385313</c:v>
                </c:pt>
                <c:pt idx="2526" formatCode="General">
                  <c:v>86.652501619915952</c:v>
                </c:pt>
                <c:pt idx="2527" formatCode="General">
                  <c:v>86.664758504338835</c:v>
                </c:pt>
                <c:pt idx="2528" formatCode="General">
                  <c:v>86.677032355343272</c:v>
                </c:pt>
                <c:pt idx="2529" formatCode="General">
                  <c:v>86.689323256194896</c:v>
                </c:pt>
                <c:pt idx="2530" formatCode="General">
                  <c:v>86.701631290741261</c:v>
                </c:pt>
                <c:pt idx="2531" formatCode="General">
                  <c:v>86.713956543417453</c:v>
                </c:pt>
                <c:pt idx="2532" formatCode="General">
                  <c:v>86.726299099251719</c:v>
                </c:pt>
                <c:pt idx="2533" formatCode="General">
                  <c:v>86.73865904387128</c:v>
                </c:pt>
                <c:pt idx="2534" formatCode="General">
                  <c:v>86.751036463508143</c:v>
                </c:pt>
                <c:pt idx="2535" formatCode="General">
                  <c:v>86.763431445004983</c:v>
                </c:pt>
                <c:pt idx="2536" formatCode="General">
                  <c:v>86.775844075821126</c:v>
                </c:pt>
                <c:pt idx="2537" formatCode="General">
                  <c:v>86.788274444038564</c:v>
                </c:pt>
                <c:pt idx="2538" formatCode="General">
                  <c:v>86.800722638368114</c:v>
                </c:pt>
                <c:pt idx="2539" formatCode="General">
                  <c:v>86.813188748155554</c:v>
                </c:pt>
                <c:pt idx="2540" formatCode="General">
                  <c:v>86.825672863387979</c:v>
                </c:pt>
                <c:pt idx="2541" formatCode="General">
                  <c:v>86.838175074700047</c:v>
                </c:pt>
                <c:pt idx="2542" formatCode="General">
                  <c:v>86.850695473380483</c:v>
                </c:pt>
                <c:pt idx="2543" formatCode="General">
                  <c:v>86.863234151378549</c:v>
                </c:pt>
                <c:pt idx="2544" formatCode="General">
                  <c:v>86.875791201310662</c:v>
                </c:pt>
                <c:pt idx="2545" formatCode="General">
                  <c:v>86.888366716467047</c:v>
                </c:pt>
                <c:pt idx="2546" formatCode="General">
                  <c:v>86.900960790818488</c:v>
                </c:pt>
                <c:pt idx="2547" formatCode="General">
                  <c:v>86.91357351902316</c:v>
                </c:pt>
                <c:pt idx="2548" formatCode="General">
                  <c:v>86.926204996433597</c:v>
                </c:pt>
                <c:pt idx="2549" formatCode="General">
                  <c:v>86.938855319103737</c:v>
                </c:pt>
                <c:pt idx="2550" formatCode="General">
                  <c:v>86.951524583795916</c:v>
                </c:pt>
                <c:pt idx="2551" formatCode="General">
                  <c:v>86.964212887988182</c:v>
                </c:pt>
                <c:pt idx="2552" formatCode="General">
                  <c:v>86.976920329881509</c:v>
                </c:pt>
                <c:pt idx="2553" formatCode="General">
                  <c:v>86.989647008407246</c:v>
                </c:pt>
                <c:pt idx="2554" formatCode="General">
                  <c:v>87.002393023234532</c:v>
                </c:pt>
                <c:pt idx="2555" formatCode="General">
                  <c:v>87.015158474777934</c:v>
                </c:pt>
                <c:pt idx="2556" formatCode="General">
                  <c:v>87.027943464205094</c:v>
                </c:pt>
                <c:pt idx="2557" formatCode="General">
                  <c:v>87.040748093444478</c:v>
                </c:pt>
                <c:pt idx="2558" formatCode="General">
                  <c:v>87.053572465193326</c:v>
                </c:pt>
                <c:pt idx="2559" formatCode="General">
                  <c:v>87.066416682925521</c:v>
                </c:pt>
                <c:pt idx="2560" formatCode="General">
                  <c:v>87.079280850899835</c:v>
                </c:pt>
                <c:pt idx="2561" formatCode="General">
                  <c:v>87.092165074167923</c:v>
                </c:pt>
                <c:pt idx="2562" formatCode="General">
                  <c:v>87.105069458582818</c:v>
                </c:pt>
                <c:pt idx="2563" formatCode="General">
                  <c:v>87.117994110807174</c:v>
                </c:pt>
                <c:pt idx="2564" formatCode="General">
                  <c:v>87.130939138321892</c:v>
                </c:pt>
                <c:pt idx="2565" formatCode="General">
                  <c:v>87.143904649434717</c:v>
                </c:pt>
                <c:pt idx="2566" formatCode="General">
                  <c:v>87.156890753289019</c:v>
                </c:pt>
                <c:pt idx="2567" formatCode="General">
                  <c:v>87.169897559872581</c:v>
                </c:pt>
                <c:pt idx="2568" formatCode="General">
                  <c:v>87.182925180026686</c:v>
                </c:pt>
                <c:pt idx="2569" formatCode="General">
                  <c:v>87.195973725455147</c:v>
                </c:pt>
                <c:pt idx="2570" formatCode="General">
                  <c:v>87.209043308733555</c:v>
                </c:pt>
                <c:pt idx="2571" formatCode="General">
                  <c:v>87.22213404331869</c:v>
                </c:pt>
                <c:pt idx="2572" formatCode="General">
                  <c:v>87.235246043557851</c:v>
                </c:pt>
                <c:pt idx="2573" formatCode="General">
                  <c:v>87.248379424698697</c:v>
                </c:pt>
                <c:pt idx="2574" formatCode="General">
                  <c:v>87.261534302898752</c:v>
                </c:pt>
                <c:pt idx="2575" formatCode="General">
                  <c:v>87.27471079523545</c:v>
                </c:pt>
                <c:pt idx="2576" formatCode="General">
                  <c:v>87.287909019716039</c:v>
                </c:pt>
                <c:pt idx="2577" formatCode="General">
                  <c:v>87.301129095287806</c:v>
                </c:pt>
                <c:pt idx="2578" formatCode="General">
                  <c:v>87.31437114184827</c:v>
                </c:pt>
                <c:pt idx="2579" formatCode="General">
                  <c:v>87.327635280255762</c:v>
                </c:pt>
                <c:pt idx="2580" formatCode="General">
                  <c:v>87.340921632339814</c:v>
                </c:pt>
                <c:pt idx="2581" formatCode="General">
                  <c:v>87.354230320912023</c:v>
                </c:pt>
                <c:pt idx="2582" formatCode="General">
                  <c:v>87.367561469776902</c:v>
                </c:pt>
                <c:pt idx="2583" formatCode="General">
                  <c:v>87.380915203742788</c:v>
                </c:pt>
                <c:pt idx="2584" formatCode="General">
                  <c:v>87.3942916486332</c:v>
                </c:pt>
                <c:pt idx="2585" formatCode="General">
                  <c:v>87.407690931298021</c:v>
                </c:pt>
                <c:pt idx="2586" formatCode="General">
                  <c:v>87.421113179625095</c:v>
                </c:pt>
                <c:pt idx="2587" formatCode="General">
                  <c:v>87.434558522551811</c:v>
                </c:pt>
                <c:pt idx="2588" formatCode="General">
                  <c:v>87.448027090077034</c:v>
                </c:pt>
                <c:pt idx="2589" formatCode="General">
                  <c:v>87.461519013272934</c:v>
                </c:pt>
                <c:pt idx="2590" formatCode="General">
                  <c:v>87.47503442429732</c:v>
                </c:pt>
                <c:pt idx="2591" formatCode="General">
                  <c:v>87.488573456405859</c:v>
                </c:pt>
                <c:pt idx="2592" formatCode="General">
                  <c:v>87.502136243964671</c:v>
                </c:pt>
                <c:pt idx="2593" formatCode="General">
                  <c:v>87.515722922462999</c:v>
                </c:pt>
                <c:pt idx="2594" formatCode="General">
                  <c:v>87.529333628526018</c:v>
                </c:pt>
                <c:pt idx="2595" formatCode="General">
                  <c:v>87.542968499928051</c:v>
                </c:pt>
                <c:pt idx="2596" formatCode="General">
                  <c:v>87.556627675605696</c:v>
                </c:pt>
                <c:pt idx="2597" formatCode="General">
                  <c:v>87.570311295671331</c:v>
                </c:pt>
                <c:pt idx="2598" formatCode="General">
                  <c:v>87.584019501426766</c:v>
                </c:pt>
                <c:pt idx="2599" formatCode="General">
                  <c:v>87.597752435377089</c:v>
                </c:pt>
                <c:pt idx="2600" formatCode="General">
                  <c:v>87.611510241244702</c:v>
                </c:pt>
                <c:pt idx="2601" formatCode="General">
                  <c:v>87.625293063983563</c:v>
                </c:pt>
                <c:pt idx="2602" formatCode="General">
                  <c:v>87.639101049793737</c:v>
                </c:pt>
                <c:pt idx="2603" formatCode="General">
                  <c:v>87.652934346136007</c:v>
                </c:pt>
                <c:pt idx="2604" formatCode="General">
                  <c:v>87.666793101746805</c:v>
                </c:pt>
                <c:pt idx="2605" formatCode="General">
                  <c:v>87.680677466653336</c:v>
                </c:pt>
                <c:pt idx="2606" formatCode="General">
                  <c:v>87.694587592188924</c:v>
                </c:pt>
                <c:pt idx="2607" formatCode="General">
                  <c:v>87.70852363100866</c:v>
                </c:pt>
                <c:pt idx="2608" formatCode="General">
                  <c:v>87.722485737105131</c:v>
                </c:pt>
                <c:pt idx="2609" formatCode="General">
                  <c:v>87.736474065824581</c:v>
                </c:pt>
                <c:pt idx="2610" formatCode="General">
                  <c:v>87.750488773883092</c:v>
                </c:pt>
                <c:pt idx="2611" formatCode="General">
                  <c:v>87.764530019383258</c:v>
                </c:pt>
                <c:pt idx="2612" formatCode="General">
                  <c:v>87.778597961830968</c:v>
                </c:pt>
                <c:pt idx="2613" formatCode="General">
                  <c:v>87.792692762152384</c:v>
                </c:pt>
                <c:pt idx="2614" formatCode="General">
                  <c:v>87.806814582711425</c:v>
                </c:pt>
                <c:pt idx="2615" formatCode="General">
                  <c:v>87.820963587327185</c:v>
                </c:pt>
                <c:pt idx="2616" formatCode="General">
                  <c:v>87.835139941291928</c:v>
                </c:pt>
                <c:pt idx="2617" formatCode="General">
                  <c:v>87.849343811389232</c:v>
                </c:pt>
                <c:pt idx="2618" formatCode="General">
                  <c:v>87.863575365912354</c:v>
                </c:pt>
                <c:pt idx="2619" formatCode="General">
                  <c:v>87.877834774682967</c:v>
                </c:pt>
                <c:pt idx="2620" formatCode="General">
                  <c:v>87.892122209070166</c:v>
                </c:pt>
                <c:pt idx="2621" formatCode="General">
                  <c:v>87.906437842009851</c:v>
                </c:pt>
                <c:pt idx="2622" formatCode="General">
                  <c:v>87.920781848024262</c:v>
                </c:pt>
                <c:pt idx="2623" formatCode="General">
                  <c:v>87.935154403241924</c:v>
                </c:pt>
                <c:pt idx="2624" formatCode="General">
                  <c:v>87.949555685417863</c:v>
                </c:pt>
                <c:pt idx="2625" formatCode="General">
                  <c:v>87.963985873954257</c:v>
                </c:pt>
                <c:pt idx="2626" formatCode="General">
                  <c:v>87.978445149921271</c:v>
                </c:pt>
                <c:pt idx="2627" formatCode="General">
                  <c:v>87.992933696078268</c:v>
                </c:pt>
                <c:pt idx="2628" formatCode="General">
                  <c:v>88.007451696895458</c:v>
                </c:pt>
                <c:pt idx="2629" formatCode="General">
                  <c:v>88.021999338575711</c:v>
                </c:pt>
                <c:pt idx="2630" formatCode="General">
                  <c:v>88.036576809076934</c:v>
                </c:pt>
                <c:pt idx="2631" formatCode="General">
                  <c:v>88.051184298134686</c:v>
                </c:pt>
                <c:pt idx="2632" formatCode="General">
                  <c:v>88.065821997285141</c:v>
                </c:pt>
                <c:pt idx="2633" formatCode="General">
                  <c:v>88.080490099888507</c:v>
                </c:pt>
                <c:pt idx="2634" formatCode="General">
                  <c:v>88.095188801152844</c:v>
                </c:pt>
                <c:pt idx="2635" formatCode="General">
                  <c:v>88.109918298158163</c:v>
                </c:pt>
                <c:pt idx="2636" formatCode="General">
                  <c:v>88.12467878988096</c:v>
                </c:pt>
                <c:pt idx="2637" formatCode="General">
                  <c:v>88.139470477219305</c:v>
                </c:pt>
                <c:pt idx="2638" formatCode="General">
                  <c:v>88.154293563018129</c:v>
                </c:pt>
                <c:pt idx="2639" formatCode="General">
                  <c:v>88.16914825209507</c:v>
                </c:pt>
                <c:pt idx="2640" formatCode="General">
                  <c:v>88.184034751266722</c:v>
                </c:pt>
                <c:pt idx="2641" formatCode="General">
                  <c:v>88.198953269375366</c:v>
                </c:pt>
                <c:pt idx="2642" formatCode="General">
                  <c:v>88.213904017315969</c:v>
                </c:pt>
                <c:pt idx="2643" formatCode="General">
                  <c:v>88.228887208063924</c:v>
                </c:pt>
                <c:pt idx="2644" formatCode="General">
                  <c:v>88.243903056703147</c:v>
                </c:pt>
                <c:pt idx="2645" formatCode="General">
                  <c:v>88.258951780454439</c:v>
                </c:pt>
                <c:pt idx="2646" formatCode="General">
                  <c:v>88.274033598704676</c:v>
                </c:pt>
                <c:pt idx="2647" formatCode="General">
                  <c:v>88.28914873303637</c:v>
                </c:pt>
                <c:pt idx="2648" formatCode="General">
                  <c:v>88.304297407257579</c:v>
                </c:pt>
                <c:pt idx="2649" formatCode="General">
                  <c:v>88.319479847432603</c:v>
                </c:pt>
                <c:pt idx="2650" formatCode="General">
                  <c:v>88.334696281913011</c:v>
                </c:pt>
                <c:pt idx="2651" formatCode="General">
                  <c:v>88.349946941369339</c:v>
                </c:pt>
                <c:pt idx="2652" formatCode="General">
                  <c:v>88.365232058823253</c:v>
                </c:pt>
                <c:pt idx="2653" formatCode="General">
                  <c:v>88.380551869680303</c:v>
                </c:pt>
                <c:pt idx="2654" formatCode="General">
                  <c:v>88.395906611763294</c:v>
                </c:pt>
                <c:pt idx="2655" formatCode="General">
                  <c:v>88.411296525346245</c:v>
                </c:pt>
                <c:pt idx="2656" formatCode="General">
                  <c:v>88.426721853188823</c:v>
                </c:pt>
                <c:pt idx="2657" formatCode="General">
                  <c:v>88.442182840571618</c:v>
                </c:pt>
                <c:pt idx="2658" formatCode="General">
                  <c:v>88.45767973533188</c:v>
                </c:pt>
                <c:pt idx="2659" formatCode="General">
                  <c:v>88.473212787899882</c:v>
                </c:pt>
                <c:pt idx="2660" formatCode="General">
                  <c:v>88.488782251336104</c:v>
                </c:pt>
                <c:pt idx="2661" formatCode="General">
                  <c:v>88.504388381368912</c:v>
                </c:pt>
                <c:pt idx="2662" formatCode="General">
                  <c:v>88.520031436433072</c:v>
                </c:pt>
                <c:pt idx="2663" formatCode="General">
                  <c:v>88.535711677708818</c:v>
                </c:pt>
                <c:pt idx="2664" formatCode="General">
                  <c:v>88.551429369161752</c:v>
                </c:pt>
                <c:pt idx="2665" formatCode="General">
                  <c:v>88.567184777583407</c:v>
                </c:pt>
                <c:pt idx="2666" formatCode="General">
                  <c:v>88.582978172632679</c:v>
                </c:pt>
                <c:pt idx="2667" formatCode="General">
                  <c:v>88.598809826877797</c:v>
                </c:pt>
                <c:pt idx="2668" formatCode="General">
                  <c:v>88.614680015839355</c:v>
                </c:pt>
                <c:pt idx="2669" formatCode="General">
                  <c:v>88.630589018033859</c:v>
                </c:pt>
                <c:pt idx="2670" formatCode="General">
                  <c:v>88.646537115018404</c:v>
                </c:pt>
                <c:pt idx="2671" formatCode="General">
                  <c:v>88.662524591435869</c:v>
                </c:pt>
                <c:pt idx="2672" formatCode="General">
                  <c:v>88.67855173506122</c:v>
                </c:pt>
                <c:pt idx="2673" formatCode="General">
                  <c:v>88.694618836848605</c:v>
                </c:pt>
                <c:pt idx="2674" formatCode="General">
                  <c:v>88.710726190979216</c:v>
                </c:pt>
                <c:pt idx="2675" formatCode="General">
                  <c:v>88.726874094910357</c:v>
                </c:pt>
                <c:pt idx="2676" formatCode="General">
                  <c:v>88.743062849425115</c:v>
                </c:pt>
                <c:pt idx="2677" formatCode="General">
                  <c:v>88.759292758683273</c:v>
                </c:pt>
                <c:pt idx="2678" formatCode="General">
                  <c:v>88.775564130273025</c:v>
                </c:pt>
                <c:pt idx="2679" formatCode="General">
                  <c:v>88.791877275263815</c:v>
                </c:pt>
                <c:pt idx="2680" formatCode="General">
                  <c:v>88.808232508260119</c:v>
                </c:pt>
                <c:pt idx="2681" formatCode="General">
                  <c:v>88.824630147456261</c:v>
                </c:pt>
                <c:pt idx="2682" formatCode="General">
                  <c:v>88.84107051469249</c:v>
                </c:pt>
                <c:pt idx="2683" formatCode="General">
                  <c:v>88.857553935511945</c:v>
                </c:pt>
                <c:pt idx="2684" formatCode="General">
                  <c:v>88.874080739218826</c:v>
                </c:pt>
                <c:pt idx="2685" formatCode="General">
                  <c:v>88.890651258937808</c:v>
                </c:pt>
                <c:pt idx="2686" formatCode="General">
                  <c:v>88.907265831674479</c:v>
                </c:pt>
                <c:pt idx="2687" formatCode="General">
                  <c:v>88.9239247983772</c:v>
                </c:pt>
                <c:pt idx="2688" formatCode="General">
                  <c:v>88.94062850399996</c:v>
                </c:pt>
                <c:pt idx="2689" formatCode="General">
                  <c:v>88.957377297566779</c:v>
                </c:pt>
                <c:pt idx="2690" formatCode="General">
                  <c:v>88.974171532237136</c:v>
                </c:pt>
                <c:pt idx="2691" formatCode="General">
                  <c:v>88.991011565373057</c:v>
                </c:pt>
                <c:pt idx="2692" formatCode="General">
                  <c:v>89.007897758607172</c:v>
                </c:pt>
                <c:pt idx="2693" formatCode="General">
                  <c:v>89.024830477912644</c:v>
                </c:pt>
                <c:pt idx="2694" formatCode="General">
                  <c:v>89.041810093674059</c:v>
                </c:pt>
                <c:pt idx="2695" formatCode="General">
                  <c:v>89.058836980760262</c:v>
                </c:pt>
                <c:pt idx="2696" formatCode="General">
                  <c:v>89.075911518598261</c:v>
                </c:pt>
                <c:pt idx="2697" formatCode="General">
                  <c:v>89.093034091249123</c:v>
                </c:pt>
                <c:pt idx="2698" formatCode="General">
                  <c:v>89.110205087484985</c:v>
                </c:pt>
                <c:pt idx="2699" formatCode="General">
                  <c:v>89.127424900868249</c:v>
                </c:pt>
                <c:pt idx="2700" formatCode="General">
                  <c:v>89.144693929831831</c:v>
                </c:pt>
                <c:pt idx="2701" formatCode="General">
                  <c:v>89.162012577761715</c:v>
                </c:pt>
                <c:pt idx="2702" formatCode="General">
                  <c:v>89.179381253080919</c:v>
                </c:pt>
                <c:pt idx="2703" formatCode="General">
                  <c:v>89.196800369335278</c:v>
                </c:pt>
                <c:pt idx="2704" formatCode="General">
                  <c:v>89.214270345281264</c:v>
                </c:pt>
                <c:pt idx="2705" formatCode="General">
                  <c:v>89.231791604975541</c:v>
                </c:pt>
                <c:pt idx="2706" formatCode="General">
                  <c:v>89.249364577866587</c:v>
                </c:pt>
                <c:pt idx="2707" formatCode="General">
                  <c:v>89.266989698888267</c:v>
                </c:pt>
                <c:pt idx="2708" formatCode="General">
                  <c:v>89.284667408555393</c:v>
                </c:pt>
                <c:pt idx="2709" formatCode="General">
                  <c:v>89.302398153061588</c:v>
                </c:pt>
                <c:pt idx="2710" formatCode="General">
                  <c:v>89.320182384379137</c:v>
                </c:pt>
                <c:pt idx="2711" formatCode="General">
                  <c:v>89.338020560361173</c:v>
                </c:pt>
                <c:pt idx="2712" formatCode="General">
                  <c:v>89.355913144846042</c:v>
                </c:pt>
                <c:pt idx="2713" formatCode="General">
                  <c:v>89.373860607764243</c:v>
                </c:pt>
                <c:pt idx="2714" formatCode="General">
                  <c:v>89.391863425247479</c:v>
                </c:pt>
                <c:pt idx="2715" formatCode="General">
                  <c:v>89.409922079740383</c:v>
                </c:pt>
                <c:pt idx="2716" formatCode="General">
                  <c:v>89.428037060114889</c:v>
                </c:pt>
                <c:pt idx="2717" formatCode="General">
                  <c:v>89.4462088617869</c:v>
                </c:pt>
                <c:pt idx="2718" formatCode="General">
                  <c:v>89.464437986835947</c:v>
                </c:pt>
                <c:pt idx="2719" formatCode="General">
                  <c:v>89.482724944127497</c:v>
                </c:pt>
                <c:pt idx="2720" formatCode="General">
                  <c:v>89.501070249438143</c:v>
                </c:pt>
                <c:pt idx="2721" formatCode="General">
                  <c:v>89.519474425583653</c:v>
                </c:pt>
                <c:pt idx="2722" formatCode="General">
                  <c:v>89.537938002550092</c:v>
                </c:pt>
                <c:pt idx="2723" formatCode="General">
                  <c:v>89.556461517628051</c:v>
                </c:pt>
                <c:pt idx="2724" formatCode="General">
                  <c:v>89.575045515550059</c:v>
                </c:pt>
                <c:pt idx="2725" formatCode="General">
                  <c:v>89.593690548631145</c:v>
                </c:pt>
                <c:pt idx="2726" formatCode="General">
                  <c:v>89.612397176912992</c:v>
                </c:pt>
                <c:pt idx="2727" formatCode="General">
                  <c:v>89.631165968311379</c:v>
                </c:pt>
                <c:pt idx="2728" formatCode="General">
                  <c:v>89.649997498767263</c:v>
                </c:pt>
                <c:pt idx="2729" formatCode="General">
                  <c:v>89.668892352401599</c:v>
                </c:pt>
                <c:pt idx="2730" formatCode="General">
                  <c:v>89.687851121673788</c:v>
                </c:pt>
                <c:pt idx="2731" formatCode="General">
                  <c:v>89.706874407544134</c:v>
                </c:pt>
                <c:pt idx="2732" formatCode="General">
                  <c:v>89.725962819640358</c:v>
                </c:pt>
                <c:pt idx="2733" formatCode="General">
                  <c:v>89.745116976428079</c:v>
                </c:pt>
                <c:pt idx="2734" formatCode="General">
                  <c:v>89.764337505385797</c:v>
                </c:pt>
                <c:pt idx="2735" formatCode="General">
                  <c:v>89.783625043183918</c:v>
                </c:pt>
                <c:pt idx="2736" formatCode="General">
                  <c:v>89.802980235868716</c:v>
                </c:pt>
                <c:pt idx="2737" formatCode="General">
                  <c:v>89.822403739050586</c:v>
                </c:pt>
                <c:pt idx="2738" formatCode="General">
                  <c:v>89.841896218097332</c:v>
                </c:pt>
                <c:pt idx="2739" formatCode="General">
                  <c:v>89.861458348332292</c:v>
                </c:pt>
                <c:pt idx="2740" formatCode="General">
                  <c:v>89.881090815237584</c:v>
                </c:pt>
                <c:pt idx="2741" formatCode="General">
                  <c:v>89.900794314662718</c:v>
                </c:pt>
                <c:pt idx="2742" formatCode="General">
                  <c:v>89.920569553038462</c:v>
                </c:pt>
                <c:pt idx="2743" formatCode="General">
                  <c:v>89.940417247596486</c:v>
                </c:pt>
                <c:pt idx="2744" formatCode="General">
                  <c:v>89.960338126594564</c:v>
                </c:pt>
                <c:pt idx="2745" formatCode="General">
                  <c:v>89.980332929548084</c:v>
                </c:pt>
                <c:pt idx="2746" formatCode="General">
                  <c:v>90.000402407467305</c:v>
                </c:pt>
                <c:pt idx="2747" formatCode="General">
                  <c:v>90.02054732310134</c:v>
                </c:pt>
                <c:pt idx="2748" formatCode="General">
                  <c:v>90.040768451188342</c:v>
                </c:pt>
                <c:pt idx="2749" formatCode="General">
                  <c:v>90.061066578712911</c:v>
                </c:pt>
                <c:pt idx="2750" formatCode="General">
                  <c:v>90.081442505169989</c:v>
                </c:pt>
                <c:pt idx="2751" formatCode="General">
                  <c:v>90.101897042836342</c:v>
                </c:pt>
                <c:pt idx="2752" formatCode="General">
                  <c:v>90.122431017049522</c:v>
                </c:pt>
                <c:pt idx="2753" formatCode="General">
                  <c:v>90.143045266494212</c:v>
                </c:pt>
                <c:pt idx="2754" formatCode="General">
                  <c:v>90.163740643496965</c:v>
                </c:pt>
                <c:pt idx="2755" formatCode="General">
                  <c:v>90.184518014328859</c:v>
                </c:pt>
                <c:pt idx="2756" formatCode="General">
                  <c:v>90.20537825951692</c:v>
                </c:pt>
                <c:pt idx="2757" formatCode="General">
                  <c:v>90.22632227416419</c:v>
                </c:pt>
                <c:pt idx="2758" formatCode="General">
                  <c:v>90.247350968279079</c:v>
                </c:pt>
                <c:pt idx="2759" formatCode="General">
                  <c:v>90.268465267113996</c:v>
                </c:pt>
                <c:pt idx="2760" formatCode="General">
                  <c:v>90.289666111513839</c:v>
                </c:pt>
                <c:pt idx="2761" formatCode="General">
                  <c:v>90.310954458274594</c:v>
                </c:pt>
                <c:pt idx="2762" formatCode="General">
                  <c:v>90.33233128051242</c:v>
                </c:pt>
                <c:pt idx="2763" formatCode="General">
                  <c:v>90.353797568043433</c:v>
                </c:pt>
                <c:pt idx="2764" formatCode="General">
                  <c:v>90.375354327774971</c:v>
                </c:pt>
                <c:pt idx="2765" formatCode="General">
                  <c:v>90.397002584108193</c:v>
                </c:pt>
                <c:pt idx="2766" formatCode="General">
                  <c:v>90.418743379352989</c:v>
                </c:pt>
                <c:pt idx="2767" formatCode="General">
                  <c:v>90.440577774155116</c:v>
                </c:pt>
                <c:pt idx="2768" formatCode="General">
                  <c:v>90.462506847936524</c:v>
                </c:pt>
                <c:pt idx="2769" formatCode="General">
                  <c:v>90.484531699348977</c:v>
                </c:pt>
                <c:pt idx="2770" formatCode="General">
                  <c:v>90.506653446741538</c:v>
                </c:pt>
                <c:pt idx="2771" formatCode="General">
                  <c:v>90.528873228642595</c:v>
                </c:pt>
                <c:pt idx="2772" formatCode="General">
                  <c:v>90.551192204256765</c:v>
                </c:pt>
                <c:pt idx="2773" formatCode="General">
                  <c:v>90.573611553977457</c:v>
                </c:pt>
                <c:pt idx="2774" formatCode="General">
                  <c:v>90.596132479915383</c:v>
                </c:pt>
                <c:pt idx="2775" formatCode="General">
                  <c:v>90.618756206444047</c:v>
                </c:pt>
                <c:pt idx="2776" formatCode="General">
                  <c:v>90.641483980762416</c:v>
                </c:pt>
                <c:pt idx="2777" formatCode="General">
                  <c:v>90.664317073475715</c:v>
                </c:pt>
                <c:pt idx="2778" formatCode="General">
                  <c:v>90.687256779195138</c:v>
                </c:pt>
                <c:pt idx="2779" formatCode="General">
                  <c:v>90.710304417156763</c:v>
                </c:pt>
                <c:pt idx="2780" formatCode="General">
                  <c:v>90.733461331861051</c:v>
                </c:pt>
                <c:pt idx="2781" formatCode="General">
                  <c:v>90.756728893733325</c:v>
                </c:pt>
                <c:pt idx="2782" formatCode="General">
                  <c:v>90.780108499806005</c:v>
                </c:pt>
                <c:pt idx="2783" formatCode="General">
                  <c:v>90.803601574423922</c:v>
                </c:pt>
                <c:pt idx="2784" formatCode="General">
                  <c:v>90.82720956997322</c:v>
                </c:pt>
                <c:pt idx="2785" formatCode="General">
                  <c:v>90.850933967634987</c:v>
                </c:pt>
                <c:pt idx="2786" formatCode="General">
                  <c:v>90.874776278164703</c:v>
                </c:pt>
                <c:pt idx="2787" formatCode="General">
                  <c:v>90.898738042698298</c:v>
                </c:pt>
                <c:pt idx="2788" formatCode="General">
                  <c:v>90.922820833586357</c:v>
                </c:pt>
                <c:pt idx="2789" formatCode="General">
                  <c:v>90.947026255257256</c:v>
                </c:pt>
                <c:pt idx="2790" formatCode="General">
                  <c:v>90.971355945110673</c:v>
                </c:pt>
                <c:pt idx="2791" formatCode="General">
                  <c:v>90.995811574442826</c:v>
                </c:pt>
                <c:pt idx="2792" formatCode="General">
                  <c:v>91.020394849404411</c:v>
                </c:pt>
                <c:pt idx="2793" formatCode="General">
                  <c:v>91.045107511993308</c:v>
                </c:pt>
                <c:pt idx="2794" formatCode="General">
                  <c:v>91.069951341082998</c:v>
                </c:pt>
                <c:pt idx="2795" formatCode="General">
                  <c:v>91.094928153488496</c:v>
                </c:pt>
                <c:pt idx="2796" formatCode="General">
                  <c:v>91.1200398050714</c:v>
                </c:pt>
                <c:pt idx="2797" formatCode="General">
                  <c:v>91.145288191886081</c:v>
                </c:pt>
                <c:pt idx="2798" formatCode="General">
                  <c:v>91.17067525136828</c:v>
                </c:pt>
                <c:pt idx="2799" formatCode="General">
                  <c:v>91.196202963568723</c:v>
                </c:pt>
                <c:pt idx="2800" formatCode="General">
                  <c:v>91.221873352433221</c:v>
                </c:pt>
                <c:pt idx="2801" formatCode="General">
                  <c:v>91.247688487131811</c:v>
                </c:pt>
                <c:pt idx="2802" formatCode="General">
                  <c:v>91.273650483439013</c:v>
                </c:pt>
                <c:pt idx="2803" formatCode="General">
                  <c:v>91.299761505167609</c:v>
                </c:pt>
                <c:pt idx="2804" formatCode="General">
                  <c:v>91.326023765658547</c:v>
                </c:pt>
                <c:pt idx="2805" formatCode="General">
                  <c:v>91.352439529329615</c:v>
                </c:pt>
                <c:pt idx="2806" formatCode="General">
                  <c:v>91.379011113285657</c:v>
                </c:pt>
                <c:pt idx="2807" formatCode="General">
                  <c:v>91.405740888993279</c:v>
                </c:pt>
                <c:pt idx="2808" formatCode="General">
                  <c:v>91.432631284023472</c:v>
                </c:pt>
                <c:pt idx="2809" formatCode="General">
                  <c:v>91.459684783864958</c:v>
                </c:pt>
                <c:pt idx="2810" formatCode="General">
                  <c:v>91.486903933812329</c:v>
                </c:pt>
                <c:pt idx="2811" formatCode="General">
                  <c:v>91.514291340932459</c:v>
                </c:pt>
                <c:pt idx="2812" formatCode="General">
                  <c:v>91.54184967611296</c:v>
                </c:pt>
                <c:pt idx="2813" formatCode="General">
                  <c:v>91.569581676197316</c:v>
                </c:pt>
                <c:pt idx="2814" formatCode="General">
                  <c:v>91.597490146210703</c:v>
                </c:pt>
                <c:pt idx="2815" formatCode="General">
                  <c:v>91.625577961681472</c:v>
                </c:pt>
                <c:pt idx="2816" formatCode="General">
                  <c:v>91.653848071063194</c:v>
                </c:pt>
                <c:pt idx="2817" formatCode="General">
                  <c:v>91.682303498262442</c:v>
                </c:pt>
                <c:pt idx="2818" formatCode="General">
                  <c:v>91.710947345278385</c:v>
                </c:pt>
                <c:pt idx="2819" formatCode="General">
                  <c:v>91.739782794959581</c:v>
                </c:pt>
                <c:pt idx="2820" formatCode="General">
                  <c:v>91.768813113884761</c:v>
                </c:pt>
                <c:pt idx="2821" formatCode="General">
                  <c:v>91.798041655374291</c:v>
                </c:pt>
                <c:pt idx="2822" formatCode="General">
                  <c:v>91.82747186263957</c:v>
                </c:pt>
                <c:pt idx="2823" formatCode="General">
                  <c:v>91.85710727207767</c:v>
                </c:pt>
                <c:pt idx="2824" formatCode="General">
                  <c:v>91.886951516720217</c:v>
                </c:pt>
                <c:pt idx="2825" formatCode="General">
                  <c:v>91.917008329844379</c:v>
                </c:pt>
                <c:pt idx="2826" formatCode="General">
                  <c:v>91.947281548755825</c:v>
                </c:pt>
                <c:pt idx="2827" formatCode="General">
                  <c:v>91.97777511875357</c:v>
                </c:pt>
                <c:pt idx="2828" formatCode="General">
                  <c:v>92.008493097286987</c:v>
                </c:pt>
                <c:pt idx="2829" formatCode="General">
                  <c:v>92.039439658317065</c:v>
                </c:pt>
                <c:pt idx="2830" formatCode="General">
                  <c:v>92.070619096893267</c:v>
                </c:pt>
                <c:pt idx="2831" formatCode="General">
                  <c:v>92.102035833959718</c:v>
                </c:pt>
                <c:pt idx="2832" formatCode="General">
                  <c:v>92.133694421404257</c:v>
                </c:pt>
                <c:pt idx="2833" formatCode="General">
                  <c:v>92.165599547365602</c:v>
                </c:pt>
                <c:pt idx="2834" formatCode="General">
                  <c:v>92.197756041814671</c:v>
                </c:pt>
                <c:pt idx="2835" formatCode="General">
                  <c:v>92.230168882427066</c:v>
                </c:pt>
                <c:pt idx="2836" formatCode="General">
                  <c:v>92.262843200765587</c:v>
                </c:pt>
                <c:pt idx="2837" formatCode="General">
                  <c:v>92.295784288792774</c:v>
                </c:pt>
                <c:pt idx="2838" formatCode="General">
                  <c:v>92.328997605734443</c:v>
                </c:pt>
                <c:pt idx="2839" formatCode="General">
                  <c:v>92.362488785317979</c:v>
                </c:pt>
                <c:pt idx="2840" formatCode="General">
                  <c:v>92.39626364340991</c:v>
                </c:pt>
                <c:pt idx="2841" formatCode="General">
                  <c:v>92.430328186079848</c:v>
                </c:pt>
                <c:pt idx="2842" formatCode="General">
                  <c:v>92.464688618119595</c:v>
                </c:pt>
                <c:pt idx="2843" formatCode="General">
                  <c:v>92.49935135204926</c:v>
                </c:pt>
                <c:pt idx="2844" formatCode="General">
                  <c:v>92.534323017643814</c:v>
                </c:pt>
                <c:pt idx="2845" formatCode="General">
                  <c:v>92.569610472017217</c:v>
                </c:pt>
                <c:pt idx="2846" formatCode="General">
                  <c:v>92.60522081030382</c:v>
                </c:pt>
                <c:pt idx="2847" formatCode="General">
                  <c:v>92.641161376980122</c:v>
                </c:pt>
                <c:pt idx="2848" formatCode="General">
                  <c:v>92.677439777874184</c:v>
                </c:pt>
                <c:pt idx="2849" formatCode="General">
                  <c:v>92.714063892913202</c:v>
                </c:pt>
                <c:pt idx="2850" formatCode="General">
                  <c:v>92.751041889665075</c:v>
                </c:pt>
                <c:pt idx="2851" formatCode="General">
                  <c:v>92.788382237734396</c:v>
                </c:pt>
                <c:pt idx="2852" formatCode="General">
                  <c:v>92.826093724078234</c:v>
                </c:pt>
                <c:pt idx="2853" formatCode="General">
                  <c:v>92.864185469314577</c:v>
                </c:pt>
                <c:pt idx="2854" formatCode="General">
                  <c:v>92.902666945100975</c:v>
                </c:pt>
                <c:pt idx="2855" formatCode="General">
                  <c:v>92.941547992670053</c:v>
                </c:pt>
                <c:pt idx="2856" formatCode="General">
                  <c:v>92.980838842615867</c:v>
                </c:pt>
                <c:pt idx="2857" formatCode="General">
                  <c:v>93.020550136034217</c:v>
                </c:pt>
                <c:pt idx="2858" formatCode="General">
                  <c:v>93.060692947130491</c:v>
                </c:pt>
                <c:pt idx="2859" formatCode="General">
                  <c:v>93.101278807419718</c:v>
                </c:pt>
                <c:pt idx="2860" formatCode="General">
                  <c:v>93.142319731655832</c:v>
                </c:pt>
                <c:pt idx="2861" formatCode="General">
                  <c:v>93.18382824564199</c:v>
                </c:pt>
                <c:pt idx="2862" formatCode="General">
                  <c:v>93.225817416088447</c:v>
                </c:pt>
                <c:pt idx="2863" formatCode="General">
                  <c:v>93.268300882702874</c:v>
                </c:pt>
                <c:pt idx="2864" formatCode="General">
                  <c:v>93.311292892718001</c:v>
                </c:pt>
                <c:pt idx="2865" formatCode="General">
                  <c:v>93.354808338082861</c:v>
                </c:pt>
                <c:pt idx="2866" formatCode="General">
                  <c:v>93.398862795569812</c:v>
                </c:pt>
                <c:pt idx="2867" formatCode="General">
                  <c:v>93.443472570077716</c:v>
                </c:pt>
                <c:pt idx="2868" formatCode="General">
                  <c:v>93.488654741443426</c:v>
                </c:pt>
                <c:pt idx="2869" formatCode="General">
                  <c:v>93.534427215110455</c:v>
                </c:pt>
                <c:pt idx="2870" formatCode="General">
                  <c:v>93.580808777044581</c:v>
                </c:pt>
                <c:pt idx="2871" formatCode="General">
                  <c:v>93.627819153333732</c:v>
                </c:pt>
                <c:pt idx="2872" formatCode="General">
                  <c:v>93.675479074962254</c:v>
                </c:pt>
                <c:pt idx="2873" formatCode="General">
                  <c:v>93.723810348311758</c:v>
                </c:pt>
                <c:pt idx="2874" formatCode="General">
                  <c:v>93.772835932010068</c:v>
                </c:pt>
                <c:pt idx="2875" formatCode="General">
                  <c:v>93.822580020831509</c:v>
                </c:pt>
                <c:pt idx="2876" formatCode="General">
                  <c:v>93.873068137442999</c:v>
                </c:pt>
                <c:pt idx="2877" formatCode="General">
                  <c:v>93.924327232899017</c:v>
                </c:pt>
                <c:pt idx="2878" formatCode="General">
                  <c:v>93.976385796911785</c:v>
                </c:pt>
                <c:pt idx="2879" formatCode="General">
                  <c:v>94.029273979066502</c:v>
                </c:pt>
                <c:pt idx="2880" formatCode="General">
                  <c:v>94.083023722320021</c:v>
                </c:pt>
                <c:pt idx="2881" formatCode="General">
                  <c:v>94.13766891031544</c:v>
                </c:pt>
                <c:pt idx="2882" formatCode="General">
                  <c:v>94.193245530275291</c:v>
                </c:pt>
                <c:pt idx="2883" formatCode="General">
                  <c:v>94.249791853504462</c:v>
                </c:pt>
                <c:pt idx="2884" formatCode="General">
                  <c:v>94.307348635850644</c:v>
                </c:pt>
                <c:pt idx="2885" formatCode="General">
                  <c:v>94.365959340846132</c:v>
                </c:pt>
                <c:pt idx="2886" formatCode="General">
                  <c:v>94.425670388699743</c:v>
                </c:pt>
                <c:pt idx="2887" formatCode="General">
                  <c:v>94.486531434838341</c:v>
                </c:pt>
                <c:pt idx="2888" formatCode="General">
                  <c:v>94.548595682333811</c:v>
                </c:pt>
                <c:pt idx="2889" formatCode="General">
                  <c:v>94.611920233313882</c:v>
                </c:pt>
                <c:pt idx="2890" formatCode="General">
                  <c:v>94.676566485378004</c:v>
                </c:pt>
                <c:pt idx="2891" formatCode="General">
                  <c:v>94.742600580157699</c:v>
                </c:pt>
                <c:pt idx="2892" formatCode="General">
                  <c:v>94.810093912522191</c:v>
                </c:pt>
                <c:pt idx="2893" formatCode="General">
                  <c:v>94.879123710600979</c:v>
                </c:pt>
                <c:pt idx="2894" formatCode="General">
                  <c:v>94.949773698849327</c:v>
                </c:pt>
                <c:pt idx="2895" formatCode="General">
                  <c:v>95.022134858929235</c:v>
                </c:pt>
                <c:pt idx="2896" formatCode="General">
                  <c:v>95.096306306351536</c:v>
                </c:pt>
                <c:pt idx="2897" formatCode="General">
                  <c:v>95.172396304801993</c:v>
                </c:pt>
                <c:pt idx="2898" formatCode="General">
                  <c:v>95.250523445098551</c:v>
                </c:pt>
                <c:pt idx="2899" formatCode="General">
                  <c:v>95.330818022112567</c:v>
                </c:pt>
                <c:pt idx="2900" formatCode="General">
                  <c:v>95.413423651170234</c:v>
                </c:pt>
                <c:pt idx="2901" formatCode="General">
                  <c:v>95.49849917602036</c:v>
                </c:pt>
                <c:pt idx="2902" formatCode="General">
                  <c:v>95.586220934226859</c:v>
                </c:pt>
                <c:pt idx="2903" formatCode="General">
                  <c:v>95.676785463954957</c:v>
                </c:pt>
                <c:pt idx="2904" formatCode="General">
                  <c:v>95.770412760176001</c:v>
                </c:pt>
                <c:pt idx="2905" formatCode="General">
                  <c:v>95.867350220609822</c:v>
                </c:pt>
                <c:pt idx="2906" formatCode="General">
                  <c:v>95.967877465583413</c:v>
                </c:pt>
                <c:pt idx="2907" formatCode="General">
                  <c:v>96.072312276300224</c:v>
                </c:pt>
                <c:pt idx="2908" formatCode="General">
                  <c:v>96.181017980092491</c:v>
                </c:pt>
                <c:pt idx="2909" formatCode="General">
                  <c:v>96.294412730181264</c:v>
                </c:pt>
                <c:pt idx="2910" formatCode="General">
                  <c:v>96.412981298507816</c:v>
                </c:pt>
                <c:pt idx="2911" formatCode="General">
                  <c:v>96.537290250544089</c:v>
                </c:pt>
                <c:pt idx="2912" formatCode="General">
                  <c:v>96.668007744698087</c:v>
                </c:pt>
                <c:pt idx="2913" formatCode="General">
                  <c:v>96.805929769096934</c:v>
                </c:pt>
                <c:pt idx="2914" formatCode="General">
                  <c:v>96.952015519926647</c:v>
                </c:pt>
                <c:pt idx="2915" formatCode="General">
                  <c:v>97.107436057909126</c:v>
                </c:pt>
                <c:pt idx="2916" formatCode="General">
                  <c:v>97.273642754020727</c:v>
                </c:pt>
                <c:pt idx="2917" formatCode="General">
                  <c:v>97.452466114646867</c:v>
                </c:pt>
                <c:pt idx="2918" formatCode="General">
                  <c:v>97.646262878394111</c:v>
                </c:pt>
                <c:pt idx="2919" formatCode="General">
                  <c:v>97.858142994397696</c:v>
                </c:pt>
                <c:pt idx="2920" formatCode="General">
                  <c:v>98.092335383405327</c:v>
                </c:pt>
                <c:pt idx="2921" formatCode="General">
                  <c:v>98.354809586148022</c:v>
                </c:pt>
                <c:pt idx="2922" formatCode="General">
                  <c:v>98.654405699650042</c:v>
                </c:pt>
                <c:pt idx="2923" formatCode="General">
                  <c:v>99.005076156263456</c:v>
                </c:pt>
                <c:pt idx="2924" formatCode="General">
                  <c:v>99.430898979429173</c:v>
                </c:pt>
                <c:pt idx="2925" formatCode="General">
                  <c:v>99.979442295055563</c:v>
                </c:pt>
                <c:pt idx="2926" formatCode="General">
                  <c:v>100.76946854833812</c:v>
                </c:pt>
                <c:pt idx="2927" formatCode="General">
                  <c:v>102.31984550588157</c:v>
                </c:pt>
              </c:numCache>
            </c:numRef>
          </c:yVal>
          <c:smooth val="0"/>
          <c:extLst>
            <c:ext xmlns:c16="http://schemas.microsoft.com/office/drawing/2014/chart" uri="{C3380CC4-5D6E-409C-BE32-E72D297353CC}">
              <c16:uniqueId val="{00000002-DD11-469A-9C63-ED2FCC538503}"/>
            </c:ext>
          </c:extLst>
        </c:ser>
        <c:dLbls>
          <c:showLegendKey val="0"/>
          <c:showVal val="0"/>
          <c:showCatName val="0"/>
          <c:showSerName val="0"/>
          <c:showPercent val="0"/>
          <c:showBubbleSize val="0"/>
        </c:dLbls>
        <c:axId val="1322597040"/>
        <c:axId val="1322591280"/>
      </c:scatterChart>
      <c:valAx>
        <c:axId val="1322597040"/>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322591280"/>
        <c:crosses val="autoZero"/>
        <c:crossBetween val="midCat"/>
      </c:valAx>
      <c:valAx>
        <c:axId val="1322591280"/>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32259704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Q-Q Plot</a:t>
            </a:r>
          </a:p>
        </c:rich>
      </c:tx>
      <c:overlay val="0"/>
    </c:title>
    <c:autoTitleDeleted val="0"/>
    <c:plotArea>
      <c:layout/>
      <c:scatterChart>
        <c:scatterStyle val="lineMarker"/>
        <c:varyColors val="0"/>
        <c:ser>
          <c:idx val="0"/>
          <c:order val="0"/>
          <c:tx>
            <c:v>Gamma</c:v>
          </c:tx>
          <c:spPr>
            <a:ln w="38100">
              <a:noFill/>
            </a:ln>
          </c:spPr>
          <c:marker>
            <c:symbol val="diamond"/>
            <c:size val="4"/>
          </c:marker>
          <c:xVal>
            <c:numRef>
              <c:f>Univariate!UV_QQ_Gamma</c:f>
              <c:numCache>
                <c:formatCode>0.0</c:formatCode>
                <c:ptCount val="2928"/>
                <c:pt idx="0">
                  <c:v>42.82335398506725</c:v>
                </c:pt>
                <c:pt idx="1">
                  <c:v>44.729028770720092</c:v>
                </c:pt>
                <c:pt idx="2">
                  <c:v>45.689538214286046</c:v>
                </c:pt>
                <c:pt idx="3">
                  <c:v>46.351990261053409</c:v>
                </c:pt>
                <c:pt idx="4">
                  <c:v>46.863631802592785</c:v>
                </c:pt>
                <c:pt idx="5">
                  <c:v>47.283225880885723</c:v>
                </c:pt>
                <c:pt idx="6">
                  <c:v>47.640434211625966</c:v>
                </c:pt>
                <c:pt idx="7">
                  <c:v>47.952405106432678</c:v>
                </c:pt>
                <c:pt idx="8">
                  <c:v>48.229981919423679</c:v>
                </c:pt>
                <c:pt idx="9">
                  <c:v>48.480474082192956</c:v>
                </c:pt>
                <c:pt idx="10">
                  <c:v>48.709051534927447</c:v>
                </c:pt>
                <c:pt idx="11">
                  <c:v>48.919510781783977</c:v>
                </c:pt>
                <c:pt idx="12">
                  <c:v>49.114725028560272</c:v>
                </c:pt>
                <c:pt idx="13">
                  <c:v>49.296923188224035</c:v>
                </c:pt>
                <c:pt idx="14">
                  <c:v>49.467870495074919</c:v>
                </c:pt>
                <c:pt idx="15">
                  <c:v>49.628989723343807</c:v>
                </c:pt>
                <c:pt idx="16">
                  <c:v>49.781445061613546</c:v>
                </c:pt>
                <c:pt idx="17">
                  <c:v>49.926201683128447</c:v>
                </c:pt>
                <c:pt idx="18">
                  <c:v>50.064069022482663</c:v>
                </c:pt>
                <c:pt idx="19">
                  <c:v>50.195732843735556</c:v>
                </c:pt>
                <c:pt idx="20">
                  <c:v>50.321779421629586</c:v>
                </c:pt>
                <c:pt idx="21">
                  <c:v>50.442714061020126</c:v>
                </c:pt>
                <c:pt idx="22">
                  <c:v>50.558975478713606</c:v>
                </c:pt>
                <c:pt idx="23">
                  <c:v>50.670947112814055</c:v>
                </c:pt>
                <c:pt idx="24">
                  <c:v>50.778966117323286</c:v>
                </c:pt>
                <c:pt idx="25">
                  <c:v>50.88333058988254</c:v>
                </c:pt>
                <c:pt idx="26">
                  <c:v>50.984305434677189</c:v>
                </c:pt>
                <c:pt idx="27">
                  <c:v>51.082127159483512</c:v>
                </c:pt>
                <c:pt idx="28">
                  <c:v>51.177007831955564</c:v>
                </c:pt>
                <c:pt idx="29">
                  <c:v>51.269138366556483</c:v>
                </c:pt>
                <c:pt idx="30">
                  <c:v>51.358691274020877</c:v>
                </c:pt>
                <c:pt idx="31">
                  <c:v>51.445822975815339</c:v>
                </c:pt>
                <c:pt idx="32">
                  <c:v>51.530675763924272</c:v>
                </c:pt>
                <c:pt idx="33">
                  <c:v>51.613379469460511</c:v>
                </c:pt>
                <c:pt idx="34">
                  <c:v>51.694052890691189</c:v>
                </c:pt>
                <c:pt idx="35">
                  <c:v>51.772805021079151</c:v>
                </c:pt>
                <c:pt idx="36">
                  <c:v>51.84973611014739</c:v>
                </c:pt>
                <c:pt idx="37">
                  <c:v>51.924938583846831</c:v>
                </c:pt>
                <c:pt idx="38">
                  <c:v>51.998497846257415</c:v>
                </c:pt>
                <c:pt idx="39">
                  <c:v>52.070492980585705</c:v>
                </c:pt>
                <c:pt idx="40">
                  <c:v>52.140997364320256</c:v>
                </c:pt>
                <c:pt idx="41">
                  <c:v>52.210079210902535</c:v>
                </c:pt>
                <c:pt idx="42">
                  <c:v>52.277802048239394</c:v>
                </c:pt>
                <c:pt idx="43">
                  <c:v>52.344225142724682</c:v>
                </c:pt>
                <c:pt idx="44">
                  <c:v>52.409403876077597</c:v>
                </c:pt>
                <c:pt idx="45">
                  <c:v>52.473390081183965</c:v>
                </c:pt>
                <c:pt idx="46">
                  <c:v>52.536232342198566</c:v>
                </c:pt>
                <c:pt idx="47">
                  <c:v>52.597976263394138</c:v>
                </c:pt>
                <c:pt idx="48">
                  <c:v>52.658664710597535</c:v>
                </c:pt>
                <c:pt idx="49">
                  <c:v>52.718338028512996</c:v>
                </c:pt>
                <c:pt idx="50">
                  <c:v>52.777034236776466</c:v>
                </c:pt>
                <c:pt idx="51">
                  <c:v>52.834789207200487</c:v>
                </c:pt>
                <c:pt idx="52">
                  <c:v>52.891636824342562</c:v>
                </c:pt>
                <c:pt idx="53">
                  <c:v>52.947609131252328</c:v>
                </c:pt>
                <c:pt idx="54">
                  <c:v>53.002736462015797</c:v>
                </c:pt>
                <c:pt idx="55">
                  <c:v>53.057047562511791</c:v>
                </c:pt>
                <c:pt idx="56">
                  <c:v>53.110569700621753</c:v>
                </c:pt>
                <c:pt idx="57">
                  <c:v>53.163328766983248</c:v>
                </c:pt>
                <c:pt idx="58">
                  <c:v>53.215349367248614</c:v>
                </c:pt>
                <c:pt idx="59">
                  <c:v>53.266654906696949</c:v>
                </c:pt>
                <c:pt idx="60">
                  <c:v>53.317267667950972</c:v>
                </c:pt>
                <c:pt idx="61">
                  <c:v>53.367208882464574</c:v>
                </c:pt>
                <c:pt idx="62">
                  <c:v>53.416498796373354</c:v>
                </c:pt>
                <c:pt idx="63">
                  <c:v>53.465156731235332</c:v>
                </c:pt>
                <c:pt idx="64">
                  <c:v>53.513201140132225</c:v>
                </c:pt>
                <c:pt idx="65">
                  <c:v>53.560649659551984</c:v>
                </c:pt>
                <c:pt idx="66">
                  <c:v>53.60751915742901</c:v>
                </c:pt>
                <c:pt idx="67">
                  <c:v>53.653825777680119</c:v>
                </c:pt>
                <c:pt idx="68">
                  <c:v>53.699584981539601</c:v>
                </c:pt>
                <c:pt idx="69">
                  <c:v>53.7448115859669</c:v>
                </c:pt>
                <c:pt idx="70">
                  <c:v>53.789519799373053</c:v>
                </c:pt>
                <c:pt idx="71">
                  <c:v>53.833723254888405</c:v>
                </c:pt>
                <c:pt idx="72">
                  <c:v>53.877435041372806</c:v>
                </c:pt>
                <c:pt idx="73">
                  <c:v>53.920667732350303</c:v>
                </c:pt>
                <c:pt idx="74">
                  <c:v>53.963433413033549</c:v>
                </c:pt>
                <c:pt idx="75">
                  <c:v>54.005743705587996</c:v>
                </c:pt>
                <c:pt idx="76">
                  <c:v>54.047609792772221</c:v>
                </c:pt>
                <c:pt idx="77">
                  <c:v>54.089042440078458</c:v>
                </c:pt>
                <c:pt idx="78">
                  <c:v>54.130052016486808</c:v>
                </c:pt>
                <c:pt idx="79">
                  <c:v>54.1706485139362</c:v>
                </c:pt>
                <c:pt idx="80">
                  <c:v>54.210841565606685</c:v>
                </c:pt>
                <c:pt idx="81">
                  <c:v>54.250640463099508</c:v>
                </c:pt>
                <c:pt idx="82">
                  <c:v>54.290054172593877</c:v>
                </c:pt>
                <c:pt idx="83">
                  <c:v>54.329091350053289</c:v>
                </c:pt>
                <c:pt idx="84">
                  <c:v>54.367760355547865</c:v>
                </c:pt>
                <c:pt idx="85">
                  <c:v>54.406069266753811</c:v>
                </c:pt>
                <c:pt idx="86">
                  <c:v>54.444025891686721</c:v>
                </c:pt>
                <c:pt idx="87">
                  <c:v>54.48163778072</c:v>
                </c:pt>
                <c:pt idx="88">
                  <c:v>54.518912237936732</c:v>
                </c:pt>
                <c:pt idx="89">
                  <c:v>54.555856331858756</c:v>
                </c:pt>
                <c:pt idx="90">
                  <c:v>54.592476905593834</c:v>
                </c:pt>
                <c:pt idx="91">
                  <c:v>54.628780586438445</c:v>
                </c:pt>
                <c:pt idx="92">
                  <c:v>54.664773794971133</c:v>
                </c:pt>
                <c:pt idx="93">
                  <c:v>54.700462753668532</c:v>
                </c:pt>
                <c:pt idx="94">
                  <c:v>54.735853495074082</c:v>
                </c:pt>
                <c:pt idx="95">
                  <c:v>54.77095186954697</c:v>
                </c:pt>
                <c:pt idx="96">
                  <c:v>54.805763552617229</c:v>
                </c:pt>
                <c:pt idx="97">
                  <c:v>54.84029405197073</c:v>
                </c:pt>
                <c:pt idx="98">
                  <c:v>54.874548714086316</c:v>
                </c:pt>
                <c:pt idx="99">
                  <c:v>54.908532730545879</c:v>
                </c:pt>
                <c:pt idx="100">
                  <c:v>54.942251144036391</c:v>
                </c:pt>
                <c:pt idx="101">
                  <c:v>54.975708854062056</c:v>
                </c:pt>
                <c:pt idx="102">
                  <c:v>55.008910622383176</c:v>
                </c:pt>
                <c:pt idx="103">
                  <c:v>55.041861078197392</c:v>
                </c:pt>
                <c:pt idx="104">
                  <c:v>55.074564723077835</c:v>
                </c:pt>
                <c:pt idx="105">
                  <c:v>55.107025935681826</c:v>
                </c:pt>
                <c:pt idx="106">
                  <c:v>55.139248976242875</c:v>
                </c:pt>
                <c:pt idx="107">
                  <c:v>55.171237990857911</c:v>
                </c:pt>
                <c:pt idx="108">
                  <c:v>55.202997015580721</c:v>
                </c:pt>
                <c:pt idx="109">
                  <c:v>55.234529980332397</c:v>
                </c:pt>
                <c:pt idx="110">
                  <c:v>55.265840712638209</c:v>
                </c:pt>
                <c:pt idx="111">
                  <c:v>55.296932941200353</c:v>
                </c:pt>
                <c:pt idx="112">
                  <c:v>55.327810299315068</c:v>
                </c:pt>
                <c:pt idx="113">
                  <c:v>55.358476328142267</c:v>
                </c:pt>
                <c:pt idx="114">
                  <c:v>55.388934479835292</c:v>
                </c:pt>
                <c:pt idx="115">
                  <c:v>55.41918812053796</c:v>
                </c:pt>
                <c:pt idx="116">
                  <c:v>55.449240533255541</c:v>
                </c:pt>
                <c:pt idx="117">
                  <c:v>55.479094920606101</c:v>
                </c:pt>
                <c:pt idx="118">
                  <c:v>55.508754407458198</c:v>
                </c:pt>
                <c:pt idx="119">
                  <c:v>55.538222043460387</c:v>
                </c:pt>
                <c:pt idx="120">
                  <c:v>55.567500805467994</c:v>
                </c:pt>
                <c:pt idx="121">
                  <c:v>55.596593599872101</c:v>
                </c:pt>
                <c:pt idx="122">
                  <c:v>55.625503264835402</c:v>
                </c:pt>
                <c:pt idx="123">
                  <c:v>55.654232572439497</c:v>
                </c:pt>
                <c:pt idx="124">
                  <c:v>55.682784230747693</c:v>
                </c:pt>
                <c:pt idx="125">
                  <c:v>55.711160885787365</c:v>
                </c:pt>
                <c:pt idx="126">
                  <c:v>55.739365123455613</c:v>
                </c:pt>
                <c:pt idx="127">
                  <c:v>55.767399471351801</c:v>
                </c:pt>
                <c:pt idx="128">
                  <c:v>55.795266400540228</c:v>
                </c:pt>
                <c:pt idx="129">
                  <c:v>55.822968327246265</c:v>
                </c:pt>
                <c:pt idx="130">
                  <c:v>55.850507614488791</c:v>
                </c:pt>
                <c:pt idx="131">
                  <c:v>55.877886573652063</c:v>
                </c:pt>
                <c:pt idx="132">
                  <c:v>55.905107465999251</c:v>
                </c:pt>
                <c:pt idx="133">
                  <c:v>55.932172504130847</c:v>
                </c:pt>
                <c:pt idx="134">
                  <c:v>55.959083853389721</c:v>
                </c:pt>
                <c:pt idx="135">
                  <c:v>55.985843633215687</c:v>
                </c:pt>
                <c:pt idx="136">
                  <c:v>56.012453918451314</c:v>
                </c:pt>
                <c:pt idx="137">
                  <c:v>56.038916740601444</c:v>
                </c:pt>
                <c:pt idx="138">
                  <c:v>56.065234089048182</c:v>
                </c:pt>
                <c:pt idx="139">
                  <c:v>56.091407912223225</c:v>
                </c:pt>
                <c:pt idx="140">
                  <c:v>56.117440118739459</c:v>
                </c:pt>
                <c:pt idx="141">
                  <c:v>56.143332578483424</c:v>
                </c:pt>
                <c:pt idx="142">
                  <c:v>56.169087123670252</c:v>
                </c:pt>
                <c:pt idx="143">
                  <c:v>56.194705549862739</c:v>
                </c:pt>
                <c:pt idx="144">
                  <c:v>56.2201896169558</c:v>
                </c:pt>
                <c:pt idx="145">
                  <c:v>56.24554105012799</c:v>
                </c:pt>
                <c:pt idx="146">
                  <c:v>56.270761540761185</c:v>
                </c:pt>
                <c:pt idx="147">
                  <c:v>56.295852747329754</c:v>
                </c:pt>
                <c:pt idx="148">
                  <c:v>56.320816296260524</c:v>
                </c:pt>
                <c:pt idx="149">
                  <c:v>56.345653782764622</c:v>
                </c:pt>
                <c:pt idx="150">
                  <c:v>56.370366771642232</c:v>
                </c:pt>
                <c:pt idx="151">
                  <c:v>56.394956798061436</c:v>
                </c:pt>
                <c:pt idx="152">
                  <c:v>56.419425368312119</c:v>
                </c:pt>
                <c:pt idx="153">
                  <c:v>56.443773960535772</c:v>
                </c:pt>
                <c:pt idx="154">
                  <c:v>56.468004025432336</c:v>
                </c:pt>
                <c:pt idx="155">
                  <c:v>56.492116986944744</c:v>
                </c:pt>
                <c:pt idx="156">
                  <c:v>56.516114242922058</c:v>
                </c:pt>
                <c:pt idx="157">
                  <c:v>56.539997165762152</c:v>
                </c:pt>
                <c:pt idx="158">
                  <c:v>56.563767103034479</c:v>
                </c:pt>
                <c:pt idx="159">
                  <c:v>56.587425378083786</c:v>
                </c:pt>
                <c:pt idx="160">
                  <c:v>56.610973290615462</c:v>
                </c:pt>
                <c:pt idx="161">
                  <c:v>56.634412117263174</c:v>
                </c:pt>
                <c:pt idx="162">
                  <c:v>56.6577431121394</c:v>
                </c:pt>
                <c:pt idx="163">
                  <c:v>56.680967507369608</c:v>
                </c:pt>
                <c:pt idx="164">
                  <c:v>56.704086513610449</c:v>
                </c:pt>
                <c:pt idx="165">
                  <c:v>56.72710132055272</c:v>
                </c:pt>
                <c:pt idx="166">
                  <c:v>56.750013097409607</c:v>
                </c:pt>
                <c:pt idx="167">
                  <c:v>56.772822993390605</c:v>
                </c:pt>
                <c:pt idx="168">
                  <c:v>56.795532138161725</c:v>
                </c:pt>
                <c:pt idx="169">
                  <c:v>56.818141642292524</c:v>
                </c:pt>
                <c:pt idx="170">
                  <c:v>56.840652597690195</c:v>
                </c:pt>
                <c:pt idx="171">
                  <c:v>56.86306607802139</c:v>
                </c:pt>
                <c:pt idx="172">
                  <c:v>56.885383139122091</c:v>
                </c:pt>
                <c:pt idx="173">
                  <c:v>56.907604819395871</c:v>
                </c:pt>
                <c:pt idx="174">
                  <c:v>56.929732140201132</c:v>
                </c:pt>
                <c:pt idx="175">
                  <c:v>56.951766106227446</c:v>
                </c:pt>
                <c:pt idx="176">
                  <c:v>56.973707705861585</c:v>
                </c:pt>
                <c:pt idx="177">
                  <c:v>56.995557911543379</c:v>
                </c:pt>
                <c:pt idx="178">
                  <c:v>57.017317680111965</c:v>
                </c:pt>
                <c:pt idx="179">
                  <c:v>57.038987953142509</c:v>
                </c:pt>
                <c:pt idx="180">
                  <c:v>57.060569657273888</c:v>
                </c:pt>
                <c:pt idx="181">
                  <c:v>57.082063704527485</c:v>
                </c:pt>
                <c:pt idx="182">
                  <c:v>57.103470992617552</c:v>
                </c:pt>
                <c:pt idx="183">
                  <c:v>57.124792405253274</c:v>
                </c:pt>
                <c:pt idx="184">
                  <c:v>57.146028812432775</c:v>
                </c:pt>
                <c:pt idx="185">
                  <c:v>57.167181070729526</c:v>
                </c:pt>
                <c:pt idx="186">
                  <c:v>57.188250023571101</c:v>
                </c:pt>
                <c:pt idx="187">
                  <c:v>57.20923650151083</c:v>
                </c:pt>
                <c:pt idx="188">
                  <c:v>57.23014132249228</c:v>
                </c:pt>
                <c:pt idx="189">
                  <c:v>57.250965292107011</c:v>
                </c:pt>
                <c:pt idx="190">
                  <c:v>57.27170920384571</c:v>
                </c:pt>
                <c:pt idx="191">
                  <c:v>57.292373839342915</c:v>
                </c:pt>
                <c:pt idx="192">
                  <c:v>57.312959968615552</c:v>
                </c:pt>
                <c:pt idx="193">
                  <c:v>57.333468350295391</c:v>
                </c:pt>
                <c:pt idx="194">
                  <c:v>57.353899731855805</c:v>
                </c:pt>
                <c:pt idx="195">
                  <c:v>57.37425484983271</c:v>
                </c:pt>
                <c:pt idx="196">
                  <c:v>57.394534430040139</c:v>
                </c:pt>
                <c:pt idx="197">
                  <c:v>57.41473918778042</c:v>
                </c:pt>
                <c:pt idx="198">
                  <c:v>57.434869828049266</c:v>
                </c:pt>
                <c:pt idx="199">
                  <c:v>57.454927045735708</c:v>
                </c:pt>
                <c:pt idx="200">
                  <c:v>57.474911525817348</c:v>
                </c:pt>
                <c:pt idx="201">
                  <c:v>57.494823943550713</c:v>
                </c:pt>
                <c:pt idx="202">
                  <c:v>57.514664964657157</c:v>
                </c:pt>
                <c:pt idx="203">
                  <c:v>57.534435245504199</c:v>
                </c:pt>
                <c:pt idx="204">
                  <c:v>57.554135433282632</c:v>
                </c:pt>
                <c:pt idx="205">
                  <c:v>57.573766166179333</c:v>
                </c:pt>
                <c:pt idx="206">
                  <c:v>57.593328073546083</c:v>
                </c:pt>
                <c:pt idx="207">
                  <c:v>57.612821776064344</c:v>
                </c:pt>
                <c:pt idx="208">
                  <c:v>57.632247885906217</c:v>
                </c:pt>
                <c:pt idx="209">
                  <c:v>57.651607006891659</c:v>
                </c:pt>
                <c:pt idx="210">
                  <c:v>57.670899734642042</c:v>
                </c:pt>
                <c:pt idx="211">
                  <c:v>57.690126656730158</c:v>
                </c:pt>
                <c:pt idx="212">
                  <c:v>57.709288352826832</c:v>
                </c:pt>
                <c:pt idx="213">
                  <c:v>57.728385394844082</c:v>
                </c:pt>
                <c:pt idx="214">
                  <c:v>57.747418347075211</c:v>
                </c:pt>
                <c:pt idx="215">
                  <c:v>57.766387766331476</c:v>
                </c:pt>
                <c:pt idx="216">
                  <c:v>57.78529420207591</c:v>
                </c:pt>
                <c:pt idx="217">
                  <c:v>57.804138196554028</c:v>
                </c:pt>
                <c:pt idx="218">
                  <c:v>57.822920284921615</c:v>
                </c:pt>
                <c:pt idx="219">
                  <c:v>57.841640995369694</c:v>
                </c:pt>
                <c:pt idx="220">
                  <c:v>57.860300849246769</c:v>
                </c:pt>
                <c:pt idx="221">
                  <c:v>57.87890036117831</c:v>
                </c:pt>
                <c:pt idx="222">
                  <c:v>57.897440039183657</c:v>
                </c:pt>
                <c:pt idx="223">
                  <c:v>57.915920384790375</c:v>
                </c:pt>
                <c:pt idx="224">
                  <c:v>57.934341893146112</c:v>
                </c:pt>
                <c:pt idx="225">
                  <c:v>57.952705053128049</c:v>
                </c:pt>
                <c:pt idx="226">
                  <c:v>57.97101034744999</c:v>
                </c:pt>
                <c:pt idx="227">
                  <c:v>57.989258252767144</c:v>
                </c:pt>
                <c:pt idx="228">
                  <c:v>58.007449239778715</c:v>
                </c:pt>
                <c:pt idx="229">
                  <c:v>58.025583773328258</c:v>
                </c:pt>
                <c:pt idx="230">
                  <c:v>58.04366231250193</c:v>
                </c:pt>
                <c:pt idx="231">
                  <c:v>58.061685310724719</c:v>
                </c:pt>
                <c:pt idx="232">
                  <c:v>58.079653215854577</c:v>
                </c:pt>
                <c:pt idx="233">
                  <c:v>58.097566470274657</c:v>
                </c:pt>
                <c:pt idx="234">
                  <c:v>58.11542551098357</c:v>
                </c:pt>
                <c:pt idx="235">
                  <c:v>58.133230769683841</c:v>
                </c:pt>
                <c:pt idx="236">
                  <c:v>58.150982672868494</c:v>
                </c:pt>
                <c:pt idx="237">
                  <c:v>58.16868164190587</c:v>
                </c:pt>
                <c:pt idx="238">
                  <c:v>58.186328093122739</c:v>
                </c:pt>
                <c:pt idx="239">
                  <c:v>58.203922437885659</c:v>
                </c:pt>
                <c:pt idx="240">
                  <c:v>58.221465082680766</c:v>
                </c:pt>
                <c:pt idx="241">
                  <c:v>58.238956429191887</c:v>
                </c:pt>
                <c:pt idx="242">
                  <c:v>58.256396874377131</c:v>
                </c:pt>
                <c:pt idx="243">
                  <c:v>58.273786810543903</c:v>
                </c:pt>
                <c:pt idx="244">
                  <c:v>58.291126625422464</c:v>
                </c:pt>
                <c:pt idx="245">
                  <c:v>58.30841670223802</c:v>
                </c:pt>
                <c:pt idx="246">
                  <c:v>58.325657419781358</c:v>
                </c:pt>
                <c:pt idx="247">
                  <c:v>58.342849152478124</c:v>
                </c:pt>
                <c:pt idx="248">
                  <c:v>58.359992270456715</c:v>
                </c:pt>
                <c:pt idx="249">
                  <c:v>58.377087139614915</c:v>
                </c:pt>
                <c:pt idx="250">
                  <c:v>58.394134121685113</c:v>
                </c:pt>
                <c:pt idx="251">
                  <c:v>58.411133574298375</c:v>
                </c:pt>
                <c:pt idx="252">
                  <c:v>58.428085851047193</c:v>
                </c:pt>
                <c:pt idx="253">
                  <c:v>58.44499130154712</c:v>
                </c:pt>
                <c:pt idx="254">
                  <c:v>58.461850271497106</c:v>
                </c:pt>
                <c:pt idx="255">
                  <c:v>58.478663102738807</c:v>
                </c:pt>
                <c:pt idx="256">
                  <c:v>58.495430133314656</c:v>
                </c:pt>
                <c:pt idx="257">
                  <c:v>58.512151697524949</c:v>
                </c:pt>
                <c:pt idx="258">
                  <c:v>58.528828125983743</c:v>
                </c:pt>
                <c:pt idx="259">
                  <c:v>58.545459745673796</c:v>
                </c:pt>
                <c:pt idx="260">
                  <c:v>58.562046880000395</c:v>
                </c:pt>
                <c:pt idx="261">
                  <c:v>58.578589848844281</c:v>
                </c:pt>
                <c:pt idx="262">
                  <c:v>58.595088968613503</c:v>
                </c:pt>
                <c:pt idx="263">
                  <c:v>58.611544552294362</c:v>
                </c:pt>
                <c:pt idx="264">
                  <c:v>58.627956909501393</c:v>
                </c:pt>
                <c:pt idx="265">
                  <c:v>58.644326346526455</c:v>
                </c:pt>
                <c:pt idx="266">
                  <c:v>58.660653166386894</c:v>
                </c:pt>
                <c:pt idx="267">
                  <c:v>58.676937668872853</c:v>
                </c:pt>
                <c:pt idx="268">
                  <c:v>58.693180150593726</c:v>
                </c:pt>
                <c:pt idx="269">
                  <c:v>58.709380905023743</c:v>
                </c:pt>
                <c:pt idx="270">
                  <c:v>58.725540222546776</c:v>
                </c:pt>
                <c:pt idx="271">
                  <c:v>58.741658390500277</c:v>
                </c:pt>
                <c:pt idx="272">
                  <c:v>58.757735693218535</c:v>
                </c:pt>
                <c:pt idx="273">
                  <c:v>58.77377241207504</c:v>
                </c:pt>
                <c:pt idx="274">
                  <c:v>58.789768825524199</c:v>
                </c:pt>
                <c:pt idx="275">
                  <c:v>58.805725209142238</c:v>
                </c:pt>
                <c:pt idx="276">
                  <c:v>58.821641835667464</c:v>
                </c:pt>
                <c:pt idx="277">
                  <c:v>58.837518975039728</c:v>
                </c:pt>
                <c:pt idx="278">
                  <c:v>58.853356894439237</c:v>
                </c:pt>
                <c:pt idx="279">
                  <c:v>58.869155858324767</c:v>
                </c:pt>
                <c:pt idx="280">
                  <c:v>58.884916128471069</c:v>
                </c:pt>
                <c:pt idx="281">
                  <c:v>58.900637964005732</c:v>
                </c:pt>
                <c:pt idx="282">
                  <c:v>58.916321621445391</c:v>
                </c:pt>
                <c:pt idx="283">
                  <c:v>58.931967354731263</c:v>
                </c:pt>
                <c:pt idx="284">
                  <c:v>58.947575415264168</c:v>
                </c:pt>
                <c:pt idx="285">
                  <c:v>58.963146051938864</c:v>
                </c:pt>
                <c:pt idx="286">
                  <c:v>58.97867951117783</c:v>
                </c:pt>
                <c:pt idx="287">
                  <c:v>58.994176036964518</c:v>
                </c:pt>
                <c:pt idx="288">
                  <c:v>59.009635870875961</c:v>
                </c:pt>
                <c:pt idx="289">
                  <c:v>59.0250592521149</c:v>
                </c:pt>
                <c:pt idx="290">
                  <c:v>59.040446417541368</c:v>
                </c:pt>
                <c:pt idx="291">
                  <c:v>59.055797601703709</c:v>
                </c:pt>
                <c:pt idx="292">
                  <c:v>59.071113036869086</c:v>
                </c:pt>
                <c:pt idx="293">
                  <c:v>59.086392953053533</c:v>
                </c:pt>
                <c:pt idx="294">
                  <c:v>59.101637578051474</c:v>
                </c:pt>
                <c:pt idx="295">
                  <c:v>59.11684713746471</c:v>
                </c:pt>
                <c:pt idx="296">
                  <c:v>59.13202185473105</c:v>
                </c:pt>
                <c:pt idx="297">
                  <c:v>59.147161951152349</c:v>
                </c:pt>
                <c:pt idx="298">
                  <c:v>59.162267645922149</c:v>
                </c:pt>
                <c:pt idx="299">
                  <c:v>59.177339156152875</c:v>
                </c:pt>
                <c:pt idx="300">
                  <c:v>59.192376696902592</c:v>
                </c:pt>
                <c:pt idx="301">
                  <c:v>59.20738048120127</c:v>
                </c:pt>
                <c:pt idx="302">
                  <c:v>59.222350720076719</c:v>
                </c:pt>
                <c:pt idx="303">
                  <c:v>59.237287622580041</c:v>
                </c:pt>
                <c:pt idx="304">
                  <c:v>59.252191395810726</c:v>
                </c:pt>
                <c:pt idx="305">
                  <c:v>59.267062244941258</c:v>
                </c:pt>
                <c:pt idx="306">
                  <c:v>59.281900373241463</c:v>
                </c:pt>
                <c:pt idx="307">
                  <c:v>59.296705982102317</c:v>
                </c:pt>
                <c:pt idx="308">
                  <c:v>59.311479271059547</c:v>
                </c:pt>
                <c:pt idx="309">
                  <c:v>59.326220437816751</c:v>
                </c:pt>
                <c:pt idx="310">
                  <c:v>59.340929678268118</c:v>
                </c:pt>
                <c:pt idx="311">
                  <c:v>59.355607186520942</c:v>
                </c:pt>
                <c:pt idx="312">
                  <c:v>59.370253154917656</c:v>
                </c:pt>
                <c:pt idx="313">
                  <c:v>59.384867774057547</c:v>
                </c:pt>
                <c:pt idx="314">
                  <c:v>59.399451232818208</c:v>
                </c:pt>
                <c:pt idx="315">
                  <c:v>59.414003718376556</c:v>
                </c:pt>
                <c:pt idx="316">
                  <c:v>59.428525416229611</c:v>
                </c:pt>
                <c:pt idx="317">
                  <c:v>59.443016510214896</c:v>
                </c:pt>
                <c:pt idx="318">
                  <c:v>59.457477182530575</c:v>
                </c:pt>
                <c:pt idx="319">
                  <c:v>59.471907613755235</c:v>
                </c:pt>
                <c:pt idx="320">
                  <c:v>59.486307982867437</c:v>
                </c:pt>
                <c:pt idx="321">
                  <c:v>59.500678467264869</c:v>
                </c:pt>
                <c:pt idx="322">
                  <c:v>59.515019242783318</c:v>
                </c:pt>
                <c:pt idx="323">
                  <c:v>59.529330483715277</c:v>
                </c:pt>
                <c:pt idx="324">
                  <c:v>59.543612362828334</c:v>
                </c:pt>
                <c:pt idx="325">
                  <c:v>59.557865051383232</c:v>
                </c:pt>
                <c:pt idx="326">
                  <c:v>59.572088719151665</c:v>
                </c:pt>
                <c:pt idx="327">
                  <c:v>59.586283534433903</c:v>
                </c:pt>
                <c:pt idx="328">
                  <c:v>59.600449664075995</c:v>
                </c:pt>
                <c:pt idx="329">
                  <c:v>59.614587273486841</c:v>
                </c:pt>
                <c:pt idx="330">
                  <c:v>59.628696526655013</c:v>
                </c:pt>
                <c:pt idx="331">
                  <c:v>59.642777586165224</c:v>
                </c:pt>
                <c:pt idx="332">
                  <c:v>59.656830613214652</c:v>
                </c:pt>
                <c:pt idx="333">
                  <c:v>59.670855767629043</c:v>
                </c:pt>
                <c:pt idx="334">
                  <c:v>59.684853207878454</c:v>
                </c:pt>
                <c:pt idx="335">
                  <c:v>59.698823091092933</c:v>
                </c:pt>
                <c:pt idx="336">
                  <c:v>59.712765573077803</c:v>
                </c:pt>
                <c:pt idx="337">
                  <c:v>59.726680808328886</c:v>
                </c:pt>
                <c:pt idx="338">
                  <c:v>59.740568950047411</c:v>
                </c:pt>
                <c:pt idx="339">
                  <c:v>59.754430150154704</c:v>
                </c:pt>
                <c:pt idx="340">
                  <c:v>59.768264559306701</c:v>
                </c:pt>
                <c:pt idx="341">
                  <c:v>59.782072326908306</c:v>
                </c:pt>
                <c:pt idx="342">
                  <c:v>59.795853601127398</c:v>
                </c:pt>
                <c:pt idx="343">
                  <c:v>59.809608528908825</c:v>
                </c:pt>
                <c:pt idx="344">
                  <c:v>59.823337255987994</c:v>
                </c:pt>
                <c:pt idx="345">
                  <c:v>59.837039926904509</c:v>
                </c:pt>
                <c:pt idx="346">
                  <c:v>59.850716685015364</c:v>
                </c:pt>
                <c:pt idx="347">
                  <c:v>59.86436767250818</c:v>
                </c:pt>
                <c:pt idx="348">
                  <c:v>59.877993030414061</c:v>
                </c:pt>
                <c:pt idx="349">
                  <c:v>59.891592898620466</c:v>
                </c:pt>
                <c:pt idx="350">
                  <c:v>59.90516741588371</c:v>
                </c:pt>
                <c:pt idx="351">
                  <c:v>59.91871671984142</c:v>
                </c:pt>
                <c:pt idx="352">
                  <c:v>59.932240947024795</c:v>
                </c:pt>
                <c:pt idx="353">
                  <c:v>59.945740232870655</c:v>
                </c:pt>
                <c:pt idx="354">
                  <c:v>59.959214711733381</c:v>
                </c:pt>
                <c:pt idx="355">
                  <c:v>59.972664516896657</c:v>
                </c:pt>
                <c:pt idx="356">
                  <c:v>59.986089780585019</c:v>
                </c:pt>
                <c:pt idx="357">
                  <c:v>59.99949063397537</c:v>
                </c:pt>
                <c:pt idx="358">
                  <c:v>60.01286720720816</c:v>
                </c:pt>
                <c:pt idx="359">
                  <c:v>60.026219629398611</c:v>
                </c:pt>
                <c:pt idx="360">
                  <c:v>60.039548028647609</c:v>
                </c:pt>
                <c:pt idx="361">
                  <c:v>60.052852532052547</c:v>
                </c:pt>
                <c:pt idx="362">
                  <c:v>60.066133265718058</c:v>
                </c:pt>
                <c:pt idx="363">
                  <c:v>60.079390354766495</c:v>
                </c:pt>
                <c:pt idx="364">
                  <c:v>60.092623923348349</c:v>
                </c:pt>
                <c:pt idx="365">
                  <c:v>60.105834094652522</c:v>
                </c:pt>
                <c:pt idx="366">
                  <c:v>60.119020990916418</c:v>
                </c:pt>
                <c:pt idx="367">
                  <c:v>60.132184733435984</c:v>
                </c:pt>
                <c:pt idx="368">
                  <c:v>60.145325442575519</c:v>
                </c:pt>
                <c:pt idx="369">
                  <c:v>60.158443237777405</c:v>
                </c:pt>
                <c:pt idx="370">
                  <c:v>60.171538237571774</c:v>
                </c:pt>
                <c:pt idx="371">
                  <c:v>60.184610559585884</c:v>
                </c:pt>
                <c:pt idx="372">
                  <c:v>60.197660320553545</c:v>
                </c:pt>
                <c:pt idx="373">
                  <c:v>60.210687636324309</c:v>
                </c:pt>
                <c:pt idx="374">
                  <c:v>60.223692621872615</c:v>
                </c:pt>
                <c:pt idx="375">
                  <c:v>60.236675391306747</c:v>
                </c:pt>
                <c:pt idx="376">
                  <c:v>60.249636057877716</c:v>
                </c:pt>
                <c:pt idx="377">
                  <c:v>60.262574733988046</c:v>
                </c:pt>
                <c:pt idx="378">
                  <c:v>60.275491531200387</c:v>
                </c:pt>
                <c:pt idx="379">
                  <c:v>60.288386560246089</c:v>
                </c:pt>
                <c:pt idx="380">
                  <c:v>60.301259931033613</c:v>
                </c:pt>
                <c:pt idx="381">
                  <c:v>60.314111752656864</c:v>
                </c:pt>
                <c:pt idx="382">
                  <c:v>60.326942133403364</c:v>
                </c:pt>
                <c:pt idx="383">
                  <c:v>60.339751180762448</c:v>
                </c:pt>
                <c:pt idx="384">
                  <c:v>60.352539001433179</c:v>
                </c:pt>
                <c:pt idx="385">
                  <c:v>60.365305701332325</c:v>
                </c:pt>
                <c:pt idx="386">
                  <c:v>60.378051385602149</c:v>
                </c:pt>
                <c:pt idx="387">
                  <c:v>60.39077615861811</c:v>
                </c:pt>
                <c:pt idx="388">
                  <c:v>60.403480123996466</c:v>
                </c:pt>
                <c:pt idx="389">
                  <c:v>60.416163384601859</c:v>
                </c:pt>
                <c:pt idx="390">
                  <c:v>60.428826042554647</c:v>
                </c:pt>
                <c:pt idx="391">
                  <c:v>60.441468199238301</c:v>
                </c:pt>
                <c:pt idx="392">
                  <c:v>60.454089955306635</c:v>
                </c:pt>
                <c:pt idx="393">
                  <c:v>60.466691410690984</c:v>
                </c:pt>
                <c:pt idx="394">
                  <c:v>60.479272664607187</c:v>
                </c:pt>
                <c:pt idx="395">
                  <c:v>60.491833815562664</c:v>
                </c:pt>
                <c:pt idx="396">
                  <c:v>60.504374961363254</c:v>
                </c:pt>
                <c:pt idx="397">
                  <c:v>60.516896199120055</c:v>
                </c:pt>
                <c:pt idx="398">
                  <c:v>60.529397625256102</c:v>
                </c:pt>
                <c:pt idx="399">
                  <c:v>60.541879335513066</c:v>
                </c:pt>
                <c:pt idx="400">
                  <c:v>60.554341424957791</c:v>
                </c:pt>
                <c:pt idx="401">
                  <c:v>60.566783987988771</c:v>
                </c:pt>
                <c:pt idx="402">
                  <c:v>60.579207118342573</c:v>
                </c:pt>
                <c:pt idx="403">
                  <c:v>60.591610909100169</c:v>
                </c:pt>
                <c:pt idx="404">
                  <c:v>60.603995452693155</c:v>
                </c:pt>
                <c:pt idx="405">
                  <c:v>60.616360840909991</c:v>
                </c:pt>
                <c:pt idx="406">
                  <c:v>60.628707164902025</c:v>
                </c:pt>
                <c:pt idx="407">
                  <c:v>60.641034515189588</c:v>
                </c:pt>
                <c:pt idx="408">
                  <c:v>60.653342981667947</c:v>
                </c:pt>
                <c:pt idx="409">
                  <c:v>60.665632653613137</c:v>
                </c:pt>
                <c:pt idx="410">
                  <c:v>60.677903619687875</c:v>
                </c:pt>
                <c:pt idx="411">
                  <c:v>60.690155967947227</c:v>
                </c:pt>
                <c:pt idx="412">
                  <c:v>60.702389785844318</c:v>
                </c:pt>
                <c:pt idx="413">
                  <c:v>60.714605160235969</c:v>
                </c:pt>
                <c:pt idx="414">
                  <c:v>60.726802177388223</c:v>
                </c:pt>
                <c:pt idx="415">
                  <c:v>60.738980922981831</c:v>
                </c:pt>
                <c:pt idx="416">
                  <c:v>60.751141482117717</c:v>
                </c:pt>
                <c:pt idx="417">
                  <c:v>60.763283939322235</c:v>
                </c:pt>
                <c:pt idx="418">
                  <c:v>60.775408378552591</c:v>
                </c:pt>
                <c:pt idx="419">
                  <c:v>60.787514883201972</c:v>
                </c:pt>
                <c:pt idx="420">
                  <c:v>60.799603536104811</c:v>
                </c:pt>
                <c:pt idx="421">
                  <c:v>60.811674419541802</c:v>
                </c:pt>
                <c:pt idx="422">
                  <c:v>60.823727615245062</c:v>
                </c:pt>
                <c:pt idx="423">
                  <c:v>60.835763204403051</c:v>
                </c:pt>
                <c:pt idx="424">
                  <c:v>60.847781267665532</c:v>
                </c:pt>
                <c:pt idx="425">
                  <c:v>60.859781885148479</c:v>
                </c:pt>
                <c:pt idx="426">
                  <c:v>60.871765136438874</c:v>
                </c:pt>
                <c:pt idx="427">
                  <c:v>60.883731100599512</c:v>
                </c:pt>
                <c:pt idx="428">
                  <c:v>60.895679856173707</c:v>
                </c:pt>
                <c:pt idx="429">
                  <c:v>60.907611481189925</c:v>
                </c:pt>
                <c:pt idx="430">
                  <c:v>60.919526053166472</c:v>
                </c:pt>
                <c:pt idx="431">
                  <c:v>60.93142364911597</c:v>
                </c:pt>
                <c:pt idx="432">
                  <c:v>60.943304345549954</c:v>
                </c:pt>
                <c:pt idx="433">
                  <c:v>60.955168218483266</c:v>
                </c:pt>
                <c:pt idx="434">
                  <c:v>60.967015343438476</c:v>
                </c:pt>
                <c:pt idx="435">
                  <c:v>60.97884579545029</c:v>
                </c:pt>
                <c:pt idx="436">
                  <c:v>60.990659649069791</c:v>
                </c:pt>
                <c:pt idx="437">
                  <c:v>61.002456978368762</c:v>
                </c:pt>
                <c:pt idx="438">
                  <c:v>61.014237856943893</c:v>
                </c:pt>
                <c:pt idx="439">
                  <c:v>61.026002357920923</c:v>
                </c:pt>
                <c:pt idx="440">
                  <c:v>61.037750553958773</c:v>
                </c:pt>
                <c:pt idx="441">
                  <c:v>61.049482517253665</c:v>
                </c:pt>
                <c:pt idx="442">
                  <c:v>61.061198319543124</c:v>
                </c:pt>
                <c:pt idx="443">
                  <c:v>61.072898032109947</c:v>
                </c:pt>
                <c:pt idx="444">
                  <c:v>61.084581725786194</c:v>
                </c:pt>
                <c:pt idx="445">
                  <c:v>61.096249470957083</c:v>
                </c:pt>
                <c:pt idx="446">
                  <c:v>61.107901337564812</c:v>
                </c:pt>
                <c:pt idx="447">
                  <c:v>61.119537395112459</c:v>
                </c:pt>
                <c:pt idx="448">
                  <c:v>61.131157712667658</c:v>
                </c:pt>
                <c:pt idx="449">
                  <c:v>61.142762358866428</c:v>
                </c:pt>
                <c:pt idx="450">
                  <c:v>61.154351401916806</c:v>
                </c:pt>
                <c:pt idx="451">
                  <c:v>61.165924909602538</c:v>
                </c:pt>
                <c:pt idx="452">
                  <c:v>61.177482949286691</c:v>
                </c:pt>
                <c:pt idx="453">
                  <c:v>61.189025587915246</c:v>
                </c:pt>
                <c:pt idx="454">
                  <c:v>61.200552892020603</c:v>
                </c:pt>
                <c:pt idx="455">
                  <c:v>61.212064927725116</c:v>
                </c:pt>
                <c:pt idx="456">
                  <c:v>61.223561760744545</c:v>
                </c:pt>
                <c:pt idx="457">
                  <c:v>61.23504345639148</c:v>
                </c:pt>
                <c:pt idx="458">
                  <c:v>61.246510079578783</c:v>
                </c:pt>
                <c:pt idx="459">
                  <c:v>61.257961694822875</c:v>
                </c:pt>
                <c:pt idx="460">
                  <c:v>61.269398366247081</c:v>
                </c:pt>
                <c:pt idx="461">
                  <c:v>61.280820157584955</c:v>
                </c:pt>
                <c:pt idx="462">
                  <c:v>61.292227132183477</c:v>
                </c:pt>
                <c:pt idx="463">
                  <c:v>61.303619353006326</c:v>
                </c:pt>
                <c:pt idx="464">
                  <c:v>61.314996882637011</c:v>
                </c:pt>
                <c:pt idx="465">
                  <c:v>61.326359783282072</c:v>
                </c:pt>
                <c:pt idx="466">
                  <c:v>61.337708116774166</c:v>
                </c:pt>
                <c:pt idx="467">
                  <c:v>61.349041944575148</c:v>
                </c:pt>
                <c:pt idx="468">
                  <c:v>61.36036132777916</c:v>
                </c:pt>
                <c:pt idx="469">
                  <c:v>61.371666327115641</c:v>
                </c:pt>
                <c:pt idx="470">
                  <c:v>61.382957002952281</c:v>
                </c:pt>
                <c:pt idx="471">
                  <c:v>61.394233415298061</c:v>
                </c:pt>
                <c:pt idx="472">
                  <c:v>61.405495623806083</c:v>
                </c:pt>
                <c:pt idx="473">
                  <c:v>61.416743687776581</c:v>
                </c:pt>
                <c:pt idx="474">
                  <c:v>61.427977666159677</c:v>
                </c:pt>
                <c:pt idx="475">
                  <c:v>61.439197617558335</c:v>
                </c:pt>
                <c:pt idx="476">
                  <c:v>61.450403600231084</c:v>
                </c:pt>
                <c:pt idx="477">
                  <c:v>61.461595672094845</c:v>
                </c:pt>
                <c:pt idx="478">
                  <c:v>61.472773890727701</c:v>
                </c:pt>
                <c:pt idx="479">
                  <c:v>61.483938313371553</c:v>
                </c:pt>
                <c:pt idx="480">
                  <c:v>61.495088996934925</c:v>
                </c:pt>
                <c:pt idx="481">
                  <c:v>61.506225997995564</c:v>
                </c:pt>
                <c:pt idx="482">
                  <c:v>61.517349372803096</c:v>
                </c:pt>
                <c:pt idx="483">
                  <c:v>61.528459177281661</c:v>
                </c:pt>
                <c:pt idx="484">
                  <c:v>61.539555467032507</c:v>
                </c:pt>
                <c:pt idx="485">
                  <c:v>61.550638297336548</c:v>
                </c:pt>
                <c:pt idx="486">
                  <c:v>61.5617077231569</c:v>
                </c:pt>
                <c:pt idx="487">
                  <c:v>61.572763799141427</c:v>
                </c:pt>
                <c:pt idx="488">
                  <c:v>61.583806579625197</c:v>
                </c:pt>
                <c:pt idx="489">
                  <c:v>61.594836118632976</c:v>
                </c:pt>
                <c:pt idx="490">
                  <c:v>61.605852469881647</c:v>
                </c:pt>
                <c:pt idx="491">
                  <c:v>61.616855686782657</c:v>
                </c:pt>
                <c:pt idx="492">
                  <c:v>61.627845822444378</c:v>
                </c:pt>
                <c:pt idx="493">
                  <c:v>61.638822929674511</c:v>
                </c:pt>
                <c:pt idx="494">
                  <c:v>61.649787060982433</c:v>
                </c:pt>
                <c:pt idx="495">
                  <c:v>61.660738268581454</c:v>
                </c:pt>
                <c:pt idx="496">
                  <c:v>61.671676604391244</c:v>
                </c:pt>
                <c:pt idx="497">
                  <c:v>61.682602120039995</c:v>
                </c:pt>
                <c:pt idx="498">
                  <c:v>61.693514866866742</c:v>
                </c:pt>
                <c:pt idx="499">
                  <c:v>61.70441489592357</c:v>
                </c:pt>
                <c:pt idx="500">
                  <c:v>61.715302257977868</c:v>
                </c:pt>
                <c:pt idx="501">
                  <c:v>61.726177003514451</c:v>
                </c:pt>
                <c:pt idx="502">
                  <c:v>61.737039182737831</c:v>
                </c:pt>
                <c:pt idx="503">
                  <c:v>61.747888845574259</c:v>
                </c:pt>
                <c:pt idx="504">
                  <c:v>61.758726041673945</c:v>
                </c:pt>
                <c:pt idx="505">
                  <c:v>61.769550820413102</c:v>
                </c:pt>
                <c:pt idx="506">
                  <c:v>61.780363230896072</c:v>
                </c:pt>
                <c:pt idx="507">
                  <c:v>61.791163321957399</c:v>
                </c:pt>
                <c:pt idx="508">
                  <c:v>61.801951142163844</c:v>
                </c:pt>
                <c:pt idx="509">
                  <c:v>61.812726739816448</c:v>
                </c:pt>
                <c:pt idx="510">
                  <c:v>61.823490162952538</c:v>
                </c:pt>
                <c:pt idx="511">
                  <c:v>61.834241459347709</c:v>
                </c:pt>
                <c:pt idx="512">
                  <c:v>61.844980676517771</c:v>
                </c:pt>
                <c:pt idx="513">
                  <c:v>61.855707861720781</c:v>
                </c:pt>
                <c:pt idx="514">
                  <c:v>61.866423061958884</c:v>
                </c:pt>
                <c:pt idx="515">
                  <c:v>61.877126323980328</c:v>
                </c:pt>
                <c:pt idx="516">
                  <c:v>61.887817694281246</c:v>
                </c:pt>
                <c:pt idx="517">
                  <c:v>61.898497219107654</c:v>
                </c:pt>
                <c:pt idx="518">
                  <c:v>61.909164944457252</c:v>
                </c:pt>
                <c:pt idx="519">
                  <c:v>61.919820916081285</c:v>
                </c:pt>
                <c:pt idx="520">
                  <c:v>61.930465179486355</c:v>
                </c:pt>
                <c:pt idx="521">
                  <c:v>61.941097779936264</c:v>
                </c:pt>
                <c:pt idx="522">
                  <c:v>61.951718762453801</c:v>
                </c:pt>
                <c:pt idx="523">
                  <c:v>61.962328171822499</c:v>
                </c:pt>
                <c:pt idx="524">
                  <c:v>61.972926052588441</c:v>
                </c:pt>
                <c:pt idx="525">
                  <c:v>61.983512449061948</c:v>
                </c:pt>
                <c:pt idx="526">
                  <c:v>61.994087405319348</c:v>
                </c:pt>
                <c:pt idx="527">
                  <c:v>62.004650965204711</c:v>
                </c:pt>
                <c:pt idx="528">
                  <c:v>62.015203172331475</c:v>
                </c:pt>
                <c:pt idx="529">
                  <c:v>62.025744070084222</c:v>
                </c:pt>
                <c:pt idx="530">
                  <c:v>62.036273701620274</c:v>
                </c:pt>
                <c:pt idx="531">
                  <c:v>62.046792109871362</c:v>
                </c:pt>
                <c:pt idx="532">
                  <c:v>62.057299337545288</c:v>
                </c:pt>
                <c:pt idx="533">
                  <c:v>62.067795427127514</c:v>
                </c:pt>
                <c:pt idx="534">
                  <c:v>62.078280420882798</c:v>
                </c:pt>
                <c:pt idx="535">
                  <c:v>62.088754360856782</c:v>
                </c:pt>
                <c:pt idx="536">
                  <c:v>62.099217288877554</c:v>
                </c:pt>
                <c:pt idx="537">
                  <c:v>62.109669246557225</c:v>
                </c:pt>
                <c:pt idx="538">
                  <c:v>62.120110275293484</c:v>
                </c:pt>
                <c:pt idx="539">
                  <c:v>62.130540416271124</c:v>
                </c:pt>
                <c:pt idx="540">
                  <c:v>62.140959710463584</c:v>
                </c:pt>
                <c:pt idx="541">
                  <c:v>62.151368198634415</c:v>
                </c:pt>
                <c:pt idx="542">
                  <c:v>62.161765921338827</c:v>
                </c:pt>
                <c:pt idx="543">
                  <c:v>62.172152918925164</c:v>
                </c:pt>
                <c:pt idx="544">
                  <c:v>62.182529231536336</c:v>
                </c:pt>
                <c:pt idx="545">
                  <c:v>62.192894899111295</c:v>
                </c:pt>
                <c:pt idx="546">
                  <c:v>62.20324996138649</c:v>
                </c:pt>
                <c:pt idx="547">
                  <c:v>62.213594457897315</c:v>
                </c:pt>
                <c:pt idx="548">
                  <c:v>62.223928427979445</c:v>
                </c:pt>
                <c:pt idx="549">
                  <c:v>62.234251910770361</c:v>
                </c:pt>
                <c:pt idx="550">
                  <c:v>62.244564945210627</c:v>
                </c:pt>
                <c:pt idx="551">
                  <c:v>62.254867570045363</c:v>
                </c:pt>
                <c:pt idx="552">
                  <c:v>62.265159823825542</c:v>
                </c:pt>
                <c:pt idx="553">
                  <c:v>62.275441744909408</c:v>
                </c:pt>
                <c:pt idx="554">
                  <c:v>62.285713371463778</c:v>
                </c:pt>
                <c:pt idx="555">
                  <c:v>62.295974741465386</c:v>
                </c:pt>
                <c:pt idx="556">
                  <c:v>62.306225892702216</c:v>
                </c:pt>
                <c:pt idx="557">
                  <c:v>62.316466862774803</c:v>
                </c:pt>
                <c:pt idx="558">
                  <c:v>62.326697689097522</c:v>
                </c:pt>
                <c:pt idx="559">
                  <c:v>62.336918408899898</c:v>
                </c:pt>
                <c:pt idx="560">
                  <c:v>62.347129059227868</c:v>
                </c:pt>
                <c:pt idx="561">
                  <c:v>62.357329676945056</c:v>
                </c:pt>
                <c:pt idx="562">
                  <c:v>62.367520298734</c:v>
                </c:pt>
                <c:pt idx="563">
                  <c:v>62.377700961097425</c:v>
                </c:pt>
                <c:pt idx="564">
                  <c:v>62.387871700359483</c:v>
                </c:pt>
                <c:pt idx="565">
                  <c:v>62.398032552666933</c:v>
                </c:pt>
                <c:pt idx="566">
                  <c:v>62.408183553990405</c:v>
                </c:pt>
                <c:pt idx="567">
                  <c:v>62.418324740125549</c:v>
                </c:pt>
                <c:pt idx="568">
                  <c:v>62.428456146694273</c:v>
                </c:pt>
                <c:pt idx="569">
                  <c:v>62.438577809145904</c:v>
                </c:pt>
                <c:pt idx="570">
                  <c:v>62.448689762758349</c:v>
                </c:pt>
                <c:pt idx="571">
                  <c:v>62.458792042639281</c:v>
                </c:pt>
                <c:pt idx="572">
                  <c:v>62.468884683727254</c:v>
                </c:pt>
                <c:pt idx="573">
                  <c:v>62.478967720792895</c:v>
                </c:pt>
                <c:pt idx="574">
                  <c:v>62.489041188439977</c:v>
                </c:pt>
                <c:pt idx="575">
                  <c:v>62.499105121106616</c:v>
                </c:pt>
                <c:pt idx="576">
                  <c:v>62.509159553066297</c:v>
                </c:pt>
                <c:pt idx="577">
                  <c:v>62.519204518429035</c:v>
                </c:pt>
                <c:pt idx="578">
                  <c:v>62.529240051142494</c:v>
                </c:pt>
                <c:pt idx="579">
                  <c:v>62.539266184992975</c:v>
                </c:pt>
                <c:pt idx="580">
                  <c:v>62.5492829536066</c:v>
                </c:pt>
                <c:pt idx="581">
                  <c:v>62.559290390450307</c:v>
                </c:pt>
                <c:pt idx="582">
                  <c:v>62.569288528832935</c:v>
                </c:pt>
                <c:pt idx="583">
                  <c:v>62.579277401906296</c:v>
                </c:pt>
                <c:pt idx="584">
                  <c:v>62.589257042666155</c:v>
                </c:pt>
                <c:pt idx="585">
                  <c:v>62.599227483953335</c:v>
                </c:pt>
                <c:pt idx="586">
                  <c:v>62.609188758454671</c:v>
                </c:pt>
                <c:pt idx="587">
                  <c:v>62.619140898704103</c:v>
                </c:pt>
                <c:pt idx="588">
                  <c:v>62.629083937083607</c:v>
                </c:pt>
                <c:pt idx="589">
                  <c:v>62.63901790582424</c:v>
                </c:pt>
                <c:pt idx="590">
                  <c:v>62.648942837007127</c:v>
                </c:pt>
                <c:pt idx="591">
                  <c:v>62.658858762564407</c:v>
                </c:pt>
                <c:pt idx="592">
                  <c:v>62.668765714280276</c:v>
                </c:pt>
                <c:pt idx="593">
                  <c:v>62.678663723791878</c:v>
                </c:pt>
                <c:pt idx="594">
                  <c:v>62.68855282259031</c:v>
                </c:pt>
                <c:pt idx="595">
                  <c:v>62.698433042021577</c:v>
                </c:pt>
                <c:pt idx="596">
                  <c:v>62.7083044132875</c:v>
                </c:pt>
                <c:pt idx="597">
                  <c:v>62.718166967446692</c:v>
                </c:pt>
                <c:pt idx="598">
                  <c:v>62.728020735415434</c:v>
                </c:pt>
                <c:pt idx="599">
                  <c:v>62.737865747968669</c:v>
                </c:pt>
                <c:pt idx="600">
                  <c:v>62.747702035740843</c:v>
                </c:pt>
                <c:pt idx="601">
                  <c:v>62.757529629226859</c:v>
                </c:pt>
                <c:pt idx="602">
                  <c:v>62.767348558782949</c:v>
                </c:pt>
                <c:pt idx="603">
                  <c:v>62.777158854627572</c:v>
                </c:pt>
                <c:pt idx="604">
                  <c:v>62.786960546842309</c:v>
                </c:pt>
                <c:pt idx="605">
                  <c:v>62.796753665372734</c:v>
                </c:pt>
                <c:pt idx="606">
                  <c:v>62.806538240029262</c:v>
                </c:pt>
                <c:pt idx="607">
                  <c:v>62.816314300488074</c:v>
                </c:pt>
                <c:pt idx="608">
                  <c:v>62.826081876291887</c:v>
                </c:pt>
                <c:pt idx="609">
                  <c:v>62.83584099685087</c:v>
                </c:pt>
                <c:pt idx="610">
                  <c:v>62.845591691443452</c:v>
                </c:pt>
                <c:pt idx="611">
                  <c:v>62.8553339892172</c:v>
                </c:pt>
                <c:pt idx="612">
                  <c:v>62.865067919189599</c:v>
                </c:pt>
                <c:pt idx="613">
                  <c:v>62.874793510248878</c:v>
                </c:pt>
                <c:pt idx="614">
                  <c:v>62.884510791154888</c:v>
                </c:pt>
                <c:pt idx="615">
                  <c:v>62.894219790539836</c:v>
                </c:pt>
                <c:pt idx="616">
                  <c:v>62.903920536909126</c:v>
                </c:pt>
                <c:pt idx="617">
                  <c:v>62.913613058642163</c:v>
                </c:pt>
                <c:pt idx="618">
                  <c:v>62.92329738399313</c:v>
                </c:pt>
                <c:pt idx="619">
                  <c:v>62.932973541091769</c:v>
                </c:pt>
                <c:pt idx="620">
                  <c:v>62.942641557944171</c:v>
                </c:pt>
                <c:pt idx="621">
                  <c:v>62.952301462433553</c:v>
                </c:pt>
                <c:pt idx="622">
                  <c:v>62.961953282320991</c:v>
                </c:pt>
                <c:pt idx="623">
                  <c:v>62.971597045246234</c:v>
                </c:pt>
                <c:pt idx="624">
                  <c:v>62.981232778728447</c:v>
                </c:pt>
                <c:pt idx="625">
                  <c:v>62.99086051016689</c:v>
                </c:pt>
                <c:pt idx="626">
                  <c:v>63.000480266841755</c:v>
                </c:pt>
                <c:pt idx="627">
                  <c:v>63.010092075914876</c:v>
                </c:pt>
                <c:pt idx="628">
                  <c:v>63.019695964430419</c:v>
                </c:pt>
                <c:pt idx="629">
                  <c:v>63.029291959315664</c:v>
                </c:pt>
                <c:pt idx="630">
                  <c:v>63.038880087381685</c:v>
                </c:pt>
                <c:pt idx="631">
                  <c:v>63.04846037532409</c:v>
                </c:pt>
                <c:pt idx="632">
                  <c:v>63.05803284972373</c:v>
                </c:pt>
                <c:pt idx="633">
                  <c:v>63.067597537047369</c:v>
                </c:pt>
                <c:pt idx="634">
                  <c:v>63.077154463648462</c:v>
                </c:pt>
                <c:pt idx="635">
                  <c:v>63.086703655767735</c:v>
                </c:pt>
                <c:pt idx="636">
                  <c:v>63.096245139533984</c:v>
                </c:pt>
                <c:pt idx="637">
                  <c:v>63.105778940964697</c:v>
                </c:pt>
                <c:pt idx="638">
                  <c:v>63.115305085966732</c:v>
                </c:pt>
                <c:pt idx="639">
                  <c:v>63.12482360033701</c:v>
                </c:pt>
                <c:pt idx="640">
                  <c:v>63.134334509763193</c:v>
                </c:pt>
                <c:pt idx="641">
                  <c:v>63.143837839824307</c:v>
                </c:pt>
                <c:pt idx="642">
                  <c:v>63.153333615991428</c:v>
                </c:pt>
                <c:pt idx="643">
                  <c:v>63.162821863628338</c:v>
                </c:pt>
                <c:pt idx="644">
                  <c:v>63.172302607992165</c:v>
                </c:pt>
                <c:pt idx="645">
                  <c:v>63.181775874234006</c:v>
                </c:pt>
                <c:pt idx="646">
                  <c:v>63.191241687399632</c:v>
                </c:pt>
                <c:pt idx="647">
                  <c:v>63.200700072430017</c:v>
                </c:pt>
                <c:pt idx="648">
                  <c:v>63.210151054162068</c:v>
                </c:pt>
                <c:pt idx="649">
                  <c:v>63.219594657329189</c:v>
                </c:pt>
                <c:pt idx="650">
                  <c:v>63.229030906561924</c:v>
                </c:pt>
                <c:pt idx="651">
                  <c:v>63.238459826388571</c:v>
                </c:pt>
                <c:pt idx="652">
                  <c:v>63.247881441235769</c:v>
                </c:pt>
                <c:pt idx="653">
                  <c:v>63.257295775429142</c:v>
                </c:pt>
                <c:pt idx="654">
                  <c:v>63.266702853193863</c:v>
                </c:pt>
                <c:pt idx="655">
                  <c:v>63.276102698655286</c:v>
                </c:pt>
                <c:pt idx="656">
                  <c:v>63.285495335839528</c:v>
                </c:pt>
                <c:pt idx="657">
                  <c:v>63.294880788674028</c:v>
                </c:pt>
                <c:pt idx="658">
                  <c:v>63.304259080988167</c:v>
                </c:pt>
                <c:pt idx="659">
                  <c:v>63.313630236513838</c:v>
                </c:pt>
                <c:pt idx="660">
                  <c:v>63.322994278886021</c:v>
                </c:pt>
                <c:pt idx="661">
                  <c:v>63.332351231643329</c:v>
                </c:pt>
                <c:pt idx="662">
                  <c:v>63.341701118228627</c:v>
                </c:pt>
                <c:pt idx="663">
                  <c:v>63.351043961989554</c:v>
                </c:pt>
                <c:pt idx="664">
                  <c:v>63.360379786179102</c:v>
                </c:pt>
                <c:pt idx="665">
                  <c:v>63.369708613956142</c:v>
                </c:pt>
                <c:pt idx="666">
                  <c:v>63.379030468386006</c:v>
                </c:pt>
                <c:pt idx="667">
                  <c:v>63.388345372441051</c:v>
                </c:pt>
                <c:pt idx="668">
                  <c:v>63.397653349001132</c:v>
                </c:pt>
                <c:pt idx="669">
                  <c:v>63.406954420854198</c:v>
                </c:pt>
                <c:pt idx="670">
                  <c:v>63.41624861069684</c:v>
                </c:pt>
                <c:pt idx="671">
                  <c:v>63.425535941134754</c:v>
                </c:pt>
                <c:pt idx="672">
                  <c:v>63.434816434683341</c:v>
                </c:pt>
                <c:pt idx="673">
                  <c:v>63.444090113768176</c:v>
                </c:pt>
                <c:pt idx="674">
                  <c:v>63.453357000725568</c:v>
                </c:pt>
                <c:pt idx="675">
                  <c:v>63.462617117803063</c:v>
                </c:pt>
                <c:pt idx="676">
                  <c:v>63.471870487159926</c:v>
                </c:pt>
                <c:pt idx="677">
                  <c:v>63.481117130867716</c:v>
                </c:pt>
                <c:pt idx="678">
                  <c:v>63.490357070910711</c:v>
                </c:pt>
                <c:pt idx="679">
                  <c:v>63.499590329186489</c:v>
                </c:pt>
                <c:pt idx="680">
                  <c:v>63.508816927506366</c:v>
                </c:pt>
                <c:pt idx="681">
                  <c:v>63.518036887595912</c:v>
                </c:pt>
                <c:pt idx="682">
                  <c:v>63.527250231095465</c:v>
                </c:pt>
                <c:pt idx="683">
                  <c:v>63.536456979560576</c:v>
                </c:pt>
                <c:pt idx="684">
                  <c:v>63.545657154462511</c:v>
                </c:pt>
                <c:pt idx="685">
                  <c:v>63.554850777188761</c:v>
                </c:pt>
                <c:pt idx="686">
                  <c:v>63.564037869043453</c:v>
                </c:pt>
                <c:pt idx="687">
                  <c:v>63.573218451247925</c:v>
                </c:pt>
                <c:pt idx="688">
                  <c:v>63.582392544941058</c:v>
                </c:pt>
                <c:pt idx="689">
                  <c:v>63.591560171179893</c:v>
                </c:pt>
                <c:pt idx="690">
                  <c:v>63.600721350939992</c:v>
                </c:pt>
                <c:pt idx="691">
                  <c:v>63.609876105115916</c:v>
                </c:pt>
                <c:pt idx="692">
                  <c:v>63.619024454521735</c:v>
                </c:pt>
                <c:pt idx="693">
                  <c:v>63.628166419891414</c:v>
                </c:pt>
                <c:pt idx="694">
                  <c:v>63.637302021879329</c:v>
                </c:pt>
                <c:pt idx="695">
                  <c:v>63.646431281060643</c:v>
                </c:pt>
                <c:pt idx="696">
                  <c:v>63.655554217931815</c:v>
                </c:pt>
                <c:pt idx="697">
                  <c:v>63.664670852911023</c:v>
                </c:pt>
                <c:pt idx="698">
                  <c:v>63.673781206338575</c:v>
                </c:pt>
                <c:pt idx="699">
                  <c:v>63.682885298477395</c:v>
                </c:pt>
                <c:pt idx="700">
                  <c:v>63.691983149513412</c:v>
                </c:pt>
                <c:pt idx="701">
                  <c:v>63.701074779556002</c:v>
                </c:pt>
                <c:pt idx="702">
                  <c:v>63.710160208638449</c:v>
                </c:pt>
                <c:pt idx="703">
                  <c:v>63.719239456718313</c:v>
                </c:pt>
                <c:pt idx="704">
                  <c:v>63.728312543677887</c:v>
                </c:pt>
                <c:pt idx="705">
                  <c:v>63.737379489324617</c:v>
                </c:pt>
                <c:pt idx="706">
                  <c:v>63.746440313391481</c:v>
                </c:pt>
                <c:pt idx="707">
                  <c:v>63.755495035537486</c:v>
                </c:pt>
                <c:pt idx="708">
                  <c:v>63.764543675347944</c:v>
                </c:pt>
                <c:pt idx="709">
                  <c:v>63.773586252335029</c:v>
                </c:pt>
                <c:pt idx="710">
                  <c:v>63.782622785938059</c:v>
                </c:pt>
                <c:pt idx="711">
                  <c:v>63.791653295523972</c:v>
                </c:pt>
                <c:pt idx="712">
                  <c:v>63.800677800387703</c:v>
                </c:pt>
                <c:pt idx="713">
                  <c:v>63.809696319752554</c:v>
                </c:pt>
                <c:pt idx="714">
                  <c:v>63.818708872770635</c:v>
                </c:pt>
                <c:pt idx="715">
                  <c:v>63.827715478523224</c:v>
                </c:pt>
                <c:pt idx="716">
                  <c:v>63.836716156021168</c:v>
                </c:pt>
                <c:pt idx="717">
                  <c:v>63.84571092420525</c:v>
                </c:pt>
                <c:pt idx="718">
                  <c:v>63.854699801946602</c:v>
                </c:pt>
                <c:pt idx="719">
                  <c:v>63.863682808047066</c:v>
                </c:pt>
                <c:pt idx="720">
                  <c:v>63.872659961239577</c:v>
                </c:pt>
                <c:pt idx="721">
                  <c:v>63.881631280188522</c:v>
                </c:pt>
                <c:pt idx="722">
                  <c:v>63.890596783490139</c:v>
                </c:pt>
                <c:pt idx="723">
                  <c:v>63.899556489672889</c:v>
                </c:pt>
                <c:pt idx="724">
                  <c:v>63.908510417197796</c:v>
                </c:pt>
                <c:pt idx="725">
                  <c:v>63.917458584458828</c:v>
                </c:pt>
                <c:pt idx="726">
                  <c:v>63.926401009783298</c:v>
                </c:pt>
                <c:pt idx="727">
                  <c:v>63.935337711432119</c:v>
                </c:pt>
                <c:pt idx="728">
                  <c:v>63.944268707600301</c:v>
                </c:pt>
                <c:pt idx="729">
                  <c:v>63.953194016417193</c:v>
                </c:pt>
                <c:pt idx="730">
                  <c:v>63.962113655946901</c:v>
                </c:pt>
                <c:pt idx="731">
                  <c:v>63.971027644188617</c:v>
                </c:pt>
                <c:pt idx="732">
                  <c:v>63.979935999076972</c:v>
                </c:pt>
                <c:pt idx="733">
                  <c:v>63.988838738482379</c:v>
                </c:pt>
                <c:pt idx="734">
                  <c:v>63.99773588021138</c:v>
                </c:pt>
                <c:pt idx="735">
                  <c:v>64.006627442007002</c:v>
                </c:pt>
                <c:pt idx="736">
                  <c:v>64.015513441549061</c:v>
                </c:pt>
                <c:pt idx="737">
                  <c:v>64.024393896454541</c:v>
                </c:pt>
                <c:pt idx="738">
                  <c:v>64.033268824277911</c:v>
                </c:pt>
                <c:pt idx="739">
                  <c:v>64.04213824251147</c:v>
                </c:pt>
                <c:pt idx="740">
                  <c:v>64.051002168585612</c:v>
                </c:pt>
                <c:pt idx="741">
                  <c:v>64.059860619869298</c:v>
                </c:pt>
                <c:pt idx="742">
                  <c:v>64.068713613670226</c:v>
                </c:pt>
                <c:pt idx="743">
                  <c:v>64.077561167235274</c:v>
                </c:pt>
                <c:pt idx="744">
                  <c:v>64.086403297750735</c:v>
                </c:pt>
                <c:pt idx="745">
                  <c:v>64.095240022342708</c:v>
                </c:pt>
                <c:pt idx="746">
                  <c:v>64.104071358077363</c:v>
                </c:pt>
                <c:pt idx="747">
                  <c:v>64.112897321961313</c:v>
                </c:pt>
                <c:pt idx="748">
                  <c:v>64.121717930941855</c:v>
                </c:pt>
                <c:pt idx="749">
                  <c:v>64.130533201907369</c:v>
                </c:pt>
                <c:pt idx="750">
                  <c:v>64.139343151687555</c:v>
                </c:pt>
                <c:pt idx="751">
                  <c:v>64.148147797053781</c:v>
                </c:pt>
                <c:pt idx="752">
                  <c:v>64.15694715471939</c:v>
                </c:pt>
                <c:pt idx="753">
                  <c:v>64.165741241339958</c:v>
                </c:pt>
                <c:pt idx="754">
                  <c:v>64.174530073513694</c:v>
                </c:pt>
                <c:pt idx="755">
                  <c:v>64.183313667781633</c:v>
                </c:pt>
                <c:pt idx="756">
                  <c:v>64.192092040627983</c:v>
                </c:pt>
                <c:pt idx="757">
                  <c:v>64.200865208480451</c:v>
                </c:pt>
                <c:pt idx="758">
                  <c:v>64.20963318771048</c:v>
                </c:pt>
                <c:pt idx="759">
                  <c:v>64.21839599463361</c:v>
                </c:pt>
                <c:pt idx="760">
                  <c:v>64.227153645509688</c:v>
                </c:pt>
                <c:pt idx="761">
                  <c:v>64.235906156543209</c:v>
                </c:pt>
                <c:pt idx="762">
                  <c:v>64.244653543883629</c:v>
                </c:pt>
                <c:pt idx="763">
                  <c:v>64.253395823625567</c:v>
                </c:pt>
                <c:pt idx="764">
                  <c:v>64.262133011809198</c:v>
                </c:pt>
                <c:pt idx="765">
                  <c:v>64.270865124420425</c:v>
                </c:pt>
                <c:pt idx="766">
                  <c:v>64.279592177391237</c:v>
                </c:pt>
                <c:pt idx="767">
                  <c:v>64.288314186599948</c:v>
                </c:pt>
                <c:pt idx="768">
                  <c:v>64.297031167871523</c:v>
                </c:pt>
                <c:pt idx="769">
                  <c:v>64.305743136977796</c:v>
                </c:pt>
                <c:pt idx="770">
                  <c:v>64.314450109637761</c:v>
                </c:pt>
                <c:pt idx="771">
                  <c:v>64.323152101517849</c:v>
                </c:pt>
                <c:pt idx="772">
                  <c:v>64.331849128232221</c:v>
                </c:pt>
                <c:pt idx="773">
                  <c:v>64.340541205343015</c:v>
                </c:pt>
                <c:pt idx="774">
                  <c:v>64.349228348360597</c:v>
                </c:pt>
                <c:pt idx="775">
                  <c:v>64.357910572743833</c:v>
                </c:pt>
                <c:pt idx="776">
                  <c:v>64.366587893900416</c:v>
                </c:pt>
                <c:pt idx="777">
                  <c:v>64.375260327187036</c:v>
                </c:pt>
                <c:pt idx="778">
                  <c:v>64.383927887909664</c:v>
                </c:pt>
                <c:pt idx="779">
                  <c:v>64.392590591323852</c:v>
                </c:pt>
                <c:pt idx="780">
                  <c:v>64.401248452634988</c:v>
                </c:pt>
                <c:pt idx="781">
                  <c:v>64.409901486998493</c:v>
                </c:pt>
                <c:pt idx="782">
                  <c:v>64.418549709520107</c:v>
                </c:pt>
                <c:pt idx="783">
                  <c:v>64.427193135256175</c:v>
                </c:pt>
                <c:pt idx="784">
                  <c:v>64.435831779213871</c:v>
                </c:pt>
                <c:pt idx="785">
                  <c:v>64.444465656351412</c:v>
                </c:pt>
                <c:pt idx="786">
                  <c:v>64.453094781578372</c:v>
                </c:pt>
                <c:pt idx="787">
                  <c:v>64.461719169755881</c:v>
                </c:pt>
                <c:pt idx="788">
                  <c:v>64.470338835696879</c:v>
                </c:pt>
                <c:pt idx="789">
                  <c:v>64.478953794166415</c:v>
                </c:pt>
                <c:pt idx="790">
                  <c:v>64.487564059881763</c:v>
                </c:pt>
                <c:pt idx="791">
                  <c:v>64.496169647512829</c:v>
                </c:pt>
                <c:pt idx="792">
                  <c:v>64.504770571682215</c:v>
                </c:pt>
                <c:pt idx="793">
                  <c:v>64.51336684696561</c:v>
                </c:pt>
                <c:pt idx="794">
                  <c:v>64.521958487891936</c:v>
                </c:pt>
                <c:pt idx="795">
                  <c:v>64.530545508943575</c:v>
                </c:pt>
                <c:pt idx="796">
                  <c:v>64.539127924556709</c:v>
                </c:pt>
                <c:pt idx="797">
                  <c:v>64.547705749121405</c:v>
                </c:pt>
                <c:pt idx="798">
                  <c:v>64.556278996981959</c:v>
                </c:pt>
                <c:pt idx="799">
                  <c:v>64.56484768243709</c:v>
                </c:pt>
                <c:pt idx="800">
                  <c:v>64.57341181974013</c:v>
                </c:pt>
                <c:pt idx="801">
                  <c:v>64.581971423099304</c:v>
                </c:pt>
                <c:pt idx="802">
                  <c:v>64.590526506677946</c:v>
                </c:pt>
                <c:pt idx="803">
                  <c:v>64.599077084594683</c:v>
                </c:pt>
                <c:pt idx="804">
                  <c:v>64.607623170923731</c:v>
                </c:pt>
                <c:pt idx="805">
                  <c:v>64.616164779695026</c:v>
                </c:pt>
                <c:pt idx="806">
                  <c:v>64.624701924894509</c:v>
                </c:pt>
                <c:pt idx="807">
                  <c:v>64.63323462046435</c:v>
                </c:pt>
                <c:pt idx="808">
                  <c:v>64.641762880303105</c:v>
                </c:pt>
                <c:pt idx="809">
                  <c:v>64.650286718265988</c:v>
                </c:pt>
                <c:pt idx="810">
                  <c:v>64.658806148165041</c:v>
                </c:pt>
                <c:pt idx="811">
                  <c:v>64.667321183769431</c:v>
                </c:pt>
                <c:pt idx="812">
                  <c:v>64.67583183880555</c:v>
                </c:pt>
                <c:pt idx="813">
                  <c:v>64.6843381269573</c:v>
                </c:pt>
                <c:pt idx="814">
                  <c:v>64.692840061866292</c:v>
                </c:pt>
                <c:pt idx="815">
                  <c:v>64.701337657132044</c:v>
                </c:pt>
                <c:pt idx="816">
                  <c:v>64.709830926312165</c:v>
                </c:pt>
                <c:pt idx="817">
                  <c:v>64.718319882922628</c:v>
                </c:pt>
                <c:pt idx="818">
                  <c:v>64.726804540437911</c:v>
                </c:pt>
                <c:pt idx="819">
                  <c:v>64.735284912291249</c:v>
                </c:pt>
                <c:pt idx="820">
                  <c:v>64.743761011874767</c:v>
                </c:pt>
                <c:pt idx="821">
                  <c:v>64.752232852539763</c:v>
                </c:pt>
                <c:pt idx="822">
                  <c:v>64.760700447596861</c:v>
                </c:pt>
                <c:pt idx="823">
                  <c:v>64.769163810316229</c:v>
                </c:pt>
                <c:pt idx="824">
                  <c:v>64.777622953927761</c:v>
                </c:pt>
                <c:pt idx="825">
                  <c:v>64.786077891621275</c:v>
                </c:pt>
                <c:pt idx="826">
                  <c:v>64.794528636546758</c:v>
                </c:pt>
                <c:pt idx="827">
                  <c:v>64.802975201814462</c:v>
                </c:pt>
                <c:pt idx="828">
                  <c:v>64.811417600495176</c:v>
                </c:pt>
                <c:pt idx="829">
                  <c:v>64.819855845620438</c:v>
                </c:pt>
                <c:pt idx="830">
                  <c:v>64.828289950182608</c:v>
                </c:pt>
                <c:pt idx="831">
                  <c:v>64.836719927135206</c:v>
                </c:pt>
                <c:pt idx="832">
                  <c:v>64.845145789392987</c:v>
                </c:pt>
                <c:pt idx="833">
                  <c:v>64.853567549832192</c:v>
                </c:pt>
                <c:pt idx="834">
                  <c:v>64.861985221290723</c:v>
                </c:pt>
                <c:pt idx="835">
                  <c:v>64.870398816568326</c:v>
                </c:pt>
                <c:pt idx="836">
                  <c:v>64.878808348426716</c:v>
                </c:pt>
                <c:pt idx="837">
                  <c:v>64.887213829589896</c:v>
                </c:pt>
                <c:pt idx="838">
                  <c:v>64.895615272744209</c:v>
                </c:pt>
                <c:pt idx="839">
                  <c:v>64.904012690538579</c:v>
                </c:pt>
                <c:pt idx="840">
                  <c:v>64.912406095584728</c:v>
                </c:pt>
                <c:pt idx="841">
                  <c:v>64.920795500457245</c:v>
                </c:pt>
                <c:pt idx="842">
                  <c:v>64.92918091769387</c:v>
                </c:pt>
                <c:pt idx="843">
                  <c:v>64.937562359795649</c:v>
                </c:pt>
                <c:pt idx="844">
                  <c:v>64.945939839227051</c:v>
                </c:pt>
                <c:pt idx="845">
                  <c:v>64.954313368416223</c:v>
                </c:pt>
                <c:pt idx="846">
                  <c:v>64.962682959755128</c:v>
                </c:pt>
                <c:pt idx="847">
                  <c:v>64.971048625599693</c:v>
                </c:pt>
                <c:pt idx="848">
                  <c:v>64.979410378270046</c:v>
                </c:pt>
                <c:pt idx="849">
                  <c:v>64.987768230050619</c:v>
                </c:pt>
                <c:pt idx="850">
                  <c:v>64.996122193190402</c:v>
                </c:pt>
                <c:pt idx="851">
                  <c:v>65.004472279902998</c:v>
                </c:pt>
                <c:pt idx="852">
                  <c:v>65.012818502366912</c:v>
                </c:pt>
                <c:pt idx="853">
                  <c:v>65.021160872725616</c:v>
                </c:pt>
                <c:pt idx="854">
                  <c:v>65.029499403087797</c:v>
                </c:pt>
                <c:pt idx="855">
                  <c:v>65.037834105527494</c:v>
                </c:pt>
                <c:pt idx="856">
                  <c:v>65.046164992084229</c:v>
                </c:pt>
                <c:pt idx="857">
                  <c:v>65.054492074763232</c:v>
                </c:pt>
                <c:pt idx="858">
                  <c:v>65.06281536553557</c:v>
                </c:pt>
                <c:pt idx="859">
                  <c:v>65.071134876338292</c:v>
                </c:pt>
                <c:pt idx="860">
                  <c:v>65.079450619074649</c:v>
                </c:pt>
                <c:pt idx="861">
                  <c:v>65.087762605614174</c:v>
                </c:pt>
                <c:pt idx="862">
                  <c:v>65.096070847792944</c:v>
                </c:pt>
                <c:pt idx="863">
                  <c:v>65.104375357413616</c:v>
                </c:pt>
                <c:pt idx="864">
                  <c:v>65.112676146245718</c:v>
                </c:pt>
                <c:pt idx="865">
                  <c:v>65.120973226025683</c:v>
                </c:pt>
                <c:pt idx="866">
                  <c:v>65.129266608457087</c:v>
                </c:pt>
                <c:pt idx="867">
                  <c:v>65.137556305210808</c:v>
                </c:pt>
                <c:pt idx="868">
                  <c:v>65.145842327925081</c:v>
                </c:pt>
                <c:pt idx="869">
                  <c:v>65.154124688205812</c:v>
                </c:pt>
                <c:pt idx="870">
                  <c:v>65.162403397626562</c:v>
                </c:pt>
                <c:pt idx="871">
                  <c:v>65.170678467728848</c:v>
                </c:pt>
                <c:pt idx="872">
                  <c:v>65.178949910022169</c:v>
                </c:pt>
                <c:pt idx="873">
                  <c:v>65.187217735984262</c:v>
                </c:pt>
                <c:pt idx="874">
                  <c:v>65.195481957061162</c:v>
                </c:pt>
                <c:pt idx="875">
                  <c:v>65.203742584667438</c:v>
                </c:pt>
                <c:pt idx="876">
                  <c:v>65.211999630186241</c:v>
                </c:pt>
                <c:pt idx="877">
                  <c:v>65.220253104969572</c:v>
                </c:pt>
                <c:pt idx="878">
                  <c:v>65.228503020338337</c:v>
                </c:pt>
                <c:pt idx="879">
                  <c:v>65.236749387582478</c:v>
                </c:pt>
                <c:pt idx="880">
                  <c:v>65.244992217961226</c:v>
                </c:pt>
                <c:pt idx="881">
                  <c:v>65.253231522703132</c:v>
                </c:pt>
                <c:pt idx="882">
                  <c:v>65.261467313006307</c:v>
                </c:pt>
                <c:pt idx="883">
                  <c:v>65.26969960003845</c:v>
                </c:pt>
                <c:pt idx="884">
                  <c:v>65.277928394937121</c:v>
                </c:pt>
                <c:pt idx="885">
                  <c:v>65.286153708809763</c:v>
                </c:pt>
                <c:pt idx="886">
                  <c:v>65.294375552733953</c:v>
                </c:pt>
                <c:pt idx="887">
                  <c:v>65.302593937757422</c:v>
                </c:pt>
                <c:pt idx="888">
                  <c:v>65.310808874898299</c:v>
                </c:pt>
                <c:pt idx="889">
                  <c:v>65.319020375145229</c:v>
                </c:pt>
                <c:pt idx="890">
                  <c:v>65.327228449457436</c:v>
                </c:pt>
                <c:pt idx="891">
                  <c:v>65.335433108764931</c:v>
                </c:pt>
                <c:pt idx="892">
                  <c:v>65.343634363968661</c:v>
                </c:pt>
                <c:pt idx="893">
                  <c:v>65.351832225940583</c:v>
                </c:pt>
                <c:pt idx="894">
                  <c:v>65.360026705523836</c:v>
                </c:pt>
                <c:pt idx="895">
                  <c:v>65.36821781353288</c:v>
                </c:pt>
                <c:pt idx="896">
                  <c:v>65.376405560753625</c:v>
                </c:pt>
                <c:pt idx="897">
                  <c:v>65.384589957943518</c:v>
                </c:pt>
                <c:pt idx="898">
                  <c:v>65.392771015831769</c:v>
                </c:pt>
                <c:pt idx="899">
                  <c:v>65.400948745119393</c:v>
                </c:pt>
                <c:pt idx="900">
                  <c:v>65.409123156479382</c:v>
                </c:pt>
                <c:pt idx="901">
                  <c:v>65.417294260556829</c:v>
                </c:pt>
                <c:pt idx="902">
                  <c:v>65.42546206796905</c:v>
                </c:pt>
                <c:pt idx="903">
                  <c:v>65.43362658930576</c:v>
                </c:pt>
                <c:pt idx="904">
                  <c:v>65.441787835129091</c:v>
                </c:pt>
                <c:pt idx="905">
                  <c:v>65.449945815973862</c:v>
                </c:pt>
                <c:pt idx="906">
                  <c:v>65.458100542347566</c:v>
                </c:pt>
                <c:pt idx="907">
                  <c:v>65.466252024730608</c:v>
                </c:pt>
                <c:pt idx="908">
                  <c:v>65.474400273576379</c:v>
                </c:pt>
                <c:pt idx="909">
                  <c:v>65.482545299311369</c:v>
                </c:pt>
                <c:pt idx="910">
                  <c:v>65.490687112335308</c:v>
                </c:pt>
                <c:pt idx="911">
                  <c:v>65.498825723021326</c:v>
                </c:pt>
                <c:pt idx="912">
                  <c:v>65.50696114171599</c:v>
                </c:pt>
                <c:pt idx="913">
                  <c:v>65.515093378739522</c:v>
                </c:pt>
                <c:pt idx="914">
                  <c:v>65.523222444385823</c:v>
                </c:pt>
                <c:pt idx="915">
                  <c:v>65.531348348922691</c:v>
                </c:pt>
                <c:pt idx="916">
                  <c:v>65.539471102591904</c:v>
                </c:pt>
                <c:pt idx="917">
                  <c:v>65.547590715609289</c:v>
                </c:pt>
                <c:pt idx="918">
                  <c:v>65.555707198164896</c:v>
                </c:pt>
                <c:pt idx="919">
                  <c:v>65.563820560423125</c:v>
                </c:pt>
                <c:pt idx="920">
                  <c:v>65.571930812522808</c:v>
                </c:pt>
                <c:pt idx="921">
                  <c:v>65.580037964577329</c:v>
                </c:pt>
                <c:pt idx="922">
                  <c:v>65.588142026674802</c:v>
                </c:pt>
                <c:pt idx="923">
                  <c:v>65.596243008878091</c:v>
                </c:pt>
                <c:pt idx="924">
                  <c:v>65.604340921224974</c:v>
                </c:pt>
                <c:pt idx="925">
                  <c:v>65.612435773728293</c:v>
                </c:pt>
                <c:pt idx="926">
                  <c:v>65.620527576376006</c:v>
                </c:pt>
                <c:pt idx="927">
                  <c:v>65.628616339131312</c:v>
                </c:pt>
                <c:pt idx="928">
                  <c:v>65.636702071932845</c:v>
                </c:pt>
                <c:pt idx="929">
                  <c:v>65.644784784694636</c:v>
                </c:pt>
                <c:pt idx="930">
                  <c:v>65.652864487306374</c:v>
                </c:pt>
                <c:pt idx="931">
                  <c:v>65.660941189633434</c:v>
                </c:pt>
                <c:pt idx="932">
                  <c:v>65.669014901517002</c:v>
                </c:pt>
                <c:pt idx="933">
                  <c:v>65.677085632774208</c:v>
                </c:pt>
                <c:pt idx="934">
                  <c:v>65.685153393198206</c:v>
                </c:pt>
                <c:pt idx="935">
                  <c:v>65.693218192558305</c:v>
                </c:pt>
                <c:pt idx="936">
                  <c:v>65.701280040600054</c:v>
                </c:pt>
                <c:pt idx="937">
                  <c:v>65.709338947045396</c:v>
                </c:pt>
                <c:pt idx="938">
                  <c:v>65.717394921592728</c:v>
                </c:pt>
                <c:pt idx="939">
                  <c:v>65.725447973917042</c:v>
                </c:pt>
                <c:pt idx="940">
                  <c:v>65.733498113669967</c:v>
                </c:pt>
                <c:pt idx="941">
                  <c:v>65.74154535048001</c:v>
                </c:pt>
                <c:pt idx="942">
                  <c:v>65.749589693952515</c:v>
                </c:pt>
                <c:pt idx="943">
                  <c:v>65.75763115366982</c:v>
                </c:pt>
                <c:pt idx="944">
                  <c:v>65.765669739191438</c:v>
                </c:pt>
                <c:pt idx="945">
                  <c:v>65.773705460054032</c:v>
                </c:pt>
                <c:pt idx="946">
                  <c:v>65.781738325771599</c:v>
                </c:pt>
                <c:pt idx="947">
                  <c:v>65.789768345835569</c:v>
                </c:pt>
                <c:pt idx="948">
                  <c:v>65.79779552971489</c:v>
                </c:pt>
                <c:pt idx="949">
                  <c:v>65.805819886856142</c:v>
                </c:pt>
                <c:pt idx="950">
                  <c:v>65.813841426683595</c:v>
                </c:pt>
                <c:pt idx="951">
                  <c:v>65.821860158599392</c:v>
                </c:pt>
                <c:pt idx="952">
                  <c:v>65.829876091983579</c:v>
                </c:pt>
                <c:pt idx="953">
                  <c:v>65.837889236194243</c:v>
                </c:pt>
                <c:pt idx="954">
                  <c:v>65.845899600567577</c:v>
                </c:pt>
                <c:pt idx="955">
                  <c:v>65.853907194418042</c:v>
                </c:pt>
                <c:pt idx="956">
                  <c:v>65.8619120270384</c:v>
                </c:pt>
                <c:pt idx="957">
                  <c:v>65.869914107699813</c:v>
                </c:pt>
                <c:pt idx="958">
                  <c:v>65.877913445652027</c:v>
                </c:pt>
                <c:pt idx="959">
                  <c:v>65.885910050123357</c:v>
                </c:pt>
                <c:pt idx="960">
                  <c:v>65.89390393032086</c:v>
                </c:pt>
                <c:pt idx="961">
                  <c:v>65.901895095430405</c:v>
                </c:pt>
                <c:pt idx="962">
                  <c:v>65.909883554616755</c:v>
                </c:pt>
                <c:pt idx="963">
                  <c:v>65.917869317023701</c:v>
                </c:pt>
                <c:pt idx="964">
                  <c:v>65.925852391774129</c:v>
                </c:pt>
                <c:pt idx="965">
                  <c:v>65.93383278797009</c:v>
                </c:pt>
                <c:pt idx="966">
                  <c:v>65.941810514692975</c:v>
                </c:pt>
                <c:pt idx="967">
                  <c:v>65.949785581003525</c:v>
                </c:pt>
                <c:pt idx="968">
                  <c:v>65.957757995941961</c:v>
                </c:pt>
                <c:pt idx="969">
                  <c:v>65.965727768528097</c:v>
                </c:pt>
                <c:pt idx="970">
                  <c:v>65.97369490776137</c:v>
                </c:pt>
                <c:pt idx="971">
                  <c:v>65.981659422621007</c:v>
                </c:pt>
                <c:pt idx="972">
                  <c:v>65.989621322066071</c:v>
                </c:pt>
                <c:pt idx="973">
                  <c:v>65.997580615035531</c:v>
                </c:pt>
                <c:pt idx="974">
                  <c:v>66.005537310448432</c:v>
                </c:pt>
                <c:pt idx="975">
                  <c:v>66.013491417203937</c:v>
                </c:pt>
                <c:pt idx="976">
                  <c:v>66.021442944181359</c:v>
                </c:pt>
                <c:pt idx="977">
                  <c:v>66.02939190024037</c:v>
                </c:pt>
                <c:pt idx="978">
                  <c:v>66.037338294220987</c:v>
                </c:pt>
                <c:pt idx="979">
                  <c:v>66.045282134943733</c:v>
                </c:pt>
                <c:pt idx="980">
                  <c:v>66.053223431209702</c:v>
                </c:pt>
                <c:pt idx="981">
                  <c:v>66.061162191800605</c:v>
                </c:pt>
                <c:pt idx="982">
                  <c:v>66.069098425478899</c:v>
                </c:pt>
                <c:pt idx="983">
                  <c:v>66.077032140987896</c:v>
                </c:pt>
                <c:pt idx="984">
                  <c:v>66.084963347051783</c:v>
                </c:pt>
                <c:pt idx="985">
                  <c:v>66.092892052375802</c:v>
                </c:pt>
                <c:pt idx="986">
                  <c:v>66.100818265646197</c:v>
                </c:pt>
                <c:pt idx="987">
                  <c:v>66.10874199553048</c:v>
                </c:pt>
                <c:pt idx="988">
                  <c:v>66.116663250677334</c:v>
                </c:pt>
                <c:pt idx="989">
                  <c:v>66.124582039716827</c:v>
                </c:pt>
                <c:pt idx="990">
                  <c:v>66.132498371260468</c:v>
                </c:pt>
                <c:pt idx="991">
                  <c:v>66.140412253901232</c:v>
                </c:pt>
                <c:pt idx="992">
                  <c:v>66.148323696213708</c:v>
                </c:pt>
                <c:pt idx="993">
                  <c:v>66.156232706754153</c:v>
                </c:pt>
                <c:pt idx="994">
                  <c:v>66.164139294060604</c:v>
                </c:pt>
                <c:pt idx="995">
                  <c:v>66.172043466652909</c:v>
                </c:pt>
                <c:pt idx="996">
                  <c:v>66.179945233032882</c:v>
                </c:pt>
                <c:pt idx="997">
                  <c:v>66.18784460168429</c:v>
                </c:pt>
                <c:pt idx="998">
                  <c:v>66.195741581073023</c:v>
                </c:pt>
                <c:pt idx="999">
                  <c:v>66.203636179647134</c:v>
                </c:pt>
                <c:pt idx="1000">
                  <c:v>66.211528405836916</c:v>
                </c:pt>
                <c:pt idx="1001">
                  <c:v>66.21941826805498</c:v>
                </c:pt>
                <c:pt idx="1002">
                  <c:v>66.227305774696376</c:v>
                </c:pt>
                <c:pt idx="1003">
                  <c:v>66.235190934138615</c:v>
                </c:pt>
                <c:pt idx="1004">
                  <c:v>66.2430737547418</c:v>
                </c:pt>
                <c:pt idx="1005">
                  <c:v>66.250954244848643</c:v>
                </c:pt>
                <c:pt idx="1006">
                  <c:v>66.258832412784628</c:v>
                </c:pt>
                <c:pt idx="1007">
                  <c:v>66.266708266857989</c:v>
                </c:pt>
                <c:pt idx="1008">
                  <c:v>66.274581815359909</c:v>
                </c:pt>
                <c:pt idx="1009">
                  <c:v>66.282453066564457</c:v>
                </c:pt>
                <c:pt idx="1010">
                  <c:v>66.290322028728795</c:v>
                </c:pt>
                <c:pt idx="1011">
                  <c:v>66.298188710093143</c:v>
                </c:pt>
                <c:pt idx="1012">
                  <c:v>66.306053118880968</c:v>
                </c:pt>
                <c:pt idx="1013">
                  <c:v>66.313915263298981</c:v>
                </c:pt>
                <c:pt idx="1014">
                  <c:v>66.321775151537182</c:v>
                </c:pt>
                <c:pt idx="1015">
                  <c:v>66.329632791769086</c:v>
                </c:pt>
                <c:pt idx="1016">
                  <c:v>66.337488192151596</c:v>
                </c:pt>
                <c:pt idx="1017">
                  <c:v>66.345341360825287</c:v>
                </c:pt>
                <c:pt idx="1018">
                  <c:v>66.353192305914263</c:v>
                </c:pt>
                <c:pt idx="1019">
                  <c:v>66.361041035526455</c:v>
                </c:pt>
                <c:pt idx="1020">
                  <c:v>66.368887557753467</c:v>
                </c:pt>
                <c:pt idx="1021">
                  <c:v>66.376731880670889</c:v>
                </c:pt>
                <c:pt idx="1022">
                  <c:v>66.384574012338149</c:v>
                </c:pt>
                <c:pt idx="1023">
                  <c:v>66.39241396079872</c:v>
                </c:pt>
                <c:pt idx="1024">
                  <c:v>66.400251734080172</c:v>
                </c:pt>
                <c:pt idx="1025">
                  <c:v>66.408087340194186</c:v>
                </c:pt>
                <c:pt idx="1026">
                  <c:v>66.415920787136727</c:v>
                </c:pt>
                <c:pt idx="1027">
                  <c:v>66.423752082888015</c:v>
                </c:pt>
                <c:pt idx="1028">
                  <c:v>66.431581235412636</c:v>
                </c:pt>
                <c:pt idx="1029">
                  <c:v>66.439408252659661</c:v>
                </c:pt>
                <c:pt idx="1030">
                  <c:v>66.447233142562595</c:v>
                </c:pt>
                <c:pt idx="1031">
                  <c:v>66.455055913039615</c:v>
                </c:pt>
                <c:pt idx="1032">
                  <c:v>66.462876571993476</c:v>
                </c:pt>
                <c:pt idx="1033">
                  <c:v>66.4706951273117</c:v>
                </c:pt>
                <c:pt idx="1034">
                  <c:v>66.478511586866574</c:v>
                </c:pt>
                <c:pt idx="1035">
                  <c:v>66.486325958515266</c:v>
                </c:pt>
                <c:pt idx="1036">
                  <c:v>66.494138250099851</c:v>
                </c:pt>
                <c:pt idx="1037">
                  <c:v>66.501948469447427</c:v>
                </c:pt>
                <c:pt idx="1038">
                  <c:v>66.509756624370127</c:v>
                </c:pt>
                <c:pt idx="1039">
                  <c:v>66.517562722665261</c:v>
                </c:pt>
                <c:pt idx="1040">
                  <c:v>66.525366772115277</c:v>
                </c:pt>
                <c:pt idx="1041">
                  <c:v>66.533168780487983</c:v>
                </c:pt>
                <c:pt idx="1042">
                  <c:v>66.54096875553644</c:v>
                </c:pt>
                <c:pt idx="1043">
                  <c:v>66.548766704999167</c:v>
                </c:pt>
                <c:pt idx="1044">
                  <c:v>66.556562636600148</c:v>
                </c:pt>
                <c:pt idx="1045">
                  <c:v>66.564356558048857</c:v>
                </c:pt>
                <c:pt idx="1046">
                  <c:v>66.572148477040443</c:v>
                </c:pt>
                <c:pt idx="1047">
                  <c:v>66.579938401255674</c:v>
                </c:pt>
                <c:pt idx="1048">
                  <c:v>66.58772633836108</c:v>
                </c:pt>
                <c:pt idx="1049">
                  <c:v>66.595512296008991</c:v>
                </c:pt>
                <c:pt idx="1050">
                  <c:v>66.603296281837572</c:v>
                </c:pt>
                <c:pt idx="1051">
                  <c:v>66.611078303470961</c:v>
                </c:pt>
                <c:pt idx="1052">
                  <c:v>66.61885836851927</c:v>
                </c:pt>
                <c:pt idx="1053">
                  <c:v>66.626636484578682</c:v>
                </c:pt>
                <c:pt idx="1054">
                  <c:v>66.634412659231501</c:v>
                </c:pt>
                <c:pt idx="1055">
                  <c:v>66.642186900046184</c:v>
                </c:pt>
                <c:pt idx="1056">
                  <c:v>66.649959214577521</c:v>
                </c:pt>
                <c:pt idx="1057">
                  <c:v>66.65772961036653</c:v>
                </c:pt>
                <c:pt idx="1058">
                  <c:v>66.665498094940673</c:v>
                </c:pt>
                <c:pt idx="1059">
                  <c:v>66.673264675813797</c:v>
                </c:pt>
                <c:pt idx="1060">
                  <c:v>66.681029360486306</c:v>
                </c:pt>
                <c:pt idx="1061">
                  <c:v>66.688792156445146</c:v>
                </c:pt>
                <c:pt idx="1062">
                  <c:v>66.696553071163876</c:v>
                </c:pt>
                <c:pt idx="1063">
                  <c:v>66.70431211210277</c:v>
                </c:pt>
                <c:pt idx="1064">
                  <c:v>66.712069286708825</c:v>
                </c:pt>
                <c:pt idx="1065">
                  <c:v>66.719824602415898</c:v>
                </c:pt>
                <c:pt idx="1066">
                  <c:v>66.727578066644668</c:v>
                </c:pt>
                <c:pt idx="1067">
                  <c:v>66.7353296868028</c:v>
                </c:pt>
                <c:pt idx="1068">
                  <c:v>66.743079470284883</c:v>
                </c:pt>
                <c:pt idx="1069">
                  <c:v>66.750827424472646</c:v>
                </c:pt>
                <c:pt idx="1070">
                  <c:v>66.758573556734873</c:v>
                </c:pt>
                <c:pt idx="1071">
                  <c:v>66.766317874427529</c:v>
                </c:pt>
                <c:pt idx="1072">
                  <c:v>66.774060384893858</c:v>
                </c:pt>
                <c:pt idx="1073">
                  <c:v>66.78180109546436</c:v>
                </c:pt>
                <c:pt idx="1074">
                  <c:v>66.7895400134569</c:v>
                </c:pt>
                <c:pt idx="1075">
                  <c:v>66.797277146176754</c:v>
                </c:pt>
                <c:pt idx="1076">
                  <c:v>66.805012500916661</c:v>
                </c:pt>
                <c:pt idx="1077">
                  <c:v>66.812746084956927</c:v>
                </c:pt>
                <c:pt idx="1078">
                  <c:v>66.820477905565397</c:v>
                </c:pt>
                <c:pt idx="1079">
                  <c:v>66.828207969997592</c:v>
                </c:pt>
                <c:pt idx="1080">
                  <c:v>66.835936285496729</c:v>
                </c:pt>
                <c:pt idx="1081">
                  <c:v>66.843662859293815</c:v>
                </c:pt>
                <c:pt idx="1082">
                  <c:v>66.851387698607624</c:v>
                </c:pt>
                <c:pt idx="1083">
                  <c:v>66.859110810644836</c:v>
                </c:pt>
                <c:pt idx="1084">
                  <c:v>66.866832202600079</c:v>
                </c:pt>
                <c:pt idx="1085">
                  <c:v>66.874551881655961</c:v>
                </c:pt>
                <c:pt idx="1086">
                  <c:v>66.882269854983107</c:v>
                </c:pt>
                <c:pt idx="1087">
                  <c:v>66.889986129740294</c:v>
                </c:pt>
                <c:pt idx="1088">
                  <c:v>66.897700713074428</c:v>
                </c:pt>
                <c:pt idx="1089">
                  <c:v>66.90541361212064</c:v>
                </c:pt>
                <c:pt idx="1090">
                  <c:v>66.913124834002318</c:v>
                </c:pt>
                <c:pt idx="1091">
                  <c:v>66.920834385831213</c:v>
                </c:pt>
                <c:pt idx="1092">
                  <c:v>66.928542274707425</c:v>
                </c:pt>
                <c:pt idx="1093">
                  <c:v>66.936248507719498</c:v>
                </c:pt>
                <c:pt idx="1094">
                  <c:v>66.943953091944451</c:v>
                </c:pt>
                <c:pt idx="1095">
                  <c:v>66.951656034447907</c:v>
                </c:pt>
                <c:pt idx="1096">
                  <c:v>66.959357342284036</c:v>
                </c:pt>
                <c:pt idx="1097">
                  <c:v>66.96705702249568</c:v>
                </c:pt>
                <c:pt idx="1098">
                  <c:v>66.974755082114385</c:v>
                </c:pt>
                <c:pt idx="1099">
                  <c:v>66.982451528160453</c:v>
                </c:pt>
                <c:pt idx="1100">
                  <c:v>66.99014636764305</c:v>
                </c:pt>
                <c:pt idx="1101">
                  <c:v>66.997839607560152</c:v>
                </c:pt>
                <c:pt idx="1102">
                  <c:v>67.005531254898685</c:v>
                </c:pt>
                <c:pt idx="1103">
                  <c:v>67.013221316634571</c:v>
                </c:pt>
                <c:pt idx="1104">
                  <c:v>67.020909799732706</c:v>
                </c:pt>
                <c:pt idx="1105">
                  <c:v>67.028596711147145</c:v>
                </c:pt>
                <c:pt idx="1106">
                  <c:v>67.036282057821012</c:v>
                </c:pt>
                <c:pt idx="1107">
                  <c:v>67.043965846686632</c:v>
                </c:pt>
                <c:pt idx="1108">
                  <c:v>67.051648084665601</c:v>
                </c:pt>
                <c:pt idx="1109">
                  <c:v>67.059328778668799</c:v>
                </c:pt>
                <c:pt idx="1110">
                  <c:v>67.067007935596394</c:v>
                </c:pt>
                <c:pt idx="1111">
                  <c:v>67.074685562338018</c:v>
                </c:pt>
                <c:pt idx="1112">
                  <c:v>67.082361665772723</c:v>
                </c:pt>
                <c:pt idx="1113">
                  <c:v>67.090036252769039</c:v>
                </c:pt>
                <c:pt idx="1114">
                  <c:v>67.097709330185069</c:v>
                </c:pt>
                <c:pt idx="1115">
                  <c:v>67.105380904868511</c:v>
                </c:pt>
                <c:pt idx="1116">
                  <c:v>67.113050983656692</c:v>
                </c:pt>
                <c:pt idx="1117">
                  <c:v>67.120719573376675</c:v>
                </c:pt>
                <c:pt idx="1118">
                  <c:v>67.128386680845253</c:v>
                </c:pt>
                <c:pt idx="1119">
                  <c:v>67.136052312868998</c:v>
                </c:pt>
                <c:pt idx="1120">
                  <c:v>67.143716476244379</c:v>
                </c:pt>
                <c:pt idx="1121">
                  <c:v>67.151379177757732</c:v>
                </c:pt>
                <c:pt idx="1122">
                  <c:v>67.159040424185335</c:v>
                </c:pt>
                <c:pt idx="1123">
                  <c:v>67.1667002222935</c:v>
                </c:pt>
                <c:pt idx="1124">
                  <c:v>67.174358578838579</c:v>
                </c:pt>
                <c:pt idx="1125">
                  <c:v>67.18201550056699</c:v>
                </c:pt>
                <c:pt idx="1126">
                  <c:v>67.189670994215319</c:v>
                </c:pt>
                <c:pt idx="1127">
                  <c:v>67.197325066510359</c:v>
                </c:pt>
                <c:pt idx="1128">
                  <c:v>67.204977724169126</c:v>
                </c:pt>
                <c:pt idx="1129">
                  <c:v>67.212628973898944</c:v>
                </c:pt>
                <c:pt idx="1130">
                  <c:v>67.220278822397475</c:v>
                </c:pt>
                <c:pt idx="1131">
                  <c:v>67.227927276352744</c:v>
                </c:pt>
                <c:pt idx="1132">
                  <c:v>67.235574342443257</c:v>
                </c:pt>
                <c:pt idx="1133">
                  <c:v>67.243220027337955</c:v>
                </c:pt>
                <c:pt idx="1134">
                  <c:v>67.25086433769637</c:v>
                </c:pt>
                <c:pt idx="1135">
                  <c:v>67.258507280168544</c:v>
                </c:pt>
                <c:pt idx="1136">
                  <c:v>67.266148861395209</c:v>
                </c:pt>
                <c:pt idx="1137">
                  <c:v>67.273789088007717</c:v>
                </c:pt>
                <c:pt idx="1138">
                  <c:v>67.281427966628186</c:v>
                </c:pt>
                <c:pt idx="1139">
                  <c:v>67.289065503869466</c:v>
                </c:pt>
                <c:pt idx="1140">
                  <c:v>67.296701706335242</c:v>
                </c:pt>
                <c:pt idx="1141">
                  <c:v>67.30433658062006</c:v>
                </c:pt>
                <c:pt idx="1142">
                  <c:v>67.311970133309359</c:v>
                </c:pt>
                <c:pt idx="1143">
                  <c:v>67.319602370979538</c:v>
                </c:pt>
                <c:pt idx="1144">
                  <c:v>67.327233300197989</c:v>
                </c:pt>
                <c:pt idx="1145">
                  <c:v>67.334862927523162</c:v>
                </c:pt>
                <c:pt idx="1146">
                  <c:v>67.342491259504598</c:v>
                </c:pt>
                <c:pt idx="1147">
                  <c:v>67.350118302682958</c:v>
                </c:pt>
                <c:pt idx="1148">
                  <c:v>67.35774406359009</c:v>
                </c:pt>
                <c:pt idx="1149">
                  <c:v>67.365368548749075</c:v>
                </c:pt>
                <c:pt idx="1150">
                  <c:v>67.372991764674268</c:v>
                </c:pt>
                <c:pt idx="1151">
                  <c:v>67.380613717871327</c:v>
                </c:pt>
                <c:pt idx="1152">
                  <c:v>67.388234414837285</c:v>
                </c:pt>
                <c:pt idx="1153">
                  <c:v>67.395853862060591</c:v>
                </c:pt>
                <c:pt idx="1154">
                  <c:v>67.403472066021095</c:v>
                </c:pt>
                <c:pt idx="1155">
                  <c:v>67.411089033190223</c:v>
                </c:pt>
                <c:pt idx="1156">
                  <c:v>67.418704770030857</c:v>
                </c:pt>
                <c:pt idx="1157">
                  <c:v>67.42631928299754</c:v>
                </c:pt>
                <c:pt idx="1158">
                  <c:v>67.433932578536371</c:v>
                </c:pt>
                <c:pt idx="1159">
                  <c:v>67.441544663085168</c:v>
                </c:pt>
                <c:pt idx="1160">
                  <c:v>67.449155543073473</c:v>
                </c:pt>
                <c:pt idx="1161">
                  <c:v>67.456765224922535</c:v>
                </c:pt>
                <c:pt idx="1162">
                  <c:v>67.464373715045454</c:v>
                </c:pt>
                <c:pt idx="1163">
                  <c:v>67.471981019847149</c:v>
                </c:pt>
                <c:pt idx="1164">
                  <c:v>67.479587145724437</c:v>
                </c:pt>
                <c:pt idx="1165">
                  <c:v>67.487192099066064</c:v>
                </c:pt>
                <c:pt idx="1166">
                  <c:v>67.494795886252774</c:v>
                </c:pt>
                <c:pt idx="1167">
                  <c:v>67.502398513657297</c:v>
                </c:pt>
                <c:pt idx="1168">
                  <c:v>67.509999987644434</c:v>
                </c:pt>
                <c:pt idx="1169">
                  <c:v>67.517600314571084</c:v>
                </c:pt>
                <c:pt idx="1170">
                  <c:v>67.5251995007863</c:v>
                </c:pt>
                <c:pt idx="1171">
                  <c:v>67.532797552631322</c:v>
                </c:pt>
                <c:pt idx="1172">
                  <c:v>67.540394476439616</c:v>
                </c:pt>
                <c:pt idx="1173">
                  <c:v>67.547990278536943</c:v>
                </c:pt>
                <c:pt idx="1174">
                  <c:v>67.555584965241309</c:v>
                </c:pt>
                <c:pt idx="1175">
                  <c:v>67.563178542863156</c:v>
                </c:pt>
                <c:pt idx="1176">
                  <c:v>67.570771017705283</c:v>
                </c:pt>
                <c:pt idx="1177">
                  <c:v>67.578362396062928</c:v>
                </c:pt>
                <c:pt idx="1178">
                  <c:v>67.585952684223827</c:v>
                </c:pt>
                <c:pt idx="1179">
                  <c:v>67.593541888468195</c:v>
                </c:pt>
                <c:pt idx="1180">
                  <c:v>67.601130015068847</c:v>
                </c:pt>
                <c:pt idx="1181">
                  <c:v>67.60871707029122</c:v>
                </c:pt>
                <c:pt idx="1182">
                  <c:v>67.616303060393349</c:v>
                </c:pt>
                <c:pt idx="1183">
                  <c:v>67.623887991625949</c:v>
                </c:pt>
                <c:pt idx="1184">
                  <c:v>67.631471870232517</c:v>
                </c:pt>
                <c:pt idx="1185">
                  <c:v>67.639054702449258</c:v>
                </c:pt>
                <c:pt idx="1186">
                  <c:v>67.646636494505216</c:v>
                </c:pt>
                <c:pt idx="1187">
                  <c:v>67.654217252622288</c:v>
                </c:pt>
                <c:pt idx="1188">
                  <c:v>67.661796983015222</c:v>
                </c:pt>
                <c:pt idx="1189">
                  <c:v>67.669375691891702</c:v>
                </c:pt>
                <c:pt idx="1190">
                  <c:v>67.676953385452435</c:v>
                </c:pt>
                <c:pt idx="1191">
                  <c:v>67.684530069891053</c:v>
                </c:pt>
                <c:pt idx="1192">
                  <c:v>67.69210575139428</c:v>
                </c:pt>
                <c:pt idx="1193">
                  <c:v>67.699680436141932</c:v>
                </c:pt>
                <c:pt idx="1194">
                  <c:v>67.707254130306922</c:v>
                </c:pt>
                <c:pt idx="1195">
                  <c:v>67.714826840055338</c:v>
                </c:pt>
                <c:pt idx="1196">
                  <c:v>67.722398571546478</c:v>
                </c:pt>
                <c:pt idx="1197">
                  <c:v>67.729969330932903</c:v>
                </c:pt>
                <c:pt idx="1198">
                  <c:v>67.73753912436041</c:v>
                </c:pt>
                <c:pt idx="1199">
                  <c:v>67.745107957968145</c:v>
                </c:pt>
                <c:pt idx="1200">
                  <c:v>67.752675837888631</c:v>
                </c:pt>
                <c:pt idx="1201">
                  <c:v>67.760242770247771</c:v>
                </c:pt>
                <c:pt idx="1202">
                  <c:v>67.767808761164872</c:v>
                </c:pt>
                <c:pt idx="1203">
                  <c:v>67.775373816752776</c:v>
                </c:pt>
                <c:pt idx="1204">
                  <c:v>67.782937943117815</c:v>
                </c:pt>
                <c:pt idx="1205">
                  <c:v>67.790501146359873</c:v>
                </c:pt>
                <c:pt idx="1206">
                  <c:v>67.798063432572405</c:v>
                </c:pt>
                <c:pt idx="1207">
                  <c:v>67.805624807842534</c:v>
                </c:pt>
                <c:pt idx="1208">
                  <c:v>67.813185278251041</c:v>
                </c:pt>
                <c:pt idx="1209">
                  <c:v>67.820744849872383</c:v>
                </c:pt>
                <c:pt idx="1210">
                  <c:v>67.828303528774782</c:v>
                </c:pt>
                <c:pt idx="1211">
                  <c:v>67.835861321020246</c:v>
                </c:pt>
                <c:pt idx="1212">
                  <c:v>67.843418232664604</c:v>
                </c:pt>
                <c:pt idx="1213">
                  <c:v>67.850974269757501</c:v>
                </c:pt>
                <c:pt idx="1214">
                  <c:v>67.858529438342529</c:v>
                </c:pt>
                <c:pt idx="1215">
                  <c:v>67.866083744457157</c:v>
                </c:pt>
                <c:pt idx="1216">
                  <c:v>67.873637194132897</c:v>
                </c:pt>
                <c:pt idx="1217">
                  <c:v>67.881189793395194</c:v>
                </c:pt>
                <c:pt idx="1218">
                  <c:v>67.888741548263539</c:v>
                </c:pt>
                <c:pt idx="1219">
                  <c:v>67.896292464751554</c:v>
                </c:pt>
                <c:pt idx="1220">
                  <c:v>67.903842548866933</c:v>
                </c:pt>
                <c:pt idx="1221">
                  <c:v>67.911391806611547</c:v>
                </c:pt>
                <c:pt idx="1222">
                  <c:v>67.918940243981439</c:v>
                </c:pt>
                <c:pt idx="1223">
                  <c:v>67.92648786696688</c:v>
                </c:pt>
                <c:pt idx="1224">
                  <c:v>67.93403468155239</c:v>
                </c:pt>
                <c:pt idx="1225">
                  <c:v>67.941580693716844</c:v>
                </c:pt>
                <c:pt idx="1226">
                  <c:v>67.949125909433363</c:v>
                </c:pt>
                <c:pt idx="1227">
                  <c:v>67.956670334669525</c:v>
                </c:pt>
                <c:pt idx="1228">
                  <c:v>67.964213975387267</c:v>
                </c:pt>
                <c:pt idx="1229">
                  <c:v>67.971756837542969</c:v>
                </c:pt>
                <c:pt idx="1230">
                  <c:v>67.979298927087513</c:v>
                </c:pt>
                <c:pt idx="1231">
                  <c:v>67.986840249966278</c:v>
                </c:pt>
                <c:pt idx="1232">
                  <c:v>67.994380812119203</c:v>
                </c:pt>
                <c:pt idx="1233">
                  <c:v>68.001920619480785</c:v>
                </c:pt>
                <c:pt idx="1234">
                  <c:v>68.009459677980203</c:v>
                </c:pt>
                <c:pt idx="1235">
                  <c:v>68.016997993541239</c:v>
                </c:pt>
                <c:pt idx="1236">
                  <c:v>68.024535572082385</c:v>
                </c:pt>
                <c:pt idx="1237">
                  <c:v>68.032072419516879</c:v>
                </c:pt>
                <c:pt idx="1238">
                  <c:v>68.039608541752671</c:v>
                </c:pt>
                <c:pt idx="1239">
                  <c:v>68.047143944692579</c:v>
                </c:pt>
                <c:pt idx="1240">
                  <c:v>68.054678634234207</c:v>
                </c:pt>
                <c:pt idx="1241">
                  <c:v>68.062212616270045</c:v>
                </c:pt>
                <c:pt idx="1242">
                  <c:v>68.069745896687465</c:v>
                </c:pt>
                <c:pt idx="1243">
                  <c:v>68.077278481368808</c:v>
                </c:pt>
                <c:pt idx="1244">
                  <c:v>68.084810376191385</c:v>
                </c:pt>
                <c:pt idx="1245">
                  <c:v>68.092341587027477</c:v>
                </c:pt>
                <c:pt idx="1246">
                  <c:v>68.099872119744461</c:v>
                </c:pt>
                <c:pt idx="1247">
                  <c:v>68.107401980204742</c:v>
                </c:pt>
                <c:pt idx="1248">
                  <c:v>68.114931174265877</c:v>
                </c:pt>
                <c:pt idx="1249">
                  <c:v>68.12245970778055</c:v>
                </c:pt>
                <c:pt idx="1250">
                  <c:v>68.129987586596613</c:v>
                </c:pt>
                <c:pt idx="1251">
                  <c:v>68.137514816557157</c:v>
                </c:pt>
                <c:pt idx="1252">
                  <c:v>68.145041403500514</c:v>
                </c:pt>
                <c:pt idx="1253">
                  <c:v>68.152567353260281</c:v>
                </c:pt>
                <c:pt idx="1254">
                  <c:v>68.160092671665382</c:v>
                </c:pt>
                <c:pt idx="1255">
                  <c:v>68.167617364540106</c:v>
                </c:pt>
                <c:pt idx="1256">
                  <c:v>68.175141437704113</c:v>
                </c:pt>
                <c:pt idx="1257">
                  <c:v>68.182664896972483</c:v>
                </c:pt>
                <c:pt idx="1258">
                  <c:v>68.190187748155751</c:v>
                </c:pt>
                <c:pt idx="1259">
                  <c:v>68.197709997059917</c:v>
                </c:pt>
                <c:pt idx="1260">
                  <c:v>68.205231649486535</c:v>
                </c:pt>
                <c:pt idx="1261">
                  <c:v>68.212752711232682</c:v>
                </c:pt>
                <c:pt idx="1262">
                  <c:v>68.220273188091042</c:v>
                </c:pt>
                <c:pt idx="1263">
                  <c:v>68.227793085849896</c:v>
                </c:pt>
                <c:pt idx="1264">
                  <c:v>68.235312410293204</c:v>
                </c:pt>
                <c:pt idx="1265">
                  <c:v>68.242831167200592</c:v>
                </c:pt>
                <c:pt idx="1266">
                  <c:v>68.250349362347407</c:v>
                </c:pt>
                <c:pt idx="1267">
                  <c:v>68.257867001504749</c:v>
                </c:pt>
                <c:pt idx="1268">
                  <c:v>68.265384090439511</c:v>
                </c:pt>
                <c:pt idx="1269">
                  <c:v>68.272900634914393</c:v>
                </c:pt>
                <c:pt idx="1270">
                  <c:v>68.28041664068796</c:v>
                </c:pt>
                <c:pt idx="1271">
                  <c:v>68.287932113514657</c:v>
                </c:pt>
                <c:pt idx="1272">
                  <c:v>68.29544705914482</c:v>
                </c:pt>
                <c:pt idx="1273">
                  <c:v>68.302961483324751</c:v>
                </c:pt>
                <c:pt idx="1274">
                  <c:v>68.310475391796771</c:v>
                </c:pt>
                <c:pt idx="1275">
                  <c:v>68.317988790299168</c:v>
                </c:pt>
                <c:pt idx="1276">
                  <c:v>68.325501684566262</c:v>
                </c:pt>
                <c:pt idx="1277">
                  <c:v>68.33301408032851</c:v>
                </c:pt>
                <c:pt idx="1278">
                  <c:v>68.340525983312446</c:v>
                </c:pt>
                <c:pt idx="1279">
                  <c:v>68.348037399240738</c:v>
                </c:pt>
                <c:pt idx="1280">
                  <c:v>68.35554833383226</c:v>
                </c:pt>
                <c:pt idx="1281">
                  <c:v>68.363058792802079</c:v>
                </c:pt>
                <c:pt idx="1282">
                  <c:v>68.370568781861479</c:v>
                </c:pt>
                <c:pt idx="1283">
                  <c:v>68.378078306718081</c:v>
                </c:pt>
                <c:pt idx="1284">
                  <c:v>68.385587373075722</c:v>
                </c:pt>
                <c:pt idx="1285">
                  <c:v>68.393095986634663</c:v>
                </c:pt>
                <c:pt idx="1286">
                  <c:v>68.400604153091479</c:v>
                </c:pt>
                <c:pt idx="1287">
                  <c:v>68.408111878139152</c:v>
                </c:pt>
                <c:pt idx="1288">
                  <c:v>68.415619167467113</c:v>
                </c:pt>
                <c:pt idx="1289">
                  <c:v>68.423126026761253</c:v>
                </c:pt>
                <c:pt idx="1290">
                  <c:v>68.430632461703922</c:v>
                </c:pt>
                <c:pt idx="1291">
                  <c:v>68.438138477974064</c:v>
                </c:pt>
                <c:pt idx="1292">
                  <c:v>68.445644081247139</c:v>
                </c:pt>
                <c:pt idx="1293">
                  <c:v>68.45314927719518</c:v>
                </c:pt>
                <c:pt idx="1294">
                  <c:v>68.4606540714869</c:v>
                </c:pt>
                <c:pt idx="1295">
                  <c:v>68.468158469787596</c:v>
                </c:pt>
                <c:pt idx="1296">
                  <c:v>68.4756624777593</c:v>
                </c:pt>
                <c:pt idx="1297">
                  <c:v>68.483166101060746</c:v>
                </c:pt>
                <c:pt idx="1298">
                  <c:v>68.490669345347399</c:v>
                </c:pt>
                <c:pt idx="1299">
                  <c:v>68.498172216271527</c:v>
                </c:pt>
                <c:pt idx="1300">
                  <c:v>68.505674719482201</c:v>
                </c:pt>
                <c:pt idx="1301">
                  <c:v>68.513176860625322</c:v>
                </c:pt>
                <c:pt idx="1302">
                  <c:v>68.520678645343637</c:v>
                </c:pt>
                <c:pt idx="1303">
                  <c:v>68.528180079276879</c:v>
                </c:pt>
                <c:pt idx="1304">
                  <c:v>68.535681168061615</c:v>
                </c:pt>
                <c:pt idx="1305">
                  <c:v>68.543181917331438</c:v>
                </c:pt>
                <c:pt idx="1306">
                  <c:v>68.550682332716917</c:v>
                </c:pt>
                <c:pt idx="1307">
                  <c:v>68.558182419845664</c:v>
                </c:pt>
                <c:pt idx="1308">
                  <c:v>68.565682184342307</c:v>
                </c:pt>
                <c:pt idx="1309">
                  <c:v>68.573181631828604</c:v>
                </c:pt>
                <c:pt idx="1310">
                  <c:v>68.580680767923411</c:v>
                </c:pt>
                <c:pt idx="1311">
                  <c:v>68.588179598242746</c:v>
                </c:pt>
                <c:pt idx="1312">
                  <c:v>68.595678128399769</c:v>
                </c:pt>
                <c:pt idx="1313">
                  <c:v>68.603176364004909</c:v>
                </c:pt>
                <c:pt idx="1314">
                  <c:v>68.610674310665786</c:v>
                </c:pt>
                <c:pt idx="1315">
                  <c:v>68.618171973987302</c:v>
                </c:pt>
                <c:pt idx="1316">
                  <c:v>68.62566935957166</c:v>
                </c:pt>
                <c:pt idx="1317">
                  <c:v>68.63316647301842</c:v>
                </c:pt>
                <c:pt idx="1318">
                  <c:v>68.640663319924457</c:v>
                </c:pt>
                <c:pt idx="1319">
                  <c:v>68.648159905884086</c:v>
                </c:pt>
                <c:pt idx="1320">
                  <c:v>68.655656236489008</c:v>
                </c:pt>
                <c:pt idx="1321">
                  <c:v>68.663152317328411</c:v>
                </c:pt>
                <c:pt idx="1322">
                  <c:v>68.670648153988921</c:v>
                </c:pt>
                <c:pt idx="1323">
                  <c:v>68.678143752054694</c:v>
                </c:pt>
                <c:pt idx="1324">
                  <c:v>68.685639117107456</c:v>
                </c:pt>
                <c:pt idx="1325">
                  <c:v>68.693134254726473</c:v>
                </c:pt>
                <c:pt idx="1326">
                  <c:v>68.700629170488611</c:v>
                </c:pt>
                <c:pt idx="1327">
                  <c:v>68.708123869968404</c:v>
                </c:pt>
                <c:pt idx="1328">
                  <c:v>68.715618358738013</c:v>
                </c:pt>
                <c:pt idx="1329">
                  <c:v>68.723112642367312</c:v>
                </c:pt>
                <c:pt idx="1330">
                  <c:v>68.730606726423886</c:v>
                </c:pt>
                <c:pt idx="1331">
                  <c:v>68.738100616473062</c:v>
                </c:pt>
                <c:pt idx="1332">
                  <c:v>68.745594318077963</c:v>
                </c:pt>
                <c:pt idx="1333">
                  <c:v>68.753087836799537</c:v>
                </c:pt>
                <c:pt idx="1334">
                  <c:v>68.760581178196531</c:v>
                </c:pt>
                <c:pt idx="1335">
                  <c:v>68.768074347825632</c:v>
                </c:pt>
                <c:pt idx="1336">
                  <c:v>68.775567351241335</c:v>
                </c:pt>
                <c:pt idx="1337">
                  <c:v>68.78306019399615</c:v>
                </c:pt>
                <c:pt idx="1338">
                  <c:v>68.790552881640494</c:v>
                </c:pt>
                <c:pt idx="1339">
                  <c:v>68.798045419722783</c:v>
                </c:pt>
                <c:pt idx="1340">
                  <c:v>68.805537813789456</c:v>
                </c:pt>
                <c:pt idx="1341">
                  <c:v>68.813030069385007</c:v>
                </c:pt>
                <c:pt idx="1342">
                  <c:v>68.82052219205201</c:v>
                </c:pt>
                <c:pt idx="1343">
                  <c:v>68.828014187331121</c:v>
                </c:pt>
                <c:pt idx="1344">
                  <c:v>68.835506060761148</c:v>
                </c:pt>
                <c:pt idx="1345">
                  <c:v>68.842997817879066</c:v>
                </c:pt>
                <c:pt idx="1346">
                  <c:v>68.850489464220033</c:v>
                </c:pt>
                <c:pt idx="1347">
                  <c:v>68.857981005317455</c:v>
                </c:pt>
                <c:pt idx="1348">
                  <c:v>68.865472446702952</c:v>
                </c:pt>
                <c:pt idx="1349">
                  <c:v>68.872963793906479</c:v>
                </c:pt>
                <c:pt idx="1350">
                  <c:v>68.880455052456227</c:v>
                </c:pt>
                <c:pt idx="1351">
                  <c:v>68.8879462278788</c:v>
                </c:pt>
                <c:pt idx="1352">
                  <c:v>68.895437325699149</c:v>
                </c:pt>
                <c:pt idx="1353">
                  <c:v>68.902928351440607</c:v>
                </c:pt>
                <c:pt idx="1354">
                  <c:v>68.910419310624931</c:v>
                </c:pt>
                <c:pt idx="1355">
                  <c:v>68.917910208772369</c:v>
                </c:pt>
                <c:pt idx="1356">
                  <c:v>68.925401051401622</c:v>
                </c:pt>
                <c:pt idx="1357">
                  <c:v>68.932891844029911</c:v>
                </c:pt>
                <c:pt idx="1358">
                  <c:v>68.940382592173023</c:v>
                </c:pt>
                <c:pt idx="1359">
                  <c:v>68.947873301345297</c:v>
                </c:pt>
                <c:pt idx="1360">
                  <c:v>68.955363977059662</c:v>
                </c:pt>
                <c:pt idx="1361">
                  <c:v>68.962854624827699</c:v>
                </c:pt>
                <c:pt idx="1362">
                  <c:v>68.970345250159639</c:v>
                </c:pt>
                <c:pt idx="1363">
                  <c:v>68.977835858564418</c:v>
                </c:pt>
                <c:pt idx="1364">
                  <c:v>68.985326455549654</c:v>
                </c:pt>
                <c:pt idx="1365">
                  <c:v>68.992817046621738</c:v>
                </c:pt>
                <c:pt idx="1366">
                  <c:v>69.0003076372858</c:v>
                </c:pt>
                <c:pt idx="1367">
                  <c:v>69.007798233045833</c:v>
                </c:pt>
                <c:pt idx="1368">
                  <c:v>69.015288839404604</c:v>
                </c:pt>
                <c:pt idx="1369">
                  <c:v>69.022779461863777</c:v>
                </c:pt>
                <c:pt idx="1370">
                  <c:v>69.03027010592389</c:v>
                </c:pt>
                <c:pt idx="1371">
                  <c:v>69.037760777084372</c:v>
                </c:pt>
                <c:pt idx="1372">
                  <c:v>69.04525148084366</c:v>
                </c:pt>
                <c:pt idx="1373">
                  <c:v>69.052742222699109</c:v>
                </c:pt>
                <c:pt idx="1374">
                  <c:v>69.060233008147108</c:v>
                </c:pt>
                <c:pt idx="1375">
                  <c:v>69.067723842683051</c:v>
                </c:pt>
                <c:pt idx="1376">
                  <c:v>69.075214731801424</c:v>
                </c:pt>
                <c:pt idx="1377">
                  <c:v>69.082705680995772</c:v>
                </c:pt>
                <c:pt idx="1378">
                  <c:v>69.090196695758792</c:v>
                </c:pt>
                <c:pt idx="1379">
                  <c:v>69.09768778158228</c:v>
                </c:pt>
                <c:pt idx="1380">
                  <c:v>69.105178943957256</c:v>
                </c:pt>
                <c:pt idx="1381">
                  <c:v>69.112670188373912</c:v>
                </c:pt>
                <c:pt idx="1382">
                  <c:v>69.120161520321659</c:v>
                </c:pt>
                <c:pt idx="1383">
                  <c:v>69.127652945289213</c:v>
                </c:pt>
                <c:pt idx="1384">
                  <c:v>69.135144468764537</c:v>
                </c:pt>
                <c:pt idx="1385">
                  <c:v>69.142636096234924</c:v>
                </c:pt>
                <c:pt idx="1386">
                  <c:v>69.150127833187</c:v>
                </c:pt>
                <c:pt idx="1387">
                  <c:v>69.157619685106809</c:v>
                </c:pt>
                <c:pt idx="1388">
                  <c:v>69.165111657479727</c:v>
                </c:pt>
                <c:pt idx="1389">
                  <c:v>69.172603755790604</c:v>
                </c:pt>
                <c:pt idx="1390">
                  <c:v>69.180095985523749</c:v>
                </c:pt>
                <c:pt idx="1391">
                  <c:v>69.187588352162933</c:v>
                </c:pt>
                <c:pt idx="1392">
                  <c:v>69.195080861191471</c:v>
                </c:pt>
                <c:pt idx="1393">
                  <c:v>69.20257351809218</c:v>
                </c:pt>
                <c:pt idx="1394">
                  <c:v>69.210066328347494</c:v>
                </c:pt>
                <c:pt idx="1395">
                  <c:v>69.217559297439422</c:v>
                </c:pt>
                <c:pt idx="1396">
                  <c:v>69.225052430849587</c:v>
                </c:pt>
                <c:pt idx="1397">
                  <c:v>69.232545734059315</c:v>
                </c:pt>
                <c:pt idx="1398">
                  <c:v>69.240039212549547</c:v>
                </c:pt>
                <c:pt idx="1399">
                  <c:v>69.247532871800985</c:v>
                </c:pt>
                <c:pt idx="1400">
                  <c:v>69.255026717294086</c:v>
                </c:pt>
                <c:pt idx="1401">
                  <c:v>69.262520754509012</c:v>
                </c:pt>
                <c:pt idx="1402">
                  <c:v>69.27001498892578</c:v>
                </c:pt>
                <c:pt idx="1403">
                  <c:v>69.27750942602421</c:v>
                </c:pt>
                <c:pt idx="1404">
                  <c:v>69.285004071283964</c:v>
                </c:pt>
                <c:pt idx="1405">
                  <c:v>69.292498930184593</c:v>
                </c:pt>
                <c:pt idx="1406">
                  <c:v>69.299994008205587</c:v>
                </c:pt>
                <c:pt idx="1407">
                  <c:v>69.307489310826313</c:v>
                </c:pt>
                <c:pt idx="1408">
                  <c:v>69.314984843526162</c:v>
                </c:pt>
                <c:pt idx="1409">
                  <c:v>69.322480611784471</c:v>
                </c:pt>
                <c:pt idx="1410">
                  <c:v>69.329976621080633</c:v>
                </c:pt>
                <c:pt idx="1411">
                  <c:v>69.337472876894083</c:v>
                </c:pt>
                <c:pt idx="1412">
                  <c:v>69.344969384704328</c:v>
                </c:pt>
                <c:pt idx="1413">
                  <c:v>69.352466149990974</c:v>
                </c:pt>
                <c:pt idx="1414">
                  <c:v>69.359963178233784</c:v>
                </c:pt>
                <c:pt idx="1415">
                  <c:v>69.367460474912662</c:v>
                </c:pt>
                <c:pt idx="1416">
                  <c:v>69.374958045507697</c:v>
                </c:pt>
                <c:pt idx="1417">
                  <c:v>69.382455895499206</c:v>
                </c:pt>
                <c:pt idx="1418">
                  <c:v>69.38995403036779</c:v>
                </c:pt>
                <c:pt idx="1419">
                  <c:v>69.397452455594248</c:v>
                </c:pt>
                <c:pt idx="1420">
                  <c:v>69.40495117665975</c:v>
                </c:pt>
                <c:pt idx="1421">
                  <c:v>69.41245019904575</c:v>
                </c:pt>
                <c:pt idx="1422">
                  <c:v>69.419949528234099</c:v>
                </c:pt>
                <c:pt idx="1423">
                  <c:v>69.427449169707003</c:v>
                </c:pt>
                <c:pt idx="1424">
                  <c:v>69.434949128947096</c:v>
                </c:pt>
                <c:pt idx="1425">
                  <c:v>69.442449411437451</c:v>
                </c:pt>
                <c:pt idx="1426">
                  <c:v>69.449950022661625</c:v>
                </c:pt>
                <c:pt idx="1427">
                  <c:v>69.457450968103657</c:v>
                </c:pt>
                <c:pt idx="1428">
                  <c:v>69.464952253248114</c:v>
                </c:pt>
                <c:pt idx="1429">
                  <c:v>69.47245388358013</c:v>
                </c:pt>
                <c:pt idx="1430">
                  <c:v>69.479955864585435</c:v>
                </c:pt>
                <c:pt idx="1431">
                  <c:v>69.487458201750329</c:v>
                </c:pt>
                <c:pt idx="1432">
                  <c:v>69.494960900561779</c:v>
                </c:pt>
                <c:pt idx="1433">
                  <c:v>69.502463966507406</c:v>
                </c:pt>
                <c:pt idx="1434">
                  <c:v>69.509967405075557</c:v>
                </c:pt>
                <c:pt idx="1435">
                  <c:v>69.517471221755258</c:v>
                </c:pt>
                <c:pt idx="1436">
                  <c:v>69.524975422036334</c:v>
                </c:pt>
                <c:pt idx="1437">
                  <c:v>69.532480011409334</c:v>
                </c:pt>
                <c:pt idx="1438">
                  <c:v>69.539984995365671</c:v>
                </c:pt>
                <c:pt idx="1439">
                  <c:v>69.547490379397559</c:v>
                </c:pt>
                <c:pt idx="1440">
                  <c:v>69.554996168998088</c:v>
                </c:pt>
                <c:pt idx="1441">
                  <c:v>69.562502369661232</c:v>
                </c:pt>
                <c:pt idx="1442">
                  <c:v>69.570008986881902</c:v>
                </c:pt>
                <c:pt idx="1443">
                  <c:v>69.577516026155934</c:v>
                </c:pt>
                <c:pt idx="1444">
                  <c:v>69.58502349298017</c:v>
                </c:pt>
                <c:pt idx="1445">
                  <c:v>69.592531392852436</c:v>
                </c:pt>
                <c:pt idx="1446">
                  <c:v>69.600039731271565</c:v>
                </c:pt>
                <c:pt idx="1447">
                  <c:v>69.607548513737527</c:v>
                </c:pt>
                <c:pt idx="1448">
                  <c:v>69.615057745751315</c:v>
                </c:pt>
                <c:pt idx="1449">
                  <c:v>69.622567432815046</c:v>
                </c:pt>
                <c:pt idx="1450">
                  <c:v>69.630077580432015</c:v>
                </c:pt>
                <c:pt idx="1451">
                  <c:v>69.637588194106669</c:v>
                </c:pt>
                <c:pt idx="1452">
                  <c:v>69.645099279344649</c:v>
                </c:pt>
                <c:pt idx="1453">
                  <c:v>69.652610841652844</c:v>
                </c:pt>
                <c:pt idx="1454">
                  <c:v>69.660122886539398</c:v>
                </c:pt>
                <c:pt idx="1455">
                  <c:v>69.667635419513715</c:v>
                </c:pt>
                <c:pt idx="1456">
                  <c:v>69.675148446086567</c:v>
                </c:pt>
                <c:pt idx="1457">
                  <c:v>69.682661971770031</c:v>
                </c:pt>
                <c:pt idx="1458">
                  <c:v>69.690176002077536</c:v>
                </c:pt>
                <c:pt idx="1459">
                  <c:v>69.697690542523972</c:v>
                </c:pt>
                <c:pt idx="1460">
                  <c:v>69.705205598625597</c:v>
                </c:pt>
                <c:pt idx="1461">
                  <c:v>69.712721175900157</c:v>
                </c:pt>
                <c:pt idx="1462">
                  <c:v>69.720237279866893</c:v>
                </c:pt>
                <c:pt idx="1463">
                  <c:v>69.72775391604651</c:v>
                </c:pt>
                <c:pt idx="1464">
                  <c:v>69.735271089961302</c:v>
                </c:pt>
                <c:pt idx="1465">
                  <c:v>69.742788807135113</c:v>
                </c:pt>
                <c:pt idx="1466">
                  <c:v>69.750307073093396</c:v>
                </c:pt>
                <c:pt idx="1467">
                  <c:v>69.757825893363218</c:v>
                </c:pt>
                <c:pt idx="1468">
                  <c:v>69.765345273473287</c:v>
                </c:pt>
                <c:pt idx="1469">
                  <c:v>69.772865218954038</c:v>
                </c:pt>
                <c:pt idx="1470">
                  <c:v>69.780385735337575</c:v>
                </c:pt>
                <c:pt idx="1471">
                  <c:v>69.787906828157759</c:v>
                </c:pt>
                <c:pt idx="1472">
                  <c:v>69.795428502950216</c:v>
                </c:pt>
                <c:pt idx="1473">
                  <c:v>69.80295076525239</c:v>
                </c:pt>
                <c:pt idx="1474">
                  <c:v>69.810473620603503</c:v>
                </c:pt>
                <c:pt idx="1475">
                  <c:v>69.817997074544678</c:v>
                </c:pt>
                <c:pt idx="1476">
                  <c:v>69.825521132618903</c:v>
                </c:pt>
                <c:pt idx="1477">
                  <c:v>69.833045800371082</c:v>
                </c:pt>
                <c:pt idx="1478">
                  <c:v>69.840571083348024</c:v>
                </c:pt>
                <c:pt idx="1479">
                  <c:v>69.848096987098558</c:v>
                </c:pt>
                <c:pt idx="1480">
                  <c:v>69.85562351717347</c:v>
                </c:pt>
                <c:pt idx="1481">
                  <c:v>69.863150679125624</c:v>
                </c:pt>
                <c:pt idx="1482">
                  <c:v>69.870678478509859</c:v>
                </c:pt>
                <c:pt idx="1483">
                  <c:v>69.878206920883159</c:v>
                </c:pt>
                <c:pt idx="1484">
                  <c:v>69.885736011804596</c:v>
                </c:pt>
                <c:pt idx="1485">
                  <c:v>69.893265756835405</c:v>
                </c:pt>
                <c:pt idx="1486">
                  <c:v>69.900796161538949</c:v>
                </c:pt>
                <c:pt idx="1487">
                  <c:v>69.908327231480826</c:v>
                </c:pt>
                <c:pt idx="1488">
                  <c:v>69.915858972228818</c:v>
                </c:pt>
                <c:pt idx="1489">
                  <c:v>69.923391389353029</c:v>
                </c:pt>
                <c:pt idx="1490">
                  <c:v>69.930924488425788</c:v>
                </c:pt>
                <c:pt idx="1491">
                  <c:v>69.938458275021759</c:v>
                </c:pt>
                <c:pt idx="1492">
                  <c:v>69.945992754717949</c:v>
                </c:pt>
                <c:pt idx="1493">
                  <c:v>69.953527933093739</c:v>
                </c:pt>
                <c:pt idx="1494">
                  <c:v>69.961063815730881</c:v>
                </c:pt>
                <c:pt idx="1495">
                  <c:v>69.968600408213604</c:v>
                </c:pt>
                <c:pt idx="1496">
                  <c:v>69.976137716128576</c:v>
                </c:pt>
                <c:pt idx="1497">
                  <c:v>69.9836757450649</c:v>
                </c:pt>
                <c:pt idx="1498">
                  <c:v>69.991214500614291</c:v>
                </c:pt>
                <c:pt idx="1499">
                  <c:v>69.998753988370936</c:v>
                </c:pt>
                <c:pt idx="1500">
                  <c:v>70.006294213931625</c:v>
                </c:pt>
                <c:pt idx="1501">
                  <c:v>70.013835182895747</c:v>
                </c:pt>
                <c:pt idx="1502">
                  <c:v>70.021376900865292</c:v>
                </c:pt>
                <c:pt idx="1503">
                  <c:v>70.028919373444978</c:v>
                </c:pt>
                <c:pt idx="1504">
                  <c:v>70.036462606242154</c:v>
                </c:pt>
                <c:pt idx="1505">
                  <c:v>70.044006604866922</c:v>
                </c:pt>
                <c:pt idx="1506">
                  <c:v>70.051551374932117</c:v>
                </c:pt>
                <c:pt idx="1507">
                  <c:v>70.059096922053357</c:v>
                </c:pt>
                <c:pt idx="1508">
                  <c:v>70.066643251849072</c:v>
                </c:pt>
                <c:pt idx="1509">
                  <c:v>70.074190369940524</c:v>
                </c:pt>
                <c:pt idx="1510">
                  <c:v>70.081738281951857</c:v>
                </c:pt>
                <c:pt idx="1511">
                  <c:v>70.089286993510072</c:v>
                </c:pt>
                <c:pt idx="1512">
                  <c:v>70.09683651024514</c:v>
                </c:pt>
                <c:pt idx="1513">
                  <c:v>70.10438683778996</c:v>
                </c:pt>
                <c:pt idx="1514">
                  <c:v>70.111937981780429</c:v>
                </c:pt>
                <c:pt idx="1515">
                  <c:v>70.119489947855456</c:v>
                </c:pt>
                <c:pt idx="1516">
                  <c:v>70.127042741656993</c:v>
                </c:pt>
                <c:pt idx="1517">
                  <c:v>70.134596368830046</c:v>
                </c:pt>
                <c:pt idx="1518">
                  <c:v>70.142150835022761</c:v>
                </c:pt>
                <c:pt idx="1519">
                  <c:v>70.149706145886398</c:v>
                </c:pt>
                <c:pt idx="1520">
                  <c:v>70.157262307075371</c:v>
                </c:pt>
                <c:pt idx="1521">
                  <c:v>70.16481932424729</c:v>
                </c:pt>
                <c:pt idx="1522">
                  <c:v>70.172377203063007</c:v>
                </c:pt>
                <c:pt idx="1523">
                  <c:v>70.1799359491866</c:v>
                </c:pt>
                <c:pt idx="1524">
                  <c:v>70.187495568285442</c:v>
                </c:pt>
                <c:pt idx="1525">
                  <c:v>70.195056066030219</c:v>
                </c:pt>
                <c:pt idx="1526">
                  <c:v>70.202617448094955</c:v>
                </c:pt>
                <c:pt idx="1527">
                  <c:v>70.210179720157043</c:v>
                </c:pt>
                <c:pt idx="1528">
                  <c:v>70.217742887897273</c:v>
                </c:pt>
                <c:pt idx="1529">
                  <c:v>70.225306956999901</c:v>
                </c:pt>
                <c:pt idx="1530">
                  <c:v>70.232871933152609</c:v>
                </c:pt>
                <c:pt idx="1531">
                  <c:v>70.240437822046573</c:v>
                </c:pt>
                <c:pt idx="1532">
                  <c:v>70.248004629376496</c:v>
                </c:pt>
                <c:pt idx="1533">
                  <c:v>70.255572360840659</c:v>
                </c:pt>
                <c:pt idx="1534">
                  <c:v>70.2631410221409</c:v>
                </c:pt>
                <c:pt idx="1535">
                  <c:v>70.270710618982662</c:v>
                </c:pt>
                <c:pt idx="1536">
                  <c:v>70.278281157075043</c:v>
                </c:pt>
                <c:pt idx="1537">
                  <c:v>70.285852642130834</c:v>
                </c:pt>
                <c:pt idx="1538">
                  <c:v>70.293425079866523</c:v>
                </c:pt>
                <c:pt idx="1539">
                  <c:v>70.300998476002292</c:v>
                </c:pt>
                <c:pt idx="1540">
                  <c:v>70.308572836262144</c:v>
                </c:pt>
                <c:pt idx="1541">
                  <c:v>70.31614816637385</c:v>
                </c:pt>
                <c:pt idx="1542">
                  <c:v>70.323724472069017</c:v>
                </c:pt>
                <c:pt idx="1543">
                  <c:v>70.331301759083104</c:v>
                </c:pt>
                <c:pt idx="1544">
                  <c:v>70.338880033155462</c:v>
                </c:pt>
                <c:pt idx="1545">
                  <c:v>70.346459300029366</c:v>
                </c:pt>
                <c:pt idx="1546">
                  <c:v>70.354039565452013</c:v>
                </c:pt>
                <c:pt idx="1547">
                  <c:v>70.36162083517462</c:v>
                </c:pt>
                <c:pt idx="1548">
                  <c:v>70.369203114952398</c:v>
                </c:pt>
                <c:pt idx="1549">
                  <c:v>70.376786410544597</c:v>
                </c:pt>
                <c:pt idx="1550">
                  <c:v>70.38437072771454</c:v>
                </c:pt>
                <c:pt idx="1551">
                  <c:v>70.391956072229675</c:v>
                </c:pt>
                <c:pt idx="1552">
                  <c:v>70.399542449861542</c:v>
                </c:pt>
                <c:pt idx="1553">
                  <c:v>70.407129866385915</c:v>
                </c:pt>
                <c:pt idx="1554">
                  <c:v>70.414718327582705</c:v>
                </c:pt>
                <c:pt idx="1555">
                  <c:v>70.422307839236083</c:v>
                </c:pt>
                <c:pt idx="1556">
                  <c:v>70.429898407134459</c:v>
                </c:pt>
                <c:pt idx="1557">
                  <c:v>70.437490037070575</c:v>
                </c:pt>
                <c:pt idx="1558">
                  <c:v>70.445082734841463</c:v>
                </c:pt>
                <c:pt idx="1559">
                  <c:v>70.452676506248494</c:v>
                </c:pt>
                <c:pt idx="1560">
                  <c:v>70.460271357097497</c:v>
                </c:pt>
                <c:pt idx="1561">
                  <c:v>70.467867293198623</c:v>
                </c:pt>
                <c:pt idx="1562">
                  <c:v>70.475464320366569</c:v>
                </c:pt>
                <c:pt idx="1563">
                  <c:v>70.48306244442044</c:v>
                </c:pt>
                <c:pt idx="1564">
                  <c:v>70.490661671183886</c:v>
                </c:pt>
                <c:pt idx="1565">
                  <c:v>70.498262006485106</c:v>
                </c:pt>
                <c:pt idx="1566">
                  <c:v>70.50586345615686</c:v>
                </c:pt>
                <c:pt idx="1567">
                  <c:v>70.513466026036539</c:v>
                </c:pt>
                <c:pt idx="1568">
                  <c:v>70.521069721966143</c:v>
                </c:pt>
                <c:pt idx="1569">
                  <c:v>70.528674549792385</c:v>
                </c:pt>
                <c:pt idx="1570">
                  <c:v>70.536280515366627</c:v>
                </c:pt>
                <c:pt idx="1571">
                  <c:v>70.54388762454505</c:v>
                </c:pt>
                <c:pt idx="1572">
                  <c:v>70.551495883188522</c:v>
                </c:pt>
                <c:pt idx="1573">
                  <c:v>70.559105297162745</c:v>
                </c:pt>
                <c:pt idx="1574">
                  <c:v>70.566715872338278</c:v>
                </c:pt>
                <c:pt idx="1575">
                  <c:v>70.57432761459053</c:v>
                </c:pt>
                <c:pt idx="1576">
                  <c:v>70.58194052979978</c:v>
                </c:pt>
                <c:pt idx="1577">
                  <c:v>70.589554623851285</c:v>
                </c:pt>
                <c:pt idx="1578">
                  <c:v>70.59716990263523</c:v>
                </c:pt>
                <c:pt idx="1579">
                  <c:v>70.604786372046817</c:v>
                </c:pt>
                <c:pt idx="1580">
                  <c:v>70.612404037986266</c:v>
                </c:pt>
                <c:pt idx="1581">
                  <c:v>70.620022906358884</c:v>
                </c:pt>
                <c:pt idx="1582">
                  <c:v>70.62764298307502</c:v>
                </c:pt>
                <c:pt idx="1583">
                  <c:v>70.635264274050201</c:v>
                </c:pt>
                <c:pt idx="1584">
                  <c:v>70.642886785205107</c:v>
                </c:pt>
                <c:pt idx="1585">
                  <c:v>70.650510522465581</c:v>
                </c:pt>
                <c:pt idx="1586">
                  <c:v>70.658135491762735</c:v>
                </c:pt>
                <c:pt idx="1587">
                  <c:v>70.665761699032885</c:v>
                </c:pt>
                <c:pt idx="1588">
                  <c:v>70.673389150217702</c:v>
                </c:pt>
                <c:pt idx="1589">
                  <c:v>70.681017851264144</c:v>
                </c:pt>
                <c:pt idx="1590">
                  <c:v>70.688647808124557</c:v>
                </c:pt>
                <c:pt idx="1591">
                  <c:v>70.696279026756628</c:v>
                </c:pt>
                <c:pt idx="1592">
                  <c:v>70.703911513123529</c:v>
                </c:pt>
                <c:pt idx="1593">
                  <c:v>70.711545273193877</c:v>
                </c:pt>
                <c:pt idx="1594">
                  <c:v>70.719180312941745</c:v>
                </c:pt>
                <c:pt idx="1595">
                  <c:v>70.72681663834679</c:v>
                </c:pt>
                <c:pt idx="1596">
                  <c:v>70.734454255394184</c:v>
                </c:pt>
                <c:pt idx="1597">
                  <c:v>70.74209317007471</c:v>
                </c:pt>
                <c:pt idx="1598">
                  <c:v>70.749733388384811</c:v>
                </c:pt>
                <c:pt idx="1599">
                  <c:v>70.757374916326526</c:v>
                </c:pt>
                <c:pt idx="1600">
                  <c:v>70.76501775990765</c:v>
                </c:pt>
                <c:pt idx="1601">
                  <c:v>70.772661925141676</c:v>
                </c:pt>
                <c:pt idx="1602">
                  <c:v>70.780307418047869</c:v>
                </c:pt>
                <c:pt idx="1603">
                  <c:v>70.787954244651317</c:v>
                </c:pt>
                <c:pt idx="1604">
                  <c:v>70.795602410982923</c:v>
                </c:pt>
                <c:pt idx="1605">
                  <c:v>70.803251923079429</c:v>
                </c:pt>
                <c:pt idx="1606">
                  <c:v>70.810902786983533</c:v>
                </c:pt>
                <c:pt idx="1607">
                  <c:v>70.818555008743829</c:v>
                </c:pt>
                <c:pt idx="1608">
                  <c:v>70.826208594414908</c:v>
                </c:pt>
                <c:pt idx="1609">
                  <c:v>70.833863550057345</c:v>
                </c:pt>
                <c:pt idx="1610">
                  <c:v>70.84151988173781</c:v>
                </c:pt>
                <c:pt idx="1611">
                  <c:v>70.849177595528957</c:v>
                </c:pt>
                <c:pt idx="1612">
                  <c:v>70.856836697509621</c:v>
                </c:pt>
                <c:pt idx="1613">
                  <c:v>70.864497193764763</c:v>
                </c:pt>
                <c:pt idx="1614">
                  <c:v>70.872159090385537</c:v>
                </c:pt>
                <c:pt idx="1615">
                  <c:v>70.879822393469283</c:v>
                </c:pt>
                <c:pt idx="1616">
                  <c:v>70.887487109119633</c:v>
                </c:pt>
                <c:pt idx="1617">
                  <c:v>70.895153243446487</c:v>
                </c:pt>
                <c:pt idx="1618">
                  <c:v>70.90282080256604</c:v>
                </c:pt>
                <c:pt idx="1619">
                  <c:v>70.910489792600885</c:v>
                </c:pt>
                <c:pt idx="1620">
                  <c:v>70.918160219680004</c:v>
                </c:pt>
                <c:pt idx="1621">
                  <c:v>70.925832089938794</c:v>
                </c:pt>
                <c:pt idx="1622">
                  <c:v>70.9335054095191</c:v>
                </c:pt>
                <c:pt idx="1623">
                  <c:v>70.941180184569319</c:v>
                </c:pt>
                <c:pt idx="1624">
                  <c:v>70.948856421244329</c:v>
                </c:pt>
                <c:pt idx="1625">
                  <c:v>70.956534125705616</c:v>
                </c:pt>
                <c:pt idx="1626">
                  <c:v>70.964213304121273</c:v>
                </c:pt>
                <c:pt idx="1627">
                  <c:v>70.971893962666016</c:v>
                </c:pt>
                <c:pt idx="1628">
                  <c:v>70.979576107521268</c:v>
                </c:pt>
                <c:pt idx="1629">
                  <c:v>70.987259744875146</c:v>
                </c:pt>
                <c:pt idx="1630">
                  <c:v>70.994944880922546</c:v>
                </c:pt>
                <c:pt idx="1631">
                  <c:v>71.00263152186514</c:v>
                </c:pt>
                <c:pt idx="1632">
                  <c:v>71.010319673911411</c:v>
                </c:pt>
                <c:pt idx="1633">
                  <c:v>71.018009343276731</c:v>
                </c:pt>
                <c:pt idx="1634">
                  <c:v>71.025700536183365</c:v>
                </c:pt>
                <c:pt idx="1635">
                  <c:v>71.033393258860528</c:v>
                </c:pt>
                <c:pt idx="1636">
                  <c:v>71.041087517544383</c:v>
                </c:pt>
                <c:pt idx="1637">
                  <c:v>71.048783318478144</c:v>
                </c:pt>
                <c:pt idx="1638">
                  <c:v>71.056480667911998</c:v>
                </c:pt>
                <c:pt idx="1639">
                  <c:v>71.064179572103328</c:v>
                </c:pt>
                <c:pt idx="1640">
                  <c:v>71.071880037316546</c:v>
                </c:pt>
                <c:pt idx="1641">
                  <c:v>71.07958206982326</c:v>
                </c:pt>
                <c:pt idx="1642">
                  <c:v>71.087285675902294</c:v>
                </c:pt>
                <c:pt idx="1643">
                  <c:v>71.094990861839676</c:v>
                </c:pt>
                <c:pt idx="1644">
                  <c:v>71.102697633928756</c:v>
                </c:pt>
                <c:pt idx="1645">
                  <c:v>71.110405998470114</c:v>
                </c:pt>
                <c:pt idx="1646">
                  <c:v>71.11811596177175</c:v>
                </c:pt>
                <c:pt idx="1647">
                  <c:v>71.125827530149053</c:v>
                </c:pt>
                <c:pt idx="1648">
                  <c:v>71.133540709924787</c:v>
                </c:pt>
                <c:pt idx="1649">
                  <c:v>71.141255507429221</c:v>
                </c:pt>
                <c:pt idx="1650">
                  <c:v>71.148971929000112</c:v>
                </c:pt>
                <c:pt idx="1651">
                  <c:v>71.156689980982762</c:v>
                </c:pt>
                <c:pt idx="1652">
                  <c:v>71.164409669730034</c:v>
                </c:pt>
                <c:pt idx="1653">
                  <c:v>71.172131001602452</c:v>
                </c:pt>
                <c:pt idx="1654">
                  <c:v>71.17985398296814</c:v>
                </c:pt>
                <c:pt idx="1655">
                  <c:v>71.187578620202999</c:v>
                </c:pt>
                <c:pt idx="1656">
                  <c:v>71.195304919690571</c:v>
                </c:pt>
                <c:pt idx="1657">
                  <c:v>71.203032887822218</c:v>
                </c:pt>
                <c:pt idx="1658">
                  <c:v>71.21076253099713</c:v>
                </c:pt>
                <c:pt idx="1659">
                  <c:v>71.218493855622313</c:v>
                </c:pt>
                <c:pt idx="1660">
                  <c:v>71.226226868112718</c:v>
                </c:pt>
                <c:pt idx="1661">
                  <c:v>71.23396157489114</c:v>
                </c:pt>
                <c:pt idx="1662">
                  <c:v>71.241697982388445</c:v>
                </c:pt>
                <c:pt idx="1663">
                  <c:v>71.249436097043414</c:v>
                </c:pt>
                <c:pt idx="1664">
                  <c:v>71.25717592530296</c:v>
                </c:pt>
                <c:pt idx="1665">
                  <c:v>71.264917473622035</c:v>
                </c:pt>
                <c:pt idx="1666">
                  <c:v>71.272660748463764</c:v>
                </c:pt>
                <c:pt idx="1667">
                  <c:v>71.280405756299388</c:v>
                </c:pt>
                <c:pt idx="1668">
                  <c:v>71.288152503608387</c:v>
                </c:pt>
                <c:pt idx="1669">
                  <c:v>71.295900996878515</c:v>
                </c:pt>
                <c:pt idx="1670">
                  <c:v>71.303651242605753</c:v>
                </c:pt>
                <c:pt idx="1671">
                  <c:v>71.311403247294479</c:v>
                </c:pt>
                <c:pt idx="1672">
                  <c:v>71.319157017457442</c:v>
                </c:pt>
                <c:pt idx="1673">
                  <c:v>71.326912559615764</c:v>
                </c:pt>
                <c:pt idx="1674">
                  <c:v>71.334669880299018</c:v>
                </c:pt>
                <c:pt idx="1675">
                  <c:v>71.342428986045306</c:v>
                </c:pt>
                <c:pt idx="1676">
                  <c:v>71.350189883401285</c:v>
                </c:pt>
                <c:pt idx="1677">
                  <c:v>71.357952578922124</c:v>
                </c:pt>
                <c:pt idx="1678">
                  <c:v>71.36571707917166</c:v>
                </c:pt>
                <c:pt idx="1679">
                  <c:v>71.373483390722384</c:v>
                </c:pt>
                <c:pt idx="1680">
                  <c:v>71.381251520155473</c:v>
                </c:pt>
                <c:pt idx="1681">
                  <c:v>71.389021474060868</c:v>
                </c:pt>
                <c:pt idx="1682">
                  <c:v>71.396793259037295</c:v>
                </c:pt>
                <c:pt idx="1683">
                  <c:v>71.40456688169229</c:v>
                </c:pt>
                <c:pt idx="1684">
                  <c:v>71.412342348642269</c:v>
                </c:pt>
                <c:pt idx="1685">
                  <c:v>71.420119666512576</c:v>
                </c:pt>
                <c:pt idx="1686">
                  <c:v>71.427898841937491</c:v>
                </c:pt>
                <c:pt idx="1687">
                  <c:v>71.43567988156029</c:v>
                </c:pt>
                <c:pt idx="1688">
                  <c:v>71.443462792033316</c:v>
                </c:pt>
                <c:pt idx="1689">
                  <c:v>71.451247580017963</c:v>
                </c:pt>
                <c:pt idx="1690">
                  <c:v>71.459034252184765</c:v>
                </c:pt>
                <c:pt idx="1691">
                  <c:v>71.466822815213419</c:v>
                </c:pt>
                <c:pt idx="1692">
                  <c:v>71.474613275792848</c:v>
                </c:pt>
                <c:pt idx="1693">
                  <c:v>71.482405640621224</c:v>
                </c:pt>
                <c:pt idx="1694">
                  <c:v>71.490199916406027</c:v>
                </c:pt>
                <c:pt idx="1695">
                  <c:v>71.497996109864047</c:v>
                </c:pt>
                <c:pt idx="1696">
                  <c:v>71.505794227721495</c:v>
                </c:pt>
                <c:pt idx="1697">
                  <c:v>71.513594276713988</c:v>
                </c:pt>
                <c:pt idx="1698">
                  <c:v>71.521396263586666</c:v>
                </c:pt>
                <c:pt idx="1699">
                  <c:v>71.529200195094077</c:v>
                </c:pt>
                <c:pt idx="1700">
                  <c:v>71.537006078000474</c:v>
                </c:pt>
                <c:pt idx="1701">
                  <c:v>71.544813919079616</c:v>
                </c:pt>
                <c:pt idx="1702">
                  <c:v>71.552623725114941</c:v>
                </c:pt>
                <c:pt idx="1703">
                  <c:v>71.560435502899608</c:v>
                </c:pt>
                <c:pt idx="1704">
                  <c:v>71.568249259236453</c:v>
                </c:pt>
                <c:pt idx="1705">
                  <c:v>71.576065000938172</c:v>
                </c:pt>
                <c:pt idx="1706">
                  <c:v>71.583882734827242</c:v>
                </c:pt>
                <c:pt idx="1707">
                  <c:v>71.591702467736042</c:v>
                </c:pt>
                <c:pt idx="1708">
                  <c:v>71.599524206506857</c:v>
                </c:pt>
                <c:pt idx="1709">
                  <c:v>71.607347957991934</c:v>
                </c:pt>
                <c:pt idx="1710">
                  <c:v>71.615173729053581</c:v>
                </c:pt>
                <c:pt idx="1711">
                  <c:v>71.623001526564067</c:v>
                </c:pt>
                <c:pt idx="1712">
                  <c:v>71.630831357405839</c:v>
                </c:pt>
                <c:pt idx="1713">
                  <c:v>71.638663228471515</c:v>
                </c:pt>
                <c:pt idx="1714">
                  <c:v>71.646497146663819</c:v>
                </c:pt>
                <c:pt idx="1715">
                  <c:v>71.654333118895792</c:v>
                </c:pt>
                <c:pt idx="1716">
                  <c:v>71.66217115209075</c:v>
                </c:pt>
                <c:pt idx="1717">
                  <c:v>71.670011253182324</c:v>
                </c:pt>
                <c:pt idx="1718">
                  <c:v>71.677853429114549</c:v>
                </c:pt>
                <c:pt idx="1719">
                  <c:v>71.685697686841863</c:v>
                </c:pt>
                <c:pt idx="1720">
                  <c:v>71.693544033329218</c:v>
                </c:pt>
                <c:pt idx="1721">
                  <c:v>71.701392475552041</c:v>
                </c:pt>
                <c:pt idx="1722">
                  <c:v>71.709243020496388</c:v>
                </c:pt>
                <c:pt idx="1723">
                  <c:v>71.717095675158873</c:v>
                </c:pt>
                <c:pt idx="1724">
                  <c:v>71.724950446546842</c:v>
                </c:pt>
                <c:pt idx="1725">
                  <c:v>71.732807341678296</c:v>
                </c:pt>
                <c:pt idx="1726">
                  <c:v>71.740666367582023</c:v>
                </c:pt>
                <c:pt idx="1727">
                  <c:v>71.748527531297626</c:v>
                </c:pt>
                <c:pt idx="1728">
                  <c:v>71.756390839875564</c:v>
                </c:pt>
                <c:pt idx="1729">
                  <c:v>71.764256300377198</c:v>
                </c:pt>
                <c:pt idx="1730">
                  <c:v>71.772123919874844</c:v>
                </c:pt>
                <c:pt idx="1731">
                  <c:v>71.779993705451844</c:v>
                </c:pt>
                <c:pt idx="1732">
                  <c:v>71.787865664202542</c:v>
                </c:pt>
                <c:pt idx="1733">
                  <c:v>71.795739803232451</c:v>
                </c:pt>
                <c:pt idx="1734">
                  <c:v>71.803616129658209</c:v>
                </c:pt>
                <c:pt idx="1735">
                  <c:v>71.8114946506076</c:v>
                </c:pt>
                <c:pt idx="1736">
                  <c:v>71.819375373219771</c:v>
                </c:pt>
                <c:pt idx="1737">
                  <c:v>71.827258304645099</c:v>
                </c:pt>
                <c:pt idx="1738">
                  <c:v>71.835143452045287</c:v>
                </c:pt>
                <c:pt idx="1739">
                  <c:v>71.843030822593519</c:v>
                </c:pt>
                <c:pt idx="1740">
                  <c:v>71.850920423474378</c:v>
                </c:pt>
                <c:pt idx="1741">
                  <c:v>71.858812261883926</c:v>
                </c:pt>
                <c:pt idx="1742">
                  <c:v>71.866706345029854</c:v>
                </c:pt>
                <c:pt idx="1743">
                  <c:v>71.874602680131389</c:v>
                </c:pt>
                <c:pt idx="1744">
                  <c:v>71.88250127441944</c:v>
                </c:pt>
                <c:pt idx="1745">
                  <c:v>71.89040213513664</c:v>
                </c:pt>
                <c:pt idx="1746">
                  <c:v>71.898305269537332</c:v>
                </c:pt>
                <c:pt idx="1747">
                  <c:v>71.906210684887697</c:v>
                </c:pt>
                <c:pt idx="1748">
                  <c:v>71.914118388465795</c:v>
                </c:pt>
                <c:pt idx="1749">
                  <c:v>71.922028387561554</c:v>
                </c:pt>
                <c:pt idx="1750">
                  <c:v>71.929940689476922</c:v>
                </c:pt>
                <c:pt idx="1751">
                  <c:v>71.937855301525815</c:v>
                </c:pt>
                <c:pt idx="1752">
                  <c:v>71.945772231034212</c:v>
                </c:pt>
                <c:pt idx="1753">
                  <c:v>71.953691485340272</c:v>
                </c:pt>
                <c:pt idx="1754">
                  <c:v>71.961613071794275</c:v>
                </c:pt>
                <c:pt idx="1755">
                  <c:v>71.969536997758766</c:v>
                </c:pt>
                <c:pt idx="1756">
                  <c:v>71.977463270608538</c:v>
                </c:pt>
                <c:pt idx="1757">
                  <c:v>71.985391897730736</c:v>
                </c:pt>
                <c:pt idx="1758">
                  <c:v>71.993322886524894</c:v>
                </c:pt>
                <c:pt idx="1759">
                  <c:v>72.001256244402995</c:v>
                </c:pt>
                <c:pt idx="1760">
                  <c:v>72.009191978789474</c:v>
                </c:pt>
                <c:pt idx="1761">
                  <c:v>72.017130097121395</c:v>
                </c:pt>
                <c:pt idx="1762">
                  <c:v>72.025070606848345</c:v>
                </c:pt>
                <c:pt idx="1763">
                  <c:v>72.033013515432614</c:v>
                </c:pt>
                <c:pt idx="1764">
                  <c:v>72.040958830349197</c:v>
                </c:pt>
                <c:pt idx="1765">
                  <c:v>72.048906559085864</c:v>
                </c:pt>
                <c:pt idx="1766">
                  <c:v>72.05685670914319</c:v>
                </c:pt>
                <c:pt idx="1767">
                  <c:v>72.064809288034638</c:v>
                </c:pt>
                <c:pt idx="1768">
                  <c:v>72.072764303286618</c:v>
                </c:pt>
                <c:pt idx="1769">
                  <c:v>72.0807217624385</c:v>
                </c:pt>
                <c:pt idx="1770">
                  <c:v>72.088681673042728</c:v>
                </c:pt>
                <c:pt idx="1771">
                  <c:v>72.096644042664849</c:v>
                </c:pt>
                <c:pt idx="1772">
                  <c:v>72.104608878883553</c:v>
                </c:pt>
                <c:pt idx="1773">
                  <c:v>72.112576189290721</c:v>
                </c:pt>
                <c:pt idx="1774">
                  <c:v>72.12054598149156</c:v>
                </c:pt>
                <c:pt idx="1775">
                  <c:v>72.128518263104567</c:v>
                </c:pt>
                <c:pt idx="1776">
                  <c:v>72.136493041761668</c:v>
                </c:pt>
                <c:pt idx="1777">
                  <c:v>72.144470325108145</c:v>
                </c:pt>
                <c:pt idx="1778">
                  <c:v>72.152450120802897</c:v>
                </c:pt>
                <c:pt idx="1779">
                  <c:v>72.160432436518263</c:v>
                </c:pt>
                <c:pt idx="1780">
                  <c:v>72.168417279940286</c:v>
                </c:pt>
                <c:pt idx="1781">
                  <c:v>72.176404658768647</c:v>
                </c:pt>
                <c:pt idx="1782">
                  <c:v>72.184394580716784</c:v>
                </c:pt>
                <c:pt idx="1783">
                  <c:v>72.192387053511865</c:v>
                </c:pt>
                <c:pt idx="1784">
                  <c:v>72.200382084894997</c:v>
                </c:pt>
                <c:pt idx="1785">
                  <c:v>72.208379682621128</c:v>
                </c:pt>
                <c:pt idx="1786">
                  <c:v>72.216379854459205</c:v>
                </c:pt>
                <c:pt idx="1787">
                  <c:v>72.224382608192187</c:v>
                </c:pt>
                <c:pt idx="1788">
                  <c:v>72.232387951617127</c:v>
                </c:pt>
                <c:pt idx="1789">
                  <c:v>72.240395892545251</c:v>
                </c:pt>
                <c:pt idx="1790">
                  <c:v>72.248406438801936</c:v>
                </c:pt>
                <c:pt idx="1791">
                  <c:v>72.256419598226898</c:v>
                </c:pt>
                <c:pt idx="1792">
                  <c:v>72.264435378674136</c:v>
                </c:pt>
                <c:pt idx="1793">
                  <c:v>72.272453788012058</c:v>
                </c:pt>
                <c:pt idx="1794">
                  <c:v>72.280474834123481</c:v>
                </c:pt>
                <c:pt idx="1795">
                  <c:v>72.288498524905805</c:v>
                </c:pt>
                <c:pt idx="1796">
                  <c:v>72.29652486827095</c:v>
                </c:pt>
                <c:pt idx="1797">
                  <c:v>72.304553872145505</c:v>
                </c:pt>
                <c:pt idx="1798">
                  <c:v>72.312585544470721</c:v>
                </c:pt>
                <c:pt idx="1799">
                  <c:v>72.320619893202633</c:v>
                </c:pt>
                <c:pt idx="1800">
                  <c:v>72.328656926312121</c:v>
                </c:pt>
                <c:pt idx="1801">
                  <c:v>72.336696651784919</c:v>
                </c:pt>
                <c:pt idx="1802">
                  <c:v>72.344739077621682</c:v>
                </c:pt>
                <c:pt idx="1803">
                  <c:v>72.352784211838141</c:v>
                </c:pt>
                <c:pt idx="1804">
                  <c:v>72.360832062465079</c:v>
                </c:pt>
                <c:pt idx="1805">
                  <c:v>72.368882637548367</c:v>
                </c:pt>
                <c:pt idx="1806">
                  <c:v>72.376935945149171</c:v>
                </c:pt>
                <c:pt idx="1807">
                  <c:v>72.384991993343874</c:v>
                </c:pt>
                <c:pt idx="1808">
                  <c:v>72.393050790224166</c:v>
                </c:pt>
                <c:pt idx="1809">
                  <c:v>72.401112343897168</c:v>
                </c:pt>
                <c:pt idx="1810">
                  <c:v>72.409176662485464</c:v>
                </c:pt>
                <c:pt idx="1811">
                  <c:v>72.417243754127142</c:v>
                </c:pt>
                <c:pt idx="1812">
                  <c:v>72.425313626975921</c:v>
                </c:pt>
                <c:pt idx="1813">
                  <c:v>72.433386289201124</c:v>
                </c:pt>
                <c:pt idx="1814">
                  <c:v>72.441461748987848</c:v>
                </c:pt>
                <c:pt idx="1815">
                  <c:v>72.44954001453695</c:v>
                </c:pt>
                <c:pt idx="1816">
                  <c:v>72.457621094065132</c:v>
                </c:pt>
                <c:pt idx="1817">
                  <c:v>72.465704995805069</c:v>
                </c:pt>
                <c:pt idx="1818">
                  <c:v>72.473791728005395</c:v>
                </c:pt>
                <c:pt idx="1819">
                  <c:v>72.481881298930773</c:v>
                </c:pt>
                <c:pt idx="1820">
                  <c:v>72.489973716862053</c:v>
                </c:pt>
                <c:pt idx="1821">
                  <c:v>72.498068990096257</c:v>
                </c:pt>
                <c:pt idx="1822">
                  <c:v>72.506167126946636</c:v>
                </c:pt>
                <c:pt idx="1823">
                  <c:v>72.514268135742796</c:v>
                </c:pt>
                <c:pt idx="1824">
                  <c:v>72.52237202483073</c:v>
                </c:pt>
                <c:pt idx="1825">
                  <c:v>72.530478802572944</c:v>
                </c:pt>
                <c:pt idx="1826">
                  <c:v>72.538588477348412</c:v>
                </c:pt>
                <c:pt idx="1827">
                  <c:v>72.546701057552752</c:v>
                </c:pt>
                <c:pt idx="1828">
                  <c:v>72.55481655159825</c:v>
                </c:pt>
                <c:pt idx="1829">
                  <c:v>72.562934967913961</c:v>
                </c:pt>
                <c:pt idx="1830">
                  <c:v>72.571056314945736</c:v>
                </c:pt>
                <c:pt idx="1831">
                  <c:v>72.579180601156281</c:v>
                </c:pt>
                <c:pt idx="1832">
                  <c:v>72.587307835025328</c:v>
                </c:pt>
                <c:pt idx="1833">
                  <c:v>72.59543802504956</c:v>
                </c:pt>
                <c:pt idx="1834">
                  <c:v>72.603571179742858</c:v>
                </c:pt>
                <c:pt idx="1835">
                  <c:v>72.611707307636166</c:v>
                </c:pt>
                <c:pt idx="1836">
                  <c:v>72.61984641727777</c:v>
                </c:pt>
                <c:pt idx="1837">
                  <c:v>72.627988517233192</c:v>
                </c:pt>
                <c:pt idx="1838">
                  <c:v>72.636133616085417</c:v>
                </c:pt>
                <c:pt idx="1839">
                  <c:v>72.64428172243484</c:v>
                </c:pt>
                <c:pt idx="1840">
                  <c:v>72.652432844899394</c:v>
                </c:pt>
                <c:pt idx="1841">
                  <c:v>72.660586992114645</c:v>
                </c:pt>
                <c:pt idx="1842">
                  <c:v>72.668744172733852</c:v>
                </c:pt>
                <c:pt idx="1843">
                  <c:v>72.676904395427982</c:v>
                </c:pt>
                <c:pt idx="1844">
                  <c:v>72.685067668885893</c:v>
                </c:pt>
                <c:pt idx="1845">
                  <c:v>72.693234001814304</c:v>
                </c:pt>
                <c:pt idx="1846">
                  <c:v>72.701403402937942</c:v>
                </c:pt>
                <c:pt idx="1847">
                  <c:v>72.709575880999552</c:v>
                </c:pt>
                <c:pt idx="1848">
                  <c:v>72.717751444760069</c:v>
                </c:pt>
                <c:pt idx="1849">
                  <c:v>72.725930102998603</c:v>
                </c:pt>
                <c:pt idx="1850">
                  <c:v>72.734111864512556</c:v>
                </c:pt>
                <c:pt idx="1851">
                  <c:v>72.742296738117702</c:v>
                </c:pt>
                <c:pt idx="1852">
                  <c:v>72.750484732648232</c:v>
                </c:pt>
                <c:pt idx="1853">
                  <c:v>72.758675856956842</c:v>
                </c:pt>
                <c:pt idx="1854">
                  <c:v>72.766870119914884</c:v>
                </c:pt>
                <c:pt idx="1855">
                  <c:v>72.775067530412315</c:v>
                </c:pt>
                <c:pt idx="1856">
                  <c:v>72.78326809735789</c:v>
                </c:pt>
                <c:pt idx="1857">
                  <c:v>72.791471829679168</c:v>
                </c:pt>
                <c:pt idx="1858">
                  <c:v>72.799678736322591</c:v>
                </c:pt>
                <c:pt idx="1859">
                  <c:v>72.807888826253645</c:v>
                </c:pt>
                <c:pt idx="1860">
                  <c:v>72.81610210845686</c:v>
                </c:pt>
                <c:pt idx="1861">
                  <c:v>72.824318591935892</c:v>
                </c:pt>
                <c:pt idx="1862">
                  <c:v>72.832538285713639</c:v>
                </c:pt>
                <c:pt idx="1863">
                  <c:v>72.840761198832325</c:v>
                </c:pt>
                <c:pt idx="1864">
                  <c:v>72.848987340353531</c:v>
                </c:pt>
                <c:pt idx="1865">
                  <c:v>72.857216719358306</c:v>
                </c:pt>
                <c:pt idx="1866">
                  <c:v>72.865449344947294</c:v>
                </c:pt>
                <c:pt idx="1867">
                  <c:v>72.87368522624071</c:v>
                </c:pt>
                <c:pt idx="1868">
                  <c:v>72.881924372378563</c:v>
                </c:pt>
                <c:pt idx="1869">
                  <c:v>72.890166792520589</c:v>
                </c:pt>
                <c:pt idx="1870">
                  <c:v>72.898412495846443</c:v>
                </c:pt>
                <c:pt idx="1871">
                  <c:v>72.906661491555738</c:v>
                </c:pt>
                <c:pt idx="1872">
                  <c:v>72.91491378886812</c:v>
                </c:pt>
                <c:pt idx="1873">
                  <c:v>72.923169397023386</c:v>
                </c:pt>
                <c:pt idx="1874">
                  <c:v>72.931428325281587</c:v>
                </c:pt>
                <c:pt idx="1875">
                  <c:v>72.939690582922992</c:v>
                </c:pt>
                <c:pt idx="1876">
                  <c:v>72.947956179248308</c:v>
                </c:pt>
                <c:pt idx="1877">
                  <c:v>72.956225123578733</c:v>
                </c:pt>
                <c:pt idx="1878">
                  <c:v>72.964497425255985</c:v>
                </c:pt>
                <c:pt idx="1879">
                  <c:v>72.972773093642473</c:v>
                </c:pt>
                <c:pt idx="1880">
                  <c:v>72.981052138121271</c:v>
                </c:pt>
                <c:pt idx="1881">
                  <c:v>72.989334568096353</c:v>
                </c:pt>
                <c:pt idx="1882">
                  <c:v>72.997620392992545</c:v>
                </c:pt>
                <c:pt idx="1883">
                  <c:v>73.005909622255672</c:v>
                </c:pt>
                <c:pt idx="1884">
                  <c:v>73.014202265352679</c:v>
                </c:pt>
                <c:pt idx="1885">
                  <c:v>73.022498331771644</c:v>
                </c:pt>
                <c:pt idx="1886">
                  <c:v>73.030797831021943</c:v>
                </c:pt>
                <c:pt idx="1887">
                  <c:v>73.039100772634256</c:v>
                </c:pt>
                <c:pt idx="1888">
                  <c:v>73.047407166160752</c:v>
                </c:pt>
                <c:pt idx="1889">
                  <c:v>73.055717021175099</c:v>
                </c:pt>
                <c:pt idx="1890">
                  <c:v>73.064030347272606</c:v>
                </c:pt>
                <c:pt idx="1891">
                  <c:v>73.072347154070272</c:v>
                </c:pt>
                <c:pt idx="1892">
                  <c:v>73.080667451206935</c:v>
                </c:pt>
                <c:pt idx="1893">
                  <c:v>73.088991248343305</c:v>
                </c:pt>
                <c:pt idx="1894">
                  <c:v>73.097318555162076</c:v>
                </c:pt>
                <c:pt idx="1895">
                  <c:v>73.105649381368039</c:v>
                </c:pt>
                <c:pt idx="1896">
                  <c:v>73.113983736688155</c:v>
                </c:pt>
                <c:pt idx="1897">
                  <c:v>73.122321630871639</c:v>
                </c:pt>
                <c:pt idx="1898">
                  <c:v>73.130663073690101</c:v>
                </c:pt>
                <c:pt idx="1899">
                  <c:v>73.13900807493755</c:v>
                </c:pt>
                <c:pt idx="1900">
                  <c:v>73.147356644430616</c:v>
                </c:pt>
                <c:pt idx="1901">
                  <c:v>73.155708792008525</c:v>
                </c:pt>
                <c:pt idx="1902">
                  <c:v>73.164064527533256</c:v>
                </c:pt>
                <c:pt idx="1903">
                  <c:v>73.172423860889651</c:v>
                </c:pt>
                <c:pt idx="1904">
                  <c:v>73.180786801985462</c:v>
                </c:pt>
                <c:pt idx="1905">
                  <c:v>73.189153360751448</c:v>
                </c:pt>
                <c:pt idx="1906">
                  <c:v>73.197523547141557</c:v>
                </c:pt>
                <c:pt idx="1907">
                  <c:v>73.20589737113292</c:v>
                </c:pt>
                <c:pt idx="1908">
                  <c:v>73.214274842725999</c:v>
                </c:pt>
                <c:pt idx="1909">
                  <c:v>73.222655971944718</c:v>
                </c:pt>
                <c:pt idx="1910">
                  <c:v>73.231040768836436</c:v>
                </c:pt>
                <c:pt idx="1911">
                  <c:v>73.239429243472244</c:v>
                </c:pt>
                <c:pt idx="1912">
                  <c:v>73.247821405946866</c:v>
                </c:pt>
                <c:pt idx="1913">
                  <c:v>73.256217266378911</c:v>
                </c:pt>
                <c:pt idx="1914">
                  <c:v>73.264616834910854</c:v>
                </c:pt>
                <c:pt idx="1915">
                  <c:v>73.273020121709251</c:v>
                </c:pt>
                <c:pt idx="1916">
                  <c:v>73.281427136964766</c:v>
                </c:pt>
                <c:pt idx="1917">
                  <c:v>73.289837890892287</c:v>
                </c:pt>
                <c:pt idx="1918">
                  <c:v>73.298252393731019</c:v>
                </c:pt>
                <c:pt idx="1919">
                  <c:v>73.306670655744639</c:v>
                </c:pt>
                <c:pt idx="1920">
                  <c:v>73.315092687221352</c:v>
                </c:pt>
                <c:pt idx="1921">
                  <c:v>73.323518498473987</c:v>
                </c:pt>
                <c:pt idx="1922">
                  <c:v>73.331948099840119</c:v>
                </c:pt>
                <c:pt idx="1923">
                  <c:v>73.340381501682231</c:v>
                </c:pt>
                <c:pt idx="1924">
                  <c:v>73.348818714387733</c:v>
                </c:pt>
                <c:pt idx="1925">
                  <c:v>73.35725974836906</c:v>
                </c:pt>
                <c:pt idx="1926">
                  <c:v>73.365704614063873</c:v>
                </c:pt>
                <c:pt idx="1927">
                  <c:v>73.374153321935111</c:v>
                </c:pt>
                <c:pt idx="1928">
                  <c:v>73.382605882471083</c:v>
                </c:pt>
                <c:pt idx="1929">
                  <c:v>73.391062306185603</c:v>
                </c:pt>
                <c:pt idx="1930">
                  <c:v>73.399522603618081</c:v>
                </c:pt>
                <c:pt idx="1931">
                  <c:v>73.407986785333648</c:v>
                </c:pt>
                <c:pt idx="1932">
                  <c:v>73.416454861923285</c:v>
                </c:pt>
                <c:pt idx="1933">
                  <c:v>73.424926844003835</c:v>
                </c:pt>
                <c:pt idx="1934">
                  <c:v>73.433402742218277</c:v>
                </c:pt>
                <c:pt idx="1935">
                  <c:v>73.44188256723568</c:v>
                </c:pt>
                <c:pt idx="1936">
                  <c:v>73.450366329751418</c:v>
                </c:pt>
                <c:pt idx="1937">
                  <c:v>73.458854040487225</c:v>
                </c:pt>
                <c:pt idx="1938">
                  <c:v>73.46734571019131</c:v>
                </c:pt>
                <c:pt idx="1939">
                  <c:v>73.475841349638571</c:v>
                </c:pt>
                <c:pt idx="1940">
                  <c:v>73.484340969630537</c:v>
                </c:pt>
                <c:pt idx="1941">
                  <c:v>73.492844580995623</c:v>
                </c:pt>
                <c:pt idx="1942">
                  <c:v>73.501352194589174</c:v>
                </c:pt>
                <c:pt idx="1943">
                  <c:v>73.509863821293592</c:v>
                </c:pt>
                <c:pt idx="1944">
                  <c:v>73.518379472018509</c:v>
                </c:pt>
                <c:pt idx="1945">
                  <c:v>73.526899157700797</c:v>
                </c:pt>
                <c:pt idx="1946">
                  <c:v>73.535422889304812</c:v>
                </c:pt>
                <c:pt idx="1947">
                  <c:v>73.543950677822366</c:v>
                </c:pt>
                <c:pt idx="1948">
                  <c:v>73.552482534272983</c:v>
                </c:pt>
                <c:pt idx="1949">
                  <c:v>73.561018469703939</c:v>
                </c:pt>
                <c:pt idx="1950">
                  <c:v>73.569558495190407</c:v>
                </c:pt>
                <c:pt idx="1951">
                  <c:v>73.578102621835555</c:v>
                </c:pt>
                <c:pt idx="1952">
                  <c:v>73.586650860770732</c:v>
                </c:pt>
                <c:pt idx="1953">
                  <c:v>73.595203223155465</c:v>
                </c:pt>
                <c:pt idx="1954">
                  <c:v>73.603759720177734</c:v>
                </c:pt>
                <c:pt idx="1955">
                  <c:v>73.612320363053954</c:v>
                </c:pt>
                <c:pt idx="1956">
                  <c:v>73.620885163029214</c:v>
                </c:pt>
                <c:pt idx="1957">
                  <c:v>73.629454131377301</c:v>
                </c:pt>
                <c:pt idx="1958">
                  <c:v>73.63802727940093</c:v>
                </c:pt>
                <c:pt idx="1959">
                  <c:v>73.646604618431724</c:v>
                </c:pt>
                <c:pt idx="1960">
                  <c:v>73.655186159830535</c:v>
                </c:pt>
                <c:pt idx="1961">
                  <c:v>73.66377191498735</c:v>
                </c:pt>
                <c:pt idx="1962">
                  <c:v>73.672361895321629</c:v>
                </c:pt>
                <c:pt idx="1963">
                  <c:v>73.680956112282246</c:v>
                </c:pt>
                <c:pt idx="1964">
                  <c:v>73.689554577347778</c:v>
                </c:pt>
                <c:pt idx="1965">
                  <c:v>73.698157302026502</c:v>
                </c:pt>
                <c:pt idx="1966">
                  <c:v>73.706764297856608</c:v>
                </c:pt>
                <c:pt idx="1967">
                  <c:v>73.715375576406288</c:v>
                </c:pt>
                <c:pt idx="1968">
                  <c:v>73.723991149273914</c:v>
                </c:pt>
                <c:pt idx="1969">
                  <c:v>73.732611028088087</c:v>
                </c:pt>
                <c:pt idx="1970">
                  <c:v>73.741235224507847</c:v>
                </c:pt>
                <c:pt idx="1971">
                  <c:v>73.749863750222772</c:v>
                </c:pt>
                <c:pt idx="1972">
                  <c:v>73.75849661695311</c:v>
                </c:pt>
                <c:pt idx="1973">
                  <c:v>73.767133836449915</c:v>
                </c:pt>
                <c:pt idx="1974">
                  <c:v>73.775775420495194</c:v>
                </c:pt>
                <c:pt idx="1975">
                  <c:v>73.784421380902046</c:v>
                </c:pt>
                <c:pt idx="1976">
                  <c:v>73.79307172951475</c:v>
                </c:pt>
                <c:pt idx="1977">
                  <c:v>73.801726478208948</c:v>
                </c:pt>
                <c:pt idx="1978">
                  <c:v>73.810385638891802</c:v>
                </c:pt>
                <c:pt idx="1979">
                  <c:v>73.819049223502034</c:v>
                </c:pt>
                <c:pt idx="1980">
                  <c:v>73.827717244010188</c:v>
                </c:pt>
                <c:pt idx="1981">
                  <c:v>73.836389712418665</c:v>
                </c:pt>
                <c:pt idx="1982">
                  <c:v>73.845066640761985</c:v>
                </c:pt>
                <c:pt idx="1983">
                  <c:v>73.853748041106769</c:v>
                </c:pt>
                <c:pt idx="1984">
                  <c:v>73.862433925551983</c:v>
                </c:pt>
                <c:pt idx="1985">
                  <c:v>73.871124306229106</c:v>
                </c:pt>
                <c:pt idx="1986">
                  <c:v>73.879819195302176</c:v>
                </c:pt>
                <c:pt idx="1987">
                  <c:v>73.888518604967999</c:v>
                </c:pt>
                <c:pt idx="1988">
                  <c:v>73.89722254745628</c:v>
                </c:pt>
                <c:pt idx="1989">
                  <c:v>73.905931035029795</c:v>
                </c:pt>
                <c:pt idx="1990">
                  <c:v>73.91464407998447</c:v>
                </c:pt>
                <c:pt idx="1991">
                  <c:v>73.923361694649557</c:v>
                </c:pt>
                <c:pt idx="1992">
                  <c:v>73.932083891387833</c:v>
                </c:pt>
                <c:pt idx="1993">
                  <c:v>73.940810682595668</c:v>
                </c:pt>
                <c:pt idx="1994">
                  <c:v>73.949542080703239</c:v>
                </c:pt>
                <c:pt idx="1995">
                  <c:v>73.958278098174631</c:v>
                </c:pt>
                <c:pt idx="1996">
                  <c:v>73.967018747508007</c:v>
                </c:pt>
                <c:pt idx="1997">
                  <c:v>73.975764041235777</c:v>
                </c:pt>
                <c:pt idx="1998">
                  <c:v>73.9845139919247</c:v>
                </c:pt>
                <c:pt idx="1999">
                  <c:v>73.993268612176095</c:v>
                </c:pt>
                <c:pt idx="2000" formatCode="General">
                  <c:v>74.00202791462597</c:v>
                </c:pt>
                <c:pt idx="2001" formatCode="General">
                  <c:v>74.010791911945148</c:v>
                </c:pt>
                <c:pt idx="2002" formatCode="General">
                  <c:v>74.01956061683947</c:v>
                </c:pt>
                <c:pt idx="2003" formatCode="General">
                  <c:v>74.02833404204992</c:v>
                </c:pt>
                <c:pt idx="2004" formatCode="General">
                  <c:v>74.037112200352794</c:v>
                </c:pt>
                <c:pt idx="2005" formatCode="General">
                  <c:v>74.045895104559847</c:v>
                </c:pt>
                <c:pt idx="2006" formatCode="General">
                  <c:v>74.054682767518443</c:v>
                </c:pt>
                <c:pt idx="2007" formatCode="General">
                  <c:v>74.063475202111761</c:v>
                </c:pt>
                <c:pt idx="2008" formatCode="General">
                  <c:v>74.072272421258916</c:v>
                </c:pt>
                <c:pt idx="2009" formatCode="General">
                  <c:v>74.081074437915063</c:v>
                </c:pt>
                <c:pt idx="2010" formatCode="General">
                  <c:v>74.089881265071739</c:v>
                </c:pt>
                <c:pt idx="2011" formatCode="General">
                  <c:v>74.098692915756772</c:v>
                </c:pt>
                <c:pt idx="2012" formatCode="General">
                  <c:v>74.107509403034697</c:v>
                </c:pt>
                <c:pt idx="2013" formatCode="General">
                  <c:v>74.116330740006731</c:v>
                </c:pt>
                <c:pt idx="2014" formatCode="General">
                  <c:v>74.125156939811006</c:v>
                </c:pt>
                <c:pt idx="2015" formatCode="General">
                  <c:v>74.133988015622776</c:v>
                </c:pt>
                <c:pt idx="2016" formatCode="General">
                  <c:v>74.142823980654526</c:v>
                </c:pt>
                <c:pt idx="2017" formatCode="General">
                  <c:v>74.151664848156173</c:v>
                </c:pt>
                <c:pt idx="2018" formatCode="General">
                  <c:v>74.160510631415193</c:v>
                </c:pt>
                <c:pt idx="2019" formatCode="General">
                  <c:v>74.169361343756819</c:v>
                </c:pt>
                <c:pt idx="2020" formatCode="General">
                  <c:v>74.178216998544244</c:v>
                </c:pt>
                <c:pt idx="2021" formatCode="General">
                  <c:v>74.187077609178701</c:v>
                </c:pt>
                <c:pt idx="2022" formatCode="General">
                  <c:v>74.195943189099751</c:v>
                </c:pt>
                <c:pt idx="2023" formatCode="General">
                  <c:v>74.204813751785352</c:v>
                </c:pt>
                <c:pt idx="2024" formatCode="General">
                  <c:v>74.213689310752088</c:v>
                </c:pt>
                <c:pt idx="2025" formatCode="General">
                  <c:v>74.222569879555337</c:v>
                </c:pt>
                <c:pt idx="2026" formatCode="General">
                  <c:v>74.231455471789431</c:v>
                </c:pt>
                <c:pt idx="2027" formatCode="General">
                  <c:v>74.240346101087866</c:v>
                </c:pt>
                <c:pt idx="2028" formatCode="General">
                  <c:v>74.249241781123416</c:v>
                </c:pt>
                <c:pt idx="2029" formatCode="General">
                  <c:v>74.258142525608392</c:v>
                </c:pt>
                <c:pt idx="2030" formatCode="General">
                  <c:v>74.267048348294765</c:v>
                </c:pt>
                <c:pt idx="2031" formatCode="General">
                  <c:v>74.275959262974339</c:v>
                </c:pt>
                <c:pt idx="2032" formatCode="General">
                  <c:v>74.284875283478996</c:v>
                </c:pt>
                <c:pt idx="2033" formatCode="General">
                  <c:v>74.293796423680817</c:v>
                </c:pt>
                <c:pt idx="2034" formatCode="General">
                  <c:v>74.302722697492285</c:v>
                </c:pt>
                <c:pt idx="2035" formatCode="General">
                  <c:v>74.311654118866471</c:v>
                </c:pt>
                <c:pt idx="2036" formatCode="General">
                  <c:v>74.320590701797201</c:v>
                </c:pt>
                <c:pt idx="2037" formatCode="General">
                  <c:v>74.329532460319314</c:v>
                </c:pt>
                <c:pt idx="2038" formatCode="General">
                  <c:v>74.338479408508732</c:v>
                </c:pt>
                <c:pt idx="2039" formatCode="General">
                  <c:v>74.347431560482747</c:v>
                </c:pt>
                <c:pt idx="2040" formatCode="General">
                  <c:v>74.356388930400144</c:v>
                </c:pt>
                <c:pt idx="2041" formatCode="General">
                  <c:v>74.365351532461446</c:v>
                </c:pt>
                <c:pt idx="2042" formatCode="General">
                  <c:v>74.3743193809091</c:v>
                </c:pt>
                <c:pt idx="2043" formatCode="General">
                  <c:v>74.3832924900276</c:v>
                </c:pt>
                <c:pt idx="2044" formatCode="General">
                  <c:v>74.392270874143733</c:v>
                </c:pt>
                <c:pt idx="2045" formatCode="General">
                  <c:v>74.401254547626834</c:v>
                </c:pt>
                <c:pt idx="2046" formatCode="General">
                  <c:v>74.410243524888855</c:v>
                </c:pt>
                <c:pt idx="2047" formatCode="General">
                  <c:v>74.419237820384637</c:v>
                </c:pt>
                <c:pt idx="2048" formatCode="General">
                  <c:v>74.428237448612109</c:v>
                </c:pt>
                <c:pt idx="2049" formatCode="General">
                  <c:v>74.437242424112455</c:v>
                </c:pt>
                <c:pt idx="2050" formatCode="General">
                  <c:v>74.446252761470362</c:v>
                </c:pt>
                <c:pt idx="2051" formatCode="General">
                  <c:v>74.455268475314142</c:v>
                </c:pt>
                <c:pt idx="2052" formatCode="General">
                  <c:v>74.46428958031602</c:v>
                </c:pt>
                <c:pt idx="2053" formatCode="General">
                  <c:v>74.473316091192288</c:v>
                </c:pt>
                <c:pt idx="2054" formatCode="General">
                  <c:v>74.482348022703533</c:v>
                </c:pt>
                <c:pt idx="2055" formatCode="General">
                  <c:v>74.491385389654809</c:v>
                </c:pt>
                <c:pt idx="2056" formatCode="General">
                  <c:v>74.500428206895876</c:v>
                </c:pt>
                <c:pt idx="2057" formatCode="General">
                  <c:v>74.509476489321372</c:v>
                </c:pt>
                <c:pt idx="2058" formatCode="General">
                  <c:v>74.518530251871098</c:v>
                </c:pt>
                <c:pt idx="2059" formatCode="General">
                  <c:v>74.527589509530102</c:v>
                </c:pt>
                <c:pt idx="2060" formatCode="General">
                  <c:v>74.536654277329049</c:v>
                </c:pt>
                <c:pt idx="2061" formatCode="General">
                  <c:v>74.545724570344277</c:v>
                </c:pt>
                <c:pt idx="2062" formatCode="General">
                  <c:v>74.554800403698096</c:v>
                </c:pt>
                <c:pt idx="2063" formatCode="General">
                  <c:v>74.563881792559044</c:v>
                </c:pt>
                <c:pt idx="2064" formatCode="General">
                  <c:v>74.572968752141961</c:v>
                </c:pt>
                <c:pt idx="2065" formatCode="General">
                  <c:v>74.58206129770835</c:v>
                </c:pt>
                <c:pt idx="2066" formatCode="General">
                  <c:v>74.591159444566514</c:v>
                </c:pt>
                <c:pt idx="2067" formatCode="General">
                  <c:v>74.600263208071794</c:v>
                </c:pt>
                <c:pt idx="2068" formatCode="General">
                  <c:v>74.609372603626824</c:v>
                </c:pt>
                <c:pt idx="2069" formatCode="General">
                  <c:v>74.618487646681686</c:v>
                </c:pt>
                <c:pt idx="2070" formatCode="General">
                  <c:v>74.6276083527342</c:v>
                </c:pt>
                <c:pt idx="2071" formatCode="General">
                  <c:v>74.636734737330087</c:v>
                </c:pt>
                <c:pt idx="2072" formatCode="General">
                  <c:v>74.645866816063247</c:v>
                </c:pt>
                <c:pt idx="2073" formatCode="General">
                  <c:v>74.655004604575964</c:v>
                </c:pt>
                <c:pt idx="2074" formatCode="General">
                  <c:v>74.66414811855914</c:v>
                </c:pt>
                <c:pt idx="2075" formatCode="General">
                  <c:v>74.673297373752519</c:v>
                </c:pt>
                <c:pt idx="2076" formatCode="General">
                  <c:v>74.682452385944885</c:v>
                </c:pt>
                <c:pt idx="2077" formatCode="General">
                  <c:v>74.691613170974378</c:v>
                </c:pt>
                <c:pt idx="2078" formatCode="General">
                  <c:v>74.700779744728649</c:v>
                </c:pt>
                <c:pt idx="2079" formatCode="General">
                  <c:v>74.709952123145129</c:v>
                </c:pt>
                <c:pt idx="2080" formatCode="General">
                  <c:v>74.719130322211257</c:v>
                </c:pt>
                <c:pt idx="2081" formatCode="General">
                  <c:v>74.728314357964734</c:v>
                </c:pt>
                <c:pt idx="2082" formatCode="General">
                  <c:v>74.737504246493714</c:v>
                </c:pt>
                <c:pt idx="2083" formatCode="General">
                  <c:v>74.746700003937121</c:v>
                </c:pt>
                <c:pt idx="2084" formatCode="General">
                  <c:v>74.755901646484816</c:v>
                </c:pt>
                <c:pt idx="2085" formatCode="General">
                  <c:v>74.765109190377871</c:v>
                </c:pt>
                <c:pt idx="2086" formatCode="General">
                  <c:v>74.774322651908861</c:v>
                </c:pt>
                <c:pt idx="2087" formatCode="General">
                  <c:v>74.783542047421975</c:v>
                </c:pt>
                <c:pt idx="2088" formatCode="General">
                  <c:v>74.792767393313426</c:v>
                </c:pt>
                <c:pt idx="2089" formatCode="General">
                  <c:v>74.801998706031597</c:v>
                </c:pt>
                <c:pt idx="2090" formatCode="General">
                  <c:v>74.811236002077337</c:v>
                </c:pt>
                <c:pt idx="2091" formatCode="General">
                  <c:v>74.820479298004159</c:v>
                </c:pt>
                <c:pt idx="2092" formatCode="General">
                  <c:v>74.829728610418556</c:v>
                </c:pt>
                <c:pt idx="2093" formatCode="General">
                  <c:v>74.838983955980197</c:v>
                </c:pt>
                <c:pt idx="2094" formatCode="General">
                  <c:v>74.848245351402269</c:v>
                </c:pt>
                <c:pt idx="2095" formatCode="General">
                  <c:v>74.857512813451606</c:v>
                </c:pt>
                <c:pt idx="2096" formatCode="General">
                  <c:v>74.866786358949071</c:v>
                </c:pt>
                <c:pt idx="2097" formatCode="General">
                  <c:v>74.876066004769754</c:v>
                </c:pt>
                <c:pt idx="2098" formatCode="General">
                  <c:v>74.885351767843261</c:v>
                </c:pt>
                <c:pt idx="2099" formatCode="General">
                  <c:v>74.894643665153922</c:v>
                </c:pt>
                <c:pt idx="2100" formatCode="General">
                  <c:v>74.903941713741119</c:v>
                </c:pt>
                <c:pt idx="2101" formatCode="General">
                  <c:v>74.913245930699532</c:v>
                </c:pt>
                <c:pt idx="2102" formatCode="General">
                  <c:v>74.922556333179401</c:v>
                </c:pt>
                <c:pt idx="2103" formatCode="General">
                  <c:v>74.931872938386803</c:v>
                </c:pt>
                <c:pt idx="2104" formatCode="General">
                  <c:v>74.94119576358392</c:v>
                </c:pt>
                <c:pt idx="2105" formatCode="General">
                  <c:v>74.950524826089278</c:v>
                </c:pt>
                <c:pt idx="2106" formatCode="General">
                  <c:v>74.959860143278121</c:v>
                </c:pt>
                <c:pt idx="2107" formatCode="General">
                  <c:v>74.969201732582576</c:v>
                </c:pt>
                <c:pt idx="2108" formatCode="General">
                  <c:v>74.978549611491971</c:v>
                </c:pt>
                <c:pt idx="2109" formatCode="General">
                  <c:v>74.98790379755313</c:v>
                </c:pt>
                <c:pt idx="2110" formatCode="General">
                  <c:v>74.997264308370646</c:v>
                </c:pt>
                <c:pt idx="2111" formatCode="General">
                  <c:v>75.006631161607146</c:v>
                </c:pt>
                <c:pt idx="2112" formatCode="General">
                  <c:v>75.016004374983638</c:v>
                </c:pt>
                <c:pt idx="2113" formatCode="General">
                  <c:v>75.025383966279662</c:v>
                </c:pt>
                <c:pt idx="2114" formatCode="General">
                  <c:v>75.03476995333375</c:v>
                </c:pt>
                <c:pt idx="2115" formatCode="General">
                  <c:v>75.044162354043593</c:v>
                </c:pt>
                <c:pt idx="2116" formatCode="General">
                  <c:v>75.053561186366352</c:v>
                </c:pt>
                <c:pt idx="2117" formatCode="General">
                  <c:v>75.062966468319004</c:v>
                </c:pt>
                <c:pt idx="2118" formatCode="General">
                  <c:v>75.072378217978553</c:v>
                </c:pt>
                <c:pt idx="2119" formatCode="General">
                  <c:v>75.081796453482454</c:v>
                </c:pt>
                <c:pt idx="2120" formatCode="General">
                  <c:v>75.091221193028716</c:v>
                </c:pt>
                <c:pt idx="2121" formatCode="General">
                  <c:v>75.100652454876425</c:v>
                </c:pt>
                <c:pt idx="2122" formatCode="General">
                  <c:v>75.110090257345917</c:v>
                </c:pt>
                <c:pt idx="2123" formatCode="General">
                  <c:v>75.119534618819031</c:v>
                </c:pt>
                <c:pt idx="2124" formatCode="General">
                  <c:v>75.128985557739554</c:v>
                </c:pt>
                <c:pt idx="2125" formatCode="General">
                  <c:v>75.138443092613457</c:v>
                </c:pt>
                <c:pt idx="2126" formatCode="General">
                  <c:v>75.147907242009182</c:v>
                </c:pt>
                <c:pt idx="2127" formatCode="General">
                  <c:v>75.157378024557985</c:v>
                </c:pt>
                <c:pt idx="2128" formatCode="General">
                  <c:v>75.166855458954245</c:v>
                </c:pt>
                <c:pt idx="2129" formatCode="General">
                  <c:v>75.176339563955793</c:v>
                </c:pt>
                <c:pt idx="2130" formatCode="General">
                  <c:v>75.185830358384209</c:v>
                </c:pt>
                <c:pt idx="2131" formatCode="General">
                  <c:v>75.195327861125108</c:v>
                </c:pt>
                <c:pt idx="2132" formatCode="General">
                  <c:v>75.204832091128523</c:v>
                </c:pt>
                <c:pt idx="2133" formatCode="General">
                  <c:v>75.214343067409217</c:v>
                </c:pt>
                <c:pt idx="2134" formatCode="General">
                  <c:v>75.223860809046954</c:v>
                </c:pt>
                <c:pt idx="2135" formatCode="General">
                  <c:v>75.23338533518691</c:v>
                </c:pt>
                <c:pt idx="2136" formatCode="General">
                  <c:v>75.2429166650399</c:v>
                </c:pt>
                <c:pt idx="2137" formatCode="General">
                  <c:v>75.252454817882793</c:v>
                </c:pt>
                <c:pt idx="2138" formatCode="General">
                  <c:v>75.261999813058836</c:v>
                </c:pt>
                <c:pt idx="2139" formatCode="General">
                  <c:v>75.271551669977939</c:v>
                </c:pt>
                <c:pt idx="2140" formatCode="General">
                  <c:v>75.281110408117016</c:v>
                </c:pt>
                <c:pt idx="2141" formatCode="General">
                  <c:v>75.290676047020398</c:v>
                </c:pt>
                <c:pt idx="2142" formatCode="General">
                  <c:v>75.30024860630013</c:v>
                </c:pt>
                <c:pt idx="2143" formatCode="General">
                  <c:v>75.309828105636242</c:v>
                </c:pt>
                <c:pt idx="2144" formatCode="General">
                  <c:v>75.31941456477719</c:v>
                </c:pt>
                <c:pt idx="2145" formatCode="General">
                  <c:v>75.329008003540238</c:v>
                </c:pt>
                <c:pt idx="2146" formatCode="General">
                  <c:v>75.338608441811644</c:v>
                </c:pt>
                <c:pt idx="2147" formatCode="General">
                  <c:v>75.348215899547142</c:v>
                </c:pt>
                <c:pt idx="2148" formatCode="General">
                  <c:v>75.357830396772314</c:v>
                </c:pt>
                <c:pt idx="2149" formatCode="General">
                  <c:v>75.367451953582801</c:v>
                </c:pt>
                <c:pt idx="2150" formatCode="General">
                  <c:v>75.377080590144871</c:v>
                </c:pt>
                <c:pt idx="2151" formatCode="General">
                  <c:v>75.386716326695577</c:v>
                </c:pt>
                <c:pt idx="2152" formatCode="General">
                  <c:v>75.39635918354324</c:v>
                </c:pt>
                <c:pt idx="2153" formatCode="General">
                  <c:v>75.406009181067773</c:v>
                </c:pt>
                <c:pt idx="2154" formatCode="General">
                  <c:v>75.415666339721056</c:v>
                </c:pt>
                <c:pt idx="2155" formatCode="General">
                  <c:v>75.425330680027301</c:v>
                </c:pt>
                <c:pt idx="2156" formatCode="General">
                  <c:v>75.435002222583449</c:v>
                </c:pt>
                <c:pt idx="2157" formatCode="General">
                  <c:v>75.444680988059517</c:v>
                </c:pt>
                <c:pt idx="2158" formatCode="General">
                  <c:v>75.454366997198974</c:v>
                </c:pt>
                <c:pt idx="2159" formatCode="General">
                  <c:v>75.464060270819132</c:v>
                </c:pt>
                <c:pt idx="2160" formatCode="General">
                  <c:v>75.473760829811525</c:v>
                </c:pt>
                <c:pt idx="2161" formatCode="General">
                  <c:v>75.483468695142292</c:v>
                </c:pt>
                <c:pt idx="2162" formatCode="General">
                  <c:v>75.493183887852538</c:v>
                </c:pt>
                <c:pt idx="2163" formatCode="General">
                  <c:v>75.502906429058783</c:v>
                </c:pt>
                <c:pt idx="2164" formatCode="General">
                  <c:v>75.512636339953289</c:v>
                </c:pt>
                <c:pt idx="2165" formatCode="General">
                  <c:v>75.522373641804535</c:v>
                </c:pt>
                <c:pt idx="2166" formatCode="General">
                  <c:v>75.532118355957451</c:v>
                </c:pt>
                <c:pt idx="2167" formatCode="General">
                  <c:v>75.541870503834076</c:v>
                </c:pt>
                <c:pt idx="2168" formatCode="General">
                  <c:v>75.551630106933672</c:v>
                </c:pt>
                <c:pt idx="2169" formatCode="General">
                  <c:v>75.561397186833346</c:v>
                </c:pt>
                <c:pt idx="2170" formatCode="General">
                  <c:v>75.571171765188353</c:v>
                </c:pt>
                <c:pt idx="2171" formatCode="General">
                  <c:v>75.580953863732475</c:v>
                </c:pt>
                <c:pt idx="2172" formatCode="General">
                  <c:v>75.59074350427862</c:v>
                </c:pt>
                <c:pt idx="2173" formatCode="General">
                  <c:v>75.600540708718967</c:v>
                </c:pt>
                <c:pt idx="2174" formatCode="General">
                  <c:v>75.61034549902557</c:v>
                </c:pt>
                <c:pt idx="2175" formatCode="General">
                  <c:v>75.620157897250721</c:v>
                </c:pt>
                <c:pt idx="2176" formatCode="General">
                  <c:v>75.629977925527399</c:v>
                </c:pt>
                <c:pt idx="2177" formatCode="General">
                  <c:v>75.639805606069629</c:v>
                </c:pt>
                <c:pt idx="2178" formatCode="General">
                  <c:v>75.649640961173006</c:v>
                </c:pt>
                <c:pt idx="2179" formatCode="General">
                  <c:v>75.659484013215049</c:v>
                </c:pt>
                <c:pt idx="2180" formatCode="General">
                  <c:v>75.669334784655618</c:v>
                </c:pt>
                <c:pt idx="2181" formatCode="General">
                  <c:v>75.679193298037461</c:v>
                </c:pt>
                <c:pt idx="2182" formatCode="General">
                  <c:v>75.689059575986533</c:v>
                </c:pt>
                <c:pt idx="2183" formatCode="General">
                  <c:v>75.698933641212534</c:v>
                </c:pt>
                <c:pt idx="2184" formatCode="General">
                  <c:v>75.708815516509276</c:v>
                </c:pt>
                <c:pt idx="2185" formatCode="General">
                  <c:v>75.718705224755183</c:v>
                </c:pt>
                <c:pt idx="2186" formatCode="General">
                  <c:v>75.728602788913676</c:v>
                </c:pt>
                <c:pt idx="2187" formatCode="General">
                  <c:v>75.738508232033752</c:v>
                </c:pt>
                <c:pt idx="2188" formatCode="General">
                  <c:v>75.748421577250298</c:v>
                </c:pt>
                <c:pt idx="2189" formatCode="General">
                  <c:v>75.758342847784647</c:v>
                </c:pt>
                <c:pt idx="2190" formatCode="General">
                  <c:v>75.768272066944988</c:v>
                </c:pt>
                <c:pt idx="2191" formatCode="General">
                  <c:v>75.77820925812685</c:v>
                </c:pt>
                <c:pt idx="2192" formatCode="General">
                  <c:v>75.788154444813628</c:v>
                </c:pt>
                <c:pt idx="2193" formatCode="General">
                  <c:v>75.798107650576952</c:v>
                </c:pt>
                <c:pt idx="2194" formatCode="General">
                  <c:v>75.808068899077199</c:v>
                </c:pt>
                <c:pt idx="2195" formatCode="General">
                  <c:v>75.818038214064003</c:v>
                </c:pt>
                <c:pt idx="2196" formatCode="General">
                  <c:v>75.828015619376757</c:v>
                </c:pt>
                <c:pt idx="2197" formatCode="General">
                  <c:v>75.838001138944989</c:v>
                </c:pt>
                <c:pt idx="2198" formatCode="General">
                  <c:v>75.847994796788953</c:v>
                </c:pt>
                <c:pt idx="2199" formatCode="General">
                  <c:v>75.857996617020092</c:v>
                </c:pt>
                <c:pt idx="2200" formatCode="General">
                  <c:v>75.868006623841524</c:v>
                </c:pt>
                <c:pt idx="2201" formatCode="General">
                  <c:v>75.878024841548523</c:v>
                </c:pt>
                <c:pt idx="2202" formatCode="General">
                  <c:v>75.888051294529063</c:v>
                </c:pt>
                <c:pt idx="2203" formatCode="General">
                  <c:v>75.898086007264311</c:v>
                </c:pt>
                <c:pt idx="2204" formatCode="General">
                  <c:v>75.908129004329084</c:v>
                </c:pt>
                <c:pt idx="2205" formatCode="General">
                  <c:v>75.91818031039243</c:v>
                </c:pt>
                <c:pt idx="2206" formatCode="General">
                  <c:v>75.928239950218085</c:v>
                </c:pt>
                <c:pt idx="2207" formatCode="General">
                  <c:v>75.938307948665056</c:v>
                </c:pt>
                <c:pt idx="2208" formatCode="General">
                  <c:v>75.948384330688086</c:v>
                </c:pt>
                <c:pt idx="2209" formatCode="General">
                  <c:v>75.958469121338211</c:v>
                </c:pt>
                <c:pt idx="2210" formatCode="General">
                  <c:v>75.968562345763246</c:v>
                </c:pt>
                <c:pt idx="2211" formatCode="General">
                  <c:v>75.978664029208431</c:v>
                </c:pt>
                <c:pt idx="2212" formatCode="General">
                  <c:v>75.988774197016753</c:v>
                </c:pt>
                <c:pt idx="2213" formatCode="General">
                  <c:v>75.998892874629746</c:v>
                </c:pt>
                <c:pt idx="2214" formatCode="General">
                  <c:v>76.009020087587828</c:v>
                </c:pt>
                <c:pt idx="2215" formatCode="General">
                  <c:v>76.019155861530962</c:v>
                </c:pt>
                <c:pt idx="2216" formatCode="General">
                  <c:v>76.029300222199197</c:v>
                </c:pt>
                <c:pt idx="2217" formatCode="General">
                  <c:v>76.039453195433126</c:v>
                </c:pt>
                <c:pt idx="2218" formatCode="General">
                  <c:v>76.049614807174564</c:v>
                </c:pt>
                <c:pt idx="2219" formatCode="General">
                  <c:v>76.059785083467062</c:v>
                </c:pt>
                <c:pt idx="2220" formatCode="General">
                  <c:v>76.069964050456491</c:v>
                </c:pt>
                <c:pt idx="2221" formatCode="General">
                  <c:v>76.080151734391549</c:v>
                </c:pt>
                <c:pt idx="2222" formatCode="General">
                  <c:v>76.090348161624419</c:v>
                </c:pt>
                <c:pt idx="2223" formatCode="General">
                  <c:v>76.100553358611322</c:v>
                </c:pt>
                <c:pt idx="2224" formatCode="General">
                  <c:v>76.110767351913012</c:v>
                </c:pt>
                <c:pt idx="2225" formatCode="General">
                  <c:v>76.120990168195533</c:v>
                </c:pt>
                <c:pt idx="2226" formatCode="General">
                  <c:v>76.131221834230686</c:v>
                </c:pt>
                <c:pt idx="2227" formatCode="General">
                  <c:v>76.141462376896641</c:v>
                </c:pt>
                <c:pt idx="2228" formatCode="General">
                  <c:v>76.151711823178488</c:v>
                </c:pt>
                <c:pt idx="2229" formatCode="General">
                  <c:v>76.161970200169009</c:v>
                </c:pt>
                <c:pt idx="2230" formatCode="General">
                  <c:v>76.172237535069115</c:v>
                </c:pt>
                <c:pt idx="2231" formatCode="General">
                  <c:v>76.182513855188532</c:v>
                </c:pt>
                <c:pt idx="2232" formatCode="General">
                  <c:v>76.192799187946349</c:v>
                </c:pt>
                <c:pt idx="2233" formatCode="General">
                  <c:v>76.203093560871778</c:v>
                </c:pt>
                <c:pt idx="2234" formatCode="General">
                  <c:v>76.213397001604619</c:v>
                </c:pt>
                <c:pt idx="2235" formatCode="General">
                  <c:v>76.223709537895999</c:v>
                </c:pt>
                <c:pt idx="2236" formatCode="General">
                  <c:v>76.234031197608942</c:v>
                </c:pt>
                <c:pt idx="2237" formatCode="General">
                  <c:v>76.244362008719037</c:v>
                </c:pt>
                <c:pt idx="2238" formatCode="General">
                  <c:v>76.254701999315117</c:v>
                </c:pt>
                <c:pt idx="2239" formatCode="General">
                  <c:v>76.265051197599746</c:v>
                </c:pt>
                <c:pt idx="2240" formatCode="General">
                  <c:v>76.275409631890142</c:v>
                </c:pt>
                <c:pt idx="2241" formatCode="General">
                  <c:v>76.285777330618544</c:v>
                </c:pt>
                <c:pt idx="2242" formatCode="General">
                  <c:v>76.296154322333066</c:v>
                </c:pt>
                <c:pt idx="2243" formatCode="General">
                  <c:v>76.306540635698312</c:v>
                </c:pt>
                <c:pt idx="2244" formatCode="General">
                  <c:v>76.316936299495993</c:v>
                </c:pt>
                <c:pt idx="2245" formatCode="General">
                  <c:v>76.327341342625672</c:v>
                </c:pt>
                <c:pt idx="2246" formatCode="General">
                  <c:v>76.337755794105433</c:v>
                </c:pt>
                <c:pt idx="2247" formatCode="General">
                  <c:v>76.348179683072502</c:v>
                </c:pt>
                <c:pt idx="2248" formatCode="General">
                  <c:v>76.358613038784014</c:v>
                </c:pt>
                <c:pt idx="2249" formatCode="General">
                  <c:v>76.369055890617659</c:v>
                </c:pt>
                <c:pt idx="2250" formatCode="General">
                  <c:v>76.379508268072428</c:v>
                </c:pt>
                <c:pt idx="2251" formatCode="General">
                  <c:v>76.389970200769255</c:v>
                </c:pt>
                <c:pt idx="2252" formatCode="General">
                  <c:v>76.400441718451773</c:v>
                </c:pt>
                <c:pt idx="2253" formatCode="General">
                  <c:v>76.410922850986992</c:v>
                </c:pt>
                <c:pt idx="2254" formatCode="General">
                  <c:v>76.421413628366082</c:v>
                </c:pt>
                <c:pt idx="2255" formatCode="General">
                  <c:v>76.431914080705027</c:v>
                </c:pt>
                <c:pt idx="2256" formatCode="General">
                  <c:v>76.442424238245408</c:v>
                </c:pt>
                <c:pt idx="2257" formatCode="General">
                  <c:v>76.452944131355068</c:v>
                </c:pt>
                <c:pt idx="2258" formatCode="General">
                  <c:v>76.463473790528965</c:v>
                </c:pt>
                <c:pt idx="2259" formatCode="General">
                  <c:v>76.474013246389831</c:v>
                </c:pt>
                <c:pt idx="2260" formatCode="General">
                  <c:v>76.484562529688915</c:v>
                </c:pt>
                <c:pt idx="2261" formatCode="General">
                  <c:v>76.495121671306791</c:v>
                </c:pt>
                <c:pt idx="2262" formatCode="General">
                  <c:v>76.505690702254142</c:v>
                </c:pt>
                <c:pt idx="2263" formatCode="General">
                  <c:v>76.516269653672424</c:v>
                </c:pt>
                <c:pt idx="2264" formatCode="General">
                  <c:v>76.526858556834753</c:v>
                </c:pt>
                <c:pt idx="2265" formatCode="General">
                  <c:v>76.537457443146621</c:v>
                </c:pt>
                <c:pt idx="2266" formatCode="General">
                  <c:v>76.548066344146662</c:v>
                </c:pt>
                <c:pt idx="2267" formatCode="General">
                  <c:v>76.558685291507572</c:v>
                </c:pt>
                <c:pt idx="2268" formatCode="General">
                  <c:v>76.569314317036714</c:v>
                </c:pt>
                <c:pt idx="2269" formatCode="General">
                  <c:v>76.57995345267706</c:v>
                </c:pt>
                <c:pt idx="2270" formatCode="General">
                  <c:v>76.590602730507968</c:v>
                </c:pt>
                <c:pt idx="2271" formatCode="General">
                  <c:v>76.60126218274597</c:v>
                </c:pt>
                <c:pt idx="2272" formatCode="General">
                  <c:v>76.61193184174563</c:v>
                </c:pt>
                <c:pt idx="2273" formatCode="General">
                  <c:v>76.62261174000038</c:v>
                </c:pt>
                <c:pt idx="2274" formatCode="General">
                  <c:v>76.633301910143246</c:v>
                </c:pt>
                <c:pt idx="2275" formatCode="General">
                  <c:v>76.644002384947839</c:v>
                </c:pt>
                <c:pt idx="2276" formatCode="General">
                  <c:v>76.654713197329116</c:v>
                </c:pt>
                <c:pt idx="2277" formatCode="General">
                  <c:v>76.665434380344237</c:v>
                </c:pt>
                <c:pt idx="2278" formatCode="General">
                  <c:v>76.676165967193455</c:v>
                </c:pt>
                <c:pt idx="2279" formatCode="General">
                  <c:v>76.686907991220934</c:v>
                </c:pt>
                <c:pt idx="2280" formatCode="General">
                  <c:v>76.697660485915662</c:v>
                </c:pt>
                <c:pt idx="2281" formatCode="General">
                  <c:v>76.708423484912331</c:v>
                </c:pt>
                <c:pt idx="2282" formatCode="General">
                  <c:v>76.719197021992159</c:v>
                </c:pt>
                <c:pt idx="2283" formatCode="General">
                  <c:v>76.729981131083917</c:v>
                </c:pt>
                <c:pt idx="2284" formatCode="General">
                  <c:v>76.740775846264626</c:v>
                </c:pt>
                <c:pt idx="2285" formatCode="General">
                  <c:v>76.751581201760672</c:v>
                </c:pt>
                <c:pt idx="2286" formatCode="General">
                  <c:v>76.762397231948569</c:v>
                </c:pt>
                <c:pt idx="2287" formatCode="General">
                  <c:v>76.773223971355961</c:v>
                </c:pt>
                <c:pt idx="2288" formatCode="General">
                  <c:v>76.784061454662506</c:v>
                </c:pt>
                <c:pt idx="2289" formatCode="General">
                  <c:v>76.794909716700815</c:v>
                </c:pt>
                <c:pt idx="2290" formatCode="General">
                  <c:v>76.805768792457428</c:v>
                </c:pt>
                <c:pt idx="2291" formatCode="General">
                  <c:v>76.816638717073701</c:v>
                </c:pt>
                <c:pt idx="2292" formatCode="General">
                  <c:v>76.827519525846824</c:v>
                </c:pt>
                <c:pt idx="2293" formatCode="General">
                  <c:v>76.838411254230721</c:v>
                </c:pt>
                <c:pt idx="2294" formatCode="General">
                  <c:v>76.849313937837096</c:v>
                </c:pt>
                <c:pt idx="2295" formatCode="General">
                  <c:v>76.860227612436304</c:v>
                </c:pt>
                <c:pt idx="2296" formatCode="General">
                  <c:v>76.87115231395849</c:v>
                </c:pt>
                <c:pt idx="2297" formatCode="General">
                  <c:v>76.882088078494391</c:v>
                </c:pt>
                <c:pt idx="2298" formatCode="General">
                  <c:v>76.893034942296509</c:v>
                </c:pt>
                <c:pt idx="2299" formatCode="General">
                  <c:v>76.903992941780004</c:v>
                </c:pt>
                <c:pt idx="2300" formatCode="General">
                  <c:v>76.914962113523785</c:v>
                </c:pt>
                <c:pt idx="2301" formatCode="General">
                  <c:v>76.925942494271467</c:v>
                </c:pt>
                <c:pt idx="2302" formatCode="General">
                  <c:v>76.936934120932449</c:v>
                </c:pt>
                <c:pt idx="2303" formatCode="General">
                  <c:v>76.947937030582935</c:v>
                </c:pt>
                <c:pt idx="2304" formatCode="General">
                  <c:v>76.958951260467032</c:v>
                </c:pt>
                <c:pt idx="2305" formatCode="General">
                  <c:v>76.969976847997685</c:v>
                </c:pt>
                <c:pt idx="2306" formatCode="General">
                  <c:v>76.981013830757888</c:v>
                </c:pt>
                <c:pt idx="2307" formatCode="General">
                  <c:v>76.992062246501661</c:v>
                </c:pt>
                <c:pt idx="2308" formatCode="General">
                  <c:v>77.003122133155145</c:v>
                </c:pt>
                <c:pt idx="2309" formatCode="General">
                  <c:v>77.014193528817714</c:v>
                </c:pt>
                <c:pt idx="2310" formatCode="General">
                  <c:v>77.025276471763078</c:v>
                </c:pt>
                <c:pt idx="2311" formatCode="General">
                  <c:v>77.036371000440383</c:v>
                </c:pt>
                <c:pt idx="2312" formatCode="General">
                  <c:v>77.047477153475285</c:v>
                </c:pt>
                <c:pt idx="2313" formatCode="General">
                  <c:v>77.058594969671148</c:v>
                </c:pt>
                <c:pt idx="2314" formatCode="General">
                  <c:v>77.06972448801011</c:v>
                </c:pt>
                <c:pt idx="2315" formatCode="General">
                  <c:v>77.0808657476543</c:v>
                </c:pt>
                <c:pt idx="2316" formatCode="General">
                  <c:v>77.092018787946927</c:v>
                </c:pt>
                <c:pt idx="2317" formatCode="General">
                  <c:v>77.10318364841342</c:v>
                </c:pt>
                <c:pt idx="2318" formatCode="General">
                  <c:v>77.114360368762689</c:v>
                </c:pt>
                <c:pt idx="2319" formatCode="General">
                  <c:v>77.125548988888269</c:v>
                </c:pt>
                <c:pt idx="2320" formatCode="General">
                  <c:v>77.136749548869474</c:v>
                </c:pt>
                <c:pt idx="2321" formatCode="General">
                  <c:v>77.147962088972591</c:v>
                </c:pt>
                <c:pt idx="2322" formatCode="General">
                  <c:v>77.159186649652199</c:v>
                </c:pt>
                <c:pt idx="2323" formatCode="General">
                  <c:v>77.170423271552195</c:v>
                </c:pt>
                <c:pt idx="2324" formatCode="General">
                  <c:v>77.18167199550723</c:v>
                </c:pt>
                <c:pt idx="2325" formatCode="General">
                  <c:v>77.192932862543827</c:v>
                </c:pt>
                <c:pt idx="2326" formatCode="General">
                  <c:v>77.204205913881594</c:v>
                </c:pt>
                <c:pt idx="2327" formatCode="General">
                  <c:v>77.215491190934657</c:v>
                </c:pt>
                <c:pt idx="2328" formatCode="General">
                  <c:v>77.226788735312709</c:v>
                </c:pt>
                <c:pt idx="2329" formatCode="General">
                  <c:v>77.238098588822425</c:v>
                </c:pt>
                <c:pt idx="2330" formatCode="General">
                  <c:v>77.249420793468758</c:v>
                </c:pt>
                <c:pt idx="2331" formatCode="General">
                  <c:v>77.260755391456172</c:v>
                </c:pt>
                <c:pt idx="2332" formatCode="General">
                  <c:v>77.272102425189999</c:v>
                </c:pt>
                <c:pt idx="2333" formatCode="General">
                  <c:v>77.283461937277735</c:v>
                </c:pt>
                <c:pt idx="2334" formatCode="General">
                  <c:v>77.294833970530405</c:v>
                </c:pt>
                <c:pt idx="2335" formatCode="General">
                  <c:v>77.306218567963825</c:v>
                </c:pt>
                <c:pt idx="2336" formatCode="General">
                  <c:v>77.31761577280011</c:v>
                </c:pt>
                <c:pt idx="2337" formatCode="General">
                  <c:v>77.329025628468898</c:v>
                </c:pt>
                <c:pt idx="2338" formatCode="General">
                  <c:v>77.340448178608753</c:v>
                </c:pt>
                <c:pt idx="2339" formatCode="General">
                  <c:v>77.351883467068618</c:v>
                </c:pt>
                <c:pt idx="2340" formatCode="General">
                  <c:v>77.363331537909204</c:v>
                </c:pt>
                <c:pt idx="2341" formatCode="General">
                  <c:v>77.374792435404331</c:v>
                </c:pt>
                <c:pt idx="2342" formatCode="General">
                  <c:v>77.386266204042343</c:v>
                </c:pt>
                <c:pt idx="2343" formatCode="General">
                  <c:v>77.397752888527734</c:v>
                </c:pt>
                <c:pt idx="2344" formatCode="General">
                  <c:v>77.40925253378235</c:v>
                </c:pt>
                <c:pt idx="2345" formatCode="General">
                  <c:v>77.420765184947001</c:v>
                </c:pt>
                <c:pt idx="2346" formatCode="General">
                  <c:v>77.432290887382848</c:v>
                </c:pt>
                <c:pt idx="2347" formatCode="General">
                  <c:v>77.443829686672984</c:v>
                </c:pt>
                <c:pt idx="2348" formatCode="General">
                  <c:v>77.455381628623883</c:v>
                </c:pt>
                <c:pt idx="2349" formatCode="General">
                  <c:v>77.466946759266833</c:v>
                </c:pt>
                <c:pt idx="2350" formatCode="General">
                  <c:v>77.478525124859587</c:v>
                </c:pt>
                <c:pt idx="2351" formatCode="General">
                  <c:v>77.490116771887841</c:v>
                </c:pt>
                <c:pt idx="2352" formatCode="General">
                  <c:v>77.501721747066767</c:v>
                </c:pt>
                <c:pt idx="2353" formatCode="General">
                  <c:v>77.513340097342592</c:v>
                </c:pt>
                <c:pt idx="2354" formatCode="General">
                  <c:v>77.524971869894173</c:v>
                </c:pt>
                <c:pt idx="2355" formatCode="General">
                  <c:v>77.536617112134635</c:v>
                </c:pt>
                <c:pt idx="2356" formatCode="General">
                  <c:v>77.548275871712832</c:v>
                </c:pt>
                <c:pt idx="2357" formatCode="General">
                  <c:v>77.559948196515109</c:v>
                </c:pt>
                <c:pt idx="2358" formatCode="General">
                  <c:v>77.571634134666908</c:v>
                </c:pt>
                <c:pt idx="2359" formatCode="General">
                  <c:v>77.583333734534321</c:v>
                </c:pt>
                <c:pt idx="2360" formatCode="General">
                  <c:v>77.595047044725831</c:v>
                </c:pt>
                <c:pt idx="2361" formatCode="General">
                  <c:v>77.606774114094009</c:v>
                </c:pt>
                <c:pt idx="2362" formatCode="General">
                  <c:v>77.618514991737086</c:v>
                </c:pt>
                <c:pt idx="2363" formatCode="General">
                  <c:v>77.630269727000766</c:v>
                </c:pt>
                <c:pt idx="2364" formatCode="General">
                  <c:v>77.642038369479877</c:v>
                </c:pt>
                <c:pt idx="2365" formatCode="General">
                  <c:v>77.653820969020146</c:v>
                </c:pt>
                <c:pt idx="2366" formatCode="General">
                  <c:v>77.665617575719921</c:v>
                </c:pt>
                <c:pt idx="2367" formatCode="General">
                  <c:v>77.677428239931942</c:v>
                </c:pt>
                <c:pt idx="2368" formatCode="General">
                  <c:v>77.689253012265084</c:v>
                </c:pt>
                <c:pt idx="2369" formatCode="General">
                  <c:v>77.701091943586221</c:v>
                </c:pt>
                <c:pt idx="2370" formatCode="General">
                  <c:v>77.712945085021971</c:v>
                </c:pt>
                <c:pt idx="2371" formatCode="General">
                  <c:v>77.72481248796052</c:v>
                </c:pt>
                <c:pt idx="2372" formatCode="General">
                  <c:v>77.736694204053535</c:v>
                </c:pt>
                <c:pt idx="2373" formatCode="General">
                  <c:v>77.748590285217915</c:v>
                </c:pt>
                <c:pt idx="2374" formatCode="General">
                  <c:v>77.760500783637767</c:v>
                </c:pt>
                <c:pt idx="2375" formatCode="General">
                  <c:v>77.772425751766193</c:v>
                </c:pt>
                <c:pt idx="2376" formatCode="General">
                  <c:v>77.784365242327326</c:v>
                </c:pt>
                <c:pt idx="2377" formatCode="General">
                  <c:v>77.796319308318118</c:v>
                </c:pt>
                <c:pt idx="2378" formatCode="General">
                  <c:v>77.808288003010347</c:v>
                </c:pt>
                <c:pt idx="2379" formatCode="General">
                  <c:v>77.820271379952572</c:v>
                </c:pt>
                <c:pt idx="2380" formatCode="General">
                  <c:v>77.832269492972145</c:v>
                </c:pt>
                <c:pt idx="2381" formatCode="General">
                  <c:v>77.844282396177107</c:v>
                </c:pt>
                <c:pt idx="2382" formatCode="General">
                  <c:v>77.856310143958297</c:v>
                </c:pt>
                <c:pt idx="2383" formatCode="General">
                  <c:v>77.86835279099131</c:v>
                </c:pt>
                <c:pt idx="2384" formatCode="General">
                  <c:v>77.880410392238588</c:v>
                </c:pt>
                <c:pt idx="2385" formatCode="General">
                  <c:v>77.892483002951494</c:v>
                </c:pt>
                <c:pt idx="2386" formatCode="General">
                  <c:v>77.904570678672314</c:v>
                </c:pt>
                <c:pt idx="2387" formatCode="General">
                  <c:v>77.916673475236493</c:v>
                </c:pt>
                <c:pt idx="2388" formatCode="General">
                  <c:v>77.928791448774632</c:v>
                </c:pt>
                <c:pt idx="2389" formatCode="General">
                  <c:v>77.94092465571471</c:v>
                </c:pt>
                <c:pt idx="2390" formatCode="General">
                  <c:v>77.953073152784185</c:v>
                </c:pt>
                <c:pt idx="2391" formatCode="General">
                  <c:v>77.965236997012283</c:v>
                </c:pt>
                <c:pt idx="2392" formatCode="General">
                  <c:v>77.97741624573203</c:v>
                </c:pt>
                <c:pt idx="2393" formatCode="General">
                  <c:v>77.989610956582609</c:v>
                </c:pt>
                <c:pt idx="2394" formatCode="General">
                  <c:v>78.001821187511581</c:v>
                </c:pt>
                <c:pt idx="2395" formatCode="General">
                  <c:v>78.014046996777111</c:v>
                </c:pt>
                <c:pt idx="2396" formatCode="General">
                  <c:v>78.026288442950218</c:v>
                </c:pt>
                <c:pt idx="2397" formatCode="General">
                  <c:v>78.038545584917188</c:v>
                </c:pt>
                <c:pt idx="2398" formatCode="General">
                  <c:v>78.050818481881805</c:v>
                </c:pt>
                <c:pt idx="2399" formatCode="General">
                  <c:v>78.063107193367756</c:v>
                </c:pt>
                <c:pt idx="2400" formatCode="General">
                  <c:v>78.075411779220943</c:v>
                </c:pt>
                <c:pt idx="2401" formatCode="General">
                  <c:v>78.087732299611915</c:v>
                </c:pt>
                <c:pt idx="2402" formatCode="General">
                  <c:v>78.10006881503827</c:v>
                </c:pt>
                <c:pt idx="2403" formatCode="General">
                  <c:v>78.112421386327085</c:v>
                </c:pt>
                <c:pt idx="2404" formatCode="General">
                  <c:v>78.124790074637403</c:v>
                </c:pt>
                <c:pt idx="2405" formatCode="General">
                  <c:v>78.137174941462675</c:v>
                </c:pt>
                <c:pt idx="2406" formatCode="General">
                  <c:v>78.14957604863325</c:v>
                </c:pt>
                <c:pt idx="2407" formatCode="General">
                  <c:v>78.16199345831896</c:v>
                </c:pt>
                <c:pt idx="2408" formatCode="General">
                  <c:v>78.174427233031651</c:v>
                </c:pt>
                <c:pt idx="2409" formatCode="General">
                  <c:v>78.186877435627764</c:v>
                </c:pt>
                <c:pt idx="2410" formatCode="General">
                  <c:v>78.199344129310859</c:v>
                </c:pt>
                <c:pt idx="2411" formatCode="General">
                  <c:v>78.211827377634393</c:v>
                </c:pt>
                <c:pt idx="2412" formatCode="General">
                  <c:v>78.224327244504224</c:v>
                </c:pt>
                <c:pt idx="2413" formatCode="General">
                  <c:v>78.23684379418134</c:v>
                </c:pt>
                <c:pt idx="2414" formatCode="General">
                  <c:v>78.249377091284614</c:v>
                </c:pt>
                <c:pt idx="2415" formatCode="General">
                  <c:v>78.261927200793423</c:v>
                </c:pt>
                <c:pt idx="2416" formatCode="General">
                  <c:v>78.274494188050483</c:v>
                </c:pt>
                <c:pt idx="2417" formatCode="General">
                  <c:v>78.287078118764597</c:v>
                </c:pt>
                <c:pt idx="2418" formatCode="General">
                  <c:v>78.299679059013471</c:v>
                </c:pt>
                <c:pt idx="2419" formatCode="General">
                  <c:v>78.312297075246562</c:v>
                </c:pt>
                <c:pt idx="2420" formatCode="General">
                  <c:v>78.324932234287857</c:v>
                </c:pt>
                <c:pt idx="2421" formatCode="General">
                  <c:v>78.337584603338868</c:v>
                </c:pt>
                <c:pt idx="2422" formatCode="General">
                  <c:v>78.350254249981518</c:v>
                </c:pt>
                <c:pt idx="2423" formatCode="General">
                  <c:v>78.362941242181023</c:v>
                </c:pt>
                <c:pt idx="2424" formatCode="General">
                  <c:v>78.375645648288909</c:v>
                </c:pt>
                <c:pt idx="2425" formatCode="General">
                  <c:v>78.388367537046051</c:v>
                </c:pt>
                <c:pt idx="2426" formatCode="General">
                  <c:v>78.401106977585655</c:v>
                </c:pt>
                <c:pt idx="2427" formatCode="General">
                  <c:v>78.413864039436305</c:v>
                </c:pt>
                <c:pt idx="2428" formatCode="General">
                  <c:v>78.426638792525111</c:v>
                </c:pt>
                <c:pt idx="2429" formatCode="General">
                  <c:v>78.439431307180769</c:v>
                </c:pt>
                <c:pt idx="2430" formatCode="General">
                  <c:v>78.452241654136756</c:v>
                </c:pt>
                <c:pt idx="2431" formatCode="General">
                  <c:v>78.465069904534516</c:v>
                </c:pt>
                <c:pt idx="2432" formatCode="General">
                  <c:v>78.477916129926598</c:v>
                </c:pt>
                <c:pt idx="2433" formatCode="General">
                  <c:v>78.490780402280038</c:v>
                </c:pt>
                <c:pt idx="2434" formatCode="General">
                  <c:v>78.503662793979501</c:v>
                </c:pt>
                <c:pt idx="2435" formatCode="General">
                  <c:v>78.516563377830664</c:v>
                </c:pt>
                <c:pt idx="2436" formatCode="General">
                  <c:v>78.529482227063554</c:v>
                </c:pt>
                <c:pt idx="2437" formatCode="General">
                  <c:v>78.542419415335914</c:v>
                </c:pt>
                <c:pt idx="2438" formatCode="General">
                  <c:v>78.555375016736605</c:v>
                </c:pt>
                <c:pt idx="2439" formatCode="General">
                  <c:v>78.568349105789096</c:v>
                </c:pt>
                <c:pt idx="2440" formatCode="General">
                  <c:v>78.581341757454879</c:v>
                </c:pt>
                <c:pt idx="2441" formatCode="General">
                  <c:v>78.594353047137005</c:v>
                </c:pt>
                <c:pt idx="2442" formatCode="General">
                  <c:v>78.607383050683694</c:v>
                </c:pt>
                <c:pt idx="2443" formatCode="General">
                  <c:v>78.620431844391817</c:v>
                </c:pt>
                <c:pt idx="2444" formatCode="General">
                  <c:v>78.63349950501059</c:v>
                </c:pt>
                <c:pt idx="2445" formatCode="General">
                  <c:v>78.646586109745257</c:v>
                </c:pt>
                <c:pt idx="2446" formatCode="General">
                  <c:v>78.659691736260697</c:v>
                </c:pt>
                <c:pt idx="2447" formatCode="General">
                  <c:v>78.672816462685233</c:v>
                </c:pt>
                <c:pt idx="2448" formatCode="General">
                  <c:v>78.685960367614371</c:v>
                </c:pt>
                <c:pt idx="2449" formatCode="General">
                  <c:v>78.699123530114605</c:v>
                </c:pt>
                <c:pt idx="2450" formatCode="General">
                  <c:v>78.712306029727316</c:v>
                </c:pt>
                <c:pt idx="2451" formatCode="General">
                  <c:v>78.72550794647259</c:v>
                </c:pt>
                <c:pt idx="2452" formatCode="General">
                  <c:v>78.738729360853199</c:v>
                </c:pt>
                <c:pt idx="2453" formatCode="General">
                  <c:v>78.751970353858553</c:v>
                </c:pt>
                <c:pt idx="2454" formatCode="General">
                  <c:v>78.765231006968733</c:v>
                </c:pt>
                <c:pt idx="2455" formatCode="General">
                  <c:v>78.7785114021585</c:v>
                </c:pt>
                <c:pt idx="2456" formatCode="General">
                  <c:v>78.791811621901417</c:v>
                </c:pt>
                <c:pt idx="2457" formatCode="General">
                  <c:v>78.805131749174009</c:v>
                </c:pt>
                <c:pt idx="2458" formatCode="General">
                  <c:v>78.818471867459905</c:v>
                </c:pt>
                <c:pt idx="2459" formatCode="General">
                  <c:v>78.831832060754067</c:v>
                </c:pt>
                <c:pt idx="2460" formatCode="General">
                  <c:v>78.845212413567097</c:v>
                </c:pt>
                <c:pt idx="2461" formatCode="General">
                  <c:v>78.858613010929503</c:v>
                </c:pt>
                <c:pt idx="2462" formatCode="General">
                  <c:v>78.872033938396072</c:v>
                </c:pt>
                <c:pt idx="2463" formatCode="General">
                  <c:v>78.885475282050294</c:v>
                </c:pt>
                <c:pt idx="2464" formatCode="General">
                  <c:v>78.89893712850882</c:v>
                </c:pt>
                <c:pt idx="2465" formatCode="General">
                  <c:v>78.912419564925898</c:v>
                </c:pt>
                <c:pt idx="2466" formatCode="General">
                  <c:v>78.925922678997992</c:v>
                </c:pt>
                <c:pt idx="2467" formatCode="General">
                  <c:v>78.939446558968328</c:v>
                </c:pt>
                <c:pt idx="2468" formatCode="General">
                  <c:v>78.952991293631598</c:v>
                </c:pt>
                <c:pt idx="2469" formatCode="General">
                  <c:v>78.96655697233858</c:v>
                </c:pt>
                <c:pt idx="2470" formatCode="General">
                  <c:v>78.980143685000911</c:v>
                </c:pt>
                <c:pt idx="2471" formatCode="General">
                  <c:v>78.993751522095906</c:v>
                </c:pt>
                <c:pt idx="2472" formatCode="General">
                  <c:v>79.007380574671387</c:v>
                </c:pt>
                <c:pt idx="2473" formatCode="General">
                  <c:v>79.021030934350534</c:v>
                </c:pt>
                <c:pt idx="2474" formatCode="General">
                  <c:v>79.034702693336939</c:v>
                </c:pt>
                <c:pt idx="2475" formatCode="General">
                  <c:v>79.048395944419525</c:v>
                </c:pt>
                <c:pt idx="2476" formatCode="General">
                  <c:v>79.062110780977633</c:v>
                </c:pt>
                <c:pt idx="2477" formatCode="General">
                  <c:v>79.07584729698614</c:v>
                </c:pt>
                <c:pt idx="2478" formatCode="General">
                  <c:v>79.089605587020614</c:v>
                </c:pt>
                <c:pt idx="2479" formatCode="General">
                  <c:v>79.103385746262575</c:v>
                </c:pt>
                <c:pt idx="2480" formatCode="General">
                  <c:v>79.11718787050475</c:v>
                </c:pt>
                <c:pt idx="2481" formatCode="General">
                  <c:v>79.131012056156408</c:v>
                </c:pt>
                <c:pt idx="2482" formatCode="General">
                  <c:v>79.144858400248765</c:v>
                </c:pt>
                <c:pt idx="2483" formatCode="General">
                  <c:v>79.158727000440507</c:v>
                </c:pt>
                <c:pt idx="2484" formatCode="General">
                  <c:v>79.172617955023199</c:v>
                </c:pt>
                <c:pt idx="2485" formatCode="General">
                  <c:v>79.186531362926914</c:v>
                </c:pt>
                <c:pt idx="2486" formatCode="General">
                  <c:v>79.20046732372596</c:v>
                </c:pt>
                <c:pt idx="2487" formatCode="General">
                  <c:v>79.214425937644435</c:v>
                </c:pt>
                <c:pt idx="2488" formatCode="General">
                  <c:v>79.228407305562115</c:v>
                </c:pt>
                <c:pt idx="2489" formatCode="General">
                  <c:v>79.242411529020202</c:v>
                </c:pt>
                <c:pt idx="2490" formatCode="General">
                  <c:v>79.256438710227357</c:v>
                </c:pt>
                <c:pt idx="2491" formatCode="General">
                  <c:v>79.27048895206552</c:v>
                </c:pt>
                <c:pt idx="2492" formatCode="General">
                  <c:v>79.284562358095954</c:v>
                </c:pt>
                <c:pt idx="2493" formatCode="General">
                  <c:v>79.29865903256551</c:v>
                </c:pt>
                <c:pt idx="2494" formatCode="General">
                  <c:v>79.312779080412554</c:v>
                </c:pt>
                <c:pt idx="2495" formatCode="General">
                  <c:v>79.326922607273417</c:v>
                </c:pt>
                <c:pt idx="2496" formatCode="General">
                  <c:v>79.341089719488622</c:v>
                </c:pt>
                <c:pt idx="2497" formatCode="General">
                  <c:v>79.35528052410919</c:v>
                </c:pt>
                <c:pt idx="2498" formatCode="General">
                  <c:v>79.369495128903267</c:v>
                </c:pt>
                <c:pt idx="2499" formatCode="General">
                  <c:v>79.383733642362515</c:v>
                </c:pt>
                <c:pt idx="2500" formatCode="General">
                  <c:v>79.397996173708719</c:v>
                </c:pt>
                <c:pt idx="2501" formatCode="General">
                  <c:v>79.412282832900573</c:v>
                </c:pt>
                <c:pt idx="2502" formatCode="General">
                  <c:v>79.426593730640349</c:v>
                </c:pt>
                <c:pt idx="2503" formatCode="General">
                  <c:v>79.440928978380754</c:v>
                </c:pt>
                <c:pt idx="2504" formatCode="General">
                  <c:v>79.455288688331834</c:v>
                </c:pt>
                <c:pt idx="2505" formatCode="General">
                  <c:v>79.469672973467965</c:v>
                </c:pt>
                <c:pt idx="2506" formatCode="General">
                  <c:v>79.484081947534975</c:v>
                </c:pt>
                <c:pt idx="2507" formatCode="General">
                  <c:v>79.498515725057288</c:v>
                </c:pt>
                <c:pt idx="2508" formatCode="General">
                  <c:v>79.512974421345078</c:v>
                </c:pt>
                <c:pt idx="2509" formatCode="General">
                  <c:v>79.527458152501694</c:v>
                </c:pt>
                <c:pt idx="2510" formatCode="General">
                  <c:v>79.541967035431071</c:v>
                </c:pt>
                <c:pt idx="2511" formatCode="General">
                  <c:v>79.556501187845171</c:v>
                </c:pt>
                <c:pt idx="2512" formatCode="General">
                  <c:v>79.571060728271618</c:v>
                </c:pt>
                <c:pt idx="2513" formatCode="General">
                  <c:v>79.585645776061327</c:v>
                </c:pt>
                <c:pt idx="2514" formatCode="General">
                  <c:v>79.600256451396348</c:v>
                </c:pt>
                <c:pt idx="2515" formatCode="General">
                  <c:v>79.61489287529767</c:v>
                </c:pt>
                <c:pt idx="2516" formatCode="General">
                  <c:v>79.629555169633164</c:v>
                </c:pt>
                <c:pt idx="2517" formatCode="General">
                  <c:v>79.644243457125683</c:v>
                </c:pt>
                <c:pt idx="2518" formatCode="General">
                  <c:v>79.658957861361202</c:v>
                </c:pt>
                <c:pt idx="2519" formatCode="General">
                  <c:v>79.673698506796995</c:v>
                </c:pt>
                <c:pt idx="2520" formatCode="General">
                  <c:v>79.688465518770073</c:v>
                </c:pt>
                <c:pt idx="2521" formatCode="General">
                  <c:v>79.703259023505524</c:v>
                </c:pt>
                <c:pt idx="2522" formatCode="General">
                  <c:v>79.71807914812517</c:v>
                </c:pt>
                <c:pt idx="2523" formatCode="General">
                  <c:v>79.732926020656166</c:v>
                </c:pt>
                <c:pt idx="2524" formatCode="General">
                  <c:v>79.747799770039691</c:v>
                </c:pt>
                <c:pt idx="2525" formatCode="General">
                  <c:v>79.762700526139923</c:v>
                </c:pt>
                <c:pt idx="2526" formatCode="General">
                  <c:v>79.777628419752944</c:v>
                </c:pt>
                <c:pt idx="2527" formatCode="General">
                  <c:v>79.792583582615791</c:v>
                </c:pt>
                <c:pt idx="2528" formatCode="General">
                  <c:v>79.807566147415741</c:v>
                </c:pt>
                <c:pt idx="2529" formatCode="General">
                  <c:v>79.822576247799489</c:v>
                </c:pt>
                <c:pt idx="2530" formatCode="General">
                  <c:v>79.837614018382666</c:v>
                </c:pt>
                <c:pt idx="2531" formatCode="General">
                  <c:v>79.852679594759366</c:v>
                </c:pt>
                <c:pt idx="2532" formatCode="General">
                  <c:v>79.867773113511717</c:v>
                </c:pt>
                <c:pt idx="2533" formatCode="General">
                  <c:v>79.882894712219766</c:v>
                </c:pt>
                <c:pt idx="2534" formatCode="General">
                  <c:v>79.898044529471292</c:v>
                </c:pt>
                <c:pt idx="2535" formatCode="General">
                  <c:v>79.913222704871814</c:v>
                </c:pt>
                <c:pt idx="2536" formatCode="General">
                  <c:v>79.928429379054819</c:v>
                </c:pt>
                <c:pt idx="2537" formatCode="General">
                  <c:v>79.943664693691943</c:v>
                </c:pt>
                <c:pt idx="2538" formatCode="General">
                  <c:v>79.958928791503411</c:v>
                </c:pt>
                <c:pt idx="2539" formatCode="General">
                  <c:v>79.974221816268624</c:v>
                </c:pt>
                <c:pt idx="2540" formatCode="General">
                  <c:v>79.98954391283668</c:v>
                </c:pt>
                <c:pt idx="2541" formatCode="General">
                  <c:v>80.004895227137311</c:v>
                </c:pt>
                <c:pt idx="2542" formatCode="General">
                  <c:v>80.020275906191756</c:v>
                </c:pt>
                <c:pt idx="2543" formatCode="General">
                  <c:v>80.035686098123819</c:v>
                </c:pt>
                <c:pt idx="2544" formatCode="General">
                  <c:v>80.051125952171162</c:v>
                </c:pt>
                <c:pt idx="2545" formatCode="General">
                  <c:v>80.066595618696581</c:v>
                </c:pt>
                <c:pt idx="2546" formatCode="General">
                  <c:v>80.082095249199583</c:v>
                </c:pt>
                <c:pt idx="2547" formatCode="General">
                  <c:v>80.097624996327994</c:v>
                </c:pt>
                <c:pt idx="2548" formatCode="General">
                  <c:v>80.113185013889776</c:v>
                </c:pt>
                <c:pt idx="2549" formatCode="General">
                  <c:v>80.128775456865</c:v>
                </c:pt>
                <c:pt idx="2550" formatCode="General">
                  <c:v>80.144396481417928</c:v>
                </c:pt>
                <c:pt idx="2551" formatCode="General">
                  <c:v>80.160048244909362</c:v>
                </c:pt>
                <c:pt idx="2552" formatCode="General">
                  <c:v>80.175730905908964</c:v>
                </c:pt>
                <c:pt idx="2553" formatCode="General">
                  <c:v>80.191444624207975</c:v>
                </c:pt>
                <c:pt idx="2554" formatCode="General">
                  <c:v>80.207189560831836</c:v>
                </c:pt>
                <c:pt idx="2555" formatCode="General">
                  <c:v>80.222965878053259</c:v>
                </c:pt>
                <c:pt idx="2556" formatCode="General">
                  <c:v>80.238773739405218</c:v>
                </c:pt>
                <c:pt idx="2557" formatCode="General">
                  <c:v>80.254613309694264</c:v>
                </c:pt>
                <c:pt idx="2558" formatCode="General">
                  <c:v>80.270484755013982</c:v>
                </c:pt>
                <c:pt idx="2559" formatCode="General">
                  <c:v>80.286388242758591</c:v>
                </c:pt>
                <c:pt idx="2560" formatCode="General">
                  <c:v>80.302323941636814</c:v>
                </c:pt>
                <c:pt idx="2561" formatCode="General">
                  <c:v>80.31829202168575</c:v>
                </c:pt>
                <c:pt idx="2562" formatCode="General">
                  <c:v>80.334292654285207</c:v>
                </c:pt>
                <c:pt idx="2563" formatCode="General">
                  <c:v>80.350326012171948</c:v>
                </c:pt>
                <c:pt idx="2564" formatCode="General">
                  <c:v>80.366392269454309</c:v>
                </c:pt>
                <c:pt idx="2565" formatCode="General">
                  <c:v>80.382491601626995</c:v>
                </c:pt>
                <c:pt idx="2566" formatCode="General">
                  <c:v>80.398624185586016</c:v>
                </c:pt>
                <c:pt idx="2567" formatCode="General">
                  <c:v>80.414790199643761</c:v>
                </c:pt>
                <c:pt idx="2568" formatCode="General">
                  <c:v>80.430989823544564</c:v>
                </c:pt>
                <c:pt idx="2569" formatCode="General">
                  <c:v>80.447223238480092</c:v>
                </c:pt>
                <c:pt idx="2570" formatCode="General">
                  <c:v>80.463490627105315</c:v>
                </c:pt>
                <c:pt idx="2571" formatCode="General">
                  <c:v>80.479792173554372</c:v>
                </c:pt>
                <c:pt idx="2572" formatCode="General">
                  <c:v>80.496128063456879</c:v>
                </c:pt>
                <c:pt idx="2573" formatCode="General">
                  <c:v>80.512498483954388</c:v>
                </c:pt>
                <c:pt idx="2574" formatCode="General">
                  <c:v>80.528903623717099</c:v>
                </c:pt>
                <c:pt idx="2575" formatCode="General">
                  <c:v>80.545343672960698</c:v>
                </c:pt>
                <c:pt idx="2576" formatCode="General">
                  <c:v>80.561818823463611</c:v>
                </c:pt>
                <c:pt idx="2577" formatCode="General">
                  <c:v>80.578329268584312</c:v>
                </c:pt>
                <c:pt idx="2578" formatCode="General">
                  <c:v>80.594875203279045</c:v>
                </c:pt>
                <c:pt idx="2579" formatCode="General">
                  <c:v>80.611456824119657</c:v>
                </c:pt>
                <c:pt idx="2580" formatCode="General">
                  <c:v>80.628074329311715</c:v>
                </c:pt>
                <c:pt idx="2581" formatCode="General">
                  <c:v>80.644727918713031</c:v>
                </c:pt>
                <c:pt idx="2582" formatCode="General">
                  <c:v>80.661417793852166</c:v>
                </c:pt>
                <c:pt idx="2583" formatCode="General">
                  <c:v>80.678144157947457</c:v>
                </c:pt>
                <c:pt idx="2584" formatCode="General">
                  <c:v>80.694907215926122</c:v>
                </c:pt>
                <c:pt idx="2585" formatCode="General">
                  <c:v>80.711707174443873</c:v>
                </c:pt>
                <c:pt idx="2586" formatCode="General">
                  <c:v>80.728544241904487</c:v>
                </c:pt>
                <c:pt idx="2587" formatCode="General">
                  <c:v>80.74541862848001</c:v>
                </c:pt>
                <c:pt idx="2588" formatCode="General">
                  <c:v>80.762330546130883</c:v>
                </c:pt>
                <c:pt idx="2589" formatCode="General">
                  <c:v>80.77928020862683</c:v>
                </c:pt>
                <c:pt idx="2590" formatCode="General">
                  <c:v>80.796267831567462</c:v>
                </c:pt>
                <c:pt idx="2591" formatCode="General">
                  <c:v>80.813293632403756</c:v>
                </c:pt>
                <c:pt idx="2592" formatCode="General">
                  <c:v>80.830357830459448</c:v>
                </c:pt>
                <c:pt idx="2593" formatCode="General">
                  <c:v>80.847460646952911</c:v>
                </c:pt>
                <c:pt idx="2594" formatCode="General">
                  <c:v>80.864602305019332</c:v>
                </c:pt>
                <c:pt idx="2595" formatCode="General">
                  <c:v>80.881783029733214</c:v>
                </c:pt>
                <c:pt idx="2596" formatCode="General">
                  <c:v>80.899003048131178</c:v>
                </c:pt>
                <c:pt idx="2597" formatCode="General">
                  <c:v>80.916262589235146</c:v>
                </c:pt>
                <c:pt idx="2598" formatCode="General">
                  <c:v>80.933561884075871</c:v>
                </c:pt>
                <c:pt idx="2599" formatCode="General">
                  <c:v>80.950901165716715</c:v>
                </c:pt>
                <c:pt idx="2600" formatCode="General">
                  <c:v>80.96828066927803</c:v>
                </c:pt>
                <c:pt idx="2601" formatCode="General">
                  <c:v>80.985700631961549</c:v>
                </c:pt>
                <c:pt idx="2602" formatCode="General">
                  <c:v>81.003161293075465</c:v>
                </c:pt>
                <c:pt idx="2603" formatCode="General">
                  <c:v>81.020662894059768</c:v>
                </c:pt>
                <c:pt idx="2604" formatCode="General">
                  <c:v>81.038205678511858</c:v>
                </c:pt>
                <c:pt idx="2605" formatCode="General">
                  <c:v>81.055789892212744</c:v>
                </c:pt>
                <c:pt idx="2606" formatCode="General">
                  <c:v>81.07341578315355</c:v>
                </c:pt>
                <c:pt idx="2607" formatCode="General">
                  <c:v>81.091083601562289</c:v>
                </c:pt>
                <c:pt idx="2608" formatCode="General">
                  <c:v>81.108793599931374</c:v>
                </c:pt>
                <c:pt idx="2609" formatCode="General">
                  <c:v>81.126546033045273</c:v>
                </c:pt>
                <c:pt idx="2610" formatCode="General">
                  <c:v>81.144341158008643</c:v>
                </c:pt>
                <c:pt idx="2611" formatCode="General">
                  <c:v>81.162179234274973</c:v>
                </c:pt>
                <c:pt idx="2612" formatCode="General">
                  <c:v>81.18006052367565</c:v>
                </c:pt>
                <c:pt idx="2613" formatCode="General">
                  <c:v>81.197985290449466</c:v>
                </c:pt>
                <c:pt idx="2614" formatCode="General">
                  <c:v>81.215953801272576</c:v>
                </c:pt>
                <c:pt idx="2615" formatCode="General">
                  <c:v>81.233966325288876</c:v>
                </c:pt>
                <c:pt idx="2616" formatCode="General">
                  <c:v>81.252023134141027</c:v>
                </c:pt>
                <c:pt idx="2617" formatCode="General">
                  <c:v>81.270124502001792</c:v>
                </c:pt>
                <c:pt idx="2618" formatCode="General">
                  <c:v>81.288270705605939</c:v>
                </c:pt>
                <c:pt idx="2619" formatCode="General">
                  <c:v>81.306462024282666</c:v>
                </c:pt>
                <c:pt idx="2620" formatCode="General">
                  <c:v>81.324698739988534</c:v>
                </c:pt>
                <c:pt idx="2621" formatCode="General">
                  <c:v>81.342981137340928</c:v>
                </c:pt>
                <c:pt idx="2622" formatCode="General">
                  <c:v>81.361309503651952</c:v>
                </c:pt>
                <c:pt idx="2623" formatCode="General">
                  <c:v>81.379684128963135</c:v>
                </c:pt>
                <c:pt idx="2624" formatCode="General">
                  <c:v>81.398105306080367</c:v>
                </c:pt>
                <c:pt idx="2625" formatCode="General">
                  <c:v>81.41657333060968</c:v>
                </c:pt>
                <c:pt idx="2626" formatCode="General">
                  <c:v>81.435088500993388</c:v>
                </c:pt>
                <c:pt idx="2627" formatCode="General">
                  <c:v>81.453651118547029</c:v>
                </c:pt>
                <c:pt idx="2628" formatCode="General">
                  <c:v>81.472261487496723</c:v>
                </c:pt>
                <c:pt idx="2629" formatCode="General">
                  <c:v>81.490919915017244</c:v>
                </c:pt>
                <c:pt idx="2630" formatCode="General">
                  <c:v>81.509626711270741</c:v>
                </c:pt>
                <c:pt idx="2631" formatCode="General">
                  <c:v>81.52838218944602</c:v>
                </c:pt>
                <c:pt idx="2632" formatCode="General">
                  <c:v>81.547186665798534</c:v>
                </c:pt>
                <c:pt idx="2633" formatCode="General">
                  <c:v>81.566040459690996</c:v>
                </c:pt>
                <c:pt idx="2634" formatCode="General">
                  <c:v>81.584943893634744</c:v>
                </c:pt>
                <c:pt idx="2635" formatCode="General">
                  <c:v>81.60389729333167</c:v>
                </c:pt>
                <c:pt idx="2636" formatCode="General">
                  <c:v>81.622900987717088</c:v>
                </c:pt>
                <c:pt idx="2637" formatCode="General">
                  <c:v>81.641955309002995</c:v>
                </c:pt>
                <c:pt idx="2638" formatCode="General">
                  <c:v>81.661060592722379</c:v>
                </c:pt>
                <c:pt idx="2639" formatCode="General">
                  <c:v>81.680217177774082</c:v>
                </c:pt>
                <c:pt idx="2640" formatCode="General">
                  <c:v>81.699425406468507</c:v>
                </c:pt>
                <c:pt idx="2641" formatCode="General">
                  <c:v>81.718685624574078</c:v>
                </c:pt>
                <c:pt idx="2642" formatCode="General">
                  <c:v>81.73799818136456</c:v>
                </c:pt>
                <c:pt idx="2643" formatCode="General">
                  <c:v>81.75736342966708</c:v>
                </c:pt>
                <c:pt idx="2644" formatCode="General">
                  <c:v>81.776781725911135</c:v>
                </c:pt>
                <c:pt idx="2645" formatCode="General">
                  <c:v>81.796253430178226</c:v>
                </c:pt>
                <c:pt idx="2646" formatCode="General">
                  <c:v>81.81577890625266</c:v>
                </c:pt>
                <c:pt idx="2647" formatCode="General">
                  <c:v>81.83535852167293</c:v>
                </c:pt>
                <c:pt idx="2648" formatCode="General">
                  <c:v>81.854992647784229</c:v>
                </c:pt>
                <c:pt idx="2649" formatCode="General">
                  <c:v>81.874681659791747</c:v>
                </c:pt>
                <c:pt idx="2650" formatCode="General">
                  <c:v>81.894425936815011</c:v>
                </c:pt>
                <c:pt idx="2651" formatCode="General">
                  <c:v>81.914225861943081</c:v>
                </c:pt>
                <c:pt idx="2652" formatCode="General">
                  <c:v>81.934081822290864</c:v>
                </c:pt>
                <c:pt idx="2653" formatCode="General">
                  <c:v>81.953994209056276</c:v>
                </c:pt>
                <c:pt idx="2654" formatCode="General">
                  <c:v>81.973963417578545</c:v>
                </c:pt>
                <c:pt idx="2655" formatCode="General">
                  <c:v>81.993989847397586</c:v>
                </c:pt>
                <c:pt idx="2656" formatCode="General">
                  <c:v>82.014073902314308</c:v>
                </c:pt>
                <c:pt idx="2657" formatCode="General">
                  <c:v>82.034215990452097</c:v>
                </c:pt>
                <c:pt idx="2658" formatCode="General">
                  <c:v>82.054416524319549</c:v>
                </c:pt>
                <c:pt idx="2659" formatCode="General">
                  <c:v>82.074675920874043</c:v>
                </c:pt>
                <c:pt idx="2660" formatCode="General">
                  <c:v>82.094994601586762</c:v>
                </c:pt>
                <c:pt idx="2661" formatCode="General">
                  <c:v>82.115372992508767</c:v>
                </c:pt>
                <c:pt idx="2662" formatCode="General">
                  <c:v>82.135811524338422</c:v>
                </c:pt>
                <c:pt idx="2663" formatCode="General">
                  <c:v>82.15631063248982</c:v>
                </c:pt>
                <c:pt idx="2664" formatCode="General">
                  <c:v>82.176870757162732</c:v>
                </c:pt>
                <c:pt idx="2665" formatCode="General">
                  <c:v>82.197492343413799</c:v>
                </c:pt>
                <c:pt idx="2666" formatCode="General">
                  <c:v>82.218175841228941</c:v>
                </c:pt>
                <c:pt idx="2667" formatCode="General">
                  <c:v>82.238921705597321</c:v>
                </c:pt>
                <c:pt idx="2668" formatCode="General">
                  <c:v>82.259730396586505</c:v>
                </c:pt>
                <c:pt idx="2669" formatCode="General">
                  <c:v>82.28060237941925</c:v>
                </c:pt>
                <c:pt idx="2670" formatCode="General">
                  <c:v>82.301538124551556</c:v>
                </c:pt>
                <c:pt idx="2671" formatCode="General">
                  <c:v>82.322538107752408</c:v>
                </c:pt>
                <c:pt idx="2672" formatCode="General">
                  <c:v>82.343602810184834</c:v>
                </c:pt>
                <c:pt idx="2673" formatCode="General">
                  <c:v>82.364732718488739</c:v>
                </c:pt>
                <c:pt idx="2674" formatCode="General">
                  <c:v>82.385928324865233</c:v>
                </c:pt>
                <c:pt idx="2675" formatCode="General">
                  <c:v>82.40719012716248</c:v>
                </c:pt>
                <c:pt idx="2676" formatCode="General">
                  <c:v>82.428518628963587</c:v>
                </c:pt>
                <c:pt idx="2677" formatCode="General">
                  <c:v>82.449914339675715</c:v>
                </c:pt>
                <c:pt idx="2678" formatCode="General">
                  <c:v>82.471377774621416</c:v>
                </c:pt>
                <c:pt idx="2679" formatCode="General">
                  <c:v>82.492909455131411</c:v>
                </c:pt>
                <c:pt idx="2680" formatCode="General">
                  <c:v>82.514509908639425</c:v>
                </c:pt>
                <c:pt idx="2681" formatCode="General">
                  <c:v>82.536179668778843</c:v>
                </c:pt>
                <c:pt idx="2682" formatCode="General">
                  <c:v>82.557919275481296</c:v>
                </c:pt>
                <c:pt idx="2683" formatCode="General">
                  <c:v>82.579729275077128</c:v>
                </c:pt>
                <c:pt idx="2684" formatCode="General">
                  <c:v>82.601610220398157</c:v>
                </c:pt>
                <c:pt idx="2685" formatCode="General">
                  <c:v>82.623562670882166</c:v>
                </c:pt>
                <c:pt idx="2686" formatCode="General">
                  <c:v>82.645587192679798</c:v>
                </c:pt>
                <c:pt idx="2687" formatCode="General">
                  <c:v>82.667684358763495</c:v>
                </c:pt>
                <c:pt idx="2688" formatCode="General">
                  <c:v>82.689854749038645</c:v>
                </c:pt>
                <c:pt idx="2689" formatCode="General">
                  <c:v>82.712098950457147</c:v>
                </c:pt>
                <c:pt idx="2690" formatCode="General">
                  <c:v>82.734417557133227</c:v>
                </c:pt>
                <c:pt idx="2691" formatCode="General">
                  <c:v>82.756811170461617</c:v>
                </c:pt>
                <c:pt idx="2692" formatCode="General">
                  <c:v>82.779280399238246</c:v>
                </c:pt>
                <c:pt idx="2693" formatCode="General">
                  <c:v>82.801825859783534</c:v>
                </c:pt>
                <c:pt idx="2694" formatCode="General">
                  <c:v>82.824448176068188</c:v>
                </c:pt>
                <c:pt idx="2695" formatCode="General">
                  <c:v>82.847147979841552</c:v>
                </c:pt>
                <c:pt idx="2696" formatCode="General">
                  <c:v>82.86992591076293</c:v>
                </c:pt>
                <c:pt idx="2697" formatCode="General">
                  <c:v>82.892782616535513</c:v>
                </c:pt>
                <c:pt idx="2698" formatCode="General">
                  <c:v>82.915718753043151</c:v>
                </c:pt>
                <c:pt idx="2699" formatCode="General">
                  <c:v>82.938734984490253</c:v>
                </c:pt>
                <c:pt idx="2700" formatCode="General">
                  <c:v>82.961831983544471</c:v>
                </c:pt>
                <c:pt idx="2701" formatCode="General">
                  <c:v>82.98501043148265</c:v>
                </c:pt>
                <c:pt idx="2702" formatCode="General">
                  <c:v>83.00827101833984</c:v>
                </c:pt>
                <c:pt idx="2703" formatCode="General">
                  <c:v>83.03161444306167</c:v>
                </c:pt>
                <c:pt idx="2704" formatCode="General">
                  <c:v>83.055041413659964</c:v>
                </c:pt>
                <c:pt idx="2705" formatCode="General">
                  <c:v>83.078552647371779</c:v>
                </c:pt>
                <c:pt idx="2706" formatCode="General">
                  <c:v>83.102148870822163</c:v>
                </c:pt>
                <c:pt idx="2707" formatCode="General">
                  <c:v>83.125830820190217</c:v>
                </c:pt>
                <c:pt idx="2708" formatCode="General">
                  <c:v>83.149599241379178</c:v>
                </c:pt>
                <c:pt idx="2709" formatCode="General">
                  <c:v>83.173454890190101</c:v>
                </c:pt>
                <c:pt idx="2710" formatCode="General">
                  <c:v>83.197398532499548</c:v>
                </c:pt>
                <c:pt idx="2711" formatCode="General">
                  <c:v>83.221430944441352</c:v>
                </c:pt>
                <c:pt idx="2712" formatCode="General">
                  <c:v>83.245552912592373</c:v>
                </c:pt>
                <c:pt idx="2713" formatCode="General">
                  <c:v>83.269765234162676</c:v>
                </c:pt>
                <c:pt idx="2714" formatCode="General">
                  <c:v>83.29406871718993</c:v>
                </c:pt>
                <c:pt idx="2715" formatCode="General">
                  <c:v>83.31846418073836</c:v>
                </c:pt>
                <c:pt idx="2716" formatCode="General">
                  <c:v>83.342952455102406</c:v>
                </c:pt>
                <c:pt idx="2717" formatCode="General">
                  <c:v>83.367534382014867</c:v>
                </c:pt>
                <c:pt idx="2718" formatCode="General">
                  <c:v>83.392210814860235</c:v>
                </c:pt>
                <c:pt idx="2719" formatCode="General">
                  <c:v>83.416982618892874</c:v>
                </c:pt>
                <c:pt idx="2720" formatCode="General">
                  <c:v>83.441850671460259</c:v>
                </c:pt>
                <c:pt idx="2721" formatCode="General">
                  <c:v>83.466815862231812</c:v>
                </c:pt>
                <c:pt idx="2722" formatCode="General">
                  <c:v>83.491879093432956</c:v>
                </c:pt>
                <c:pt idx="2723" formatCode="General">
                  <c:v>83.51704128008484</c:v>
                </c:pt>
                <c:pt idx="2724" formatCode="General">
                  <c:v>83.542303350249853</c:v>
                </c:pt>
                <c:pt idx="2725" formatCode="General">
                  <c:v>83.567666245283178</c:v>
                </c:pt>
                <c:pt idx="2726" formatCode="General">
                  <c:v>83.593130920090303</c:v>
                </c:pt>
                <c:pt idx="2727" formatCode="General">
                  <c:v>83.618698343390946</c:v>
                </c:pt>
                <c:pt idx="2728" formatCode="General">
                  <c:v>83.64436949798943</c:v>
                </c:pt>
                <c:pt idx="2729" formatCode="General">
                  <c:v>83.670145381051796</c:v>
                </c:pt>
                <c:pt idx="2730" formatCode="General">
                  <c:v>83.69602700438972</c:v>
                </c:pt>
                <c:pt idx="2731" formatCode="General">
                  <c:v>83.722015394751494</c:v>
                </c:pt>
                <c:pt idx="2732" formatCode="General">
                  <c:v>83.74811159412053</c:v>
                </c:pt>
                <c:pt idx="2733" formatCode="General">
                  <c:v>83.774316660021043</c:v>
                </c:pt>
                <c:pt idx="2734" formatCode="General">
                  <c:v>83.800631665831773</c:v>
                </c:pt>
                <c:pt idx="2735" formatCode="General">
                  <c:v>83.827057701107634</c:v>
                </c:pt>
                <c:pt idx="2736" formatCode="General">
                  <c:v>83.853595871909533</c:v>
                </c:pt>
                <c:pt idx="2737" formatCode="General">
                  <c:v>83.880247301142617</c:v>
                </c:pt>
                <c:pt idx="2738" formatCode="General">
                  <c:v>83.907013128903571</c:v>
                </c:pt>
                <c:pt idx="2739" formatCode="General">
                  <c:v>83.933894512836602</c:v>
                </c:pt>
                <c:pt idx="2740" formatCode="General">
                  <c:v>83.960892628499025</c:v>
                </c:pt>
                <c:pt idx="2741" formatCode="General">
                  <c:v>83.988008669736217</c:v>
                </c:pt>
                <c:pt idx="2742" formatCode="General">
                  <c:v>84.015243849066735</c:v>
                </c:pt>
                <c:pt idx="2743" formatCode="General">
                  <c:v>84.042599398077385</c:v>
                </c:pt>
                <c:pt idx="2744" formatCode="General">
                  <c:v>84.070076567829275</c:v>
                </c:pt>
                <c:pt idx="2745" formatCode="General">
                  <c:v>84.09767662927419</c:v>
                </c:pt>
                <c:pt idx="2746" formatCode="General">
                  <c:v>84.125400873682878</c:v>
                </c:pt>
                <c:pt idx="2747" formatCode="General">
                  <c:v>84.153250613084438</c:v>
                </c:pt>
                <c:pt idx="2748" formatCode="General">
                  <c:v>84.181227180717997</c:v>
                </c:pt>
                <c:pt idx="2749" formatCode="General">
                  <c:v>84.209331931496848</c:v>
                </c:pt>
                <c:pt idx="2750" formatCode="General">
                  <c:v>84.237566242485087</c:v>
                </c:pt>
                <c:pt idx="2751" formatCode="General">
                  <c:v>84.265931513387926</c:v>
                </c:pt>
                <c:pt idx="2752" formatCode="General">
                  <c:v>84.29442916705537</c:v>
                </c:pt>
                <c:pt idx="2753" formatCode="General">
                  <c:v>84.323060650000258</c:v>
                </c:pt>
                <c:pt idx="2754" formatCode="General">
                  <c:v>84.351827432930847</c:v>
                </c:pt>
                <c:pt idx="2755" formatCode="General">
                  <c:v>84.380731011298622</c:v>
                </c:pt>
                <c:pt idx="2756" formatCode="General">
                  <c:v>84.409772905861615</c:v>
                </c:pt>
                <c:pt idx="2757" formatCode="General">
                  <c:v>84.438954663264255</c:v>
                </c:pt>
                <c:pt idx="2758" formatCode="General">
                  <c:v>84.468277856633549</c:v>
                </c:pt>
                <c:pt idx="2759" formatCode="General">
                  <c:v>84.497744086193066</c:v>
                </c:pt>
                <c:pt idx="2760" formatCode="General">
                  <c:v>84.527354979894625</c:v>
                </c:pt>
                <c:pt idx="2761" formatCode="General">
                  <c:v>84.557112194068623</c:v>
                </c:pt>
                <c:pt idx="2762" formatCode="General">
                  <c:v>84.587017414093793</c:v>
                </c:pt>
                <c:pt idx="2763" formatCode="General">
                  <c:v>84.617072355086748</c:v>
                </c:pt>
                <c:pt idx="2764" formatCode="General">
                  <c:v>84.647278762612345</c:v>
                </c:pt>
                <c:pt idx="2765" formatCode="General">
                  <c:v>84.677638413415465</c:v>
                </c:pt>
                <c:pt idx="2766" formatCode="General">
                  <c:v>84.708153116174941</c:v>
                </c:pt>
                <c:pt idx="2767" formatCode="General">
                  <c:v>84.738824712280646</c:v>
                </c:pt>
                <c:pt idx="2768" formatCode="General">
                  <c:v>84.769655076634422</c:v>
                </c:pt>
                <c:pt idx="2769" formatCode="General">
                  <c:v>84.800646118475782</c:v>
                </c:pt>
                <c:pt idx="2770" formatCode="General">
                  <c:v>84.831799782233389</c:v>
                </c:pt>
                <c:pt idx="2771" formatCode="General">
                  <c:v>84.863118048403166</c:v>
                </c:pt>
                <c:pt idx="2772" formatCode="General">
                  <c:v>84.894602934454127</c:v>
                </c:pt>
                <c:pt idx="2773" formatCode="General">
                  <c:v>84.926256495763013</c:v>
                </c:pt>
                <c:pt idx="2774" formatCode="General">
                  <c:v>84.95808082657868</c:v>
                </c:pt>
                <c:pt idx="2775" formatCode="General">
                  <c:v>84.990078061017712</c:v>
                </c:pt>
                <c:pt idx="2776" formatCode="General">
                  <c:v>85.02225037409201</c:v>
                </c:pt>
                <c:pt idx="2777" formatCode="General">
                  <c:v>85.054599982770085</c:v>
                </c:pt>
                <c:pt idx="2778" formatCode="General">
                  <c:v>85.087129147073114</c:v>
                </c:pt>
                <c:pt idx="2779" formatCode="General">
                  <c:v>85.119840171207173</c:v>
                </c:pt>
                <c:pt idx="2780" formatCode="General">
                  <c:v>85.152735404733079</c:v>
                </c:pt>
                <c:pt idx="2781" formatCode="General">
                  <c:v>85.185817243775617</c:v>
                </c:pt>
                <c:pt idx="2782" formatCode="General">
                  <c:v>85.219088132273129</c:v>
                </c:pt>
                <c:pt idx="2783" formatCode="General">
                  <c:v>85.252550563270134</c:v>
                </c:pt>
                <c:pt idx="2784" formatCode="General">
                  <c:v>85.286207080253433</c:v>
                </c:pt>
                <c:pt idx="2785" formatCode="General">
                  <c:v>85.320060278534683</c:v>
                </c:pt>
                <c:pt idx="2786" formatCode="General">
                  <c:v>85.35411280668086</c:v>
                </c:pt>
                <c:pt idx="2787" formatCode="General">
                  <c:v>85.38836736799442</c:v>
                </c:pt>
                <c:pt idx="2788" formatCode="General">
                  <c:v>85.422826722045698</c:v>
                </c:pt>
                <c:pt idx="2789" formatCode="General">
                  <c:v>85.457493686259596</c:v>
                </c:pt>
                <c:pt idx="2790" formatCode="General">
                  <c:v>85.492371137558706</c:v>
                </c:pt>
                <c:pt idx="2791" formatCode="General">
                  <c:v>85.527462014065719</c:v>
                </c:pt>
                <c:pt idx="2792" formatCode="General">
                  <c:v>85.562769316867133</c:v>
                </c:pt>
                <c:pt idx="2793" formatCode="General">
                  <c:v>85.598296111841634</c:v>
                </c:pt>
                <c:pt idx="2794" formatCode="General">
                  <c:v>85.634045531555401</c:v>
                </c:pt>
                <c:pt idx="2795" formatCode="General">
                  <c:v>85.670020777227762</c:v>
                </c:pt>
                <c:pt idx="2796" formatCode="General">
                  <c:v>85.706225120769858</c:v>
                </c:pt>
                <c:pt idx="2797" formatCode="General">
                  <c:v>85.742661906900338</c:v>
                </c:pt>
                <c:pt idx="2798" formatCode="General">
                  <c:v>85.779334555340895</c:v>
                </c:pt>
                <c:pt idx="2799" formatCode="General">
                  <c:v>85.816246563095604</c:v>
                </c:pt>
                <c:pt idx="2800" formatCode="General">
                  <c:v>85.853401506818201</c:v>
                </c:pt>
                <c:pt idx="2801" formatCode="General">
                  <c:v>85.8908030452708</c:v>
                </c:pt>
                <c:pt idx="2802" formatCode="General">
                  <c:v>85.928454921878895</c:v>
                </c:pt>
                <c:pt idx="2803" formatCode="General">
                  <c:v>85.966360967387061</c:v>
                </c:pt>
                <c:pt idx="2804" formatCode="General">
                  <c:v>86.004525102619851</c:v>
                </c:pt>
                <c:pt idx="2805" formatCode="General">
                  <c:v>86.042951341353586</c:v>
                </c:pt>
                <c:pt idx="2806" formatCode="General">
                  <c:v>86.081643793303726</c:v>
                </c:pt>
                <c:pt idx="2807" formatCode="General">
                  <c:v>86.120606667234085</c:v>
                </c:pt>
                <c:pt idx="2808" formatCode="General">
                  <c:v>86.159844274193404</c:v>
                </c:pt>
                <c:pt idx="2809" formatCode="General">
                  <c:v>86.199361030886109</c:v>
                </c:pt>
                <c:pt idx="2810" formatCode="General">
                  <c:v>86.239161463183521</c:v>
                </c:pt>
                <c:pt idx="2811" formatCode="General">
                  <c:v>86.279250209783029</c:v>
                </c:pt>
                <c:pt idx="2812" formatCode="General">
                  <c:v>86.319632026022518</c:v>
                </c:pt>
                <c:pt idx="2813" formatCode="General">
                  <c:v>86.360311787858208</c:v>
                </c:pt>
                <c:pt idx="2814" formatCode="General">
                  <c:v>86.401294496014401</c:v>
                </c:pt>
                <c:pt idx="2815" formatCode="General">
                  <c:v>86.44258528031385</c:v>
                </c:pt>
                <c:pt idx="2816" formatCode="General">
                  <c:v>86.484189404198915</c:v>
                </c:pt>
                <c:pt idx="2817" formatCode="General">
                  <c:v>86.52611226945308</c:v>
                </c:pt>
                <c:pt idx="2818" formatCode="General">
                  <c:v>86.568359421134005</c:v>
                </c:pt>
                <c:pt idx="2819" formatCode="General">
                  <c:v>86.610936552729484</c:v>
                </c:pt>
                <c:pt idx="2820" formatCode="General">
                  <c:v>86.653849511548444</c:v>
                </c:pt>
                <c:pt idx="2821" formatCode="General">
                  <c:v>86.69710430436038</c:v>
                </c:pt>
                <c:pt idx="2822" formatCode="General">
                  <c:v>86.740707103296558</c:v>
                </c:pt>
                <c:pt idx="2823" formatCode="General">
                  <c:v>86.784664252028321</c:v>
                </c:pt>
                <c:pt idx="2824" formatCode="General">
                  <c:v>86.828982272237923</c:v>
                </c:pt>
                <c:pt idx="2825" formatCode="General">
                  <c:v>86.873667870398791</c:v>
                </c:pt>
                <c:pt idx="2826" formatCode="General">
                  <c:v>86.918727944883472</c:v>
                </c:pt>
                <c:pt idx="2827" formatCode="General">
                  <c:v>86.964169593418092</c:v>
                </c:pt>
                <c:pt idx="2828" formatCode="General">
                  <c:v>87.010000120904067</c:v>
                </c:pt>
                <c:pt idx="2829" formatCode="General">
                  <c:v>87.056227047629193</c:v>
                </c:pt>
                <c:pt idx="2830" formatCode="General">
                  <c:v>87.102858117891529</c:v>
                </c:pt>
                <c:pt idx="2831" formatCode="General">
                  <c:v>87.149901309061107</c:v>
                </c:pt>
                <c:pt idx="2832" formatCode="General">
                  <c:v>87.197364841106918</c:v>
                </c:pt>
                <c:pt idx="2833" formatCode="General">
                  <c:v>87.245257186618048</c:v>
                </c:pt>
                <c:pt idx="2834" formatCode="General">
                  <c:v>87.293587081349941</c:v>
                </c:pt>
                <c:pt idx="2835" formatCode="General">
                  <c:v>87.342363535329525</c:v>
                </c:pt>
                <c:pt idx="2836" formatCode="General">
                  <c:v>87.391595844555098</c:v>
                </c:pt>
                <c:pt idx="2837" formatCode="General">
                  <c:v>87.441293603329868</c:v>
                </c:pt>
                <c:pt idx="2838" formatCode="General">
                  <c:v>87.491466717270512</c:v>
                </c:pt>
                <c:pt idx="2839" formatCode="General">
                  <c:v>87.542125417036402</c:v>
                </c:pt>
                <c:pt idx="2840" formatCode="General">
                  <c:v>87.593280272827343</c:v>
                </c:pt>
                <c:pt idx="2841" formatCode="General">
                  <c:v>87.644942209702663</c:v>
                </c:pt>
                <c:pt idx="2842" formatCode="General">
                  <c:v>87.697122523778219</c:v>
                </c:pt>
                <c:pt idx="2843" formatCode="General">
                  <c:v>87.749832899362332</c:v>
                </c:pt>
                <c:pt idx="2844" formatCode="General">
                  <c:v>87.803085427097415</c:v>
                </c:pt>
                <c:pt idx="2845" formatCode="General">
                  <c:v>87.856892623178567</c:v>
                </c:pt>
                <c:pt idx="2846" formatCode="General">
                  <c:v>87.911267449727518</c:v>
                </c:pt>
                <c:pt idx="2847" formatCode="General">
                  <c:v>87.966223336406273</c:v>
                </c:pt>
                <c:pt idx="2848" formatCode="General">
                  <c:v>88.021774203362426</c:v>
                </c:pt>
                <c:pt idx="2849" formatCode="General">
                  <c:v>88.077934485606193</c:v>
                </c:pt>
                <c:pt idx="2850" formatCode="General">
                  <c:v>88.134719158927723</c:v>
                </c:pt>
                <c:pt idx="2851" formatCode="General">
                  <c:v>88.192143767473922</c:v>
                </c:pt>
                <c:pt idx="2852" formatCode="General">
                  <c:v>88.250224453113731</c:v>
                </c:pt>
                <c:pt idx="2853" formatCode="General">
                  <c:v>88.308977986733723</c:v>
                </c:pt>
                <c:pt idx="2854" formatCode="General">
                  <c:v>88.368421801618254</c:v>
                </c:pt>
                <c:pt idx="2855" formatCode="General">
                  <c:v>88.428574029084245</c:v>
                </c:pt>
                <c:pt idx="2856" formatCode="General">
                  <c:v>88.489453536555843</c:v>
                </c:pt>
                <c:pt idx="2857" formatCode="General">
                  <c:v>88.551079968282949</c:v>
                </c:pt>
                <c:pt idx="2858" formatCode="General">
                  <c:v>88.613473788927521</c:v>
                </c:pt>
                <c:pt idx="2859" formatCode="General">
                  <c:v>88.676656330264962</c:v>
                </c:pt>
                <c:pt idx="2860" formatCode="General">
                  <c:v>88.740649841270965</c:v>
                </c:pt>
                <c:pt idx="2861" formatCode="General">
                  <c:v>88.805477541895229</c:v>
                </c:pt>
                <c:pt idx="2862" formatCode="General">
                  <c:v>88.87116368085205</c:v>
                </c:pt>
                <c:pt idx="2863" formatCode="General">
                  <c:v>88.937733597795486</c:v>
                </c:pt>
                <c:pt idx="2864" formatCode="General">
                  <c:v>89.005213790284898</c:v>
                </c:pt>
                <c:pt idx="2865" formatCode="General">
                  <c:v>89.073631985992378</c:v>
                </c:pt>
                <c:pt idx="2866" formatCode="General">
                  <c:v>89.143017220653377</c:v>
                </c:pt>
                <c:pt idx="2867" formatCode="General">
                  <c:v>89.213399922320079</c:v>
                </c:pt>
                <c:pt idx="2868" formatCode="General">
                  <c:v>89.28481200253924</c:v>
                </c:pt>
                <c:pt idx="2869" formatCode="General">
                  <c:v>89.357286955152716</c:v>
                </c:pt>
                <c:pt idx="2870" formatCode="General">
                  <c:v>89.430859963499259</c:v>
                </c:pt>
                <c:pt idx="2871" formatCode="General">
                  <c:v>89.505568016892852</c:v>
                </c:pt>
                <c:pt idx="2872" formatCode="General">
                  <c:v>89.581450037360554</c:v>
                </c:pt>
                <c:pt idx="2873" formatCode="General">
                  <c:v>89.658547017746756</c:v>
                </c:pt>
                <c:pt idx="2874" formatCode="General">
                  <c:v>89.736902172432934</c:v>
                </c:pt>
                <c:pt idx="2875" formatCode="General">
                  <c:v>89.816561102086226</c:v>
                </c:pt>
                <c:pt idx="2876" formatCode="General">
                  <c:v>89.897571974037049</c:v>
                </c:pt>
                <c:pt idx="2877" formatCode="General">
                  <c:v>89.979985720105262</c:v>
                </c:pt>
                <c:pt idx="2878" formatCode="General">
                  <c:v>90.063856253946469</c:v>
                </c:pt>
                <c:pt idx="2879" formatCode="General">
                  <c:v>90.149240710282029</c:v>
                </c:pt>
                <c:pt idx="2880" formatCode="General">
                  <c:v>90.236199708719909</c:v>
                </c:pt>
                <c:pt idx="2881" formatCode="General">
                  <c:v>90.324797645271815</c:v>
                </c:pt>
                <c:pt idx="2882" formatCode="General">
                  <c:v>90.415103015140588</c:v>
                </c:pt>
                <c:pt idx="2883" formatCode="General">
                  <c:v>90.507188770903213</c:v>
                </c:pt>
                <c:pt idx="2884" formatCode="General">
                  <c:v>90.601132720865294</c:v>
                </c:pt>
                <c:pt idx="2885" formatCode="General">
                  <c:v>90.69701797313266</c:v>
                </c:pt>
                <c:pt idx="2886" formatCode="General">
                  <c:v>90.79493343186347</c:v>
                </c:pt>
                <c:pt idx="2887" formatCode="General">
                  <c:v>90.894974353255918</c:v>
                </c:pt>
                <c:pt idx="2888" formatCode="General">
                  <c:v>90.997242970139908</c:v>
                </c:pt>
                <c:pt idx="2889" formatCode="General">
                  <c:v>91.101849195616211</c:v>
                </c:pt>
                <c:pt idx="2890" formatCode="General">
                  <c:v>91.208911418095852</c:v>
                </c:pt>
                <c:pt idx="2891" formatCode="General">
                  <c:v>91.318557402408743</c:v>
                </c:pt>
                <c:pt idx="2892" formatCode="General">
                  <c:v>91.430925314477861</c:v>
                </c:pt>
                <c:pt idx="2893" formatCode="General">
                  <c:v>91.546164890525588</c:v>
                </c:pt>
                <c:pt idx="2894" formatCode="General">
                  <c:v>91.664438776058574</c:v>
                </c:pt>
                <c:pt idx="2895" formatCode="General">
                  <c:v>91.785924065186578</c:v>
                </c:pt>
                <c:pt idx="2896" formatCode="General">
                  <c:v>91.910814077460984</c:v>
                </c:pt>
                <c:pt idx="2897" formatCode="General">
                  <c:v>92.039320417742388</c:v>
                </c:pt>
                <c:pt idx="2898" formatCode="General">
                  <c:v>92.171675375139955</c:v>
                </c:pt>
                <c:pt idx="2899" formatCode="General">
                  <c:v>92.308134730479765</c:v>
                </c:pt>
                <c:pt idx="2900" formatCode="General">
                  <c:v>92.448981058982866</c:v>
                </c:pt>
                <c:pt idx="2901" formatCode="General">
                  <c:v>92.594527637122525</c:v>
                </c:pt>
                <c:pt idx="2902" formatCode="General">
                  <c:v>92.745123091734229</c:v>
                </c:pt>
                <c:pt idx="2903" formatCode="General">
                  <c:v>92.901156967801825</c:v>
                </c:pt>
                <c:pt idx="2904" formatCode="General">
                  <c:v>93.063066442396448</c:v>
                </c:pt>
                <c:pt idx="2905" formatCode="General">
                  <c:v>93.231344480934268</c:v>
                </c:pt>
                <c:pt idx="2906" formatCode="General">
                  <c:v>93.406549825429536</c:v>
                </c:pt>
                <c:pt idx="2907" formatCode="General">
                  <c:v>93.589319333324468</c:v>
                </c:pt>
                <c:pt idx="2908" formatCode="General">
                  <c:v>93.780383365621091</c:v>
                </c:pt>
                <c:pt idx="2909" formatCode="General">
                  <c:v>93.980585178582672</c:v>
                </c:pt>
                <c:pt idx="2910" formatCode="General">
                  <c:v>94.190905641704063</c:v>
                </c:pt>
                <c:pt idx="2911" formatCode="General">
                  <c:v>94.412495145480975</c:v>
                </c:pt>
                <c:pt idx="2912" formatCode="General">
                  <c:v>94.646715372262122</c:v>
                </c:pt>
                <c:pt idx="2913" formatCode="General">
                  <c:v>94.895194842831813</c:v>
                </c:pt>
                <c:pt idx="2914" formatCode="General">
                  <c:v>95.159904095450074</c:v>
                </c:pt>
                <c:pt idx="2915" formatCode="General">
                  <c:v>95.44325948908967</c:v>
                </c:pt>
                <c:pt idx="2916" formatCode="General">
                  <c:v>95.748269839101297</c:v>
                </c:pt>
                <c:pt idx="2917" formatCode="General">
                  <c:v>96.078749090632883</c:v>
                </c:pt>
                <c:pt idx="2918" formatCode="General">
                  <c:v>96.439634410227924</c:v>
                </c:pt>
                <c:pt idx="2919" formatCode="General">
                  <c:v>96.837479603987887</c:v>
                </c:pt>
                <c:pt idx="2920" formatCode="General">
                  <c:v>97.281254814506326</c:v>
                </c:pt>
                <c:pt idx="2921" formatCode="General">
                  <c:v>97.783714361238367</c:v>
                </c:pt>
                <c:pt idx="2922" formatCode="General">
                  <c:v>98.363900799043805</c:v>
                </c:pt>
                <c:pt idx="2923" formatCode="General">
                  <c:v>99.052153663586537</c:v>
                </c:pt>
                <c:pt idx="2924" formatCode="General">
                  <c:v>99.901418516817756</c:v>
                </c:pt>
                <c:pt idx="2925" formatCode="General">
                  <c:v>101.0177531166549</c:v>
                </c:pt>
                <c:pt idx="2926" formatCode="General">
                  <c:v>102.67095593599363</c:v>
                </c:pt>
                <c:pt idx="2927" formatCode="General">
                  <c:v>106.07860267049774</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871F-4979-A65C-2B376477E1D2}"/>
            </c:ext>
          </c:extLst>
        </c:ser>
        <c:ser>
          <c:idx val="1"/>
          <c:order val="1"/>
          <c:tx>
            <c:v>Identity</c:v>
          </c:tx>
          <c:spPr>
            <a:ln w="15875" cap="rnd">
              <a:solidFill>
                <a:srgbClr val="787878"/>
              </a:solidFill>
              <a:prstDash val="dot"/>
            </a:ln>
          </c:spPr>
          <c:marker>
            <c:symbol val="none"/>
          </c:marker>
          <c:xVal>
            <c:numRef>
              <c:f>Univariate!UV_QQ_Gamma</c:f>
              <c:numCache>
                <c:formatCode>0.0</c:formatCode>
                <c:ptCount val="2928"/>
                <c:pt idx="0">
                  <c:v>42.82335398506725</c:v>
                </c:pt>
                <c:pt idx="1">
                  <c:v>44.729028770720092</c:v>
                </c:pt>
                <c:pt idx="2">
                  <c:v>45.689538214286046</c:v>
                </c:pt>
                <c:pt idx="3">
                  <c:v>46.351990261053409</c:v>
                </c:pt>
                <c:pt idx="4">
                  <c:v>46.863631802592785</c:v>
                </c:pt>
                <c:pt idx="5">
                  <c:v>47.283225880885723</c:v>
                </c:pt>
                <c:pt idx="6">
                  <c:v>47.640434211625966</c:v>
                </c:pt>
                <c:pt idx="7">
                  <c:v>47.952405106432678</c:v>
                </c:pt>
                <c:pt idx="8">
                  <c:v>48.229981919423679</c:v>
                </c:pt>
                <c:pt idx="9">
                  <c:v>48.480474082192956</c:v>
                </c:pt>
                <c:pt idx="10">
                  <c:v>48.709051534927447</c:v>
                </c:pt>
                <c:pt idx="11">
                  <c:v>48.919510781783977</c:v>
                </c:pt>
                <c:pt idx="12">
                  <c:v>49.114725028560272</c:v>
                </c:pt>
                <c:pt idx="13">
                  <c:v>49.296923188224035</c:v>
                </c:pt>
                <c:pt idx="14">
                  <c:v>49.467870495074919</c:v>
                </c:pt>
                <c:pt idx="15">
                  <c:v>49.628989723343807</c:v>
                </c:pt>
                <c:pt idx="16">
                  <c:v>49.781445061613546</c:v>
                </c:pt>
                <c:pt idx="17">
                  <c:v>49.926201683128447</c:v>
                </c:pt>
                <c:pt idx="18">
                  <c:v>50.064069022482663</c:v>
                </c:pt>
                <c:pt idx="19">
                  <c:v>50.195732843735556</c:v>
                </c:pt>
                <c:pt idx="20">
                  <c:v>50.321779421629586</c:v>
                </c:pt>
                <c:pt idx="21">
                  <c:v>50.442714061020126</c:v>
                </c:pt>
                <c:pt idx="22">
                  <c:v>50.558975478713606</c:v>
                </c:pt>
                <c:pt idx="23">
                  <c:v>50.670947112814055</c:v>
                </c:pt>
                <c:pt idx="24">
                  <c:v>50.778966117323286</c:v>
                </c:pt>
                <c:pt idx="25">
                  <c:v>50.88333058988254</c:v>
                </c:pt>
                <c:pt idx="26">
                  <c:v>50.984305434677189</c:v>
                </c:pt>
                <c:pt idx="27">
                  <c:v>51.082127159483512</c:v>
                </c:pt>
                <c:pt idx="28">
                  <c:v>51.177007831955564</c:v>
                </c:pt>
                <c:pt idx="29">
                  <c:v>51.269138366556483</c:v>
                </c:pt>
                <c:pt idx="30">
                  <c:v>51.358691274020877</c:v>
                </c:pt>
                <c:pt idx="31">
                  <c:v>51.445822975815339</c:v>
                </c:pt>
                <c:pt idx="32">
                  <c:v>51.530675763924272</c:v>
                </c:pt>
                <c:pt idx="33">
                  <c:v>51.613379469460511</c:v>
                </c:pt>
                <c:pt idx="34">
                  <c:v>51.694052890691189</c:v>
                </c:pt>
                <c:pt idx="35">
                  <c:v>51.772805021079151</c:v>
                </c:pt>
                <c:pt idx="36">
                  <c:v>51.84973611014739</c:v>
                </c:pt>
                <c:pt idx="37">
                  <c:v>51.924938583846831</c:v>
                </c:pt>
                <c:pt idx="38">
                  <c:v>51.998497846257415</c:v>
                </c:pt>
                <c:pt idx="39">
                  <c:v>52.070492980585705</c:v>
                </c:pt>
                <c:pt idx="40">
                  <c:v>52.140997364320256</c:v>
                </c:pt>
                <c:pt idx="41">
                  <c:v>52.210079210902535</c:v>
                </c:pt>
                <c:pt idx="42">
                  <c:v>52.277802048239394</c:v>
                </c:pt>
                <c:pt idx="43">
                  <c:v>52.344225142724682</c:v>
                </c:pt>
                <c:pt idx="44">
                  <c:v>52.409403876077597</c:v>
                </c:pt>
                <c:pt idx="45">
                  <c:v>52.473390081183965</c:v>
                </c:pt>
                <c:pt idx="46">
                  <c:v>52.536232342198566</c:v>
                </c:pt>
                <c:pt idx="47">
                  <c:v>52.597976263394138</c:v>
                </c:pt>
                <c:pt idx="48">
                  <c:v>52.658664710597535</c:v>
                </c:pt>
                <c:pt idx="49">
                  <c:v>52.718338028512996</c:v>
                </c:pt>
                <c:pt idx="50">
                  <c:v>52.777034236776466</c:v>
                </c:pt>
                <c:pt idx="51">
                  <c:v>52.834789207200487</c:v>
                </c:pt>
                <c:pt idx="52">
                  <c:v>52.891636824342562</c:v>
                </c:pt>
                <c:pt idx="53">
                  <c:v>52.947609131252328</c:v>
                </c:pt>
                <c:pt idx="54">
                  <c:v>53.002736462015797</c:v>
                </c:pt>
                <c:pt idx="55">
                  <c:v>53.057047562511791</c:v>
                </c:pt>
                <c:pt idx="56">
                  <c:v>53.110569700621753</c:v>
                </c:pt>
                <c:pt idx="57">
                  <c:v>53.163328766983248</c:v>
                </c:pt>
                <c:pt idx="58">
                  <c:v>53.215349367248614</c:v>
                </c:pt>
                <c:pt idx="59">
                  <c:v>53.266654906696949</c:v>
                </c:pt>
                <c:pt idx="60">
                  <c:v>53.317267667950972</c:v>
                </c:pt>
                <c:pt idx="61">
                  <c:v>53.367208882464574</c:v>
                </c:pt>
                <c:pt idx="62">
                  <c:v>53.416498796373354</c:v>
                </c:pt>
                <c:pt idx="63">
                  <c:v>53.465156731235332</c:v>
                </c:pt>
                <c:pt idx="64">
                  <c:v>53.513201140132225</c:v>
                </c:pt>
                <c:pt idx="65">
                  <c:v>53.560649659551984</c:v>
                </c:pt>
                <c:pt idx="66">
                  <c:v>53.60751915742901</c:v>
                </c:pt>
                <c:pt idx="67">
                  <c:v>53.653825777680119</c:v>
                </c:pt>
                <c:pt idx="68">
                  <c:v>53.699584981539601</c:v>
                </c:pt>
                <c:pt idx="69">
                  <c:v>53.7448115859669</c:v>
                </c:pt>
                <c:pt idx="70">
                  <c:v>53.789519799373053</c:v>
                </c:pt>
                <c:pt idx="71">
                  <c:v>53.833723254888405</c:v>
                </c:pt>
                <c:pt idx="72">
                  <c:v>53.877435041372806</c:v>
                </c:pt>
                <c:pt idx="73">
                  <c:v>53.920667732350303</c:v>
                </c:pt>
                <c:pt idx="74">
                  <c:v>53.963433413033549</c:v>
                </c:pt>
                <c:pt idx="75">
                  <c:v>54.005743705587996</c:v>
                </c:pt>
                <c:pt idx="76">
                  <c:v>54.047609792772221</c:v>
                </c:pt>
                <c:pt idx="77">
                  <c:v>54.089042440078458</c:v>
                </c:pt>
                <c:pt idx="78">
                  <c:v>54.130052016486808</c:v>
                </c:pt>
                <c:pt idx="79">
                  <c:v>54.1706485139362</c:v>
                </c:pt>
                <c:pt idx="80">
                  <c:v>54.210841565606685</c:v>
                </c:pt>
                <c:pt idx="81">
                  <c:v>54.250640463099508</c:v>
                </c:pt>
                <c:pt idx="82">
                  <c:v>54.290054172593877</c:v>
                </c:pt>
                <c:pt idx="83">
                  <c:v>54.329091350053289</c:v>
                </c:pt>
                <c:pt idx="84">
                  <c:v>54.367760355547865</c:v>
                </c:pt>
                <c:pt idx="85">
                  <c:v>54.406069266753811</c:v>
                </c:pt>
                <c:pt idx="86">
                  <c:v>54.444025891686721</c:v>
                </c:pt>
                <c:pt idx="87">
                  <c:v>54.48163778072</c:v>
                </c:pt>
                <c:pt idx="88">
                  <c:v>54.518912237936732</c:v>
                </c:pt>
                <c:pt idx="89">
                  <c:v>54.555856331858756</c:v>
                </c:pt>
                <c:pt idx="90">
                  <c:v>54.592476905593834</c:v>
                </c:pt>
                <c:pt idx="91">
                  <c:v>54.628780586438445</c:v>
                </c:pt>
                <c:pt idx="92">
                  <c:v>54.664773794971133</c:v>
                </c:pt>
                <c:pt idx="93">
                  <c:v>54.700462753668532</c:v>
                </c:pt>
                <c:pt idx="94">
                  <c:v>54.735853495074082</c:v>
                </c:pt>
                <c:pt idx="95">
                  <c:v>54.77095186954697</c:v>
                </c:pt>
                <c:pt idx="96">
                  <c:v>54.805763552617229</c:v>
                </c:pt>
                <c:pt idx="97">
                  <c:v>54.84029405197073</c:v>
                </c:pt>
                <c:pt idx="98">
                  <c:v>54.874548714086316</c:v>
                </c:pt>
                <c:pt idx="99">
                  <c:v>54.908532730545879</c:v>
                </c:pt>
                <c:pt idx="100">
                  <c:v>54.942251144036391</c:v>
                </c:pt>
                <c:pt idx="101">
                  <c:v>54.975708854062056</c:v>
                </c:pt>
                <c:pt idx="102">
                  <c:v>55.008910622383176</c:v>
                </c:pt>
                <c:pt idx="103">
                  <c:v>55.041861078197392</c:v>
                </c:pt>
                <c:pt idx="104">
                  <c:v>55.074564723077835</c:v>
                </c:pt>
                <c:pt idx="105">
                  <c:v>55.107025935681826</c:v>
                </c:pt>
                <c:pt idx="106">
                  <c:v>55.139248976242875</c:v>
                </c:pt>
                <c:pt idx="107">
                  <c:v>55.171237990857911</c:v>
                </c:pt>
                <c:pt idx="108">
                  <c:v>55.202997015580721</c:v>
                </c:pt>
                <c:pt idx="109">
                  <c:v>55.234529980332397</c:v>
                </c:pt>
                <c:pt idx="110">
                  <c:v>55.265840712638209</c:v>
                </c:pt>
                <c:pt idx="111">
                  <c:v>55.296932941200353</c:v>
                </c:pt>
                <c:pt idx="112">
                  <c:v>55.327810299315068</c:v>
                </c:pt>
                <c:pt idx="113">
                  <c:v>55.358476328142267</c:v>
                </c:pt>
                <c:pt idx="114">
                  <c:v>55.388934479835292</c:v>
                </c:pt>
                <c:pt idx="115">
                  <c:v>55.41918812053796</c:v>
                </c:pt>
                <c:pt idx="116">
                  <c:v>55.449240533255541</c:v>
                </c:pt>
                <c:pt idx="117">
                  <c:v>55.479094920606101</c:v>
                </c:pt>
                <c:pt idx="118">
                  <c:v>55.508754407458198</c:v>
                </c:pt>
                <c:pt idx="119">
                  <c:v>55.538222043460387</c:v>
                </c:pt>
                <c:pt idx="120">
                  <c:v>55.567500805467994</c:v>
                </c:pt>
                <c:pt idx="121">
                  <c:v>55.596593599872101</c:v>
                </c:pt>
                <c:pt idx="122">
                  <c:v>55.625503264835402</c:v>
                </c:pt>
                <c:pt idx="123">
                  <c:v>55.654232572439497</c:v>
                </c:pt>
                <c:pt idx="124">
                  <c:v>55.682784230747693</c:v>
                </c:pt>
                <c:pt idx="125">
                  <c:v>55.711160885787365</c:v>
                </c:pt>
                <c:pt idx="126">
                  <c:v>55.739365123455613</c:v>
                </c:pt>
                <c:pt idx="127">
                  <c:v>55.767399471351801</c:v>
                </c:pt>
                <c:pt idx="128">
                  <c:v>55.795266400540228</c:v>
                </c:pt>
                <c:pt idx="129">
                  <c:v>55.822968327246265</c:v>
                </c:pt>
                <c:pt idx="130">
                  <c:v>55.850507614488791</c:v>
                </c:pt>
                <c:pt idx="131">
                  <c:v>55.877886573652063</c:v>
                </c:pt>
                <c:pt idx="132">
                  <c:v>55.905107465999251</c:v>
                </c:pt>
                <c:pt idx="133">
                  <c:v>55.932172504130847</c:v>
                </c:pt>
                <c:pt idx="134">
                  <c:v>55.959083853389721</c:v>
                </c:pt>
                <c:pt idx="135">
                  <c:v>55.985843633215687</c:v>
                </c:pt>
                <c:pt idx="136">
                  <c:v>56.012453918451314</c:v>
                </c:pt>
                <c:pt idx="137">
                  <c:v>56.038916740601444</c:v>
                </c:pt>
                <c:pt idx="138">
                  <c:v>56.065234089048182</c:v>
                </c:pt>
                <c:pt idx="139">
                  <c:v>56.091407912223225</c:v>
                </c:pt>
                <c:pt idx="140">
                  <c:v>56.117440118739459</c:v>
                </c:pt>
                <c:pt idx="141">
                  <c:v>56.143332578483424</c:v>
                </c:pt>
                <c:pt idx="142">
                  <c:v>56.169087123670252</c:v>
                </c:pt>
                <c:pt idx="143">
                  <c:v>56.194705549862739</c:v>
                </c:pt>
                <c:pt idx="144">
                  <c:v>56.2201896169558</c:v>
                </c:pt>
                <c:pt idx="145">
                  <c:v>56.24554105012799</c:v>
                </c:pt>
                <c:pt idx="146">
                  <c:v>56.270761540761185</c:v>
                </c:pt>
                <c:pt idx="147">
                  <c:v>56.295852747329754</c:v>
                </c:pt>
                <c:pt idx="148">
                  <c:v>56.320816296260524</c:v>
                </c:pt>
                <c:pt idx="149">
                  <c:v>56.345653782764622</c:v>
                </c:pt>
                <c:pt idx="150">
                  <c:v>56.370366771642232</c:v>
                </c:pt>
                <c:pt idx="151">
                  <c:v>56.394956798061436</c:v>
                </c:pt>
                <c:pt idx="152">
                  <c:v>56.419425368312119</c:v>
                </c:pt>
                <c:pt idx="153">
                  <c:v>56.443773960535772</c:v>
                </c:pt>
                <c:pt idx="154">
                  <c:v>56.468004025432336</c:v>
                </c:pt>
                <c:pt idx="155">
                  <c:v>56.492116986944744</c:v>
                </c:pt>
                <c:pt idx="156">
                  <c:v>56.516114242922058</c:v>
                </c:pt>
                <c:pt idx="157">
                  <c:v>56.539997165762152</c:v>
                </c:pt>
                <c:pt idx="158">
                  <c:v>56.563767103034479</c:v>
                </c:pt>
                <c:pt idx="159">
                  <c:v>56.587425378083786</c:v>
                </c:pt>
                <c:pt idx="160">
                  <c:v>56.610973290615462</c:v>
                </c:pt>
                <c:pt idx="161">
                  <c:v>56.634412117263174</c:v>
                </c:pt>
                <c:pt idx="162">
                  <c:v>56.6577431121394</c:v>
                </c:pt>
                <c:pt idx="163">
                  <c:v>56.680967507369608</c:v>
                </c:pt>
                <c:pt idx="164">
                  <c:v>56.704086513610449</c:v>
                </c:pt>
                <c:pt idx="165">
                  <c:v>56.72710132055272</c:v>
                </c:pt>
                <c:pt idx="166">
                  <c:v>56.750013097409607</c:v>
                </c:pt>
                <c:pt idx="167">
                  <c:v>56.772822993390605</c:v>
                </c:pt>
                <c:pt idx="168">
                  <c:v>56.795532138161725</c:v>
                </c:pt>
                <c:pt idx="169">
                  <c:v>56.818141642292524</c:v>
                </c:pt>
                <c:pt idx="170">
                  <c:v>56.840652597690195</c:v>
                </c:pt>
                <c:pt idx="171">
                  <c:v>56.86306607802139</c:v>
                </c:pt>
                <c:pt idx="172">
                  <c:v>56.885383139122091</c:v>
                </c:pt>
                <c:pt idx="173">
                  <c:v>56.907604819395871</c:v>
                </c:pt>
                <c:pt idx="174">
                  <c:v>56.929732140201132</c:v>
                </c:pt>
                <c:pt idx="175">
                  <c:v>56.951766106227446</c:v>
                </c:pt>
                <c:pt idx="176">
                  <c:v>56.973707705861585</c:v>
                </c:pt>
                <c:pt idx="177">
                  <c:v>56.995557911543379</c:v>
                </c:pt>
                <c:pt idx="178">
                  <c:v>57.017317680111965</c:v>
                </c:pt>
                <c:pt idx="179">
                  <c:v>57.038987953142509</c:v>
                </c:pt>
                <c:pt idx="180">
                  <c:v>57.060569657273888</c:v>
                </c:pt>
                <c:pt idx="181">
                  <c:v>57.082063704527485</c:v>
                </c:pt>
                <c:pt idx="182">
                  <c:v>57.103470992617552</c:v>
                </c:pt>
                <c:pt idx="183">
                  <c:v>57.124792405253274</c:v>
                </c:pt>
                <c:pt idx="184">
                  <c:v>57.146028812432775</c:v>
                </c:pt>
                <c:pt idx="185">
                  <c:v>57.167181070729526</c:v>
                </c:pt>
                <c:pt idx="186">
                  <c:v>57.188250023571101</c:v>
                </c:pt>
                <c:pt idx="187">
                  <c:v>57.20923650151083</c:v>
                </c:pt>
                <c:pt idx="188">
                  <c:v>57.23014132249228</c:v>
                </c:pt>
                <c:pt idx="189">
                  <c:v>57.250965292107011</c:v>
                </c:pt>
                <c:pt idx="190">
                  <c:v>57.27170920384571</c:v>
                </c:pt>
                <c:pt idx="191">
                  <c:v>57.292373839342915</c:v>
                </c:pt>
                <c:pt idx="192">
                  <c:v>57.312959968615552</c:v>
                </c:pt>
                <c:pt idx="193">
                  <c:v>57.333468350295391</c:v>
                </c:pt>
                <c:pt idx="194">
                  <c:v>57.353899731855805</c:v>
                </c:pt>
                <c:pt idx="195">
                  <c:v>57.37425484983271</c:v>
                </c:pt>
                <c:pt idx="196">
                  <c:v>57.394534430040139</c:v>
                </c:pt>
                <c:pt idx="197">
                  <c:v>57.41473918778042</c:v>
                </c:pt>
                <c:pt idx="198">
                  <c:v>57.434869828049266</c:v>
                </c:pt>
                <c:pt idx="199">
                  <c:v>57.454927045735708</c:v>
                </c:pt>
                <c:pt idx="200">
                  <c:v>57.474911525817348</c:v>
                </c:pt>
                <c:pt idx="201">
                  <c:v>57.494823943550713</c:v>
                </c:pt>
                <c:pt idx="202">
                  <c:v>57.514664964657157</c:v>
                </c:pt>
                <c:pt idx="203">
                  <c:v>57.534435245504199</c:v>
                </c:pt>
                <c:pt idx="204">
                  <c:v>57.554135433282632</c:v>
                </c:pt>
                <c:pt idx="205">
                  <c:v>57.573766166179333</c:v>
                </c:pt>
                <c:pt idx="206">
                  <c:v>57.593328073546083</c:v>
                </c:pt>
                <c:pt idx="207">
                  <c:v>57.612821776064344</c:v>
                </c:pt>
                <c:pt idx="208">
                  <c:v>57.632247885906217</c:v>
                </c:pt>
                <c:pt idx="209">
                  <c:v>57.651607006891659</c:v>
                </c:pt>
                <c:pt idx="210">
                  <c:v>57.670899734642042</c:v>
                </c:pt>
                <c:pt idx="211">
                  <c:v>57.690126656730158</c:v>
                </c:pt>
                <c:pt idx="212">
                  <c:v>57.709288352826832</c:v>
                </c:pt>
                <c:pt idx="213">
                  <c:v>57.728385394844082</c:v>
                </c:pt>
                <c:pt idx="214">
                  <c:v>57.747418347075211</c:v>
                </c:pt>
                <c:pt idx="215">
                  <c:v>57.766387766331476</c:v>
                </c:pt>
                <c:pt idx="216">
                  <c:v>57.78529420207591</c:v>
                </c:pt>
                <c:pt idx="217">
                  <c:v>57.804138196554028</c:v>
                </c:pt>
                <c:pt idx="218">
                  <c:v>57.822920284921615</c:v>
                </c:pt>
                <c:pt idx="219">
                  <c:v>57.841640995369694</c:v>
                </c:pt>
                <c:pt idx="220">
                  <c:v>57.860300849246769</c:v>
                </c:pt>
                <c:pt idx="221">
                  <c:v>57.87890036117831</c:v>
                </c:pt>
                <c:pt idx="222">
                  <c:v>57.897440039183657</c:v>
                </c:pt>
                <c:pt idx="223">
                  <c:v>57.915920384790375</c:v>
                </c:pt>
                <c:pt idx="224">
                  <c:v>57.934341893146112</c:v>
                </c:pt>
                <c:pt idx="225">
                  <c:v>57.952705053128049</c:v>
                </c:pt>
                <c:pt idx="226">
                  <c:v>57.97101034744999</c:v>
                </c:pt>
                <c:pt idx="227">
                  <c:v>57.989258252767144</c:v>
                </c:pt>
                <c:pt idx="228">
                  <c:v>58.007449239778715</c:v>
                </c:pt>
                <c:pt idx="229">
                  <c:v>58.025583773328258</c:v>
                </c:pt>
                <c:pt idx="230">
                  <c:v>58.04366231250193</c:v>
                </c:pt>
                <c:pt idx="231">
                  <c:v>58.061685310724719</c:v>
                </c:pt>
                <c:pt idx="232">
                  <c:v>58.079653215854577</c:v>
                </c:pt>
                <c:pt idx="233">
                  <c:v>58.097566470274657</c:v>
                </c:pt>
                <c:pt idx="234">
                  <c:v>58.11542551098357</c:v>
                </c:pt>
                <c:pt idx="235">
                  <c:v>58.133230769683841</c:v>
                </c:pt>
                <c:pt idx="236">
                  <c:v>58.150982672868494</c:v>
                </c:pt>
                <c:pt idx="237">
                  <c:v>58.16868164190587</c:v>
                </c:pt>
                <c:pt idx="238">
                  <c:v>58.186328093122739</c:v>
                </c:pt>
                <c:pt idx="239">
                  <c:v>58.203922437885659</c:v>
                </c:pt>
                <c:pt idx="240">
                  <c:v>58.221465082680766</c:v>
                </c:pt>
                <c:pt idx="241">
                  <c:v>58.238956429191887</c:v>
                </c:pt>
                <c:pt idx="242">
                  <c:v>58.256396874377131</c:v>
                </c:pt>
                <c:pt idx="243">
                  <c:v>58.273786810543903</c:v>
                </c:pt>
                <c:pt idx="244">
                  <c:v>58.291126625422464</c:v>
                </c:pt>
                <c:pt idx="245">
                  <c:v>58.30841670223802</c:v>
                </c:pt>
                <c:pt idx="246">
                  <c:v>58.325657419781358</c:v>
                </c:pt>
                <c:pt idx="247">
                  <c:v>58.342849152478124</c:v>
                </c:pt>
                <c:pt idx="248">
                  <c:v>58.359992270456715</c:v>
                </c:pt>
                <c:pt idx="249">
                  <c:v>58.377087139614915</c:v>
                </c:pt>
                <c:pt idx="250">
                  <c:v>58.394134121685113</c:v>
                </c:pt>
                <c:pt idx="251">
                  <c:v>58.411133574298375</c:v>
                </c:pt>
                <c:pt idx="252">
                  <c:v>58.428085851047193</c:v>
                </c:pt>
                <c:pt idx="253">
                  <c:v>58.44499130154712</c:v>
                </c:pt>
                <c:pt idx="254">
                  <c:v>58.461850271497106</c:v>
                </c:pt>
                <c:pt idx="255">
                  <c:v>58.478663102738807</c:v>
                </c:pt>
                <c:pt idx="256">
                  <c:v>58.495430133314656</c:v>
                </c:pt>
                <c:pt idx="257">
                  <c:v>58.512151697524949</c:v>
                </c:pt>
                <c:pt idx="258">
                  <c:v>58.528828125983743</c:v>
                </c:pt>
                <c:pt idx="259">
                  <c:v>58.545459745673796</c:v>
                </c:pt>
                <c:pt idx="260">
                  <c:v>58.562046880000395</c:v>
                </c:pt>
                <c:pt idx="261">
                  <c:v>58.578589848844281</c:v>
                </c:pt>
                <c:pt idx="262">
                  <c:v>58.595088968613503</c:v>
                </c:pt>
                <c:pt idx="263">
                  <c:v>58.611544552294362</c:v>
                </c:pt>
                <c:pt idx="264">
                  <c:v>58.627956909501393</c:v>
                </c:pt>
                <c:pt idx="265">
                  <c:v>58.644326346526455</c:v>
                </c:pt>
                <c:pt idx="266">
                  <c:v>58.660653166386894</c:v>
                </c:pt>
                <c:pt idx="267">
                  <c:v>58.676937668872853</c:v>
                </c:pt>
                <c:pt idx="268">
                  <c:v>58.693180150593726</c:v>
                </c:pt>
                <c:pt idx="269">
                  <c:v>58.709380905023743</c:v>
                </c:pt>
                <c:pt idx="270">
                  <c:v>58.725540222546776</c:v>
                </c:pt>
                <c:pt idx="271">
                  <c:v>58.741658390500277</c:v>
                </c:pt>
                <c:pt idx="272">
                  <c:v>58.757735693218535</c:v>
                </c:pt>
                <c:pt idx="273">
                  <c:v>58.77377241207504</c:v>
                </c:pt>
                <c:pt idx="274">
                  <c:v>58.789768825524199</c:v>
                </c:pt>
                <c:pt idx="275">
                  <c:v>58.805725209142238</c:v>
                </c:pt>
                <c:pt idx="276">
                  <c:v>58.821641835667464</c:v>
                </c:pt>
                <c:pt idx="277">
                  <c:v>58.837518975039728</c:v>
                </c:pt>
                <c:pt idx="278">
                  <c:v>58.853356894439237</c:v>
                </c:pt>
                <c:pt idx="279">
                  <c:v>58.869155858324767</c:v>
                </c:pt>
                <c:pt idx="280">
                  <c:v>58.884916128471069</c:v>
                </c:pt>
                <c:pt idx="281">
                  <c:v>58.900637964005732</c:v>
                </c:pt>
                <c:pt idx="282">
                  <c:v>58.916321621445391</c:v>
                </c:pt>
                <c:pt idx="283">
                  <c:v>58.931967354731263</c:v>
                </c:pt>
                <c:pt idx="284">
                  <c:v>58.947575415264168</c:v>
                </c:pt>
                <c:pt idx="285">
                  <c:v>58.963146051938864</c:v>
                </c:pt>
                <c:pt idx="286">
                  <c:v>58.97867951117783</c:v>
                </c:pt>
                <c:pt idx="287">
                  <c:v>58.994176036964518</c:v>
                </c:pt>
                <c:pt idx="288">
                  <c:v>59.009635870875961</c:v>
                </c:pt>
                <c:pt idx="289">
                  <c:v>59.0250592521149</c:v>
                </c:pt>
                <c:pt idx="290">
                  <c:v>59.040446417541368</c:v>
                </c:pt>
                <c:pt idx="291">
                  <c:v>59.055797601703709</c:v>
                </c:pt>
                <c:pt idx="292">
                  <c:v>59.071113036869086</c:v>
                </c:pt>
                <c:pt idx="293">
                  <c:v>59.086392953053533</c:v>
                </c:pt>
                <c:pt idx="294">
                  <c:v>59.101637578051474</c:v>
                </c:pt>
                <c:pt idx="295">
                  <c:v>59.11684713746471</c:v>
                </c:pt>
                <c:pt idx="296">
                  <c:v>59.13202185473105</c:v>
                </c:pt>
                <c:pt idx="297">
                  <c:v>59.147161951152349</c:v>
                </c:pt>
                <c:pt idx="298">
                  <c:v>59.162267645922149</c:v>
                </c:pt>
                <c:pt idx="299">
                  <c:v>59.177339156152875</c:v>
                </c:pt>
                <c:pt idx="300">
                  <c:v>59.192376696902592</c:v>
                </c:pt>
                <c:pt idx="301">
                  <c:v>59.20738048120127</c:v>
                </c:pt>
                <c:pt idx="302">
                  <c:v>59.222350720076719</c:v>
                </c:pt>
                <c:pt idx="303">
                  <c:v>59.237287622580041</c:v>
                </c:pt>
                <c:pt idx="304">
                  <c:v>59.252191395810726</c:v>
                </c:pt>
                <c:pt idx="305">
                  <c:v>59.267062244941258</c:v>
                </c:pt>
                <c:pt idx="306">
                  <c:v>59.281900373241463</c:v>
                </c:pt>
                <c:pt idx="307">
                  <c:v>59.296705982102317</c:v>
                </c:pt>
                <c:pt idx="308">
                  <c:v>59.311479271059547</c:v>
                </c:pt>
                <c:pt idx="309">
                  <c:v>59.326220437816751</c:v>
                </c:pt>
                <c:pt idx="310">
                  <c:v>59.340929678268118</c:v>
                </c:pt>
                <c:pt idx="311">
                  <c:v>59.355607186520942</c:v>
                </c:pt>
                <c:pt idx="312">
                  <c:v>59.370253154917656</c:v>
                </c:pt>
                <c:pt idx="313">
                  <c:v>59.384867774057547</c:v>
                </c:pt>
                <c:pt idx="314">
                  <c:v>59.399451232818208</c:v>
                </c:pt>
                <c:pt idx="315">
                  <c:v>59.414003718376556</c:v>
                </c:pt>
                <c:pt idx="316">
                  <c:v>59.428525416229611</c:v>
                </c:pt>
                <c:pt idx="317">
                  <c:v>59.443016510214896</c:v>
                </c:pt>
                <c:pt idx="318">
                  <c:v>59.457477182530575</c:v>
                </c:pt>
                <c:pt idx="319">
                  <c:v>59.471907613755235</c:v>
                </c:pt>
                <c:pt idx="320">
                  <c:v>59.486307982867437</c:v>
                </c:pt>
                <c:pt idx="321">
                  <c:v>59.500678467264869</c:v>
                </c:pt>
                <c:pt idx="322">
                  <c:v>59.515019242783318</c:v>
                </c:pt>
                <c:pt idx="323">
                  <c:v>59.529330483715277</c:v>
                </c:pt>
                <c:pt idx="324">
                  <c:v>59.543612362828334</c:v>
                </c:pt>
                <c:pt idx="325">
                  <c:v>59.557865051383232</c:v>
                </c:pt>
                <c:pt idx="326">
                  <c:v>59.572088719151665</c:v>
                </c:pt>
                <c:pt idx="327">
                  <c:v>59.586283534433903</c:v>
                </c:pt>
                <c:pt idx="328">
                  <c:v>59.600449664075995</c:v>
                </c:pt>
                <c:pt idx="329">
                  <c:v>59.614587273486841</c:v>
                </c:pt>
                <c:pt idx="330">
                  <c:v>59.628696526655013</c:v>
                </c:pt>
                <c:pt idx="331">
                  <c:v>59.642777586165224</c:v>
                </c:pt>
                <c:pt idx="332">
                  <c:v>59.656830613214652</c:v>
                </c:pt>
                <c:pt idx="333">
                  <c:v>59.670855767629043</c:v>
                </c:pt>
                <c:pt idx="334">
                  <c:v>59.684853207878454</c:v>
                </c:pt>
                <c:pt idx="335">
                  <c:v>59.698823091092933</c:v>
                </c:pt>
                <c:pt idx="336">
                  <c:v>59.712765573077803</c:v>
                </c:pt>
                <c:pt idx="337">
                  <c:v>59.726680808328886</c:v>
                </c:pt>
                <c:pt idx="338">
                  <c:v>59.740568950047411</c:v>
                </c:pt>
                <c:pt idx="339">
                  <c:v>59.754430150154704</c:v>
                </c:pt>
                <c:pt idx="340">
                  <c:v>59.768264559306701</c:v>
                </c:pt>
                <c:pt idx="341">
                  <c:v>59.782072326908306</c:v>
                </c:pt>
                <c:pt idx="342">
                  <c:v>59.795853601127398</c:v>
                </c:pt>
                <c:pt idx="343">
                  <c:v>59.809608528908825</c:v>
                </c:pt>
                <c:pt idx="344">
                  <c:v>59.823337255987994</c:v>
                </c:pt>
                <c:pt idx="345">
                  <c:v>59.837039926904509</c:v>
                </c:pt>
                <c:pt idx="346">
                  <c:v>59.850716685015364</c:v>
                </c:pt>
                <c:pt idx="347">
                  <c:v>59.86436767250818</c:v>
                </c:pt>
                <c:pt idx="348">
                  <c:v>59.877993030414061</c:v>
                </c:pt>
                <c:pt idx="349">
                  <c:v>59.891592898620466</c:v>
                </c:pt>
                <c:pt idx="350">
                  <c:v>59.90516741588371</c:v>
                </c:pt>
                <c:pt idx="351">
                  <c:v>59.91871671984142</c:v>
                </c:pt>
                <c:pt idx="352">
                  <c:v>59.932240947024795</c:v>
                </c:pt>
                <c:pt idx="353">
                  <c:v>59.945740232870655</c:v>
                </c:pt>
                <c:pt idx="354">
                  <c:v>59.959214711733381</c:v>
                </c:pt>
                <c:pt idx="355">
                  <c:v>59.972664516896657</c:v>
                </c:pt>
                <c:pt idx="356">
                  <c:v>59.986089780585019</c:v>
                </c:pt>
                <c:pt idx="357">
                  <c:v>59.99949063397537</c:v>
                </c:pt>
                <c:pt idx="358">
                  <c:v>60.01286720720816</c:v>
                </c:pt>
                <c:pt idx="359">
                  <c:v>60.026219629398611</c:v>
                </c:pt>
                <c:pt idx="360">
                  <c:v>60.039548028647609</c:v>
                </c:pt>
                <c:pt idx="361">
                  <c:v>60.052852532052547</c:v>
                </c:pt>
                <c:pt idx="362">
                  <c:v>60.066133265718058</c:v>
                </c:pt>
                <c:pt idx="363">
                  <c:v>60.079390354766495</c:v>
                </c:pt>
                <c:pt idx="364">
                  <c:v>60.092623923348349</c:v>
                </c:pt>
                <c:pt idx="365">
                  <c:v>60.105834094652522</c:v>
                </c:pt>
                <c:pt idx="366">
                  <c:v>60.119020990916418</c:v>
                </c:pt>
                <c:pt idx="367">
                  <c:v>60.132184733435984</c:v>
                </c:pt>
                <c:pt idx="368">
                  <c:v>60.145325442575519</c:v>
                </c:pt>
                <c:pt idx="369">
                  <c:v>60.158443237777405</c:v>
                </c:pt>
                <c:pt idx="370">
                  <c:v>60.171538237571774</c:v>
                </c:pt>
                <c:pt idx="371">
                  <c:v>60.184610559585884</c:v>
                </c:pt>
                <c:pt idx="372">
                  <c:v>60.197660320553545</c:v>
                </c:pt>
                <c:pt idx="373">
                  <c:v>60.210687636324309</c:v>
                </c:pt>
                <c:pt idx="374">
                  <c:v>60.223692621872615</c:v>
                </c:pt>
                <c:pt idx="375">
                  <c:v>60.236675391306747</c:v>
                </c:pt>
                <c:pt idx="376">
                  <c:v>60.249636057877716</c:v>
                </c:pt>
                <c:pt idx="377">
                  <c:v>60.262574733988046</c:v>
                </c:pt>
                <c:pt idx="378">
                  <c:v>60.275491531200387</c:v>
                </c:pt>
                <c:pt idx="379">
                  <c:v>60.288386560246089</c:v>
                </c:pt>
                <c:pt idx="380">
                  <c:v>60.301259931033613</c:v>
                </c:pt>
                <c:pt idx="381">
                  <c:v>60.314111752656864</c:v>
                </c:pt>
                <c:pt idx="382">
                  <c:v>60.326942133403364</c:v>
                </c:pt>
                <c:pt idx="383">
                  <c:v>60.339751180762448</c:v>
                </c:pt>
                <c:pt idx="384">
                  <c:v>60.352539001433179</c:v>
                </c:pt>
                <c:pt idx="385">
                  <c:v>60.365305701332325</c:v>
                </c:pt>
                <c:pt idx="386">
                  <c:v>60.378051385602149</c:v>
                </c:pt>
                <c:pt idx="387">
                  <c:v>60.39077615861811</c:v>
                </c:pt>
                <c:pt idx="388">
                  <c:v>60.403480123996466</c:v>
                </c:pt>
                <c:pt idx="389">
                  <c:v>60.416163384601859</c:v>
                </c:pt>
                <c:pt idx="390">
                  <c:v>60.428826042554647</c:v>
                </c:pt>
                <c:pt idx="391">
                  <c:v>60.441468199238301</c:v>
                </c:pt>
                <c:pt idx="392">
                  <c:v>60.454089955306635</c:v>
                </c:pt>
                <c:pt idx="393">
                  <c:v>60.466691410690984</c:v>
                </c:pt>
                <c:pt idx="394">
                  <c:v>60.479272664607187</c:v>
                </c:pt>
                <c:pt idx="395">
                  <c:v>60.491833815562664</c:v>
                </c:pt>
                <c:pt idx="396">
                  <c:v>60.504374961363254</c:v>
                </c:pt>
                <c:pt idx="397">
                  <c:v>60.516896199120055</c:v>
                </c:pt>
                <c:pt idx="398">
                  <c:v>60.529397625256102</c:v>
                </c:pt>
                <c:pt idx="399">
                  <c:v>60.541879335513066</c:v>
                </c:pt>
                <c:pt idx="400">
                  <c:v>60.554341424957791</c:v>
                </c:pt>
                <c:pt idx="401">
                  <c:v>60.566783987988771</c:v>
                </c:pt>
                <c:pt idx="402">
                  <c:v>60.579207118342573</c:v>
                </c:pt>
                <c:pt idx="403">
                  <c:v>60.591610909100169</c:v>
                </c:pt>
                <c:pt idx="404">
                  <c:v>60.603995452693155</c:v>
                </c:pt>
                <c:pt idx="405">
                  <c:v>60.616360840909991</c:v>
                </c:pt>
                <c:pt idx="406">
                  <c:v>60.628707164902025</c:v>
                </c:pt>
                <c:pt idx="407">
                  <c:v>60.641034515189588</c:v>
                </c:pt>
                <c:pt idx="408">
                  <c:v>60.653342981667947</c:v>
                </c:pt>
                <c:pt idx="409">
                  <c:v>60.665632653613137</c:v>
                </c:pt>
                <c:pt idx="410">
                  <c:v>60.677903619687875</c:v>
                </c:pt>
                <c:pt idx="411">
                  <c:v>60.690155967947227</c:v>
                </c:pt>
                <c:pt idx="412">
                  <c:v>60.702389785844318</c:v>
                </c:pt>
                <c:pt idx="413">
                  <c:v>60.714605160235969</c:v>
                </c:pt>
                <c:pt idx="414">
                  <c:v>60.726802177388223</c:v>
                </c:pt>
                <c:pt idx="415">
                  <c:v>60.738980922981831</c:v>
                </c:pt>
                <c:pt idx="416">
                  <c:v>60.751141482117717</c:v>
                </c:pt>
                <c:pt idx="417">
                  <c:v>60.763283939322235</c:v>
                </c:pt>
                <c:pt idx="418">
                  <c:v>60.775408378552591</c:v>
                </c:pt>
                <c:pt idx="419">
                  <c:v>60.787514883201972</c:v>
                </c:pt>
                <c:pt idx="420">
                  <c:v>60.799603536104811</c:v>
                </c:pt>
                <c:pt idx="421">
                  <c:v>60.811674419541802</c:v>
                </c:pt>
                <c:pt idx="422">
                  <c:v>60.823727615245062</c:v>
                </c:pt>
                <c:pt idx="423">
                  <c:v>60.835763204403051</c:v>
                </c:pt>
                <c:pt idx="424">
                  <c:v>60.847781267665532</c:v>
                </c:pt>
                <c:pt idx="425">
                  <c:v>60.859781885148479</c:v>
                </c:pt>
                <c:pt idx="426">
                  <c:v>60.871765136438874</c:v>
                </c:pt>
                <c:pt idx="427">
                  <c:v>60.883731100599512</c:v>
                </c:pt>
                <c:pt idx="428">
                  <c:v>60.895679856173707</c:v>
                </c:pt>
                <c:pt idx="429">
                  <c:v>60.907611481189925</c:v>
                </c:pt>
                <c:pt idx="430">
                  <c:v>60.919526053166472</c:v>
                </c:pt>
                <c:pt idx="431">
                  <c:v>60.93142364911597</c:v>
                </c:pt>
                <c:pt idx="432">
                  <c:v>60.943304345549954</c:v>
                </c:pt>
                <c:pt idx="433">
                  <c:v>60.955168218483266</c:v>
                </c:pt>
                <c:pt idx="434">
                  <c:v>60.967015343438476</c:v>
                </c:pt>
                <c:pt idx="435">
                  <c:v>60.97884579545029</c:v>
                </c:pt>
                <c:pt idx="436">
                  <c:v>60.990659649069791</c:v>
                </c:pt>
                <c:pt idx="437">
                  <c:v>61.002456978368762</c:v>
                </c:pt>
                <c:pt idx="438">
                  <c:v>61.014237856943893</c:v>
                </c:pt>
                <c:pt idx="439">
                  <c:v>61.026002357920923</c:v>
                </c:pt>
                <c:pt idx="440">
                  <c:v>61.037750553958773</c:v>
                </c:pt>
                <c:pt idx="441">
                  <c:v>61.049482517253665</c:v>
                </c:pt>
                <c:pt idx="442">
                  <c:v>61.061198319543124</c:v>
                </c:pt>
                <c:pt idx="443">
                  <c:v>61.072898032109947</c:v>
                </c:pt>
                <c:pt idx="444">
                  <c:v>61.084581725786194</c:v>
                </c:pt>
                <c:pt idx="445">
                  <c:v>61.096249470957083</c:v>
                </c:pt>
                <c:pt idx="446">
                  <c:v>61.107901337564812</c:v>
                </c:pt>
                <c:pt idx="447">
                  <c:v>61.119537395112459</c:v>
                </c:pt>
                <c:pt idx="448">
                  <c:v>61.131157712667658</c:v>
                </c:pt>
                <c:pt idx="449">
                  <c:v>61.142762358866428</c:v>
                </c:pt>
                <c:pt idx="450">
                  <c:v>61.154351401916806</c:v>
                </c:pt>
                <c:pt idx="451">
                  <c:v>61.165924909602538</c:v>
                </c:pt>
                <c:pt idx="452">
                  <c:v>61.177482949286691</c:v>
                </c:pt>
                <c:pt idx="453">
                  <c:v>61.189025587915246</c:v>
                </c:pt>
                <c:pt idx="454">
                  <c:v>61.200552892020603</c:v>
                </c:pt>
                <c:pt idx="455">
                  <c:v>61.212064927725116</c:v>
                </c:pt>
                <c:pt idx="456">
                  <c:v>61.223561760744545</c:v>
                </c:pt>
                <c:pt idx="457">
                  <c:v>61.23504345639148</c:v>
                </c:pt>
                <c:pt idx="458">
                  <c:v>61.246510079578783</c:v>
                </c:pt>
                <c:pt idx="459">
                  <c:v>61.257961694822875</c:v>
                </c:pt>
                <c:pt idx="460">
                  <c:v>61.269398366247081</c:v>
                </c:pt>
                <c:pt idx="461">
                  <c:v>61.280820157584955</c:v>
                </c:pt>
                <c:pt idx="462">
                  <c:v>61.292227132183477</c:v>
                </c:pt>
                <c:pt idx="463">
                  <c:v>61.303619353006326</c:v>
                </c:pt>
                <c:pt idx="464">
                  <c:v>61.314996882637011</c:v>
                </c:pt>
                <c:pt idx="465">
                  <c:v>61.326359783282072</c:v>
                </c:pt>
                <c:pt idx="466">
                  <c:v>61.337708116774166</c:v>
                </c:pt>
                <c:pt idx="467">
                  <c:v>61.349041944575148</c:v>
                </c:pt>
                <c:pt idx="468">
                  <c:v>61.36036132777916</c:v>
                </c:pt>
                <c:pt idx="469">
                  <c:v>61.371666327115641</c:v>
                </c:pt>
                <c:pt idx="470">
                  <c:v>61.382957002952281</c:v>
                </c:pt>
                <c:pt idx="471">
                  <c:v>61.394233415298061</c:v>
                </c:pt>
                <c:pt idx="472">
                  <c:v>61.405495623806083</c:v>
                </c:pt>
                <c:pt idx="473">
                  <c:v>61.416743687776581</c:v>
                </c:pt>
                <c:pt idx="474">
                  <c:v>61.427977666159677</c:v>
                </c:pt>
                <c:pt idx="475">
                  <c:v>61.439197617558335</c:v>
                </c:pt>
                <c:pt idx="476">
                  <c:v>61.450403600231084</c:v>
                </c:pt>
                <c:pt idx="477">
                  <c:v>61.461595672094845</c:v>
                </c:pt>
                <c:pt idx="478">
                  <c:v>61.472773890727701</c:v>
                </c:pt>
                <c:pt idx="479">
                  <c:v>61.483938313371553</c:v>
                </c:pt>
                <c:pt idx="480">
                  <c:v>61.495088996934925</c:v>
                </c:pt>
                <c:pt idx="481">
                  <c:v>61.506225997995564</c:v>
                </c:pt>
                <c:pt idx="482">
                  <c:v>61.517349372803096</c:v>
                </c:pt>
                <c:pt idx="483">
                  <c:v>61.528459177281661</c:v>
                </c:pt>
                <c:pt idx="484">
                  <c:v>61.539555467032507</c:v>
                </c:pt>
                <c:pt idx="485">
                  <c:v>61.550638297336548</c:v>
                </c:pt>
                <c:pt idx="486">
                  <c:v>61.5617077231569</c:v>
                </c:pt>
                <c:pt idx="487">
                  <c:v>61.572763799141427</c:v>
                </c:pt>
                <c:pt idx="488">
                  <c:v>61.583806579625197</c:v>
                </c:pt>
                <c:pt idx="489">
                  <c:v>61.594836118632976</c:v>
                </c:pt>
                <c:pt idx="490">
                  <c:v>61.605852469881647</c:v>
                </c:pt>
                <c:pt idx="491">
                  <c:v>61.616855686782657</c:v>
                </c:pt>
                <c:pt idx="492">
                  <c:v>61.627845822444378</c:v>
                </c:pt>
                <c:pt idx="493">
                  <c:v>61.638822929674511</c:v>
                </c:pt>
                <c:pt idx="494">
                  <c:v>61.649787060982433</c:v>
                </c:pt>
                <c:pt idx="495">
                  <c:v>61.660738268581454</c:v>
                </c:pt>
                <c:pt idx="496">
                  <c:v>61.671676604391244</c:v>
                </c:pt>
                <c:pt idx="497">
                  <c:v>61.682602120039995</c:v>
                </c:pt>
                <c:pt idx="498">
                  <c:v>61.693514866866742</c:v>
                </c:pt>
                <c:pt idx="499">
                  <c:v>61.70441489592357</c:v>
                </c:pt>
                <c:pt idx="500">
                  <c:v>61.715302257977868</c:v>
                </c:pt>
                <c:pt idx="501">
                  <c:v>61.726177003514451</c:v>
                </c:pt>
                <c:pt idx="502">
                  <c:v>61.737039182737831</c:v>
                </c:pt>
                <c:pt idx="503">
                  <c:v>61.747888845574259</c:v>
                </c:pt>
                <c:pt idx="504">
                  <c:v>61.758726041673945</c:v>
                </c:pt>
                <c:pt idx="505">
                  <c:v>61.769550820413102</c:v>
                </c:pt>
                <c:pt idx="506">
                  <c:v>61.780363230896072</c:v>
                </c:pt>
                <c:pt idx="507">
                  <c:v>61.791163321957399</c:v>
                </c:pt>
                <c:pt idx="508">
                  <c:v>61.801951142163844</c:v>
                </c:pt>
                <c:pt idx="509">
                  <c:v>61.812726739816448</c:v>
                </c:pt>
                <c:pt idx="510">
                  <c:v>61.823490162952538</c:v>
                </c:pt>
                <c:pt idx="511">
                  <c:v>61.834241459347709</c:v>
                </c:pt>
                <c:pt idx="512">
                  <c:v>61.844980676517771</c:v>
                </c:pt>
                <c:pt idx="513">
                  <c:v>61.855707861720781</c:v>
                </c:pt>
                <c:pt idx="514">
                  <c:v>61.866423061958884</c:v>
                </c:pt>
                <c:pt idx="515">
                  <c:v>61.877126323980328</c:v>
                </c:pt>
                <c:pt idx="516">
                  <c:v>61.887817694281246</c:v>
                </c:pt>
                <c:pt idx="517">
                  <c:v>61.898497219107654</c:v>
                </c:pt>
                <c:pt idx="518">
                  <c:v>61.909164944457252</c:v>
                </c:pt>
                <c:pt idx="519">
                  <c:v>61.919820916081285</c:v>
                </c:pt>
                <c:pt idx="520">
                  <c:v>61.930465179486355</c:v>
                </c:pt>
                <c:pt idx="521">
                  <c:v>61.941097779936264</c:v>
                </c:pt>
                <c:pt idx="522">
                  <c:v>61.951718762453801</c:v>
                </c:pt>
                <c:pt idx="523">
                  <c:v>61.962328171822499</c:v>
                </c:pt>
                <c:pt idx="524">
                  <c:v>61.972926052588441</c:v>
                </c:pt>
                <c:pt idx="525">
                  <c:v>61.983512449061948</c:v>
                </c:pt>
                <c:pt idx="526">
                  <c:v>61.994087405319348</c:v>
                </c:pt>
                <c:pt idx="527">
                  <c:v>62.004650965204711</c:v>
                </c:pt>
                <c:pt idx="528">
                  <c:v>62.015203172331475</c:v>
                </c:pt>
                <c:pt idx="529">
                  <c:v>62.025744070084222</c:v>
                </c:pt>
                <c:pt idx="530">
                  <c:v>62.036273701620274</c:v>
                </c:pt>
                <c:pt idx="531">
                  <c:v>62.046792109871362</c:v>
                </c:pt>
                <c:pt idx="532">
                  <c:v>62.057299337545288</c:v>
                </c:pt>
                <c:pt idx="533">
                  <c:v>62.067795427127514</c:v>
                </c:pt>
                <c:pt idx="534">
                  <c:v>62.078280420882798</c:v>
                </c:pt>
                <c:pt idx="535">
                  <c:v>62.088754360856782</c:v>
                </c:pt>
                <c:pt idx="536">
                  <c:v>62.099217288877554</c:v>
                </c:pt>
                <c:pt idx="537">
                  <c:v>62.109669246557225</c:v>
                </c:pt>
                <c:pt idx="538">
                  <c:v>62.120110275293484</c:v>
                </c:pt>
                <c:pt idx="539">
                  <c:v>62.130540416271124</c:v>
                </c:pt>
                <c:pt idx="540">
                  <c:v>62.140959710463584</c:v>
                </c:pt>
                <c:pt idx="541">
                  <c:v>62.151368198634415</c:v>
                </c:pt>
                <c:pt idx="542">
                  <c:v>62.161765921338827</c:v>
                </c:pt>
                <c:pt idx="543">
                  <c:v>62.172152918925164</c:v>
                </c:pt>
                <c:pt idx="544">
                  <c:v>62.182529231536336</c:v>
                </c:pt>
                <c:pt idx="545">
                  <c:v>62.192894899111295</c:v>
                </c:pt>
                <c:pt idx="546">
                  <c:v>62.20324996138649</c:v>
                </c:pt>
                <c:pt idx="547">
                  <c:v>62.213594457897315</c:v>
                </c:pt>
                <c:pt idx="548">
                  <c:v>62.223928427979445</c:v>
                </c:pt>
                <c:pt idx="549">
                  <c:v>62.234251910770361</c:v>
                </c:pt>
                <c:pt idx="550">
                  <c:v>62.244564945210627</c:v>
                </c:pt>
                <c:pt idx="551">
                  <c:v>62.254867570045363</c:v>
                </c:pt>
                <c:pt idx="552">
                  <c:v>62.265159823825542</c:v>
                </c:pt>
                <c:pt idx="553">
                  <c:v>62.275441744909408</c:v>
                </c:pt>
                <c:pt idx="554">
                  <c:v>62.285713371463778</c:v>
                </c:pt>
                <c:pt idx="555">
                  <c:v>62.295974741465386</c:v>
                </c:pt>
                <c:pt idx="556">
                  <c:v>62.306225892702216</c:v>
                </c:pt>
                <c:pt idx="557">
                  <c:v>62.316466862774803</c:v>
                </c:pt>
                <c:pt idx="558">
                  <c:v>62.326697689097522</c:v>
                </c:pt>
                <c:pt idx="559">
                  <c:v>62.336918408899898</c:v>
                </c:pt>
                <c:pt idx="560">
                  <c:v>62.347129059227868</c:v>
                </c:pt>
                <c:pt idx="561">
                  <c:v>62.357329676945056</c:v>
                </c:pt>
                <c:pt idx="562">
                  <c:v>62.367520298734</c:v>
                </c:pt>
                <c:pt idx="563">
                  <c:v>62.377700961097425</c:v>
                </c:pt>
                <c:pt idx="564">
                  <c:v>62.387871700359483</c:v>
                </c:pt>
                <c:pt idx="565">
                  <c:v>62.398032552666933</c:v>
                </c:pt>
                <c:pt idx="566">
                  <c:v>62.408183553990405</c:v>
                </c:pt>
                <c:pt idx="567">
                  <c:v>62.418324740125549</c:v>
                </c:pt>
                <c:pt idx="568">
                  <c:v>62.428456146694273</c:v>
                </c:pt>
                <c:pt idx="569">
                  <c:v>62.438577809145904</c:v>
                </c:pt>
                <c:pt idx="570">
                  <c:v>62.448689762758349</c:v>
                </c:pt>
                <c:pt idx="571">
                  <c:v>62.458792042639281</c:v>
                </c:pt>
                <c:pt idx="572">
                  <c:v>62.468884683727254</c:v>
                </c:pt>
                <c:pt idx="573">
                  <c:v>62.478967720792895</c:v>
                </c:pt>
                <c:pt idx="574">
                  <c:v>62.489041188439977</c:v>
                </c:pt>
                <c:pt idx="575">
                  <c:v>62.499105121106616</c:v>
                </c:pt>
                <c:pt idx="576">
                  <c:v>62.509159553066297</c:v>
                </c:pt>
                <c:pt idx="577">
                  <c:v>62.519204518429035</c:v>
                </c:pt>
                <c:pt idx="578">
                  <c:v>62.529240051142494</c:v>
                </c:pt>
                <c:pt idx="579">
                  <c:v>62.539266184992975</c:v>
                </c:pt>
                <c:pt idx="580">
                  <c:v>62.5492829536066</c:v>
                </c:pt>
                <c:pt idx="581">
                  <c:v>62.559290390450307</c:v>
                </c:pt>
                <c:pt idx="582">
                  <c:v>62.569288528832935</c:v>
                </c:pt>
                <c:pt idx="583">
                  <c:v>62.579277401906296</c:v>
                </c:pt>
                <c:pt idx="584">
                  <c:v>62.589257042666155</c:v>
                </c:pt>
                <c:pt idx="585">
                  <c:v>62.599227483953335</c:v>
                </c:pt>
                <c:pt idx="586">
                  <c:v>62.609188758454671</c:v>
                </c:pt>
                <c:pt idx="587">
                  <c:v>62.619140898704103</c:v>
                </c:pt>
                <c:pt idx="588">
                  <c:v>62.629083937083607</c:v>
                </c:pt>
                <c:pt idx="589">
                  <c:v>62.63901790582424</c:v>
                </c:pt>
                <c:pt idx="590">
                  <c:v>62.648942837007127</c:v>
                </c:pt>
                <c:pt idx="591">
                  <c:v>62.658858762564407</c:v>
                </c:pt>
                <c:pt idx="592">
                  <c:v>62.668765714280276</c:v>
                </c:pt>
                <c:pt idx="593">
                  <c:v>62.678663723791878</c:v>
                </c:pt>
                <c:pt idx="594">
                  <c:v>62.68855282259031</c:v>
                </c:pt>
                <c:pt idx="595">
                  <c:v>62.698433042021577</c:v>
                </c:pt>
                <c:pt idx="596">
                  <c:v>62.7083044132875</c:v>
                </c:pt>
                <c:pt idx="597">
                  <c:v>62.718166967446692</c:v>
                </c:pt>
                <c:pt idx="598">
                  <c:v>62.728020735415434</c:v>
                </c:pt>
                <c:pt idx="599">
                  <c:v>62.737865747968669</c:v>
                </c:pt>
                <c:pt idx="600">
                  <c:v>62.747702035740843</c:v>
                </c:pt>
                <c:pt idx="601">
                  <c:v>62.757529629226859</c:v>
                </c:pt>
                <c:pt idx="602">
                  <c:v>62.767348558782949</c:v>
                </c:pt>
                <c:pt idx="603">
                  <c:v>62.777158854627572</c:v>
                </c:pt>
                <c:pt idx="604">
                  <c:v>62.786960546842309</c:v>
                </c:pt>
                <c:pt idx="605">
                  <c:v>62.796753665372734</c:v>
                </c:pt>
                <c:pt idx="606">
                  <c:v>62.806538240029262</c:v>
                </c:pt>
                <c:pt idx="607">
                  <c:v>62.816314300488074</c:v>
                </c:pt>
                <c:pt idx="608">
                  <c:v>62.826081876291887</c:v>
                </c:pt>
                <c:pt idx="609">
                  <c:v>62.83584099685087</c:v>
                </c:pt>
                <c:pt idx="610">
                  <c:v>62.845591691443452</c:v>
                </c:pt>
                <c:pt idx="611">
                  <c:v>62.8553339892172</c:v>
                </c:pt>
                <c:pt idx="612">
                  <c:v>62.865067919189599</c:v>
                </c:pt>
                <c:pt idx="613">
                  <c:v>62.874793510248878</c:v>
                </c:pt>
                <c:pt idx="614">
                  <c:v>62.884510791154888</c:v>
                </c:pt>
                <c:pt idx="615">
                  <c:v>62.894219790539836</c:v>
                </c:pt>
                <c:pt idx="616">
                  <c:v>62.903920536909126</c:v>
                </c:pt>
                <c:pt idx="617">
                  <c:v>62.913613058642163</c:v>
                </c:pt>
                <c:pt idx="618">
                  <c:v>62.92329738399313</c:v>
                </c:pt>
                <c:pt idx="619">
                  <c:v>62.932973541091769</c:v>
                </c:pt>
                <c:pt idx="620">
                  <c:v>62.942641557944171</c:v>
                </c:pt>
                <c:pt idx="621">
                  <c:v>62.952301462433553</c:v>
                </c:pt>
                <c:pt idx="622">
                  <c:v>62.961953282320991</c:v>
                </c:pt>
                <c:pt idx="623">
                  <c:v>62.971597045246234</c:v>
                </c:pt>
                <c:pt idx="624">
                  <c:v>62.981232778728447</c:v>
                </c:pt>
                <c:pt idx="625">
                  <c:v>62.99086051016689</c:v>
                </c:pt>
                <c:pt idx="626">
                  <c:v>63.000480266841755</c:v>
                </c:pt>
                <c:pt idx="627">
                  <c:v>63.010092075914876</c:v>
                </c:pt>
                <c:pt idx="628">
                  <c:v>63.019695964430419</c:v>
                </c:pt>
                <c:pt idx="629">
                  <c:v>63.029291959315664</c:v>
                </c:pt>
                <c:pt idx="630">
                  <c:v>63.038880087381685</c:v>
                </c:pt>
                <c:pt idx="631">
                  <c:v>63.04846037532409</c:v>
                </c:pt>
                <c:pt idx="632">
                  <c:v>63.05803284972373</c:v>
                </c:pt>
                <c:pt idx="633">
                  <c:v>63.067597537047369</c:v>
                </c:pt>
                <c:pt idx="634">
                  <c:v>63.077154463648462</c:v>
                </c:pt>
                <c:pt idx="635">
                  <c:v>63.086703655767735</c:v>
                </c:pt>
                <c:pt idx="636">
                  <c:v>63.096245139533984</c:v>
                </c:pt>
                <c:pt idx="637">
                  <c:v>63.105778940964697</c:v>
                </c:pt>
                <c:pt idx="638">
                  <c:v>63.115305085966732</c:v>
                </c:pt>
                <c:pt idx="639">
                  <c:v>63.12482360033701</c:v>
                </c:pt>
                <c:pt idx="640">
                  <c:v>63.134334509763193</c:v>
                </c:pt>
                <c:pt idx="641">
                  <c:v>63.143837839824307</c:v>
                </c:pt>
                <c:pt idx="642">
                  <c:v>63.153333615991428</c:v>
                </c:pt>
                <c:pt idx="643">
                  <c:v>63.162821863628338</c:v>
                </c:pt>
                <c:pt idx="644">
                  <c:v>63.172302607992165</c:v>
                </c:pt>
                <c:pt idx="645">
                  <c:v>63.181775874234006</c:v>
                </c:pt>
                <c:pt idx="646">
                  <c:v>63.191241687399632</c:v>
                </c:pt>
                <c:pt idx="647">
                  <c:v>63.200700072430017</c:v>
                </c:pt>
                <c:pt idx="648">
                  <c:v>63.210151054162068</c:v>
                </c:pt>
                <c:pt idx="649">
                  <c:v>63.219594657329189</c:v>
                </c:pt>
                <c:pt idx="650">
                  <c:v>63.229030906561924</c:v>
                </c:pt>
                <c:pt idx="651">
                  <c:v>63.238459826388571</c:v>
                </c:pt>
                <c:pt idx="652">
                  <c:v>63.247881441235769</c:v>
                </c:pt>
                <c:pt idx="653">
                  <c:v>63.257295775429142</c:v>
                </c:pt>
                <c:pt idx="654">
                  <c:v>63.266702853193863</c:v>
                </c:pt>
                <c:pt idx="655">
                  <c:v>63.276102698655286</c:v>
                </c:pt>
                <c:pt idx="656">
                  <c:v>63.285495335839528</c:v>
                </c:pt>
                <c:pt idx="657">
                  <c:v>63.294880788674028</c:v>
                </c:pt>
                <c:pt idx="658">
                  <c:v>63.304259080988167</c:v>
                </c:pt>
                <c:pt idx="659">
                  <c:v>63.313630236513838</c:v>
                </c:pt>
                <c:pt idx="660">
                  <c:v>63.322994278886021</c:v>
                </c:pt>
                <c:pt idx="661">
                  <c:v>63.332351231643329</c:v>
                </c:pt>
                <c:pt idx="662">
                  <c:v>63.341701118228627</c:v>
                </c:pt>
                <c:pt idx="663">
                  <c:v>63.351043961989554</c:v>
                </c:pt>
                <c:pt idx="664">
                  <c:v>63.360379786179102</c:v>
                </c:pt>
                <c:pt idx="665">
                  <c:v>63.369708613956142</c:v>
                </c:pt>
                <c:pt idx="666">
                  <c:v>63.379030468386006</c:v>
                </c:pt>
                <c:pt idx="667">
                  <c:v>63.388345372441051</c:v>
                </c:pt>
                <c:pt idx="668">
                  <c:v>63.397653349001132</c:v>
                </c:pt>
                <c:pt idx="669">
                  <c:v>63.406954420854198</c:v>
                </c:pt>
                <c:pt idx="670">
                  <c:v>63.41624861069684</c:v>
                </c:pt>
                <c:pt idx="671">
                  <c:v>63.425535941134754</c:v>
                </c:pt>
                <c:pt idx="672">
                  <c:v>63.434816434683341</c:v>
                </c:pt>
                <c:pt idx="673">
                  <c:v>63.444090113768176</c:v>
                </c:pt>
                <c:pt idx="674">
                  <c:v>63.453357000725568</c:v>
                </c:pt>
                <c:pt idx="675">
                  <c:v>63.462617117803063</c:v>
                </c:pt>
                <c:pt idx="676">
                  <c:v>63.471870487159926</c:v>
                </c:pt>
                <c:pt idx="677">
                  <c:v>63.481117130867716</c:v>
                </c:pt>
                <c:pt idx="678">
                  <c:v>63.490357070910711</c:v>
                </c:pt>
                <c:pt idx="679">
                  <c:v>63.499590329186489</c:v>
                </c:pt>
                <c:pt idx="680">
                  <c:v>63.508816927506366</c:v>
                </c:pt>
                <c:pt idx="681">
                  <c:v>63.518036887595912</c:v>
                </c:pt>
                <c:pt idx="682">
                  <c:v>63.527250231095465</c:v>
                </c:pt>
                <c:pt idx="683">
                  <c:v>63.536456979560576</c:v>
                </c:pt>
                <c:pt idx="684">
                  <c:v>63.545657154462511</c:v>
                </c:pt>
                <c:pt idx="685">
                  <c:v>63.554850777188761</c:v>
                </c:pt>
                <c:pt idx="686">
                  <c:v>63.564037869043453</c:v>
                </c:pt>
                <c:pt idx="687">
                  <c:v>63.573218451247925</c:v>
                </c:pt>
                <c:pt idx="688">
                  <c:v>63.582392544941058</c:v>
                </c:pt>
                <c:pt idx="689">
                  <c:v>63.591560171179893</c:v>
                </c:pt>
                <c:pt idx="690">
                  <c:v>63.600721350939992</c:v>
                </c:pt>
                <c:pt idx="691">
                  <c:v>63.609876105115916</c:v>
                </c:pt>
                <c:pt idx="692">
                  <c:v>63.619024454521735</c:v>
                </c:pt>
                <c:pt idx="693">
                  <c:v>63.628166419891414</c:v>
                </c:pt>
                <c:pt idx="694">
                  <c:v>63.637302021879329</c:v>
                </c:pt>
                <c:pt idx="695">
                  <c:v>63.646431281060643</c:v>
                </c:pt>
                <c:pt idx="696">
                  <c:v>63.655554217931815</c:v>
                </c:pt>
                <c:pt idx="697">
                  <c:v>63.664670852911023</c:v>
                </c:pt>
                <c:pt idx="698">
                  <c:v>63.673781206338575</c:v>
                </c:pt>
                <c:pt idx="699">
                  <c:v>63.682885298477395</c:v>
                </c:pt>
                <c:pt idx="700">
                  <c:v>63.691983149513412</c:v>
                </c:pt>
                <c:pt idx="701">
                  <c:v>63.701074779556002</c:v>
                </c:pt>
                <c:pt idx="702">
                  <c:v>63.710160208638449</c:v>
                </c:pt>
                <c:pt idx="703">
                  <c:v>63.719239456718313</c:v>
                </c:pt>
                <c:pt idx="704">
                  <c:v>63.728312543677887</c:v>
                </c:pt>
                <c:pt idx="705">
                  <c:v>63.737379489324617</c:v>
                </c:pt>
                <c:pt idx="706">
                  <c:v>63.746440313391481</c:v>
                </c:pt>
                <c:pt idx="707">
                  <c:v>63.755495035537486</c:v>
                </c:pt>
                <c:pt idx="708">
                  <c:v>63.764543675347944</c:v>
                </c:pt>
                <c:pt idx="709">
                  <c:v>63.773586252335029</c:v>
                </c:pt>
                <c:pt idx="710">
                  <c:v>63.782622785938059</c:v>
                </c:pt>
                <c:pt idx="711">
                  <c:v>63.791653295523972</c:v>
                </c:pt>
                <c:pt idx="712">
                  <c:v>63.800677800387703</c:v>
                </c:pt>
                <c:pt idx="713">
                  <c:v>63.809696319752554</c:v>
                </c:pt>
                <c:pt idx="714">
                  <c:v>63.818708872770635</c:v>
                </c:pt>
                <c:pt idx="715">
                  <c:v>63.827715478523224</c:v>
                </c:pt>
                <c:pt idx="716">
                  <c:v>63.836716156021168</c:v>
                </c:pt>
                <c:pt idx="717">
                  <c:v>63.84571092420525</c:v>
                </c:pt>
                <c:pt idx="718">
                  <c:v>63.854699801946602</c:v>
                </c:pt>
                <c:pt idx="719">
                  <c:v>63.863682808047066</c:v>
                </c:pt>
                <c:pt idx="720">
                  <c:v>63.872659961239577</c:v>
                </c:pt>
                <c:pt idx="721">
                  <c:v>63.881631280188522</c:v>
                </c:pt>
                <c:pt idx="722">
                  <c:v>63.890596783490139</c:v>
                </c:pt>
                <c:pt idx="723">
                  <c:v>63.899556489672889</c:v>
                </c:pt>
                <c:pt idx="724">
                  <c:v>63.908510417197796</c:v>
                </c:pt>
                <c:pt idx="725">
                  <c:v>63.917458584458828</c:v>
                </c:pt>
                <c:pt idx="726">
                  <c:v>63.926401009783298</c:v>
                </c:pt>
                <c:pt idx="727">
                  <c:v>63.935337711432119</c:v>
                </c:pt>
                <c:pt idx="728">
                  <c:v>63.944268707600301</c:v>
                </c:pt>
                <c:pt idx="729">
                  <c:v>63.953194016417193</c:v>
                </c:pt>
                <c:pt idx="730">
                  <c:v>63.962113655946901</c:v>
                </c:pt>
                <c:pt idx="731">
                  <c:v>63.971027644188617</c:v>
                </c:pt>
                <c:pt idx="732">
                  <c:v>63.979935999076972</c:v>
                </c:pt>
                <c:pt idx="733">
                  <c:v>63.988838738482379</c:v>
                </c:pt>
                <c:pt idx="734">
                  <c:v>63.99773588021138</c:v>
                </c:pt>
                <c:pt idx="735">
                  <c:v>64.006627442007002</c:v>
                </c:pt>
                <c:pt idx="736">
                  <c:v>64.015513441549061</c:v>
                </c:pt>
                <c:pt idx="737">
                  <c:v>64.024393896454541</c:v>
                </c:pt>
                <c:pt idx="738">
                  <c:v>64.033268824277911</c:v>
                </c:pt>
                <c:pt idx="739">
                  <c:v>64.04213824251147</c:v>
                </c:pt>
                <c:pt idx="740">
                  <c:v>64.051002168585612</c:v>
                </c:pt>
                <c:pt idx="741">
                  <c:v>64.059860619869298</c:v>
                </c:pt>
                <c:pt idx="742">
                  <c:v>64.068713613670226</c:v>
                </c:pt>
                <c:pt idx="743">
                  <c:v>64.077561167235274</c:v>
                </c:pt>
                <c:pt idx="744">
                  <c:v>64.086403297750735</c:v>
                </c:pt>
                <c:pt idx="745">
                  <c:v>64.095240022342708</c:v>
                </c:pt>
                <c:pt idx="746">
                  <c:v>64.104071358077363</c:v>
                </c:pt>
                <c:pt idx="747">
                  <c:v>64.112897321961313</c:v>
                </c:pt>
                <c:pt idx="748">
                  <c:v>64.121717930941855</c:v>
                </c:pt>
                <c:pt idx="749">
                  <c:v>64.130533201907369</c:v>
                </c:pt>
                <c:pt idx="750">
                  <c:v>64.139343151687555</c:v>
                </c:pt>
                <c:pt idx="751">
                  <c:v>64.148147797053781</c:v>
                </c:pt>
                <c:pt idx="752">
                  <c:v>64.15694715471939</c:v>
                </c:pt>
                <c:pt idx="753">
                  <c:v>64.165741241339958</c:v>
                </c:pt>
                <c:pt idx="754">
                  <c:v>64.174530073513694</c:v>
                </c:pt>
                <c:pt idx="755">
                  <c:v>64.183313667781633</c:v>
                </c:pt>
                <c:pt idx="756">
                  <c:v>64.192092040627983</c:v>
                </c:pt>
                <c:pt idx="757">
                  <c:v>64.200865208480451</c:v>
                </c:pt>
                <c:pt idx="758">
                  <c:v>64.20963318771048</c:v>
                </c:pt>
                <c:pt idx="759">
                  <c:v>64.21839599463361</c:v>
                </c:pt>
                <c:pt idx="760">
                  <c:v>64.227153645509688</c:v>
                </c:pt>
                <c:pt idx="761">
                  <c:v>64.235906156543209</c:v>
                </c:pt>
                <c:pt idx="762">
                  <c:v>64.244653543883629</c:v>
                </c:pt>
                <c:pt idx="763">
                  <c:v>64.253395823625567</c:v>
                </c:pt>
                <c:pt idx="764">
                  <c:v>64.262133011809198</c:v>
                </c:pt>
                <c:pt idx="765">
                  <c:v>64.270865124420425</c:v>
                </c:pt>
                <c:pt idx="766">
                  <c:v>64.279592177391237</c:v>
                </c:pt>
                <c:pt idx="767">
                  <c:v>64.288314186599948</c:v>
                </c:pt>
                <c:pt idx="768">
                  <c:v>64.297031167871523</c:v>
                </c:pt>
                <c:pt idx="769">
                  <c:v>64.305743136977796</c:v>
                </c:pt>
                <c:pt idx="770">
                  <c:v>64.314450109637761</c:v>
                </c:pt>
                <c:pt idx="771">
                  <c:v>64.323152101517849</c:v>
                </c:pt>
                <c:pt idx="772">
                  <c:v>64.331849128232221</c:v>
                </c:pt>
                <c:pt idx="773">
                  <c:v>64.340541205343015</c:v>
                </c:pt>
                <c:pt idx="774">
                  <c:v>64.349228348360597</c:v>
                </c:pt>
                <c:pt idx="775">
                  <c:v>64.357910572743833</c:v>
                </c:pt>
                <c:pt idx="776">
                  <c:v>64.366587893900416</c:v>
                </c:pt>
                <c:pt idx="777">
                  <c:v>64.375260327187036</c:v>
                </c:pt>
                <c:pt idx="778">
                  <c:v>64.383927887909664</c:v>
                </c:pt>
                <c:pt idx="779">
                  <c:v>64.392590591323852</c:v>
                </c:pt>
                <c:pt idx="780">
                  <c:v>64.401248452634988</c:v>
                </c:pt>
                <c:pt idx="781">
                  <c:v>64.409901486998493</c:v>
                </c:pt>
                <c:pt idx="782">
                  <c:v>64.418549709520107</c:v>
                </c:pt>
                <c:pt idx="783">
                  <c:v>64.427193135256175</c:v>
                </c:pt>
                <c:pt idx="784">
                  <c:v>64.435831779213871</c:v>
                </c:pt>
                <c:pt idx="785">
                  <c:v>64.444465656351412</c:v>
                </c:pt>
                <c:pt idx="786">
                  <c:v>64.453094781578372</c:v>
                </c:pt>
                <c:pt idx="787">
                  <c:v>64.461719169755881</c:v>
                </c:pt>
                <c:pt idx="788">
                  <c:v>64.470338835696879</c:v>
                </c:pt>
                <c:pt idx="789">
                  <c:v>64.478953794166415</c:v>
                </c:pt>
                <c:pt idx="790">
                  <c:v>64.487564059881763</c:v>
                </c:pt>
                <c:pt idx="791">
                  <c:v>64.496169647512829</c:v>
                </c:pt>
                <c:pt idx="792">
                  <c:v>64.504770571682215</c:v>
                </c:pt>
                <c:pt idx="793">
                  <c:v>64.51336684696561</c:v>
                </c:pt>
                <c:pt idx="794">
                  <c:v>64.521958487891936</c:v>
                </c:pt>
                <c:pt idx="795">
                  <c:v>64.530545508943575</c:v>
                </c:pt>
                <c:pt idx="796">
                  <c:v>64.539127924556709</c:v>
                </c:pt>
                <c:pt idx="797">
                  <c:v>64.547705749121405</c:v>
                </c:pt>
                <c:pt idx="798">
                  <c:v>64.556278996981959</c:v>
                </c:pt>
                <c:pt idx="799">
                  <c:v>64.56484768243709</c:v>
                </c:pt>
                <c:pt idx="800">
                  <c:v>64.57341181974013</c:v>
                </c:pt>
                <c:pt idx="801">
                  <c:v>64.581971423099304</c:v>
                </c:pt>
                <c:pt idx="802">
                  <c:v>64.590526506677946</c:v>
                </c:pt>
                <c:pt idx="803">
                  <c:v>64.599077084594683</c:v>
                </c:pt>
                <c:pt idx="804">
                  <c:v>64.607623170923731</c:v>
                </c:pt>
                <c:pt idx="805">
                  <c:v>64.616164779695026</c:v>
                </c:pt>
                <c:pt idx="806">
                  <c:v>64.624701924894509</c:v>
                </c:pt>
                <c:pt idx="807">
                  <c:v>64.63323462046435</c:v>
                </c:pt>
                <c:pt idx="808">
                  <c:v>64.641762880303105</c:v>
                </c:pt>
                <c:pt idx="809">
                  <c:v>64.650286718265988</c:v>
                </c:pt>
                <c:pt idx="810">
                  <c:v>64.658806148165041</c:v>
                </c:pt>
                <c:pt idx="811">
                  <c:v>64.667321183769431</c:v>
                </c:pt>
                <c:pt idx="812">
                  <c:v>64.67583183880555</c:v>
                </c:pt>
                <c:pt idx="813">
                  <c:v>64.6843381269573</c:v>
                </c:pt>
                <c:pt idx="814">
                  <c:v>64.692840061866292</c:v>
                </c:pt>
                <c:pt idx="815">
                  <c:v>64.701337657132044</c:v>
                </c:pt>
                <c:pt idx="816">
                  <c:v>64.709830926312165</c:v>
                </c:pt>
                <c:pt idx="817">
                  <c:v>64.718319882922628</c:v>
                </c:pt>
                <c:pt idx="818">
                  <c:v>64.726804540437911</c:v>
                </c:pt>
                <c:pt idx="819">
                  <c:v>64.735284912291249</c:v>
                </c:pt>
                <c:pt idx="820">
                  <c:v>64.743761011874767</c:v>
                </c:pt>
                <c:pt idx="821">
                  <c:v>64.752232852539763</c:v>
                </c:pt>
                <c:pt idx="822">
                  <c:v>64.760700447596861</c:v>
                </c:pt>
                <c:pt idx="823">
                  <c:v>64.769163810316229</c:v>
                </c:pt>
                <c:pt idx="824">
                  <c:v>64.777622953927761</c:v>
                </c:pt>
                <c:pt idx="825">
                  <c:v>64.786077891621275</c:v>
                </c:pt>
                <c:pt idx="826">
                  <c:v>64.794528636546758</c:v>
                </c:pt>
                <c:pt idx="827">
                  <c:v>64.802975201814462</c:v>
                </c:pt>
                <c:pt idx="828">
                  <c:v>64.811417600495176</c:v>
                </c:pt>
                <c:pt idx="829">
                  <c:v>64.819855845620438</c:v>
                </c:pt>
                <c:pt idx="830">
                  <c:v>64.828289950182608</c:v>
                </c:pt>
                <c:pt idx="831">
                  <c:v>64.836719927135206</c:v>
                </c:pt>
                <c:pt idx="832">
                  <c:v>64.845145789392987</c:v>
                </c:pt>
                <c:pt idx="833">
                  <c:v>64.853567549832192</c:v>
                </c:pt>
                <c:pt idx="834">
                  <c:v>64.861985221290723</c:v>
                </c:pt>
                <c:pt idx="835">
                  <c:v>64.870398816568326</c:v>
                </c:pt>
                <c:pt idx="836">
                  <c:v>64.878808348426716</c:v>
                </c:pt>
                <c:pt idx="837">
                  <c:v>64.887213829589896</c:v>
                </c:pt>
                <c:pt idx="838">
                  <c:v>64.895615272744209</c:v>
                </c:pt>
                <c:pt idx="839">
                  <c:v>64.904012690538579</c:v>
                </c:pt>
                <c:pt idx="840">
                  <c:v>64.912406095584728</c:v>
                </c:pt>
                <c:pt idx="841">
                  <c:v>64.920795500457245</c:v>
                </c:pt>
                <c:pt idx="842">
                  <c:v>64.92918091769387</c:v>
                </c:pt>
                <c:pt idx="843">
                  <c:v>64.937562359795649</c:v>
                </c:pt>
                <c:pt idx="844">
                  <c:v>64.945939839227051</c:v>
                </c:pt>
                <c:pt idx="845">
                  <c:v>64.954313368416223</c:v>
                </c:pt>
                <c:pt idx="846">
                  <c:v>64.962682959755128</c:v>
                </c:pt>
                <c:pt idx="847">
                  <c:v>64.971048625599693</c:v>
                </c:pt>
                <c:pt idx="848">
                  <c:v>64.979410378270046</c:v>
                </c:pt>
                <c:pt idx="849">
                  <c:v>64.987768230050619</c:v>
                </c:pt>
                <c:pt idx="850">
                  <c:v>64.996122193190402</c:v>
                </c:pt>
                <c:pt idx="851">
                  <c:v>65.004472279902998</c:v>
                </c:pt>
                <c:pt idx="852">
                  <c:v>65.012818502366912</c:v>
                </c:pt>
                <c:pt idx="853">
                  <c:v>65.021160872725616</c:v>
                </c:pt>
                <c:pt idx="854">
                  <c:v>65.029499403087797</c:v>
                </c:pt>
                <c:pt idx="855">
                  <c:v>65.037834105527494</c:v>
                </c:pt>
                <c:pt idx="856">
                  <c:v>65.046164992084229</c:v>
                </c:pt>
                <c:pt idx="857">
                  <c:v>65.054492074763232</c:v>
                </c:pt>
                <c:pt idx="858">
                  <c:v>65.06281536553557</c:v>
                </c:pt>
                <c:pt idx="859">
                  <c:v>65.071134876338292</c:v>
                </c:pt>
                <c:pt idx="860">
                  <c:v>65.079450619074649</c:v>
                </c:pt>
                <c:pt idx="861">
                  <c:v>65.087762605614174</c:v>
                </c:pt>
                <c:pt idx="862">
                  <c:v>65.096070847792944</c:v>
                </c:pt>
                <c:pt idx="863">
                  <c:v>65.104375357413616</c:v>
                </c:pt>
                <c:pt idx="864">
                  <c:v>65.112676146245718</c:v>
                </c:pt>
                <c:pt idx="865">
                  <c:v>65.120973226025683</c:v>
                </c:pt>
                <c:pt idx="866">
                  <c:v>65.129266608457087</c:v>
                </c:pt>
                <c:pt idx="867">
                  <c:v>65.137556305210808</c:v>
                </c:pt>
                <c:pt idx="868">
                  <c:v>65.145842327925081</c:v>
                </c:pt>
                <c:pt idx="869">
                  <c:v>65.154124688205812</c:v>
                </c:pt>
                <c:pt idx="870">
                  <c:v>65.162403397626562</c:v>
                </c:pt>
                <c:pt idx="871">
                  <c:v>65.170678467728848</c:v>
                </c:pt>
                <c:pt idx="872">
                  <c:v>65.178949910022169</c:v>
                </c:pt>
                <c:pt idx="873">
                  <c:v>65.187217735984262</c:v>
                </c:pt>
                <c:pt idx="874">
                  <c:v>65.195481957061162</c:v>
                </c:pt>
                <c:pt idx="875">
                  <c:v>65.203742584667438</c:v>
                </c:pt>
                <c:pt idx="876">
                  <c:v>65.211999630186241</c:v>
                </c:pt>
                <c:pt idx="877">
                  <c:v>65.220253104969572</c:v>
                </c:pt>
                <c:pt idx="878">
                  <c:v>65.228503020338337</c:v>
                </c:pt>
                <c:pt idx="879">
                  <c:v>65.236749387582478</c:v>
                </c:pt>
                <c:pt idx="880">
                  <c:v>65.244992217961226</c:v>
                </c:pt>
                <c:pt idx="881">
                  <c:v>65.253231522703132</c:v>
                </c:pt>
                <c:pt idx="882">
                  <c:v>65.261467313006307</c:v>
                </c:pt>
                <c:pt idx="883">
                  <c:v>65.26969960003845</c:v>
                </c:pt>
                <c:pt idx="884">
                  <c:v>65.277928394937121</c:v>
                </c:pt>
                <c:pt idx="885">
                  <c:v>65.286153708809763</c:v>
                </c:pt>
                <c:pt idx="886">
                  <c:v>65.294375552733953</c:v>
                </c:pt>
                <c:pt idx="887">
                  <c:v>65.302593937757422</c:v>
                </c:pt>
                <c:pt idx="888">
                  <c:v>65.310808874898299</c:v>
                </c:pt>
                <c:pt idx="889">
                  <c:v>65.319020375145229</c:v>
                </c:pt>
                <c:pt idx="890">
                  <c:v>65.327228449457436</c:v>
                </c:pt>
                <c:pt idx="891">
                  <c:v>65.335433108764931</c:v>
                </c:pt>
                <c:pt idx="892">
                  <c:v>65.343634363968661</c:v>
                </c:pt>
                <c:pt idx="893">
                  <c:v>65.351832225940583</c:v>
                </c:pt>
                <c:pt idx="894">
                  <c:v>65.360026705523836</c:v>
                </c:pt>
                <c:pt idx="895">
                  <c:v>65.36821781353288</c:v>
                </c:pt>
                <c:pt idx="896">
                  <c:v>65.376405560753625</c:v>
                </c:pt>
                <c:pt idx="897">
                  <c:v>65.384589957943518</c:v>
                </c:pt>
                <c:pt idx="898">
                  <c:v>65.392771015831769</c:v>
                </c:pt>
                <c:pt idx="899">
                  <c:v>65.400948745119393</c:v>
                </c:pt>
                <c:pt idx="900">
                  <c:v>65.409123156479382</c:v>
                </c:pt>
                <c:pt idx="901">
                  <c:v>65.417294260556829</c:v>
                </c:pt>
                <c:pt idx="902">
                  <c:v>65.42546206796905</c:v>
                </c:pt>
                <c:pt idx="903">
                  <c:v>65.43362658930576</c:v>
                </c:pt>
                <c:pt idx="904">
                  <c:v>65.441787835129091</c:v>
                </c:pt>
                <c:pt idx="905">
                  <c:v>65.449945815973862</c:v>
                </c:pt>
                <c:pt idx="906">
                  <c:v>65.458100542347566</c:v>
                </c:pt>
                <c:pt idx="907">
                  <c:v>65.466252024730608</c:v>
                </c:pt>
                <c:pt idx="908">
                  <c:v>65.474400273576379</c:v>
                </c:pt>
                <c:pt idx="909">
                  <c:v>65.482545299311369</c:v>
                </c:pt>
                <c:pt idx="910">
                  <c:v>65.490687112335308</c:v>
                </c:pt>
                <c:pt idx="911">
                  <c:v>65.498825723021326</c:v>
                </c:pt>
                <c:pt idx="912">
                  <c:v>65.50696114171599</c:v>
                </c:pt>
                <c:pt idx="913">
                  <c:v>65.515093378739522</c:v>
                </c:pt>
                <c:pt idx="914">
                  <c:v>65.523222444385823</c:v>
                </c:pt>
                <c:pt idx="915">
                  <c:v>65.531348348922691</c:v>
                </c:pt>
                <c:pt idx="916">
                  <c:v>65.539471102591904</c:v>
                </c:pt>
                <c:pt idx="917">
                  <c:v>65.547590715609289</c:v>
                </c:pt>
                <c:pt idx="918">
                  <c:v>65.555707198164896</c:v>
                </c:pt>
                <c:pt idx="919">
                  <c:v>65.563820560423125</c:v>
                </c:pt>
                <c:pt idx="920">
                  <c:v>65.571930812522808</c:v>
                </c:pt>
                <c:pt idx="921">
                  <c:v>65.580037964577329</c:v>
                </c:pt>
                <c:pt idx="922">
                  <c:v>65.588142026674802</c:v>
                </c:pt>
                <c:pt idx="923">
                  <c:v>65.596243008878091</c:v>
                </c:pt>
                <c:pt idx="924">
                  <c:v>65.604340921224974</c:v>
                </c:pt>
                <c:pt idx="925">
                  <c:v>65.612435773728293</c:v>
                </c:pt>
                <c:pt idx="926">
                  <c:v>65.620527576376006</c:v>
                </c:pt>
                <c:pt idx="927">
                  <c:v>65.628616339131312</c:v>
                </c:pt>
                <c:pt idx="928">
                  <c:v>65.636702071932845</c:v>
                </c:pt>
                <c:pt idx="929">
                  <c:v>65.644784784694636</c:v>
                </c:pt>
                <c:pt idx="930">
                  <c:v>65.652864487306374</c:v>
                </c:pt>
                <c:pt idx="931">
                  <c:v>65.660941189633434</c:v>
                </c:pt>
                <c:pt idx="932">
                  <c:v>65.669014901517002</c:v>
                </c:pt>
                <c:pt idx="933">
                  <c:v>65.677085632774208</c:v>
                </c:pt>
                <c:pt idx="934">
                  <c:v>65.685153393198206</c:v>
                </c:pt>
                <c:pt idx="935">
                  <c:v>65.693218192558305</c:v>
                </c:pt>
                <c:pt idx="936">
                  <c:v>65.701280040600054</c:v>
                </c:pt>
                <c:pt idx="937">
                  <c:v>65.709338947045396</c:v>
                </c:pt>
                <c:pt idx="938">
                  <c:v>65.717394921592728</c:v>
                </c:pt>
                <c:pt idx="939">
                  <c:v>65.725447973917042</c:v>
                </c:pt>
                <c:pt idx="940">
                  <c:v>65.733498113669967</c:v>
                </c:pt>
                <c:pt idx="941">
                  <c:v>65.74154535048001</c:v>
                </c:pt>
                <c:pt idx="942">
                  <c:v>65.749589693952515</c:v>
                </c:pt>
                <c:pt idx="943">
                  <c:v>65.75763115366982</c:v>
                </c:pt>
                <c:pt idx="944">
                  <c:v>65.765669739191438</c:v>
                </c:pt>
                <c:pt idx="945">
                  <c:v>65.773705460054032</c:v>
                </c:pt>
                <c:pt idx="946">
                  <c:v>65.781738325771599</c:v>
                </c:pt>
                <c:pt idx="947">
                  <c:v>65.789768345835569</c:v>
                </c:pt>
                <c:pt idx="948">
                  <c:v>65.79779552971489</c:v>
                </c:pt>
                <c:pt idx="949">
                  <c:v>65.805819886856142</c:v>
                </c:pt>
                <c:pt idx="950">
                  <c:v>65.813841426683595</c:v>
                </c:pt>
                <c:pt idx="951">
                  <c:v>65.821860158599392</c:v>
                </c:pt>
                <c:pt idx="952">
                  <c:v>65.829876091983579</c:v>
                </c:pt>
                <c:pt idx="953">
                  <c:v>65.837889236194243</c:v>
                </c:pt>
                <c:pt idx="954">
                  <c:v>65.845899600567577</c:v>
                </c:pt>
                <c:pt idx="955">
                  <c:v>65.853907194418042</c:v>
                </c:pt>
                <c:pt idx="956">
                  <c:v>65.8619120270384</c:v>
                </c:pt>
                <c:pt idx="957">
                  <c:v>65.869914107699813</c:v>
                </c:pt>
                <c:pt idx="958">
                  <c:v>65.877913445652027</c:v>
                </c:pt>
                <c:pt idx="959">
                  <c:v>65.885910050123357</c:v>
                </c:pt>
                <c:pt idx="960">
                  <c:v>65.89390393032086</c:v>
                </c:pt>
                <c:pt idx="961">
                  <c:v>65.901895095430405</c:v>
                </c:pt>
                <c:pt idx="962">
                  <c:v>65.909883554616755</c:v>
                </c:pt>
                <c:pt idx="963">
                  <c:v>65.917869317023701</c:v>
                </c:pt>
                <c:pt idx="964">
                  <c:v>65.925852391774129</c:v>
                </c:pt>
                <c:pt idx="965">
                  <c:v>65.93383278797009</c:v>
                </c:pt>
                <c:pt idx="966">
                  <c:v>65.941810514692975</c:v>
                </c:pt>
                <c:pt idx="967">
                  <c:v>65.949785581003525</c:v>
                </c:pt>
                <c:pt idx="968">
                  <c:v>65.957757995941961</c:v>
                </c:pt>
                <c:pt idx="969">
                  <c:v>65.965727768528097</c:v>
                </c:pt>
                <c:pt idx="970">
                  <c:v>65.97369490776137</c:v>
                </c:pt>
                <c:pt idx="971">
                  <c:v>65.981659422621007</c:v>
                </c:pt>
                <c:pt idx="972">
                  <c:v>65.989621322066071</c:v>
                </c:pt>
                <c:pt idx="973">
                  <c:v>65.997580615035531</c:v>
                </c:pt>
                <c:pt idx="974">
                  <c:v>66.005537310448432</c:v>
                </c:pt>
                <c:pt idx="975">
                  <c:v>66.013491417203937</c:v>
                </c:pt>
                <c:pt idx="976">
                  <c:v>66.021442944181359</c:v>
                </c:pt>
                <c:pt idx="977">
                  <c:v>66.02939190024037</c:v>
                </c:pt>
                <c:pt idx="978">
                  <c:v>66.037338294220987</c:v>
                </c:pt>
                <c:pt idx="979">
                  <c:v>66.045282134943733</c:v>
                </c:pt>
                <c:pt idx="980">
                  <c:v>66.053223431209702</c:v>
                </c:pt>
                <c:pt idx="981">
                  <c:v>66.061162191800605</c:v>
                </c:pt>
                <c:pt idx="982">
                  <c:v>66.069098425478899</c:v>
                </c:pt>
                <c:pt idx="983">
                  <c:v>66.077032140987896</c:v>
                </c:pt>
                <c:pt idx="984">
                  <c:v>66.084963347051783</c:v>
                </c:pt>
                <c:pt idx="985">
                  <c:v>66.092892052375802</c:v>
                </c:pt>
                <c:pt idx="986">
                  <c:v>66.100818265646197</c:v>
                </c:pt>
                <c:pt idx="987">
                  <c:v>66.10874199553048</c:v>
                </c:pt>
                <c:pt idx="988">
                  <c:v>66.116663250677334</c:v>
                </c:pt>
                <c:pt idx="989">
                  <c:v>66.124582039716827</c:v>
                </c:pt>
                <c:pt idx="990">
                  <c:v>66.132498371260468</c:v>
                </c:pt>
                <c:pt idx="991">
                  <c:v>66.140412253901232</c:v>
                </c:pt>
                <c:pt idx="992">
                  <c:v>66.148323696213708</c:v>
                </c:pt>
                <c:pt idx="993">
                  <c:v>66.156232706754153</c:v>
                </c:pt>
                <c:pt idx="994">
                  <c:v>66.164139294060604</c:v>
                </c:pt>
                <c:pt idx="995">
                  <c:v>66.172043466652909</c:v>
                </c:pt>
                <c:pt idx="996">
                  <c:v>66.179945233032882</c:v>
                </c:pt>
                <c:pt idx="997">
                  <c:v>66.18784460168429</c:v>
                </c:pt>
                <c:pt idx="998">
                  <c:v>66.195741581073023</c:v>
                </c:pt>
                <c:pt idx="999">
                  <c:v>66.203636179647134</c:v>
                </c:pt>
                <c:pt idx="1000">
                  <c:v>66.211528405836916</c:v>
                </c:pt>
                <c:pt idx="1001">
                  <c:v>66.21941826805498</c:v>
                </c:pt>
                <c:pt idx="1002">
                  <c:v>66.227305774696376</c:v>
                </c:pt>
                <c:pt idx="1003">
                  <c:v>66.235190934138615</c:v>
                </c:pt>
                <c:pt idx="1004">
                  <c:v>66.2430737547418</c:v>
                </c:pt>
                <c:pt idx="1005">
                  <c:v>66.250954244848643</c:v>
                </c:pt>
                <c:pt idx="1006">
                  <c:v>66.258832412784628</c:v>
                </c:pt>
                <c:pt idx="1007">
                  <c:v>66.266708266857989</c:v>
                </c:pt>
                <c:pt idx="1008">
                  <c:v>66.274581815359909</c:v>
                </c:pt>
                <c:pt idx="1009">
                  <c:v>66.282453066564457</c:v>
                </c:pt>
                <c:pt idx="1010">
                  <c:v>66.290322028728795</c:v>
                </c:pt>
                <c:pt idx="1011">
                  <c:v>66.298188710093143</c:v>
                </c:pt>
                <c:pt idx="1012">
                  <c:v>66.306053118880968</c:v>
                </c:pt>
                <c:pt idx="1013">
                  <c:v>66.313915263298981</c:v>
                </c:pt>
                <c:pt idx="1014">
                  <c:v>66.321775151537182</c:v>
                </c:pt>
                <c:pt idx="1015">
                  <c:v>66.329632791769086</c:v>
                </c:pt>
                <c:pt idx="1016">
                  <c:v>66.337488192151596</c:v>
                </c:pt>
                <c:pt idx="1017">
                  <c:v>66.345341360825287</c:v>
                </c:pt>
                <c:pt idx="1018">
                  <c:v>66.353192305914263</c:v>
                </c:pt>
                <c:pt idx="1019">
                  <c:v>66.361041035526455</c:v>
                </c:pt>
                <c:pt idx="1020">
                  <c:v>66.368887557753467</c:v>
                </c:pt>
                <c:pt idx="1021">
                  <c:v>66.376731880670889</c:v>
                </c:pt>
                <c:pt idx="1022">
                  <c:v>66.384574012338149</c:v>
                </c:pt>
                <c:pt idx="1023">
                  <c:v>66.39241396079872</c:v>
                </c:pt>
                <c:pt idx="1024">
                  <c:v>66.400251734080172</c:v>
                </c:pt>
                <c:pt idx="1025">
                  <c:v>66.408087340194186</c:v>
                </c:pt>
                <c:pt idx="1026">
                  <c:v>66.415920787136727</c:v>
                </c:pt>
                <c:pt idx="1027">
                  <c:v>66.423752082888015</c:v>
                </c:pt>
                <c:pt idx="1028">
                  <c:v>66.431581235412636</c:v>
                </c:pt>
                <c:pt idx="1029">
                  <c:v>66.439408252659661</c:v>
                </c:pt>
                <c:pt idx="1030">
                  <c:v>66.447233142562595</c:v>
                </c:pt>
                <c:pt idx="1031">
                  <c:v>66.455055913039615</c:v>
                </c:pt>
                <c:pt idx="1032">
                  <c:v>66.462876571993476</c:v>
                </c:pt>
                <c:pt idx="1033">
                  <c:v>66.4706951273117</c:v>
                </c:pt>
                <c:pt idx="1034">
                  <c:v>66.478511586866574</c:v>
                </c:pt>
                <c:pt idx="1035">
                  <c:v>66.486325958515266</c:v>
                </c:pt>
                <c:pt idx="1036">
                  <c:v>66.494138250099851</c:v>
                </c:pt>
                <c:pt idx="1037">
                  <c:v>66.501948469447427</c:v>
                </c:pt>
                <c:pt idx="1038">
                  <c:v>66.509756624370127</c:v>
                </c:pt>
                <c:pt idx="1039">
                  <c:v>66.517562722665261</c:v>
                </c:pt>
                <c:pt idx="1040">
                  <c:v>66.525366772115277</c:v>
                </c:pt>
                <c:pt idx="1041">
                  <c:v>66.533168780487983</c:v>
                </c:pt>
                <c:pt idx="1042">
                  <c:v>66.54096875553644</c:v>
                </c:pt>
                <c:pt idx="1043">
                  <c:v>66.548766704999167</c:v>
                </c:pt>
                <c:pt idx="1044">
                  <c:v>66.556562636600148</c:v>
                </c:pt>
                <c:pt idx="1045">
                  <c:v>66.564356558048857</c:v>
                </c:pt>
                <c:pt idx="1046">
                  <c:v>66.572148477040443</c:v>
                </c:pt>
                <c:pt idx="1047">
                  <c:v>66.579938401255674</c:v>
                </c:pt>
                <c:pt idx="1048">
                  <c:v>66.58772633836108</c:v>
                </c:pt>
                <c:pt idx="1049">
                  <c:v>66.595512296008991</c:v>
                </c:pt>
                <c:pt idx="1050">
                  <c:v>66.603296281837572</c:v>
                </c:pt>
                <c:pt idx="1051">
                  <c:v>66.611078303470961</c:v>
                </c:pt>
                <c:pt idx="1052">
                  <c:v>66.61885836851927</c:v>
                </c:pt>
                <c:pt idx="1053">
                  <c:v>66.626636484578682</c:v>
                </c:pt>
                <c:pt idx="1054">
                  <c:v>66.634412659231501</c:v>
                </c:pt>
                <c:pt idx="1055">
                  <c:v>66.642186900046184</c:v>
                </c:pt>
                <c:pt idx="1056">
                  <c:v>66.649959214577521</c:v>
                </c:pt>
                <c:pt idx="1057">
                  <c:v>66.65772961036653</c:v>
                </c:pt>
                <c:pt idx="1058">
                  <c:v>66.665498094940673</c:v>
                </c:pt>
                <c:pt idx="1059">
                  <c:v>66.673264675813797</c:v>
                </c:pt>
                <c:pt idx="1060">
                  <c:v>66.681029360486306</c:v>
                </c:pt>
                <c:pt idx="1061">
                  <c:v>66.688792156445146</c:v>
                </c:pt>
                <c:pt idx="1062">
                  <c:v>66.696553071163876</c:v>
                </c:pt>
                <c:pt idx="1063">
                  <c:v>66.70431211210277</c:v>
                </c:pt>
                <c:pt idx="1064">
                  <c:v>66.712069286708825</c:v>
                </c:pt>
                <c:pt idx="1065">
                  <c:v>66.719824602415898</c:v>
                </c:pt>
                <c:pt idx="1066">
                  <c:v>66.727578066644668</c:v>
                </c:pt>
                <c:pt idx="1067">
                  <c:v>66.7353296868028</c:v>
                </c:pt>
                <c:pt idx="1068">
                  <c:v>66.743079470284883</c:v>
                </c:pt>
                <c:pt idx="1069">
                  <c:v>66.750827424472646</c:v>
                </c:pt>
                <c:pt idx="1070">
                  <c:v>66.758573556734873</c:v>
                </c:pt>
                <c:pt idx="1071">
                  <c:v>66.766317874427529</c:v>
                </c:pt>
                <c:pt idx="1072">
                  <c:v>66.774060384893858</c:v>
                </c:pt>
                <c:pt idx="1073">
                  <c:v>66.78180109546436</c:v>
                </c:pt>
                <c:pt idx="1074">
                  <c:v>66.7895400134569</c:v>
                </c:pt>
                <c:pt idx="1075">
                  <c:v>66.797277146176754</c:v>
                </c:pt>
                <c:pt idx="1076">
                  <c:v>66.805012500916661</c:v>
                </c:pt>
                <c:pt idx="1077">
                  <c:v>66.812746084956927</c:v>
                </c:pt>
                <c:pt idx="1078">
                  <c:v>66.820477905565397</c:v>
                </c:pt>
                <c:pt idx="1079">
                  <c:v>66.828207969997592</c:v>
                </c:pt>
                <c:pt idx="1080">
                  <c:v>66.835936285496729</c:v>
                </c:pt>
                <c:pt idx="1081">
                  <c:v>66.843662859293815</c:v>
                </c:pt>
                <c:pt idx="1082">
                  <c:v>66.851387698607624</c:v>
                </c:pt>
                <c:pt idx="1083">
                  <c:v>66.859110810644836</c:v>
                </c:pt>
                <c:pt idx="1084">
                  <c:v>66.866832202600079</c:v>
                </c:pt>
                <c:pt idx="1085">
                  <c:v>66.874551881655961</c:v>
                </c:pt>
                <c:pt idx="1086">
                  <c:v>66.882269854983107</c:v>
                </c:pt>
                <c:pt idx="1087">
                  <c:v>66.889986129740294</c:v>
                </c:pt>
                <c:pt idx="1088">
                  <c:v>66.897700713074428</c:v>
                </c:pt>
                <c:pt idx="1089">
                  <c:v>66.90541361212064</c:v>
                </c:pt>
                <c:pt idx="1090">
                  <c:v>66.913124834002318</c:v>
                </c:pt>
                <c:pt idx="1091">
                  <c:v>66.920834385831213</c:v>
                </c:pt>
                <c:pt idx="1092">
                  <c:v>66.928542274707425</c:v>
                </c:pt>
                <c:pt idx="1093">
                  <c:v>66.936248507719498</c:v>
                </c:pt>
                <c:pt idx="1094">
                  <c:v>66.943953091944451</c:v>
                </c:pt>
                <c:pt idx="1095">
                  <c:v>66.951656034447907</c:v>
                </c:pt>
                <c:pt idx="1096">
                  <c:v>66.959357342284036</c:v>
                </c:pt>
                <c:pt idx="1097">
                  <c:v>66.96705702249568</c:v>
                </c:pt>
                <c:pt idx="1098">
                  <c:v>66.974755082114385</c:v>
                </c:pt>
                <c:pt idx="1099">
                  <c:v>66.982451528160453</c:v>
                </c:pt>
                <c:pt idx="1100">
                  <c:v>66.99014636764305</c:v>
                </c:pt>
                <c:pt idx="1101">
                  <c:v>66.997839607560152</c:v>
                </c:pt>
                <c:pt idx="1102">
                  <c:v>67.005531254898685</c:v>
                </c:pt>
                <c:pt idx="1103">
                  <c:v>67.013221316634571</c:v>
                </c:pt>
                <c:pt idx="1104">
                  <c:v>67.020909799732706</c:v>
                </c:pt>
                <c:pt idx="1105">
                  <c:v>67.028596711147145</c:v>
                </c:pt>
                <c:pt idx="1106">
                  <c:v>67.036282057821012</c:v>
                </c:pt>
                <c:pt idx="1107">
                  <c:v>67.043965846686632</c:v>
                </c:pt>
                <c:pt idx="1108">
                  <c:v>67.051648084665601</c:v>
                </c:pt>
                <c:pt idx="1109">
                  <c:v>67.059328778668799</c:v>
                </c:pt>
                <c:pt idx="1110">
                  <c:v>67.067007935596394</c:v>
                </c:pt>
                <c:pt idx="1111">
                  <c:v>67.074685562338018</c:v>
                </c:pt>
                <c:pt idx="1112">
                  <c:v>67.082361665772723</c:v>
                </c:pt>
                <c:pt idx="1113">
                  <c:v>67.090036252769039</c:v>
                </c:pt>
                <c:pt idx="1114">
                  <c:v>67.097709330185069</c:v>
                </c:pt>
                <c:pt idx="1115">
                  <c:v>67.105380904868511</c:v>
                </c:pt>
                <c:pt idx="1116">
                  <c:v>67.113050983656692</c:v>
                </c:pt>
                <c:pt idx="1117">
                  <c:v>67.120719573376675</c:v>
                </c:pt>
                <c:pt idx="1118">
                  <c:v>67.128386680845253</c:v>
                </c:pt>
                <c:pt idx="1119">
                  <c:v>67.136052312868998</c:v>
                </c:pt>
                <c:pt idx="1120">
                  <c:v>67.143716476244379</c:v>
                </c:pt>
                <c:pt idx="1121">
                  <c:v>67.151379177757732</c:v>
                </c:pt>
                <c:pt idx="1122">
                  <c:v>67.159040424185335</c:v>
                </c:pt>
                <c:pt idx="1123">
                  <c:v>67.1667002222935</c:v>
                </c:pt>
                <c:pt idx="1124">
                  <c:v>67.174358578838579</c:v>
                </c:pt>
                <c:pt idx="1125">
                  <c:v>67.18201550056699</c:v>
                </c:pt>
                <c:pt idx="1126">
                  <c:v>67.189670994215319</c:v>
                </c:pt>
                <c:pt idx="1127">
                  <c:v>67.197325066510359</c:v>
                </c:pt>
                <c:pt idx="1128">
                  <c:v>67.204977724169126</c:v>
                </c:pt>
                <c:pt idx="1129">
                  <c:v>67.212628973898944</c:v>
                </c:pt>
                <c:pt idx="1130">
                  <c:v>67.220278822397475</c:v>
                </c:pt>
                <c:pt idx="1131">
                  <c:v>67.227927276352744</c:v>
                </c:pt>
                <c:pt idx="1132">
                  <c:v>67.235574342443257</c:v>
                </c:pt>
                <c:pt idx="1133">
                  <c:v>67.243220027337955</c:v>
                </c:pt>
                <c:pt idx="1134">
                  <c:v>67.25086433769637</c:v>
                </c:pt>
                <c:pt idx="1135">
                  <c:v>67.258507280168544</c:v>
                </c:pt>
                <c:pt idx="1136">
                  <c:v>67.266148861395209</c:v>
                </c:pt>
                <c:pt idx="1137">
                  <c:v>67.273789088007717</c:v>
                </c:pt>
                <c:pt idx="1138">
                  <c:v>67.281427966628186</c:v>
                </c:pt>
                <c:pt idx="1139">
                  <c:v>67.289065503869466</c:v>
                </c:pt>
                <c:pt idx="1140">
                  <c:v>67.296701706335242</c:v>
                </c:pt>
                <c:pt idx="1141">
                  <c:v>67.30433658062006</c:v>
                </c:pt>
                <c:pt idx="1142">
                  <c:v>67.311970133309359</c:v>
                </c:pt>
                <c:pt idx="1143">
                  <c:v>67.319602370979538</c:v>
                </c:pt>
                <c:pt idx="1144">
                  <c:v>67.327233300197989</c:v>
                </c:pt>
                <c:pt idx="1145">
                  <c:v>67.334862927523162</c:v>
                </c:pt>
                <c:pt idx="1146">
                  <c:v>67.342491259504598</c:v>
                </c:pt>
                <c:pt idx="1147">
                  <c:v>67.350118302682958</c:v>
                </c:pt>
                <c:pt idx="1148">
                  <c:v>67.35774406359009</c:v>
                </c:pt>
                <c:pt idx="1149">
                  <c:v>67.365368548749075</c:v>
                </c:pt>
                <c:pt idx="1150">
                  <c:v>67.372991764674268</c:v>
                </c:pt>
                <c:pt idx="1151">
                  <c:v>67.380613717871327</c:v>
                </c:pt>
                <c:pt idx="1152">
                  <c:v>67.388234414837285</c:v>
                </c:pt>
                <c:pt idx="1153">
                  <c:v>67.395853862060591</c:v>
                </c:pt>
                <c:pt idx="1154">
                  <c:v>67.403472066021095</c:v>
                </c:pt>
                <c:pt idx="1155">
                  <c:v>67.411089033190223</c:v>
                </c:pt>
                <c:pt idx="1156">
                  <c:v>67.418704770030857</c:v>
                </c:pt>
                <c:pt idx="1157">
                  <c:v>67.42631928299754</c:v>
                </c:pt>
                <c:pt idx="1158">
                  <c:v>67.433932578536371</c:v>
                </c:pt>
                <c:pt idx="1159">
                  <c:v>67.441544663085168</c:v>
                </c:pt>
                <c:pt idx="1160">
                  <c:v>67.449155543073473</c:v>
                </c:pt>
                <c:pt idx="1161">
                  <c:v>67.456765224922535</c:v>
                </c:pt>
                <c:pt idx="1162">
                  <c:v>67.464373715045454</c:v>
                </c:pt>
                <c:pt idx="1163">
                  <c:v>67.471981019847149</c:v>
                </c:pt>
                <c:pt idx="1164">
                  <c:v>67.479587145724437</c:v>
                </c:pt>
                <c:pt idx="1165">
                  <c:v>67.487192099066064</c:v>
                </c:pt>
                <c:pt idx="1166">
                  <c:v>67.494795886252774</c:v>
                </c:pt>
                <c:pt idx="1167">
                  <c:v>67.502398513657297</c:v>
                </c:pt>
                <c:pt idx="1168">
                  <c:v>67.509999987644434</c:v>
                </c:pt>
                <c:pt idx="1169">
                  <c:v>67.517600314571084</c:v>
                </c:pt>
                <c:pt idx="1170">
                  <c:v>67.5251995007863</c:v>
                </c:pt>
                <c:pt idx="1171">
                  <c:v>67.532797552631322</c:v>
                </c:pt>
                <c:pt idx="1172">
                  <c:v>67.540394476439616</c:v>
                </c:pt>
                <c:pt idx="1173">
                  <c:v>67.547990278536943</c:v>
                </c:pt>
                <c:pt idx="1174">
                  <c:v>67.555584965241309</c:v>
                </c:pt>
                <c:pt idx="1175">
                  <c:v>67.563178542863156</c:v>
                </c:pt>
                <c:pt idx="1176">
                  <c:v>67.570771017705283</c:v>
                </c:pt>
                <c:pt idx="1177">
                  <c:v>67.578362396062928</c:v>
                </c:pt>
                <c:pt idx="1178">
                  <c:v>67.585952684223827</c:v>
                </c:pt>
                <c:pt idx="1179">
                  <c:v>67.593541888468195</c:v>
                </c:pt>
                <c:pt idx="1180">
                  <c:v>67.601130015068847</c:v>
                </c:pt>
                <c:pt idx="1181">
                  <c:v>67.60871707029122</c:v>
                </c:pt>
                <c:pt idx="1182">
                  <c:v>67.616303060393349</c:v>
                </c:pt>
                <c:pt idx="1183">
                  <c:v>67.623887991625949</c:v>
                </c:pt>
                <c:pt idx="1184">
                  <c:v>67.631471870232517</c:v>
                </c:pt>
                <c:pt idx="1185">
                  <c:v>67.639054702449258</c:v>
                </c:pt>
                <c:pt idx="1186">
                  <c:v>67.646636494505216</c:v>
                </c:pt>
                <c:pt idx="1187">
                  <c:v>67.654217252622288</c:v>
                </c:pt>
                <c:pt idx="1188">
                  <c:v>67.661796983015222</c:v>
                </c:pt>
                <c:pt idx="1189">
                  <c:v>67.669375691891702</c:v>
                </c:pt>
                <c:pt idx="1190">
                  <c:v>67.676953385452435</c:v>
                </c:pt>
                <c:pt idx="1191">
                  <c:v>67.684530069891053</c:v>
                </c:pt>
                <c:pt idx="1192">
                  <c:v>67.69210575139428</c:v>
                </c:pt>
                <c:pt idx="1193">
                  <c:v>67.699680436141932</c:v>
                </c:pt>
                <c:pt idx="1194">
                  <c:v>67.707254130306922</c:v>
                </c:pt>
                <c:pt idx="1195">
                  <c:v>67.714826840055338</c:v>
                </c:pt>
                <c:pt idx="1196">
                  <c:v>67.722398571546478</c:v>
                </c:pt>
                <c:pt idx="1197">
                  <c:v>67.729969330932903</c:v>
                </c:pt>
                <c:pt idx="1198">
                  <c:v>67.73753912436041</c:v>
                </c:pt>
                <c:pt idx="1199">
                  <c:v>67.745107957968145</c:v>
                </c:pt>
                <c:pt idx="1200">
                  <c:v>67.752675837888631</c:v>
                </c:pt>
                <c:pt idx="1201">
                  <c:v>67.760242770247771</c:v>
                </c:pt>
                <c:pt idx="1202">
                  <c:v>67.767808761164872</c:v>
                </c:pt>
                <c:pt idx="1203">
                  <c:v>67.775373816752776</c:v>
                </c:pt>
                <c:pt idx="1204">
                  <c:v>67.782937943117815</c:v>
                </c:pt>
                <c:pt idx="1205">
                  <c:v>67.790501146359873</c:v>
                </c:pt>
                <c:pt idx="1206">
                  <c:v>67.798063432572405</c:v>
                </c:pt>
                <c:pt idx="1207">
                  <c:v>67.805624807842534</c:v>
                </c:pt>
                <c:pt idx="1208">
                  <c:v>67.813185278251041</c:v>
                </c:pt>
                <c:pt idx="1209">
                  <c:v>67.820744849872383</c:v>
                </c:pt>
                <c:pt idx="1210">
                  <c:v>67.828303528774782</c:v>
                </c:pt>
                <c:pt idx="1211">
                  <c:v>67.835861321020246</c:v>
                </c:pt>
                <c:pt idx="1212">
                  <c:v>67.843418232664604</c:v>
                </c:pt>
                <c:pt idx="1213">
                  <c:v>67.850974269757501</c:v>
                </c:pt>
                <c:pt idx="1214">
                  <c:v>67.858529438342529</c:v>
                </c:pt>
                <c:pt idx="1215">
                  <c:v>67.866083744457157</c:v>
                </c:pt>
                <c:pt idx="1216">
                  <c:v>67.873637194132897</c:v>
                </c:pt>
                <c:pt idx="1217">
                  <c:v>67.881189793395194</c:v>
                </c:pt>
                <c:pt idx="1218">
                  <c:v>67.888741548263539</c:v>
                </c:pt>
                <c:pt idx="1219">
                  <c:v>67.896292464751554</c:v>
                </c:pt>
                <c:pt idx="1220">
                  <c:v>67.903842548866933</c:v>
                </c:pt>
                <c:pt idx="1221">
                  <c:v>67.911391806611547</c:v>
                </c:pt>
                <c:pt idx="1222">
                  <c:v>67.918940243981439</c:v>
                </c:pt>
                <c:pt idx="1223">
                  <c:v>67.92648786696688</c:v>
                </c:pt>
                <c:pt idx="1224">
                  <c:v>67.93403468155239</c:v>
                </c:pt>
                <c:pt idx="1225">
                  <c:v>67.941580693716844</c:v>
                </c:pt>
                <c:pt idx="1226">
                  <c:v>67.949125909433363</c:v>
                </c:pt>
                <c:pt idx="1227">
                  <c:v>67.956670334669525</c:v>
                </c:pt>
                <c:pt idx="1228">
                  <c:v>67.964213975387267</c:v>
                </c:pt>
                <c:pt idx="1229">
                  <c:v>67.971756837542969</c:v>
                </c:pt>
                <c:pt idx="1230">
                  <c:v>67.979298927087513</c:v>
                </c:pt>
                <c:pt idx="1231">
                  <c:v>67.986840249966278</c:v>
                </c:pt>
                <c:pt idx="1232">
                  <c:v>67.994380812119203</c:v>
                </c:pt>
                <c:pt idx="1233">
                  <c:v>68.001920619480785</c:v>
                </c:pt>
                <c:pt idx="1234">
                  <c:v>68.009459677980203</c:v>
                </c:pt>
                <c:pt idx="1235">
                  <c:v>68.016997993541239</c:v>
                </c:pt>
                <c:pt idx="1236">
                  <c:v>68.024535572082385</c:v>
                </c:pt>
                <c:pt idx="1237">
                  <c:v>68.032072419516879</c:v>
                </c:pt>
                <c:pt idx="1238">
                  <c:v>68.039608541752671</c:v>
                </c:pt>
                <c:pt idx="1239">
                  <c:v>68.047143944692579</c:v>
                </c:pt>
                <c:pt idx="1240">
                  <c:v>68.054678634234207</c:v>
                </c:pt>
                <c:pt idx="1241">
                  <c:v>68.062212616270045</c:v>
                </c:pt>
                <c:pt idx="1242">
                  <c:v>68.069745896687465</c:v>
                </c:pt>
                <c:pt idx="1243">
                  <c:v>68.077278481368808</c:v>
                </c:pt>
                <c:pt idx="1244">
                  <c:v>68.084810376191385</c:v>
                </c:pt>
                <c:pt idx="1245">
                  <c:v>68.092341587027477</c:v>
                </c:pt>
                <c:pt idx="1246">
                  <c:v>68.099872119744461</c:v>
                </c:pt>
                <c:pt idx="1247">
                  <c:v>68.107401980204742</c:v>
                </c:pt>
                <c:pt idx="1248">
                  <c:v>68.114931174265877</c:v>
                </c:pt>
                <c:pt idx="1249">
                  <c:v>68.12245970778055</c:v>
                </c:pt>
                <c:pt idx="1250">
                  <c:v>68.129987586596613</c:v>
                </c:pt>
                <c:pt idx="1251">
                  <c:v>68.137514816557157</c:v>
                </c:pt>
                <c:pt idx="1252">
                  <c:v>68.145041403500514</c:v>
                </c:pt>
                <c:pt idx="1253">
                  <c:v>68.152567353260281</c:v>
                </c:pt>
                <c:pt idx="1254">
                  <c:v>68.160092671665382</c:v>
                </c:pt>
                <c:pt idx="1255">
                  <c:v>68.167617364540106</c:v>
                </c:pt>
                <c:pt idx="1256">
                  <c:v>68.175141437704113</c:v>
                </c:pt>
                <c:pt idx="1257">
                  <c:v>68.182664896972483</c:v>
                </c:pt>
                <c:pt idx="1258">
                  <c:v>68.190187748155751</c:v>
                </c:pt>
                <c:pt idx="1259">
                  <c:v>68.197709997059917</c:v>
                </c:pt>
                <c:pt idx="1260">
                  <c:v>68.205231649486535</c:v>
                </c:pt>
                <c:pt idx="1261">
                  <c:v>68.212752711232682</c:v>
                </c:pt>
                <c:pt idx="1262">
                  <c:v>68.220273188091042</c:v>
                </c:pt>
                <c:pt idx="1263">
                  <c:v>68.227793085849896</c:v>
                </c:pt>
                <c:pt idx="1264">
                  <c:v>68.235312410293204</c:v>
                </c:pt>
                <c:pt idx="1265">
                  <c:v>68.242831167200592</c:v>
                </c:pt>
                <c:pt idx="1266">
                  <c:v>68.250349362347407</c:v>
                </c:pt>
                <c:pt idx="1267">
                  <c:v>68.257867001504749</c:v>
                </c:pt>
                <c:pt idx="1268">
                  <c:v>68.265384090439511</c:v>
                </c:pt>
                <c:pt idx="1269">
                  <c:v>68.272900634914393</c:v>
                </c:pt>
                <c:pt idx="1270">
                  <c:v>68.28041664068796</c:v>
                </c:pt>
                <c:pt idx="1271">
                  <c:v>68.287932113514657</c:v>
                </c:pt>
                <c:pt idx="1272">
                  <c:v>68.29544705914482</c:v>
                </c:pt>
                <c:pt idx="1273">
                  <c:v>68.302961483324751</c:v>
                </c:pt>
                <c:pt idx="1274">
                  <c:v>68.310475391796771</c:v>
                </c:pt>
                <c:pt idx="1275">
                  <c:v>68.317988790299168</c:v>
                </c:pt>
                <c:pt idx="1276">
                  <c:v>68.325501684566262</c:v>
                </c:pt>
                <c:pt idx="1277">
                  <c:v>68.33301408032851</c:v>
                </c:pt>
                <c:pt idx="1278">
                  <c:v>68.340525983312446</c:v>
                </c:pt>
                <c:pt idx="1279">
                  <c:v>68.348037399240738</c:v>
                </c:pt>
                <c:pt idx="1280">
                  <c:v>68.35554833383226</c:v>
                </c:pt>
                <c:pt idx="1281">
                  <c:v>68.363058792802079</c:v>
                </c:pt>
                <c:pt idx="1282">
                  <c:v>68.370568781861479</c:v>
                </c:pt>
                <c:pt idx="1283">
                  <c:v>68.378078306718081</c:v>
                </c:pt>
                <c:pt idx="1284">
                  <c:v>68.385587373075722</c:v>
                </c:pt>
                <c:pt idx="1285">
                  <c:v>68.393095986634663</c:v>
                </c:pt>
                <c:pt idx="1286">
                  <c:v>68.400604153091479</c:v>
                </c:pt>
                <c:pt idx="1287">
                  <c:v>68.408111878139152</c:v>
                </c:pt>
                <c:pt idx="1288">
                  <c:v>68.415619167467113</c:v>
                </c:pt>
                <c:pt idx="1289">
                  <c:v>68.423126026761253</c:v>
                </c:pt>
                <c:pt idx="1290">
                  <c:v>68.430632461703922</c:v>
                </c:pt>
                <c:pt idx="1291">
                  <c:v>68.438138477974064</c:v>
                </c:pt>
                <c:pt idx="1292">
                  <c:v>68.445644081247139</c:v>
                </c:pt>
                <c:pt idx="1293">
                  <c:v>68.45314927719518</c:v>
                </c:pt>
                <c:pt idx="1294">
                  <c:v>68.4606540714869</c:v>
                </c:pt>
                <c:pt idx="1295">
                  <c:v>68.468158469787596</c:v>
                </c:pt>
                <c:pt idx="1296">
                  <c:v>68.4756624777593</c:v>
                </c:pt>
                <c:pt idx="1297">
                  <c:v>68.483166101060746</c:v>
                </c:pt>
                <c:pt idx="1298">
                  <c:v>68.490669345347399</c:v>
                </c:pt>
                <c:pt idx="1299">
                  <c:v>68.498172216271527</c:v>
                </c:pt>
                <c:pt idx="1300">
                  <c:v>68.505674719482201</c:v>
                </c:pt>
                <c:pt idx="1301">
                  <c:v>68.513176860625322</c:v>
                </c:pt>
                <c:pt idx="1302">
                  <c:v>68.520678645343637</c:v>
                </c:pt>
                <c:pt idx="1303">
                  <c:v>68.528180079276879</c:v>
                </c:pt>
                <c:pt idx="1304">
                  <c:v>68.535681168061615</c:v>
                </c:pt>
                <c:pt idx="1305">
                  <c:v>68.543181917331438</c:v>
                </c:pt>
                <c:pt idx="1306">
                  <c:v>68.550682332716917</c:v>
                </c:pt>
                <c:pt idx="1307">
                  <c:v>68.558182419845664</c:v>
                </c:pt>
                <c:pt idx="1308">
                  <c:v>68.565682184342307</c:v>
                </c:pt>
                <c:pt idx="1309">
                  <c:v>68.573181631828604</c:v>
                </c:pt>
                <c:pt idx="1310">
                  <c:v>68.580680767923411</c:v>
                </c:pt>
                <c:pt idx="1311">
                  <c:v>68.588179598242746</c:v>
                </c:pt>
                <c:pt idx="1312">
                  <c:v>68.595678128399769</c:v>
                </c:pt>
                <c:pt idx="1313">
                  <c:v>68.603176364004909</c:v>
                </c:pt>
                <c:pt idx="1314">
                  <c:v>68.610674310665786</c:v>
                </c:pt>
                <c:pt idx="1315">
                  <c:v>68.618171973987302</c:v>
                </c:pt>
                <c:pt idx="1316">
                  <c:v>68.62566935957166</c:v>
                </c:pt>
                <c:pt idx="1317">
                  <c:v>68.63316647301842</c:v>
                </c:pt>
                <c:pt idx="1318">
                  <c:v>68.640663319924457</c:v>
                </c:pt>
                <c:pt idx="1319">
                  <c:v>68.648159905884086</c:v>
                </c:pt>
                <c:pt idx="1320">
                  <c:v>68.655656236489008</c:v>
                </c:pt>
                <c:pt idx="1321">
                  <c:v>68.663152317328411</c:v>
                </c:pt>
                <c:pt idx="1322">
                  <c:v>68.670648153988921</c:v>
                </c:pt>
                <c:pt idx="1323">
                  <c:v>68.678143752054694</c:v>
                </c:pt>
                <c:pt idx="1324">
                  <c:v>68.685639117107456</c:v>
                </c:pt>
                <c:pt idx="1325">
                  <c:v>68.693134254726473</c:v>
                </c:pt>
                <c:pt idx="1326">
                  <c:v>68.700629170488611</c:v>
                </c:pt>
                <c:pt idx="1327">
                  <c:v>68.708123869968404</c:v>
                </c:pt>
                <c:pt idx="1328">
                  <c:v>68.715618358738013</c:v>
                </c:pt>
                <c:pt idx="1329">
                  <c:v>68.723112642367312</c:v>
                </c:pt>
                <c:pt idx="1330">
                  <c:v>68.730606726423886</c:v>
                </c:pt>
                <c:pt idx="1331">
                  <c:v>68.738100616473062</c:v>
                </c:pt>
                <c:pt idx="1332">
                  <c:v>68.745594318077963</c:v>
                </c:pt>
                <c:pt idx="1333">
                  <c:v>68.753087836799537</c:v>
                </c:pt>
                <c:pt idx="1334">
                  <c:v>68.760581178196531</c:v>
                </c:pt>
                <c:pt idx="1335">
                  <c:v>68.768074347825632</c:v>
                </c:pt>
                <c:pt idx="1336">
                  <c:v>68.775567351241335</c:v>
                </c:pt>
                <c:pt idx="1337">
                  <c:v>68.78306019399615</c:v>
                </c:pt>
                <c:pt idx="1338">
                  <c:v>68.790552881640494</c:v>
                </c:pt>
                <c:pt idx="1339">
                  <c:v>68.798045419722783</c:v>
                </c:pt>
                <c:pt idx="1340">
                  <c:v>68.805537813789456</c:v>
                </c:pt>
                <c:pt idx="1341">
                  <c:v>68.813030069385007</c:v>
                </c:pt>
                <c:pt idx="1342">
                  <c:v>68.82052219205201</c:v>
                </c:pt>
                <c:pt idx="1343">
                  <c:v>68.828014187331121</c:v>
                </c:pt>
                <c:pt idx="1344">
                  <c:v>68.835506060761148</c:v>
                </c:pt>
                <c:pt idx="1345">
                  <c:v>68.842997817879066</c:v>
                </c:pt>
                <c:pt idx="1346">
                  <c:v>68.850489464220033</c:v>
                </c:pt>
                <c:pt idx="1347">
                  <c:v>68.857981005317455</c:v>
                </c:pt>
                <c:pt idx="1348">
                  <c:v>68.865472446702952</c:v>
                </c:pt>
                <c:pt idx="1349">
                  <c:v>68.872963793906479</c:v>
                </c:pt>
                <c:pt idx="1350">
                  <c:v>68.880455052456227</c:v>
                </c:pt>
                <c:pt idx="1351">
                  <c:v>68.8879462278788</c:v>
                </c:pt>
                <c:pt idx="1352">
                  <c:v>68.895437325699149</c:v>
                </c:pt>
                <c:pt idx="1353">
                  <c:v>68.902928351440607</c:v>
                </c:pt>
                <c:pt idx="1354">
                  <c:v>68.910419310624931</c:v>
                </c:pt>
                <c:pt idx="1355">
                  <c:v>68.917910208772369</c:v>
                </c:pt>
                <c:pt idx="1356">
                  <c:v>68.925401051401622</c:v>
                </c:pt>
                <c:pt idx="1357">
                  <c:v>68.932891844029911</c:v>
                </c:pt>
                <c:pt idx="1358">
                  <c:v>68.940382592173023</c:v>
                </c:pt>
                <c:pt idx="1359">
                  <c:v>68.947873301345297</c:v>
                </c:pt>
                <c:pt idx="1360">
                  <c:v>68.955363977059662</c:v>
                </c:pt>
                <c:pt idx="1361">
                  <c:v>68.962854624827699</c:v>
                </c:pt>
                <c:pt idx="1362">
                  <c:v>68.970345250159639</c:v>
                </c:pt>
                <c:pt idx="1363">
                  <c:v>68.977835858564418</c:v>
                </c:pt>
                <c:pt idx="1364">
                  <c:v>68.985326455549654</c:v>
                </c:pt>
                <c:pt idx="1365">
                  <c:v>68.992817046621738</c:v>
                </c:pt>
                <c:pt idx="1366">
                  <c:v>69.0003076372858</c:v>
                </c:pt>
                <c:pt idx="1367">
                  <c:v>69.007798233045833</c:v>
                </c:pt>
                <c:pt idx="1368">
                  <c:v>69.015288839404604</c:v>
                </c:pt>
                <c:pt idx="1369">
                  <c:v>69.022779461863777</c:v>
                </c:pt>
                <c:pt idx="1370">
                  <c:v>69.03027010592389</c:v>
                </c:pt>
                <c:pt idx="1371">
                  <c:v>69.037760777084372</c:v>
                </c:pt>
                <c:pt idx="1372">
                  <c:v>69.04525148084366</c:v>
                </c:pt>
                <c:pt idx="1373">
                  <c:v>69.052742222699109</c:v>
                </c:pt>
                <c:pt idx="1374">
                  <c:v>69.060233008147108</c:v>
                </c:pt>
                <c:pt idx="1375">
                  <c:v>69.067723842683051</c:v>
                </c:pt>
                <c:pt idx="1376">
                  <c:v>69.075214731801424</c:v>
                </c:pt>
                <c:pt idx="1377">
                  <c:v>69.082705680995772</c:v>
                </c:pt>
                <c:pt idx="1378">
                  <c:v>69.090196695758792</c:v>
                </c:pt>
                <c:pt idx="1379">
                  <c:v>69.09768778158228</c:v>
                </c:pt>
                <c:pt idx="1380">
                  <c:v>69.105178943957256</c:v>
                </c:pt>
                <c:pt idx="1381">
                  <c:v>69.112670188373912</c:v>
                </c:pt>
                <c:pt idx="1382">
                  <c:v>69.120161520321659</c:v>
                </c:pt>
                <c:pt idx="1383">
                  <c:v>69.127652945289213</c:v>
                </c:pt>
                <c:pt idx="1384">
                  <c:v>69.135144468764537</c:v>
                </c:pt>
                <c:pt idx="1385">
                  <c:v>69.142636096234924</c:v>
                </c:pt>
                <c:pt idx="1386">
                  <c:v>69.150127833187</c:v>
                </c:pt>
                <c:pt idx="1387">
                  <c:v>69.157619685106809</c:v>
                </c:pt>
                <c:pt idx="1388">
                  <c:v>69.165111657479727</c:v>
                </c:pt>
                <c:pt idx="1389">
                  <c:v>69.172603755790604</c:v>
                </c:pt>
                <c:pt idx="1390">
                  <c:v>69.180095985523749</c:v>
                </c:pt>
                <c:pt idx="1391">
                  <c:v>69.187588352162933</c:v>
                </c:pt>
                <c:pt idx="1392">
                  <c:v>69.195080861191471</c:v>
                </c:pt>
                <c:pt idx="1393">
                  <c:v>69.20257351809218</c:v>
                </c:pt>
                <c:pt idx="1394">
                  <c:v>69.210066328347494</c:v>
                </c:pt>
                <c:pt idx="1395">
                  <c:v>69.217559297439422</c:v>
                </c:pt>
                <c:pt idx="1396">
                  <c:v>69.225052430849587</c:v>
                </c:pt>
                <c:pt idx="1397">
                  <c:v>69.232545734059315</c:v>
                </c:pt>
                <c:pt idx="1398">
                  <c:v>69.240039212549547</c:v>
                </c:pt>
                <c:pt idx="1399">
                  <c:v>69.247532871800985</c:v>
                </c:pt>
                <c:pt idx="1400">
                  <c:v>69.255026717294086</c:v>
                </c:pt>
                <c:pt idx="1401">
                  <c:v>69.262520754509012</c:v>
                </c:pt>
                <c:pt idx="1402">
                  <c:v>69.27001498892578</c:v>
                </c:pt>
                <c:pt idx="1403">
                  <c:v>69.27750942602421</c:v>
                </c:pt>
                <c:pt idx="1404">
                  <c:v>69.285004071283964</c:v>
                </c:pt>
                <c:pt idx="1405">
                  <c:v>69.292498930184593</c:v>
                </c:pt>
                <c:pt idx="1406">
                  <c:v>69.299994008205587</c:v>
                </c:pt>
                <c:pt idx="1407">
                  <c:v>69.307489310826313</c:v>
                </c:pt>
                <c:pt idx="1408">
                  <c:v>69.314984843526162</c:v>
                </c:pt>
                <c:pt idx="1409">
                  <c:v>69.322480611784471</c:v>
                </c:pt>
                <c:pt idx="1410">
                  <c:v>69.329976621080633</c:v>
                </c:pt>
                <c:pt idx="1411">
                  <c:v>69.337472876894083</c:v>
                </c:pt>
                <c:pt idx="1412">
                  <c:v>69.344969384704328</c:v>
                </c:pt>
                <c:pt idx="1413">
                  <c:v>69.352466149990974</c:v>
                </c:pt>
                <c:pt idx="1414">
                  <c:v>69.359963178233784</c:v>
                </c:pt>
                <c:pt idx="1415">
                  <c:v>69.367460474912662</c:v>
                </c:pt>
                <c:pt idx="1416">
                  <c:v>69.374958045507697</c:v>
                </c:pt>
                <c:pt idx="1417">
                  <c:v>69.382455895499206</c:v>
                </c:pt>
                <c:pt idx="1418">
                  <c:v>69.38995403036779</c:v>
                </c:pt>
                <c:pt idx="1419">
                  <c:v>69.397452455594248</c:v>
                </c:pt>
                <c:pt idx="1420">
                  <c:v>69.40495117665975</c:v>
                </c:pt>
                <c:pt idx="1421">
                  <c:v>69.41245019904575</c:v>
                </c:pt>
                <c:pt idx="1422">
                  <c:v>69.419949528234099</c:v>
                </c:pt>
                <c:pt idx="1423">
                  <c:v>69.427449169707003</c:v>
                </c:pt>
                <c:pt idx="1424">
                  <c:v>69.434949128947096</c:v>
                </c:pt>
                <c:pt idx="1425">
                  <c:v>69.442449411437451</c:v>
                </c:pt>
                <c:pt idx="1426">
                  <c:v>69.449950022661625</c:v>
                </c:pt>
                <c:pt idx="1427">
                  <c:v>69.457450968103657</c:v>
                </c:pt>
                <c:pt idx="1428">
                  <c:v>69.464952253248114</c:v>
                </c:pt>
                <c:pt idx="1429">
                  <c:v>69.47245388358013</c:v>
                </c:pt>
                <c:pt idx="1430">
                  <c:v>69.479955864585435</c:v>
                </c:pt>
                <c:pt idx="1431">
                  <c:v>69.487458201750329</c:v>
                </c:pt>
                <c:pt idx="1432">
                  <c:v>69.494960900561779</c:v>
                </c:pt>
                <c:pt idx="1433">
                  <c:v>69.502463966507406</c:v>
                </c:pt>
                <c:pt idx="1434">
                  <c:v>69.509967405075557</c:v>
                </c:pt>
                <c:pt idx="1435">
                  <c:v>69.517471221755258</c:v>
                </c:pt>
                <c:pt idx="1436">
                  <c:v>69.524975422036334</c:v>
                </c:pt>
                <c:pt idx="1437">
                  <c:v>69.532480011409334</c:v>
                </c:pt>
                <c:pt idx="1438">
                  <c:v>69.539984995365671</c:v>
                </c:pt>
                <c:pt idx="1439">
                  <c:v>69.547490379397559</c:v>
                </c:pt>
                <c:pt idx="1440">
                  <c:v>69.554996168998088</c:v>
                </c:pt>
                <c:pt idx="1441">
                  <c:v>69.562502369661232</c:v>
                </c:pt>
                <c:pt idx="1442">
                  <c:v>69.570008986881902</c:v>
                </c:pt>
                <c:pt idx="1443">
                  <c:v>69.577516026155934</c:v>
                </c:pt>
                <c:pt idx="1444">
                  <c:v>69.58502349298017</c:v>
                </c:pt>
                <c:pt idx="1445">
                  <c:v>69.592531392852436</c:v>
                </c:pt>
                <c:pt idx="1446">
                  <c:v>69.600039731271565</c:v>
                </c:pt>
                <c:pt idx="1447">
                  <c:v>69.607548513737527</c:v>
                </c:pt>
                <c:pt idx="1448">
                  <c:v>69.615057745751315</c:v>
                </c:pt>
                <c:pt idx="1449">
                  <c:v>69.622567432815046</c:v>
                </c:pt>
                <c:pt idx="1450">
                  <c:v>69.630077580432015</c:v>
                </c:pt>
                <c:pt idx="1451">
                  <c:v>69.637588194106669</c:v>
                </c:pt>
                <c:pt idx="1452">
                  <c:v>69.645099279344649</c:v>
                </c:pt>
                <c:pt idx="1453">
                  <c:v>69.652610841652844</c:v>
                </c:pt>
                <c:pt idx="1454">
                  <c:v>69.660122886539398</c:v>
                </c:pt>
                <c:pt idx="1455">
                  <c:v>69.667635419513715</c:v>
                </c:pt>
                <c:pt idx="1456">
                  <c:v>69.675148446086567</c:v>
                </c:pt>
                <c:pt idx="1457">
                  <c:v>69.682661971770031</c:v>
                </c:pt>
                <c:pt idx="1458">
                  <c:v>69.690176002077536</c:v>
                </c:pt>
                <c:pt idx="1459">
                  <c:v>69.697690542523972</c:v>
                </c:pt>
                <c:pt idx="1460">
                  <c:v>69.705205598625597</c:v>
                </c:pt>
                <c:pt idx="1461">
                  <c:v>69.712721175900157</c:v>
                </c:pt>
                <c:pt idx="1462">
                  <c:v>69.720237279866893</c:v>
                </c:pt>
                <c:pt idx="1463">
                  <c:v>69.72775391604651</c:v>
                </c:pt>
                <c:pt idx="1464">
                  <c:v>69.735271089961302</c:v>
                </c:pt>
                <c:pt idx="1465">
                  <c:v>69.742788807135113</c:v>
                </c:pt>
                <c:pt idx="1466">
                  <c:v>69.750307073093396</c:v>
                </c:pt>
                <c:pt idx="1467">
                  <c:v>69.757825893363218</c:v>
                </c:pt>
                <c:pt idx="1468">
                  <c:v>69.765345273473287</c:v>
                </c:pt>
                <c:pt idx="1469">
                  <c:v>69.772865218954038</c:v>
                </c:pt>
                <c:pt idx="1470">
                  <c:v>69.780385735337575</c:v>
                </c:pt>
                <c:pt idx="1471">
                  <c:v>69.787906828157759</c:v>
                </c:pt>
                <c:pt idx="1472">
                  <c:v>69.795428502950216</c:v>
                </c:pt>
                <c:pt idx="1473">
                  <c:v>69.80295076525239</c:v>
                </c:pt>
                <c:pt idx="1474">
                  <c:v>69.810473620603503</c:v>
                </c:pt>
                <c:pt idx="1475">
                  <c:v>69.817997074544678</c:v>
                </c:pt>
                <c:pt idx="1476">
                  <c:v>69.825521132618903</c:v>
                </c:pt>
                <c:pt idx="1477">
                  <c:v>69.833045800371082</c:v>
                </c:pt>
                <c:pt idx="1478">
                  <c:v>69.840571083348024</c:v>
                </c:pt>
                <c:pt idx="1479">
                  <c:v>69.848096987098558</c:v>
                </c:pt>
                <c:pt idx="1480">
                  <c:v>69.85562351717347</c:v>
                </c:pt>
                <c:pt idx="1481">
                  <c:v>69.863150679125624</c:v>
                </c:pt>
                <c:pt idx="1482">
                  <c:v>69.870678478509859</c:v>
                </c:pt>
                <c:pt idx="1483">
                  <c:v>69.878206920883159</c:v>
                </c:pt>
                <c:pt idx="1484">
                  <c:v>69.885736011804596</c:v>
                </c:pt>
                <c:pt idx="1485">
                  <c:v>69.893265756835405</c:v>
                </c:pt>
                <c:pt idx="1486">
                  <c:v>69.900796161538949</c:v>
                </c:pt>
                <c:pt idx="1487">
                  <c:v>69.908327231480826</c:v>
                </c:pt>
                <c:pt idx="1488">
                  <c:v>69.915858972228818</c:v>
                </c:pt>
                <c:pt idx="1489">
                  <c:v>69.923391389353029</c:v>
                </c:pt>
                <c:pt idx="1490">
                  <c:v>69.930924488425788</c:v>
                </c:pt>
                <c:pt idx="1491">
                  <c:v>69.938458275021759</c:v>
                </c:pt>
                <c:pt idx="1492">
                  <c:v>69.945992754717949</c:v>
                </c:pt>
                <c:pt idx="1493">
                  <c:v>69.953527933093739</c:v>
                </c:pt>
                <c:pt idx="1494">
                  <c:v>69.961063815730881</c:v>
                </c:pt>
                <c:pt idx="1495">
                  <c:v>69.968600408213604</c:v>
                </c:pt>
                <c:pt idx="1496">
                  <c:v>69.976137716128576</c:v>
                </c:pt>
                <c:pt idx="1497">
                  <c:v>69.9836757450649</c:v>
                </c:pt>
                <c:pt idx="1498">
                  <c:v>69.991214500614291</c:v>
                </c:pt>
                <c:pt idx="1499">
                  <c:v>69.998753988370936</c:v>
                </c:pt>
                <c:pt idx="1500">
                  <c:v>70.006294213931625</c:v>
                </c:pt>
                <c:pt idx="1501">
                  <c:v>70.013835182895747</c:v>
                </c:pt>
                <c:pt idx="1502">
                  <c:v>70.021376900865292</c:v>
                </c:pt>
                <c:pt idx="1503">
                  <c:v>70.028919373444978</c:v>
                </c:pt>
                <c:pt idx="1504">
                  <c:v>70.036462606242154</c:v>
                </c:pt>
                <c:pt idx="1505">
                  <c:v>70.044006604866922</c:v>
                </c:pt>
                <c:pt idx="1506">
                  <c:v>70.051551374932117</c:v>
                </c:pt>
                <c:pt idx="1507">
                  <c:v>70.059096922053357</c:v>
                </c:pt>
                <c:pt idx="1508">
                  <c:v>70.066643251849072</c:v>
                </c:pt>
                <c:pt idx="1509">
                  <c:v>70.074190369940524</c:v>
                </c:pt>
                <c:pt idx="1510">
                  <c:v>70.081738281951857</c:v>
                </c:pt>
                <c:pt idx="1511">
                  <c:v>70.089286993510072</c:v>
                </c:pt>
                <c:pt idx="1512">
                  <c:v>70.09683651024514</c:v>
                </c:pt>
                <c:pt idx="1513">
                  <c:v>70.10438683778996</c:v>
                </c:pt>
                <c:pt idx="1514">
                  <c:v>70.111937981780429</c:v>
                </c:pt>
                <c:pt idx="1515">
                  <c:v>70.119489947855456</c:v>
                </c:pt>
                <c:pt idx="1516">
                  <c:v>70.127042741656993</c:v>
                </c:pt>
                <c:pt idx="1517">
                  <c:v>70.134596368830046</c:v>
                </c:pt>
                <c:pt idx="1518">
                  <c:v>70.142150835022761</c:v>
                </c:pt>
                <c:pt idx="1519">
                  <c:v>70.149706145886398</c:v>
                </c:pt>
                <c:pt idx="1520">
                  <c:v>70.157262307075371</c:v>
                </c:pt>
                <c:pt idx="1521">
                  <c:v>70.16481932424729</c:v>
                </c:pt>
                <c:pt idx="1522">
                  <c:v>70.172377203063007</c:v>
                </c:pt>
                <c:pt idx="1523">
                  <c:v>70.1799359491866</c:v>
                </c:pt>
                <c:pt idx="1524">
                  <c:v>70.187495568285442</c:v>
                </c:pt>
                <c:pt idx="1525">
                  <c:v>70.195056066030219</c:v>
                </c:pt>
                <c:pt idx="1526">
                  <c:v>70.202617448094955</c:v>
                </c:pt>
                <c:pt idx="1527">
                  <c:v>70.210179720157043</c:v>
                </c:pt>
                <c:pt idx="1528">
                  <c:v>70.217742887897273</c:v>
                </c:pt>
                <c:pt idx="1529">
                  <c:v>70.225306956999901</c:v>
                </c:pt>
                <c:pt idx="1530">
                  <c:v>70.232871933152609</c:v>
                </c:pt>
                <c:pt idx="1531">
                  <c:v>70.240437822046573</c:v>
                </c:pt>
                <c:pt idx="1532">
                  <c:v>70.248004629376496</c:v>
                </c:pt>
                <c:pt idx="1533">
                  <c:v>70.255572360840659</c:v>
                </c:pt>
                <c:pt idx="1534">
                  <c:v>70.2631410221409</c:v>
                </c:pt>
                <c:pt idx="1535">
                  <c:v>70.270710618982662</c:v>
                </c:pt>
                <c:pt idx="1536">
                  <c:v>70.278281157075043</c:v>
                </c:pt>
                <c:pt idx="1537">
                  <c:v>70.285852642130834</c:v>
                </c:pt>
                <c:pt idx="1538">
                  <c:v>70.293425079866523</c:v>
                </c:pt>
                <c:pt idx="1539">
                  <c:v>70.300998476002292</c:v>
                </c:pt>
                <c:pt idx="1540">
                  <c:v>70.308572836262144</c:v>
                </c:pt>
                <c:pt idx="1541">
                  <c:v>70.31614816637385</c:v>
                </c:pt>
                <c:pt idx="1542">
                  <c:v>70.323724472069017</c:v>
                </c:pt>
                <c:pt idx="1543">
                  <c:v>70.331301759083104</c:v>
                </c:pt>
                <c:pt idx="1544">
                  <c:v>70.338880033155462</c:v>
                </c:pt>
                <c:pt idx="1545">
                  <c:v>70.346459300029366</c:v>
                </c:pt>
                <c:pt idx="1546">
                  <c:v>70.354039565452013</c:v>
                </c:pt>
                <c:pt idx="1547">
                  <c:v>70.36162083517462</c:v>
                </c:pt>
                <c:pt idx="1548">
                  <c:v>70.369203114952398</c:v>
                </c:pt>
                <c:pt idx="1549">
                  <c:v>70.376786410544597</c:v>
                </c:pt>
                <c:pt idx="1550">
                  <c:v>70.38437072771454</c:v>
                </c:pt>
                <c:pt idx="1551">
                  <c:v>70.391956072229675</c:v>
                </c:pt>
                <c:pt idx="1552">
                  <c:v>70.399542449861542</c:v>
                </c:pt>
                <c:pt idx="1553">
                  <c:v>70.407129866385915</c:v>
                </c:pt>
                <c:pt idx="1554">
                  <c:v>70.414718327582705</c:v>
                </c:pt>
                <c:pt idx="1555">
                  <c:v>70.422307839236083</c:v>
                </c:pt>
                <c:pt idx="1556">
                  <c:v>70.429898407134459</c:v>
                </c:pt>
                <c:pt idx="1557">
                  <c:v>70.437490037070575</c:v>
                </c:pt>
                <c:pt idx="1558">
                  <c:v>70.445082734841463</c:v>
                </c:pt>
                <c:pt idx="1559">
                  <c:v>70.452676506248494</c:v>
                </c:pt>
                <c:pt idx="1560">
                  <c:v>70.460271357097497</c:v>
                </c:pt>
                <c:pt idx="1561">
                  <c:v>70.467867293198623</c:v>
                </c:pt>
                <c:pt idx="1562">
                  <c:v>70.475464320366569</c:v>
                </c:pt>
                <c:pt idx="1563">
                  <c:v>70.48306244442044</c:v>
                </c:pt>
                <c:pt idx="1564">
                  <c:v>70.490661671183886</c:v>
                </c:pt>
                <c:pt idx="1565">
                  <c:v>70.498262006485106</c:v>
                </c:pt>
                <c:pt idx="1566">
                  <c:v>70.50586345615686</c:v>
                </c:pt>
                <c:pt idx="1567">
                  <c:v>70.513466026036539</c:v>
                </c:pt>
                <c:pt idx="1568">
                  <c:v>70.521069721966143</c:v>
                </c:pt>
                <c:pt idx="1569">
                  <c:v>70.528674549792385</c:v>
                </c:pt>
                <c:pt idx="1570">
                  <c:v>70.536280515366627</c:v>
                </c:pt>
                <c:pt idx="1571">
                  <c:v>70.54388762454505</c:v>
                </c:pt>
                <c:pt idx="1572">
                  <c:v>70.551495883188522</c:v>
                </c:pt>
                <c:pt idx="1573">
                  <c:v>70.559105297162745</c:v>
                </c:pt>
                <c:pt idx="1574">
                  <c:v>70.566715872338278</c:v>
                </c:pt>
                <c:pt idx="1575">
                  <c:v>70.57432761459053</c:v>
                </c:pt>
                <c:pt idx="1576">
                  <c:v>70.58194052979978</c:v>
                </c:pt>
                <c:pt idx="1577">
                  <c:v>70.589554623851285</c:v>
                </c:pt>
                <c:pt idx="1578">
                  <c:v>70.59716990263523</c:v>
                </c:pt>
                <c:pt idx="1579">
                  <c:v>70.604786372046817</c:v>
                </c:pt>
                <c:pt idx="1580">
                  <c:v>70.612404037986266</c:v>
                </c:pt>
                <c:pt idx="1581">
                  <c:v>70.620022906358884</c:v>
                </c:pt>
                <c:pt idx="1582">
                  <c:v>70.62764298307502</c:v>
                </c:pt>
                <c:pt idx="1583">
                  <c:v>70.635264274050201</c:v>
                </c:pt>
                <c:pt idx="1584">
                  <c:v>70.642886785205107</c:v>
                </c:pt>
                <c:pt idx="1585">
                  <c:v>70.650510522465581</c:v>
                </c:pt>
                <c:pt idx="1586">
                  <c:v>70.658135491762735</c:v>
                </c:pt>
                <c:pt idx="1587">
                  <c:v>70.665761699032885</c:v>
                </c:pt>
                <c:pt idx="1588">
                  <c:v>70.673389150217702</c:v>
                </c:pt>
                <c:pt idx="1589">
                  <c:v>70.681017851264144</c:v>
                </c:pt>
                <c:pt idx="1590">
                  <c:v>70.688647808124557</c:v>
                </c:pt>
                <c:pt idx="1591">
                  <c:v>70.696279026756628</c:v>
                </c:pt>
                <c:pt idx="1592">
                  <c:v>70.703911513123529</c:v>
                </c:pt>
                <c:pt idx="1593">
                  <c:v>70.711545273193877</c:v>
                </c:pt>
                <c:pt idx="1594">
                  <c:v>70.719180312941745</c:v>
                </c:pt>
                <c:pt idx="1595">
                  <c:v>70.72681663834679</c:v>
                </c:pt>
                <c:pt idx="1596">
                  <c:v>70.734454255394184</c:v>
                </c:pt>
                <c:pt idx="1597">
                  <c:v>70.74209317007471</c:v>
                </c:pt>
                <c:pt idx="1598">
                  <c:v>70.749733388384811</c:v>
                </c:pt>
                <c:pt idx="1599">
                  <c:v>70.757374916326526</c:v>
                </c:pt>
                <c:pt idx="1600">
                  <c:v>70.76501775990765</c:v>
                </c:pt>
                <c:pt idx="1601">
                  <c:v>70.772661925141676</c:v>
                </c:pt>
                <c:pt idx="1602">
                  <c:v>70.780307418047869</c:v>
                </c:pt>
                <c:pt idx="1603">
                  <c:v>70.787954244651317</c:v>
                </c:pt>
                <c:pt idx="1604">
                  <c:v>70.795602410982923</c:v>
                </c:pt>
                <c:pt idx="1605">
                  <c:v>70.803251923079429</c:v>
                </c:pt>
                <c:pt idx="1606">
                  <c:v>70.810902786983533</c:v>
                </c:pt>
                <c:pt idx="1607">
                  <c:v>70.818555008743829</c:v>
                </c:pt>
                <c:pt idx="1608">
                  <c:v>70.826208594414908</c:v>
                </c:pt>
                <c:pt idx="1609">
                  <c:v>70.833863550057345</c:v>
                </c:pt>
                <c:pt idx="1610">
                  <c:v>70.84151988173781</c:v>
                </c:pt>
                <c:pt idx="1611">
                  <c:v>70.849177595528957</c:v>
                </c:pt>
                <c:pt idx="1612">
                  <c:v>70.856836697509621</c:v>
                </c:pt>
                <c:pt idx="1613">
                  <c:v>70.864497193764763</c:v>
                </c:pt>
                <c:pt idx="1614">
                  <c:v>70.872159090385537</c:v>
                </c:pt>
                <c:pt idx="1615">
                  <c:v>70.879822393469283</c:v>
                </c:pt>
                <c:pt idx="1616">
                  <c:v>70.887487109119633</c:v>
                </c:pt>
                <c:pt idx="1617">
                  <c:v>70.895153243446487</c:v>
                </c:pt>
                <c:pt idx="1618">
                  <c:v>70.90282080256604</c:v>
                </c:pt>
                <c:pt idx="1619">
                  <c:v>70.910489792600885</c:v>
                </c:pt>
                <c:pt idx="1620">
                  <c:v>70.918160219680004</c:v>
                </c:pt>
                <c:pt idx="1621">
                  <c:v>70.925832089938794</c:v>
                </c:pt>
                <c:pt idx="1622">
                  <c:v>70.9335054095191</c:v>
                </c:pt>
                <c:pt idx="1623">
                  <c:v>70.941180184569319</c:v>
                </c:pt>
                <c:pt idx="1624">
                  <c:v>70.948856421244329</c:v>
                </c:pt>
                <c:pt idx="1625">
                  <c:v>70.956534125705616</c:v>
                </c:pt>
                <c:pt idx="1626">
                  <c:v>70.964213304121273</c:v>
                </c:pt>
                <c:pt idx="1627">
                  <c:v>70.971893962666016</c:v>
                </c:pt>
                <c:pt idx="1628">
                  <c:v>70.979576107521268</c:v>
                </c:pt>
                <c:pt idx="1629">
                  <c:v>70.987259744875146</c:v>
                </c:pt>
                <c:pt idx="1630">
                  <c:v>70.994944880922546</c:v>
                </c:pt>
                <c:pt idx="1631">
                  <c:v>71.00263152186514</c:v>
                </c:pt>
                <c:pt idx="1632">
                  <c:v>71.010319673911411</c:v>
                </c:pt>
                <c:pt idx="1633">
                  <c:v>71.018009343276731</c:v>
                </c:pt>
                <c:pt idx="1634">
                  <c:v>71.025700536183365</c:v>
                </c:pt>
                <c:pt idx="1635">
                  <c:v>71.033393258860528</c:v>
                </c:pt>
                <c:pt idx="1636">
                  <c:v>71.041087517544383</c:v>
                </c:pt>
                <c:pt idx="1637">
                  <c:v>71.048783318478144</c:v>
                </c:pt>
                <c:pt idx="1638">
                  <c:v>71.056480667911998</c:v>
                </c:pt>
                <c:pt idx="1639">
                  <c:v>71.064179572103328</c:v>
                </c:pt>
                <c:pt idx="1640">
                  <c:v>71.071880037316546</c:v>
                </c:pt>
                <c:pt idx="1641">
                  <c:v>71.07958206982326</c:v>
                </c:pt>
                <c:pt idx="1642">
                  <c:v>71.087285675902294</c:v>
                </c:pt>
                <c:pt idx="1643">
                  <c:v>71.094990861839676</c:v>
                </c:pt>
                <c:pt idx="1644">
                  <c:v>71.102697633928756</c:v>
                </c:pt>
                <c:pt idx="1645">
                  <c:v>71.110405998470114</c:v>
                </c:pt>
                <c:pt idx="1646">
                  <c:v>71.11811596177175</c:v>
                </c:pt>
                <c:pt idx="1647">
                  <c:v>71.125827530149053</c:v>
                </c:pt>
                <c:pt idx="1648">
                  <c:v>71.133540709924787</c:v>
                </c:pt>
                <c:pt idx="1649">
                  <c:v>71.141255507429221</c:v>
                </c:pt>
                <c:pt idx="1650">
                  <c:v>71.148971929000112</c:v>
                </c:pt>
                <c:pt idx="1651">
                  <c:v>71.156689980982762</c:v>
                </c:pt>
                <c:pt idx="1652">
                  <c:v>71.164409669730034</c:v>
                </c:pt>
                <c:pt idx="1653">
                  <c:v>71.172131001602452</c:v>
                </c:pt>
                <c:pt idx="1654">
                  <c:v>71.17985398296814</c:v>
                </c:pt>
                <c:pt idx="1655">
                  <c:v>71.187578620202999</c:v>
                </c:pt>
                <c:pt idx="1656">
                  <c:v>71.195304919690571</c:v>
                </c:pt>
                <c:pt idx="1657">
                  <c:v>71.203032887822218</c:v>
                </c:pt>
                <c:pt idx="1658">
                  <c:v>71.21076253099713</c:v>
                </c:pt>
                <c:pt idx="1659">
                  <c:v>71.218493855622313</c:v>
                </c:pt>
                <c:pt idx="1660">
                  <c:v>71.226226868112718</c:v>
                </c:pt>
                <c:pt idx="1661">
                  <c:v>71.23396157489114</c:v>
                </c:pt>
                <c:pt idx="1662">
                  <c:v>71.241697982388445</c:v>
                </c:pt>
                <c:pt idx="1663">
                  <c:v>71.249436097043414</c:v>
                </c:pt>
                <c:pt idx="1664">
                  <c:v>71.25717592530296</c:v>
                </c:pt>
                <c:pt idx="1665">
                  <c:v>71.264917473622035</c:v>
                </c:pt>
                <c:pt idx="1666">
                  <c:v>71.272660748463764</c:v>
                </c:pt>
                <c:pt idx="1667">
                  <c:v>71.280405756299388</c:v>
                </c:pt>
                <c:pt idx="1668">
                  <c:v>71.288152503608387</c:v>
                </c:pt>
                <c:pt idx="1669">
                  <c:v>71.295900996878515</c:v>
                </c:pt>
                <c:pt idx="1670">
                  <c:v>71.303651242605753</c:v>
                </c:pt>
                <c:pt idx="1671">
                  <c:v>71.311403247294479</c:v>
                </c:pt>
                <c:pt idx="1672">
                  <c:v>71.319157017457442</c:v>
                </c:pt>
                <c:pt idx="1673">
                  <c:v>71.326912559615764</c:v>
                </c:pt>
                <c:pt idx="1674">
                  <c:v>71.334669880299018</c:v>
                </c:pt>
                <c:pt idx="1675">
                  <c:v>71.342428986045306</c:v>
                </c:pt>
                <c:pt idx="1676">
                  <c:v>71.350189883401285</c:v>
                </c:pt>
                <c:pt idx="1677">
                  <c:v>71.357952578922124</c:v>
                </c:pt>
                <c:pt idx="1678">
                  <c:v>71.36571707917166</c:v>
                </c:pt>
                <c:pt idx="1679">
                  <c:v>71.373483390722384</c:v>
                </c:pt>
                <c:pt idx="1680">
                  <c:v>71.381251520155473</c:v>
                </c:pt>
                <c:pt idx="1681">
                  <c:v>71.389021474060868</c:v>
                </c:pt>
                <c:pt idx="1682">
                  <c:v>71.396793259037295</c:v>
                </c:pt>
                <c:pt idx="1683">
                  <c:v>71.40456688169229</c:v>
                </c:pt>
                <c:pt idx="1684">
                  <c:v>71.412342348642269</c:v>
                </c:pt>
                <c:pt idx="1685">
                  <c:v>71.420119666512576</c:v>
                </c:pt>
                <c:pt idx="1686">
                  <c:v>71.427898841937491</c:v>
                </c:pt>
                <c:pt idx="1687">
                  <c:v>71.43567988156029</c:v>
                </c:pt>
                <c:pt idx="1688">
                  <c:v>71.443462792033316</c:v>
                </c:pt>
                <c:pt idx="1689">
                  <c:v>71.451247580017963</c:v>
                </c:pt>
                <c:pt idx="1690">
                  <c:v>71.459034252184765</c:v>
                </c:pt>
                <c:pt idx="1691">
                  <c:v>71.466822815213419</c:v>
                </c:pt>
                <c:pt idx="1692">
                  <c:v>71.474613275792848</c:v>
                </c:pt>
                <c:pt idx="1693">
                  <c:v>71.482405640621224</c:v>
                </c:pt>
                <c:pt idx="1694">
                  <c:v>71.490199916406027</c:v>
                </c:pt>
                <c:pt idx="1695">
                  <c:v>71.497996109864047</c:v>
                </c:pt>
                <c:pt idx="1696">
                  <c:v>71.505794227721495</c:v>
                </c:pt>
                <c:pt idx="1697">
                  <c:v>71.513594276713988</c:v>
                </c:pt>
                <c:pt idx="1698">
                  <c:v>71.521396263586666</c:v>
                </c:pt>
                <c:pt idx="1699">
                  <c:v>71.529200195094077</c:v>
                </c:pt>
                <c:pt idx="1700">
                  <c:v>71.537006078000474</c:v>
                </c:pt>
                <c:pt idx="1701">
                  <c:v>71.544813919079616</c:v>
                </c:pt>
                <c:pt idx="1702">
                  <c:v>71.552623725114941</c:v>
                </c:pt>
                <c:pt idx="1703">
                  <c:v>71.560435502899608</c:v>
                </c:pt>
                <c:pt idx="1704">
                  <c:v>71.568249259236453</c:v>
                </c:pt>
                <c:pt idx="1705">
                  <c:v>71.576065000938172</c:v>
                </c:pt>
                <c:pt idx="1706">
                  <c:v>71.583882734827242</c:v>
                </c:pt>
                <c:pt idx="1707">
                  <c:v>71.591702467736042</c:v>
                </c:pt>
                <c:pt idx="1708">
                  <c:v>71.599524206506857</c:v>
                </c:pt>
                <c:pt idx="1709">
                  <c:v>71.607347957991934</c:v>
                </c:pt>
                <c:pt idx="1710">
                  <c:v>71.615173729053581</c:v>
                </c:pt>
                <c:pt idx="1711">
                  <c:v>71.623001526564067</c:v>
                </c:pt>
                <c:pt idx="1712">
                  <c:v>71.630831357405839</c:v>
                </c:pt>
                <c:pt idx="1713">
                  <c:v>71.638663228471515</c:v>
                </c:pt>
                <c:pt idx="1714">
                  <c:v>71.646497146663819</c:v>
                </c:pt>
                <c:pt idx="1715">
                  <c:v>71.654333118895792</c:v>
                </c:pt>
                <c:pt idx="1716">
                  <c:v>71.66217115209075</c:v>
                </c:pt>
                <c:pt idx="1717">
                  <c:v>71.670011253182324</c:v>
                </c:pt>
                <c:pt idx="1718">
                  <c:v>71.677853429114549</c:v>
                </c:pt>
                <c:pt idx="1719">
                  <c:v>71.685697686841863</c:v>
                </c:pt>
                <c:pt idx="1720">
                  <c:v>71.693544033329218</c:v>
                </c:pt>
                <c:pt idx="1721">
                  <c:v>71.701392475552041</c:v>
                </c:pt>
                <c:pt idx="1722">
                  <c:v>71.709243020496388</c:v>
                </c:pt>
                <c:pt idx="1723">
                  <c:v>71.717095675158873</c:v>
                </c:pt>
                <c:pt idx="1724">
                  <c:v>71.724950446546842</c:v>
                </c:pt>
                <c:pt idx="1725">
                  <c:v>71.732807341678296</c:v>
                </c:pt>
                <c:pt idx="1726">
                  <c:v>71.740666367582023</c:v>
                </c:pt>
                <c:pt idx="1727">
                  <c:v>71.748527531297626</c:v>
                </c:pt>
                <c:pt idx="1728">
                  <c:v>71.756390839875564</c:v>
                </c:pt>
                <c:pt idx="1729">
                  <c:v>71.764256300377198</c:v>
                </c:pt>
                <c:pt idx="1730">
                  <c:v>71.772123919874844</c:v>
                </c:pt>
                <c:pt idx="1731">
                  <c:v>71.779993705451844</c:v>
                </c:pt>
                <c:pt idx="1732">
                  <c:v>71.787865664202542</c:v>
                </c:pt>
                <c:pt idx="1733">
                  <c:v>71.795739803232451</c:v>
                </c:pt>
                <c:pt idx="1734">
                  <c:v>71.803616129658209</c:v>
                </c:pt>
                <c:pt idx="1735">
                  <c:v>71.8114946506076</c:v>
                </c:pt>
                <c:pt idx="1736">
                  <c:v>71.819375373219771</c:v>
                </c:pt>
                <c:pt idx="1737">
                  <c:v>71.827258304645099</c:v>
                </c:pt>
                <c:pt idx="1738">
                  <c:v>71.835143452045287</c:v>
                </c:pt>
                <c:pt idx="1739">
                  <c:v>71.843030822593519</c:v>
                </c:pt>
                <c:pt idx="1740">
                  <c:v>71.850920423474378</c:v>
                </c:pt>
                <c:pt idx="1741">
                  <c:v>71.858812261883926</c:v>
                </c:pt>
                <c:pt idx="1742">
                  <c:v>71.866706345029854</c:v>
                </c:pt>
                <c:pt idx="1743">
                  <c:v>71.874602680131389</c:v>
                </c:pt>
                <c:pt idx="1744">
                  <c:v>71.88250127441944</c:v>
                </c:pt>
                <c:pt idx="1745">
                  <c:v>71.89040213513664</c:v>
                </c:pt>
                <c:pt idx="1746">
                  <c:v>71.898305269537332</c:v>
                </c:pt>
                <c:pt idx="1747">
                  <c:v>71.906210684887697</c:v>
                </c:pt>
                <c:pt idx="1748">
                  <c:v>71.914118388465795</c:v>
                </c:pt>
                <c:pt idx="1749">
                  <c:v>71.922028387561554</c:v>
                </c:pt>
                <c:pt idx="1750">
                  <c:v>71.929940689476922</c:v>
                </c:pt>
                <c:pt idx="1751">
                  <c:v>71.937855301525815</c:v>
                </c:pt>
                <c:pt idx="1752">
                  <c:v>71.945772231034212</c:v>
                </c:pt>
                <c:pt idx="1753">
                  <c:v>71.953691485340272</c:v>
                </c:pt>
                <c:pt idx="1754">
                  <c:v>71.961613071794275</c:v>
                </c:pt>
                <c:pt idx="1755">
                  <c:v>71.969536997758766</c:v>
                </c:pt>
                <c:pt idx="1756">
                  <c:v>71.977463270608538</c:v>
                </c:pt>
                <c:pt idx="1757">
                  <c:v>71.985391897730736</c:v>
                </c:pt>
                <c:pt idx="1758">
                  <c:v>71.993322886524894</c:v>
                </c:pt>
                <c:pt idx="1759">
                  <c:v>72.001256244402995</c:v>
                </c:pt>
                <c:pt idx="1760">
                  <c:v>72.009191978789474</c:v>
                </c:pt>
                <c:pt idx="1761">
                  <c:v>72.017130097121395</c:v>
                </c:pt>
                <c:pt idx="1762">
                  <c:v>72.025070606848345</c:v>
                </c:pt>
                <c:pt idx="1763">
                  <c:v>72.033013515432614</c:v>
                </c:pt>
                <c:pt idx="1764">
                  <c:v>72.040958830349197</c:v>
                </c:pt>
                <c:pt idx="1765">
                  <c:v>72.048906559085864</c:v>
                </c:pt>
                <c:pt idx="1766">
                  <c:v>72.05685670914319</c:v>
                </c:pt>
                <c:pt idx="1767">
                  <c:v>72.064809288034638</c:v>
                </c:pt>
                <c:pt idx="1768">
                  <c:v>72.072764303286618</c:v>
                </c:pt>
                <c:pt idx="1769">
                  <c:v>72.0807217624385</c:v>
                </c:pt>
                <c:pt idx="1770">
                  <c:v>72.088681673042728</c:v>
                </c:pt>
                <c:pt idx="1771">
                  <c:v>72.096644042664849</c:v>
                </c:pt>
                <c:pt idx="1772">
                  <c:v>72.104608878883553</c:v>
                </c:pt>
                <c:pt idx="1773">
                  <c:v>72.112576189290721</c:v>
                </c:pt>
                <c:pt idx="1774">
                  <c:v>72.12054598149156</c:v>
                </c:pt>
                <c:pt idx="1775">
                  <c:v>72.128518263104567</c:v>
                </c:pt>
                <c:pt idx="1776">
                  <c:v>72.136493041761668</c:v>
                </c:pt>
                <c:pt idx="1777">
                  <c:v>72.144470325108145</c:v>
                </c:pt>
                <c:pt idx="1778">
                  <c:v>72.152450120802897</c:v>
                </c:pt>
                <c:pt idx="1779">
                  <c:v>72.160432436518263</c:v>
                </c:pt>
                <c:pt idx="1780">
                  <c:v>72.168417279940286</c:v>
                </c:pt>
                <c:pt idx="1781">
                  <c:v>72.176404658768647</c:v>
                </c:pt>
                <c:pt idx="1782">
                  <c:v>72.184394580716784</c:v>
                </c:pt>
                <c:pt idx="1783">
                  <c:v>72.192387053511865</c:v>
                </c:pt>
                <c:pt idx="1784">
                  <c:v>72.200382084894997</c:v>
                </c:pt>
                <c:pt idx="1785">
                  <c:v>72.208379682621128</c:v>
                </c:pt>
                <c:pt idx="1786">
                  <c:v>72.216379854459205</c:v>
                </c:pt>
                <c:pt idx="1787">
                  <c:v>72.224382608192187</c:v>
                </c:pt>
                <c:pt idx="1788">
                  <c:v>72.232387951617127</c:v>
                </c:pt>
                <c:pt idx="1789">
                  <c:v>72.240395892545251</c:v>
                </c:pt>
                <c:pt idx="1790">
                  <c:v>72.248406438801936</c:v>
                </c:pt>
                <c:pt idx="1791">
                  <c:v>72.256419598226898</c:v>
                </c:pt>
                <c:pt idx="1792">
                  <c:v>72.264435378674136</c:v>
                </c:pt>
                <c:pt idx="1793">
                  <c:v>72.272453788012058</c:v>
                </c:pt>
                <c:pt idx="1794">
                  <c:v>72.280474834123481</c:v>
                </c:pt>
                <c:pt idx="1795">
                  <c:v>72.288498524905805</c:v>
                </c:pt>
                <c:pt idx="1796">
                  <c:v>72.29652486827095</c:v>
                </c:pt>
                <c:pt idx="1797">
                  <c:v>72.304553872145505</c:v>
                </c:pt>
                <c:pt idx="1798">
                  <c:v>72.312585544470721</c:v>
                </c:pt>
                <c:pt idx="1799">
                  <c:v>72.320619893202633</c:v>
                </c:pt>
                <c:pt idx="1800">
                  <c:v>72.328656926312121</c:v>
                </c:pt>
                <c:pt idx="1801">
                  <c:v>72.336696651784919</c:v>
                </c:pt>
                <c:pt idx="1802">
                  <c:v>72.344739077621682</c:v>
                </c:pt>
                <c:pt idx="1803">
                  <c:v>72.352784211838141</c:v>
                </c:pt>
                <c:pt idx="1804">
                  <c:v>72.360832062465079</c:v>
                </c:pt>
                <c:pt idx="1805">
                  <c:v>72.368882637548367</c:v>
                </c:pt>
                <c:pt idx="1806">
                  <c:v>72.376935945149171</c:v>
                </c:pt>
                <c:pt idx="1807">
                  <c:v>72.384991993343874</c:v>
                </c:pt>
                <c:pt idx="1808">
                  <c:v>72.393050790224166</c:v>
                </c:pt>
                <c:pt idx="1809">
                  <c:v>72.401112343897168</c:v>
                </c:pt>
                <c:pt idx="1810">
                  <c:v>72.409176662485464</c:v>
                </c:pt>
                <c:pt idx="1811">
                  <c:v>72.417243754127142</c:v>
                </c:pt>
                <c:pt idx="1812">
                  <c:v>72.425313626975921</c:v>
                </c:pt>
                <c:pt idx="1813">
                  <c:v>72.433386289201124</c:v>
                </c:pt>
                <c:pt idx="1814">
                  <c:v>72.441461748987848</c:v>
                </c:pt>
                <c:pt idx="1815">
                  <c:v>72.44954001453695</c:v>
                </c:pt>
                <c:pt idx="1816">
                  <c:v>72.457621094065132</c:v>
                </c:pt>
                <c:pt idx="1817">
                  <c:v>72.465704995805069</c:v>
                </c:pt>
                <c:pt idx="1818">
                  <c:v>72.473791728005395</c:v>
                </c:pt>
                <c:pt idx="1819">
                  <c:v>72.481881298930773</c:v>
                </c:pt>
                <c:pt idx="1820">
                  <c:v>72.489973716862053</c:v>
                </c:pt>
                <c:pt idx="1821">
                  <c:v>72.498068990096257</c:v>
                </c:pt>
                <c:pt idx="1822">
                  <c:v>72.506167126946636</c:v>
                </c:pt>
                <c:pt idx="1823">
                  <c:v>72.514268135742796</c:v>
                </c:pt>
                <c:pt idx="1824">
                  <c:v>72.52237202483073</c:v>
                </c:pt>
                <c:pt idx="1825">
                  <c:v>72.530478802572944</c:v>
                </c:pt>
                <c:pt idx="1826">
                  <c:v>72.538588477348412</c:v>
                </c:pt>
                <c:pt idx="1827">
                  <c:v>72.546701057552752</c:v>
                </c:pt>
                <c:pt idx="1828">
                  <c:v>72.55481655159825</c:v>
                </c:pt>
                <c:pt idx="1829">
                  <c:v>72.562934967913961</c:v>
                </c:pt>
                <c:pt idx="1830">
                  <c:v>72.571056314945736</c:v>
                </c:pt>
                <c:pt idx="1831">
                  <c:v>72.579180601156281</c:v>
                </c:pt>
                <c:pt idx="1832">
                  <c:v>72.587307835025328</c:v>
                </c:pt>
                <c:pt idx="1833">
                  <c:v>72.59543802504956</c:v>
                </c:pt>
                <c:pt idx="1834">
                  <c:v>72.603571179742858</c:v>
                </c:pt>
                <c:pt idx="1835">
                  <c:v>72.611707307636166</c:v>
                </c:pt>
                <c:pt idx="1836">
                  <c:v>72.61984641727777</c:v>
                </c:pt>
                <c:pt idx="1837">
                  <c:v>72.627988517233192</c:v>
                </c:pt>
                <c:pt idx="1838">
                  <c:v>72.636133616085417</c:v>
                </c:pt>
                <c:pt idx="1839">
                  <c:v>72.64428172243484</c:v>
                </c:pt>
                <c:pt idx="1840">
                  <c:v>72.652432844899394</c:v>
                </c:pt>
                <c:pt idx="1841">
                  <c:v>72.660586992114645</c:v>
                </c:pt>
                <c:pt idx="1842">
                  <c:v>72.668744172733852</c:v>
                </c:pt>
                <c:pt idx="1843">
                  <c:v>72.676904395427982</c:v>
                </c:pt>
                <c:pt idx="1844">
                  <c:v>72.685067668885893</c:v>
                </c:pt>
                <c:pt idx="1845">
                  <c:v>72.693234001814304</c:v>
                </c:pt>
                <c:pt idx="1846">
                  <c:v>72.701403402937942</c:v>
                </c:pt>
                <c:pt idx="1847">
                  <c:v>72.709575880999552</c:v>
                </c:pt>
                <c:pt idx="1848">
                  <c:v>72.717751444760069</c:v>
                </c:pt>
                <c:pt idx="1849">
                  <c:v>72.725930102998603</c:v>
                </c:pt>
                <c:pt idx="1850">
                  <c:v>72.734111864512556</c:v>
                </c:pt>
                <c:pt idx="1851">
                  <c:v>72.742296738117702</c:v>
                </c:pt>
                <c:pt idx="1852">
                  <c:v>72.750484732648232</c:v>
                </c:pt>
                <c:pt idx="1853">
                  <c:v>72.758675856956842</c:v>
                </c:pt>
                <c:pt idx="1854">
                  <c:v>72.766870119914884</c:v>
                </c:pt>
                <c:pt idx="1855">
                  <c:v>72.775067530412315</c:v>
                </c:pt>
                <c:pt idx="1856">
                  <c:v>72.78326809735789</c:v>
                </c:pt>
                <c:pt idx="1857">
                  <c:v>72.791471829679168</c:v>
                </c:pt>
                <c:pt idx="1858">
                  <c:v>72.799678736322591</c:v>
                </c:pt>
                <c:pt idx="1859">
                  <c:v>72.807888826253645</c:v>
                </c:pt>
                <c:pt idx="1860">
                  <c:v>72.81610210845686</c:v>
                </c:pt>
                <c:pt idx="1861">
                  <c:v>72.824318591935892</c:v>
                </c:pt>
                <c:pt idx="1862">
                  <c:v>72.832538285713639</c:v>
                </c:pt>
                <c:pt idx="1863">
                  <c:v>72.840761198832325</c:v>
                </c:pt>
                <c:pt idx="1864">
                  <c:v>72.848987340353531</c:v>
                </c:pt>
                <c:pt idx="1865">
                  <c:v>72.857216719358306</c:v>
                </c:pt>
                <c:pt idx="1866">
                  <c:v>72.865449344947294</c:v>
                </c:pt>
                <c:pt idx="1867">
                  <c:v>72.87368522624071</c:v>
                </c:pt>
                <c:pt idx="1868">
                  <c:v>72.881924372378563</c:v>
                </c:pt>
                <c:pt idx="1869">
                  <c:v>72.890166792520589</c:v>
                </c:pt>
                <c:pt idx="1870">
                  <c:v>72.898412495846443</c:v>
                </c:pt>
                <c:pt idx="1871">
                  <c:v>72.906661491555738</c:v>
                </c:pt>
                <c:pt idx="1872">
                  <c:v>72.91491378886812</c:v>
                </c:pt>
                <c:pt idx="1873">
                  <c:v>72.923169397023386</c:v>
                </c:pt>
                <c:pt idx="1874">
                  <c:v>72.931428325281587</c:v>
                </c:pt>
                <c:pt idx="1875">
                  <c:v>72.939690582922992</c:v>
                </c:pt>
                <c:pt idx="1876">
                  <c:v>72.947956179248308</c:v>
                </c:pt>
                <c:pt idx="1877">
                  <c:v>72.956225123578733</c:v>
                </c:pt>
                <c:pt idx="1878">
                  <c:v>72.964497425255985</c:v>
                </c:pt>
                <c:pt idx="1879">
                  <c:v>72.972773093642473</c:v>
                </c:pt>
                <c:pt idx="1880">
                  <c:v>72.981052138121271</c:v>
                </c:pt>
                <c:pt idx="1881">
                  <c:v>72.989334568096353</c:v>
                </c:pt>
                <c:pt idx="1882">
                  <c:v>72.997620392992545</c:v>
                </c:pt>
                <c:pt idx="1883">
                  <c:v>73.005909622255672</c:v>
                </c:pt>
                <c:pt idx="1884">
                  <c:v>73.014202265352679</c:v>
                </c:pt>
                <c:pt idx="1885">
                  <c:v>73.022498331771644</c:v>
                </c:pt>
                <c:pt idx="1886">
                  <c:v>73.030797831021943</c:v>
                </c:pt>
                <c:pt idx="1887">
                  <c:v>73.039100772634256</c:v>
                </c:pt>
                <c:pt idx="1888">
                  <c:v>73.047407166160752</c:v>
                </c:pt>
                <c:pt idx="1889">
                  <c:v>73.055717021175099</c:v>
                </c:pt>
                <c:pt idx="1890">
                  <c:v>73.064030347272606</c:v>
                </c:pt>
                <c:pt idx="1891">
                  <c:v>73.072347154070272</c:v>
                </c:pt>
                <c:pt idx="1892">
                  <c:v>73.080667451206935</c:v>
                </c:pt>
                <c:pt idx="1893">
                  <c:v>73.088991248343305</c:v>
                </c:pt>
                <c:pt idx="1894">
                  <c:v>73.097318555162076</c:v>
                </c:pt>
                <c:pt idx="1895">
                  <c:v>73.105649381368039</c:v>
                </c:pt>
                <c:pt idx="1896">
                  <c:v>73.113983736688155</c:v>
                </c:pt>
                <c:pt idx="1897">
                  <c:v>73.122321630871639</c:v>
                </c:pt>
                <c:pt idx="1898">
                  <c:v>73.130663073690101</c:v>
                </c:pt>
                <c:pt idx="1899">
                  <c:v>73.13900807493755</c:v>
                </c:pt>
                <c:pt idx="1900">
                  <c:v>73.147356644430616</c:v>
                </c:pt>
                <c:pt idx="1901">
                  <c:v>73.155708792008525</c:v>
                </c:pt>
                <c:pt idx="1902">
                  <c:v>73.164064527533256</c:v>
                </c:pt>
                <c:pt idx="1903">
                  <c:v>73.172423860889651</c:v>
                </c:pt>
                <c:pt idx="1904">
                  <c:v>73.180786801985462</c:v>
                </c:pt>
                <c:pt idx="1905">
                  <c:v>73.189153360751448</c:v>
                </c:pt>
                <c:pt idx="1906">
                  <c:v>73.197523547141557</c:v>
                </c:pt>
                <c:pt idx="1907">
                  <c:v>73.20589737113292</c:v>
                </c:pt>
                <c:pt idx="1908">
                  <c:v>73.214274842725999</c:v>
                </c:pt>
                <c:pt idx="1909">
                  <c:v>73.222655971944718</c:v>
                </c:pt>
                <c:pt idx="1910">
                  <c:v>73.231040768836436</c:v>
                </c:pt>
                <c:pt idx="1911">
                  <c:v>73.239429243472244</c:v>
                </c:pt>
                <c:pt idx="1912">
                  <c:v>73.247821405946866</c:v>
                </c:pt>
                <c:pt idx="1913">
                  <c:v>73.256217266378911</c:v>
                </c:pt>
                <c:pt idx="1914">
                  <c:v>73.264616834910854</c:v>
                </c:pt>
                <c:pt idx="1915">
                  <c:v>73.273020121709251</c:v>
                </c:pt>
                <c:pt idx="1916">
                  <c:v>73.281427136964766</c:v>
                </c:pt>
                <c:pt idx="1917">
                  <c:v>73.289837890892287</c:v>
                </c:pt>
                <c:pt idx="1918">
                  <c:v>73.298252393731019</c:v>
                </c:pt>
                <c:pt idx="1919">
                  <c:v>73.306670655744639</c:v>
                </c:pt>
                <c:pt idx="1920">
                  <c:v>73.315092687221352</c:v>
                </c:pt>
                <c:pt idx="1921">
                  <c:v>73.323518498473987</c:v>
                </c:pt>
                <c:pt idx="1922">
                  <c:v>73.331948099840119</c:v>
                </c:pt>
                <c:pt idx="1923">
                  <c:v>73.340381501682231</c:v>
                </c:pt>
                <c:pt idx="1924">
                  <c:v>73.348818714387733</c:v>
                </c:pt>
                <c:pt idx="1925">
                  <c:v>73.35725974836906</c:v>
                </c:pt>
                <c:pt idx="1926">
                  <c:v>73.365704614063873</c:v>
                </c:pt>
                <c:pt idx="1927">
                  <c:v>73.374153321935111</c:v>
                </c:pt>
                <c:pt idx="1928">
                  <c:v>73.382605882471083</c:v>
                </c:pt>
                <c:pt idx="1929">
                  <c:v>73.391062306185603</c:v>
                </c:pt>
                <c:pt idx="1930">
                  <c:v>73.399522603618081</c:v>
                </c:pt>
                <c:pt idx="1931">
                  <c:v>73.407986785333648</c:v>
                </c:pt>
                <c:pt idx="1932">
                  <c:v>73.416454861923285</c:v>
                </c:pt>
                <c:pt idx="1933">
                  <c:v>73.424926844003835</c:v>
                </c:pt>
                <c:pt idx="1934">
                  <c:v>73.433402742218277</c:v>
                </c:pt>
                <c:pt idx="1935">
                  <c:v>73.44188256723568</c:v>
                </c:pt>
                <c:pt idx="1936">
                  <c:v>73.450366329751418</c:v>
                </c:pt>
                <c:pt idx="1937">
                  <c:v>73.458854040487225</c:v>
                </c:pt>
                <c:pt idx="1938">
                  <c:v>73.46734571019131</c:v>
                </c:pt>
                <c:pt idx="1939">
                  <c:v>73.475841349638571</c:v>
                </c:pt>
                <c:pt idx="1940">
                  <c:v>73.484340969630537</c:v>
                </c:pt>
                <c:pt idx="1941">
                  <c:v>73.492844580995623</c:v>
                </c:pt>
                <c:pt idx="1942">
                  <c:v>73.501352194589174</c:v>
                </c:pt>
                <c:pt idx="1943">
                  <c:v>73.509863821293592</c:v>
                </c:pt>
                <c:pt idx="1944">
                  <c:v>73.518379472018509</c:v>
                </c:pt>
                <c:pt idx="1945">
                  <c:v>73.526899157700797</c:v>
                </c:pt>
                <c:pt idx="1946">
                  <c:v>73.535422889304812</c:v>
                </c:pt>
                <c:pt idx="1947">
                  <c:v>73.543950677822366</c:v>
                </c:pt>
                <c:pt idx="1948">
                  <c:v>73.552482534272983</c:v>
                </c:pt>
                <c:pt idx="1949">
                  <c:v>73.561018469703939</c:v>
                </c:pt>
                <c:pt idx="1950">
                  <c:v>73.569558495190407</c:v>
                </c:pt>
                <c:pt idx="1951">
                  <c:v>73.578102621835555</c:v>
                </c:pt>
                <c:pt idx="1952">
                  <c:v>73.586650860770732</c:v>
                </c:pt>
                <c:pt idx="1953">
                  <c:v>73.595203223155465</c:v>
                </c:pt>
                <c:pt idx="1954">
                  <c:v>73.603759720177734</c:v>
                </c:pt>
                <c:pt idx="1955">
                  <c:v>73.612320363053954</c:v>
                </c:pt>
                <c:pt idx="1956">
                  <c:v>73.620885163029214</c:v>
                </c:pt>
                <c:pt idx="1957">
                  <c:v>73.629454131377301</c:v>
                </c:pt>
                <c:pt idx="1958">
                  <c:v>73.63802727940093</c:v>
                </c:pt>
                <c:pt idx="1959">
                  <c:v>73.646604618431724</c:v>
                </c:pt>
                <c:pt idx="1960">
                  <c:v>73.655186159830535</c:v>
                </c:pt>
                <c:pt idx="1961">
                  <c:v>73.66377191498735</c:v>
                </c:pt>
                <c:pt idx="1962">
                  <c:v>73.672361895321629</c:v>
                </c:pt>
                <c:pt idx="1963">
                  <c:v>73.680956112282246</c:v>
                </c:pt>
                <c:pt idx="1964">
                  <c:v>73.689554577347778</c:v>
                </c:pt>
                <c:pt idx="1965">
                  <c:v>73.698157302026502</c:v>
                </c:pt>
                <c:pt idx="1966">
                  <c:v>73.706764297856608</c:v>
                </c:pt>
                <c:pt idx="1967">
                  <c:v>73.715375576406288</c:v>
                </c:pt>
                <c:pt idx="1968">
                  <c:v>73.723991149273914</c:v>
                </c:pt>
                <c:pt idx="1969">
                  <c:v>73.732611028088087</c:v>
                </c:pt>
                <c:pt idx="1970">
                  <c:v>73.741235224507847</c:v>
                </c:pt>
                <c:pt idx="1971">
                  <c:v>73.749863750222772</c:v>
                </c:pt>
                <c:pt idx="1972">
                  <c:v>73.75849661695311</c:v>
                </c:pt>
                <c:pt idx="1973">
                  <c:v>73.767133836449915</c:v>
                </c:pt>
                <c:pt idx="1974">
                  <c:v>73.775775420495194</c:v>
                </c:pt>
                <c:pt idx="1975">
                  <c:v>73.784421380902046</c:v>
                </c:pt>
                <c:pt idx="1976">
                  <c:v>73.79307172951475</c:v>
                </c:pt>
                <c:pt idx="1977">
                  <c:v>73.801726478208948</c:v>
                </c:pt>
                <c:pt idx="1978">
                  <c:v>73.810385638891802</c:v>
                </c:pt>
                <c:pt idx="1979">
                  <c:v>73.819049223502034</c:v>
                </c:pt>
                <c:pt idx="1980">
                  <c:v>73.827717244010188</c:v>
                </c:pt>
                <c:pt idx="1981">
                  <c:v>73.836389712418665</c:v>
                </c:pt>
                <c:pt idx="1982">
                  <c:v>73.845066640761985</c:v>
                </c:pt>
                <c:pt idx="1983">
                  <c:v>73.853748041106769</c:v>
                </c:pt>
                <c:pt idx="1984">
                  <c:v>73.862433925551983</c:v>
                </c:pt>
                <c:pt idx="1985">
                  <c:v>73.871124306229106</c:v>
                </c:pt>
                <c:pt idx="1986">
                  <c:v>73.879819195302176</c:v>
                </c:pt>
                <c:pt idx="1987">
                  <c:v>73.888518604967999</c:v>
                </c:pt>
                <c:pt idx="1988">
                  <c:v>73.89722254745628</c:v>
                </c:pt>
                <c:pt idx="1989">
                  <c:v>73.905931035029795</c:v>
                </c:pt>
                <c:pt idx="1990">
                  <c:v>73.91464407998447</c:v>
                </c:pt>
                <c:pt idx="1991">
                  <c:v>73.923361694649557</c:v>
                </c:pt>
                <c:pt idx="1992">
                  <c:v>73.932083891387833</c:v>
                </c:pt>
                <c:pt idx="1993">
                  <c:v>73.940810682595668</c:v>
                </c:pt>
                <c:pt idx="1994">
                  <c:v>73.949542080703239</c:v>
                </c:pt>
                <c:pt idx="1995">
                  <c:v>73.958278098174631</c:v>
                </c:pt>
                <c:pt idx="1996">
                  <c:v>73.967018747508007</c:v>
                </c:pt>
                <c:pt idx="1997">
                  <c:v>73.975764041235777</c:v>
                </c:pt>
                <c:pt idx="1998">
                  <c:v>73.9845139919247</c:v>
                </c:pt>
                <c:pt idx="1999">
                  <c:v>73.993268612176095</c:v>
                </c:pt>
                <c:pt idx="2000" formatCode="General">
                  <c:v>74.00202791462597</c:v>
                </c:pt>
                <c:pt idx="2001" formatCode="General">
                  <c:v>74.010791911945148</c:v>
                </c:pt>
                <c:pt idx="2002" formatCode="General">
                  <c:v>74.01956061683947</c:v>
                </c:pt>
                <c:pt idx="2003" formatCode="General">
                  <c:v>74.02833404204992</c:v>
                </c:pt>
                <c:pt idx="2004" formatCode="General">
                  <c:v>74.037112200352794</c:v>
                </c:pt>
                <c:pt idx="2005" formatCode="General">
                  <c:v>74.045895104559847</c:v>
                </c:pt>
                <c:pt idx="2006" formatCode="General">
                  <c:v>74.054682767518443</c:v>
                </c:pt>
                <c:pt idx="2007" formatCode="General">
                  <c:v>74.063475202111761</c:v>
                </c:pt>
                <c:pt idx="2008" formatCode="General">
                  <c:v>74.072272421258916</c:v>
                </c:pt>
                <c:pt idx="2009" formatCode="General">
                  <c:v>74.081074437915063</c:v>
                </c:pt>
                <c:pt idx="2010" formatCode="General">
                  <c:v>74.089881265071739</c:v>
                </c:pt>
                <c:pt idx="2011" formatCode="General">
                  <c:v>74.098692915756772</c:v>
                </c:pt>
                <c:pt idx="2012" formatCode="General">
                  <c:v>74.107509403034697</c:v>
                </c:pt>
                <c:pt idx="2013" formatCode="General">
                  <c:v>74.116330740006731</c:v>
                </c:pt>
                <c:pt idx="2014" formatCode="General">
                  <c:v>74.125156939811006</c:v>
                </c:pt>
                <c:pt idx="2015" formatCode="General">
                  <c:v>74.133988015622776</c:v>
                </c:pt>
                <c:pt idx="2016" formatCode="General">
                  <c:v>74.142823980654526</c:v>
                </c:pt>
                <c:pt idx="2017" formatCode="General">
                  <c:v>74.151664848156173</c:v>
                </c:pt>
                <c:pt idx="2018" formatCode="General">
                  <c:v>74.160510631415193</c:v>
                </c:pt>
                <c:pt idx="2019" formatCode="General">
                  <c:v>74.169361343756819</c:v>
                </c:pt>
                <c:pt idx="2020" formatCode="General">
                  <c:v>74.178216998544244</c:v>
                </c:pt>
                <c:pt idx="2021" formatCode="General">
                  <c:v>74.187077609178701</c:v>
                </c:pt>
                <c:pt idx="2022" formatCode="General">
                  <c:v>74.195943189099751</c:v>
                </c:pt>
                <c:pt idx="2023" formatCode="General">
                  <c:v>74.204813751785352</c:v>
                </c:pt>
                <c:pt idx="2024" formatCode="General">
                  <c:v>74.213689310752088</c:v>
                </c:pt>
                <c:pt idx="2025" formatCode="General">
                  <c:v>74.222569879555337</c:v>
                </c:pt>
                <c:pt idx="2026" formatCode="General">
                  <c:v>74.231455471789431</c:v>
                </c:pt>
                <c:pt idx="2027" formatCode="General">
                  <c:v>74.240346101087866</c:v>
                </c:pt>
                <c:pt idx="2028" formatCode="General">
                  <c:v>74.249241781123416</c:v>
                </c:pt>
                <c:pt idx="2029" formatCode="General">
                  <c:v>74.258142525608392</c:v>
                </c:pt>
                <c:pt idx="2030" formatCode="General">
                  <c:v>74.267048348294765</c:v>
                </c:pt>
                <c:pt idx="2031" formatCode="General">
                  <c:v>74.275959262974339</c:v>
                </c:pt>
                <c:pt idx="2032" formatCode="General">
                  <c:v>74.284875283478996</c:v>
                </c:pt>
                <c:pt idx="2033" formatCode="General">
                  <c:v>74.293796423680817</c:v>
                </c:pt>
                <c:pt idx="2034" formatCode="General">
                  <c:v>74.302722697492285</c:v>
                </c:pt>
                <c:pt idx="2035" formatCode="General">
                  <c:v>74.311654118866471</c:v>
                </c:pt>
                <c:pt idx="2036" formatCode="General">
                  <c:v>74.320590701797201</c:v>
                </c:pt>
                <c:pt idx="2037" formatCode="General">
                  <c:v>74.329532460319314</c:v>
                </c:pt>
                <c:pt idx="2038" formatCode="General">
                  <c:v>74.338479408508732</c:v>
                </c:pt>
                <c:pt idx="2039" formatCode="General">
                  <c:v>74.347431560482747</c:v>
                </c:pt>
                <c:pt idx="2040" formatCode="General">
                  <c:v>74.356388930400144</c:v>
                </c:pt>
                <c:pt idx="2041" formatCode="General">
                  <c:v>74.365351532461446</c:v>
                </c:pt>
                <c:pt idx="2042" formatCode="General">
                  <c:v>74.3743193809091</c:v>
                </c:pt>
                <c:pt idx="2043" formatCode="General">
                  <c:v>74.3832924900276</c:v>
                </c:pt>
                <c:pt idx="2044" formatCode="General">
                  <c:v>74.392270874143733</c:v>
                </c:pt>
                <c:pt idx="2045" formatCode="General">
                  <c:v>74.401254547626834</c:v>
                </c:pt>
                <c:pt idx="2046" formatCode="General">
                  <c:v>74.410243524888855</c:v>
                </c:pt>
                <c:pt idx="2047" formatCode="General">
                  <c:v>74.419237820384637</c:v>
                </c:pt>
                <c:pt idx="2048" formatCode="General">
                  <c:v>74.428237448612109</c:v>
                </c:pt>
                <c:pt idx="2049" formatCode="General">
                  <c:v>74.437242424112455</c:v>
                </c:pt>
                <c:pt idx="2050" formatCode="General">
                  <c:v>74.446252761470362</c:v>
                </c:pt>
                <c:pt idx="2051" formatCode="General">
                  <c:v>74.455268475314142</c:v>
                </c:pt>
                <c:pt idx="2052" formatCode="General">
                  <c:v>74.46428958031602</c:v>
                </c:pt>
                <c:pt idx="2053" formatCode="General">
                  <c:v>74.473316091192288</c:v>
                </c:pt>
                <c:pt idx="2054" formatCode="General">
                  <c:v>74.482348022703533</c:v>
                </c:pt>
                <c:pt idx="2055" formatCode="General">
                  <c:v>74.491385389654809</c:v>
                </c:pt>
                <c:pt idx="2056" formatCode="General">
                  <c:v>74.500428206895876</c:v>
                </c:pt>
                <c:pt idx="2057" formatCode="General">
                  <c:v>74.509476489321372</c:v>
                </c:pt>
                <c:pt idx="2058" formatCode="General">
                  <c:v>74.518530251871098</c:v>
                </c:pt>
                <c:pt idx="2059" formatCode="General">
                  <c:v>74.527589509530102</c:v>
                </c:pt>
                <c:pt idx="2060" formatCode="General">
                  <c:v>74.536654277329049</c:v>
                </c:pt>
                <c:pt idx="2061" formatCode="General">
                  <c:v>74.545724570344277</c:v>
                </c:pt>
                <c:pt idx="2062" formatCode="General">
                  <c:v>74.554800403698096</c:v>
                </c:pt>
                <c:pt idx="2063" formatCode="General">
                  <c:v>74.563881792559044</c:v>
                </c:pt>
                <c:pt idx="2064" formatCode="General">
                  <c:v>74.572968752141961</c:v>
                </c:pt>
                <c:pt idx="2065" formatCode="General">
                  <c:v>74.58206129770835</c:v>
                </c:pt>
                <c:pt idx="2066" formatCode="General">
                  <c:v>74.591159444566514</c:v>
                </c:pt>
                <c:pt idx="2067" formatCode="General">
                  <c:v>74.600263208071794</c:v>
                </c:pt>
                <c:pt idx="2068" formatCode="General">
                  <c:v>74.609372603626824</c:v>
                </c:pt>
                <c:pt idx="2069" formatCode="General">
                  <c:v>74.618487646681686</c:v>
                </c:pt>
                <c:pt idx="2070" formatCode="General">
                  <c:v>74.6276083527342</c:v>
                </c:pt>
                <c:pt idx="2071" formatCode="General">
                  <c:v>74.636734737330087</c:v>
                </c:pt>
                <c:pt idx="2072" formatCode="General">
                  <c:v>74.645866816063247</c:v>
                </c:pt>
                <c:pt idx="2073" formatCode="General">
                  <c:v>74.655004604575964</c:v>
                </c:pt>
                <c:pt idx="2074" formatCode="General">
                  <c:v>74.66414811855914</c:v>
                </c:pt>
                <c:pt idx="2075" formatCode="General">
                  <c:v>74.673297373752519</c:v>
                </c:pt>
                <c:pt idx="2076" formatCode="General">
                  <c:v>74.682452385944885</c:v>
                </c:pt>
                <c:pt idx="2077" formatCode="General">
                  <c:v>74.691613170974378</c:v>
                </c:pt>
                <c:pt idx="2078" formatCode="General">
                  <c:v>74.700779744728649</c:v>
                </c:pt>
                <c:pt idx="2079" formatCode="General">
                  <c:v>74.709952123145129</c:v>
                </c:pt>
                <c:pt idx="2080" formatCode="General">
                  <c:v>74.719130322211257</c:v>
                </c:pt>
                <c:pt idx="2081" formatCode="General">
                  <c:v>74.728314357964734</c:v>
                </c:pt>
                <c:pt idx="2082" formatCode="General">
                  <c:v>74.737504246493714</c:v>
                </c:pt>
                <c:pt idx="2083" formatCode="General">
                  <c:v>74.746700003937121</c:v>
                </c:pt>
                <c:pt idx="2084" formatCode="General">
                  <c:v>74.755901646484816</c:v>
                </c:pt>
                <c:pt idx="2085" formatCode="General">
                  <c:v>74.765109190377871</c:v>
                </c:pt>
                <c:pt idx="2086" formatCode="General">
                  <c:v>74.774322651908861</c:v>
                </c:pt>
                <c:pt idx="2087" formatCode="General">
                  <c:v>74.783542047421975</c:v>
                </c:pt>
                <c:pt idx="2088" formatCode="General">
                  <c:v>74.792767393313426</c:v>
                </c:pt>
                <c:pt idx="2089" formatCode="General">
                  <c:v>74.801998706031597</c:v>
                </c:pt>
                <c:pt idx="2090" formatCode="General">
                  <c:v>74.811236002077337</c:v>
                </c:pt>
                <c:pt idx="2091" formatCode="General">
                  <c:v>74.820479298004159</c:v>
                </c:pt>
                <c:pt idx="2092" formatCode="General">
                  <c:v>74.829728610418556</c:v>
                </c:pt>
                <c:pt idx="2093" formatCode="General">
                  <c:v>74.838983955980197</c:v>
                </c:pt>
                <c:pt idx="2094" formatCode="General">
                  <c:v>74.848245351402269</c:v>
                </c:pt>
                <c:pt idx="2095" formatCode="General">
                  <c:v>74.857512813451606</c:v>
                </c:pt>
                <c:pt idx="2096" formatCode="General">
                  <c:v>74.866786358949071</c:v>
                </c:pt>
                <c:pt idx="2097" formatCode="General">
                  <c:v>74.876066004769754</c:v>
                </c:pt>
                <c:pt idx="2098" formatCode="General">
                  <c:v>74.885351767843261</c:v>
                </c:pt>
                <c:pt idx="2099" formatCode="General">
                  <c:v>74.894643665153922</c:v>
                </c:pt>
                <c:pt idx="2100" formatCode="General">
                  <c:v>74.903941713741119</c:v>
                </c:pt>
                <c:pt idx="2101" formatCode="General">
                  <c:v>74.913245930699532</c:v>
                </c:pt>
                <c:pt idx="2102" formatCode="General">
                  <c:v>74.922556333179401</c:v>
                </c:pt>
                <c:pt idx="2103" formatCode="General">
                  <c:v>74.931872938386803</c:v>
                </c:pt>
                <c:pt idx="2104" formatCode="General">
                  <c:v>74.94119576358392</c:v>
                </c:pt>
                <c:pt idx="2105" formatCode="General">
                  <c:v>74.950524826089278</c:v>
                </c:pt>
                <c:pt idx="2106" formatCode="General">
                  <c:v>74.959860143278121</c:v>
                </c:pt>
                <c:pt idx="2107" formatCode="General">
                  <c:v>74.969201732582576</c:v>
                </c:pt>
                <c:pt idx="2108" formatCode="General">
                  <c:v>74.978549611491971</c:v>
                </c:pt>
                <c:pt idx="2109" formatCode="General">
                  <c:v>74.98790379755313</c:v>
                </c:pt>
                <c:pt idx="2110" formatCode="General">
                  <c:v>74.997264308370646</c:v>
                </c:pt>
                <c:pt idx="2111" formatCode="General">
                  <c:v>75.006631161607146</c:v>
                </c:pt>
                <c:pt idx="2112" formatCode="General">
                  <c:v>75.016004374983638</c:v>
                </c:pt>
                <c:pt idx="2113" formatCode="General">
                  <c:v>75.025383966279662</c:v>
                </c:pt>
                <c:pt idx="2114" formatCode="General">
                  <c:v>75.03476995333375</c:v>
                </c:pt>
                <c:pt idx="2115" formatCode="General">
                  <c:v>75.044162354043593</c:v>
                </c:pt>
                <c:pt idx="2116" formatCode="General">
                  <c:v>75.053561186366352</c:v>
                </c:pt>
                <c:pt idx="2117" formatCode="General">
                  <c:v>75.062966468319004</c:v>
                </c:pt>
                <c:pt idx="2118" formatCode="General">
                  <c:v>75.072378217978553</c:v>
                </c:pt>
                <c:pt idx="2119" formatCode="General">
                  <c:v>75.081796453482454</c:v>
                </c:pt>
                <c:pt idx="2120" formatCode="General">
                  <c:v>75.091221193028716</c:v>
                </c:pt>
                <c:pt idx="2121" formatCode="General">
                  <c:v>75.100652454876425</c:v>
                </c:pt>
                <c:pt idx="2122" formatCode="General">
                  <c:v>75.110090257345917</c:v>
                </c:pt>
                <c:pt idx="2123" formatCode="General">
                  <c:v>75.119534618819031</c:v>
                </c:pt>
                <c:pt idx="2124" formatCode="General">
                  <c:v>75.128985557739554</c:v>
                </c:pt>
                <c:pt idx="2125" formatCode="General">
                  <c:v>75.138443092613457</c:v>
                </c:pt>
                <c:pt idx="2126" formatCode="General">
                  <c:v>75.147907242009182</c:v>
                </c:pt>
                <c:pt idx="2127" formatCode="General">
                  <c:v>75.157378024557985</c:v>
                </c:pt>
                <c:pt idx="2128" formatCode="General">
                  <c:v>75.166855458954245</c:v>
                </c:pt>
                <c:pt idx="2129" formatCode="General">
                  <c:v>75.176339563955793</c:v>
                </c:pt>
                <c:pt idx="2130" formatCode="General">
                  <c:v>75.185830358384209</c:v>
                </c:pt>
                <c:pt idx="2131" formatCode="General">
                  <c:v>75.195327861125108</c:v>
                </c:pt>
                <c:pt idx="2132" formatCode="General">
                  <c:v>75.204832091128523</c:v>
                </c:pt>
                <c:pt idx="2133" formatCode="General">
                  <c:v>75.214343067409217</c:v>
                </c:pt>
                <c:pt idx="2134" formatCode="General">
                  <c:v>75.223860809046954</c:v>
                </c:pt>
                <c:pt idx="2135" formatCode="General">
                  <c:v>75.23338533518691</c:v>
                </c:pt>
                <c:pt idx="2136" formatCode="General">
                  <c:v>75.2429166650399</c:v>
                </c:pt>
                <c:pt idx="2137" formatCode="General">
                  <c:v>75.252454817882793</c:v>
                </c:pt>
                <c:pt idx="2138" formatCode="General">
                  <c:v>75.261999813058836</c:v>
                </c:pt>
                <c:pt idx="2139" formatCode="General">
                  <c:v>75.271551669977939</c:v>
                </c:pt>
                <c:pt idx="2140" formatCode="General">
                  <c:v>75.281110408117016</c:v>
                </c:pt>
                <c:pt idx="2141" formatCode="General">
                  <c:v>75.290676047020398</c:v>
                </c:pt>
                <c:pt idx="2142" formatCode="General">
                  <c:v>75.30024860630013</c:v>
                </c:pt>
                <c:pt idx="2143" formatCode="General">
                  <c:v>75.309828105636242</c:v>
                </c:pt>
                <c:pt idx="2144" formatCode="General">
                  <c:v>75.31941456477719</c:v>
                </c:pt>
                <c:pt idx="2145" formatCode="General">
                  <c:v>75.329008003540238</c:v>
                </c:pt>
                <c:pt idx="2146" formatCode="General">
                  <c:v>75.338608441811644</c:v>
                </c:pt>
                <c:pt idx="2147" formatCode="General">
                  <c:v>75.348215899547142</c:v>
                </c:pt>
                <c:pt idx="2148" formatCode="General">
                  <c:v>75.357830396772314</c:v>
                </c:pt>
                <c:pt idx="2149" formatCode="General">
                  <c:v>75.367451953582801</c:v>
                </c:pt>
                <c:pt idx="2150" formatCode="General">
                  <c:v>75.377080590144871</c:v>
                </c:pt>
                <c:pt idx="2151" formatCode="General">
                  <c:v>75.386716326695577</c:v>
                </c:pt>
                <c:pt idx="2152" formatCode="General">
                  <c:v>75.39635918354324</c:v>
                </c:pt>
                <c:pt idx="2153" formatCode="General">
                  <c:v>75.406009181067773</c:v>
                </c:pt>
                <c:pt idx="2154" formatCode="General">
                  <c:v>75.415666339721056</c:v>
                </c:pt>
                <c:pt idx="2155" formatCode="General">
                  <c:v>75.425330680027301</c:v>
                </c:pt>
                <c:pt idx="2156" formatCode="General">
                  <c:v>75.435002222583449</c:v>
                </c:pt>
                <c:pt idx="2157" formatCode="General">
                  <c:v>75.444680988059517</c:v>
                </c:pt>
                <c:pt idx="2158" formatCode="General">
                  <c:v>75.454366997198974</c:v>
                </c:pt>
                <c:pt idx="2159" formatCode="General">
                  <c:v>75.464060270819132</c:v>
                </c:pt>
                <c:pt idx="2160" formatCode="General">
                  <c:v>75.473760829811525</c:v>
                </c:pt>
                <c:pt idx="2161" formatCode="General">
                  <c:v>75.483468695142292</c:v>
                </c:pt>
                <c:pt idx="2162" formatCode="General">
                  <c:v>75.493183887852538</c:v>
                </c:pt>
                <c:pt idx="2163" formatCode="General">
                  <c:v>75.502906429058783</c:v>
                </c:pt>
                <c:pt idx="2164" formatCode="General">
                  <c:v>75.512636339953289</c:v>
                </c:pt>
                <c:pt idx="2165" formatCode="General">
                  <c:v>75.522373641804535</c:v>
                </c:pt>
                <c:pt idx="2166" formatCode="General">
                  <c:v>75.532118355957451</c:v>
                </c:pt>
                <c:pt idx="2167" formatCode="General">
                  <c:v>75.541870503834076</c:v>
                </c:pt>
                <c:pt idx="2168" formatCode="General">
                  <c:v>75.551630106933672</c:v>
                </c:pt>
                <c:pt idx="2169" formatCode="General">
                  <c:v>75.561397186833346</c:v>
                </c:pt>
                <c:pt idx="2170" formatCode="General">
                  <c:v>75.571171765188353</c:v>
                </c:pt>
                <c:pt idx="2171" formatCode="General">
                  <c:v>75.580953863732475</c:v>
                </c:pt>
                <c:pt idx="2172" formatCode="General">
                  <c:v>75.59074350427862</c:v>
                </c:pt>
                <c:pt idx="2173" formatCode="General">
                  <c:v>75.600540708718967</c:v>
                </c:pt>
                <c:pt idx="2174" formatCode="General">
                  <c:v>75.61034549902557</c:v>
                </c:pt>
                <c:pt idx="2175" formatCode="General">
                  <c:v>75.620157897250721</c:v>
                </c:pt>
                <c:pt idx="2176" formatCode="General">
                  <c:v>75.629977925527399</c:v>
                </c:pt>
                <c:pt idx="2177" formatCode="General">
                  <c:v>75.639805606069629</c:v>
                </c:pt>
                <c:pt idx="2178" formatCode="General">
                  <c:v>75.649640961173006</c:v>
                </c:pt>
                <c:pt idx="2179" formatCode="General">
                  <c:v>75.659484013215049</c:v>
                </c:pt>
                <c:pt idx="2180" formatCode="General">
                  <c:v>75.669334784655618</c:v>
                </c:pt>
                <c:pt idx="2181" formatCode="General">
                  <c:v>75.679193298037461</c:v>
                </c:pt>
                <c:pt idx="2182" formatCode="General">
                  <c:v>75.689059575986533</c:v>
                </c:pt>
                <c:pt idx="2183" formatCode="General">
                  <c:v>75.698933641212534</c:v>
                </c:pt>
                <c:pt idx="2184" formatCode="General">
                  <c:v>75.708815516509276</c:v>
                </c:pt>
                <c:pt idx="2185" formatCode="General">
                  <c:v>75.718705224755183</c:v>
                </c:pt>
                <c:pt idx="2186" formatCode="General">
                  <c:v>75.728602788913676</c:v>
                </c:pt>
                <c:pt idx="2187" formatCode="General">
                  <c:v>75.738508232033752</c:v>
                </c:pt>
                <c:pt idx="2188" formatCode="General">
                  <c:v>75.748421577250298</c:v>
                </c:pt>
                <c:pt idx="2189" formatCode="General">
                  <c:v>75.758342847784647</c:v>
                </c:pt>
                <c:pt idx="2190" formatCode="General">
                  <c:v>75.768272066944988</c:v>
                </c:pt>
                <c:pt idx="2191" formatCode="General">
                  <c:v>75.77820925812685</c:v>
                </c:pt>
                <c:pt idx="2192" formatCode="General">
                  <c:v>75.788154444813628</c:v>
                </c:pt>
                <c:pt idx="2193" formatCode="General">
                  <c:v>75.798107650576952</c:v>
                </c:pt>
                <c:pt idx="2194" formatCode="General">
                  <c:v>75.808068899077199</c:v>
                </c:pt>
                <c:pt idx="2195" formatCode="General">
                  <c:v>75.818038214064003</c:v>
                </c:pt>
                <c:pt idx="2196" formatCode="General">
                  <c:v>75.828015619376757</c:v>
                </c:pt>
                <c:pt idx="2197" formatCode="General">
                  <c:v>75.838001138944989</c:v>
                </c:pt>
                <c:pt idx="2198" formatCode="General">
                  <c:v>75.847994796788953</c:v>
                </c:pt>
                <c:pt idx="2199" formatCode="General">
                  <c:v>75.857996617020092</c:v>
                </c:pt>
                <c:pt idx="2200" formatCode="General">
                  <c:v>75.868006623841524</c:v>
                </c:pt>
                <c:pt idx="2201" formatCode="General">
                  <c:v>75.878024841548523</c:v>
                </c:pt>
                <c:pt idx="2202" formatCode="General">
                  <c:v>75.888051294529063</c:v>
                </c:pt>
                <c:pt idx="2203" formatCode="General">
                  <c:v>75.898086007264311</c:v>
                </c:pt>
                <c:pt idx="2204" formatCode="General">
                  <c:v>75.908129004329084</c:v>
                </c:pt>
                <c:pt idx="2205" formatCode="General">
                  <c:v>75.91818031039243</c:v>
                </c:pt>
                <c:pt idx="2206" formatCode="General">
                  <c:v>75.928239950218085</c:v>
                </c:pt>
                <c:pt idx="2207" formatCode="General">
                  <c:v>75.938307948665056</c:v>
                </c:pt>
                <c:pt idx="2208" formatCode="General">
                  <c:v>75.948384330688086</c:v>
                </c:pt>
                <c:pt idx="2209" formatCode="General">
                  <c:v>75.958469121338211</c:v>
                </c:pt>
                <c:pt idx="2210" formatCode="General">
                  <c:v>75.968562345763246</c:v>
                </c:pt>
                <c:pt idx="2211" formatCode="General">
                  <c:v>75.978664029208431</c:v>
                </c:pt>
                <c:pt idx="2212" formatCode="General">
                  <c:v>75.988774197016753</c:v>
                </c:pt>
                <c:pt idx="2213" formatCode="General">
                  <c:v>75.998892874629746</c:v>
                </c:pt>
                <c:pt idx="2214" formatCode="General">
                  <c:v>76.009020087587828</c:v>
                </c:pt>
                <c:pt idx="2215" formatCode="General">
                  <c:v>76.019155861530962</c:v>
                </c:pt>
                <c:pt idx="2216" formatCode="General">
                  <c:v>76.029300222199197</c:v>
                </c:pt>
                <c:pt idx="2217" formatCode="General">
                  <c:v>76.039453195433126</c:v>
                </c:pt>
                <c:pt idx="2218" formatCode="General">
                  <c:v>76.049614807174564</c:v>
                </c:pt>
                <c:pt idx="2219" formatCode="General">
                  <c:v>76.059785083467062</c:v>
                </c:pt>
                <c:pt idx="2220" formatCode="General">
                  <c:v>76.069964050456491</c:v>
                </c:pt>
                <c:pt idx="2221" formatCode="General">
                  <c:v>76.080151734391549</c:v>
                </c:pt>
                <c:pt idx="2222" formatCode="General">
                  <c:v>76.090348161624419</c:v>
                </c:pt>
                <c:pt idx="2223" formatCode="General">
                  <c:v>76.100553358611322</c:v>
                </c:pt>
                <c:pt idx="2224" formatCode="General">
                  <c:v>76.110767351913012</c:v>
                </c:pt>
                <c:pt idx="2225" formatCode="General">
                  <c:v>76.120990168195533</c:v>
                </c:pt>
                <c:pt idx="2226" formatCode="General">
                  <c:v>76.131221834230686</c:v>
                </c:pt>
                <c:pt idx="2227" formatCode="General">
                  <c:v>76.141462376896641</c:v>
                </c:pt>
                <c:pt idx="2228" formatCode="General">
                  <c:v>76.151711823178488</c:v>
                </c:pt>
                <c:pt idx="2229" formatCode="General">
                  <c:v>76.161970200169009</c:v>
                </c:pt>
                <c:pt idx="2230" formatCode="General">
                  <c:v>76.172237535069115</c:v>
                </c:pt>
                <c:pt idx="2231" formatCode="General">
                  <c:v>76.182513855188532</c:v>
                </c:pt>
                <c:pt idx="2232" formatCode="General">
                  <c:v>76.192799187946349</c:v>
                </c:pt>
                <c:pt idx="2233" formatCode="General">
                  <c:v>76.203093560871778</c:v>
                </c:pt>
                <c:pt idx="2234" formatCode="General">
                  <c:v>76.213397001604619</c:v>
                </c:pt>
                <c:pt idx="2235" formatCode="General">
                  <c:v>76.223709537895999</c:v>
                </c:pt>
                <c:pt idx="2236" formatCode="General">
                  <c:v>76.234031197608942</c:v>
                </c:pt>
                <c:pt idx="2237" formatCode="General">
                  <c:v>76.244362008719037</c:v>
                </c:pt>
                <c:pt idx="2238" formatCode="General">
                  <c:v>76.254701999315117</c:v>
                </c:pt>
                <c:pt idx="2239" formatCode="General">
                  <c:v>76.265051197599746</c:v>
                </c:pt>
                <c:pt idx="2240" formatCode="General">
                  <c:v>76.275409631890142</c:v>
                </c:pt>
                <c:pt idx="2241" formatCode="General">
                  <c:v>76.285777330618544</c:v>
                </c:pt>
                <c:pt idx="2242" formatCode="General">
                  <c:v>76.296154322333066</c:v>
                </c:pt>
                <c:pt idx="2243" formatCode="General">
                  <c:v>76.306540635698312</c:v>
                </c:pt>
                <c:pt idx="2244" formatCode="General">
                  <c:v>76.316936299495993</c:v>
                </c:pt>
                <c:pt idx="2245" formatCode="General">
                  <c:v>76.327341342625672</c:v>
                </c:pt>
                <c:pt idx="2246" formatCode="General">
                  <c:v>76.337755794105433</c:v>
                </c:pt>
                <c:pt idx="2247" formatCode="General">
                  <c:v>76.348179683072502</c:v>
                </c:pt>
                <c:pt idx="2248" formatCode="General">
                  <c:v>76.358613038784014</c:v>
                </c:pt>
                <c:pt idx="2249" formatCode="General">
                  <c:v>76.369055890617659</c:v>
                </c:pt>
                <c:pt idx="2250" formatCode="General">
                  <c:v>76.379508268072428</c:v>
                </c:pt>
                <c:pt idx="2251" formatCode="General">
                  <c:v>76.389970200769255</c:v>
                </c:pt>
                <c:pt idx="2252" formatCode="General">
                  <c:v>76.400441718451773</c:v>
                </c:pt>
                <c:pt idx="2253" formatCode="General">
                  <c:v>76.410922850986992</c:v>
                </c:pt>
                <c:pt idx="2254" formatCode="General">
                  <c:v>76.421413628366082</c:v>
                </c:pt>
                <c:pt idx="2255" formatCode="General">
                  <c:v>76.431914080705027</c:v>
                </c:pt>
                <c:pt idx="2256" formatCode="General">
                  <c:v>76.442424238245408</c:v>
                </c:pt>
                <c:pt idx="2257" formatCode="General">
                  <c:v>76.452944131355068</c:v>
                </c:pt>
                <c:pt idx="2258" formatCode="General">
                  <c:v>76.463473790528965</c:v>
                </c:pt>
                <c:pt idx="2259" formatCode="General">
                  <c:v>76.474013246389831</c:v>
                </c:pt>
                <c:pt idx="2260" formatCode="General">
                  <c:v>76.484562529688915</c:v>
                </c:pt>
                <c:pt idx="2261" formatCode="General">
                  <c:v>76.495121671306791</c:v>
                </c:pt>
                <c:pt idx="2262" formatCode="General">
                  <c:v>76.505690702254142</c:v>
                </c:pt>
                <c:pt idx="2263" formatCode="General">
                  <c:v>76.516269653672424</c:v>
                </c:pt>
                <c:pt idx="2264" formatCode="General">
                  <c:v>76.526858556834753</c:v>
                </c:pt>
                <c:pt idx="2265" formatCode="General">
                  <c:v>76.537457443146621</c:v>
                </c:pt>
                <c:pt idx="2266" formatCode="General">
                  <c:v>76.548066344146662</c:v>
                </c:pt>
                <c:pt idx="2267" formatCode="General">
                  <c:v>76.558685291507572</c:v>
                </c:pt>
                <c:pt idx="2268" formatCode="General">
                  <c:v>76.569314317036714</c:v>
                </c:pt>
                <c:pt idx="2269" formatCode="General">
                  <c:v>76.57995345267706</c:v>
                </c:pt>
                <c:pt idx="2270" formatCode="General">
                  <c:v>76.590602730507968</c:v>
                </c:pt>
                <c:pt idx="2271" formatCode="General">
                  <c:v>76.60126218274597</c:v>
                </c:pt>
                <c:pt idx="2272" formatCode="General">
                  <c:v>76.61193184174563</c:v>
                </c:pt>
                <c:pt idx="2273" formatCode="General">
                  <c:v>76.62261174000038</c:v>
                </c:pt>
                <c:pt idx="2274" formatCode="General">
                  <c:v>76.633301910143246</c:v>
                </c:pt>
                <c:pt idx="2275" formatCode="General">
                  <c:v>76.644002384947839</c:v>
                </c:pt>
                <c:pt idx="2276" formatCode="General">
                  <c:v>76.654713197329116</c:v>
                </c:pt>
                <c:pt idx="2277" formatCode="General">
                  <c:v>76.665434380344237</c:v>
                </c:pt>
                <c:pt idx="2278" formatCode="General">
                  <c:v>76.676165967193455</c:v>
                </c:pt>
                <c:pt idx="2279" formatCode="General">
                  <c:v>76.686907991220934</c:v>
                </c:pt>
                <c:pt idx="2280" formatCode="General">
                  <c:v>76.697660485915662</c:v>
                </c:pt>
                <c:pt idx="2281" formatCode="General">
                  <c:v>76.708423484912331</c:v>
                </c:pt>
                <c:pt idx="2282" formatCode="General">
                  <c:v>76.719197021992159</c:v>
                </c:pt>
                <c:pt idx="2283" formatCode="General">
                  <c:v>76.729981131083917</c:v>
                </c:pt>
                <c:pt idx="2284" formatCode="General">
                  <c:v>76.740775846264626</c:v>
                </c:pt>
                <c:pt idx="2285" formatCode="General">
                  <c:v>76.751581201760672</c:v>
                </c:pt>
                <c:pt idx="2286" formatCode="General">
                  <c:v>76.762397231948569</c:v>
                </c:pt>
                <c:pt idx="2287" formatCode="General">
                  <c:v>76.773223971355961</c:v>
                </c:pt>
                <c:pt idx="2288" formatCode="General">
                  <c:v>76.784061454662506</c:v>
                </c:pt>
                <c:pt idx="2289" formatCode="General">
                  <c:v>76.794909716700815</c:v>
                </c:pt>
                <c:pt idx="2290" formatCode="General">
                  <c:v>76.805768792457428</c:v>
                </c:pt>
                <c:pt idx="2291" formatCode="General">
                  <c:v>76.816638717073701</c:v>
                </c:pt>
                <c:pt idx="2292" formatCode="General">
                  <c:v>76.827519525846824</c:v>
                </c:pt>
                <c:pt idx="2293" formatCode="General">
                  <c:v>76.838411254230721</c:v>
                </c:pt>
                <c:pt idx="2294" formatCode="General">
                  <c:v>76.849313937837096</c:v>
                </c:pt>
                <c:pt idx="2295" formatCode="General">
                  <c:v>76.860227612436304</c:v>
                </c:pt>
                <c:pt idx="2296" formatCode="General">
                  <c:v>76.87115231395849</c:v>
                </c:pt>
                <c:pt idx="2297" formatCode="General">
                  <c:v>76.882088078494391</c:v>
                </c:pt>
                <c:pt idx="2298" formatCode="General">
                  <c:v>76.893034942296509</c:v>
                </c:pt>
                <c:pt idx="2299" formatCode="General">
                  <c:v>76.903992941780004</c:v>
                </c:pt>
                <c:pt idx="2300" formatCode="General">
                  <c:v>76.914962113523785</c:v>
                </c:pt>
                <c:pt idx="2301" formatCode="General">
                  <c:v>76.925942494271467</c:v>
                </c:pt>
                <c:pt idx="2302" formatCode="General">
                  <c:v>76.936934120932449</c:v>
                </c:pt>
                <c:pt idx="2303" formatCode="General">
                  <c:v>76.947937030582935</c:v>
                </c:pt>
                <c:pt idx="2304" formatCode="General">
                  <c:v>76.958951260467032</c:v>
                </c:pt>
                <c:pt idx="2305" formatCode="General">
                  <c:v>76.969976847997685</c:v>
                </c:pt>
                <c:pt idx="2306" formatCode="General">
                  <c:v>76.981013830757888</c:v>
                </c:pt>
                <c:pt idx="2307" formatCode="General">
                  <c:v>76.992062246501661</c:v>
                </c:pt>
                <c:pt idx="2308" formatCode="General">
                  <c:v>77.003122133155145</c:v>
                </c:pt>
                <c:pt idx="2309" formatCode="General">
                  <c:v>77.014193528817714</c:v>
                </c:pt>
                <c:pt idx="2310" formatCode="General">
                  <c:v>77.025276471763078</c:v>
                </c:pt>
                <c:pt idx="2311" formatCode="General">
                  <c:v>77.036371000440383</c:v>
                </c:pt>
                <c:pt idx="2312" formatCode="General">
                  <c:v>77.047477153475285</c:v>
                </c:pt>
                <c:pt idx="2313" formatCode="General">
                  <c:v>77.058594969671148</c:v>
                </c:pt>
                <c:pt idx="2314" formatCode="General">
                  <c:v>77.06972448801011</c:v>
                </c:pt>
                <c:pt idx="2315" formatCode="General">
                  <c:v>77.0808657476543</c:v>
                </c:pt>
                <c:pt idx="2316" formatCode="General">
                  <c:v>77.092018787946927</c:v>
                </c:pt>
                <c:pt idx="2317" formatCode="General">
                  <c:v>77.10318364841342</c:v>
                </c:pt>
                <c:pt idx="2318" formatCode="General">
                  <c:v>77.114360368762689</c:v>
                </c:pt>
                <c:pt idx="2319" formatCode="General">
                  <c:v>77.125548988888269</c:v>
                </c:pt>
                <c:pt idx="2320" formatCode="General">
                  <c:v>77.136749548869474</c:v>
                </c:pt>
                <c:pt idx="2321" formatCode="General">
                  <c:v>77.147962088972591</c:v>
                </c:pt>
                <c:pt idx="2322" formatCode="General">
                  <c:v>77.159186649652199</c:v>
                </c:pt>
                <c:pt idx="2323" formatCode="General">
                  <c:v>77.170423271552195</c:v>
                </c:pt>
                <c:pt idx="2324" formatCode="General">
                  <c:v>77.18167199550723</c:v>
                </c:pt>
                <c:pt idx="2325" formatCode="General">
                  <c:v>77.192932862543827</c:v>
                </c:pt>
                <c:pt idx="2326" formatCode="General">
                  <c:v>77.204205913881594</c:v>
                </c:pt>
                <c:pt idx="2327" formatCode="General">
                  <c:v>77.215491190934657</c:v>
                </c:pt>
                <c:pt idx="2328" formatCode="General">
                  <c:v>77.226788735312709</c:v>
                </c:pt>
                <c:pt idx="2329" formatCode="General">
                  <c:v>77.238098588822425</c:v>
                </c:pt>
                <c:pt idx="2330" formatCode="General">
                  <c:v>77.249420793468758</c:v>
                </c:pt>
                <c:pt idx="2331" formatCode="General">
                  <c:v>77.260755391456172</c:v>
                </c:pt>
                <c:pt idx="2332" formatCode="General">
                  <c:v>77.272102425189999</c:v>
                </c:pt>
                <c:pt idx="2333" formatCode="General">
                  <c:v>77.283461937277735</c:v>
                </c:pt>
                <c:pt idx="2334" formatCode="General">
                  <c:v>77.294833970530405</c:v>
                </c:pt>
                <c:pt idx="2335" formatCode="General">
                  <c:v>77.306218567963825</c:v>
                </c:pt>
                <c:pt idx="2336" formatCode="General">
                  <c:v>77.31761577280011</c:v>
                </c:pt>
                <c:pt idx="2337" formatCode="General">
                  <c:v>77.329025628468898</c:v>
                </c:pt>
                <c:pt idx="2338" formatCode="General">
                  <c:v>77.340448178608753</c:v>
                </c:pt>
                <c:pt idx="2339" formatCode="General">
                  <c:v>77.351883467068618</c:v>
                </c:pt>
                <c:pt idx="2340" formatCode="General">
                  <c:v>77.363331537909204</c:v>
                </c:pt>
                <c:pt idx="2341" formatCode="General">
                  <c:v>77.374792435404331</c:v>
                </c:pt>
                <c:pt idx="2342" formatCode="General">
                  <c:v>77.386266204042343</c:v>
                </c:pt>
                <c:pt idx="2343" formatCode="General">
                  <c:v>77.397752888527734</c:v>
                </c:pt>
                <c:pt idx="2344" formatCode="General">
                  <c:v>77.40925253378235</c:v>
                </c:pt>
                <c:pt idx="2345" formatCode="General">
                  <c:v>77.420765184947001</c:v>
                </c:pt>
                <c:pt idx="2346" formatCode="General">
                  <c:v>77.432290887382848</c:v>
                </c:pt>
                <c:pt idx="2347" formatCode="General">
                  <c:v>77.443829686672984</c:v>
                </c:pt>
                <c:pt idx="2348" formatCode="General">
                  <c:v>77.455381628623883</c:v>
                </c:pt>
                <c:pt idx="2349" formatCode="General">
                  <c:v>77.466946759266833</c:v>
                </c:pt>
                <c:pt idx="2350" formatCode="General">
                  <c:v>77.478525124859587</c:v>
                </c:pt>
                <c:pt idx="2351" formatCode="General">
                  <c:v>77.490116771887841</c:v>
                </c:pt>
                <c:pt idx="2352" formatCode="General">
                  <c:v>77.501721747066767</c:v>
                </c:pt>
                <c:pt idx="2353" formatCode="General">
                  <c:v>77.513340097342592</c:v>
                </c:pt>
                <c:pt idx="2354" formatCode="General">
                  <c:v>77.524971869894173</c:v>
                </c:pt>
                <c:pt idx="2355" formatCode="General">
                  <c:v>77.536617112134635</c:v>
                </c:pt>
                <c:pt idx="2356" formatCode="General">
                  <c:v>77.548275871712832</c:v>
                </c:pt>
                <c:pt idx="2357" formatCode="General">
                  <c:v>77.559948196515109</c:v>
                </c:pt>
                <c:pt idx="2358" formatCode="General">
                  <c:v>77.571634134666908</c:v>
                </c:pt>
                <c:pt idx="2359" formatCode="General">
                  <c:v>77.583333734534321</c:v>
                </c:pt>
                <c:pt idx="2360" formatCode="General">
                  <c:v>77.595047044725831</c:v>
                </c:pt>
                <c:pt idx="2361" formatCode="General">
                  <c:v>77.606774114094009</c:v>
                </c:pt>
                <c:pt idx="2362" formatCode="General">
                  <c:v>77.618514991737086</c:v>
                </c:pt>
                <c:pt idx="2363" formatCode="General">
                  <c:v>77.630269727000766</c:v>
                </c:pt>
                <c:pt idx="2364" formatCode="General">
                  <c:v>77.642038369479877</c:v>
                </c:pt>
                <c:pt idx="2365" formatCode="General">
                  <c:v>77.653820969020146</c:v>
                </c:pt>
                <c:pt idx="2366" formatCode="General">
                  <c:v>77.665617575719921</c:v>
                </c:pt>
                <c:pt idx="2367" formatCode="General">
                  <c:v>77.677428239931942</c:v>
                </c:pt>
                <c:pt idx="2368" formatCode="General">
                  <c:v>77.689253012265084</c:v>
                </c:pt>
                <c:pt idx="2369" formatCode="General">
                  <c:v>77.701091943586221</c:v>
                </c:pt>
                <c:pt idx="2370" formatCode="General">
                  <c:v>77.712945085021971</c:v>
                </c:pt>
                <c:pt idx="2371" formatCode="General">
                  <c:v>77.72481248796052</c:v>
                </c:pt>
                <c:pt idx="2372" formatCode="General">
                  <c:v>77.736694204053535</c:v>
                </c:pt>
                <c:pt idx="2373" formatCode="General">
                  <c:v>77.748590285217915</c:v>
                </c:pt>
                <c:pt idx="2374" formatCode="General">
                  <c:v>77.760500783637767</c:v>
                </c:pt>
                <c:pt idx="2375" formatCode="General">
                  <c:v>77.772425751766193</c:v>
                </c:pt>
                <c:pt idx="2376" formatCode="General">
                  <c:v>77.784365242327326</c:v>
                </c:pt>
                <c:pt idx="2377" formatCode="General">
                  <c:v>77.796319308318118</c:v>
                </c:pt>
                <c:pt idx="2378" formatCode="General">
                  <c:v>77.808288003010347</c:v>
                </c:pt>
                <c:pt idx="2379" formatCode="General">
                  <c:v>77.820271379952572</c:v>
                </c:pt>
                <c:pt idx="2380" formatCode="General">
                  <c:v>77.832269492972145</c:v>
                </c:pt>
                <c:pt idx="2381" formatCode="General">
                  <c:v>77.844282396177107</c:v>
                </c:pt>
                <c:pt idx="2382" formatCode="General">
                  <c:v>77.856310143958297</c:v>
                </c:pt>
                <c:pt idx="2383" formatCode="General">
                  <c:v>77.86835279099131</c:v>
                </c:pt>
                <c:pt idx="2384" formatCode="General">
                  <c:v>77.880410392238588</c:v>
                </c:pt>
                <c:pt idx="2385" formatCode="General">
                  <c:v>77.892483002951494</c:v>
                </c:pt>
                <c:pt idx="2386" formatCode="General">
                  <c:v>77.904570678672314</c:v>
                </c:pt>
                <c:pt idx="2387" formatCode="General">
                  <c:v>77.916673475236493</c:v>
                </c:pt>
                <c:pt idx="2388" formatCode="General">
                  <c:v>77.928791448774632</c:v>
                </c:pt>
                <c:pt idx="2389" formatCode="General">
                  <c:v>77.94092465571471</c:v>
                </c:pt>
                <c:pt idx="2390" formatCode="General">
                  <c:v>77.953073152784185</c:v>
                </c:pt>
                <c:pt idx="2391" formatCode="General">
                  <c:v>77.965236997012283</c:v>
                </c:pt>
                <c:pt idx="2392" formatCode="General">
                  <c:v>77.97741624573203</c:v>
                </c:pt>
                <c:pt idx="2393" formatCode="General">
                  <c:v>77.989610956582609</c:v>
                </c:pt>
                <c:pt idx="2394" formatCode="General">
                  <c:v>78.001821187511581</c:v>
                </c:pt>
                <c:pt idx="2395" formatCode="General">
                  <c:v>78.014046996777111</c:v>
                </c:pt>
                <c:pt idx="2396" formatCode="General">
                  <c:v>78.026288442950218</c:v>
                </c:pt>
                <c:pt idx="2397" formatCode="General">
                  <c:v>78.038545584917188</c:v>
                </c:pt>
                <c:pt idx="2398" formatCode="General">
                  <c:v>78.050818481881805</c:v>
                </c:pt>
                <c:pt idx="2399" formatCode="General">
                  <c:v>78.063107193367756</c:v>
                </c:pt>
                <c:pt idx="2400" formatCode="General">
                  <c:v>78.075411779220943</c:v>
                </c:pt>
                <c:pt idx="2401" formatCode="General">
                  <c:v>78.087732299611915</c:v>
                </c:pt>
                <c:pt idx="2402" formatCode="General">
                  <c:v>78.10006881503827</c:v>
                </c:pt>
                <c:pt idx="2403" formatCode="General">
                  <c:v>78.112421386327085</c:v>
                </c:pt>
                <c:pt idx="2404" formatCode="General">
                  <c:v>78.124790074637403</c:v>
                </c:pt>
                <c:pt idx="2405" formatCode="General">
                  <c:v>78.137174941462675</c:v>
                </c:pt>
                <c:pt idx="2406" formatCode="General">
                  <c:v>78.14957604863325</c:v>
                </c:pt>
                <c:pt idx="2407" formatCode="General">
                  <c:v>78.16199345831896</c:v>
                </c:pt>
                <c:pt idx="2408" formatCode="General">
                  <c:v>78.174427233031651</c:v>
                </c:pt>
                <c:pt idx="2409" formatCode="General">
                  <c:v>78.186877435627764</c:v>
                </c:pt>
                <c:pt idx="2410" formatCode="General">
                  <c:v>78.199344129310859</c:v>
                </c:pt>
                <c:pt idx="2411" formatCode="General">
                  <c:v>78.211827377634393</c:v>
                </c:pt>
                <c:pt idx="2412" formatCode="General">
                  <c:v>78.224327244504224</c:v>
                </c:pt>
                <c:pt idx="2413" formatCode="General">
                  <c:v>78.23684379418134</c:v>
                </c:pt>
                <c:pt idx="2414" formatCode="General">
                  <c:v>78.249377091284614</c:v>
                </c:pt>
                <c:pt idx="2415" formatCode="General">
                  <c:v>78.261927200793423</c:v>
                </c:pt>
                <c:pt idx="2416" formatCode="General">
                  <c:v>78.274494188050483</c:v>
                </c:pt>
                <c:pt idx="2417" formatCode="General">
                  <c:v>78.287078118764597</c:v>
                </c:pt>
                <c:pt idx="2418" formatCode="General">
                  <c:v>78.299679059013471</c:v>
                </c:pt>
                <c:pt idx="2419" formatCode="General">
                  <c:v>78.312297075246562</c:v>
                </c:pt>
                <c:pt idx="2420" formatCode="General">
                  <c:v>78.324932234287857</c:v>
                </c:pt>
                <c:pt idx="2421" formatCode="General">
                  <c:v>78.337584603338868</c:v>
                </c:pt>
                <c:pt idx="2422" formatCode="General">
                  <c:v>78.350254249981518</c:v>
                </c:pt>
                <c:pt idx="2423" formatCode="General">
                  <c:v>78.362941242181023</c:v>
                </c:pt>
                <c:pt idx="2424" formatCode="General">
                  <c:v>78.375645648288909</c:v>
                </c:pt>
                <c:pt idx="2425" formatCode="General">
                  <c:v>78.388367537046051</c:v>
                </c:pt>
                <c:pt idx="2426" formatCode="General">
                  <c:v>78.401106977585655</c:v>
                </c:pt>
                <c:pt idx="2427" formatCode="General">
                  <c:v>78.413864039436305</c:v>
                </c:pt>
                <c:pt idx="2428" formatCode="General">
                  <c:v>78.426638792525111</c:v>
                </c:pt>
                <c:pt idx="2429" formatCode="General">
                  <c:v>78.439431307180769</c:v>
                </c:pt>
                <c:pt idx="2430" formatCode="General">
                  <c:v>78.452241654136756</c:v>
                </c:pt>
                <c:pt idx="2431" formatCode="General">
                  <c:v>78.465069904534516</c:v>
                </c:pt>
                <c:pt idx="2432" formatCode="General">
                  <c:v>78.477916129926598</c:v>
                </c:pt>
                <c:pt idx="2433" formatCode="General">
                  <c:v>78.490780402280038</c:v>
                </c:pt>
                <c:pt idx="2434" formatCode="General">
                  <c:v>78.503662793979501</c:v>
                </c:pt>
                <c:pt idx="2435" formatCode="General">
                  <c:v>78.516563377830664</c:v>
                </c:pt>
                <c:pt idx="2436" formatCode="General">
                  <c:v>78.529482227063554</c:v>
                </c:pt>
                <c:pt idx="2437" formatCode="General">
                  <c:v>78.542419415335914</c:v>
                </c:pt>
                <c:pt idx="2438" formatCode="General">
                  <c:v>78.555375016736605</c:v>
                </c:pt>
                <c:pt idx="2439" formatCode="General">
                  <c:v>78.568349105789096</c:v>
                </c:pt>
                <c:pt idx="2440" formatCode="General">
                  <c:v>78.581341757454879</c:v>
                </c:pt>
                <c:pt idx="2441" formatCode="General">
                  <c:v>78.594353047137005</c:v>
                </c:pt>
                <c:pt idx="2442" formatCode="General">
                  <c:v>78.607383050683694</c:v>
                </c:pt>
                <c:pt idx="2443" formatCode="General">
                  <c:v>78.620431844391817</c:v>
                </c:pt>
                <c:pt idx="2444" formatCode="General">
                  <c:v>78.63349950501059</c:v>
                </c:pt>
                <c:pt idx="2445" formatCode="General">
                  <c:v>78.646586109745257</c:v>
                </c:pt>
                <c:pt idx="2446" formatCode="General">
                  <c:v>78.659691736260697</c:v>
                </c:pt>
                <c:pt idx="2447" formatCode="General">
                  <c:v>78.672816462685233</c:v>
                </c:pt>
                <c:pt idx="2448" formatCode="General">
                  <c:v>78.685960367614371</c:v>
                </c:pt>
                <c:pt idx="2449" formatCode="General">
                  <c:v>78.699123530114605</c:v>
                </c:pt>
                <c:pt idx="2450" formatCode="General">
                  <c:v>78.712306029727316</c:v>
                </c:pt>
                <c:pt idx="2451" formatCode="General">
                  <c:v>78.72550794647259</c:v>
                </c:pt>
                <c:pt idx="2452" formatCode="General">
                  <c:v>78.738729360853199</c:v>
                </c:pt>
                <c:pt idx="2453" formatCode="General">
                  <c:v>78.751970353858553</c:v>
                </c:pt>
                <c:pt idx="2454" formatCode="General">
                  <c:v>78.765231006968733</c:v>
                </c:pt>
                <c:pt idx="2455" formatCode="General">
                  <c:v>78.7785114021585</c:v>
                </c:pt>
                <c:pt idx="2456" formatCode="General">
                  <c:v>78.791811621901417</c:v>
                </c:pt>
                <c:pt idx="2457" formatCode="General">
                  <c:v>78.805131749174009</c:v>
                </c:pt>
                <c:pt idx="2458" formatCode="General">
                  <c:v>78.818471867459905</c:v>
                </c:pt>
                <c:pt idx="2459" formatCode="General">
                  <c:v>78.831832060754067</c:v>
                </c:pt>
                <c:pt idx="2460" formatCode="General">
                  <c:v>78.845212413567097</c:v>
                </c:pt>
                <c:pt idx="2461" formatCode="General">
                  <c:v>78.858613010929503</c:v>
                </c:pt>
                <c:pt idx="2462" formatCode="General">
                  <c:v>78.872033938396072</c:v>
                </c:pt>
                <c:pt idx="2463" formatCode="General">
                  <c:v>78.885475282050294</c:v>
                </c:pt>
                <c:pt idx="2464" formatCode="General">
                  <c:v>78.89893712850882</c:v>
                </c:pt>
                <c:pt idx="2465" formatCode="General">
                  <c:v>78.912419564925898</c:v>
                </c:pt>
                <c:pt idx="2466" formatCode="General">
                  <c:v>78.925922678997992</c:v>
                </c:pt>
                <c:pt idx="2467" formatCode="General">
                  <c:v>78.939446558968328</c:v>
                </c:pt>
                <c:pt idx="2468" formatCode="General">
                  <c:v>78.952991293631598</c:v>
                </c:pt>
                <c:pt idx="2469" formatCode="General">
                  <c:v>78.96655697233858</c:v>
                </c:pt>
                <c:pt idx="2470" formatCode="General">
                  <c:v>78.980143685000911</c:v>
                </c:pt>
                <c:pt idx="2471" formatCode="General">
                  <c:v>78.993751522095906</c:v>
                </c:pt>
                <c:pt idx="2472" formatCode="General">
                  <c:v>79.007380574671387</c:v>
                </c:pt>
                <c:pt idx="2473" formatCode="General">
                  <c:v>79.021030934350534</c:v>
                </c:pt>
                <c:pt idx="2474" formatCode="General">
                  <c:v>79.034702693336939</c:v>
                </c:pt>
                <c:pt idx="2475" formatCode="General">
                  <c:v>79.048395944419525</c:v>
                </c:pt>
                <c:pt idx="2476" formatCode="General">
                  <c:v>79.062110780977633</c:v>
                </c:pt>
                <c:pt idx="2477" formatCode="General">
                  <c:v>79.07584729698614</c:v>
                </c:pt>
                <c:pt idx="2478" formatCode="General">
                  <c:v>79.089605587020614</c:v>
                </c:pt>
                <c:pt idx="2479" formatCode="General">
                  <c:v>79.103385746262575</c:v>
                </c:pt>
                <c:pt idx="2480" formatCode="General">
                  <c:v>79.11718787050475</c:v>
                </c:pt>
                <c:pt idx="2481" formatCode="General">
                  <c:v>79.131012056156408</c:v>
                </c:pt>
                <c:pt idx="2482" formatCode="General">
                  <c:v>79.144858400248765</c:v>
                </c:pt>
                <c:pt idx="2483" formatCode="General">
                  <c:v>79.158727000440507</c:v>
                </c:pt>
                <c:pt idx="2484" formatCode="General">
                  <c:v>79.172617955023199</c:v>
                </c:pt>
                <c:pt idx="2485" formatCode="General">
                  <c:v>79.186531362926914</c:v>
                </c:pt>
                <c:pt idx="2486" formatCode="General">
                  <c:v>79.20046732372596</c:v>
                </c:pt>
                <c:pt idx="2487" formatCode="General">
                  <c:v>79.214425937644435</c:v>
                </c:pt>
                <c:pt idx="2488" formatCode="General">
                  <c:v>79.228407305562115</c:v>
                </c:pt>
                <c:pt idx="2489" formatCode="General">
                  <c:v>79.242411529020202</c:v>
                </c:pt>
                <c:pt idx="2490" formatCode="General">
                  <c:v>79.256438710227357</c:v>
                </c:pt>
                <c:pt idx="2491" formatCode="General">
                  <c:v>79.27048895206552</c:v>
                </c:pt>
                <c:pt idx="2492" formatCode="General">
                  <c:v>79.284562358095954</c:v>
                </c:pt>
                <c:pt idx="2493" formatCode="General">
                  <c:v>79.29865903256551</c:v>
                </c:pt>
                <c:pt idx="2494" formatCode="General">
                  <c:v>79.312779080412554</c:v>
                </c:pt>
                <c:pt idx="2495" formatCode="General">
                  <c:v>79.326922607273417</c:v>
                </c:pt>
                <c:pt idx="2496" formatCode="General">
                  <c:v>79.341089719488622</c:v>
                </c:pt>
                <c:pt idx="2497" formatCode="General">
                  <c:v>79.35528052410919</c:v>
                </c:pt>
                <c:pt idx="2498" formatCode="General">
                  <c:v>79.369495128903267</c:v>
                </c:pt>
                <c:pt idx="2499" formatCode="General">
                  <c:v>79.383733642362515</c:v>
                </c:pt>
                <c:pt idx="2500" formatCode="General">
                  <c:v>79.397996173708719</c:v>
                </c:pt>
                <c:pt idx="2501" formatCode="General">
                  <c:v>79.412282832900573</c:v>
                </c:pt>
                <c:pt idx="2502" formatCode="General">
                  <c:v>79.426593730640349</c:v>
                </c:pt>
                <c:pt idx="2503" formatCode="General">
                  <c:v>79.440928978380754</c:v>
                </c:pt>
                <c:pt idx="2504" formatCode="General">
                  <c:v>79.455288688331834</c:v>
                </c:pt>
                <c:pt idx="2505" formatCode="General">
                  <c:v>79.469672973467965</c:v>
                </c:pt>
                <c:pt idx="2506" formatCode="General">
                  <c:v>79.484081947534975</c:v>
                </c:pt>
                <c:pt idx="2507" formatCode="General">
                  <c:v>79.498515725057288</c:v>
                </c:pt>
                <c:pt idx="2508" formatCode="General">
                  <c:v>79.512974421345078</c:v>
                </c:pt>
                <c:pt idx="2509" formatCode="General">
                  <c:v>79.527458152501694</c:v>
                </c:pt>
                <c:pt idx="2510" formatCode="General">
                  <c:v>79.541967035431071</c:v>
                </c:pt>
                <c:pt idx="2511" formatCode="General">
                  <c:v>79.556501187845171</c:v>
                </c:pt>
                <c:pt idx="2512" formatCode="General">
                  <c:v>79.571060728271618</c:v>
                </c:pt>
                <c:pt idx="2513" formatCode="General">
                  <c:v>79.585645776061327</c:v>
                </c:pt>
                <c:pt idx="2514" formatCode="General">
                  <c:v>79.600256451396348</c:v>
                </c:pt>
                <c:pt idx="2515" formatCode="General">
                  <c:v>79.61489287529767</c:v>
                </c:pt>
                <c:pt idx="2516" formatCode="General">
                  <c:v>79.629555169633164</c:v>
                </c:pt>
                <c:pt idx="2517" formatCode="General">
                  <c:v>79.644243457125683</c:v>
                </c:pt>
                <c:pt idx="2518" formatCode="General">
                  <c:v>79.658957861361202</c:v>
                </c:pt>
                <c:pt idx="2519" formatCode="General">
                  <c:v>79.673698506796995</c:v>
                </c:pt>
                <c:pt idx="2520" formatCode="General">
                  <c:v>79.688465518770073</c:v>
                </c:pt>
                <c:pt idx="2521" formatCode="General">
                  <c:v>79.703259023505524</c:v>
                </c:pt>
                <c:pt idx="2522" formatCode="General">
                  <c:v>79.71807914812517</c:v>
                </c:pt>
                <c:pt idx="2523" formatCode="General">
                  <c:v>79.732926020656166</c:v>
                </c:pt>
                <c:pt idx="2524" formatCode="General">
                  <c:v>79.747799770039691</c:v>
                </c:pt>
                <c:pt idx="2525" formatCode="General">
                  <c:v>79.762700526139923</c:v>
                </c:pt>
                <c:pt idx="2526" formatCode="General">
                  <c:v>79.777628419752944</c:v>
                </c:pt>
                <c:pt idx="2527" formatCode="General">
                  <c:v>79.792583582615791</c:v>
                </c:pt>
                <c:pt idx="2528" formatCode="General">
                  <c:v>79.807566147415741</c:v>
                </c:pt>
                <c:pt idx="2529" formatCode="General">
                  <c:v>79.822576247799489</c:v>
                </c:pt>
                <c:pt idx="2530" formatCode="General">
                  <c:v>79.837614018382666</c:v>
                </c:pt>
                <c:pt idx="2531" formatCode="General">
                  <c:v>79.852679594759366</c:v>
                </c:pt>
                <c:pt idx="2532" formatCode="General">
                  <c:v>79.867773113511717</c:v>
                </c:pt>
                <c:pt idx="2533" formatCode="General">
                  <c:v>79.882894712219766</c:v>
                </c:pt>
                <c:pt idx="2534" formatCode="General">
                  <c:v>79.898044529471292</c:v>
                </c:pt>
                <c:pt idx="2535" formatCode="General">
                  <c:v>79.913222704871814</c:v>
                </c:pt>
                <c:pt idx="2536" formatCode="General">
                  <c:v>79.928429379054819</c:v>
                </c:pt>
                <c:pt idx="2537" formatCode="General">
                  <c:v>79.943664693691943</c:v>
                </c:pt>
                <c:pt idx="2538" formatCode="General">
                  <c:v>79.958928791503411</c:v>
                </c:pt>
                <c:pt idx="2539" formatCode="General">
                  <c:v>79.974221816268624</c:v>
                </c:pt>
                <c:pt idx="2540" formatCode="General">
                  <c:v>79.98954391283668</c:v>
                </c:pt>
                <c:pt idx="2541" formatCode="General">
                  <c:v>80.004895227137311</c:v>
                </c:pt>
                <c:pt idx="2542" formatCode="General">
                  <c:v>80.020275906191756</c:v>
                </c:pt>
                <c:pt idx="2543" formatCode="General">
                  <c:v>80.035686098123819</c:v>
                </c:pt>
                <c:pt idx="2544" formatCode="General">
                  <c:v>80.051125952171162</c:v>
                </c:pt>
                <c:pt idx="2545" formatCode="General">
                  <c:v>80.066595618696581</c:v>
                </c:pt>
                <c:pt idx="2546" formatCode="General">
                  <c:v>80.082095249199583</c:v>
                </c:pt>
                <c:pt idx="2547" formatCode="General">
                  <c:v>80.097624996327994</c:v>
                </c:pt>
                <c:pt idx="2548" formatCode="General">
                  <c:v>80.113185013889776</c:v>
                </c:pt>
                <c:pt idx="2549" formatCode="General">
                  <c:v>80.128775456865</c:v>
                </c:pt>
                <c:pt idx="2550" formatCode="General">
                  <c:v>80.144396481417928</c:v>
                </c:pt>
                <c:pt idx="2551" formatCode="General">
                  <c:v>80.160048244909362</c:v>
                </c:pt>
                <c:pt idx="2552" formatCode="General">
                  <c:v>80.175730905908964</c:v>
                </c:pt>
                <c:pt idx="2553" formatCode="General">
                  <c:v>80.191444624207975</c:v>
                </c:pt>
                <c:pt idx="2554" formatCode="General">
                  <c:v>80.207189560831836</c:v>
                </c:pt>
                <c:pt idx="2555" formatCode="General">
                  <c:v>80.222965878053259</c:v>
                </c:pt>
                <c:pt idx="2556" formatCode="General">
                  <c:v>80.238773739405218</c:v>
                </c:pt>
                <c:pt idx="2557" formatCode="General">
                  <c:v>80.254613309694264</c:v>
                </c:pt>
                <c:pt idx="2558" formatCode="General">
                  <c:v>80.270484755013982</c:v>
                </c:pt>
                <c:pt idx="2559" formatCode="General">
                  <c:v>80.286388242758591</c:v>
                </c:pt>
                <c:pt idx="2560" formatCode="General">
                  <c:v>80.302323941636814</c:v>
                </c:pt>
                <c:pt idx="2561" formatCode="General">
                  <c:v>80.31829202168575</c:v>
                </c:pt>
                <c:pt idx="2562" formatCode="General">
                  <c:v>80.334292654285207</c:v>
                </c:pt>
                <c:pt idx="2563" formatCode="General">
                  <c:v>80.350326012171948</c:v>
                </c:pt>
                <c:pt idx="2564" formatCode="General">
                  <c:v>80.366392269454309</c:v>
                </c:pt>
                <c:pt idx="2565" formatCode="General">
                  <c:v>80.382491601626995</c:v>
                </c:pt>
                <c:pt idx="2566" formatCode="General">
                  <c:v>80.398624185586016</c:v>
                </c:pt>
                <c:pt idx="2567" formatCode="General">
                  <c:v>80.414790199643761</c:v>
                </c:pt>
                <c:pt idx="2568" formatCode="General">
                  <c:v>80.430989823544564</c:v>
                </c:pt>
                <c:pt idx="2569" formatCode="General">
                  <c:v>80.447223238480092</c:v>
                </c:pt>
                <c:pt idx="2570" formatCode="General">
                  <c:v>80.463490627105315</c:v>
                </c:pt>
                <c:pt idx="2571" formatCode="General">
                  <c:v>80.479792173554372</c:v>
                </c:pt>
                <c:pt idx="2572" formatCode="General">
                  <c:v>80.496128063456879</c:v>
                </c:pt>
                <c:pt idx="2573" formatCode="General">
                  <c:v>80.512498483954388</c:v>
                </c:pt>
                <c:pt idx="2574" formatCode="General">
                  <c:v>80.528903623717099</c:v>
                </c:pt>
                <c:pt idx="2575" formatCode="General">
                  <c:v>80.545343672960698</c:v>
                </c:pt>
                <c:pt idx="2576" formatCode="General">
                  <c:v>80.561818823463611</c:v>
                </c:pt>
                <c:pt idx="2577" formatCode="General">
                  <c:v>80.578329268584312</c:v>
                </c:pt>
                <c:pt idx="2578" formatCode="General">
                  <c:v>80.594875203279045</c:v>
                </c:pt>
                <c:pt idx="2579" formatCode="General">
                  <c:v>80.611456824119657</c:v>
                </c:pt>
                <c:pt idx="2580" formatCode="General">
                  <c:v>80.628074329311715</c:v>
                </c:pt>
                <c:pt idx="2581" formatCode="General">
                  <c:v>80.644727918713031</c:v>
                </c:pt>
                <c:pt idx="2582" formatCode="General">
                  <c:v>80.661417793852166</c:v>
                </c:pt>
                <c:pt idx="2583" formatCode="General">
                  <c:v>80.678144157947457</c:v>
                </c:pt>
                <c:pt idx="2584" formatCode="General">
                  <c:v>80.694907215926122</c:v>
                </c:pt>
                <c:pt idx="2585" formatCode="General">
                  <c:v>80.711707174443873</c:v>
                </c:pt>
                <c:pt idx="2586" formatCode="General">
                  <c:v>80.728544241904487</c:v>
                </c:pt>
                <c:pt idx="2587" formatCode="General">
                  <c:v>80.74541862848001</c:v>
                </c:pt>
                <c:pt idx="2588" formatCode="General">
                  <c:v>80.762330546130883</c:v>
                </c:pt>
                <c:pt idx="2589" formatCode="General">
                  <c:v>80.77928020862683</c:v>
                </c:pt>
                <c:pt idx="2590" formatCode="General">
                  <c:v>80.796267831567462</c:v>
                </c:pt>
                <c:pt idx="2591" formatCode="General">
                  <c:v>80.813293632403756</c:v>
                </c:pt>
                <c:pt idx="2592" formatCode="General">
                  <c:v>80.830357830459448</c:v>
                </c:pt>
                <c:pt idx="2593" formatCode="General">
                  <c:v>80.847460646952911</c:v>
                </c:pt>
                <c:pt idx="2594" formatCode="General">
                  <c:v>80.864602305019332</c:v>
                </c:pt>
                <c:pt idx="2595" formatCode="General">
                  <c:v>80.881783029733214</c:v>
                </c:pt>
                <c:pt idx="2596" formatCode="General">
                  <c:v>80.899003048131178</c:v>
                </c:pt>
                <c:pt idx="2597" formatCode="General">
                  <c:v>80.916262589235146</c:v>
                </c:pt>
                <c:pt idx="2598" formatCode="General">
                  <c:v>80.933561884075871</c:v>
                </c:pt>
                <c:pt idx="2599" formatCode="General">
                  <c:v>80.950901165716715</c:v>
                </c:pt>
                <c:pt idx="2600" formatCode="General">
                  <c:v>80.96828066927803</c:v>
                </c:pt>
                <c:pt idx="2601" formatCode="General">
                  <c:v>80.985700631961549</c:v>
                </c:pt>
                <c:pt idx="2602" formatCode="General">
                  <c:v>81.003161293075465</c:v>
                </c:pt>
                <c:pt idx="2603" formatCode="General">
                  <c:v>81.020662894059768</c:v>
                </c:pt>
                <c:pt idx="2604" formatCode="General">
                  <c:v>81.038205678511858</c:v>
                </c:pt>
                <c:pt idx="2605" formatCode="General">
                  <c:v>81.055789892212744</c:v>
                </c:pt>
                <c:pt idx="2606" formatCode="General">
                  <c:v>81.07341578315355</c:v>
                </c:pt>
                <c:pt idx="2607" formatCode="General">
                  <c:v>81.091083601562289</c:v>
                </c:pt>
                <c:pt idx="2608" formatCode="General">
                  <c:v>81.108793599931374</c:v>
                </c:pt>
                <c:pt idx="2609" formatCode="General">
                  <c:v>81.126546033045273</c:v>
                </c:pt>
                <c:pt idx="2610" formatCode="General">
                  <c:v>81.144341158008643</c:v>
                </c:pt>
                <c:pt idx="2611" formatCode="General">
                  <c:v>81.162179234274973</c:v>
                </c:pt>
                <c:pt idx="2612" formatCode="General">
                  <c:v>81.18006052367565</c:v>
                </c:pt>
                <c:pt idx="2613" formatCode="General">
                  <c:v>81.197985290449466</c:v>
                </c:pt>
                <c:pt idx="2614" formatCode="General">
                  <c:v>81.215953801272576</c:v>
                </c:pt>
                <c:pt idx="2615" formatCode="General">
                  <c:v>81.233966325288876</c:v>
                </c:pt>
                <c:pt idx="2616" formatCode="General">
                  <c:v>81.252023134141027</c:v>
                </c:pt>
                <c:pt idx="2617" formatCode="General">
                  <c:v>81.270124502001792</c:v>
                </c:pt>
                <c:pt idx="2618" formatCode="General">
                  <c:v>81.288270705605939</c:v>
                </c:pt>
                <c:pt idx="2619" formatCode="General">
                  <c:v>81.306462024282666</c:v>
                </c:pt>
                <c:pt idx="2620" formatCode="General">
                  <c:v>81.324698739988534</c:v>
                </c:pt>
                <c:pt idx="2621" formatCode="General">
                  <c:v>81.342981137340928</c:v>
                </c:pt>
                <c:pt idx="2622" formatCode="General">
                  <c:v>81.361309503651952</c:v>
                </c:pt>
                <c:pt idx="2623" formatCode="General">
                  <c:v>81.379684128963135</c:v>
                </c:pt>
                <c:pt idx="2624" formatCode="General">
                  <c:v>81.398105306080367</c:v>
                </c:pt>
                <c:pt idx="2625" formatCode="General">
                  <c:v>81.41657333060968</c:v>
                </c:pt>
                <c:pt idx="2626" formatCode="General">
                  <c:v>81.435088500993388</c:v>
                </c:pt>
                <c:pt idx="2627" formatCode="General">
                  <c:v>81.453651118547029</c:v>
                </c:pt>
                <c:pt idx="2628" formatCode="General">
                  <c:v>81.472261487496723</c:v>
                </c:pt>
                <c:pt idx="2629" formatCode="General">
                  <c:v>81.490919915017244</c:v>
                </c:pt>
                <c:pt idx="2630" formatCode="General">
                  <c:v>81.509626711270741</c:v>
                </c:pt>
                <c:pt idx="2631" formatCode="General">
                  <c:v>81.52838218944602</c:v>
                </c:pt>
                <c:pt idx="2632" formatCode="General">
                  <c:v>81.547186665798534</c:v>
                </c:pt>
                <c:pt idx="2633" formatCode="General">
                  <c:v>81.566040459690996</c:v>
                </c:pt>
                <c:pt idx="2634" formatCode="General">
                  <c:v>81.584943893634744</c:v>
                </c:pt>
                <c:pt idx="2635" formatCode="General">
                  <c:v>81.60389729333167</c:v>
                </c:pt>
                <c:pt idx="2636" formatCode="General">
                  <c:v>81.622900987717088</c:v>
                </c:pt>
                <c:pt idx="2637" formatCode="General">
                  <c:v>81.641955309002995</c:v>
                </c:pt>
                <c:pt idx="2638" formatCode="General">
                  <c:v>81.661060592722379</c:v>
                </c:pt>
                <c:pt idx="2639" formatCode="General">
                  <c:v>81.680217177774082</c:v>
                </c:pt>
                <c:pt idx="2640" formatCode="General">
                  <c:v>81.699425406468507</c:v>
                </c:pt>
                <c:pt idx="2641" formatCode="General">
                  <c:v>81.718685624574078</c:v>
                </c:pt>
                <c:pt idx="2642" formatCode="General">
                  <c:v>81.73799818136456</c:v>
                </c:pt>
                <c:pt idx="2643" formatCode="General">
                  <c:v>81.75736342966708</c:v>
                </c:pt>
                <c:pt idx="2644" formatCode="General">
                  <c:v>81.776781725911135</c:v>
                </c:pt>
                <c:pt idx="2645" formatCode="General">
                  <c:v>81.796253430178226</c:v>
                </c:pt>
                <c:pt idx="2646" formatCode="General">
                  <c:v>81.81577890625266</c:v>
                </c:pt>
                <c:pt idx="2647" formatCode="General">
                  <c:v>81.83535852167293</c:v>
                </c:pt>
                <c:pt idx="2648" formatCode="General">
                  <c:v>81.854992647784229</c:v>
                </c:pt>
                <c:pt idx="2649" formatCode="General">
                  <c:v>81.874681659791747</c:v>
                </c:pt>
                <c:pt idx="2650" formatCode="General">
                  <c:v>81.894425936815011</c:v>
                </c:pt>
                <c:pt idx="2651" formatCode="General">
                  <c:v>81.914225861943081</c:v>
                </c:pt>
                <c:pt idx="2652" formatCode="General">
                  <c:v>81.934081822290864</c:v>
                </c:pt>
                <c:pt idx="2653" formatCode="General">
                  <c:v>81.953994209056276</c:v>
                </c:pt>
                <c:pt idx="2654" formatCode="General">
                  <c:v>81.973963417578545</c:v>
                </c:pt>
                <c:pt idx="2655" formatCode="General">
                  <c:v>81.993989847397586</c:v>
                </c:pt>
                <c:pt idx="2656" formatCode="General">
                  <c:v>82.014073902314308</c:v>
                </c:pt>
                <c:pt idx="2657" formatCode="General">
                  <c:v>82.034215990452097</c:v>
                </c:pt>
                <c:pt idx="2658" formatCode="General">
                  <c:v>82.054416524319549</c:v>
                </c:pt>
                <c:pt idx="2659" formatCode="General">
                  <c:v>82.074675920874043</c:v>
                </c:pt>
                <c:pt idx="2660" formatCode="General">
                  <c:v>82.094994601586762</c:v>
                </c:pt>
                <c:pt idx="2661" formatCode="General">
                  <c:v>82.115372992508767</c:v>
                </c:pt>
                <c:pt idx="2662" formatCode="General">
                  <c:v>82.135811524338422</c:v>
                </c:pt>
                <c:pt idx="2663" formatCode="General">
                  <c:v>82.15631063248982</c:v>
                </c:pt>
                <c:pt idx="2664" formatCode="General">
                  <c:v>82.176870757162732</c:v>
                </c:pt>
                <c:pt idx="2665" formatCode="General">
                  <c:v>82.197492343413799</c:v>
                </c:pt>
                <c:pt idx="2666" formatCode="General">
                  <c:v>82.218175841228941</c:v>
                </c:pt>
                <c:pt idx="2667" formatCode="General">
                  <c:v>82.238921705597321</c:v>
                </c:pt>
                <c:pt idx="2668" formatCode="General">
                  <c:v>82.259730396586505</c:v>
                </c:pt>
                <c:pt idx="2669" formatCode="General">
                  <c:v>82.28060237941925</c:v>
                </c:pt>
                <c:pt idx="2670" formatCode="General">
                  <c:v>82.301538124551556</c:v>
                </c:pt>
                <c:pt idx="2671" formatCode="General">
                  <c:v>82.322538107752408</c:v>
                </c:pt>
                <c:pt idx="2672" formatCode="General">
                  <c:v>82.343602810184834</c:v>
                </c:pt>
                <c:pt idx="2673" formatCode="General">
                  <c:v>82.364732718488739</c:v>
                </c:pt>
                <c:pt idx="2674" formatCode="General">
                  <c:v>82.385928324865233</c:v>
                </c:pt>
                <c:pt idx="2675" formatCode="General">
                  <c:v>82.40719012716248</c:v>
                </c:pt>
                <c:pt idx="2676" formatCode="General">
                  <c:v>82.428518628963587</c:v>
                </c:pt>
                <c:pt idx="2677" formatCode="General">
                  <c:v>82.449914339675715</c:v>
                </c:pt>
                <c:pt idx="2678" formatCode="General">
                  <c:v>82.471377774621416</c:v>
                </c:pt>
                <c:pt idx="2679" formatCode="General">
                  <c:v>82.492909455131411</c:v>
                </c:pt>
                <c:pt idx="2680" formatCode="General">
                  <c:v>82.514509908639425</c:v>
                </c:pt>
                <c:pt idx="2681" formatCode="General">
                  <c:v>82.536179668778843</c:v>
                </c:pt>
                <c:pt idx="2682" formatCode="General">
                  <c:v>82.557919275481296</c:v>
                </c:pt>
                <c:pt idx="2683" formatCode="General">
                  <c:v>82.579729275077128</c:v>
                </c:pt>
                <c:pt idx="2684" formatCode="General">
                  <c:v>82.601610220398157</c:v>
                </c:pt>
                <c:pt idx="2685" formatCode="General">
                  <c:v>82.623562670882166</c:v>
                </c:pt>
                <c:pt idx="2686" formatCode="General">
                  <c:v>82.645587192679798</c:v>
                </c:pt>
                <c:pt idx="2687" formatCode="General">
                  <c:v>82.667684358763495</c:v>
                </c:pt>
                <c:pt idx="2688" formatCode="General">
                  <c:v>82.689854749038645</c:v>
                </c:pt>
                <c:pt idx="2689" formatCode="General">
                  <c:v>82.712098950457147</c:v>
                </c:pt>
                <c:pt idx="2690" formatCode="General">
                  <c:v>82.734417557133227</c:v>
                </c:pt>
                <c:pt idx="2691" formatCode="General">
                  <c:v>82.756811170461617</c:v>
                </c:pt>
                <c:pt idx="2692" formatCode="General">
                  <c:v>82.779280399238246</c:v>
                </c:pt>
                <c:pt idx="2693" formatCode="General">
                  <c:v>82.801825859783534</c:v>
                </c:pt>
                <c:pt idx="2694" formatCode="General">
                  <c:v>82.824448176068188</c:v>
                </c:pt>
                <c:pt idx="2695" formatCode="General">
                  <c:v>82.847147979841552</c:v>
                </c:pt>
                <c:pt idx="2696" formatCode="General">
                  <c:v>82.86992591076293</c:v>
                </c:pt>
                <c:pt idx="2697" formatCode="General">
                  <c:v>82.892782616535513</c:v>
                </c:pt>
                <c:pt idx="2698" formatCode="General">
                  <c:v>82.915718753043151</c:v>
                </c:pt>
                <c:pt idx="2699" formatCode="General">
                  <c:v>82.938734984490253</c:v>
                </c:pt>
                <c:pt idx="2700" formatCode="General">
                  <c:v>82.961831983544471</c:v>
                </c:pt>
                <c:pt idx="2701" formatCode="General">
                  <c:v>82.98501043148265</c:v>
                </c:pt>
                <c:pt idx="2702" formatCode="General">
                  <c:v>83.00827101833984</c:v>
                </c:pt>
                <c:pt idx="2703" formatCode="General">
                  <c:v>83.03161444306167</c:v>
                </c:pt>
                <c:pt idx="2704" formatCode="General">
                  <c:v>83.055041413659964</c:v>
                </c:pt>
                <c:pt idx="2705" formatCode="General">
                  <c:v>83.078552647371779</c:v>
                </c:pt>
                <c:pt idx="2706" formatCode="General">
                  <c:v>83.102148870822163</c:v>
                </c:pt>
                <c:pt idx="2707" formatCode="General">
                  <c:v>83.125830820190217</c:v>
                </c:pt>
                <c:pt idx="2708" formatCode="General">
                  <c:v>83.149599241379178</c:v>
                </c:pt>
                <c:pt idx="2709" formatCode="General">
                  <c:v>83.173454890190101</c:v>
                </c:pt>
                <c:pt idx="2710" formatCode="General">
                  <c:v>83.197398532499548</c:v>
                </c:pt>
                <c:pt idx="2711" formatCode="General">
                  <c:v>83.221430944441352</c:v>
                </c:pt>
                <c:pt idx="2712" formatCode="General">
                  <c:v>83.245552912592373</c:v>
                </c:pt>
                <c:pt idx="2713" formatCode="General">
                  <c:v>83.269765234162676</c:v>
                </c:pt>
                <c:pt idx="2714" formatCode="General">
                  <c:v>83.29406871718993</c:v>
                </c:pt>
                <c:pt idx="2715" formatCode="General">
                  <c:v>83.31846418073836</c:v>
                </c:pt>
                <c:pt idx="2716" formatCode="General">
                  <c:v>83.342952455102406</c:v>
                </c:pt>
                <c:pt idx="2717" formatCode="General">
                  <c:v>83.367534382014867</c:v>
                </c:pt>
                <c:pt idx="2718" formatCode="General">
                  <c:v>83.392210814860235</c:v>
                </c:pt>
                <c:pt idx="2719" formatCode="General">
                  <c:v>83.416982618892874</c:v>
                </c:pt>
                <c:pt idx="2720" formatCode="General">
                  <c:v>83.441850671460259</c:v>
                </c:pt>
                <c:pt idx="2721" formatCode="General">
                  <c:v>83.466815862231812</c:v>
                </c:pt>
                <c:pt idx="2722" formatCode="General">
                  <c:v>83.491879093432956</c:v>
                </c:pt>
                <c:pt idx="2723" formatCode="General">
                  <c:v>83.51704128008484</c:v>
                </c:pt>
                <c:pt idx="2724" formatCode="General">
                  <c:v>83.542303350249853</c:v>
                </c:pt>
                <c:pt idx="2725" formatCode="General">
                  <c:v>83.567666245283178</c:v>
                </c:pt>
                <c:pt idx="2726" formatCode="General">
                  <c:v>83.593130920090303</c:v>
                </c:pt>
                <c:pt idx="2727" formatCode="General">
                  <c:v>83.618698343390946</c:v>
                </c:pt>
                <c:pt idx="2728" formatCode="General">
                  <c:v>83.64436949798943</c:v>
                </c:pt>
                <c:pt idx="2729" formatCode="General">
                  <c:v>83.670145381051796</c:v>
                </c:pt>
                <c:pt idx="2730" formatCode="General">
                  <c:v>83.69602700438972</c:v>
                </c:pt>
                <c:pt idx="2731" formatCode="General">
                  <c:v>83.722015394751494</c:v>
                </c:pt>
                <c:pt idx="2732" formatCode="General">
                  <c:v>83.74811159412053</c:v>
                </c:pt>
                <c:pt idx="2733" formatCode="General">
                  <c:v>83.774316660021043</c:v>
                </c:pt>
                <c:pt idx="2734" formatCode="General">
                  <c:v>83.800631665831773</c:v>
                </c:pt>
                <c:pt idx="2735" formatCode="General">
                  <c:v>83.827057701107634</c:v>
                </c:pt>
                <c:pt idx="2736" formatCode="General">
                  <c:v>83.853595871909533</c:v>
                </c:pt>
                <c:pt idx="2737" formatCode="General">
                  <c:v>83.880247301142617</c:v>
                </c:pt>
                <c:pt idx="2738" formatCode="General">
                  <c:v>83.907013128903571</c:v>
                </c:pt>
                <c:pt idx="2739" formatCode="General">
                  <c:v>83.933894512836602</c:v>
                </c:pt>
                <c:pt idx="2740" formatCode="General">
                  <c:v>83.960892628499025</c:v>
                </c:pt>
                <c:pt idx="2741" formatCode="General">
                  <c:v>83.988008669736217</c:v>
                </c:pt>
                <c:pt idx="2742" formatCode="General">
                  <c:v>84.015243849066735</c:v>
                </c:pt>
                <c:pt idx="2743" formatCode="General">
                  <c:v>84.042599398077385</c:v>
                </c:pt>
                <c:pt idx="2744" formatCode="General">
                  <c:v>84.070076567829275</c:v>
                </c:pt>
                <c:pt idx="2745" formatCode="General">
                  <c:v>84.09767662927419</c:v>
                </c:pt>
                <c:pt idx="2746" formatCode="General">
                  <c:v>84.125400873682878</c:v>
                </c:pt>
                <c:pt idx="2747" formatCode="General">
                  <c:v>84.153250613084438</c:v>
                </c:pt>
                <c:pt idx="2748" formatCode="General">
                  <c:v>84.181227180717997</c:v>
                </c:pt>
                <c:pt idx="2749" formatCode="General">
                  <c:v>84.209331931496848</c:v>
                </c:pt>
                <c:pt idx="2750" formatCode="General">
                  <c:v>84.237566242485087</c:v>
                </c:pt>
                <c:pt idx="2751" formatCode="General">
                  <c:v>84.265931513387926</c:v>
                </c:pt>
                <c:pt idx="2752" formatCode="General">
                  <c:v>84.29442916705537</c:v>
                </c:pt>
                <c:pt idx="2753" formatCode="General">
                  <c:v>84.323060650000258</c:v>
                </c:pt>
                <c:pt idx="2754" formatCode="General">
                  <c:v>84.351827432930847</c:v>
                </c:pt>
                <c:pt idx="2755" formatCode="General">
                  <c:v>84.380731011298622</c:v>
                </c:pt>
                <c:pt idx="2756" formatCode="General">
                  <c:v>84.409772905861615</c:v>
                </c:pt>
                <c:pt idx="2757" formatCode="General">
                  <c:v>84.438954663264255</c:v>
                </c:pt>
                <c:pt idx="2758" formatCode="General">
                  <c:v>84.468277856633549</c:v>
                </c:pt>
                <c:pt idx="2759" formatCode="General">
                  <c:v>84.497744086193066</c:v>
                </c:pt>
                <c:pt idx="2760" formatCode="General">
                  <c:v>84.527354979894625</c:v>
                </c:pt>
                <c:pt idx="2761" formatCode="General">
                  <c:v>84.557112194068623</c:v>
                </c:pt>
                <c:pt idx="2762" formatCode="General">
                  <c:v>84.587017414093793</c:v>
                </c:pt>
                <c:pt idx="2763" formatCode="General">
                  <c:v>84.617072355086748</c:v>
                </c:pt>
                <c:pt idx="2764" formatCode="General">
                  <c:v>84.647278762612345</c:v>
                </c:pt>
                <c:pt idx="2765" formatCode="General">
                  <c:v>84.677638413415465</c:v>
                </c:pt>
                <c:pt idx="2766" formatCode="General">
                  <c:v>84.708153116174941</c:v>
                </c:pt>
                <c:pt idx="2767" formatCode="General">
                  <c:v>84.738824712280646</c:v>
                </c:pt>
                <c:pt idx="2768" formatCode="General">
                  <c:v>84.769655076634422</c:v>
                </c:pt>
                <c:pt idx="2769" formatCode="General">
                  <c:v>84.800646118475782</c:v>
                </c:pt>
                <c:pt idx="2770" formatCode="General">
                  <c:v>84.831799782233389</c:v>
                </c:pt>
                <c:pt idx="2771" formatCode="General">
                  <c:v>84.863118048403166</c:v>
                </c:pt>
                <c:pt idx="2772" formatCode="General">
                  <c:v>84.894602934454127</c:v>
                </c:pt>
                <c:pt idx="2773" formatCode="General">
                  <c:v>84.926256495763013</c:v>
                </c:pt>
                <c:pt idx="2774" formatCode="General">
                  <c:v>84.95808082657868</c:v>
                </c:pt>
                <c:pt idx="2775" formatCode="General">
                  <c:v>84.990078061017712</c:v>
                </c:pt>
                <c:pt idx="2776" formatCode="General">
                  <c:v>85.02225037409201</c:v>
                </c:pt>
                <c:pt idx="2777" formatCode="General">
                  <c:v>85.054599982770085</c:v>
                </c:pt>
                <c:pt idx="2778" formatCode="General">
                  <c:v>85.087129147073114</c:v>
                </c:pt>
                <c:pt idx="2779" formatCode="General">
                  <c:v>85.119840171207173</c:v>
                </c:pt>
                <c:pt idx="2780" formatCode="General">
                  <c:v>85.152735404733079</c:v>
                </c:pt>
                <c:pt idx="2781" formatCode="General">
                  <c:v>85.185817243775617</c:v>
                </c:pt>
                <c:pt idx="2782" formatCode="General">
                  <c:v>85.219088132273129</c:v>
                </c:pt>
                <c:pt idx="2783" formatCode="General">
                  <c:v>85.252550563270134</c:v>
                </c:pt>
                <c:pt idx="2784" formatCode="General">
                  <c:v>85.286207080253433</c:v>
                </c:pt>
                <c:pt idx="2785" formatCode="General">
                  <c:v>85.320060278534683</c:v>
                </c:pt>
                <c:pt idx="2786" formatCode="General">
                  <c:v>85.35411280668086</c:v>
                </c:pt>
                <c:pt idx="2787" formatCode="General">
                  <c:v>85.38836736799442</c:v>
                </c:pt>
                <c:pt idx="2788" formatCode="General">
                  <c:v>85.422826722045698</c:v>
                </c:pt>
                <c:pt idx="2789" formatCode="General">
                  <c:v>85.457493686259596</c:v>
                </c:pt>
                <c:pt idx="2790" formatCode="General">
                  <c:v>85.492371137558706</c:v>
                </c:pt>
                <c:pt idx="2791" formatCode="General">
                  <c:v>85.527462014065719</c:v>
                </c:pt>
                <c:pt idx="2792" formatCode="General">
                  <c:v>85.562769316867133</c:v>
                </c:pt>
                <c:pt idx="2793" formatCode="General">
                  <c:v>85.598296111841634</c:v>
                </c:pt>
                <c:pt idx="2794" formatCode="General">
                  <c:v>85.634045531555401</c:v>
                </c:pt>
                <c:pt idx="2795" formatCode="General">
                  <c:v>85.670020777227762</c:v>
                </c:pt>
                <c:pt idx="2796" formatCode="General">
                  <c:v>85.706225120769858</c:v>
                </c:pt>
                <c:pt idx="2797" formatCode="General">
                  <c:v>85.742661906900338</c:v>
                </c:pt>
                <c:pt idx="2798" formatCode="General">
                  <c:v>85.779334555340895</c:v>
                </c:pt>
                <c:pt idx="2799" formatCode="General">
                  <c:v>85.816246563095604</c:v>
                </c:pt>
                <c:pt idx="2800" formatCode="General">
                  <c:v>85.853401506818201</c:v>
                </c:pt>
                <c:pt idx="2801" formatCode="General">
                  <c:v>85.8908030452708</c:v>
                </c:pt>
                <c:pt idx="2802" formatCode="General">
                  <c:v>85.928454921878895</c:v>
                </c:pt>
                <c:pt idx="2803" formatCode="General">
                  <c:v>85.966360967387061</c:v>
                </c:pt>
                <c:pt idx="2804" formatCode="General">
                  <c:v>86.004525102619851</c:v>
                </c:pt>
                <c:pt idx="2805" formatCode="General">
                  <c:v>86.042951341353586</c:v>
                </c:pt>
                <c:pt idx="2806" formatCode="General">
                  <c:v>86.081643793303726</c:v>
                </c:pt>
                <c:pt idx="2807" formatCode="General">
                  <c:v>86.120606667234085</c:v>
                </c:pt>
                <c:pt idx="2808" formatCode="General">
                  <c:v>86.159844274193404</c:v>
                </c:pt>
                <c:pt idx="2809" formatCode="General">
                  <c:v>86.199361030886109</c:v>
                </c:pt>
                <c:pt idx="2810" formatCode="General">
                  <c:v>86.239161463183521</c:v>
                </c:pt>
                <c:pt idx="2811" formatCode="General">
                  <c:v>86.279250209783029</c:v>
                </c:pt>
                <c:pt idx="2812" formatCode="General">
                  <c:v>86.319632026022518</c:v>
                </c:pt>
                <c:pt idx="2813" formatCode="General">
                  <c:v>86.360311787858208</c:v>
                </c:pt>
                <c:pt idx="2814" formatCode="General">
                  <c:v>86.401294496014401</c:v>
                </c:pt>
                <c:pt idx="2815" formatCode="General">
                  <c:v>86.44258528031385</c:v>
                </c:pt>
                <c:pt idx="2816" formatCode="General">
                  <c:v>86.484189404198915</c:v>
                </c:pt>
                <c:pt idx="2817" formatCode="General">
                  <c:v>86.52611226945308</c:v>
                </c:pt>
                <c:pt idx="2818" formatCode="General">
                  <c:v>86.568359421134005</c:v>
                </c:pt>
                <c:pt idx="2819" formatCode="General">
                  <c:v>86.610936552729484</c:v>
                </c:pt>
                <c:pt idx="2820" formatCode="General">
                  <c:v>86.653849511548444</c:v>
                </c:pt>
                <c:pt idx="2821" formatCode="General">
                  <c:v>86.69710430436038</c:v>
                </c:pt>
                <c:pt idx="2822" formatCode="General">
                  <c:v>86.740707103296558</c:v>
                </c:pt>
                <c:pt idx="2823" formatCode="General">
                  <c:v>86.784664252028321</c:v>
                </c:pt>
                <c:pt idx="2824" formatCode="General">
                  <c:v>86.828982272237923</c:v>
                </c:pt>
                <c:pt idx="2825" formatCode="General">
                  <c:v>86.873667870398791</c:v>
                </c:pt>
                <c:pt idx="2826" formatCode="General">
                  <c:v>86.918727944883472</c:v>
                </c:pt>
                <c:pt idx="2827" formatCode="General">
                  <c:v>86.964169593418092</c:v>
                </c:pt>
                <c:pt idx="2828" formatCode="General">
                  <c:v>87.010000120904067</c:v>
                </c:pt>
                <c:pt idx="2829" formatCode="General">
                  <c:v>87.056227047629193</c:v>
                </c:pt>
                <c:pt idx="2830" formatCode="General">
                  <c:v>87.102858117891529</c:v>
                </c:pt>
                <c:pt idx="2831" formatCode="General">
                  <c:v>87.149901309061107</c:v>
                </c:pt>
                <c:pt idx="2832" formatCode="General">
                  <c:v>87.197364841106918</c:v>
                </c:pt>
                <c:pt idx="2833" formatCode="General">
                  <c:v>87.245257186618048</c:v>
                </c:pt>
                <c:pt idx="2834" formatCode="General">
                  <c:v>87.293587081349941</c:v>
                </c:pt>
                <c:pt idx="2835" formatCode="General">
                  <c:v>87.342363535329525</c:v>
                </c:pt>
                <c:pt idx="2836" formatCode="General">
                  <c:v>87.391595844555098</c:v>
                </c:pt>
                <c:pt idx="2837" formatCode="General">
                  <c:v>87.441293603329868</c:v>
                </c:pt>
                <c:pt idx="2838" formatCode="General">
                  <c:v>87.491466717270512</c:v>
                </c:pt>
                <c:pt idx="2839" formatCode="General">
                  <c:v>87.542125417036402</c:v>
                </c:pt>
                <c:pt idx="2840" formatCode="General">
                  <c:v>87.593280272827343</c:v>
                </c:pt>
                <c:pt idx="2841" formatCode="General">
                  <c:v>87.644942209702663</c:v>
                </c:pt>
                <c:pt idx="2842" formatCode="General">
                  <c:v>87.697122523778219</c:v>
                </c:pt>
                <c:pt idx="2843" formatCode="General">
                  <c:v>87.749832899362332</c:v>
                </c:pt>
                <c:pt idx="2844" formatCode="General">
                  <c:v>87.803085427097415</c:v>
                </c:pt>
                <c:pt idx="2845" formatCode="General">
                  <c:v>87.856892623178567</c:v>
                </c:pt>
                <c:pt idx="2846" formatCode="General">
                  <c:v>87.911267449727518</c:v>
                </c:pt>
                <c:pt idx="2847" formatCode="General">
                  <c:v>87.966223336406273</c:v>
                </c:pt>
                <c:pt idx="2848" formatCode="General">
                  <c:v>88.021774203362426</c:v>
                </c:pt>
                <c:pt idx="2849" formatCode="General">
                  <c:v>88.077934485606193</c:v>
                </c:pt>
                <c:pt idx="2850" formatCode="General">
                  <c:v>88.134719158927723</c:v>
                </c:pt>
                <c:pt idx="2851" formatCode="General">
                  <c:v>88.192143767473922</c:v>
                </c:pt>
                <c:pt idx="2852" formatCode="General">
                  <c:v>88.250224453113731</c:v>
                </c:pt>
                <c:pt idx="2853" formatCode="General">
                  <c:v>88.308977986733723</c:v>
                </c:pt>
                <c:pt idx="2854" formatCode="General">
                  <c:v>88.368421801618254</c:v>
                </c:pt>
                <c:pt idx="2855" formatCode="General">
                  <c:v>88.428574029084245</c:v>
                </c:pt>
                <c:pt idx="2856" formatCode="General">
                  <c:v>88.489453536555843</c:v>
                </c:pt>
                <c:pt idx="2857" formatCode="General">
                  <c:v>88.551079968282949</c:v>
                </c:pt>
                <c:pt idx="2858" formatCode="General">
                  <c:v>88.613473788927521</c:v>
                </c:pt>
                <c:pt idx="2859" formatCode="General">
                  <c:v>88.676656330264962</c:v>
                </c:pt>
                <c:pt idx="2860" formatCode="General">
                  <c:v>88.740649841270965</c:v>
                </c:pt>
                <c:pt idx="2861" formatCode="General">
                  <c:v>88.805477541895229</c:v>
                </c:pt>
                <c:pt idx="2862" formatCode="General">
                  <c:v>88.87116368085205</c:v>
                </c:pt>
                <c:pt idx="2863" formatCode="General">
                  <c:v>88.937733597795486</c:v>
                </c:pt>
                <c:pt idx="2864" formatCode="General">
                  <c:v>89.005213790284898</c:v>
                </c:pt>
                <c:pt idx="2865" formatCode="General">
                  <c:v>89.073631985992378</c:v>
                </c:pt>
                <c:pt idx="2866" formatCode="General">
                  <c:v>89.143017220653377</c:v>
                </c:pt>
                <c:pt idx="2867" formatCode="General">
                  <c:v>89.213399922320079</c:v>
                </c:pt>
                <c:pt idx="2868" formatCode="General">
                  <c:v>89.28481200253924</c:v>
                </c:pt>
                <c:pt idx="2869" formatCode="General">
                  <c:v>89.357286955152716</c:v>
                </c:pt>
                <c:pt idx="2870" formatCode="General">
                  <c:v>89.430859963499259</c:v>
                </c:pt>
                <c:pt idx="2871" formatCode="General">
                  <c:v>89.505568016892852</c:v>
                </c:pt>
                <c:pt idx="2872" formatCode="General">
                  <c:v>89.581450037360554</c:v>
                </c:pt>
                <c:pt idx="2873" formatCode="General">
                  <c:v>89.658547017746756</c:v>
                </c:pt>
                <c:pt idx="2874" formatCode="General">
                  <c:v>89.736902172432934</c:v>
                </c:pt>
                <c:pt idx="2875" formatCode="General">
                  <c:v>89.816561102086226</c:v>
                </c:pt>
                <c:pt idx="2876" formatCode="General">
                  <c:v>89.897571974037049</c:v>
                </c:pt>
                <c:pt idx="2877" formatCode="General">
                  <c:v>89.979985720105262</c:v>
                </c:pt>
                <c:pt idx="2878" formatCode="General">
                  <c:v>90.063856253946469</c:v>
                </c:pt>
                <c:pt idx="2879" formatCode="General">
                  <c:v>90.149240710282029</c:v>
                </c:pt>
                <c:pt idx="2880" formatCode="General">
                  <c:v>90.236199708719909</c:v>
                </c:pt>
                <c:pt idx="2881" formatCode="General">
                  <c:v>90.324797645271815</c:v>
                </c:pt>
                <c:pt idx="2882" formatCode="General">
                  <c:v>90.415103015140588</c:v>
                </c:pt>
                <c:pt idx="2883" formatCode="General">
                  <c:v>90.507188770903213</c:v>
                </c:pt>
                <c:pt idx="2884" formatCode="General">
                  <c:v>90.601132720865294</c:v>
                </c:pt>
                <c:pt idx="2885" formatCode="General">
                  <c:v>90.69701797313266</c:v>
                </c:pt>
                <c:pt idx="2886" formatCode="General">
                  <c:v>90.79493343186347</c:v>
                </c:pt>
                <c:pt idx="2887" formatCode="General">
                  <c:v>90.894974353255918</c:v>
                </c:pt>
                <c:pt idx="2888" formatCode="General">
                  <c:v>90.997242970139908</c:v>
                </c:pt>
                <c:pt idx="2889" formatCode="General">
                  <c:v>91.101849195616211</c:v>
                </c:pt>
                <c:pt idx="2890" formatCode="General">
                  <c:v>91.208911418095852</c:v>
                </c:pt>
                <c:pt idx="2891" formatCode="General">
                  <c:v>91.318557402408743</c:v>
                </c:pt>
                <c:pt idx="2892" formatCode="General">
                  <c:v>91.430925314477861</c:v>
                </c:pt>
                <c:pt idx="2893" formatCode="General">
                  <c:v>91.546164890525588</c:v>
                </c:pt>
                <c:pt idx="2894" formatCode="General">
                  <c:v>91.664438776058574</c:v>
                </c:pt>
                <c:pt idx="2895" formatCode="General">
                  <c:v>91.785924065186578</c:v>
                </c:pt>
                <c:pt idx="2896" formatCode="General">
                  <c:v>91.910814077460984</c:v>
                </c:pt>
                <c:pt idx="2897" formatCode="General">
                  <c:v>92.039320417742388</c:v>
                </c:pt>
                <c:pt idx="2898" formatCode="General">
                  <c:v>92.171675375139955</c:v>
                </c:pt>
                <c:pt idx="2899" formatCode="General">
                  <c:v>92.308134730479765</c:v>
                </c:pt>
                <c:pt idx="2900" formatCode="General">
                  <c:v>92.448981058982866</c:v>
                </c:pt>
                <c:pt idx="2901" formatCode="General">
                  <c:v>92.594527637122525</c:v>
                </c:pt>
                <c:pt idx="2902" formatCode="General">
                  <c:v>92.745123091734229</c:v>
                </c:pt>
                <c:pt idx="2903" formatCode="General">
                  <c:v>92.901156967801825</c:v>
                </c:pt>
                <c:pt idx="2904" formatCode="General">
                  <c:v>93.063066442396448</c:v>
                </c:pt>
                <c:pt idx="2905" formatCode="General">
                  <c:v>93.231344480934268</c:v>
                </c:pt>
                <c:pt idx="2906" formatCode="General">
                  <c:v>93.406549825429536</c:v>
                </c:pt>
                <c:pt idx="2907" formatCode="General">
                  <c:v>93.589319333324468</c:v>
                </c:pt>
                <c:pt idx="2908" formatCode="General">
                  <c:v>93.780383365621091</c:v>
                </c:pt>
                <c:pt idx="2909" formatCode="General">
                  <c:v>93.980585178582672</c:v>
                </c:pt>
                <c:pt idx="2910" formatCode="General">
                  <c:v>94.190905641704063</c:v>
                </c:pt>
                <c:pt idx="2911" formatCode="General">
                  <c:v>94.412495145480975</c:v>
                </c:pt>
                <c:pt idx="2912" formatCode="General">
                  <c:v>94.646715372262122</c:v>
                </c:pt>
                <c:pt idx="2913" formatCode="General">
                  <c:v>94.895194842831813</c:v>
                </c:pt>
                <c:pt idx="2914" formatCode="General">
                  <c:v>95.159904095450074</c:v>
                </c:pt>
                <c:pt idx="2915" formatCode="General">
                  <c:v>95.44325948908967</c:v>
                </c:pt>
                <c:pt idx="2916" formatCode="General">
                  <c:v>95.748269839101297</c:v>
                </c:pt>
                <c:pt idx="2917" formatCode="General">
                  <c:v>96.078749090632883</c:v>
                </c:pt>
                <c:pt idx="2918" formatCode="General">
                  <c:v>96.439634410227924</c:v>
                </c:pt>
                <c:pt idx="2919" formatCode="General">
                  <c:v>96.837479603987887</c:v>
                </c:pt>
                <c:pt idx="2920" formatCode="General">
                  <c:v>97.281254814506326</c:v>
                </c:pt>
                <c:pt idx="2921" formatCode="General">
                  <c:v>97.783714361238367</c:v>
                </c:pt>
                <c:pt idx="2922" formatCode="General">
                  <c:v>98.363900799043805</c:v>
                </c:pt>
                <c:pt idx="2923" formatCode="General">
                  <c:v>99.052153663586537</c:v>
                </c:pt>
                <c:pt idx="2924" formatCode="General">
                  <c:v>99.901418516817756</c:v>
                </c:pt>
                <c:pt idx="2925" formatCode="General">
                  <c:v>101.0177531166549</c:v>
                </c:pt>
                <c:pt idx="2926" formatCode="General">
                  <c:v>102.67095593599363</c:v>
                </c:pt>
                <c:pt idx="2927" formatCode="General">
                  <c:v>106.07860267049774</c:v>
                </c:pt>
              </c:numCache>
            </c:numRef>
          </c:xVal>
          <c:yVal>
            <c:numRef>
              <c:f>Univariate!UV_QQ_Gamma</c:f>
              <c:numCache>
                <c:formatCode>0.0</c:formatCode>
                <c:ptCount val="2928"/>
                <c:pt idx="0">
                  <c:v>42.82335398506725</c:v>
                </c:pt>
                <c:pt idx="1">
                  <c:v>44.729028770720092</c:v>
                </c:pt>
                <c:pt idx="2">
                  <c:v>45.689538214286046</c:v>
                </c:pt>
                <c:pt idx="3">
                  <c:v>46.351990261053409</c:v>
                </c:pt>
                <c:pt idx="4">
                  <c:v>46.863631802592785</c:v>
                </c:pt>
                <c:pt idx="5">
                  <c:v>47.283225880885723</c:v>
                </c:pt>
                <c:pt idx="6">
                  <c:v>47.640434211625966</c:v>
                </c:pt>
                <c:pt idx="7">
                  <c:v>47.952405106432678</c:v>
                </c:pt>
                <c:pt idx="8">
                  <c:v>48.229981919423679</c:v>
                </c:pt>
                <c:pt idx="9">
                  <c:v>48.480474082192956</c:v>
                </c:pt>
                <c:pt idx="10">
                  <c:v>48.709051534927447</c:v>
                </c:pt>
                <c:pt idx="11">
                  <c:v>48.919510781783977</c:v>
                </c:pt>
                <c:pt idx="12">
                  <c:v>49.114725028560272</c:v>
                </c:pt>
                <c:pt idx="13">
                  <c:v>49.296923188224035</c:v>
                </c:pt>
                <c:pt idx="14">
                  <c:v>49.467870495074919</c:v>
                </c:pt>
                <c:pt idx="15">
                  <c:v>49.628989723343807</c:v>
                </c:pt>
                <c:pt idx="16">
                  <c:v>49.781445061613546</c:v>
                </c:pt>
                <c:pt idx="17">
                  <c:v>49.926201683128447</c:v>
                </c:pt>
                <c:pt idx="18">
                  <c:v>50.064069022482663</c:v>
                </c:pt>
                <c:pt idx="19">
                  <c:v>50.195732843735556</c:v>
                </c:pt>
                <c:pt idx="20">
                  <c:v>50.321779421629586</c:v>
                </c:pt>
                <c:pt idx="21">
                  <c:v>50.442714061020126</c:v>
                </c:pt>
                <c:pt idx="22">
                  <c:v>50.558975478713606</c:v>
                </c:pt>
                <c:pt idx="23">
                  <c:v>50.670947112814055</c:v>
                </c:pt>
                <c:pt idx="24">
                  <c:v>50.778966117323286</c:v>
                </c:pt>
                <c:pt idx="25">
                  <c:v>50.88333058988254</c:v>
                </c:pt>
                <c:pt idx="26">
                  <c:v>50.984305434677189</c:v>
                </c:pt>
                <c:pt idx="27">
                  <c:v>51.082127159483512</c:v>
                </c:pt>
                <c:pt idx="28">
                  <c:v>51.177007831955564</c:v>
                </c:pt>
                <c:pt idx="29">
                  <c:v>51.269138366556483</c:v>
                </c:pt>
                <c:pt idx="30">
                  <c:v>51.358691274020877</c:v>
                </c:pt>
                <c:pt idx="31">
                  <c:v>51.445822975815339</c:v>
                </c:pt>
                <c:pt idx="32">
                  <c:v>51.530675763924272</c:v>
                </c:pt>
                <c:pt idx="33">
                  <c:v>51.613379469460511</c:v>
                </c:pt>
                <c:pt idx="34">
                  <c:v>51.694052890691189</c:v>
                </c:pt>
                <c:pt idx="35">
                  <c:v>51.772805021079151</c:v>
                </c:pt>
                <c:pt idx="36">
                  <c:v>51.84973611014739</c:v>
                </c:pt>
                <c:pt idx="37">
                  <c:v>51.924938583846831</c:v>
                </c:pt>
                <c:pt idx="38">
                  <c:v>51.998497846257415</c:v>
                </c:pt>
                <c:pt idx="39">
                  <c:v>52.070492980585705</c:v>
                </c:pt>
                <c:pt idx="40">
                  <c:v>52.140997364320256</c:v>
                </c:pt>
                <c:pt idx="41">
                  <c:v>52.210079210902535</c:v>
                </c:pt>
                <c:pt idx="42">
                  <c:v>52.277802048239394</c:v>
                </c:pt>
                <c:pt idx="43">
                  <c:v>52.344225142724682</c:v>
                </c:pt>
                <c:pt idx="44">
                  <c:v>52.409403876077597</c:v>
                </c:pt>
                <c:pt idx="45">
                  <c:v>52.473390081183965</c:v>
                </c:pt>
                <c:pt idx="46">
                  <c:v>52.536232342198566</c:v>
                </c:pt>
                <c:pt idx="47">
                  <c:v>52.597976263394138</c:v>
                </c:pt>
                <c:pt idx="48">
                  <c:v>52.658664710597535</c:v>
                </c:pt>
                <c:pt idx="49">
                  <c:v>52.718338028512996</c:v>
                </c:pt>
                <c:pt idx="50">
                  <c:v>52.777034236776466</c:v>
                </c:pt>
                <c:pt idx="51">
                  <c:v>52.834789207200487</c:v>
                </c:pt>
                <c:pt idx="52">
                  <c:v>52.891636824342562</c:v>
                </c:pt>
                <c:pt idx="53">
                  <c:v>52.947609131252328</c:v>
                </c:pt>
                <c:pt idx="54">
                  <c:v>53.002736462015797</c:v>
                </c:pt>
                <c:pt idx="55">
                  <c:v>53.057047562511791</c:v>
                </c:pt>
                <c:pt idx="56">
                  <c:v>53.110569700621753</c:v>
                </c:pt>
                <c:pt idx="57">
                  <c:v>53.163328766983248</c:v>
                </c:pt>
                <c:pt idx="58">
                  <c:v>53.215349367248614</c:v>
                </c:pt>
                <c:pt idx="59">
                  <c:v>53.266654906696949</c:v>
                </c:pt>
                <c:pt idx="60">
                  <c:v>53.317267667950972</c:v>
                </c:pt>
                <c:pt idx="61">
                  <c:v>53.367208882464574</c:v>
                </c:pt>
                <c:pt idx="62">
                  <c:v>53.416498796373354</c:v>
                </c:pt>
                <c:pt idx="63">
                  <c:v>53.465156731235332</c:v>
                </c:pt>
                <c:pt idx="64">
                  <c:v>53.513201140132225</c:v>
                </c:pt>
                <c:pt idx="65">
                  <c:v>53.560649659551984</c:v>
                </c:pt>
                <c:pt idx="66">
                  <c:v>53.60751915742901</c:v>
                </c:pt>
                <c:pt idx="67">
                  <c:v>53.653825777680119</c:v>
                </c:pt>
                <c:pt idx="68">
                  <c:v>53.699584981539601</c:v>
                </c:pt>
                <c:pt idx="69">
                  <c:v>53.7448115859669</c:v>
                </c:pt>
                <c:pt idx="70">
                  <c:v>53.789519799373053</c:v>
                </c:pt>
                <c:pt idx="71">
                  <c:v>53.833723254888405</c:v>
                </c:pt>
                <c:pt idx="72">
                  <c:v>53.877435041372806</c:v>
                </c:pt>
                <c:pt idx="73">
                  <c:v>53.920667732350303</c:v>
                </c:pt>
                <c:pt idx="74">
                  <c:v>53.963433413033549</c:v>
                </c:pt>
                <c:pt idx="75">
                  <c:v>54.005743705587996</c:v>
                </c:pt>
                <c:pt idx="76">
                  <c:v>54.047609792772221</c:v>
                </c:pt>
                <c:pt idx="77">
                  <c:v>54.089042440078458</c:v>
                </c:pt>
                <c:pt idx="78">
                  <c:v>54.130052016486808</c:v>
                </c:pt>
                <c:pt idx="79">
                  <c:v>54.1706485139362</c:v>
                </c:pt>
                <c:pt idx="80">
                  <c:v>54.210841565606685</c:v>
                </c:pt>
                <c:pt idx="81">
                  <c:v>54.250640463099508</c:v>
                </c:pt>
                <c:pt idx="82">
                  <c:v>54.290054172593877</c:v>
                </c:pt>
                <c:pt idx="83">
                  <c:v>54.329091350053289</c:v>
                </c:pt>
                <c:pt idx="84">
                  <c:v>54.367760355547865</c:v>
                </c:pt>
                <c:pt idx="85">
                  <c:v>54.406069266753811</c:v>
                </c:pt>
                <c:pt idx="86">
                  <c:v>54.444025891686721</c:v>
                </c:pt>
                <c:pt idx="87">
                  <c:v>54.48163778072</c:v>
                </c:pt>
                <c:pt idx="88">
                  <c:v>54.518912237936732</c:v>
                </c:pt>
                <c:pt idx="89">
                  <c:v>54.555856331858756</c:v>
                </c:pt>
                <c:pt idx="90">
                  <c:v>54.592476905593834</c:v>
                </c:pt>
                <c:pt idx="91">
                  <c:v>54.628780586438445</c:v>
                </c:pt>
                <c:pt idx="92">
                  <c:v>54.664773794971133</c:v>
                </c:pt>
                <c:pt idx="93">
                  <c:v>54.700462753668532</c:v>
                </c:pt>
                <c:pt idx="94">
                  <c:v>54.735853495074082</c:v>
                </c:pt>
                <c:pt idx="95">
                  <c:v>54.77095186954697</c:v>
                </c:pt>
                <c:pt idx="96">
                  <c:v>54.805763552617229</c:v>
                </c:pt>
                <c:pt idx="97">
                  <c:v>54.84029405197073</c:v>
                </c:pt>
                <c:pt idx="98">
                  <c:v>54.874548714086316</c:v>
                </c:pt>
                <c:pt idx="99">
                  <c:v>54.908532730545879</c:v>
                </c:pt>
                <c:pt idx="100">
                  <c:v>54.942251144036391</c:v>
                </c:pt>
                <c:pt idx="101">
                  <c:v>54.975708854062056</c:v>
                </c:pt>
                <c:pt idx="102">
                  <c:v>55.008910622383176</c:v>
                </c:pt>
                <c:pt idx="103">
                  <c:v>55.041861078197392</c:v>
                </c:pt>
                <c:pt idx="104">
                  <c:v>55.074564723077835</c:v>
                </c:pt>
                <c:pt idx="105">
                  <c:v>55.107025935681826</c:v>
                </c:pt>
                <c:pt idx="106">
                  <c:v>55.139248976242875</c:v>
                </c:pt>
                <c:pt idx="107">
                  <c:v>55.171237990857911</c:v>
                </c:pt>
                <c:pt idx="108">
                  <c:v>55.202997015580721</c:v>
                </c:pt>
                <c:pt idx="109">
                  <c:v>55.234529980332397</c:v>
                </c:pt>
                <c:pt idx="110">
                  <c:v>55.265840712638209</c:v>
                </c:pt>
                <c:pt idx="111">
                  <c:v>55.296932941200353</c:v>
                </c:pt>
                <c:pt idx="112">
                  <c:v>55.327810299315068</c:v>
                </c:pt>
                <c:pt idx="113">
                  <c:v>55.358476328142267</c:v>
                </c:pt>
                <c:pt idx="114">
                  <c:v>55.388934479835292</c:v>
                </c:pt>
                <c:pt idx="115">
                  <c:v>55.41918812053796</c:v>
                </c:pt>
                <c:pt idx="116">
                  <c:v>55.449240533255541</c:v>
                </c:pt>
                <c:pt idx="117">
                  <c:v>55.479094920606101</c:v>
                </c:pt>
                <c:pt idx="118">
                  <c:v>55.508754407458198</c:v>
                </c:pt>
                <c:pt idx="119">
                  <c:v>55.538222043460387</c:v>
                </c:pt>
                <c:pt idx="120">
                  <c:v>55.567500805467994</c:v>
                </c:pt>
                <c:pt idx="121">
                  <c:v>55.596593599872101</c:v>
                </c:pt>
                <c:pt idx="122">
                  <c:v>55.625503264835402</c:v>
                </c:pt>
                <c:pt idx="123">
                  <c:v>55.654232572439497</c:v>
                </c:pt>
                <c:pt idx="124">
                  <c:v>55.682784230747693</c:v>
                </c:pt>
                <c:pt idx="125">
                  <c:v>55.711160885787365</c:v>
                </c:pt>
                <c:pt idx="126">
                  <c:v>55.739365123455613</c:v>
                </c:pt>
                <c:pt idx="127">
                  <c:v>55.767399471351801</c:v>
                </c:pt>
                <c:pt idx="128">
                  <c:v>55.795266400540228</c:v>
                </c:pt>
                <c:pt idx="129">
                  <c:v>55.822968327246265</c:v>
                </c:pt>
                <c:pt idx="130">
                  <c:v>55.850507614488791</c:v>
                </c:pt>
                <c:pt idx="131">
                  <c:v>55.877886573652063</c:v>
                </c:pt>
                <c:pt idx="132">
                  <c:v>55.905107465999251</c:v>
                </c:pt>
                <c:pt idx="133">
                  <c:v>55.932172504130847</c:v>
                </c:pt>
                <c:pt idx="134">
                  <c:v>55.959083853389721</c:v>
                </c:pt>
                <c:pt idx="135">
                  <c:v>55.985843633215687</c:v>
                </c:pt>
                <c:pt idx="136">
                  <c:v>56.012453918451314</c:v>
                </c:pt>
                <c:pt idx="137">
                  <c:v>56.038916740601444</c:v>
                </c:pt>
                <c:pt idx="138">
                  <c:v>56.065234089048182</c:v>
                </c:pt>
                <c:pt idx="139">
                  <c:v>56.091407912223225</c:v>
                </c:pt>
                <c:pt idx="140">
                  <c:v>56.117440118739459</c:v>
                </c:pt>
                <c:pt idx="141">
                  <c:v>56.143332578483424</c:v>
                </c:pt>
                <c:pt idx="142">
                  <c:v>56.169087123670252</c:v>
                </c:pt>
                <c:pt idx="143">
                  <c:v>56.194705549862739</c:v>
                </c:pt>
                <c:pt idx="144">
                  <c:v>56.2201896169558</c:v>
                </c:pt>
                <c:pt idx="145">
                  <c:v>56.24554105012799</c:v>
                </c:pt>
                <c:pt idx="146">
                  <c:v>56.270761540761185</c:v>
                </c:pt>
                <c:pt idx="147">
                  <c:v>56.295852747329754</c:v>
                </c:pt>
                <c:pt idx="148">
                  <c:v>56.320816296260524</c:v>
                </c:pt>
                <c:pt idx="149">
                  <c:v>56.345653782764622</c:v>
                </c:pt>
                <c:pt idx="150">
                  <c:v>56.370366771642232</c:v>
                </c:pt>
                <c:pt idx="151">
                  <c:v>56.394956798061436</c:v>
                </c:pt>
                <c:pt idx="152">
                  <c:v>56.419425368312119</c:v>
                </c:pt>
                <c:pt idx="153">
                  <c:v>56.443773960535772</c:v>
                </c:pt>
                <c:pt idx="154">
                  <c:v>56.468004025432336</c:v>
                </c:pt>
                <c:pt idx="155">
                  <c:v>56.492116986944744</c:v>
                </c:pt>
                <c:pt idx="156">
                  <c:v>56.516114242922058</c:v>
                </c:pt>
                <c:pt idx="157">
                  <c:v>56.539997165762152</c:v>
                </c:pt>
                <c:pt idx="158">
                  <c:v>56.563767103034479</c:v>
                </c:pt>
                <c:pt idx="159">
                  <c:v>56.587425378083786</c:v>
                </c:pt>
                <c:pt idx="160">
                  <c:v>56.610973290615462</c:v>
                </c:pt>
                <c:pt idx="161">
                  <c:v>56.634412117263174</c:v>
                </c:pt>
                <c:pt idx="162">
                  <c:v>56.6577431121394</c:v>
                </c:pt>
                <c:pt idx="163">
                  <c:v>56.680967507369608</c:v>
                </c:pt>
                <c:pt idx="164">
                  <c:v>56.704086513610449</c:v>
                </c:pt>
                <c:pt idx="165">
                  <c:v>56.72710132055272</c:v>
                </c:pt>
                <c:pt idx="166">
                  <c:v>56.750013097409607</c:v>
                </c:pt>
                <c:pt idx="167">
                  <c:v>56.772822993390605</c:v>
                </c:pt>
                <c:pt idx="168">
                  <c:v>56.795532138161725</c:v>
                </c:pt>
                <c:pt idx="169">
                  <c:v>56.818141642292524</c:v>
                </c:pt>
                <c:pt idx="170">
                  <c:v>56.840652597690195</c:v>
                </c:pt>
                <c:pt idx="171">
                  <c:v>56.86306607802139</c:v>
                </c:pt>
                <c:pt idx="172">
                  <c:v>56.885383139122091</c:v>
                </c:pt>
                <c:pt idx="173">
                  <c:v>56.907604819395871</c:v>
                </c:pt>
                <c:pt idx="174">
                  <c:v>56.929732140201132</c:v>
                </c:pt>
                <c:pt idx="175">
                  <c:v>56.951766106227446</c:v>
                </c:pt>
                <c:pt idx="176">
                  <c:v>56.973707705861585</c:v>
                </c:pt>
                <c:pt idx="177">
                  <c:v>56.995557911543379</c:v>
                </c:pt>
                <c:pt idx="178">
                  <c:v>57.017317680111965</c:v>
                </c:pt>
                <c:pt idx="179">
                  <c:v>57.038987953142509</c:v>
                </c:pt>
                <c:pt idx="180">
                  <c:v>57.060569657273888</c:v>
                </c:pt>
                <c:pt idx="181">
                  <c:v>57.082063704527485</c:v>
                </c:pt>
                <c:pt idx="182">
                  <c:v>57.103470992617552</c:v>
                </c:pt>
                <c:pt idx="183">
                  <c:v>57.124792405253274</c:v>
                </c:pt>
                <c:pt idx="184">
                  <c:v>57.146028812432775</c:v>
                </c:pt>
                <c:pt idx="185">
                  <c:v>57.167181070729526</c:v>
                </c:pt>
                <c:pt idx="186">
                  <c:v>57.188250023571101</c:v>
                </c:pt>
                <c:pt idx="187">
                  <c:v>57.20923650151083</c:v>
                </c:pt>
                <c:pt idx="188">
                  <c:v>57.23014132249228</c:v>
                </c:pt>
                <c:pt idx="189">
                  <c:v>57.250965292107011</c:v>
                </c:pt>
                <c:pt idx="190">
                  <c:v>57.27170920384571</c:v>
                </c:pt>
                <c:pt idx="191">
                  <c:v>57.292373839342915</c:v>
                </c:pt>
                <c:pt idx="192">
                  <c:v>57.312959968615552</c:v>
                </c:pt>
                <c:pt idx="193">
                  <c:v>57.333468350295391</c:v>
                </c:pt>
                <c:pt idx="194">
                  <c:v>57.353899731855805</c:v>
                </c:pt>
                <c:pt idx="195">
                  <c:v>57.37425484983271</c:v>
                </c:pt>
                <c:pt idx="196">
                  <c:v>57.394534430040139</c:v>
                </c:pt>
                <c:pt idx="197">
                  <c:v>57.41473918778042</c:v>
                </c:pt>
                <c:pt idx="198">
                  <c:v>57.434869828049266</c:v>
                </c:pt>
                <c:pt idx="199">
                  <c:v>57.454927045735708</c:v>
                </c:pt>
                <c:pt idx="200">
                  <c:v>57.474911525817348</c:v>
                </c:pt>
                <c:pt idx="201">
                  <c:v>57.494823943550713</c:v>
                </c:pt>
                <c:pt idx="202">
                  <c:v>57.514664964657157</c:v>
                </c:pt>
                <c:pt idx="203">
                  <c:v>57.534435245504199</c:v>
                </c:pt>
                <c:pt idx="204">
                  <c:v>57.554135433282632</c:v>
                </c:pt>
                <c:pt idx="205">
                  <c:v>57.573766166179333</c:v>
                </c:pt>
                <c:pt idx="206">
                  <c:v>57.593328073546083</c:v>
                </c:pt>
                <c:pt idx="207">
                  <c:v>57.612821776064344</c:v>
                </c:pt>
                <c:pt idx="208">
                  <c:v>57.632247885906217</c:v>
                </c:pt>
                <c:pt idx="209">
                  <c:v>57.651607006891659</c:v>
                </c:pt>
                <c:pt idx="210">
                  <c:v>57.670899734642042</c:v>
                </c:pt>
                <c:pt idx="211">
                  <c:v>57.690126656730158</c:v>
                </c:pt>
                <c:pt idx="212">
                  <c:v>57.709288352826832</c:v>
                </c:pt>
                <c:pt idx="213">
                  <c:v>57.728385394844082</c:v>
                </c:pt>
                <c:pt idx="214">
                  <c:v>57.747418347075211</c:v>
                </c:pt>
                <c:pt idx="215">
                  <c:v>57.766387766331476</c:v>
                </c:pt>
                <c:pt idx="216">
                  <c:v>57.78529420207591</c:v>
                </c:pt>
                <c:pt idx="217">
                  <c:v>57.804138196554028</c:v>
                </c:pt>
                <c:pt idx="218">
                  <c:v>57.822920284921615</c:v>
                </c:pt>
                <c:pt idx="219">
                  <c:v>57.841640995369694</c:v>
                </c:pt>
                <c:pt idx="220">
                  <c:v>57.860300849246769</c:v>
                </c:pt>
                <c:pt idx="221">
                  <c:v>57.87890036117831</c:v>
                </c:pt>
                <c:pt idx="222">
                  <c:v>57.897440039183657</c:v>
                </c:pt>
                <c:pt idx="223">
                  <c:v>57.915920384790375</c:v>
                </c:pt>
                <c:pt idx="224">
                  <c:v>57.934341893146112</c:v>
                </c:pt>
                <c:pt idx="225">
                  <c:v>57.952705053128049</c:v>
                </c:pt>
                <c:pt idx="226">
                  <c:v>57.97101034744999</c:v>
                </c:pt>
                <c:pt idx="227">
                  <c:v>57.989258252767144</c:v>
                </c:pt>
                <c:pt idx="228">
                  <c:v>58.007449239778715</c:v>
                </c:pt>
                <c:pt idx="229">
                  <c:v>58.025583773328258</c:v>
                </c:pt>
                <c:pt idx="230">
                  <c:v>58.04366231250193</c:v>
                </c:pt>
                <c:pt idx="231">
                  <c:v>58.061685310724719</c:v>
                </c:pt>
                <c:pt idx="232">
                  <c:v>58.079653215854577</c:v>
                </c:pt>
                <c:pt idx="233">
                  <c:v>58.097566470274657</c:v>
                </c:pt>
                <c:pt idx="234">
                  <c:v>58.11542551098357</c:v>
                </c:pt>
                <c:pt idx="235">
                  <c:v>58.133230769683841</c:v>
                </c:pt>
                <c:pt idx="236">
                  <c:v>58.150982672868494</c:v>
                </c:pt>
                <c:pt idx="237">
                  <c:v>58.16868164190587</c:v>
                </c:pt>
                <c:pt idx="238">
                  <c:v>58.186328093122739</c:v>
                </c:pt>
                <c:pt idx="239">
                  <c:v>58.203922437885659</c:v>
                </c:pt>
                <c:pt idx="240">
                  <c:v>58.221465082680766</c:v>
                </c:pt>
                <c:pt idx="241">
                  <c:v>58.238956429191887</c:v>
                </c:pt>
                <c:pt idx="242">
                  <c:v>58.256396874377131</c:v>
                </c:pt>
                <c:pt idx="243">
                  <c:v>58.273786810543903</c:v>
                </c:pt>
                <c:pt idx="244">
                  <c:v>58.291126625422464</c:v>
                </c:pt>
                <c:pt idx="245">
                  <c:v>58.30841670223802</c:v>
                </c:pt>
                <c:pt idx="246">
                  <c:v>58.325657419781358</c:v>
                </c:pt>
                <c:pt idx="247">
                  <c:v>58.342849152478124</c:v>
                </c:pt>
                <c:pt idx="248">
                  <c:v>58.359992270456715</c:v>
                </c:pt>
                <c:pt idx="249">
                  <c:v>58.377087139614915</c:v>
                </c:pt>
                <c:pt idx="250">
                  <c:v>58.394134121685113</c:v>
                </c:pt>
                <c:pt idx="251">
                  <c:v>58.411133574298375</c:v>
                </c:pt>
                <c:pt idx="252">
                  <c:v>58.428085851047193</c:v>
                </c:pt>
                <c:pt idx="253">
                  <c:v>58.44499130154712</c:v>
                </c:pt>
                <c:pt idx="254">
                  <c:v>58.461850271497106</c:v>
                </c:pt>
                <c:pt idx="255">
                  <c:v>58.478663102738807</c:v>
                </c:pt>
                <c:pt idx="256">
                  <c:v>58.495430133314656</c:v>
                </c:pt>
                <c:pt idx="257">
                  <c:v>58.512151697524949</c:v>
                </c:pt>
                <c:pt idx="258">
                  <c:v>58.528828125983743</c:v>
                </c:pt>
                <c:pt idx="259">
                  <c:v>58.545459745673796</c:v>
                </c:pt>
                <c:pt idx="260">
                  <c:v>58.562046880000395</c:v>
                </c:pt>
                <c:pt idx="261">
                  <c:v>58.578589848844281</c:v>
                </c:pt>
                <c:pt idx="262">
                  <c:v>58.595088968613503</c:v>
                </c:pt>
                <c:pt idx="263">
                  <c:v>58.611544552294362</c:v>
                </c:pt>
                <c:pt idx="264">
                  <c:v>58.627956909501393</c:v>
                </c:pt>
                <c:pt idx="265">
                  <c:v>58.644326346526455</c:v>
                </c:pt>
                <c:pt idx="266">
                  <c:v>58.660653166386894</c:v>
                </c:pt>
                <c:pt idx="267">
                  <c:v>58.676937668872853</c:v>
                </c:pt>
                <c:pt idx="268">
                  <c:v>58.693180150593726</c:v>
                </c:pt>
                <c:pt idx="269">
                  <c:v>58.709380905023743</c:v>
                </c:pt>
                <c:pt idx="270">
                  <c:v>58.725540222546776</c:v>
                </c:pt>
                <c:pt idx="271">
                  <c:v>58.741658390500277</c:v>
                </c:pt>
                <c:pt idx="272">
                  <c:v>58.757735693218535</c:v>
                </c:pt>
                <c:pt idx="273">
                  <c:v>58.77377241207504</c:v>
                </c:pt>
                <c:pt idx="274">
                  <c:v>58.789768825524199</c:v>
                </c:pt>
                <c:pt idx="275">
                  <c:v>58.805725209142238</c:v>
                </c:pt>
                <c:pt idx="276">
                  <c:v>58.821641835667464</c:v>
                </c:pt>
                <c:pt idx="277">
                  <c:v>58.837518975039728</c:v>
                </c:pt>
                <c:pt idx="278">
                  <c:v>58.853356894439237</c:v>
                </c:pt>
                <c:pt idx="279">
                  <c:v>58.869155858324767</c:v>
                </c:pt>
                <c:pt idx="280">
                  <c:v>58.884916128471069</c:v>
                </c:pt>
                <c:pt idx="281">
                  <c:v>58.900637964005732</c:v>
                </c:pt>
                <c:pt idx="282">
                  <c:v>58.916321621445391</c:v>
                </c:pt>
                <c:pt idx="283">
                  <c:v>58.931967354731263</c:v>
                </c:pt>
                <c:pt idx="284">
                  <c:v>58.947575415264168</c:v>
                </c:pt>
                <c:pt idx="285">
                  <c:v>58.963146051938864</c:v>
                </c:pt>
                <c:pt idx="286">
                  <c:v>58.97867951117783</c:v>
                </c:pt>
                <c:pt idx="287">
                  <c:v>58.994176036964518</c:v>
                </c:pt>
                <c:pt idx="288">
                  <c:v>59.009635870875961</c:v>
                </c:pt>
                <c:pt idx="289">
                  <c:v>59.0250592521149</c:v>
                </c:pt>
                <c:pt idx="290">
                  <c:v>59.040446417541368</c:v>
                </c:pt>
                <c:pt idx="291">
                  <c:v>59.055797601703709</c:v>
                </c:pt>
                <c:pt idx="292">
                  <c:v>59.071113036869086</c:v>
                </c:pt>
                <c:pt idx="293">
                  <c:v>59.086392953053533</c:v>
                </c:pt>
                <c:pt idx="294">
                  <c:v>59.101637578051474</c:v>
                </c:pt>
                <c:pt idx="295">
                  <c:v>59.11684713746471</c:v>
                </c:pt>
                <c:pt idx="296">
                  <c:v>59.13202185473105</c:v>
                </c:pt>
                <c:pt idx="297">
                  <c:v>59.147161951152349</c:v>
                </c:pt>
                <c:pt idx="298">
                  <c:v>59.162267645922149</c:v>
                </c:pt>
                <c:pt idx="299">
                  <c:v>59.177339156152875</c:v>
                </c:pt>
                <c:pt idx="300">
                  <c:v>59.192376696902592</c:v>
                </c:pt>
                <c:pt idx="301">
                  <c:v>59.20738048120127</c:v>
                </c:pt>
                <c:pt idx="302">
                  <c:v>59.222350720076719</c:v>
                </c:pt>
                <c:pt idx="303">
                  <c:v>59.237287622580041</c:v>
                </c:pt>
                <c:pt idx="304">
                  <c:v>59.252191395810726</c:v>
                </c:pt>
                <c:pt idx="305">
                  <c:v>59.267062244941258</c:v>
                </c:pt>
                <c:pt idx="306">
                  <c:v>59.281900373241463</c:v>
                </c:pt>
                <c:pt idx="307">
                  <c:v>59.296705982102317</c:v>
                </c:pt>
                <c:pt idx="308">
                  <c:v>59.311479271059547</c:v>
                </c:pt>
                <c:pt idx="309">
                  <c:v>59.326220437816751</c:v>
                </c:pt>
                <c:pt idx="310">
                  <c:v>59.340929678268118</c:v>
                </c:pt>
                <c:pt idx="311">
                  <c:v>59.355607186520942</c:v>
                </c:pt>
                <c:pt idx="312">
                  <c:v>59.370253154917656</c:v>
                </c:pt>
                <c:pt idx="313">
                  <c:v>59.384867774057547</c:v>
                </c:pt>
                <c:pt idx="314">
                  <c:v>59.399451232818208</c:v>
                </c:pt>
                <c:pt idx="315">
                  <c:v>59.414003718376556</c:v>
                </c:pt>
                <c:pt idx="316">
                  <c:v>59.428525416229611</c:v>
                </c:pt>
                <c:pt idx="317">
                  <c:v>59.443016510214896</c:v>
                </c:pt>
                <c:pt idx="318">
                  <c:v>59.457477182530575</c:v>
                </c:pt>
                <c:pt idx="319">
                  <c:v>59.471907613755235</c:v>
                </c:pt>
                <c:pt idx="320">
                  <c:v>59.486307982867437</c:v>
                </c:pt>
                <c:pt idx="321">
                  <c:v>59.500678467264869</c:v>
                </c:pt>
                <c:pt idx="322">
                  <c:v>59.515019242783318</c:v>
                </c:pt>
                <c:pt idx="323">
                  <c:v>59.529330483715277</c:v>
                </c:pt>
                <c:pt idx="324">
                  <c:v>59.543612362828334</c:v>
                </c:pt>
                <c:pt idx="325">
                  <c:v>59.557865051383232</c:v>
                </c:pt>
                <c:pt idx="326">
                  <c:v>59.572088719151665</c:v>
                </c:pt>
                <c:pt idx="327">
                  <c:v>59.586283534433903</c:v>
                </c:pt>
                <c:pt idx="328">
                  <c:v>59.600449664075995</c:v>
                </c:pt>
                <c:pt idx="329">
                  <c:v>59.614587273486841</c:v>
                </c:pt>
                <c:pt idx="330">
                  <c:v>59.628696526655013</c:v>
                </c:pt>
                <c:pt idx="331">
                  <c:v>59.642777586165224</c:v>
                </c:pt>
                <c:pt idx="332">
                  <c:v>59.656830613214652</c:v>
                </c:pt>
                <c:pt idx="333">
                  <c:v>59.670855767629043</c:v>
                </c:pt>
                <c:pt idx="334">
                  <c:v>59.684853207878454</c:v>
                </c:pt>
                <c:pt idx="335">
                  <c:v>59.698823091092933</c:v>
                </c:pt>
                <c:pt idx="336">
                  <c:v>59.712765573077803</c:v>
                </c:pt>
                <c:pt idx="337">
                  <c:v>59.726680808328886</c:v>
                </c:pt>
                <c:pt idx="338">
                  <c:v>59.740568950047411</c:v>
                </c:pt>
                <c:pt idx="339">
                  <c:v>59.754430150154704</c:v>
                </c:pt>
                <c:pt idx="340">
                  <c:v>59.768264559306701</c:v>
                </c:pt>
                <c:pt idx="341">
                  <c:v>59.782072326908306</c:v>
                </c:pt>
                <c:pt idx="342">
                  <c:v>59.795853601127398</c:v>
                </c:pt>
                <c:pt idx="343">
                  <c:v>59.809608528908825</c:v>
                </c:pt>
                <c:pt idx="344">
                  <c:v>59.823337255987994</c:v>
                </c:pt>
                <c:pt idx="345">
                  <c:v>59.837039926904509</c:v>
                </c:pt>
                <c:pt idx="346">
                  <c:v>59.850716685015364</c:v>
                </c:pt>
                <c:pt idx="347">
                  <c:v>59.86436767250818</c:v>
                </c:pt>
                <c:pt idx="348">
                  <c:v>59.877993030414061</c:v>
                </c:pt>
                <c:pt idx="349">
                  <c:v>59.891592898620466</c:v>
                </c:pt>
                <c:pt idx="350">
                  <c:v>59.90516741588371</c:v>
                </c:pt>
                <c:pt idx="351">
                  <c:v>59.91871671984142</c:v>
                </c:pt>
                <c:pt idx="352">
                  <c:v>59.932240947024795</c:v>
                </c:pt>
                <c:pt idx="353">
                  <c:v>59.945740232870655</c:v>
                </c:pt>
                <c:pt idx="354">
                  <c:v>59.959214711733381</c:v>
                </c:pt>
                <c:pt idx="355">
                  <c:v>59.972664516896657</c:v>
                </c:pt>
                <c:pt idx="356">
                  <c:v>59.986089780585019</c:v>
                </c:pt>
                <c:pt idx="357">
                  <c:v>59.99949063397537</c:v>
                </c:pt>
                <c:pt idx="358">
                  <c:v>60.01286720720816</c:v>
                </c:pt>
                <c:pt idx="359">
                  <c:v>60.026219629398611</c:v>
                </c:pt>
                <c:pt idx="360">
                  <c:v>60.039548028647609</c:v>
                </c:pt>
                <c:pt idx="361">
                  <c:v>60.052852532052547</c:v>
                </c:pt>
                <c:pt idx="362">
                  <c:v>60.066133265718058</c:v>
                </c:pt>
                <c:pt idx="363">
                  <c:v>60.079390354766495</c:v>
                </c:pt>
                <c:pt idx="364">
                  <c:v>60.092623923348349</c:v>
                </c:pt>
                <c:pt idx="365">
                  <c:v>60.105834094652522</c:v>
                </c:pt>
                <c:pt idx="366">
                  <c:v>60.119020990916418</c:v>
                </c:pt>
                <c:pt idx="367">
                  <c:v>60.132184733435984</c:v>
                </c:pt>
                <c:pt idx="368">
                  <c:v>60.145325442575519</c:v>
                </c:pt>
                <c:pt idx="369">
                  <c:v>60.158443237777405</c:v>
                </c:pt>
                <c:pt idx="370">
                  <c:v>60.171538237571774</c:v>
                </c:pt>
                <c:pt idx="371">
                  <c:v>60.184610559585884</c:v>
                </c:pt>
                <c:pt idx="372">
                  <c:v>60.197660320553545</c:v>
                </c:pt>
                <c:pt idx="373">
                  <c:v>60.210687636324309</c:v>
                </c:pt>
                <c:pt idx="374">
                  <c:v>60.223692621872615</c:v>
                </c:pt>
                <c:pt idx="375">
                  <c:v>60.236675391306747</c:v>
                </c:pt>
                <c:pt idx="376">
                  <c:v>60.249636057877716</c:v>
                </c:pt>
                <c:pt idx="377">
                  <c:v>60.262574733988046</c:v>
                </c:pt>
                <c:pt idx="378">
                  <c:v>60.275491531200387</c:v>
                </c:pt>
                <c:pt idx="379">
                  <c:v>60.288386560246089</c:v>
                </c:pt>
                <c:pt idx="380">
                  <c:v>60.301259931033613</c:v>
                </c:pt>
                <c:pt idx="381">
                  <c:v>60.314111752656864</c:v>
                </c:pt>
                <c:pt idx="382">
                  <c:v>60.326942133403364</c:v>
                </c:pt>
                <c:pt idx="383">
                  <c:v>60.339751180762448</c:v>
                </c:pt>
                <c:pt idx="384">
                  <c:v>60.352539001433179</c:v>
                </c:pt>
                <c:pt idx="385">
                  <c:v>60.365305701332325</c:v>
                </c:pt>
                <c:pt idx="386">
                  <c:v>60.378051385602149</c:v>
                </c:pt>
                <c:pt idx="387">
                  <c:v>60.39077615861811</c:v>
                </c:pt>
                <c:pt idx="388">
                  <c:v>60.403480123996466</c:v>
                </c:pt>
                <c:pt idx="389">
                  <c:v>60.416163384601859</c:v>
                </c:pt>
                <c:pt idx="390">
                  <c:v>60.428826042554647</c:v>
                </c:pt>
                <c:pt idx="391">
                  <c:v>60.441468199238301</c:v>
                </c:pt>
                <c:pt idx="392">
                  <c:v>60.454089955306635</c:v>
                </c:pt>
                <c:pt idx="393">
                  <c:v>60.466691410690984</c:v>
                </c:pt>
                <c:pt idx="394">
                  <c:v>60.479272664607187</c:v>
                </c:pt>
                <c:pt idx="395">
                  <c:v>60.491833815562664</c:v>
                </c:pt>
                <c:pt idx="396">
                  <c:v>60.504374961363254</c:v>
                </c:pt>
                <c:pt idx="397">
                  <c:v>60.516896199120055</c:v>
                </c:pt>
                <c:pt idx="398">
                  <c:v>60.529397625256102</c:v>
                </c:pt>
                <c:pt idx="399">
                  <c:v>60.541879335513066</c:v>
                </c:pt>
                <c:pt idx="400">
                  <c:v>60.554341424957791</c:v>
                </c:pt>
                <c:pt idx="401">
                  <c:v>60.566783987988771</c:v>
                </c:pt>
                <c:pt idx="402">
                  <c:v>60.579207118342573</c:v>
                </c:pt>
                <c:pt idx="403">
                  <c:v>60.591610909100169</c:v>
                </c:pt>
                <c:pt idx="404">
                  <c:v>60.603995452693155</c:v>
                </c:pt>
                <c:pt idx="405">
                  <c:v>60.616360840909991</c:v>
                </c:pt>
                <c:pt idx="406">
                  <c:v>60.628707164902025</c:v>
                </c:pt>
                <c:pt idx="407">
                  <c:v>60.641034515189588</c:v>
                </c:pt>
                <c:pt idx="408">
                  <c:v>60.653342981667947</c:v>
                </c:pt>
                <c:pt idx="409">
                  <c:v>60.665632653613137</c:v>
                </c:pt>
                <c:pt idx="410">
                  <c:v>60.677903619687875</c:v>
                </c:pt>
                <c:pt idx="411">
                  <c:v>60.690155967947227</c:v>
                </c:pt>
                <c:pt idx="412">
                  <c:v>60.702389785844318</c:v>
                </c:pt>
                <c:pt idx="413">
                  <c:v>60.714605160235969</c:v>
                </c:pt>
                <c:pt idx="414">
                  <c:v>60.726802177388223</c:v>
                </c:pt>
                <c:pt idx="415">
                  <c:v>60.738980922981831</c:v>
                </c:pt>
                <c:pt idx="416">
                  <c:v>60.751141482117717</c:v>
                </c:pt>
                <c:pt idx="417">
                  <c:v>60.763283939322235</c:v>
                </c:pt>
                <c:pt idx="418">
                  <c:v>60.775408378552591</c:v>
                </c:pt>
                <c:pt idx="419">
                  <c:v>60.787514883201972</c:v>
                </c:pt>
                <c:pt idx="420">
                  <c:v>60.799603536104811</c:v>
                </c:pt>
                <c:pt idx="421">
                  <c:v>60.811674419541802</c:v>
                </c:pt>
                <c:pt idx="422">
                  <c:v>60.823727615245062</c:v>
                </c:pt>
                <c:pt idx="423">
                  <c:v>60.835763204403051</c:v>
                </c:pt>
                <c:pt idx="424">
                  <c:v>60.847781267665532</c:v>
                </c:pt>
                <c:pt idx="425">
                  <c:v>60.859781885148479</c:v>
                </c:pt>
                <c:pt idx="426">
                  <c:v>60.871765136438874</c:v>
                </c:pt>
                <c:pt idx="427">
                  <c:v>60.883731100599512</c:v>
                </c:pt>
                <c:pt idx="428">
                  <c:v>60.895679856173707</c:v>
                </c:pt>
                <c:pt idx="429">
                  <c:v>60.907611481189925</c:v>
                </c:pt>
                <c:pt idx="430">
                  <c:v>60.919526053166472</c:v>
                </c:pt>
                <c:pt idx="431">
                  <c:v>60.93142364911597</c:v>
                </c:pt>
                <c:pt idx="432">
                  <c:v>60.943304345549954</c:v>
                </c:pt>
                <c:pt idx="433">
                  <c:v>60.955168218483266</c:v>
                </c:pt>
                <c:pt idx="434">
                  <c:v>60.967015343438476</c:v>
                </c:pt>
                <c:pt idx="435">
                  <c:v>60.97884579545029</c:v>
                </c:pt>
                <c:pt idx="436">
                  <c:v>60.990659649069791</c:v>
                </c:pt>
                <c:pt idx="437">
                  <c:v>61.002456978368762</c:v>
                </c:pt>
                <c:pt idx="438">
                  <c:v>61.014237856943893</c:v>
                </c:pt>
                <c:pt idx="439">
                  <c:v>61.026002357920923</c:v>
                </c:pt>
                <c:pt idx="440">
                  <c:v>61.037750553958773</c:v>
                </c:pt>
                <c:pt idx="441">
                  <c:v>61.049482517253665</c:v>
                </c:pt>
                <c:pt idx="442">
                  <c:v>61.061198319543124</c:v>
                </c:pt>
                <c:pt idx="443">
                  <c:v>61.072898032109947</c:v>
                </c:pt>
                <c:pt idx="444">
                  <c:v>61.084581725786194</c:v>
                </c:pt>
                <c:pt idx="445">
                  <c:v>61.096249470957083</c:v>
                </c:pt>
                <c:pt idx="446">
                  <c:v>61.107901337564812</c:v>
                </c:pt>
                <c:pt idx="447">
                  <c:v>61.119537395112459</c:v>
                </c:pt>
                <c:pt idx="448">
                  <c:v>61.131157712667658</c:v>
                </c:pt>
                <c:pt idx="449">
                  <c:v>61.142762358866428</c:v>
                </c:pt>
                <c:pt idx="450">
                  <c:v>61.154351401916806</c:v>
                </c:pt>
                <c:pt idx="451">
                  <c:v>61.165924909602538</c:v>
                </c:pt>
                <c:pt idx="452">
                  <c:v>61.177482949286691</c:v>
                </c:pt>
                <c:pt idx="453">
                  <c:v>61.189025587915246</c:v>
                </c:pt>
                <c:pt idx="454">
                  <c:v>61.200552892020603</c:v>
                </c:pt>
                <c:pt idx="455">
                  <c:v>61.212064927725116</c:v>
                </c:pt>
                <c:pt idx="456">
                  <c:v>61.223561760744545</c:v>
                </c:pt>
                <c:pt idx="457">
                  <c:v>61.23504345639148</c:v>
                </c:pt>
                <c:pt idx="458">
                  <c:v>61.246510079578783</c:v>
                </c:pt>
                <c:pt idx="459">
                  <c:v>61.257961694822875</c:v>
                </c:pt>
                <c:pt idx="460">
                  <c:v>61.269398366247081</c:v>
                </c:pt>
                <c:pt idx="461">
                  <c:v>61.280820157584955</c:v>
                </c:pt>
                <c:pt idx="462">
                  <c:v>61.292227132183477</c:v>
                </c:pt>
                <c:pt idx="463">
                  <c:v>61.303619353006326</c:v>
                </c:pt>
                <c:pt idx="464">
                  <c:v>61.314996882637011</c:v>
                </c:pt>
                <c:pt idx="465">
                  <c:v>61.326359783282072</c:v>
                </c:pt>
                <c:pt idx="466">
                  <c:v>61.337708116774166</c:v>
                </c:pt>
                <c:pt idx="467">
                  <c:v>61.349041944575148</c:v>
                </c:pt>
                <c:pt idx="468">
                  <c:v>61.36036132777916</c:v>
                </c:pt>
                <c:pt idx="469">
                  <c:v>61.371666327115641</c:v>
                </c:pt>
                <c:pt idx="470">
                  <c:v>61.382957002952281</c:v>
                </c:pt>
                <c:pt idx="471">
                  <c:v>61.394233415298061</c:v>
                </c:pt>
                <c:pt idx="472">
                  <c:v>61.405495623806083</c:v>
                </c:pt>
                <c:pt idx="473">
                  <c:v>61.416743687776581</c:v>
                </c:pt>
                <c:pt idx="474">
                  <c:v>61.427977666159677</c:v>
                </c:pt>
                <c:pt idx="475">
                  <c:v>61.439197617558335</c:v>
                </c:pt>
                <c:pt idx="476">
                  <c:v>61.450403600231084</c:v>
                </c:pt>
                <c:pt idx="477">
                  <c:v>61.461595672094845</c:v>
                </c:pt>
                <c:pt idx="478">
                  <c:v>61.472773890727701</c:v>
                </c:pt>
                <c:pt idx="479">
                  <c:v>61.483938313371553</c:v>
                </c:pt>
                <c:pt idx="480">
                  <c:v>61.495088996934925</c:v>
                </c:pt>
                <c:pt idx="481">
                  <c:v>61.506225997995564</c:v>
                </c:pt>
                <c:pt idx="482">
                  <c:v>61.517349372803096</c:v>
                </c:pt>
                <c:pt idx="483">
                  <c:v>61.528459177281661</c:v>
                </c:pt>
                <c:pt idx="484">
                  <c:v>61.539555467032507</c:v>
                </c:pt>
                <c:pt idx="485">
                  <c:v>61.550638297336548</c:v>
                </c:pt>
                <c:pt idx="486">
                  <c:v>61.5617077231569</c:v>
                </c:pt>
                <c:pt idx="487">
                  <c:v>61.572763799141427</c:v>
                </c:pt>
                <c:pt idx="488">
                  <c:v>61.583806579625197</c:v>
                </c:pt>
                <c:pt idx="489">
                  <c:v>61.594836118632976</c:v>
                </c:pt>
                <c:pt idx="490">
                  <c:v>61.605852469881647</c:v>
                </c:pt>
                <c:pt idx="491">
                  <c:v>61.616855686782657</c:v>
                </c:pt>
                <c:pt idx="492">
                  <c:v>61.627845822444378</c:v>
                </c:pt>
                <c:pt idx="493">
                  <c:v>61.638822929674511</c:v>
                </c:pt>
                <c:pt idx="494">
                  <c:v>61.649787060982433</c:v>
                </c:pt>
                <c:pt idx="495">
                  <c:v>61.660738268581454</c:v>
                </c:pt>
                <c:pt idx="496">
                  <c:v>61.671676604391244</c:v>
                </c:pt>
                <c:pt idx="497">
                  <c:v>61.682602120039995</c:v>
                </c:pt>
                <c:pt idx="498">
                  <c:v>61.693514866866742</c:v>
                </c:pt>
                <c:pt idx="499">
                  <c:v>61.70441489592357</c:v>
                </c:pt>
                <c:pt idx="500">
                  <c:v>61.715302257977868</c:v>
                </c:pt>
                <c:pt idx="501">
                  <c:v>61.726177003514451</c:v>
                </c:pt>
                <c:pt idx="502">
                  <c:v>61.737039182737831</c:v>
                </c:pt>
                <c:pt idx="503">
                  <c:v>61.747888845574259</c:v>
                </c:pt>
                <c:pt idx="504">
                  <c:v>61.758726041673945</c:v>
                </c:pt>
                <c:pt idx="505">
                  <c:v>61.769550820413102</c:v>
                </c:pt>
                <c:pt idx="506">
                  <c:v>61.780363230896072</c:v>
                </c:pt>
                <c:pt idx="507">
                  <c:v>61.791163321957399</c:v>
                </c:pt>
                <c:pt idx="508">
                  <c:v>61.801951142163844</c:v>
                </c:pt>
                <c:pt idx="509">
                  <c:v>61.812726739816448</c:v>
                </c:pt>
                <c:pt idx="510">
                  <c:v>61.823490162952538</c:v>
                </c:pt>
                <c:pt idx="511">
                  <c:v>61.834241459347709</c:v>
                </c:pt>
                <c:pt idx="512">
                  <c:v>61.844980676517771</c:v>
                </c:pt>
                <c:pt idx="513">
                  <c:v>61.855707861720781</c:v>
                </c:pt>
                <c:pt idx="514">
                  <c:v>61.866423061958884</c:v>
                </c:pt>
                <c:pt idx="515">
                  <c:v>61.877126323980328</c:v>
                </c:pt>
                <c:pt idx="516">
                  <c:v>61.887817694281246</c:v>
                </c:pt>
                <c:pt idx="517">
                  <c:v>61.898497219107654</c:v>
                </c:pt>
                <c:pt idx="518">
                  <c:v>61.909164944457252</c:v>
                </c:pt>
                <c:pt idx="519">
                  <c:v>61.919820916081285</c:v>
                </c:pt>
                <c:pt idx="520">
                  <c:v>61.930465179486355</c:v>
                </c:pt>
                <c:pt idx="521">
                  <c:v>61.941097779936264</c:v>
                </c:pt>
                <c:pt idx="522">
                  <c:v>61.951718762453801</c:v>
                </c:pt>
                <c:pt idx="523">
                  <c:v>61.962328171822499</c:v>
                </c:pt>
                <c:pt idx="524">
                  <c:v>61.972926052588441</c:v>
                </c:pt>
                <c:pt idx="525">
                  <c:v>61.983512449061948</c:v>
                </c:pt>
                <c:pt idx="526">
                  <c:v>61.994087405319348</c:v>
                </c:pt>
                <c:pt idx="527">
                  <c:v>62.004650965204711</c:v>
                </c:pt>
                <c:pt idx="528">
                  <c:v>62.015203172331475</c:v>
                </c:pt>
                <c:pt idx="529">
                  <c:v>62.025744070084222</c:v>
                </c:pt>
                <c:pt idx="530">
                  <c:v>62.036273701620274</c:v>
                </c:pt>
                <c:pt idx="531">
                  <c:v>62.046792109871362</c:v>
                </c:pt>
                <c:pt idx="532">
                  <c:v>62.057299337545288</c:v>
                </c:pt>
                <c:pt idx="533">
                  <c:v>62.067795427127514</c:v>
                </c:pt>
                <c:pt idx="534">
                  <c:v>62.078280420882798</c:v>
                </c:pt>
                <c:pt idx="535">
                  <c:v>62.088754360856782</c:v>
                </c:pt>
                <c:pt idx="536">
                  <c:v>62.099217288877554</c:v>
                </c:pt>
                <c:pt idx="537">
                  <c:v>62.109669246557225</c:v>
                </c:pt>
                <c:pt idx="538">
                  <c:v>62.120110275293484</c:v>
                </c:pt>
                <c:pt idx="539">
                  <c:v>62.130540416271124</c:v>
                </c:pt>
                <c:pt idx="540">
                  <c:v>62.140959710463584</c:v>
                </c:pt>
                <c:pt idx="541">
                  <c:v>62.151368198634415</c:v>
                </c:pt>
                <c:pt idx="542">
                  <c:v>62.161765921338827</c:v>
                </c:pt>
                <c:pt idx="543">
                  <c:v>62.172152918925164</c:v>
                </c:pt>
                <c:pt idx="544">
                  <c:v>62.182529231536336</c:v>
                </c:pt>
                <c:pt idx="545">
                  <c:v>62.192894899111295</c:v>
                </c:pt>
                <c:pt idx="546">
                  <c:v>62.20324996138649</c:v>
                </c:pt>
                <c:pt idx="547">
                  <c:v>62.213594457897315</c:v>
                </c:pt>
                <c:pt idx="548">
                  <c:v>62.223928427979445</c:v>
                </c:pt>
                <c:pt idx="549">
                  <c:v>62.234251910770361</c:v>
                </c:pt>
                <c:pt idx="550">
                  <c:v>62.244564945210627</c:v>
                </c:pt>
                <c:pt idx="551">
                  <c:v>62.254867570045363</c:v>
                </c:pt>
                <c:pt idx="552">
                  <c:v>62.265159823825542</c:v>
                </c:pt>
                <c:pt idx="553">
                  <c:v>62.275441744909408</c:v>
                </c:pt>
                <c:pt idx="554">
                  <c:v>62.285713371463778</c:v>
                </c:pt>
                <c:pt idx="555">
                  <c:v>62.295974741465386</c:v>
                </c:pt>
                <c:pt idx="556">
                  <c:v>62.306225892702216</c:v>
                </c:pt>
                <c:pt idx="557">
                  <c:v>62.316466862774803</c:v>
                </c:pt>
                <c:pt idx="558">
                  <c:v>62.326697689097522</c:v>
                </c:pt>
                <c:pt idx="559">
                  <c:v>62.336918408899898</c:v>
                </c:pt>
                <c:pt idx="560">
                  <c:v>62.347129059227868</c:v>
                </c:pt>
                <c:pt idx="561">
                  <c:v>62.357329676945056</c:v>
                </c:pt>
                <c:pt idx="562">
                  <c:v>62.367520298734</c:v>
                </c:pt>
                <c:pt idx="563">
                  <c:v>62.377700961097425</c:v>
                </c:pt>
                <c:pt idx="564">
                  <c:v>62.387871700359483</c:v>
                </c:pt>
                <c:pt idx="565">
                  <c:v>62.398032552666933</c:v>
                </c:pt>
                <c:pt idx="566">
                  <c:v>62.408183553990405</c:v>
                </c:pt>
                <c:pt idx="567">
                  <c:v>62.418324740125549</c:v>
                </c:pt>
                <c:pt idx="568">
                  <c:v>62.428456146694273</c:v>
                </c:pt>
                <c:pt idx="569">
                  <c:v>62.438577809145904</c:v>
                </c:pt>
                <c:pt idx="570">
                  <c:v>62.448689762758349</c:v>
                </c:pt>
                <c:pt idx="571">
                  <c:v>62.458792042639281</c:v>
                </c:pt>
                <c:pt idx="572">
                  <c:v>62.468884683727254</c:v>
                </c:pt>
                <c:pt idx="573">
                  <c:v>62.478967720792895</c:v>
                </c:pt>
                <c:pt idx="574">
                  <c:v>62.489041188439977</c:v>
                </c:pt>
                <c:pt idx="575">
                  <c:v>62.499105121106616</c:v>
                </c:pt>
                <c:pt idx="576">
                  <c:v>62.509159553066297</c:v>
                </c:pt>
                <c:pt idx="577">
                  <c:v>62.519204518429035</c:v>
                </c:pt>
                <c:pt idx="578">
                  <c:v>62.529240051142494</c:v>
                </c:pt>
                <c:pt idx="579">
                  <c:v>62.539266184992975</c:v>
                </c:pt>
                <c:pt idx="580">
                  <c:v>62.5492829536066</c:v>
                </c:pt>
                <c:pt idx="581">
                  <c:v>62.559290390450307</c:v>
                </c:pt>
                <c:pt idx="582">
                  <c:v>62.569288528832935</c:v>
                </c:pt>
                <c:pt idx="583">
                  <c:v>62.579277401906296</c:v>
                </c:pt>
                <c:pt idx="584">
                  <c:v>62.589257042666155</c:v>
                </c:pt>
                <c:pt idx="585">
                  <c:v>62.599227483953335</c:v>
                </c:pt>
                <c:pt idx="586">
                  <c:v>62.609188758454671</c:v>
                </c:pt>
                <c:pt idx="587">
                  <c:v>62.619140898704103</c:v>
                </c:pt>
                <c:pt idx="588">
                  <c:v>62.629083937083607</c:v>
                </c:pt>
                <c:pt idx="589">
                  <c:v>62.63901790582424</c:v>
                </c:pt>
                <c:pt idx="590">
                  <c:v>62.648942837007127</c:v>
                </c:pt>
                <c:pt idx="591">
                  <c:v>62.658858762564407</c:v>
                </c:pt>
                <c:pt idx="592">
                  <c:v>62.668765714280276</c:v>
                </c:pt>
                <c:pt idx="593">
                  <c:v>62.678663723791878</c:v>
                </c:pt>
                <c:pt idx="594">
                  <c:v>62.68855282259031</c:v>
                </c:pt>
                <c:pt idx="595">
                  <c:v>62.698433042021577</c:v>
                </c:pt>
                <c:pt idx="596">
                  <c:v>62.7083044132875</c:v>
                </c:pt>
                <c:pt idx="597">
                  <c:v>62.718166967446692</c:v>
                </c:pt>
                <c:pt idx="598">
                  <c:v>62.728020735415434</c:v>
                </c:pt>
                <c:pt idx="599">
                  <c:v>62.737865747968669</c:v>
                </c:pt>
                <c:pt idx="600">
                  <c:v>62.747702035740843</c:v>
                </c:pt>
                <c:pt idx="601">
                  <c:v>62.757529629226859</c:v>
                </c:pt>
                <c:pt idx="602">
                  <c:v>62.767348558782949</c:v>
                </c:pt>
                <c:pt idx="603">
                  <c:v>62.777158854627572</c:v>
                </c:pt>
                <c:pt idx="604">
                  <c:v>62.786960546842309</c:v>
                </c:pt>
                <c:pt idx="605">
                  <c:v>62.796753665372734</c:v>
                </c:pt>
                <c:pt idx="606">
                  <c:v>62.806538240029262</c:v>
                </c:pt>
                <c:pt idx="607">
                  <c:v>62.816314300488074</c:v>
                </c:pt>
                <c:pt idx="608">
                  <c:v>62.826081876291887</c:v>
                </c:pt>
                <c:pt idx="609">
                  <c:v>62.83584099685087</c:v>
                </c:pt>
                <c:pt idx="610">
                  <c:v>62.845591691443452</c:v>
                </c:pt>
                <c:pt idx="611">
                  <c:v>62.8553339892172</c:v>
                </c:pt>
                <c:pt idx="612">
                  <c:v>62.865067919189599</c:v>
                </c:pt>
                <c:pt idx="613">
                  <c:v>62.874793510248878</c:v>
                </c:pt>
                <c:pt idx="614">
                  <c:v>62.884510791154888</c:v>
                </c:pt>
                <c:pt idx="615">
                  <c:v>62.894219790539836</c:v>
                </c:pt>
                <c:pt idx="616">
                  <c:v>62.903920536909126</c:v>
                </c:pt>
                <c:pt idx="617">
                  <c:v>62.913613058642163</c:v>
                </c:pt>
                <c:pt idx="618">
                  <c:v>62.92329738399313</c:v>
                </c:pt>
                <c:pt idx="619">
                  <c:v>62.932973541091769</c:v>
                </c:pt>
                <c:pt idx="620">
                  <c:v>62.942641557944171</c:v>
                </c:pt>
                <c:pt idx="621">
                  <c:v>62.952301462433553</c:v>
                </c:pt>
                <c:pt idx="622">
                  <c:v>62.961953282320991</c:v>
                </c:pt>
                <c:pt idx="623">
                  <c:v>62.971597045246234</c:v>
                </c:pt>
                <c:pt idx="624">
                  <c:v>62.981232778728447</c:v>
                </c:pt>
                <c:pt idx="625">
                  <c:v>62.99086051016689</c:v>
                </c:pt>
                <c:pt idx="626">
                  <c:v>63.000480266841755</c:v>
                </c:pt>
                <c:pt idx="627">
                  <c:v>63.010092075914876</c:v>
                </c:pt>
                <c:pt idx="628">
                  <c:v>63.019695964430419</c:v>
                </c:pt>
                <c:pt idx="629">
                  <c:v>63.029291959315664</c:v>
                </c:pt>
                <c:pt idx="630">
                  <c:v>63.038880087381685</c:v>
                </c:pt>
                <c:pt idx="631">
                  <c:v>63.04846037532409</c:v>
                </c:pt>
                <c:pt idx="632">
                  <c:v>63.05803284972373</c:v>
                </c:pt>
                <c:pt idx="633">
                  <c:v>63.067597537047369</c:v>
                </c:pt>
                <c:pt idx="634">
                  <c:v>63.077154463648462</c:v>
                </c:pt>
                <c:pt idx="635">
                  <c:v>63.086703655767735</c:v>
                </c:pt>
                <c:pt idx="636">
                  <c:v>63.096245139533984</c:v>
                </c:pt>
                <c:pt idx="637">
                  <c:v>63.105778940964697</c:v>
                </c:pt>
                <c:pt idx="638">
                  <c:v>63.115305085966732</c:v>
                </c:pt>
                <c:pt idx="639">
                  <c:v>63.12482360033701</c:v>
                </c:pt>
                <c:pt idx="640">
                  <c:v>63.134334509763193</c:v>
                </c:pt>
                <c:pt idx="641">
                  <c:v>63.143837839824307</c:v>
                </c:pt>
                <c:pt idx="642">
                  <c:v>63.153333615991428</c:v>
                </c:pt>
                <c:pt idx="643">
                  <c:v>63.162821863628338</c:v>
                </c:pt>
                <c:pt idx="644">
                  <c:v>63.172302607992165</c:v>
                </c:pt>
                <c:pt idx="645">
                  <c:v>63.181775874234006</c:v>
                </c:pt>
                <c:pt idx="646">
                  <c:v>63.191241687399632</c:v>
                </c:pt>
                <c:pt idx="647">
                  <c:v>63.200700072430017</c:v>
                </c:pt>
                <c:pt idx="648">
                  <c:v>63.210151054162068</c:v>
                </c:pt>
                <c:pt idx="649">
                  <c:v>63.219594657329189</c:v>
                </c:pt>
                <c:pt idx="650">
                  <c:v>63.229030906561924</c:v>
                </c:pt>
                <c:pt idx="651">
                  <c:v>63.238459826388571</c:v>
                </c:pt>
                <c:pt idx="652">
                  <c:v>63.247881441235769</c:v>
                </c:pt>
                <c:pt idx="653">
                  <c:v>63.257295775429142</c:v>
                </c:pt>
                <c:pt idx="654">
                  <c:v>63.266702853193863</c:v>
                </c:pt>
                <c:pt idx="655">
                  <c:v>63.276102698655286</c:v>
                </c:pt>
                <c:pt idx="656">
                  <c:v>63.285495335839528</c:v>
                </c:pt>
                <c:pt idx="657">
                  <c:v>63.294880788674028</c:v>
                </c:pt>
                <c:pt idx="658">
                  <c:v>63.304259080988167</c:v>
                </c:pt>
                <c:pt idx="659">
                  <c:v>63.313630236513838</c:v>
                </c:pt>
                <c:pt idx="660">
                  <c:v>63.322994278886021</c:v>
                </c:pt>
                <c:pt idx="661">
                  <c:v>63.332351231643329</c:v>
                </c:pt>
                <c:pt idx="662">
                  <c:v>63.341701118228627</c:v>
                </c:pt>
                <c:pt idx="663">
                  <c:v>63.351043961989554</c:v>
                </c:pt>
                <c:pt idx="664">
                  <c:v>63.360379786179102</c:v>
                </c:pt>
                <c:pt idx="665">
                  <c:v>63.369708613956142</c:v>
                </c:pt>
                <c:pt idx="666">
                  <c:v>63.379030468386006</c:v>
                </c:pt>
                <c:pt idx="667">
                  <c:v>63.388345372441051</c:v>
                </c:pt>
                <c:pt idx="668">
                  <c:v>63.397653349001132</c:v>
                </c:pt>
                <c:pt idx="669">
                  <c:v>63.406954420854198</c:v>
                </c:pt>
                <c:pt idx="670">
                  <c:v>63.41624861069684</c:v>
                </c:pt>
                <c:pt idx="671">
                  <c:v>63.425535941134754</c:v>
                </c:pt>
                <c:pt idx="672">
                  <c:v>63.434816434683341</c:v>
                </c:pt>
                <c:pt idx="673">
                  <c:v>63.444090113768176</c:v>
                </c:pt>
                <c:pt idx="674">
                  <c:v>63.453357000725568</c:v>
                </c:pt>
                <c:pt idx="675">
                  <c:v>63.462617117803063</c:v>
                </c:pt>
                <c:pt idx="676">
                  <c:v>63.471870487159926</c:v>
                </c:pt>
                <c:pt idx="677">
                  <c:v>63.481117130867716</c:v>
                </c:pt>
                <c:pt idx="678">
                  <c:v>63.490357070910711</c:v>
                </c:pt>
                <c:pt idx="679">
                  <c:v>63.499590329186489</c:v>
                </c:pt>
                <c:pt idx="680">
                  <c:v>63.508816927506366</c:v>
                </c:pt>
                <c:pt idx="681">
                  <c:v>63.518036887595912</c:v>
                </c:pt>
                <c:pt idx="682">
                  <c:v>63.527250231095465</c:v>
                </c:pt>
                <c:pt idx="683">
                  <c:v>63.536456979560576</c:v>
                </c:pt>
                <c:pt idx="684">
                  <c:v>63.545657154462511</c:v>
                </c:pt>
                <c:pt idx="685">
                  <c:v>63.554850777188761</c:v>
                </c:pt>
                <c:pt idx="686">
                  <c:v>63.564037869043453</c:v>
                </c:pt>
                <c:pt idx="687">
                  <c:v>63.573218451247925</c:v>
                </c:pt>
                <c:pt idx="688">
                  <c:v>63.582392544941058</c:v>
                </c:pt>
                <c:pt idx="689">
                  <c:v>63.591560171179893</c:v>
                </c:pt>
                <c:pt idx="690">
                  <c:v>63.600721350939992</c:v>
                </c:pt>
                <c:pt idx="691">
                  <c:v>63.609876105115916</c:v>
                </c:pt>
                <c:pt idx="692">
                  <c:v>63.619024454521735</c:v>
                </c:pt>
                <c:pt idx="693">
                  <c:v>63.628166419891414</c:v>
                </c:pt>
                <c:pt idx="694">
                  <c:v>63.637302021879329</c:v>
                </c:pt>
                <c:pt idx="695">
                  <c:v>63.646431281060643</c:v>
                </c:pt>
                <c:pt idx="696">
                  <c:v>63.655554217931815</c:v>
                </c:pt>
                <c:pt idx="697">
                  <c:v>63.664670852911023</c:v>
                </c:pt>
                <c:pt idx="698">
                  <c:v>63.673781206338575</c:v>
                </c:pt>
                <c:pt idx="699">
                  <c:v>63.682885298477395</c:v>
                </c:pt>
                <c:pt idx="700">
                  <c:v>63.691983149513412</c:v>
                </c:pt>
                <c:pt idx="701">
                  <c:v>63.701074779556002</c:v>
                </c:pt>
                <c:pt idx="702">
                  <c:v>63.710160208638449</c:v>
                </c:pt>
                <c:pt idx="703">
                  <c:v>63.719239456718313</c:v>
                </c:pt>
                <c:pt idx="704">
                  <c:v>63.728312543677887</c:v>
                </c:pt>
                <c:pt idx="705">
                  <c:v>63.737379489324617</c:v>
                </c:pt>
                <c:pt idx="706">
                  <c:v>63.746440313391481</c:v>
                </c:pt>
                <c:pt idx="707">
                  <c:v>63.755495035537486</c:v>
                </c:pt>
                <c:pt idx="708">
                  <c:v>63.764543675347944</c:v>
                </c:pt>
                <c:pt idx="709">
                  <c:v>63.773586252335029</c:v>
                </c:pt>
                <c:pt idx="710">
                  <c:v>63.782622785938059</c:v>
                </c:pt>
                <c:pt idx="711">
                  <c:v>63.791653295523972</c:v>
                </c:pt>
                <c:pt idx="712">
                  <c:v>63.800677800387703</c:v>
                </c:pt>
                <c:pt idx="713">
                  <c:v>63.809696319752554</c:v>
                </c:pt>
                <c:pt idx="714">
                  <c:v>63.818708872770635</c:v>
                </c:pt>
                <c:pt idx="715">
                  <c:v>63.827715478523224</c:v>
                </c:pt>
                <c:pt idx="716">
                  <c:v>63.836716156021168</c:v>
                </c:pt>
                <c:pt idx="717">
                  <c:v>63.84571092420525</c:v>
                </c:pt>
                <c:pt idx="718">
                  <c:v>63.854699801946602</c:v>
                </c:pt>
                <c:pt idx="719">
                  <c:v>63.863682808047066</c:v>
                </c:pt>
                <c:pt idx="720">
                  <c:v>63.872659961239577</c:v>
                </c:pt>
                <c:pt idx="721">
                  <c:v>63.881631280188522</c:v>
                </c:pt>
                <c:pt idx="722">
                  <c:v>63.890596783490139</c:v>
                </c:pt>
                <c:pt idx="723">
                  <c:v>63.899556489672889</c:v>
                </c:pt>
                <c:pt idx="724">
                  <c:v>63.908510417197796</c:v>
                </c:pt>
                <c:pt idx="725">
                  <c:v>63.917458584458828</c:v>
                </c:pt>
                <c:pt idx="726">
                  <c:v>63.926401009783298</c:v>
                </c:pt>
                <c:pt idx="727">
                  <c:v>63.935337711432119</c:v>
                </c:pt>
                <c:pt idx="728">
                  <c:v>63.944268707600301</c:v>
                </c:pt>
                <c:pt idx="729">
                  <c:v>63.953194016417193</c:v>
                </c:pt>
                <c:pt idx="730">
                  <c:v>63.962113655946901</c:v>
                </c:pt>
                <c:pt idx="731">
                  <c:v>63.971027644188617</c:v>
                </c:pt>
                <c:pt idx="732">
                  <c:v>63.979935999076972</c:v>
                </c:pt>
                <c:pt idx="733">
                  <c:v>63.988838738482379</c:v>
                </c:pt>
                <c:pt idx="734">
                  <c:v>63.99773588021138</c:v>
                </c:pt>
                <c:pt idx="735">
                  <c:v>64.006627442007002</c:v>
                </c:pt>
                <c:pt idx="736">
                  <c:v>64.015513441549061</c:v>
                </c:pt>
                <c:pt idx="737">
                  <c:v>64.024393896454541</c:v>
                </c:pt>
                <c:pt idx="738">
                  <c:v>64.033268824277911</c:v>
                </c:pt>
                <c:pt idx="739">
                  <c:v>64.04213824251147</c:v>
                </c:pt>
                <c:pt idx="740">
                  <c:v>64.051002168585612</c:v>
                </c:pt>
                <c:pt idx="741">
                  <c:v>64.059860619869298</c:v>
                </c:pt>
                <c:pt idx="742">
                  <c:v>64.068713613670226</c:v>
                </c:pt>
                <c:pt idx="743">
                  <c:v>64.077561167235274</c:v>
                </c:pt>
                <c:pt idx="744">
                  <c:v>64.086403297750735</c:v>
                </c:pt>
                <c:pt idx="745">
                  <c:v>64.095240022342708</c:v>
                </c:pt>
                <c:pt idx="746">
                  <c:v>64.104071358077363</c:v>
                </c:pt>
                <c:pt idx="747">
                  <c:v>64.112897321961313</c:v>
                </c:pt>
                <c:pt idx="748">
                  <c:v>64.121717930941855</c:v>
                </c:pt>
                <c:pt idx="749">
                  <c:v>64.130533201907369</c:v>
                </c:pt>
                <c:pt idx="750">
                  <c:v>64.139343151687555</c:v>
                </c:pt>
                <c:pt idx="751">
                  <c:v>64.148147797053781</c:v>
                </c:pt>
                <c:pt idx="752">
                  <c:v>64.15694715471939</c:v>
                </c:pt>
                <c:pt idx="753">
                  <c:v>64.165741241339958</c:v>
                </c:pt>
                <c:pt idx="754">
                  <c:v>64.174530073513694</c:v>
                </c:pt>
                <c:pt idx="755">
                  <c:v>64.183313667781633</c:v>
                </c:pt>
                <c:pt idx="756">
                  <c:v>64.192092040627983</c:v>
                </c:pt>
                <c:pt idx="757">
                  <c:v>64.200865208480451</c:v>
                </c:pt>
                <c:pt idx="758">
                  <c:v>64.20963318771048</c:v>
                </c:pt>
                <c:pt idx="759">
                  <c:v>64.21839599463361</c:v>
                </c:pt>
                <c:pt idx="760">
                  <c:v>64.227153645509688</c:v>
                </c:pt>
                <c:pt idx="761">
                  <c:v>64.235906156543209</c:v>
                </c:pt>
                <c:pt idx="762">
                  <c:v>64.244653543883629</c:v>
                </c:pt>
                <c:pt idx="763">
                  <c:v>64.253395823625567</c:v>
                </c:pt>
                <c:pt idx="764">
                  <c:v>64.262133011809198</c:v>
                </c:pt>
                <c:pt idx="765">
                  <c:v>64.270865124420425</c:v>
                </c:pt>
                <c:pt idx="766">
                  <c:v>64.279592177391237</c:v>
                </c:pt>
                <c:pt idx="767">
                  <c:v>64.288314186599948</c:v>
                </c:pt>
                <c:pt idx="768">
                  <c:v>64.297031167871523</c:v>
                </c:pt>
                <c:pt idx="769">
                  <c:v>64.305743136977796</c:v>
                </c:pt>
                <c:pt idx="770">
                  <c:v>64.314450109637761</c:v>
                </c:pt>
                <c:pt idx="771">
                  <c:v>64.323152101517849</c:v>
                </c:pt>
                <c:pt idx="772">
                  <c:v>64.331849128232221</c:v>
                </c:pt>
                <c:pt idx="773">
                  <c:v>64.340541205343015</c:v>
                </c:pt>
                <c:pt idx="774">
                  <c:v>64.349228348360597</c:v>
                </c:pt>
                <c:pt idx="775">
                  <c:v>64.357910572743833</c:v>
                </c:pt>
                <c:pt idx="776">
                  <c:v>64.366587893900416</c:v>
                </c:pt>
                <c:pt idx="777">
                  <c:v>64.375260327187036</c:v>
                </c:pt>
                <c:pt idx="778">
                  <c:v>64.383927887909664</c:v>
                </c:pt>
                <c:pt idx="779">
                  <c:v>64.392590591323852</c:v>
                </c:pt>
                <c:pt idx="780">
                  <c:v>64.401248452634988</c:v>
                </c:pt>
                <c:pt idx="781">
                  <c:v>64.409901486998493</c:v>
                </c:pt>
                <c:pt idx="782">
                  <c:v>64.418549709520107</c:v>
                </c:pt>
                <c:pt idx="783">
                  <c:v>64.427193135256175</c:v>
                </c:pt>
                <c:pt idx="784">
                  <c:v>64.435831779213871</c:v>
                </c:pt>
                <c:pt idx="785">
                  <c:v>64.444465656351412</c:v>
                </c:pt>
                <c:pt idx="786">
                  <c:v>64.453094781578372</c:v>
                </c:pt>
                <c:pt idx="787">
                  <c:v>64.461719169755881</c:v>
                </c:pt>
                <c:pt idx="788">
                  <c:v>64.470338835696879</c:v>
                </c:pt>
                <c:pt idx="789">
                  <c:v>64.478953794166415</c:v>
                </c:pt>
                <c:pt idx="790">
                  <c:v>64.487564059881763</c:v>
                </c:pt>
                <c:pt idx="791">
                  <c:v>64.496169647512829</c:v>
                </c:pt>
                <c:pt idx="792">
                  <c:v>64.504770571682215</c:v>
                </c:pt>
                <c:pt idx="793">
                  <c:v>64.51336684696561</c:v>
                </c:pt>
                <c:pt idx="794">
                  <c:v>64.521958487891936</c:v>
                </c:pt>
                <c:pt idx="795">
                  <c:v>64.530545508943575</c:v>
                </c:pt>
                <c:pt idx="796">
                  <c:v>64.539127924556709</c:v>
                </c:pt>
                <c:pt idx="797">
                  <c:v>64.547705749121405</c:v>
                </c:pt>
                <c:pt idx="798">
                  <c:v>64.556278996981959</c:v>
                </c:pt>
                <c:pt idx="799">
                  <c:v>64.56484768243709</c:v>
                </c:pt>
                <c:pt idx="800">
                  <c:v>64.57341181974013</c:v>
                </c:pt>
                <c:pt idx="801">
                  <c:v>64.581971423099304</c:v>
                </c:pt>
                <c:pt idx="802">
                  <c:v>64.590526506677946</c:v>
                </c:pt>
                <c:pt idx="803">
                  <c:v>64.599077084594683</c:v>
                </c:pt>
                <c:pt idx="804">
                  <c:v>64.607623170923731</c:v>
                </c:pt>
                <c:pt idx="805">
                  <c:v>64.616164779695026</c:v>
                </c:pt>
                <c:pt idx="806">
                  <c:v>64.624701924894509</c:v>
                </c:pt>
                <c:pt idx="807">
                  <c:v>64.63323462046435</c:v>
                </c:pt>
                <c:pt idx="808">
                  <c:v>64.641762880303105</c:v>
                </c:pt>
                <c:pt idx="809">
                  <c:v>64.650286718265988</c:v>
                </c:pt>
                <c:pt idx="810">
                  <c:v>64.658806148165041</c:v>
                </c:pt>
                <c:pt idx="811">
                  <c:v>64.667321183769431</c:v>
                </c:pt>
                <c:pt idx="812">
                  <c:v>64.67583183880555</c:v>
                </c:pt>
                <c:pt idx="813">
                  <c:v>64.6843381269573</c:v>
                </c:pt>
                <c:pt idx="814">
                  <c:v>64.692840061866292</c:v>
                </c:pt>
                <c:pt idx="815">
                  <c:v>64.701337657132044</c:v>
                </c:pt>
                <c:pt idx="816">
                  <c:v>64.709830926312165</c:v>
                </c:pt>
                <c:pt idx="817">
                  <c:v>64.718319882922628</c:v>
                </c:pt>
                <c:pt idx="818">
                  <c:v>64.726804540437911</c:v>
                </c:pt>
                <c:pt idx="819">
                  <c:v>64.735284912291249</c:v>
                </c:pt>
                <c:pt idx="820">
                  <c:v>64.743761011874767</c:v>
                </c:pt>
                <c:pt idx="821">
                  <c:v>64.752232852539763</c:v>
                </c:pt>
                <c:pt idx="822">
                  <c:v>64.760700447596861</c:v>
                </c:pt>
                <c:pt idx="823">
                  <c:v>64.769163810316229</c:v>
                </c:pt>
                <c:pt idx="824">
                  <c:v>64.777622953927761</c:v>
                </c:pt>
                <c:pt idx="825">
                  <c:v>64.786077891621275</c:v>
                </c:pt>
                <c:pt idx="826">
                  <c:v>64.794528636546758</c:v>
                </c:pt>
                <c:pt idx="827">
                  <c:v>64.802975201814462</c:v>
                </c:pt>
                <c:pt idx="828">
                  <c:v>64.811417600495176</c:v>
                </c:pt>
                <c:pt idx="829">
                  <c:v>64.819855845620438</c:v>
                </c:pt>
                <c:pt idx="830">
                  <c:v>64.828289950182608</c:v>
                </c:pt>
                <c:pt idx="831">
                  <c:v>64.836719927135206</c:v>
                </c:pt>
                <c:pt idx="832">
                  <c:v>64.845145789392987</c:v>
                </c:pt>
                <c:pt idx="833">
                  <c:v>64.853567549832192</c:v>
                </c:pt>
                <c:pt idx="834">
                  <c:v>64.861985221290723</c:v>
                </c:pt>
                <c:pt idx="835">
                  <c:v>64.870398816568326</c:v>
                </c:pt>
                <c:pt idx="836">
                  <c:v>64.878808348426716</c:v>
                </c:pt>
                <c:pt idx="837">
                  <c:v>64.887213829589896</c:v>
                </c:pt>
                <c:pt idx="838">
                  <c:v>64.895615272744209</c:v>
                </c:pt>
                <c:pt idx="839">
                  <c:v>64.904012690538579</c:v>
                </c:pt>
                <c:pt idx="840">
                  <c:v>64.912406095584728</c:v>
                </c:pt>
                <c:pt idx="841">
                  <c:v>64.920795500457245</c:v>
                </c:pt>
                <c:pt idx="842">
                  <c:v>64.92918091769387</c:v>
                </c:pt>
                <c:pt idx="843">
                  <c:v>64.937562359795649</c:v>
                </c:pt>
                <c:pt idx="844">
                  <c:v>64.945939839227051</c:v>
                </c:pt>
                <c:pt idx="845">
                  <c:v>64.954313368416223</c:v>
                </c:pt>
                <c:pt idx="846">
                  <c:v>64.962682959755128</c:v>
                </c:pt>
                <c:pt idx="847">
                  <c:v>64.971048625599693</c:v>
                </c:pt>
                <c:pt idx="848">
                  <c:v>64.979410378270046</c:v>
                </c:pt>
                <c:pt idx="849">
                  <c:v>64.987768230050619</c:v>
                </c:pt>
                <c:pt idx="850">
                  <c:v>64.996122193190402</c:v>
                </c:pt>
                <c:pt idx="851">
                  <c:v>65.004472279902998</c:v>
                </c:pt>
                <c:pt idx="852">
                  <c:v>65.012818502366912</c:v>
                </c:pt>
                <c:pt idx="853">
                  <c:v>65.021160872725616</c:v>
                </c:pt>
                <c:pt idx="854">
                  <c:v>65.029499403087797</c:v>
                </c:pt>
                <c:pt idx="855">
                  <c:v>65.037834105527494</c:v>
                </c:pt>
                <c:pt idx="856">
                  <c:v>65.046164992084229</c:v>
                </c:pt>
                <c:pt idx="857">
                  <c:v>65.054492074763232</c:v>
                </c:pt>
                <c:pt idx="858">
                  <c:v>65.06281536553557</c:v>
                </c:pt>
                <c:pt idx="859">
                  <c:v>65.071134876338292</c:v>
                </c:pt>
                <c:pt idx="860">
                  <c:v>65.079450619074649</c:v>
                </c:pt>
                <c:pt idx="861">
                  <c:v>65.087762605614174</c:v>
                </c:pt>
                <c:pt idx="862">
                  <c:v>65.096070847792944</c:v>
                </c:pt>
                <c:pt idx="863">
                  <c:v>65.104375357413616</c:v>
                </c:pt>
                <c:pt idx="864">
                  <c:v>65.112676146245718</c:v>
                </c:pt>
                <c:pt idx="865">
                  <c:v>65.120973226025683</c:v>
                </c:pt>
                <c:pt idx="866">
                  <c:v>65.129266608457087</c:v>
                </c:pt>
                <c:pt idx="867">
                  <c:v>65.137556305210808</c:v>
                </c:pt>
                <c:pt idx="868">
                  <c:v>65.145842327925081</c:v>
                </c:pt>
                <c:pt idx="869">
                  <c:v>65.154124688205812</c:v>
                </c:pt>
                <c:pt idx="870">
                  <c:v>65.162403397626562</c:v>
                </c:pt>
                <c:pt idx="871">
                  <c:v>65.170678467728848</c:v>
                </c:pt>
                <c:pt idx="872">
                  <c:v>65.178949910022169</c:v>
                </c:pt>
                <c:pt idx="873">
                  <c:v>65.187217735984262</c:v>
                </c:pt>
                <c:pt idx="874">
                  <c:v>65.195481957061162</c:v>
                </c:pt>
                <c:pt idx="875">
                  <c:v>65.203742584667438</c:v>
                </c:pt>
                <c:pt idx="876">
                  <c:v>65.211999630186241</c:v>
                </c:pt>
                <c:pt idx="877">
                  <c:v>65.220253104969572</c:v>
                </c:pt>
                <c:pt idx="878">
                  <c:v>65.228503020338337</c:v>
                </c:pt>
                <c:pt idx="879">
                  <c:v>65.236749387582478</c:v>
                </c:pt>
                <c:pt idx="880">
                  <c:v>65.244992217961226</c:v>
                </c:pt>
                <c:pt idx="881">
                  <c:v>65.253231522703132</c:v>
                </c:pt>
                <c:pt idx="882">
                  <c:v>65.261467313006307</c:v>
                </c:pt>
                <c:pt idx="883">
                  <c:v>65.26969960003845</c:v>
                </c:pt>
                <c:pt idx="884">
                  <c:v>65.277928394937121</c:v>
                </c:pt>
                <c:pt idx="885">
                  <c:v>65.286153708809763</c:v>
                </c:pt>
                <c:pt idx="886">
                  <c:v>65.294375552733953</c:v>
                </c:pt>
                <c:pt idx="887">
                  <c:v>65.302593937757422</c:v>
                </c:pt>
                <c:pt idx="888">
                  <c:v>65.310808874898299</c:v>
                </c:pt>
                <c:pt idx="889">
                  <c:v>65.319020375145229</c:v>
                </c:pt>
                <c:pt idx="890">
                  <c:v>65.327228449457436</c:v>
                </c:pt>
                <c:pt idx="891">
                  <c:v>65.335433108764931</c:v>
                </c:pt>
                <c:pt idx="892">
                  <c:v>65.343634363968661</c:v>
                </c:pt>
                <c:pt idx="893">
                  <c:v>65.351832225940583</c:v>
                </c:pt>
                <c:pt idx="894">
                  <c:v>65.360026705523836</c:v>
                </c:pt>
                <c:pt idx="895">
                  <c:v>65.36821781353288</c:v>
                </c:pt>
                <c:pt idx="896">
                  <c:v>65.376405560753625</c:v>
                </c:pt>
                <c:pt idx="897">
                  <c:v>65.384589957943518</c:v>
                </c:pt>
                <c:pt idx="898">
                  <c:v>65.392771015831769</c:v>
                </c:pt>
                <c:pt idx="899">
                  <c:v>65.400948745119393</c:v>
                </c:pt>
                <c:pt idx="900">
                  <c:v>65.409123156479382</c:v>
                </c:pt>
                <c:pt idx="901">
                  <c:v>65.417294260556829</c:v>
                </c:pt>
                <c:pt idx="902">
                  <c:v>65.42546206796905</c:v>
                </c:pt>
                <c:pt idx="903">
                  <c:v>65.43362658930576</c:v>
                </c:pt>
                <c:pt idx="904">
                  <c:v>65.441787835129091</c:v>
                </c:pt>
                <c:pt idx="905">
                  <c:v>65.449945815973862</c:v>
                </c:pt>
                <c:pt idx="906">
                  <c:v>65.458100542347566</c:v>
                </c:pt>
                <c:pt idx="907">
                  <c:v>65.466252024730608</c:v>
                </c:pt>
                <c:pt idx="908">
                  <c:v>65.474400273576379</c:v>
                </c:pt>
                <c:pt idx="909">
                  <c:v>65.482545299311369</c:v>
                </c:pt>
                <c:pt idx="910">
                  <c:v>65.490687112335308</c:v>
                </c:pt>
                <c:pt idx="911">
                  <c:v>65.498825723021326</c:v>
                </c:pt>
                <c:pt idx="912">
                  <c:v>65.50696114171599</c:v>
                </c:pt>
                <c:pt idx="913">
                  <c:v>65.515093378739522</c:v>
                </c:pt>
                <c:pt idx="914">
                  <c:v>65.523222444385823</c:v>
                </c:pt>
                <c:pt idx="915">
                  <c:v>65.531348348922691</c:v>
                </c:pt>
                <c:pt idx="916">
                  <c:v>65.539471102591904</c:v>
                </c:pt>
                <c:pt idx="917">
                  <c:v>65.547590715609289</c:v>
                </c:pt>
                <c:pt idx="918">
                  <c:v>65.555707198164896</c:v>
                </c:pt>
                <c:pt idx="919">
                  <c:v>65.563820560423125</c:v>
                </c:pt>
                <c:pt idx="920">
                  <c:v>65.571930812522808</c:v>
                </c:pt>
                <c:pt idx="921">
                  <c:v>65.580037964577329</c:v>
                </c:pt>
                <c:pt idx="922">
                  <c:v>65.588142026674802</c:v>
                </c:pt>
                <c:pt idx="923">
                  <c:v>65.596243008878091</c:v>
                </c:pt>
                <c:pt idx="924">
                  <c:v>65.604340921224974</c:v>
                </c:pt>
                <c:pt idx="925">
                  <c:v>65.612435773728293</c:v>
                </c:pt>
                <c:pt idx="926">
                  <c:v>65.620527576376006</c:v>
                </c:pt>
                <c:pt idx="927">
                  <c:v>65.628616339131312</c:v>
                </c:pt>
                <c:pt idx="928">
                  <c:v>65.636702071932845</c:v>
                </c:pt>
                <c:pt idx="929">
                  <c:v>65.644784784694636</c:v>
                </c:pt>
                <c:pt idx="930">
                  <c:v>65.652864487306374</c:v>
                </c:pt>
                <c:pt idx="931">
                  <c:v>65.660941189633434</c:v>
                </c:pt>
                <c:pt idx="932">
                  <c:v>65.669014901517002</c:v>
                </c:pt>
                <c:pt idx="933">
                  <c:v>65.677085632774208</c:v>
                </c:pt>
                <c:pt idx="934">
                  <c:v>65.685153393198206</c:v>
                </c:pt>
                <c:pt idx="935">
                  <c:v>65.693218192558305</c:v>
                </c:pt>
                <c:pt idx="936">
                  <c:v>65.701280040600054</c:v>
                </c:pt>
                <c:pt idx="937">
                  <c:v>65.709338947045396</c:v>
                </c:pt>
                <c:pt idx="938">
                  <c:v>65.717394921592728</c:v>
                </c:pt>
                <c:pt idx="939">
                  <c:v>65.725447973917042</c:v>
                </c:pt>
                <c:pt idx="940">
                  <c:v>65.733498113669967</c:v>
                </c:pt>
                <c:pt idx="941">
                  <c:v>65.74154535048001</c:v>
                </c:pt>
                <c:pt idx="942">
                  <c:v>65.749589693952515</c:v>
                </c:pt>
                <c:pt idx="943">
                  <c:v>65.75763115366982</c:v>
                </c:pt>
                <c:pt idx="944">
                  <c:v>65.765669739191438</c:v>
                </c:pt>
                <c:pt idx="945">
                  <c:v>65.773705460054032</c:v>
                </c:pt>
                <c:pt idx="946">
                  <c:v>65.781738325771599</c:v>
                </c:pt>
                <c:pt idx="947">
                  <c:v>65.789768345835569</c:v>
                </c:pt>
                <c:pt idx="948">
                  <c:v>65.79779552971489</c:v>
                </c:pt>
                <c:pt idx="949">
                  <c:v>65.805819886856142</c:v>
                </c:pt>
                <c:pt idx="950">
                  <c:v>65.813841426683595</c:v>
                </c:pt>
                <c:pt idx="951">
                  <c:v>65.821860158599392</c:v>
                </c:pt>
                <c:pt idx="952">
                  <c:v>65.829876091983579</c:v>
                </c:pt>
                <c:pt idx="953">
                  <c:v>65.837889236194243</c:v>
                </c:pt>
                <c:pt idx="954">
                  <c:v>65.845899600567577</c:v>
                </c:pt>
                <c:pt idx="955">
                  <c:v>65.853907194418042</c:v>
                </c:pt>
                <c:pt idx="956">
                  <c:v>65.8619120270384</c:v>
                </c:pt>
                <c:pt idx="957">
                  <c:v>65.869914107699813</c:v>
                </c:pt>
                <c:pt idx="958">
                  <c:v>65.877913445652027</c:v>
                </c:pt>
                <c:pt idx="959">
                  <c:v>65.885910050123357</c:v>
                </c:pt>
                <c:pt idx="960">
                  <c:v>65.89390393032086</c:v>
                </c:pt>
                <c:pt idx="961">
                  <c:v>65.901895095430405</c:v>
                </c:pt>
                <c:pt idx="962">
                  <c:v>65.909883554616755</c:v>
                </c:pt>
                <c:pt idx="963">
                  <c:v>65.917869317023701</c:v>
                </c:pt>
                <c:pt idx="964">
                  <c:v>65.925852391774129</c:v>
                </c:pt>
                <c:pt idx="965">
                  <c:v>65.93383278797009</c:v>
                </c:pt>
                <c:pt idx="966">
                  <c:v>65.941810514692975</c:v>
                </c:pt>
                <c:pt idx="967">
                  <c:v>65.949785581003525</c:v>
                </c:pt>
                <c:pt idx="968">
                  <c:v>65.957757995941961</c:v>
                </c:pt>
                <c:pt idx="969">
                  <c:v>65.965727768528097</c:v>
                </c:pt>
                <c:pt idx="970">
                  <c:v>65.97369490776137</c:v>
                </c:pt>
                <c:pt idx="971">
                  <c:v>65.981659422621007</c:v>
                </c:pt>
                <c:pt idx="972">
                  <c:v>65.989621322066071</c:v>
                </c:pt>
                <c:pt idx="973">
                  <c:v>65.997580615035531</c:v>
                </c:pt>
                <c:pt idx="974">
                  <c:v>66.005537310448432</c:v>
                </c:pt>
                <c:pt idx="975">
                  <c:v>66.013491417203937</c:v>
                </c:pt>
                <c:pt idx="976">
                  <c:v>66.021442944181359</c:v>
                </c:pt>
                <c:pt idx="977">
                  <c:v>66.02939190024037</c:v>
                </c:pt>
                <c:pt idx="978">
                  <c:v>66.037338294220987</c:v>
                </c:pt>
                <c:pt idx="979">
                  <c:v>66.045282134943733</c:v>
                </c:pt>
                <c:pt idx="980">
                  <c:v>66.053223431209702</c:v>
                </c:pt>
                <c:pt idx="981">
                  <c:v>66.061162191800605</c:v>
                </c:pt>
                <c:pt idx="982">
                  <c:v>66.069098425478899</c:v>
                </c:pt>
                <c:pt idx="983">
                  <c:v>66.077032140987896</c:v>
                </c:pt>
                <c:pt idx="984">
                  <c:v>66.084963347051783</c:v>
                </c:pt>
                <c:pt idx="985">
                  <c:v>66.092892052375802</c:v>
                </c:pt>
                <c:pt idx="986">
                  <c:v>66.100818265646197</c:v>
                </c:pt>
                <c:pt idx="987">
                  <c:v>66.10874199553048</c:v>
                </c:pt>
                <c:pt idx="988">
                  <c:v>66.116663250677334</c:v>
                </c:pt>
                <c:pt idx="989">
                  <c:v>66.124582039716827</c:v>
                </c:pt>
                <c:pt idx="990">
                  <c:v>66.132498371260468</c:v>
                </c:pt>
                <c:pt idx="991">
                  <c:v>66.140412253901232</c:v>
                </c:pt>
                <c:pt idx="992">
                  <c:v>66.148323696213708</c:v>
                </c:pt>
                <c:pt idx="993">
                  <c:v>66.156232706754153</c:v>
                </c:pt>
                <c:pt idx="994">
                  <c:v>66.164139294060604</c:v>
                </c:pt>
                <c:pt idx="995">
                  <c:v>66.172043466652909</c:v>
                </c:pt>
                <c:pt idx="996">
                  <c:v>66.179945233032882</c:v>
                </c:pt>
                <c:pt idx="997">
                  <c:v>66.18784460168429</c:v>
                </c:pt>
                <c:pt idx="998">
                  <c:v>66.195741581073023</c:v>
                </c:pt>
                <c:pt idx="999">
                  <c:v>66.203636179647134</c:v>
                </c:pt>
                <c:pt idx="1000">
                  <c:v>66.211528405836916</c:v>
                </c:pt>
                <c:pt idx="1001">
                  <c:v>66.21941826805498</c:v>
                </c:pt>
                <c:pt idx="1002">
                  <c:v>66.227305774696376</c:v>
                </c:pt>
                <c:pt idx="1003">
                  <c:v>66.235190934138615</c:v>
                </c:pt>
                <c:pt idx="1004">
                  <c:v>66.2430737547418</c:v>
                </c:pt>
                <c:pt idx="1005">
                  <c:v>66.250954244848643</c:v>
                </c:pt>
                <c:pt idx="1006">
                  <c:v>66.258832412784628</c:v>
                </c:pt>
                <c:pt idx="1007">
                  <c:v>66.266708266857989</c:v>
                </c:pt>
                <c:pt idx="1008">
                  <c:v>66.274581815359909</c:v>
                </c:pt>
                <c:pt idx="1009">
                  <c:v>66.282453066564457</c:v>
                </c:pt>
                <c:pt idx="1010">
                  <c:v>66.290322028728795</c:v>
                </c:pt>
                <c:pt idx="1011">
                  <c:v>66.298188710093143</c:v>
                </c:pt>
                <c:pt idx="1012">
                  <c:v>66.306053118880968</c:v>
                </c:pt>
                <c:pt idx="1013">
                  <c:v>66.313915263298981</c:v>
                </c:pt>
                <c:pt idx="1014">
                  <c:v>66.321775151537182</c:v>
                </c:pt>
                <c:pt idx="1015">
                  <c:v>66.329632791769086</c:v>
                </c:pt>
                <c:pt idx="1016">
                  <c:v>66.337488192151596</c:v>
                </c:pt>
                <c:pt idx="1017">
                  <c:v>66.345341360825287</c:v>
                </c:pt>
                <c:pt idx="1018">
                  <c:v>66.353192305914263</c:v>
                </c:pt>
                <c:pt idx="1019">
                  <c:v>66.361041035526455</c:v>
                </c:pt>
                <c:pt idx="1020">
                  <c:v>66.368887557753467</c:v>
                </c:pt>
                <c:pt idx="1021">
                  <c:v>66.376731880670889</c:v>
                </c:pt>
                <c:pt idx="1022">
                  <c:v>66.384574012338149</c:v>
                </c:pt>
                <c:pt idx="1023">
                  <c:v>66.39241396079872</c:v>
                </c:pt>
                <c:pt idx="1024">
                  <c:v>66.400251734080172</c:v>
                </c:pt>
                <c:pt idx="1025">
                  <c:v>66.408087340194186</c:v>
                </c:pt>
                <c:pt idx="1026">
                  <c:v>66.415920787136727</c:v>
                </c:pt>
                <c:pt idx="1027">
                  <c:v>66.423752082888015</c:v>
                </c:pt>
                <c:pt idx="1028">
                  <c:v>66.431581235412636</c:v>
                </c:pt>
                <c:pt idx="1029">
                  <c:v>66.439408252659661</c:v>
                </c:pt>
                <c:pt idx="1030">
                  <c:v>66.447233142562595</c:v>
                </c:pt>
                <c:pt idx="1031">
                  <c:v>66.455055913039615</c:v>
                </c:pt>
                <c:pt idx="1032">
                  <c:v>66.462876571993476</c:v>
                </c:pt>
                <c:pt idx="1033">
                  <c:v>66.4706951273117</c:v>
                </c:pt>
                <c:pt idx="1034">
                  <c:v>66.478511586866574</c:v>
                </c:pt>
                <c:pt idx="1035">
                  <c:v>66.486325958515266</c:v>
                </c:pt>
                <c:pt idx="1036">
                  <c:v>66.494138250099851</c:v>
                </c:pt>
                <c:pt idx="1037">
                  <c:v>66.501948469447427</c:v>
                </c:pt>
                <c:pt idx="1038">
                  <c:v>66.509756624370127</c:v>
                </c:pt>
                <c:pt idx="1039">
                  <c:v>66.517562722665261</c:v>
                </c:pt>
                <c:pt idx="1040">
                  <c:v>66.525366772115277</c:v>
                </c:pt>
                <c:pt idx="1041">
                  <c:v>66.533168780487983</c:v>
                </c:pt>
                <c:pt idx="1042">
                  <c:v>66.54096875553644</c:v>
                </c:pt>
                <c:pt idx="1043">
                  <c:v>66.548766704999167</c:v>
                </c:pt>
                <c:pt idx="1044">
                  <c:v>66.556562636600148</c:v>
                </c:pt>
                <c:pt idx="1045">
                  <c:v>66.564356558048857</c:v>
                </c:pt>
                <c:pt idx="1046">
                  <c:v>66.572148477040443</c:v>
                </c:pt>
                <c:pt idx="1047">
                  <c:v>66.579938401255674</c:v>
                </c:pt>
                <c:pt idx="1048">
                  <c:v>66.58772633836108</c:v>
                </c:pt>
                <c:pt idx="1049">
                  <c:v>66.595512296008991</c:v>
                </c:pt>
                <c:pt idx="1050">
                  <c:v>66.603296281837572</c:v>
                </c:pt>
                <c:pt idx="1051">
                  <c:v>66.611078303470961</c:v>
                </c:pt>
                <c:pt idx="1052">
                  <c:v>66.61885836851927</c:v>
                </c:pt>
                <c:pt idx="1053">
                  <c:v>66.626636484578682</c:v>
                </c:pt>
                <c:pt idx="1054">
                  <c:v>66.634412659231501</c:v>
                </c:pt>
                <c:pt idx="1055">
                  <c:v>66.642186900046184</c:v>
                </c:pt>
                <c:pt idx="1056">
                  <c:v>66.649959214577521</c:v>
                </c:pt>
                <c:pt idx="1057">
                  <c:v>66.65772961036653</c:v>
                </c:pt>
                <c:pt idx="1058">
                  <c:v>66.665498094940673</c:v>
                </c:pt>
                <c:pt idx="1059">
                  <c:v>66.673264675813797</c:v>
                </c:pt>
                <c:pt idx="1060">
                  <c:v>66.681029360486306</c:v>
                </c:pt>
                <c:pt idx="1061">
                  <c:v>66.688792156445146</c:v>
                </c:pt>
                <c:pt idx="1062">
                  <c:v>66.696553071163876</c:v>
                </c:pt>
                <c:pt idx="1063">
                  <c:v>66.70431211210277</c:v>
                </c:pt>
                <c:pt idx="1064">
                  <c:v>66.712069286708825</c:v>
                </c:pt>
                <c:pt idx="1065">
                  <c:v>66.719824602415898</c:v>
                </c:pt>
                <c:pt idx="1066">
                  <c:v>66.727578066644668</c:v>
                </c:pt>
                <c:pt idx="1067">
                  <c:v>66.7353296868028</c:v>
                </c:pt>
                <c:pt idx="1068">
                  <c:v>66.743079470284883</c:v>
                </c:pt>
                <c:pt idx="1069">
                  <c:v>66.750827424472646</c:v>
                </c:pt>
                <c:pt idx="1070">
                  <c:v>66.758573556734873</c:v>
                </c:pt>
                <c:pt idx="1071">
                  <c:v>66.766317874427529</c:v>
                </c:pt>
                <c:pt idx="1072">
                  <c:v>66.774060384893858</c:v>
                </c:pt>
                <c:pt idx="1073">
                  <c:v>66.78180109546436</c:v>
                </c:pt>
                <c:pt idx="1074">
                  <c:v>66.7895400134569</c:v>
                </c:pt>
                <c:pt idx="1075">
                  <c:v>66.797277146176754</c:v>
                </c:pt>
                <c:pt idx="1076">
                  <c:v>66.805012500916661</c:v>
                </c:pt>
                <c:pt idx="1077">
                  <c:v>66.812746084956927</c:v>
                </c:pt>
                <c:pt idx="1078">
                  <c:v>66.820477905565397</c:v>
                </c:pt>
                <c:pt idx="1079">
                  <c:v>66.828207969997592</c:v>
                </c:pt>
                <c:pt idx="1080">
                  <c:v>66.835936285496729</c:v>
                </c:pt>
                <c:pt idx="1081">
                  <c:v>66.843662859293815</c:v>
                </c:pt>
                <c:pt idx="1082">
                  <c:v>66.851387698607624</c:v>
                </c:pt>
                <c:pt idx="1083">
                  <c:v>66.859110810644836</c:v>
                </c:pt>
                <c:pt idx="1084">
                  <c:v>66.866832202600079</c:v>
                </c:pt>
                <c:pt idx="1085">
                  <c:v>66.874551881655961</c:v>
                </c:pt>
                <c:pt idx="1086">
                  <c:v>66.882269854983107</c:v>
                </c:pt>
                <c:pt idx="1087">
                  <c:v>66.889986129740294</c:v>
                </c:pt>
                <c:pt idx="1088">
                  <c:v>66.897700713074428</c:v>
                </c:pt>
                <c:pt idx="1089">
                  <c:v>66.90541361212064</c:v>
                </c:pt>
                <c:pt idx="1090">
                  <c:v>66.913124834002318</c:v>
                </c:pt>
                <c:pt idx="1091">
                  <c:v>66.920834385831213</c:v>
                </c:pt>
                <c:pt idx="1092">
                  <c:v>66.928542274707425</c:v>
                </c:pt>
                <c:pt idx="1093">
                  <c:v>66.936248507719498</c:v>
                </c:pt>
                <c:pt idx="1094">
                  <c:v>66.943953091944451</c:v>
                </c:pt>
                <c:pt idx="1095">
                  <c:v>66.951656034447907</c:v>
                </c:pt>
                <c:pt idx="1096">
                  <c:v>66.959357342284036</c:v>
                </c:pt>
                <c:pt idx="1097">
                  <c:v>66.96705702249568</c:v>
                </c:pt>
                <c:pt idx="1098">
                  <c:v>66.974755082114385</c:v>
                </c:pt>
                <c:pt idx="1099">
                  <c:v>66.982451528160453</c:v>
                </c:pt>
                <c:pt idx="1100">
                  <c:v>66.99014636764305</c:v>
                </c:pt>
                <c:pt idx="1101">
                  <c:v>66.997839607560152</c:v>
                </c:pt>
                <c:pt idx="1102">
                  <c:v>67.005531254898685</c:v>
                </c:pt>
                <c:pt idx="1103">
                  <c:v>67.013221316634571</c:v>
                </c:pt>
                <c:pt idx="1104">
                  <c:v>67.020909799732706</c:v>
                </c:pt>
                <c:pt idx="1105">
                  <c:v>67.028596711147145</c:v>
                </c:pt>
                <c:pt idx="1106">
                  <c:v>67.036282057821012</c:v>
                </c:pt>
                <c:pt idx="1107">
                  <c:v>67.043965846686632</c:v>
                </c:pt>
                <c:pt idx="1108">
                  <c:v>67.051648084665601</c:v>
                </c:pt>
                <c:pt idx="1109">
                  <c:v>67.059328778668799</c:v>
                </c:pt>
                <c:pt idx="1110">
                  <c:v>67.067007935596394</c:v>
                </c:pt>
                <c:pt idx="1111">
                  <c:v>67.074685562338018</c:v>
                </c:pt>
                <c:pt idx="1112">
                  <c:v>67.082361665772723</c:v>
                </c:pt>
                <c:pt idx="1113">
                  <c:v>67.090036252769039</c:v>
                </c:pt>
                <c:pt idx="1114">
                  <c:v>67.097709330185069</c:v>
                </c:pt>
                <c:pt idx="1115">
                  <c:v>67.105380904868511</c:v>
                </c:pt>
                <c:pt idx="1116">
                  <c:v>67.113050983656692</c:v>
                </c:pt>
                <c:pt idx="1117">
                  <c:v>67.120719573376675</c:v>
                </c:pt>
                <c:pt idx="1118">
                  <c:v>67.128386680845253</c:v>
                </c:pt>
                <c:pt idx="1119">
                  <c:v>67.136052312868998</c:v>
                </c:pt>
                <c:pt idx="1120">
                  <c:v>67.143716476244379</c:v>
                </c:pt>
                <c:pt idx="1121">
                  <c:v>67.151379177757732</c:v>
                </c:pt>
                <c:pt idx="1122">
                  <c:v>67.159040424185335</c:v>
                </c:pt>
                <c:pt idx="1123">
                  <c:v>67.1667002222935</c:v>
                </c:pt>
                <c:pt idx="1124">
                  <c:v>67.174358578838579</c:v>
                </c:pt>
                <c:pt idx="1125">
                  <c:v>67.18201550056699</c:v>
                </c:pt>
                <c:pt idx="1126">
                  <c:v>67.189670994215319</c:v>
                </c:pt>
                <c:pt idx="1127">
                  <c:v>67.197325066510359</c:v>
                </c:pt>
                <c:pt idx="1128">
                  <c:v>67.204977724169126</c:v>
                </c:pt>
                <c:pt idx="1129">
                  <c:v>67.212628973898944</c:v>
                </c:pt>
                <c:pt idx="1130">
                  <c:v>67.220278822397475</c:v>
                </c:pt>
                <c:pt idx="1131">
                  <c:v>67.227927276352744</c:v>
                </c:pt>
                <c:pt idx="1132">
                  <c:v>67.235574342443257</c:v>
                </c:pt>
                <c:pt idx="1133">
                  <c:v>67.243220027337955</c:v>
                </c:pt>
                <c:pt idx="1134">
                  <c:v>67.25086433769637</c:v>
                </c:pt>
                <c:pt idx="1135">
                  <c:v>67.258507280168544</c:v>
                </c:pt>
                <c:pt idx="1136">
                  <c:v>67.266148861395209</c:v>
                </c:pt>
                <c:pt idx="1137">
                  <c:v>67.273789088007717</c:v>
                </c:pt>
                <c:pt idx="1138">
                  <c:v>67.281427966628186</c:v>
                </c:pt>
                <c:pt idx="1139">
                  <c:v>67.289065503869466</c:v>
                </c:pt>
                <c:pt idx="1140">
                  <c:v>67.296701706335242</c:v>
                </c:pt>
                <c:pt idx="1141">
                  <c:v>67.30433658062006</c:v>
                </c:pt>
                <c:pt idx="1142">
                  <c:v>67.311970133309359</c:v>
                </c:pt>
                <c:pt idx="1143">
                  <c:v>67.319602370979538</c:v>
                </c:pt>
                <c:pt idx="1144">
                  <c:v>67.327233300197989</c:v>
                </c:pt>
                <c:pt idx="1145">
                  <c:v>67.334862927523162</c:v>
                </c:pt>
                <c:pt idx="1146">
                  <c:v>67.342491259504598</c:v>
                </c:pt>
                <c:pt idx="1147">
                  <c:v>67.350118302682958</c:v>
                </c:pt>
                <c:pt idx="1148">
                  <c:v>67.35774406359009</c:v>
                </c:pt>
                <c:pt idx="1149">
                  <c:v>67.365368548749075</c:v>
                </c:pt>
                <c:pt idx="1150">
                  <c:v>67.372991764674268</c:v>
                </c:pt>
                <c:pt idx="1151">
                  <c:v>67.380613717871327</c:v>
                </c:pt>
                <c:pt idx="1152">
                  <c:v>67.388234414837285</c:v>
                </c:pt>
                <c:pt idx="1153">
                  <c:v>67.395853862060591</c:v>
                </c:pt>
                <c:pt idx="1154">
                  <c:v>67.403472066021095</c:v>
                </c:pt>
                <c:pt idx="1155">
                  <c:v>67.411089033190223</c:v>
                </c:pt>
                <c:pt idx="1156">
                  <c:v>67.418704770030857</c:v>
                </c:pt>
                <c:pt idx="1157">
                  <c:v>67.42631928299754</c:v>
                </c:pt>
                <c:pt idx="1158">
                  <c:v>67.433932578536371</c:v>
                </c:pt>
                <c:pt idx="1159">
                  <c:v>67.441544663085168</c:v>
                </c:pt>
                <c:pt idx="1160">
                  <c:v>67.449155543073473</c:v>
                </c:pt>
                <c:pt idx="1161">
                  <c:v>67.456765224922535</c:v>
                </c:pt>
                <c:pt idx="1162">
                  <c:v>67.464373715045454</c:v>
                </c:pt>
                <c:pt idx="1163">
                  <c:v>67.471981019847149</c:v>
                </c:pt>
                <c:pt idx="1164">
                  <c:v>67.479587145724437</c:v>
                </c:pt>
                <c:pt idx="1165">
                  <c:v>67.487192099066064</c:v>
                </c:pt>
                <c:pt idx="1166">
                  <c:v>67.494795886252774</c:v>
                </c:pt>
                <c:pt idx="1167">
                  <c:v>67.502398513657297</c:v>
                </c:pt>
                <c:pt idx="1168">
                  <c:v>67.509999987644434</c:v>
                </c:pt>
                <c:pt idx="1169">
                  <c:v>67.517600314571084</c:v>
                </c:pt>
                <c:pt idx="1170">
                  <c:v>67.5251995007863</c:v>
                </c:pt>
                <c:pt idx="1171">
                  <c:v>67.532797552631322</c:v>
                </c:pt>
                <c:pt idx="1172">
                  <c:v>67.540394476439616</c:v>
                </c:pt>
                <c:pt idx="1173">
                  <c:v>67.547990278536943</c:v>
                </c:pt>
                <c:pt idx="1174">
                  <c:v>67.555584965241309</c:v>
                </c:pt>
                <c:pt idx="1175">
                  <c:v>67.563178542863156</c:v>
                </c:pt>
                <c:pt idx="1176">
                  <c:v>67.570771017705283</c:v>
                </c:pt>
                <c:pt idx="1177">
                  <c:v>67.578362396062928</c:v>
                </c:pt>
                <c:pt idx="1178">
                  <c:v>67.585952684223827</c:v>
                </c:pt>
                <c:pt idx="1179">
                  <c:v>67.593541888468195</c:v>
                </c:pt>
                <c:pt idx="1180">
                  <c:v>67.601130015068847</c:v>
                </c:pt>
                <c:pt idx="1181">
                  <c:v>67.60871707029122</c:v>
                </c:pt>
                <c:pt idx="1182">
                  <c:v>67.616303060393349</c:v>
                </c:pt>
                <c:pt idx="1183">
                  <c:v>67.623887991625949</c:v>
                </c:pt>
                <c:pt idx="1184">
                  <c:v>67.631471870232517</c:v>
                </c:pt>
                <c:pt idx="1185">
                  <c:v>67.639054702449258</c:v>
                </c:pt>
                <c:pt idx="1186">
                  <c:v>67.646636494505216</c:v>
                </c:pt>
                <c:pt idx="1187">
                  <c:v>67.654217252622288</c:v>
                </c:pt>
                <c:pt idx="1188">
                  <c:v>67.661796983015222</c:v>
                </c:pt>
                <c:pt idx="1189">
                  <c:v>67.669375691891702</c:v>
                </c:pt>
                <c:pt idx="1190">
                  <c:v>67.676953385452435</c:v>
                </c:pt>
                <c:pt idx="1191">
                  <c:v>67.684530069891053</c:v>
                </c:pt>
                <c:pt idx="1192">
                  <c:v>67.69210575139428</c:v>
                </c:pt>
                <c:pt idx="1193">
                  <c:v>67.699680436141932</c:v>
                </c:pt>
                <c:pt idx="1194">
                  <c:v>67.707254130306922</c:v>
                </c:pt>
                <c:pt idx="1195">
                  <c:v>67.714826840055338</c:v>
                </c:pt>
                <c:pt idx="1196">
                  <c:v>67.722398571546478</c:v>
                </c:pt>
                <c:pt idx="1197">
                  <c:v>67.729969330932903</c:v>
                </c:pt>
                <c:pt idx="1198">
                  <c:v>67.73753912436041</c:v>
                </c:pt>
                <c:pt idx="1199">
                  <c:v>67.745107957968145</c:v>
                </c:pt>
                <c:pt idx="1200">
                  <c:v>67.752675837888631</c:v>
                </c:pt>
                <c:pt idx="1201">
                  <c:v>67.760242770247771</c:v>
                </c:pt>
                <c:pt idx="1202">
                  <c:v>67.767808761164872</c:v>
                </c:pt>
                <c:pt idx="1203">
                  <c:v>67.775373816752776</c:v>
                </c:pt>
                <c:pt idx="1204">
                  <c:v>67.782937943117815</c:v>
                </c:pt>
                <c:pt idx="1205">
                  <c:v>67.790501146359873</c:v>
                </c:pt>
                <c:pt idx="1206">
                  <c:v>67.798063432572405</c:v>
                </c:pt>
                <c:pt idx="1207">
                  <c:v>67.805624807842534</c:v>
                </c:pt>
                <c:pt idx="1208">
                  <c:v>67.813185278251041</c:v>
                </c:pt>
                <c:pt idx="1209">
                  <c:v>67.820744849872383</c:v>
                </c:pt>
                <c:pt idx="1210">
                  <c:v>67.828303528774782</c:v>
                </c:pt>
                <c:pt idx="1211">
                  <c:v>67.835861321020246</c:v>
                </c:pt>
                <c:pt idx="1212">
                  <c:v>67.843418232664604</c:v>
                </c:pt>
                <c:pt idx="1213">
                  <c:v>67.850974269757501</c:v>
                </c:pt>
                <c:pt idx="1214">
                  <c:v>67.858529438342529</c:v>
                </c:pt>
                <c:pt idx="1215">
                  <c:v>67.866083744457157</c:v>
                </c:pt>
                <c:pt idx="1216">
                  <c:v>67.873637194132897</c:v>
                </c:pt>
                <c:pt idx="1217">
                  <c:v>67.881189793395194</c:v>
                </c:pt>
                <c:pt idx="1218">
                  <c:v>67.888741548263539</c:v>
                </c:pt>
                <c:pt idx="1219">
                  <c:v>67.896292464751554</c:v>
                </c:pt>
                <c:pt idx="1220">
                  <c:v>67.903842548866933</c:v>
                </c:pt>
                <c:pt idx="1221">
                  <c:v>67.911391806611547</c:v>
                </c:pt>
                <c:pt idx="1222">
                  <c:v>67.918940243981439</c:v>
                </c:pt>
                <c:pt idx="1223">
                  <c:v>67.92648786696688</c:v>
                </c:pt>
                <c:pt idx="1224">
                  <c:v>67.93403468155239</c:v>
                </c:pt>
                <c:pt idx="1225">
                  <c:v>67.941580693716844</c:v>
                </c:pt>
                <c:pt idx="1226">
                  <c:v>67.949125909433363</c:v>
                </c:pt>
                <c:pt idx="1227">
                  <c:v>67.956670334669525</c:v>
                </c:pt>
                <c:pt idx="1228">
                  <c:v>67.964213975387267</c:v>
                </c:pt>
                <c:pt idx="1229">
                  <c:v>67.971756837542969</c:v>
                </c:pt>
                <c:pt idx="1230">
                  <c:v>67.979298927087513</c:v>
                </c:pt>
                <c:pt idx="1231">
                  <c:v>67.986840249966278</c:v>
                </c:pt>
                <c:pt idx="1232">
                  <c:v>67.994380812119203</c:v>
                </c:pt>
                <c:pt idx="1233">
                  <c:v>68.001920619480785</c:v>
                </c:pt>
                <c:pt idx="1234">
                  <c:v>68.009459677980203</c:v>
                </c:pt>
                <c:pt idx="1235">
                  <c:v>68.016997993541239</c:v>
                </c:pt>
                <c:pt idx="1236">
                  <c:v>68.024535572082385</c:v>
                </c:pt>
                <c:pt idx="1237">
                  <c:v>68.032072419516879</c:v>
                </c:pt>
                <c:pt idx="1238">
                  <c:v>68.039608541752671</c:v>
                </c:pt>
                <c:pt idx="1239">
                  <c:v>68.047143944692579</c:v>
                </c:pt>
                <c:pt idx="1240">
                  <c:v>68.054678634234207</c:v>
                </c:pt>
                <c:pt idx="1241">
                  <c:v>68.062212616270045</c:v>
                </c:pt>
                <c:pt idx="1242">
                  <c:v>68.069745896687465</c:v>
                </c:pt>
                <c:pt idx="1243">
                  <c:v>68.077278481368808</c:v>
                </c:pt>
                <c:pt idx="1244">
                  <c:v>68.084810376191385</c:v>
                </c:pt>
                <c:pt idx="1245">
                  <c:v>68.092341587027477</c:v>
                </c:pt>
                <c:pt idx="1246">
                  <c:v>68.099872119744461</c:v>
                </c:pt>
                <c:pt idx="1247">
                  <c:v>68.107401980204742</c:v>
                </c:pt>
                <c:pt idx="1248">
                  <c:v>68.114931174265877</c:v>
                </c:pt>
                <c:pt idx="1249">
                  <c:v>68.12245970778055</c:v>
                </c:pt>
                <c:pt idx="1250">
                  <c:v>68.129987586596613</c:v>
                </c:pt>
                <c:pt idx="1251">
                  <c:v>68.137514816557157</c:v>
                </c:pt>
                <c:pt idx="1252">
                  <c:v>68.145041403500514</c:v>
                </c:pt>
                <c:pt idx="1253">
                  <c:v>68.152567353260281</c:v>
                </c:pt>
                <c:pt idx="1254">
                  <c:v>68.160092671665382</c:v>
                </c:pt>
                <c:pt idx="1255">
                  <c:v>68.167617364540106</c:v>
                </c:pt>
                <c:pt idx="1256">
                  <c:v>68.175141437704113</c:v>
                </c:pt>
                <c:pt idx="1257">
                  <c:v>68.182664896972483</c:v>
                </c:pt>
                <c:pt idx="1258">
                  <c:v>68.190187748155751</c:v>
                </c:pt>
                <c:pt idx="1259">
                  <c:v>68.197709997059917</c:v>
                </c:pt>
                <c:pt idx="1260">
                  <c:v>68.205231649486535</c:v>
                </c:pt>
                <c:pt idx="1261">
                  <c:v>68.212752711232682</c:v>
                </c:pt>
                <c:pt idx="1262">
                  <c:v>68.220273188091042</c:v>
                </c:pt>
                <c:pt idx="1263">
                  <c:v>68.227793085849896</c:v>
                </c:pt>
                <c:pt idx="1264">
                  <c:v>68.235312410293204</c:v>
                </c:pt>
                <c:pt idx="1265">
                  <c:v>68.242831167200592</c:v>
                </c:pt>
                <c:pt idx="1266">
                  <c:v>68.250349362347407</c:v>
                </c:pt>
                <c:pt idx="1267">
                  <c:v>68.257867001504749</c:v>
                </c:pt>
                <c:pt idx="1268">
                  <c:v>68.265384090439511</c:v>
                </c:pt>
                <c:pt idx="1269">
                  <c:v>68.272900634914393</c:v>
                </c:pt>
                <c:pt idx="1270">
                  <c:v>68.28041664068796</c:v>
                </c:pt>
                <c:pt idx="1271">
                  <c:v>68.287932113514657</c:v>
                </c:pt>
                <c:pt idx="1272">
                  <c:v>68.29544705914482</c:v>
                </c:pt>
                <c:pt idx="1273">
                  <c:v>68.302961483324751</c:v>
                </c:pt>
                <c:pt idx="1274">
                  <c:v>68.310475391796771</c:v>
                </c:pt>
                <c:pt idx="1275">
                  <c:v>68.317988790299168</c:v>
                </c:pt>
                <c:pt idx="1276">
                  <c:v>68.325501684566262</c:v>
                </c:pt>
                <c:pt idx="1277">
                  <c:v>68.33301408032851</c:v>
                </c:pt>
                <c:pt idx="1278">
                  <c:v>68.340525983312446</c:v>
                </c:pt>
                <c:pt idx="1279">
                  <c:v>68.348037399240738</c:v>
                </c:pt>
                <c:pt idx="1280">
                  <c:v>68.35554833383226</c:v>
                </c:pt>
                <c:pt idx="1281">
                  <c:v>68.363058792802079</c:v>
                </c:pt>
                <c:pt idx="1282">
                  <c:v>68.370568781861479</c:v>
                </c:pt>
                <c:pt idx="1283">
                  <c:v>68.378078306718081</c:v>
                </c:pt>
                <c:pt idx="1284">
                  <c:v>68.385587373075722</c:v>
                </c:pt>
                <c:pt idx="1285">
                  <c:v>68.393095986634663</c:v>
                </c:pt>
                <c:pt idx="1286">
                  <c:v>68.400604153091479</c:v>
                </c:pt>
                <c:pt idx="1287">
                  <c:v>68.408111878139152</c:v>
                </c:pt>
                <c:pt idx="1288">
                  <c:v>68.415619167467113</c:v>
                </c:pt>
                <c:pt idx="1289">
                  <c:v>68.423126026761253</c:v>
                </c:pt>
                <c:pt idx="1290">
                  <c:v>68.430632461703922</c:v>
                </c:pt>
                <c:pt idx="1291">
                  <c:v>68.438138477974064</c:v>
                </c:pt>
                <c:pt idx="1292">
                  <c:v>68.445644081247139</c:v>
                </c:pt>
                <c:pt idx="1293">
                  <c:v>68.45314927719518</c:v>
                </c:pt>
                <c:pt idx="1294">
                  <c:v>68.4606540714869</c:v>
                </c:pt>
                <c:pt idx="1295">
                  <c:v>68.468158469787596</c:v>
                </c:pt>
                <c:pt idx="1296">
                  <c:v>68.4756624777593</c:v>
                </c:pt>
                <c:pt idx="1297">
                  <c:v>68.483166101060746</c:v>
                </c:pt>
                <c:pt idx="1298">
                  <c:v>68.490669345347399</c:v>
                </c:pt>
                <c:pt idx="1299">
                  <c:v>68.498172216271527</c:v>
                </c:pt>
                <c:pt idx="1300">
                  <c:v>68.505674719482201</c:v>
                </c:pt>
                <c:pt idx="1301">
                  <c:v>68.513176860625322</c:v>
                </c:pt>
                <c:pt idx="1302">
                  <c:v>68.520678645343637</c:v>
                </c:pt>
                <c:pt idx="1303">
                  <c:v>68.528180079276879</c:v>
                </c:pt>
                <c:pt idx="1304">
                  <c:v>68.535681168061615</c:v>
                </c:pt>
                <c:pt idx="1305">
                  <c:v>68.543181917331438</c:v>
                </c:pt>
                <c:pt idx="1306">
                  <c:v>68.550682332716917</c:v>
                </c:pt>
                <c:pt idx="1307">
                  <c:v>68.558182419845664</c:v>
                </c:pt>
                <c:pt idx="1308">
                  <c:v>68.565682184342307</c:v>
                </c:pt>
                <c:pt idx="1309">
                  <c:v>68.573181631828604</c:v>
                </c:pt>
                <c:pt idx="1310">
                  <c:v>68.580680767923411</c:v>
                </c:pt>
                <c:pt idx="1311">
                  <c:v>68.588179598242746</c:v>
                </c:pt>
                <c:pt idx="1312">
                  <c:v>68.595678128399769</c:v>
                </c:pt>
                <c:pt idx="1313">
                  <c:v>68.603176364004909</c:v>
                </c:pt>
                <c:pt idx="1314">
                  <c:v>68.610674310665786</c:v>
                </c:pt>
                <c:pt idx="1315">
                  <c:v>68.618171973987302</c:v>
                </c:pt>
                <c:pt idx="1316">
                  <c:v>68.62566935957166</c:v>
                </c:pt>
                <c:pt idx="1317">
                  <c:v>68.63316647301842</c:v>
                </c:pt>
                <c:pt idx="1318">
                  <c:v>68.640663319924457</c:v>
                </c:pt>
                <c:pt idx="1319">
                  <c:v>68.648159905884086</c:v>
                </c:pt>
                <c:pt idx="1320">
                  <c:v>68.655656236489008</c:v>
                </c:pt>
                <c:pt idx="1321">
                  <c:v>68.663152317328411</c:v>
                </c:pt>
                <c:pt idx="1322">
                  <c:v>68.670648153988921</c:v>
                </c:pt>
                <c:pt idx="1323">
                  <c:v>68.678143752054694</c:v>
                </c:pt>
                <c:pt idx="1324">
                  <c:v>68.685639117107456</c:v>
                </c:pt>
                <c:pt idx="1325">
                  <c:v>68.693134254726473</c:v>
                </c:pt>
                <c:pt idx="1326">
                  <c:v>68.700629170488611</c:v>
                </c:pt>
                <c:pt idx="1327">
                  <c:v>68.708123869968404</c:v>
                </c:pt>
                <c:pt idx="1328">
                  <c:v>68.715618358738013</c:v>
                </c:pt>
                <c:pt idx="1329">
                  <c:v>68.723112642367312</c:v>
                </c:pt>
                <c:pt idx="1330">
                  <c:v>68.730606726423886</c:v>
                </c:pt>
                <c:pt idx="1331">
                  <c:v>68.738100616473062</c:v>
                </c:pt>
                <c:pt idx="1332">
                  <c:v>68.745594318077963</c:v>
                </c:pt>
                <c:pt idx="1333">
                  <c:v>68.753087836799537</c:v>
                </c:pt>
                <c:pt idx="1334">
                  <c:v>68.760581178196531</c:v>
                </c:pt>
                <c:pt idx="1335">
                  <c:v>68.768074347825632</c:v>
                </c:pt>
                <c:pt idx="1336">
                  <c:v>68.775567351241335</c:v>
                </c:pt>
                <c:pt idx="1337">
                  <c:v>68.78306019399615</c:v>
                </c:pt>
                <c:pt idx="1338">
                  <c:v>68.790552881640494</c:v>
                </c:pt>
                <c:pt idx="1339">
                  <c:v>68.798045419722783</c:v>
                </c:pt>
                <c:pt idx="1340">
                  <c:v>68.805537813789456</c:v>
                </c:pt>
                <c:pt idx="1341">
                  <c:v>68.813030069385007</c:v>
                </c:pt>
                <c:pt idx="1342">
                  <c:v>68.82052219205201</c:v>
                </c:pt>
                <c:pt idx="1343">
                  <c:v>68.828014187331121</c:v>
                </c:pt>
                <c:pt idx="1344">
                  <c:v>68.835506060761148</c:v>
                </c:pt>
                <c:pt idx="1345">
                  <c:v>68.842997817879066</c:v>
                </c:pt>
                <c:pt idx="1346">
                  <c:v>68.850489464220033</c:v>
                </c:pt>
                <c:pt idx="1347">
                  <c:v>68.857981005317455</c:v>
                </c:pt>
                <c:pt idx="1348">
                  <c:v>68.865472446702952</c:v>
                </c:pt>
                <c:pt idx="1349">
                  <c:v>68.872963793906479</c:v>
                </c:pt>
                <c:pt idx="1350">
                  <c:v>68.880455052456227</c:v>
                </c:pt>
                <c:pt idx="1351">
                  <c:v>68.8879462278788</c:v>
                </c:pt>
                <c:pt idx="1352">
                  <c:v>68.895437325699149</c:v>
                </c:pt>
                <c:pt idx="1353">
                  <c:v>68.902928351440607</c:v>
                </c:pt>
                <c:pt idx="1354">
                  <c:v>68.910419310624931</c:v>
                </c:pt>
                <c:pt idx="1355">
                  <c:v>68.917910208772369</c:v>
                </c:pt>
                <c:pt idx="1356">
                  <c:v>68.925401051401622</c:v>
                </c:pt>
                <c:pt idx="1357">
                  <c:v>68.932891844029911</c:v>
                </c:pt>
                <c:pt idx="1358">
                  <c:v>68.940382592173023</c:v>
                </c:pt>
                <c:pt idx="1359">
                  <c:v>68.947873301345297</c:v>
                </c:pt>
                <c:pt idx="1360">
                  <c:v>68.955363977059662</c:v>
                </c:pt>
                <c:pt idx="1361">
                  <c:v>68.962854624827699</c:v>
                </c:pt>
                <c:pt idx="1362">
                  <c:v>68.970345250159639</c:v>
                </c:pt>
                <c:pt idx="1363">
                  <c:v>68.977835858564418</c:v>
                </c:pt>
                <c:pt idx="1364">
                  <c:v>68.985326455549654</c:v>
                </c:pt>
                <c:pt idx="1365">
                  <c:v>68.992817046621738</c:v>
                </c:pt>
                <c:pt idx="1366">
                  <c:v>69.0003076372858</c:v>
                </c:pt>
                <c:pt idx="1367">
                  <c:v>69.007798233045833</c:v>
                </c:pt>
                <c:pt idx="1368">
                  <c:v>69.015288839404604</c:v>
                </c:pt>
                <c:pt idx="1369">
                  <c:v>69.022779461863777</c:v>
                </c:pt>
                <c:pt idx="1370">
                  <c:v>69.03027010592389</c:v>
                </c:pt>
                <c:pt idx="1371">
                  <c:v>69.037760777084372</c:v>
                </c:pt>
                <c:pt idx="1372">
                  <c:v>69.04525148084366</c:v>
                </c:pt>
                <c:pt idx="1373">
                  <c:v>69.052742222699109</c:v>
                </c:pt>
                <c:pt idx="1374">
                  <c:v>69.060233008147108</c:v>
                </c:pt>
                <c:pt idx="1375">
                  <c:v>69.067723842683051</c:v>
                </c:pt>
                <c:pt idx="1376">
                  <c:v>69.075214731801424</c:v>
                </c:pt>
                <c:pt idx="1377">
                  <c:v>69.082705680995772</c:v>
                </c:pt>
                <c:pt idx="1378">
                  <c:v>69.090196695758792</c:v>
                </c:pt>
                <c:pt idx="1379">
                  <c:v>69.09768778158228</c:v>
                </c:pt>
                <c:pt idx="1380">
                  <c:v>69.105178943957256</c:v>
                </c:pt>
                <c:pt idx="1381">
                  <c:v>69.112670188373912</c:v>
                </c:pt>
                <c:pt idx="1382">
                  <c:v>69.120161520321659</c:v>
                </c:pt>
                <c:pt idx="1383">
                  <c:v>69.127652945289213</c:v>
                </c:pt>
                <c:pt idx="1384">
                  <c:v>69.135144468764537</c:v>
                </c:pt>
                <c:pt idx="1385">
                  <c:v>69.142636096234924</c:v>
                </c:pt>
                <c:pt idx="1386">
                  <c:v>69.150127833187</c:v>
                </c:pt>
                <c:pt idx="1387">
                  <c:v>69.157619685106809</c:v>
                </c:pt>
                <c:pt idx="1388">
                  <c:v>69.165111657479727</c:v>
                </c:pt>
                <c:pt idx="1389">
                  <c:v>69.172603755790604</c:v>
                </c:pt>
                <c:pt idx="1390">
                  <c:v>69.180095985523749</c:v>
                </c:pt>
                <c:pt idx="1391">
                  <c:v>69.187588352162933</c:v>
                </c:pt>
                <c:pt idx="1392">
                  <c:v>69.195080861191471</c:v>
                </c:pt>
                <c:pt idx="1393">
                  <c:v>69.20257351809218</c:v>
                </c:pt>
                <c:pt idx="1394">
                  <c:v>69.210066328347494</c:v>
                </c:pt>
                <c:pt idx="1395">
                  <c:v>69.217559297439422</c:v>
                </c:pt>
                <c:pt idx="1396">
                  <c:v>69.225052430849587</c:v>
                </c:pt>
                <c:pt idx="1397">
                  <c:v>69.232545734059315</c:v>
                </c:pt>
                <c:pt idx="1398">
                  <c:v>69.240039212549547</c:v>
                </c:pt>
                <c:pt idx="1399">
                  <c:v>69.247532871800985</c:v>
                </c:pt>
                <c:pt idx="1400">
                  <c:v>69.255026717294086</c:v>
                </c:pt>
                <c:pt idx="1401">
                  <c:v>69.262520754509012</c:v>
                </c:pt>
                <c:pt idx="1402">
                  <c:v>69.27001498892578</c:v>
                </c:pt>
                <c:pt idx="1403">
                  <c:v>69.27750942602421</c:v>
                </c:pt>
                <c:pt idx="1404">
                  <c:v>69.285004071283964</c:v>
                </c:pt>
                <c:pt idx="1405">
                  <c:v>69.292498930184593</c:v>
                </c:pt>
                <c:pt idx="1406">
                  <c:v>69.299994008205587</c:v>
                </c:pt>
                <c:pt idx="1407">
                  <c:v>69.307489310826313</c:v>
                </c:pt>
                <c:pt idx="1408">
                  <c:v>69.314984843526162</c:v>
                </c:pt>
                <c:pt idx="1409">
                  <c:v>69.322480611784471</c:v>
                </c:pt>
                <c:pt idx="1410">
                  <c:v>69.329976621080633</c:v>
                </c:pt>
                <c:pt idx="1411">
                  <c:v>69.337472876894083</c:v>
                </c:pt>
                <c:pt idx="1412">
                  <c:v>69.344969384704328</c:v>
                </c:pt>
                <c:pt idx="1413">
                  <c:v>69.352466149990974</c:v>
                </c:pt>
                <c:pt idx="1414">
                  <c:v>69.359963178233784</c:v>
                </c:pt>
                <c:pt idx="1415">
                  <c:v>69.367460474912662</c:v>
                </c:pt>
                <c:pt idx="1416">
                  <c:v>69.374958045507697</c:v>
                </c:pt>
                <c:pt idx="1417">
                  <c:v>69.382455895499206</c:v>
                </c:pt>
                <c:pt idx="1418">
                  <c:v>69.38995403036779</c:v>
                </c:pt>
                <c:pt idx="1419">
                  <c:v>69.397452455594248</c:v>
                </c:pt>
                <c:pt idx="1420">
                  <c:v>69.40495117665975</c:v>
                </c:pt>
                <c:pt idx="1421">
                  <c:v>69.41245019904575</c:v>
                </c:pt>
                <c:pt idx="1422">
                  <c:v>69.419949528234099</c:v>
                </c:pt>
                <c:pt idx="1423">
                  <c:v>69.427449169707003</c:v>
                </c:pt>
                <c:pt idx="1424">
                  <c:v>69.434949128947096</c:v>
                </c:pt>
                <c:pt idx="1425">
                  <c:v>69.442449411437451</c:v>
                </c:pt>
                <c:pt idx="1426">
                  <c:v>69.449950022661625</c:v>
                </c:pt>
                <c:pt idx="1427">
                  <c:v>69.457450968103657</c:v>
                </c:pt>
                <c:pt idx="1428">
                  <c:v>69.464952253248114</c:v>
                </c:pt>
                <c:pt idx="1429">
                  <c:v>69.47245388358013</c:v>
                </c:pt>
                <c:pt idx="1430">
                  <c:v>69.479955864585435</c:v>
                </c:pt>
                <c:pt idx="1431">
                  <c:v>69.487458201750329</c:v>
                </c:pt>
                <c:pt idx="1432">
                  <c:v>69.494960900561779</c:v>
                </c:pt>
                <c:pt idx="1433">
                  <c:v>69.502463966507406</c:v>
                </c:pt>
                <c:pt idx="1434">
                  <c:v>69.509967405075557</c:v>
                </c:pt>
                <c:pt idx="1435">
                  <c:v>69.517471221755258</c:v>
                </c:pt>
                <c:pt idx="1436">
                  <c:v>69.524975422036334</c:v>
                </c:pt>
                <c:pt idx="1437">
                  <c:v>69.532480011409334</c:v>
                </c:pt>
                <c:pt idx="1438">
                  <c:v>69.539984995365671</c:v>
                </c:pt>
                <c:pt idx="1439">
                  <c:v>69.547490379397559</c:v>
                </c:pt>
                <c:pt idx="1440">
                  <c:v>69.554996168998088</c:v>
                </c:pt>
                <c:pt idx="1441">
                  <c:v>69.562502369661232</c:v>
                </c:pt>
                <c:pt idx="1442">
                  <c:v>69.570008986881902</c:v>
                </c:pt>
                <c:pt idx="1443">
                  <c:v>69.577516026155934</c:v>
                </c:pt>
                <c:pt idx="1444">
                  <c:v>69.58502349298017</c:v>
                </c:pt>
                <c:pt idx="1445">
                  <c:v>69.592531392852436</c:v>
                </c:pt>
                <c:pt idx="1446">
                  <c:v>69.600039731271565</c:v>
                </c:pt>
                <c:pt idx="1447">
                  <c:v>69.607548513737527</c:v>
                </c:pt>
                <c:pt idx="1448">
                  <c:v>69.615057745751315</c:v>
                </c:pt>
                <c:pt idx="1449">
                  <c:v>69.622567432815046</c:v>
                </c:pt>
                <c:pt idx="1450">
                  <c:v>69.630077580432015</c:v>
                </c:pt>
                <c:pt idx="1451">
                  <c:v>69.637588194106669</c:v>
                </c:pt>
                <c:pt idx="1452">
                  <c:v>69.645099279344649</c:v>
                </c:pt>
                <c:pt idx="1453">
                  <c:v>69.652610841652844</c:v>
                </c:pt>
                <c:pt idx="1454">
                  <c:v>69.660122886539398</c:v>
                </c:pt>
                <c:pt idx="1455">
                  <c:v>69.667635419513715</c:v>
                </c:pt>
                <c:pt idx="1456">
                  <c:v>69.675148446086567</c:v>
                </c:pt>
                <c:pt idx="1457">
                  <c:v>69.682661971770031</c:v>
                </c:pt>
                <c:pt idx="1458">
                  <c:v>69.690176002077536</c:v>
                </c:pt>
                <c:pt idx="1459">
                  <c:v>69.697690542523972</c:v>
                </c:pt>
                <c:pt idx="1460">
                  <c:v>69.705205598625597</c:v>
                </c:pt>
                <c:pt idx="1461">
                  <c:v>69.712721175900157</c:v>
                </c:pt>
                <c:pt idx="1462">
                  <c:v>69.720237279866893</c:v>
                </c:pt>
                <c:pt idx="1463">
                  <c:v>69.72775391604651</c:v>
                </c:pt>
                <c:pt idx="1464">
                  <c:v>69.735271089961302</c:v>
                </c:pt>
                <c:pt idx="1465">
                  <c:v>69.742788807135113</c:v>
                </c:pt>
                <c:pt idx="1466">
                  <c:v>69.750307073093396</c:v>
                </c:pt>
                <c:pt idx="1467">
                  <c:v>69.757825893363218</c:v>
                </c:pt>
                <c:pt idx="1468">
                  <c:v>69.765345273473287</c:v>
                </c:pt>
                <c:pt idx="1469">
                  <c:v>69.772865218954038</c:v>
                </c:pt>
                <c:pt idx="1470">
                  <c:v>69.780385735337575</c:v>
                </c:pt>
                <c:pt idx="1471">
                  <c:v>69.787906828157759</c:v>
                </c:pt>
                <c:pt idx="1472">
                  <c:v>69.795428502950216</c:v>
                </c:pt>
                <c:pt idx="1473">
                  <c:v>69.80295076525239</c:v>
                </c:pt>
                <c:pt idx="1474">
                  <c:v>69.810473620603503</c:v>
                </c:pt>
                <c:pt idx="1475">
                  <c:v>69.817997074544678</c:v>
                </c:pt>
                <c:pt idx="1476">
                  <c:v>69.825521132618903</c:v>
                </c:pt>
                <c:pt idx="1477">
                  <c:v>69.833045800371082</c:v>
                </c:pt>
                <c:pt idx="1478">
                  <c:v>69.840571083348024</c:v>
                </c:pt>
                <c:pt idx="1479">
                  <c:v>69.848096987098558</c:v>
                </c:pt>
                <c:pt idx="1480">
                  <c:v>69.85562351717347</c:v>
                </c:pt>
                <c:pt idx="1481">
                  <c:v>69.863150679125624</c:v>
                </c:pt>
                <c:pt idx="1482">
                  <c:v>69.870678478509859</c:v>
                </c:pt>
                <c:pt idx="1483">
                  <c:v>69.878206920883159</c:v>
                </c:pt>
                <c:pt idx="1484">
                  <c:v>69.885736011804596</c:v>
                </c:pt>
                <c:pt idx="1485">
                  <c:v>69.893265756835405</c:v>
                </c:pt>
                <c:pt idx="1486">
                  <c:v>69.900796161538949</c:v>
                </c:pt>
                <c:pt idx="1487">
                  <c:v>69.908327231480826</c:v>
                </c:pt>
                <c:pt idx="1488">
                  <c:v>69.915858972228818</c:v>
                </c:pt>
                <c:pt idx="1489">
                  <c:v>69.923391389353029</c:v>
                </c:pt>
                <c:pt idx="1490">
                  <c:v>69.930924488425788</c:v>
                </c:pt>
                <c:pt idx="1491">
                  <c:v>69.938458275021759</c:v>
                </c:pt>
                <c:pt idx="1492">
                  <c:v>69.945992754717949</c:v>
                </c:pt>
                <c:pt idx="1493">
                  <c:v>69.953527933093739</c:v>
                </c:pt>
                <c:pt idx="1494">
                  <c:v>69.961063815730881</c:v>
                </c:pt>
                <c:pt idx="1495">
                  <c:v>69.968600408213604</c:v>
                </c:pt>
                <c:pt idx="1496">
                  <c:v>69.976137716128576</c:v>
                </c:pt>
                <c:pt idx="1497">
                  <c:v>69.9836757450649</c:v>
                </c:pt>
                <c:pt idx="1498">
                  <c:v>69.991214500614291</c:v>
                </c:pt>
                <c:pt idx="1499">
                  <c:v>69.998753988370936</c:v>
                </c:pt>
                <c:pt idx="1500">
                  <c:v>70.006294213931625</c:v>
                </c:pt>
                <c:pt idx="1501">
                  <c:v>70.013835182895747</c:v>
                </c:pt>
                <c:pt idx="1502">
                  <c:v>70.021376900865292</c:v>
                </c:pt>
                <c:pt idx="1503">
                  <c:v>70.028919373444978</c:v>
                </c:pt>
                <c:pt idx="1504">
                  <c:v>70.036462606242154</c:v>
                </c:pt>
                <c:pt idx="1505">
                  <c:v>70.044006604866922</c:v>
                </c:pt>
                <c:pt idx="1506">
                  <c:v>70.051551374932117</c:v>
                </c:pt>
                <c:pt idx="1507">
                  <c:v>70.059096922053357</c:v>
                </c:pt>
                <c:pt idx="1508">
                  <c:v>70.066643251849072</c:v>
                </c:pt>
                <c:pt idx="1509">
                  <c:v>70.074190369940524</c:v>
                </c:pt>
                <c:pt idx="1510">
                  <c:v>70.081738281951857</c:v>
                </c:pt>
                <c:pt idx="1511">
                  <c:v>70.089286993510072</c:v>
                </c:pt>
                <c:pt idx="1512">
                  <c:v>70.09683651024514</c:v>
                </c:pt>
                <c:pt idx="1513">
                  <c:v>70.10438683778996</c:v>
                </c:pt>
                <c:pt idx="1514">
                  <c:v>70.111937981780429</c:v>
                </c:pt>
                <c:pt idx="1515">
                  <c:v>70.119489947855456</c:v>
                </c:pt>
                <c:pt idx="1516">
                  <c:v>70.127042741656993</c:v>
                </c:pt>
                <c:pt idx="1517">
                  <c:v>70.134596368830046</c:v>
                </c:pt>
                <c:pt idx="1518">
                  <c:v>70.142150835022761</c:v>
                </c:pt>
                <c:pt idx="1519">
                  <c:v>70.149706145886398</c:v>
                </c:pt>
                <c:pt idx="1520">
                  <c:v>70.157262307075371</c:v>
                </c:pt>
                <c:pt idx="1521">
                  <c:v>70.16481932424729</c:v>
                </c:pt>
                <c:pt idx="1522">
                  <c:v>70.172377203063007</c:v>
                </c:pt>
                <c:pt idx="1523">
                  <c:v>70.1799359491866</c:v>
                </c:pt>
                <c:pt idx="1524">
                  <c:v>70.187495568285442</c:v>
                </c:pt>
                <c:pt idx="1525">
                  <c:v>70.195056066030219</c:v>
                </c:pt>
                <c:pt idx="1526">
                  <c:v>70.202617448094955</c:v>
                </c:pt>
                <c:pt idx="1527">
                  <c:v>70.210179720157043</c:v>
                </c:pt>
                <c:pt idx="1528">
                  <c:v>70.217742887897273</c:v>
                </c:pt>
                <c:pt idx="1529">
                  <c:v>70.225306956999901</c:v>
                </c:pt>
                <c:pt idx="1530">
                  <c:v>70.232871933152609</c:v>
                </c:pt>
                <c:pt idx="1531">
                  <c:v>70.240437822046573</c:v>
                </c:pt>
                <c:pt idx="1532">
                  <c:v>70.248004629376496</c:v>
                </c:pt>
                <c:pt idx="1533">
                  <c:v>70.255572360840659</c:v>
                </c:pt>
                <c:pt idx="1534">
                  <c:v>70.2631410221409</c:v>
                </c:pt>
                <c:pt idx="1535">
                  <c:v>70.270710618982662</c:v>
                </c:pt>
                <c:pt idx="1536">
                  <c:v>70.278281157075043</c:v>
                </c:pt>
                <c:pt idx="1537">
                  <c:v>70.285852642130834</c:v>
                </c:pt>
                <c:pt idx="1538">
                  <c:v>70.293425079866523</c:v>
                </c:pt>
                <c:pt idx="1539">
                  <c:v>70.300998476002292</c:v>
                </c:pt>
                <c:pt idx="1540">
                  <c:v>70.308572836262144</c:v>
                </c:pt>
                <c:pt idx="1541">
                  <c:v>70.31614816637385</c:v>
                </c:pt>
                <c:pt idx="1542">
                  <c:v>70.323724472069017</c:v>
                </c:pt>
                <c:pt idx="1543">
                  <c:v>70.331301759083104</c:v>
                </c:pt>
                <c:pt idx="1544">
                  <c:v>70.338880033155462</c:v>
                </c:pt>
                <c:pt idx="1545">
                  <c:v>70.346459300029366</c:v>
                </c:pt>
                <c:pt idx="1546">
                  <c:v>70.354039565452013</c:v>
                </c:pt>
                <c:pt idx="1547">
                  <c:v>70.36162083517462</c:v>
                </c:pt>
                <c:pt idx="1548">
                  <c:v>70.369203114952398</c:v>
                </c:pt>
                <c:pt idx="1549">
                  <c:v>70.376786410544597</c:v>
                </c:pt>
                <c:pt idx="1550">
                  <c:v>70.38437072771454</c:v>
                </c:pt>
                <c:pt idx="1551">
                  <c:v>70.391956072229675</c:v>
                </c:pt>
                <c:pt idx="1552">
                  <c:v>70.399542449861542</c:v>
                </c:pt>
                <c:pt idx="1553">
                  <c:v>70.407129866385915</c:v>
                </c:pt>
                <c:pt idx="1554">
                  <c:v>70.414718327582705</c:v>
                </c:pt>
                <c:pt idx="1555">
                  <c:v>70.422307839236083</c:v>
                </c:pt>
                <c:pt idx="1556">
                  <c:v>70.429898407134459</c:v>
                </c:pt>
                <c:pt idx="1557">
                  <c:v>70.437490037070575</c:v>
                </c:pt>
                <c:pt idx="1558">
                  <c:v>70.445082734841463</c:v>
                </c:pt>
                <c:pt idx="1559">
                  <c:v>70.452676506248494</c:v>
                </c:pt>
                <c:pt idx="1560">
                  <c:v>70.460271357097497</c:v>
                </c:pt>
                <c:pt idx="1561">
                  <c:v>70.467867293198623</c:v>
                </c:pt>
                <c:pt idx="1562">
                  <c:v>70.475464320366569</c:v>
                </c:pt>
                <c:pt idx="1563">
                  <c:v>70.48306244442044</c:v>
                </c:pt>
                <c:pt idx="1564">
                  <c:v>70.490661671183886</c:v>
                </c:pt>
                <c:pt idx="1565">
                  <c:v>70.498262006485106</c:v>
                </c:pt>
                <c:pt idx="1566">
                  <c:v>70.50586345615686</c:v>
                </c:pt>
                <c:pt idx="1567">
                  <c:v>70.513466026036539</c:v>
                </c:pt>
                <c:pt idx="1568">
                  <c:v>70.521069721966143</c:v>
                </c:pt>
                <c:pt idx="1569">
                  <c:v>70.528674549792385</c:v>
                </c:pt>
                <c:pt idx="1570">
                  <c:v>70.536280515366627</c:v>
                </c:pt>
                <c:pt idx="1571">
                  <c:v>70.54388762454505</c:v>
                </c:pt>
                <c:pt idx="1572">
                  <c:v>70.551495883188522</c:v>
                </c:pt>
                <c:pt idx="1573">
                  <c:v>70.559105297162745</c:v>
                </c:pt>
                <c:pt idx="1574">
                  <c:v>70.566715872338278</c:v>
                </c:pt>
                <c:pt idx="1575">
                  <c:v>70.57432761459053</c:v>
                </c:pt>
                <c:pt idx="1576">
                  <c:v>70.58194052979978</c:v>
                </c:pt>
                <c:pt idx="1577">
                  <c:v>70.589554623851285</c:v>
                </c:pt>
                <c:pt idx="1578">
                  <c:v>70.59716990263523</c:v>
                </c:pt>
                <c:pt idx="1579">
                  <c:v>70.604786372046817</c:v>
                </c:pt>
                <c:pt idx="1580">
                  <c:v>70.612404037986266</c:v>
                </c:pt>
                <c:pt idx="1581">
                  <c:v>70.620022906358884</c:v>
                </c:pt>
                <c:pt idx="1582">
                  <c:v>70.62764298307502</c:v>
                </c:pt>
                <c:pt idx="1583">
                  <c:v>70.635264274050201</c:v>
                </c:pt>
                <c:pt idx="1584">
                  <c:v>70.642886785205107</c:v>
                </c:pt>
                <c:pt idx="1585">
                  <c:v>70.650510522465581</c:v>
                </c:pt>
                <c:pt idx="1586">
                  <c:v>70.658135491762735</c:v>
                </c:pt>
                <c:pt idx="1587">
                  <c:v>70.665761699032885</c:v>
                </c:pt>
                <c:pt idx="1588">
                  <c:v>70.673389150217702</c:v>
                </c:pt>
                <c:pt idx="1589">
                  <c:v>70.681017851264144</c:v>
                </c:pt>
                <c:pt idx="1590">
                  <c:v>70.688647808124557</c:v>
                </c:pt>
                <c:pt idx="1591">
                  <c:v>70.696279026756628</c:v>
                </c:pt>
                <c:pt idx="1592">
                  <c:v>70.703911513123529</c:v>
                </c:pt>
                <c:pt idx="1593">
                  <c:v>70.711545273193877</c:v>
                </c:pt>
                <c:pt idx="1594">
                  <c:v>70.719180312941745</c:v>
                </c:pt>
                <c:pt idx="1595">
                  <c:v>70.72681663834679</c:v>
                </c:pt>
                <c:pt idx="1596">
                  <c:v>70.734454255394184</c:v>
                </c:pt>
                <c:pt idx="1597">
                  <c:v>70.74209317007471</c:v>
                </c:pt>
                <c:pt idx="1598">
                  <c:v>70.749733388384811</c:v>
                </c:pt>
                <c:pt idx="1599">
                  <c:v>70.757374916326526</c:v>
                </c:pt>
                <c:pt idx="1600">
                  <c:v>70.76501775990765</c:v>
                </c:pt>
                <c:pt idx="1601">
                  <c:v>70.772661925141676</c:v>
                </c:pt>
                <c:pt idx="1602">
                  <c:v>70.780307418047869</c:v>
                </c:pt>
                <c:pt idx="1603">
                  <c:v>70.787954244651317</c:v>
                </c:pt>
                <c:pt idx="1604">
                  <c:v>70.795602410982923</c:v>
                </c:pt>
                <c:pt idx="1605">
                  <c:v>70.803251923079429</c:v>
                </c:pt>
                <c:pt idx="1606">
                  <c:v>70.810902786983533</c:v>
                </c:pt>
                <c:pt idx="1607">
                  <c:v>70.818555008743829</c:v>
                </c:pt>
                <c:pt idx="1608">
                  <c:v>70.826208594414908</c:v>
                </c:pt>
                <c:pt idx="1609">
                  <c:v>70.833863550057345</c:v>
                </c:pt>
                <c:pt idx="1610">
                  <c:v>70.84151988173781</c:v>
                </c:pt>
                <c:pt idx="1611">
                  <c:v>70.849177595528957</c:v>
                </c:pt>
                <c:pt idx="1612">
                  <c:v>70.856836697509621</c:v>
                </c:pt>
                <c:pt idx="1613">
                  <c:v>70.864497193764763</c:v>
                </c:pt>
                <c:pt idx="1614">
                  <c:v>70.872159090385537</c:v>
                </c:pt>
                <c:pt idx="1615">
                  <c:v>70.879822393469283</c:v>
                </c:pt>
                <c:pt idx="1616">
                  <c:v>70.887487109119633</c:v>
                </c:pt>
                <c:pt idx="1617">
                  <c:v>70.895153243446487</c:v>
                </c:pt>
                <c:pt idx="1618">
                  <c:v>70.90282080256604</c:v>
                </c:pt>
                <c:pt idx="1619">
                  <c:v>70.910489792600885</c:v>
                </c:pt>
                <c:pt idx="1620">
                  <c:v>70.918160219680004</c:v>
                </c:pt>
                <c:pt idx="1621">
                  <c:v>70.925832089938794</c:v>
                </c:pt>
                <c:pt idx="1622">
                  <c:v>70.9335054095191</c:v>
                </c:pt>
                <c:pt idx="1623">
                  <c:v>70.941180184569319</c:v>
                </c:pt>
                <c:pt idx="1624">
                  <c:v>70.948856421244329</c:v>
                </c:pt>
                <c:pt idx="1625">
                  <c:v>70.956534125705616</c:v>
                </c:pt>
                <c:pt idx="1626">
                  <c:v>70.964213304121273</c:v>
                </c:pt>
                <c:pt idx="1627">
                  <c:v>70.971893962666016</c:v>
                </c:pt>
                <c:pt idx="1628">
                  <c:v>70.979576107521268</c:v>
                </c:pt>
                <c:pt idx="1629">
                  <c:v>70.987259744875146</c:v>
                </c:pt>
                <c:pt idx="1630">
                  <c:v>70.994944880922546</c:v>
                </c:pt>
                <c:pt idx="1631">
                  <c:v>71.00263152186514</c:v>
                </c:pt>
                <c:pt idx="1632">
                  <c:v>71.010319673911411</c:v>
                </c:pt>
                <c:pt idx="1633">
                  <c:v>71.018009343276731</c:v>
                </c:pt>
                <c:pt idx="1634">
                  <c:v>71.025700536183365</c:v>
                </c:pt>
                <c:pt idx="1635">
                  <c:v>71.033393258860528</c:v>
                </c:pt>
                <c:pt idx="1636">
                  <c:v>71.041087517544383</c:v>
                </c:pt>
                <c:pt idx="1637">
                  <c:v>71.048783318478144</c:v>
                </c:pt>
                <c:pt idx="1638">
                  <c:v>71.056480667911998</c:v>
                </c:pt>
                <c:pt idx="1639">
                  <c:v>71.064179572103328</c:v>
                </c:pt>
                <c:pt idx="1640">
                  <c:v>71.071880037316546</c:v>
                </c:pt>
                <c:pt idx="1641">
                  <c:v>71.07958206982326</c:v>
                </c:pt>
                <c:pt idx="1642">
                  <c:v>71.087285675902294</c:v>
                </c:pt>
                <c:pt idx="1643">
                  <c:v>71.094990861839676</c:v>
                </c:pt>
                <c:pt idx="1644">
                  <c:v>71.102697633928756</c:v>
                </c:pt>
                <c:pt idx="1645">
                  <c:v>71.110405998470114</c:v>
                </c:pt>
                <c:pt idx="1646">
                  <c:v>71.11811596177175</c:v>
                </c:pt>
                <c:pt idx="1647">
                  <c:v>71.125827530149053</c:v>
                </c:pt>
                <c:pt idx="1648">
                  <c:v>71.133540709924787</c:v>
                </c:pt>
                <c:pt idx="1649">
                  <c:v>71.141255507429221</c:v>
                </c:pt>
                <c:pt idx="1650">
                  <c:v>71.148971929000112</c:v>
                </c:pt>
                <c:pt idx="1651">
                  <c:v>71.156689980982762</c:v>
                </c:pt>
                <c:pt idx="1652">
                  <c:v>71.164409669730034</c:v>
                </c:pt>
                <c:pt idx="1653">
                  <c:v>71.172131001602452</c:v>
                </c:pt>
                <c:pt idx="1654">
                  <c:v>71.17985398296814</c:v>
                </c:pt>
                <c:pt idx="1655">
                  <c:v>71.187578620202999</c:v>
                </c:pt>
                <c:pt idx="1656">
                  <c:v>71.195304919690571</c:v>
                </c:pt>
                <c:pt idx="1657">
                  <c:v>71.203032887822218</c:v>
                </c:pt>
                <c:pt idx="1658">
                  <c:v>71.21076253099713</c:v>
                </c:pt>
                <c:pt idx="1659">
                  <c:v>71.218493855622313</c:v>
                </c:pt>
                <c:pt idx="1660">
                  <c:v>71.226226868112718</c:v>
                </c:pt>
                <c:pt idx="1661">
                  <c:v>71.23396157489114</c:v>
                </c:pt>
                <c:pt idx="1662">
                  <c:v>71.241697982388445</c:v>
                </c:pt>
                <c:pt idx="1663">
                  <c:v>71.249436097043414</c:v>
                </c:pt>
                <c:pt idx="1664">
                  <c:v>71.25717592530296</c:v>
                </c:pt>
                <c:pt idx="1665">
                  <c:v>71.264917473622035</c:v>
                </c:pt>
                <c:pt idx="1666">
                  <c:v>71.272660748463764</c:v>
                </c:pt>
                <c:pt idx="1667">
                  <c:v>71.280405756299388</c:v>
                </c:pt>
                <c:pt idx="1668">
                  <c:v>71.288152503608387</c:v>
                </c:pt>
                <c:pt idx="1669">
                  <c:v>71.295900996878515</c:v>
                </c:pt>
                <c:pt idx="1670">
                  <c:v>71.303651242605753</c:v>
                </c:pt>
                <c:pt idx="1671">
                  <c:v>71.311403247294479</c:v>
                </c:pt>
                <c:pt idx="1672">
                  <c:v>71.319157017457442</c:v>
                </c:pt>
                <c:pt idx="1673">
                  <c:v>71.326912559615764</c:v>
                </c:pt>
                <c:pt idx="1674">
                  <c:v>71.334669880299018</c:v>
                </c:pt>
                <c:pt idx="1675">
                  <c:v>71.342428986045306</c:v>
                </c:pt>
                <c:pt idx="1676">
                  <c:v>71.350189883401285</c:v>
                </c:pt>
                <c:pt idx="1677">
                  <c:v>71.357952578922124</c:v>
                </c:pt>
                <c:pt idx="1678">
                  <c:v>71.36571707917166</c:v>
                </c:pt>
                <c:pt idx="1679">
                  <c:v>71.373483390722384</c:v>
                </c:pt>
                <c:pt idx="1680">
                  <c:v>71.381251520155473</c:v>
                </c:pt>
                <c:pt idx="1681">
                  <c:v>71.389021474060868</c:v>
                </c:pt>
                <c:pt idx="1682">
                  <c:v>71.396793259037295</c:v>
                </c:pt>
                <c:pt idx="1683">
                  <c:v>71.40456688169229</c:v>
                </c:pt>
                <c:pt idx="1684">
                  <c:v>71.412342348642269</c:v>
                </c:pt>
                <c:pt idx="1685">
                  <c:v>71.420119666512576</c:v>
                </c:pt>
                <c:pt idx="1686">
                  <c:v>71.427898841937491</c:v>
                </c:pt>
                <c:pt idx="1687">
                  <c:v>71.43567988156029</c:v>
                </c:pt>
                <c:pt idx="1688">
                  <c:v>71.443462792033316</c:v>
                </c:pt>
                <c:pt idx="1689">
                  <c:v>71.451247580017963</c:v>
                </c:pt>
                <c:pt idx="1690">
                  <c:v>71.459034252184765</c:v>
                </c:pt>
                <c:pt idx="1691">
                  <c:v>71.466822815213419</c:v>
                </c:pt>
                <c:pt idx="1692">
                  <c:v>71.474613275792848</c:v>
                </c:pt>
                <c:pt idx="1693">
                  <c:v>71.482405640621224</c:v>
                </c:pt>
                <c:pt idx="1694">
                  <c:v>71.490199916406027</c:v>
                </c:pt>
                <c:pt idx="1695">
                  <c:v>71.497996109864047</c:v>
                </c:pt>
                <c:pt idx="1696">
                  <c:v>71.505794227721495</c:v>
                </c:pt>
                <c:pt idx="1697">
                  <c:v>71.513594276713988</c:v>
                </c:pt>
                <c:pt idx="1698">
                  <c:v>71.521396263586666</c:v>
                </c:pt>
                <c:pt idx="1699">
                  <c:v>71.529200195094077</c:v>
                </c:pt>
                <c:pt idx="1700">
                  <c:v>71.537006078000474</c:v>
                </c:pt>
                <c:pt idx="1701">
                  <c:v>71.544813919079616</c:v>
                </c:pt>
                <c:pt idx="1702">
                  <c:v>71.552623725114941</c:v>
                </c:pt>
                <c:pt idx="1703">
                  <c:v>71.560435502899608</c:v>
                </c:pt>
                <c:pt idx="1704">
                  <c:v>71.568249259236453</c:v>
                </c:pt>
                <c:pt idx="1705">
                  <c:v>71.576065000938172</c:v>
                </c:pt>
                <c:pt idx="1706">
                  <c:v>71.583882734827242</c:v>
                </c:pt>
                <c:pt idx="1707">
                  <c:v>71.591702467736042</c:v>
                </c:pt>
                <c:pt idx="1708">
                  <c:v>71.599524206506857</c:v>
                </c:pt>
                <c:pt idx="1709">
                  <c:v>71.607347957991934</c:v>
                </c:pt>
                <c:pt idx="1710">
                  <c:v>71.615173729053581</c:v>
                </c:pt>
                <c:pt idx="1711">
                  <c:v>71.623001526564067</c:v>
                </c:pt>
                <c:pt idx="1712">
                  <c:v>71.630831357405839</c:v>
                </c:pt>
                <c:pt idx="1713">
                  <c:v>71.638663228471515</c:v>
                </c:pt>
                <c:pt idx="1714">
                  <c:v>71.646497146663819</c:v>
                </c:pt>
                <c:pt idx="1715">
                  <c:v>71.654333118895792</c:v>
                </c:pt>
                <c:pt idx="1716">
                  <c:v>71.66217115209075</c:v>
                </c:pt>
                <c:pt idx="1717">
                  <c:v>71.670011253182324</c:v>
                </c:pt>
                <c:pt idx="1718">
                  <c:v>71.677853429114549</c:v>
                </c:pt>
                <c:pt idx="1719">
                  <c:v>71.685697686841863</c:v>
                </c:pt>
                <c:pt idx="1720">
                  <c:v>71.693544033329218</c:v>
                </c:pt>
                <c:pt idx="1721">
                  <c:v>71.701392475552041</c:v>
                </c:pt>
                <c:pt idx="1722">
                  <c:v>71.709243020496388</c:v>
                </c:pt>
                <c:pt idx="1723">
                  <c:v>71.717095675158873</c:v>
                </c:pt>
                <c:pt idx="1724">
                  <c:v>71.724950446546842</c:v>
                </c:pt>
                <c:pt idx="1725">
                  <c:v>71.732807341678296</c:v>
                </c:pt>
                <c:pt idx="1726">
                  <c:v>71.740666367582023</c:v>
                </c:pt>
                <c:pt idx="1727">
                  <c:v>71.748527531297626</c:v>
                </c:pt>
                <c:pt idx="1728">
                  <c:v>71.756390839875564</c:v>
                </c:pt>
                <c:pt idx="1729">
                  <c:v>71.764256300377198</c:v>
                </c:pt>
                <c:pt idx="1730">
                  <c:v>71.772123919874844</c:v>
                </c:pt>
                <c:pt idx="1731">
                  <c:v>71.779993705451844</c:v>
                </c:pt>
                <c:pt idx="1732">
                  <c:v>71.787865664202542</c:v>
                </c:pt>
                <c:pt idx="1733">
                  <c:v>71.795739803232451</c:v>
                </c:pt>
                <c:pt idx="1734">
                  <c:v>71.803616129658209</c:v>
                </c:pt>
                <c:pt idx="1735">
                  <c:v>71.8114946506076</c:v>
                </c:pt>
                <c:pt idx="1736">
                  <c:v>71.819375373219771</c:v>
                </c:pt>
                <c:pt idx="1737">
                  <c:v>71.827258304645099</c:v>
                </c:pt>
                <c:pt idx="1738">
                  <c:v>71.835143452045287</c:v>
                </c:pt>
                <c:pt idx="1739">
                  <c:v>71.843030822593519</c:v>
                </c:pt>
                <c:pt idx="1740">
                  <c:v>71.850920423474378</c:v>
                </c:pt>
                <c:pt idx="1741">
                  <c:v>71.858812261883926</c:v>
                </c:pt>
                <c:pt idx="1742">
                  <c:v>71.866706345029854</c:v>
                </c:pt>
                <c:pt idx="1743">
                  <c:v>71.874602680131389</c:v>
                </c:pt>
                <c:pt idx="1744">
                  <c:v>71.88250127441944</c:v>
                </c:pt>
                <c:pt idx="1745">
                  <c:v>71.89040213513664</c:v>
                </c:pt>
                <c:pt idx="1746">
                  <c:v>71.898305269537332</c:v>
                </c:pt>
                <c:pt idx="1747">
                  <c:v>71.906210684887697</c:v>
                </c:pt>
                <c:pt idx="1748">
                  <c:v>71.914118388465795</c:v>
                </c:pt>
                <c:pt idx="1749">
                  <c:v>71.922028387561554</c:v>
                </c:pt>
                <c:pt idx="1750">
                  <c:v>71.929940689476922</c:v>
                </c:pt>
                <c:pt idx="1751">
                  <c:v>71.937855301525815</c:v>
                </c:pt>
                <c:pt idx="1752">
                  <c:v>71.945772231034212</c:v>
                </c:pt>
                <c:pt idx="1753">
                  <c:v>71.953691485340272</c:v>
                </c:pt>
                <c:pt idx="1754">
                  <c:v>71.961613071794275</c:v>
                </c:pt>
                <c:pt idx="1755">
                  <c:v>71.969536997758766</c:v>
                </c:pt>
                <c:pt idx="1756">
                  <c:v>71.977463270608538</c:v>
                </c:pt>
                <c:pt idx="1757">
                  <c:v>71.985391897730736</c:v>
                </c:pt>
                <c:pt idx="1758">
                  <c:v>71.993322886524894</c:v>
                </c:pt>
                <c:pt idx="1759">
                  <c:v>72.001256244402995</c:v>
                </c:pt>
                <c:pt idx="1760">
                  <c:v>72.009191978789474</c:v>
                </c:pt>
                <c:pt idx="1761">
                  <c:v>72.017130097121395</c:v>
                </c:pt>
                <c:pt idx="1762">
                  <c:v>72.025070606848345</c:v>
                </c:pt>
                <c:pt idx="1763">
                  <c:v>72.033013515432614</c:v>
                </c:pt>
                <c:pt idx="1764">
                  <c:v>72.040958830349197</c:v>
                </c:pt>
                <c:pt idx="1765">
                  <c:v>72.048906559085864</c:v>
                </c:pt>
                <c:pt idx="1766">
                  <c:v>72.05685670914319</c:v>
                </c:pt>
                <c:pt idx="1767">
                  <c:v>72.064809288034638</c:v>
                </c:pt>
                <c:pt idx="1768">
                  <c:v>72.072764303286618</c:v>
                </c:pt>
                <c:pt idx="1769">
                  <c:v>72.0807217624385</c:v>
                </c:pt>
                <c:pt idx="1770">
                  <c:v>72.088681673042728</c:v>
                </c:pt>
                <c:pt idx="1771">
                  <c:v>72.096644042664849</c:v>
                </c:pt>
                <c:pt idx="1772">
                  <c:v>72.104608878883553</c:v>
                </c:pt>
                <c:pt idx="1773">
                  <c:v>72.112576189290721</c:v>
                </c:pt>
                <c:pt idx="1774">
                  <c:v>72.12054598149156</c:v>
                </c:pt>
                <c:pt idx="1775">
                  <c:v>72.128518263104567</c:v>
                </c:pt>
                <c:pt idx="1776">
                  <c:v>72.136493041761668</c:v>
                </c:pt>
                <c:pt idx="1777">
                  <c:v>72.144470325108145</c:v>
                </c:pt>
                <c:pt idx="1778">
                  <c:v>72.152450120802897</c:v>
                </c:pt>
                <c:pt idx="1779">
                  <c:v>72.160432436518263</c:v>
                </c:pt>
                <c:pt idx="1780">
                  <c:v>72.168417279940286</c:v>
                </c:pt>
                <c:pt idx="1781">
                  <c:v>72.176404658768647</c:v>
                </c:pt>
                <c:pt idx="1782">
                  <c:v>72.184394580716784</c:v>
                </c:pt>
                <c:pt idx="1783">
                  <c:v>72.192387053511865</c:v>
                </c:pt>
                <c:pt idx="1784">
                  <c:v>72.200382084894997</c:v>
                </c:pt>
                <c:pt idx="1785">
                  <c:v>72.208379682621128</c:v>
                </c:pt>
                <c:pt idx="1786">
                  <c:v>72.216379854459205</c:v>
                </c:pt>
                <c:pt idx="1787">
                  <c:v>72.224382608192187</c:v>
                </c:pt>
                <c:pt idx="1788">
                  <c:v>72.232387951617127</c:v>
                </c:pt>
                <c:pt idx="1789">
                  <c:v>72.240395892545251</c:v>
                </c:pt>
                <c:pt idx="1790">
                  <c:v>72.248406438801936</c:v>
                </c:pt>
                <c:pt idx="1791">
                  <c:v>72.256419598226898</c:v>
                </c:pt>
                <c:pt idx="1792">
                  <c:v>72.264435378674136</c:v>
                </c:pt>
                <c:pt idx="1793">
                  <c:v>72.272453788012058</c:v>
                </c:pt>
                <c:pt idx="1794">
                  <c:v>72.280474834123481</c:v>
                </c:pt>
                <c:pt idx="1795">
                  <c:v>72.288498524905805</c:v>
                </c:pt>
                <c:pt idx="1796">
                  <c:v>72.29652486827095</c:v>
                </c:pt>
                <c:pt idx="1797">
                  <c:v>72.304553872145505</c:v>
                </c:pt>
                <c:pt idx="1798">
                  <c:v>72.312585544470721</c:v>
                </c:pt>
                <c:pt idx="1799">
                  <c:v>72.320619893202633</c:v>
                </c:pt>
                <c:pt idx="1800">
                  <c:v>72.328656926312121</c:v>
                </c:pt>
                <c:pt idx="1801">
                  <c:v>72.336696651784919</c:v>
                </c:pt>
                <c:pt idx="1802">
                  <c:v>72.344739077621682</c:v>
                </c:pt>
                <c:pt idx="1803">
                  <c:v>72.352784211838141</c:v>
                </c:pt>
                <c:pt idx="1804">
                  <c:v>72.360832062465079</c:v>
                </c:pt>
                <c:pt idx="1805">
                  <c:v>72.368882637548367</c:v>
                </c:pt>
                <c:pt idx="1806">
                  <c:v>72.376935945149171</c:v>
                </c:pt>
                <c:pt idx="1807">
                  <c:v>72.384991993343874</c:v>
                </c:pt>
                <c:pt idx="1808">
                  <c:v>72.393050790224166</c:v>
                </c:pt>
                <c:pt idx="1809">
                  <c:v>72.401112343897168</c:v>
                </c:pt>
                <c:pt idx="1810">
                  <c:v>72.409176662485464</c:v>
                </c:pt>
                <c:pt idx="1811">
                  <c:v>72.417243754127142</c:v>
                </c:pt>
                <c:pt idx="1812">
                  <c:v>72.425313626975921</c:v>
                </c:pt>
                <c:pt idx="1813">
                  <c:v>72.433386289201124</c:v>
                </c:pt>
                <c:pt idx="1814">
                  <c:v>72.441461748987848</c:v>
                </c:pt>
                <c:pt idx="1815">
                  <c:v>72.44954001453695</c:v>
                </c:pt>
                <c:pt idx="1816">
                  <c:v>72.457621094065132</c:v>
                </c:pt>
                <c:pt idx="1817">
                  <c:v>72.465704995805069</c:v>
                </c:pt>
                <c:pt idx="1818">
                  <c:v>72.473791728005395</c:v>
                </c:pt>
                <c:pt idx="1819">
                  <c:v>72.481881298930773</c:v>
                </c:pt>
                <c:pt idx="1820">
                  <c:v>72.489973716862053</c:v>
                </c:pt>
                <c:pt idx="1821">
                  <c:v>72.498068990096257</c:v>
                </c:pt>
                <c:pt idx="1822">
                  <c:v>72.506167126946636</c:v>
                </c:pt>
                <c:pt idx="1823">
                  <c:v>72.514268135742796</c:v>
                </c:pt>
                <c:pt idx="1824">
                  <c:v>72.52237202483073</c:v>
                </c:pt>
                <c:pt idx="1825">
                  <c:v>72.530478802572944</c:v>
                </c:pt>
                <c:pt idx="1826">
                  <c:v>72.538588477348412</c:v>
                </c:pt>
                <c:pt idx="1827">
                  <c:v>72.546701057552752</c:v>
                </c:pt>
                <c:pt idx="1828">
                  <c:v>72.55481655159825</c:v>
                </c:pt>
                <c:pt idx="1829">
                  <c:v>72.562934967913961</c:v>
                </c:pt>
                <c:pt idx="1830">
                  <c:v>72.571056314945736</c:v>
                </c:pt>
                <c:pt idx="1831">
                  <c:v>72.579180601156281</c:v>
                </c:pt>
                <c:pt idx="1832">
                  <c:v>72.587307835025328</c:v>
                </c:pt>
                <c:pt idx="1833">
                  <c:v>72.59543802504956</c:v>
                </c:pt>
                <c:pt idx="1834">
                  <c:v>72.603571179742858</c:v>
                </c:pt>
                <c:pt idx="1835">
                  <c:v>72.611707307636166</c:v>
                </c:pt>
                <c:pt idx="1836">
                  <c:v>72.61984641727777</c:v>
                </c:pt>
                <c:pt idx="1837">
                  <c:v>72.627988517233192</c:v>
                </c:pt>
                <c:pt idx="1838">
                  <c:v>72.636133616085417</c:v>
                </c:pt>
                <c:pt idx="1839">
                  <c:v>72.64428172243484</c:v>
                </c:pt>
                <c:pt idx="1840">
                  <c:v>72.652432844899394</c:v>
                </c:pt>
                <c:pt idx="1841">
                  <c:v>72.660586992114645</c:v>
                </c:pt>
                <c:pt idx="1842">
                  <c:v>72.668744172733852</c:v>
                </c:pt>
                <c:pt idx="1843">
                  <c:v>72.676904395427982</c:v>
                </c:pt>
                <c:pt idx="1844">
                  <c:v>72.685067668885893</c:v>
                </c:pt>
                <c:pt idx="1845">
                  <c:v>72.693234001814304</c:v>
                </c:pt>
                <c:pt idx="1846">
                  <c:v>72.701403402937942</c:v>
                </c:pt>
                <c:pt idx="1847">
                  <c:v>72.709575880999552</c:v>
                </c:pt>
                <c:pt idx="1848">
                  <c:v>72.717751444760069</c:v>
                </c:pt>
                <c:pt idx="1849">
                  <c:v>72.725930102998603</c:v>
                </c:pt>
                <c:pt idx="1850">
                  <c:v>72.734111864512556</c:v>
                </c:pt>
                <c:pt idx="1851">
                  <c:v>72.742296738117702</c:v>
                </c:pt>
                <c:pt idx="1852">
                  <c:v>72.750484732648232</c:v>
                </c:pt>
                <c:pt idx="1853">
                  <c:v>72.758675856956842</c:v>
                </c:pt>
                <c:pt idx="1854">
                  <c:v>72.766870119914884</c:v>
                </c:pt>
                <c:pt idx="1855">
                  <c:v>72.775067530412315</c:v>
                </c:pt>
                <c:pt idx="1856">
                  <c:v>72.78326809735789</c:v>
                </c:pt>
                <c:pt idx="1857">
                  <c:v>72.791471829679168</c:v>
                </c:pt>
                <c:pt idx="1858">
                  <c:v>72.799678736322591</c:v>
                </c:pt>
                <c:pt idx="1859">
                  <c:v>72.807888826253645</c:v>
                </c:pt>
                <c:pt idx="1860">
                  <c:v>72.81610210845686</c:v>
                </c:pt>
                <c:pt idx="1861">
                  <c:v>72.824318591935892</c:v>
                </c:pt>
                <c:pt idx="1862">
                  <c:v>72.832538285713639</c:v>
                </c:pt>
                <c:pt idx="1863">
                  <c:v>72.840761198832325</c:v>
                </c:pt>
                <c:pt idx="1864">
                  <c:v>72.848987340353531</c:v>
                </c:pt>
                <c:pt idx="1865">
                  <c:v>72.857216719358306</c:v>
                </c:pt>
                <c:pt idx="1866">
                  <c:v>72.865449344947294</c:v>
                </c:pt>
                <c:pt idx="1867">
                  <c:v>72.87368522624071</c:v>
                </c:pt>
                <c:pt idx="1868">
                  <c:v>72.881924372378563</c:v>
                </c:pt>
                <c:pt idx="1869">
                  <c:v>72.890166792520589</c:v>
                </c:pt>
                <c:pt idx="1870">
                  <c:v>72.898412495846443</c:v>
                </c:pt>
                <c:pt idx="1871">
                  <c:v>72.906661491555738</c:v>
                </c:pt>
                <c:pt idx="1872">
                  <c:v>72.91491378886812</c:v>
                </c:pt>
                <c:pt idx="1873">
                  <c:v>72.923169397023386</c:v>
                </c:pt>
                <c:pt idx="1874">
                  <c:v>72.931428325281587</c:v>
                </c:pt>
                <c:pt idx="1875">
                  <c:v>72.939690582922992</c:v>
                </c:pt>
                <c:pt idx="1876">
                  <c:v>72.947956179248308</c:v>
                </c:pt>
                <c:pt idx="1877">
                  <c:v>72.956225123578733</c:v>
                </c:pt>
                <c:pt idx="1878">
                  <c:v>72.964497425255985</c:v>
                </c:pt>
                <c:pt idx="1879">
                  <c:v>72.972773093642473</c:v>
                </c:pt>
                <c:pt idx="1880">
                  <c:v>72.981052138121271</c:v>
                </c:pt>
                <c:pt idx="1881">
                  <c:v>72.989334568096353</c:v>
                </c:pt>
                <c:pt idx="1882">
                  <c:v>72.997620392992545</c:v>
                </c:pt>
                <c:pt idx="1883">
                  <c:v>73.005909622255672</c:v>
                </c:pt>
                <c:pt idx="1884">
                  <c:v>73.014202265352679</c:v>
                </c:pt>
                <c:pt idx="1885">
                  <c:v>73.022498331771644</c:v>
                </c:pt>
                <c:pt idx="1886">
                  <c:v>73.030797831021943</c:v>
                </c:pt>
                <c:pt idx="1887">
                  <c:v>73.039100772634256</c:v>
                </c:pt>
                <c:pt idx="1888">
                  <c:v>73.047407166160752</c:v>
                </c:pt>
                <c:pt idx="1889">
                  <c:v>73.055717021175099</c:v>
                </c:pt>
                <c:pt idx="1890">
                  <c:v>73.064030347272606</c:v>
                </c:pt>
                <c:pt idx="1891">
                  <c:v>73.072347154070272</c:v>
                </c:pt>
                <c:pt idx="1892">
                  <c:v>73.080667451206935</c:v>
                </c:pt>
                <c:pt idx="1893">
                  <c:v>73.088991248343305</c:v>
                </c:pt>
                <c:pt idx="1894">
                  <c:v>73.097318555162076</c:v>
                </c:pt>
                <c:pt idx="1895">
                  <c:v>73.105649381368039</c:v>
                </c:pt>
                <c:pt idx="1896">
                  <c:v>73.113983736688155</c:v>
                </c:pt>
                <c:pt idx="1897">
                  <c:v>73.122321630871639</c:v>
                </c:pt>
                <c:pt idx="1898">
                  <c:v>73.130663073690101</c:v>
                </c:pt>
                <c:pt idx="1899">
                  <c:v>73.13900807493755</c:v>
                </c:pt>
                <c:pt idx="1900">
                  <c:v>73.147356644430616</c:v>
                </c:pt>
                <c:pt idx="1901">
                  <c:v>73.155708792008525</c:v>
                </c:pt>
                <c:pt idx="1902">
                  <c:v>73.164064527533256</c:v>
                </c:pt>
                <c:pt idx="1903">
                  <c:v>73.172423860889651</c:v>
                </c:pt>
                <c:pt idx="1904">
                  <c:v>73.180786801985462</c:v>
                </c:pt>
                <c:pt idx="1905">
                  <c:v>73.189153360751448</c:v>
                </c:pt>
                <c:pt idx="1906">
                  <c:v>73.197523547141557</c:v>
                </c:pt>
                <c:pt idx="1907">
                  <c:v>73.20589737113292</c:v>
                </c:pt>
                <c:pt idx="1908">
                  <c:v>73.214274842725999</c:v>
                </c:pt>
                <c:pt idx="1909">
                  <c:v>73.222655971944718</c:v>
                </c:pt>
                <c:pt idx="1910">
                  <c:v>73.231040768836436</c:v>
                </c:pt>
                <c:pt idx="1911">
                  <c:v>73.239429243472244</c:v>
                </c:pt>
                <c:pt idx="1912">
                  <c:v>73.247821405946866</c:v>
                </c:pt>
                <c:pt idx="1913">
                  <c:v>73.256217266378911</c:v>
                </c:pt>
                <c:pt idx="1914">
                  <c:v>73.264616834910854</c:v>
                </c:pt>
                <c:pt idx="1915">
                  <c:v>73.273020121709251</c:v>
                </c:pt>
                <c:pt idx="1916">
                  <c:v>73.281427136964766</c:v>
                </c:pt>
                <c:pt idx="1917">
                  <c:v>73.289837890892287</c:v>
                </c:pt>
                <c:pt idx="1918">
                  <c:v>73.298252393731019</c:v>
                </c:pt>
                <c:pt idx="1919">
                  <c:v>73.306670655744639</c:v>
                </c:pt>
                <c:pt idx="1920">
                  <c:v>73.315092687221352</c:v>
                </c:pt>
                <c:pt idx="1921">
                  <c:v>73.323518498473987</c:v>
                </c:pt>
                <c:pt idx="1922">
                  <c:v>73.331948099840119</c:v>
                </c:pt>
                <c:pt idx="1923">
                  <c:v>73.340381501682231</c:v>
                </c:pt>
                <c:pt idx="1924">
                  <c:v>73.348818714387733</c:v>
                </c:pt>
                <c:pt idx="1925">
                  <c:v>73.35725974836906</c:v>
                </c:pt>
                <c:pt idx="1926">
                  <c:v>73.365704614063873</c:v>
                </c:pt>
                <c:pt idx="1927">
                  <c:v>73.374153321935111</c:v>
                </c:pt>
                <c:pt idx="1928">
                  <c:v>73.382605882471083</c:v>
                </c:pt>
                <c:pt idx="1929">
                  <c:v>73.391062306185603</c:v>
                </c:pt>
                <c:pt idx="1930">
                  <c:v>73.399522603618081</c:v>
                </c:pt>
                <c:pt idx="1931">
                  <c:v>73.407986785333648</c:v>
                </c:pt>
                <c:pt idx="1932">
                  <c:v>73.416454861923285</c:v>
                </c:pt>
                <c:pt idx="1933">
                  <c:v>73.424926844003835</c:v>
                </c:pt>
                <c:pt idx="1934">
                  <c:v>73.433402742218277</c:v>
                </c:pt>
                <c:pt idx="1935">
                  <c:v>73.44188256723568</c:v>
                </c:pt>
                <c:pt idx="1936">
                  <c:v>73.450366329751418</c:v>
                </c:pt>
                <c:pt idx="1937">
                  <c:v>73.458854040487225</c:v>
                </c:pt>
                <c:pt idx="1938">
                  <c:v>73.46734571019131</c:v>
                </c:pt>
                <c:pt idx="1939">
                  <c:v>73.475841349638571</c:v>
                </c:pt>
                <c:pt idx="1940">
                  <c:v>73.484340969630537</c:v>
                </c:pt>
                <c:pt idx="1941">
                  <c:v>73.492844580995623</c:v>
                </c:pt>
                <c:pt idx="1942">
                  <c:v>73.501352194589174</c:v>
                </c:pt>
                <c:pt idx="1943">
                  <c:v>73.509863821293592</c:v>
                </c:pt>
                <c:pt idx="1944">
                  <c:v>73.518379472018509</c:v>
                </c:pt>
                <c:pt idx="1945">
                  <c:v>73.526899157700797</c:v>
                </c:pt>
                <c:pt idx="1946">
                  <c:v>73.535422889304812</c:v>
                </c:pt>
                <c:pt idx="1947">
                  <c:v>73.543950677822366</c:v>
                </c:pt>
                <c:pt idx="1948">
                  <c:v>73.552482534272983</c:v>
                </c:pt>
                <c:pt idx="1949">
                  <c:v>73.561018469703939</c:v>
                </c:pt>
                <c:pt idx="1950">
                  <c:v>73.569558495190407</c:v>
                </c:pt>
                <c:pt idx="1951">
                  <c:v>73.578102621835555</c:v>
                </c:pt>
                <c:pt idx="1952">
                  <c:v>73.586650860770732</c:v>
                </c:pt>
                <c:pt idx="1953">
                  <c:v>73.595203223155465</c:v>
                </c:pt>
                <c:pt idx="1954">
                  <c:v>73.603759720177734</c:v>
                </c:pt>
                <c:pt idx="1955">
                  <c:v>73.612320363053954</c:v>
                </c:pt>
                <c:pt idx="1956">
                  <c:v>73.620885163029214</c:v>
                </c:pt>
                <c:pt idx="1957">
                  <c:v>73.629454131377301</c:v>
                </c:pt>
                <c:pt idx="1958">
                  <c:v>73.63802727940093</c:v>
                </c:pt>
                <c:pt idx="1959">
                  <c:v>73.646604618431724</c:v>
                </c:pt>
                <c:pt idx="1960">
                  <c:v>73.655186159830535</c:v>
                </c:pt>
                <c:pt idx="1961">
                  <c:v>73.66377191498735</c:v>
                </c:pt>
                <c:pt idx="1962">
                  <c:v>73.672361895321629</c:v>
                </c:pt>
                <c:pt idx="1963">
                  <c:v>73.680956112282246</c:v>
                </c:pt>
                <c:pt idx="1964">
                  <c:v>73.689554577347778</c:v>
                </c:pt>
                <c:pt idx="1965">
                  <c:v>73.698157302026502</c:v>
                </c:pt>
                <c:pt idx="1966">
                  <c:v>73.706764297856608</c:v>
                </c:pt>
                <c:pt idx="1967">
                  <c:v>73.715375576406288</c:v>
                </c:pt>
                <c:pt idx="1968">
                  <c:v>73.723991149273914</c:v>
                </c:pt>
                <c:pt idx="1969">
                  <c:v>73.732611028088087</c:v>
                </c:pt>
                <c:pt idx="1970">
                  <c:v>73.741235224507847</c:v>
                </c:pt>
                <c:pt idx="1971">
                  <c:v>73.749863750222772</c:v>
                </c:pt>
                <c:pt idx="1972">
                  <c:v>73.75849661695311</c:v>
                </c:pt>
                <c:pt idx="1973">
                  <c:v>73.767133836449915</c:v>
                </c:pt>
                <c:pt idx="1974">
                  <c:v>73.775775420495194</c:v>
                </c:pt>
                <c:pt idx="1975">
                  <c:v>73.784421380902046</c:v>
                </c:pt>
                <c:pt idx="1976">
                  <c:v>73.79307172951475</c:v>
                </c:pt>
                <c:pt idx="1977">
                  <c:v>73.801726478208948</c:v>
                </c:pt>
                <c:pt idx="1978">
                  <c:v>73.810385638891802</c:v>
                </c:pt>
                <c:pt idx="1979">
                  <c:v>73.819049223502034</c:v>
                </c:pt>
                <c:pt idx="1980">
                  <c:v>73.827717244010188</c:v>
                </c:pt>
                <c:pt idx="1981">
                  <c:v>73.836389712418665</c:v>
                </c:pt>
                <c:pt idx="1982">
                  <c:v>73.845066640761985</c:v>
                </c:pt>
                <c:pt idx="1983">
                  <c:v>73.853748041106769</c:v>
                </c:pt>
                <c:pt idx="1984">
                  <c:v>73.862433925551983</c:v>
                </c:pt>
                <c:pt idx="1985">
                  <c:v>73.871124306229106</c:v>
                </c:pt>
                <c:pt idx="1986">
                  <c:v>73.879819195302176</c:v>
                </c:pt>
                <c:pt idx="1987">
                  <c:v>73.888518604967999</c:v>
                </c:pt>
                <c:pt idx="1988">
                  <c:v>73.89722254745628</c:v>
                </c:pt>
                <c:pt idx="1989">
                  <c:v>73.905931035029795</c:v>
                </c:pt>
                <c:pt idx="1990">
                  <c:v>73.91464407998447</c:v>
                </c:pt>
                <c:pt idx="1991">
                  <c:v>73.923361694649557</c:v>
                </c:pt>
                <c:pt idx="1992">
                  <c:v>73.932083891387833</c:v>
                </c:pt>
                <c:pt idx="1993">
                  <c:v>73.940810682595668</c:v>
                </c:pt>
                <c:pt idx="1994">
                  <c:v>73.949542080703239</c:v>
                </c:pt>
                <c:pt idx="1995">
                  <c:v>73.958278098174631</c:v>
                </c:pt>
                <c:pt idx="1996">
                  <c:v>73.967018747508007</c:v>
                </c:pt>
                <c:pt idx="1997">
                  <c:v>73.975764041235777</c:v>
                </c:pt>
                <c:pt idx="1998">
                  <c:v>73.9845139919247</c:v>
                </c:pt>
                <c:pt idx="1999">
                  <c:v>73.993268612176095</c:v>
                </c:pt>
                <c:pt idx="2000" formatCode="General">
                  <c:v>74.00202791462597</c:v>
                </c:pt>
                <c:pt idx="2001" formatCode="General">
                  <c:v>74.010791911945148</c:v>
                </c:pt>
                <c:pt idx="2002" formatCode="General">
                  <c:v>74.01956061683947</c:v>
                </c:pt>
                <c:pt idx="2003" formatCode="General">
                  <c:v>74.02833404204992</c:v>
                </c:pt>
                <c:pt idx="2004" formatCode="General">
                  <c:v>74.037112200352794</c:v>
                </c:pt>
                <c:pt idx="2005" formatCode="General">
                  <c:v>74.045895104559847</c:v>
                </c:pt>
                <c:pt idx="2006" formatCode="General">
                  <c:v>74.054682767518443</c:v>
                </c:pt>
                <c:pt idx="2007" formatCode="General">
                  <c:v>74.063475202111761</c:v>
                </c:pt>
                <c:pt idx="2008" formatCode="General">
                  <c:v>74.072272421258916</c:v>
                </c:pt>
                <c:pt idx="2009" formatCode="General">
                  <c:v>74.081074437915063</c:v>
                </c:pt>
                <c:pt idx="2010" formatCode="General">
                  <c:v>74.089881265071739</c:v>
                </c:pt>
                <c:pt idx="2011" formatCode="General">
                  <c:v>74.098692915756772</c:v>
                </c:pt>
                <c:pt idx="2012" formatCode="General">
                  <c:v>74.107509403034697</c:v>
                </c:pt>
                <c:pt idx="2013" formatCode="General">
                  <c:v>74.116330740006731</c:v>
                </c:pt>
                <c:pt idx="2014" formatCode="General">
                  <c:v>74.125156939811006</c:v>
                </c:pt>
                <c:pt idx="2015" formatCode="General">
                  <c:v>74.133988015622776</c:v>
                </c:pt>
                <c:pt idx="2016" formatCode="General">
                  <c:v>74.142823980654526</c:v>
                </c:pt>
                <c:pt idx="2017" formatCode="General">
                  <c:v>74.151664848156173</c:v>
                </c:pt>
                <c:pt idx="2018" formatCode="General">
                  <c:v>74.160510631415193</c:v>
                </c:pt>
                <c:pt idx="2019" formatCode="General">
                  <c:v>74.169361343756819</c:v>
                </c:pt>
                <c:pt idx="2020" formatCode="General">
                  <c:v>74.178216998544244</c:v>
                </c:pt>
                <c:pt idx="2021" formatCode="General">
                  <c:v>74.187077609178701</c:v>
                </c:pt>
                <c:pt idx="2022" formatCode="General">
                  <c:v>74.195943189099751</c:v>
                </c:pt>
                <c:pt idx="2023" formatCode="General">
                  <c:v>74.204813751785352</c:v>
                </c:pt>
                <c:pt idx="2024" formatCode="General">
                  <c:v>74.213689310752088</c:v>
                </c:pt>
                <c:pt idx="2025" formatCode="General">
                  <c:v>74.222569879555337</c:v>
                </c:pt>
                <c:pt idx="2026" formatCode="General">
                  <c:v>74.231455471789431</c:v>
                </c:pt>
                <c:pt idx="2027" formatCode="General">
                  <c:v>74.240346101087866</c:v>
                </c:pt>
                <c:pt idx="2028" formatCode="General">
                  <c:v>74.249241781123416</c:v>
                </c:pt>
                <c:pt idx="2029" formatCode="General">
                  <c:v>74.258142525608392</c:v>
                </c:pt>
                <c:pt idx="2030" formatCode="General">
                  <c:v>74.267048348294765</c:v>
                </c:pt>
                <c:pt idx="2031" formatCode="General">
                  <c:v>74.275959262974339</c:v>
                </c:pt>
                <c:pt idx="2032" formatCode="General">
                  <c:v>74.284875283478996</c:v>
                </c:pt>
                <c:pt idx="2033" formatCode="General">
                  <c:v>74.293796423680817</c:v>
                </c:pt>
                <c:pt idx="2034" formatCode="General">
                  <c:v>74.302722697492285</c:v>
                </c:pt>
                <c:pt idx="2035" formatCode="General">
                  <c:v>74.311654118866471</c:v>
                </c:pt>
                <c:pt idx="2036" formatCode="General">
                  <c:v>74.320590701797201</c:v>
                </c:pt>
                <c:pt idx="2037" formatCode="General">
                  <c:v>74.329532460319314</c:v>
                </c:pt>
                <c:pt idx="2038" formatCode="General">
                  <c:v>74.338479408508732</c:v>
                </c:pt>
                <c:pt idx="2039" formatCode="General">
                  <c:v>74.347431560482747</c:v>
                </c:pt>
                <c:pt idx="2040" formatCode="General">
                  <c:v>74.356388930400144</c:v>
                </c:pt>
                <c:pt idx="2041" formatCode="General">
                  <c:v>74.365351532461446</c:v>
                </c:pt>
                <c:pt idx="2042" formatCode="General">
                  <c:v>74.3743193809091</c:v>
                </c:pt>
                <c:pt idx="2043" formatCode="General">
                  <c:v>74.3832924900276</c:v>
                </c:pt>
                <c:pt idx="2044" formatCode="General">
                  <c:v>74.392270874143733</c:v>
                </c:pt>
                <c:pt idx="2045" formatCode="General">
                  <c:v>74.401254547626834</c:v>
                </c:pt>
                <c:pt idx="2046" formatCode="General">
                  <c:v>74.410243524888855</c:v>
                </c:pt>
                <c:pt idx="2047" formatCode="General">
                  <c:v>74.419237820384637</c:v>
                </c:pt>
                <c:pt idx="2048" formatCode="General">
                  <c:v>74.428237448612109</c:v>
                </c:pt>
                <c:pt idx="2049" formatCode="General">
                  <c:v>74.437242424112455</c:v>
                </c:pt>
                <c:pt idx="2050" formatCode="General">
                  <c:v>74.446252761470362</c:v>
                </c:pt>
                <c:pt idx="2051" formatCode="General">
                  <c:v>74.455268475314142</c:v>
                </c:pt>
                <c:pt idx="2052" formatCode="General">
                  <c:v>74.46428958031602</c:v>
                </c:pt>
                <c:pt idx="2053" formatCode="General">
                  <c:v>74.473316091192288</c:v>
                </c:pt>
                <c:pt idx="2054" formatCode="General">
                  <c:v>74.482348022703533</c:v>
                </c:pt>
                <c:pt idx="2055" formatCode="General">
                  <c:v>74.491385389654809</c:v>
                </c:pt>
                <c:pt idx="2056" formatCode="General">
                  <c:v>74.500428206895876</c:v>
                </c:pt>
                <c:pt idx="2057" formatCode="General">
                  <c:v>74.509476489321372</c:v>
                </c:pt>
                <c:pt idx="2058" formatCode="General">
                  <c:v>74.518530251871098</c:v>
                </c:pt>
                <c:pt idx="2059" formatCode="General">
                  <c:v>74.527589509530102</c:v>
                </c:pt>
                <c:pt idx="2060" formatCode="General">
                  <c:v>74.536654277329049</c:v>
                </c:pt>
                <c:pt idx="2061" formatCode="General">
                  <c:v>74.545724570344277</c:v>
                </c:pt>
                <c:pt idx="2062" formatCode="General">
                  <c:v>74.554800403698096</c:v>
                </c:pt>
                <c:pt idx="2063" formatCode="General">
                  <c:v>74.563881792559044</c:v>
                </c:pt>
                <c:pt idx="2064" formatCode="General">
                  <c:v>74.572968752141961</c:v>
                </c:pt>
                <c:pt idx="2065" formatCode="General">
                  <c:v>74.58206129770835</c:v>
                </c:pt>
                <c:pt idx="2066" formatCode="General">
                  <c:v>74.591159444566514</c:v>
                </c:pt>
                <c:pt idx="2067" formatCode="General">
                  <c:v>74.600263208071794</c:v>
                </c:pt>
                <c:pt idx="2068" formatCode="General">
                  <c:v>74.609372603626824</c:v>
                </c:pt>
                <c:pt idx="2069" formatCode="General">
                  <c:v>74.618487646681686</c:v>
                </c:pt>
                <c:pt idx="2070" formatCode="General">
                  <c:v>74.6276083527342</c:v>
                </c:pt>
                <c:pt idx="2071" formatCode="General">
                  <c:v>74.636734737330087</c:v>
                </c:pt>
                <c:pt idx="2072" formatCode="General">
                  <c:v>74.645866816063247</c:v>
                </c:pt>
                <c:pt idx="2073" formatCode="General">
                  <c:v>74.655004604575964</c:v>
                </c:pt>
                <c:pt idx="2074" formatCode="General">
                  <c:v>74.66414811855914</c:v>
                </c:pt>
                <c:pt idx="2075" formatCode="General">
                  <c:v>74.673297373752519</c:v>
                </c:pt>
                <c:pt idx="2076" formatCode="General">
                  <c:v>74.682452385944885</c:v>
                </c:pt>
                <c:pt idx="2077" formatCode="General">
                  <c:v>74.691613170974378</c:v>
                </c:pt>
                <c:pt idx="2078" formatCode="General">
                  <c:v>74.700779744728649</c:v>
                </c:pt>
                <c:pt idx="2079" formatCode="General">
                  <c:v>74.709952123145129</c:v>
                </c:pt>
                <c:pt idx="2080" formatCode="General">
                  <c:v>74.719130322211257</c:v>
                </c:pt>
                <c:pt idx="2081" formatCode="General">
                  <c:v>74.728314357964734</c:v>
                </c:pt>
                <c:pt idx="2082" formatCode="General">
                  <c:v>74.737504246493714</c:v>
                </c:pt>
                <c:pt idx="2083" formatCode="General">
                  <c:v>74.746700003937121</c:v>
                </c:pt>
                <c:pt idx="2084" formatCode="General">
                  <c:v>74.755901646484816</c:v>
                </c:pt>
                <c:pt idx="2085" formatCode="General">
                  <c:v>74.765109190377871</c:v>
                </c:pt>
                <c:pt idx="2086" formatCode="General">
                  <c:v>74.774322651908861</c:v>
                </c:pt>
                <c:pt idx="2087" formatCode="General">
                  <c:v>74.783542047421975</c:v>
                </c:pt>
                <c:pt idx="2088" formatCode="General">
                  <c:v>74.792767393313426</c:v>
                </c:pt>
                <c:pt idx="2089" formatCode="General">
                  <c:v>74.801998706031597</c:v>
                </c:pt>
                <c:pt idx="2090" formatCode="General">
                  <c:v>74.811236002077337</c:v>
                </c:pt>
                <c:pt idx="2091" formatCode="General">
                  <c:v>74.820479298004159</c:v>
                </c:pt>
                <c:pt idx="2092" formatCode="General">
                  <c:v>74.829728610418556</c:v>
                </c:pt>
                <c:pt idx="2093" formatCode="General">
                  <c:v>74.838983955980197</c:v>
                </c:pt>
                <c:pt idx="2094" formatCode="General">
                  <c:v>74.848245351402269</c:v>
                </c:pt>
                <c:pt idx="2095" formatCode="General">
                  <c:v>74.857512813451606</c:v>
                </c:pt>
                <c:pt idx="2096" formatCode="General">
                  <c:v>74.866786358949071</c:v>
                </c:pt>
                <c:pt idx="2097" formatCode="General">
                  <c:v>74.876066004769754</c:v>
                </c:pt>
                <c:pt idx="2098" formatCode="General">
                  <c:v>74.885351767843261</c:v>
                </c:pt>
                <c:pt idx="2099" formatCode="General">
                  <c:v>74.894643665153922</c:v>
                </c:pt>
                <c:pt idx="2100" formatCode="General">
                  <c:v>74.903941713741119</c:v>
                </c:pt>
                <c:pt idx="2101" formatCode="General">
                  <c:v>74.913245930699532</c:v>
                </c:pt>
                <c:pt idx="2102" formatCode="General">
                  <c:v>74.922556333179401</c:v>
                </c:pt>
                <c:pt idx="2103" formatCode="General">
                  <c:v>74.931872938386803</c:v>
                </c:pt>
                <c:pt idx="2104" formatCode="General">
                  <c:v>74.94119576358392</c:v>
                </c:pt>
                <c:pt idx="2105" formatCode="General">
                  <c:v>74.950524826089278</c:v>
                </c:pt>
                <c:pt idx="2106" formatCode="General">
                  <c:v>74.959860143278121</c:v>
                </c:pt>
                <c:pt idx="2107" formatCode="General">
                  <c:v>74.969201732582576</c:v>
                </c:pt>
                <c:pt idx="2108" formatCode="General">
                  <c:v>74.978549611491971</c:v>
                </c:pt>
                <c:pt idx="2109" formatCode="General">
                  <c:v>74.98790379755313</c:v>
                </c:pt>
                <c:pt idx="2110" formatCode="General">
                  <c:v>74.997264308370646</c:v>
                </c:pt>
                <c:pt idx="2111" formatCode="General">
                  <c:v>75.006631161607146</c:v>
                </c:pt>
                <c:pt idx="2112" formatCode="General">
                  <c:v>75.016004374983638</c:v>
                </c:pt>
                <c:pt idx="2113" formatCode="General">
                  <c:v>75.025383966279662</c:v>
                </c:pt>
                <c:pt idx="2114" formatCode="General">
                  <c:v>75.03476995333375</c:v>
                </c:pt>
                <c:pt idx="2115" formatCode="General">
                  <c:v>75.044162354043593</c:v>
                </c:pt>
                <c:pt idx="2116" formatCode="General">
                  <c:v>75.053561186366352</c:v>
                </c:pt>
                <c:pt idx="2117" formatCode="General">
                  <c:v>75.062966468319004</c:v>
                </c:pt>
                <c:pt idx="2118" formatCode="General">
                  <c:v>75.072378217978553</c:v>
                </c:pt>
                <c:pt idx="2119" formatCode="General">
                  <c:v>75.081796453482454</c:v>
                </c:pt>
                <c:pt idx="2120" formatCode="General">
                  <c:v>75.091221193028716</c:v>
                </c:pt>
                <c:pt idx="2121" formatCode="General">
                  <c:v>75.100652454876425</c:v>
                </c:pt>
                <c:pt idx="2122" formatCode="General">
                  <c:v>75.110090257345917</c:v>
                </c:pt>
                <c:pt idx="2123" formatCode="General">
                  <c:v>75.119534618819031</c:v>
                </c:pt>
                <c:pt idx="2124" formatCode="General">
                  <c:v>75.128985557739554</c:v>
                </c:pt>
                <c:pt idx="2125" formatCode="General">
                  <c:v>75.138443092613457</c:v>
                </c:pt>
                <c:pt idx="2126" formatCode="General">
                  <c:v>75.147907242009182</c:v>
                </c:pt>
                <c:pt idx="2127" formatCode="General">
                  <c:v>75.157378024557985</c:v>
                </c:pt>
                <c:pt idx="2128" formatCode="General">
                  <c:v>75.166855458954245</c:v>
                </c:pt>
                <c:pt idx="2129" formatCode="General">
                  <c:v>75.176339563955793</c:v>
                </c:pt>
                <c:pt idx="2130" formatCode="General">
                  <c:v>75.185830358384209</c:v>
                </c:pt>
                <c:pt idx="2131" formatCode="General">
                  <c:v>75.195327861125108</c:v>
                </c:pt>
                <c:pt idx="2132" formatCode="General">
                  <c:v>75.204832091128523</c:v>
                </c:pt>
                <c:pt idx="2133" formatCode="General">
                  <c:v>75.214343067409217</c:v>
                </c:pt>
                <c:pt idx="2134" formatCode="General">
                  <c:v>75.223860809046954</c:v>
                </c:pt>
                <c:pt idx="2135" formatCode="General">
                  <c:v>75.23338533518691</c:v>
                </c:pt>
                <c:pt idx="2136" formatCode="General">
                  <c:v>75.2429166650399</c:v>
                </c:pt>
                <c:pt idx="2137" formatCode="General">
                  <c:v>75.252454817882793</c:v>
                </c:pt>
                <c:pt idx="2138" formatCode="General">
                  <c:v>75.261999813058836</c:v>
                </c:pt>
                <c:pt idx="2139" formatCode="General">
                  <c:v>75.271551669977939</c:v>
                </c:pt>
                <c:pt idx="2140" formatCode="General">
                  <c:v>75.281110408117016</c:v>
                </c:pt>
                <c:pt idx="2141" formatCode="General">
                  <c:v>75.290676047020398</c:v>
                </c:pt>
                <c:pt idx="2142" formatCode="General">
                  <c:v>75.30024860630013</c:v>
                </c:pt>
                <c:pt idx="2143" formatCode="General">
                  <c:v>75.309828105636242</c:v>
                </c:pt>
                <c:pt idx="2144" formatCode="General">
                  <c:v>75.31941456477719</c:v>
                </c:pt>
                <c:pt idx="2145" formatCode="General">
                  <c:v>75.329008003540238</c:v>
                </c:pt>
                <c:pt idx="2146" formatCode="General">
                  <c:v>75.338608441811644</c:v>
                </c:pt>
                <c:pt idx="2147" formatCode="General">
                  <c:v>75.348215899547142</c:v>
                </c:pt>
                <c:pt idx="2148" formatCode="General">
                  <c:v>75.357830396772314</c:v>
                </c:pt>
                <c:pt idx="2149" formatCode="General">
                  <c:v>75.367451953582801</c:v>
                </c:pt>
                <c:pt idx="2150" formatCode="General">
                  <c:v>75.377080590144871</c:v>
                </c:pt>
                <c:pt idx="2151" formatCode="General">
                  <c:v>75.386716326695577</c:v>
                </c:pt>
                <c:pt idx="2152" formatCode="General">
                  <c:v>75.39635918354324</c:v>
                </c:pt>
                <c:pt idx="2153" formatCode="General">
                  <c:v>75.406009181067773</c:v>
                </c:pt>
                <c:pt idx="2154" formatCode="General">
                  <c:v>75.415666339721056</c:v>
                </c:pt>
                <c:pt idx="2155" formatCode="General">
                  <c:v>75.425330680027301</c:v>
                </c:pt>
                <c:pt idx="2156" formatCode="General">
                  <c:v>75.435002222583449</c:v>
                </c:pt>
                <c:pt idx="2157" formatCode="General">
                  <c:v>75.444680988059517</c:v>
                </c:pt>
                <c:pt idx="2158" formatCode="General">
                  <c:v>75.454366997198974</c:v>
                </c:pt>
                <c:pt idx="2159" formatCode="General">
                  <c:v>75.464060270819132</c:v>
                </c:pt>
                <c:pt idx="2160" formatCode="General">
                  <c:v>75.473760829811525</c:v>
                </c:pt>
                <c:pt idx="2161" formatCode="General">
                  <c:v>75.483468695142292</c:v>
                </c:pt>
                <c:pt idx="2162" formatCode="General">
                  <c:v>75.493183887852538</c:v>
                </c:pt>
                <c:pt idx="2163" formatCode="General">
                  <c:v>75.502906429058783</c:v>
                </c:pt>
                <c:pt idx="2164" formatCode="General">
                  <c:v>75.512636339953289</c:v>
                </c:pt>
                <c:pt idx="2165" formatCode="General">
                  <c:v>75.522373641804535</c:v>
                </c:pt>
                <c:pt idx="2166" formatCode="General">
                  <c:v>75.532118355957451</c:v>
                </c:pt>
                <c:pt idx="2167" formatCode="General">
                  <c:v>75.541870503834076</c:v>
                </c:pt>
                <c:pt idx="2168" formatCode="General">
                  <c:v>75.551630106933672</c:v>
                </c:pt>
                <c:pt idx="2169" formatCode="General">
                  <c:v>75.561397186833346</c:v>
                </c:pt>
                <c:pt idx="2170" formatCode="General">
                  <c:v>75.571171765188353</c:v>
                </c:pt>
                <c:pt idx="2171" formatCode="General">
                  <c:v>75.580953863732475</c:v>
                </c:pt>
                <c:pt idx="2172" formatCode="General">
                  <c:v>75.59074350427862</c:v>
                </c:pt>
                <c:pt idx="2173" formatCode="General">
                  <c:v>75.600540708718967</c:v>
                </c:pt>
                <c:pt idx="2174" formatCode="General">
                  <c:v>75.61034549902557</c:v>
                </c:pt>
                <c:pt idx="2175" formatCode="General">
                  <c:v>75.620157897250721</c:v>
                </c:pt>
                <c:pt idx="2176" formatCode="General">
                  <c:v>75.629977925527399</c:v>
                </c:pt>
                <c:pt idx="2177" formatCode="General">
                  <c:v>75.639805606069629</c:v>
                </c:pt>
                <c:pt idx="2178" formatCode="General">
                  <c:v>75.649640961173006</c:v>
                </c:pt>
                <c:pt idx="2179" formatCode="General">
                  <c:v>75.659484013215049</c:v>
                </c:pt>
                <c:pt idx="2180" formatCode="General">
                  <c:v>75.669334784655618</c:v>
                </c:pt>
                <c:pt idx="2181" formatCode="General">
                  <c:v>75.679193298037461</c:v>
                </c:pt>
                <c:pt idx="2182" formatCode="General">
                  <c:v>75.689059575986533</c:v>
                </c:pt>
                <c:pt idx="2183" formatCode="General">
                  <c:v>75.698933641212534</c:v>
                </c:pt>
                <c:pt idx="2184" formatCode="General">
                  <c:v>75.708815516509276</c:v>
                </c:pt>
                <c:pt idx="2185" formatCode="General">
                  <c:v>75.718705224755183</c:v>
                </c:pt>
                <c:pt idx="2186" formatCode="General">
                  <c:v>75.728602788913676</c:v>
                </c:pt>
                <c:pt idx="2187" formatCode="General">
                  <c:v>75.738508232033752</c:v>
                </c:pt>
                <c:pt idx="2188" formatCode="General">
                  <c:v>75.748421577250298</c:v>
                </c:pt>
                <c:pt idx="2189" formatCode="General">
                  <c:v>75.758342847784647</c:v>
                </c:pt>
                <c:pt idx="2190" formatCode="General">
                  <c:v>75.768272066944988</c:v>
                </c:pt>
                <c:pt idx="2191" formatCode="General">
                  <c:v>75.77820925812685</c:v>
                </c:pt>
                <c:pt idx="2192" formatCode="General">
                  <c:v>75.788154444813628</c:v>
                </c:pt>
                <c:pt idx="2193" formatCode="General">
                  <c:v>75.798107650576952</c:v>
                </c:pt>
                <c:pt idx="2194" formatCode="General">
                  <c:v>75.808068899077199</c:v>
                </c:pt>
                <c:pt idx="2195" formatCode="General">
                  <c:v>75.818038214064003</c:v>
                </c:pt>
                <c:pt idx="2196" formatCode="General">
                  <c:v>75.828015619376757</c:v>
                </c:pt>
                <c:pt idx="2197" formatCode="General">
                  <c:v>75.838001138944989</c:v>
                </c:pt>
                <c:pt idx="2198" formatCode="General">
                  <c:v>75.847994796788953</c:v>
                </c:pt>
                <c:pt idx="2199" formatCode="General">
                  <c:v>75.857996617020092</c:v>
                </c:pt>
                <c:pt idx="2200" formatCode="General">
                  <c:v>75.868006623841524</c:v>
                </c:pt>
                <c:pt idx="2201" formatCode="General">
                  <c:v>75.878024841548523</c:v>
                </c:pt>
                <c:pt idx="2202" formatCode="General">
                  <c:v>75.888051294529063</c:v>
                </c:pt>
                <c:pt idx="2203" formatCode="General">
                  <c:v>75.898086007264311</c:v>
                </c:pt>
                <c:pt idx="2204" formatCode="General">
                  <c:v>75.908129004329084</c:v>
                </c:pt>
                <c:pt idx="2205" formatCode="General">
                  <c:v>75.91818031039243</c:v>
                </c:pt>
                <c:pt idx="2206" formatCode="General">
                  <c:v>75.928239950218085</c:v>
                </c:pt>
                <c:pt idx="2207" formatCode="General">
                  <c:v>75.938307948665056</c:v>
                </c:pt>
                <c:pt idx="2208" formatCode="General">
                  <c:v>75.948384330688086</c:v>
                </c:pt>
                <c:pt idx="2209" formatCode="General">
                  <c:v>75.958469121338211</c:v>
                </c:pt>
                <c:pt idx="2210" formatCode="General">
                  <c:v>75.968562345763246</c:v>
                </c:pt>
                <c:pt idx="2211" formatCode="General">
                  <c:v>75.978664029208431</c:v>
                </c:pt>
                <c:pt idx="2212" formatCode="General">
                  <c:v>75.988774197016753</c:v>
                </c:pt>
                <c:pt idx="2213" formatCode="General">
                  <c:v>75.998892874629746</c:v>
                </c:pt>
                <c:pt idx="2214" formatCode="General">
                  <c:v>76.009020087587828</c:v>
                </c:pt>
                <c:pt idx="2215" formatCode="General">
                  <c:v>76.019155861530962</c:v>
                </c:pt>
                <c:pt idx="2216" formatCode="General">
                  <c:v>76.029300222199197</c:v>
                </c:pt>
                <c:pt idx="2217" formatCode="General">
                  <c:v>76.039453195433126</c:v>
                </c:pt>
                <c:pt idx="2218" formatCode="General">
                  <c:v>76.049614807174564</c:v>
                </c:pt>
                <c:pt idx="2219" formatCode="General">
                  <c:v>76.059785083467062</c:v>
                </c:pt>
                <c:pt idx="2220" formatCode="General">
                  <c:v>76.069964050456491</c:v>
                </c:pt>
                <c:pt idx="2221" formatCode="General">
                  <c:v>76.080151734391549</c:v>
                </c:pt>
                <c:pt idx="2222" formatCode="General">
                  <c:v>76.090348161624419</c:v>
                </c:pt>
                <c:pt idx="2223" formatCode="General">
                  <c:v>76.100553358611322</c:v>
                </c:pt>
                <c:pt idx="2224" formatCode="General">
                  <c:v>76.110767351913012</c:v>
                </c:pt>
                <c:pt idx="2225" formatCode="General">
                  <c:v>76.120990168195533</c:v>
                </c:pt>
                <c:pt idx="2226" formatCode="General">
                  <c:v>76.131221834230686</c:v>
                </c:pt>
                <c:pt idx="2227" formatCode="General">
                  <c:v>76.141462376896641</c:v>
                </c:pt>
                <c:pt idx="2228" formatCode="General">
                  <c:v>76.151711823178488</c:v>
                </c:pt>
                <c:pt idx="2229" formatCode="General">
                  <c:v>76.161970200169009</c:v>
                </c:pt>
                <c:pt idx="2230" formatCode="General">
                  <c:v>76.172237535069115</c:v>
                </c:pt>
                <c:pt idx="2231" formatCode="General">
                  <c:v>76.182513855188532</c:v>
                </c:pt>
                <c:pt idx="2232" formatCode="General">
                  <c:v>76.192799187946349</c:v>
                </c:pt>
                <c:pt idx="2233" formatCode="General">
                  <c:v>76.203093560871778</c:v>
                </c:pt>
                <c:pt idx="2234" formatCode="General">
                  <c:v>76.213397001604619</c:v>
                </c:pt>
                <c:pt idx="2235" formatCode="General">
                  <c:v>76.223709537895999</c:v>
                </c:pt>
                <c:pt idx="2236" formatCode="General">
                  <c:v>76.234031197608942</c:v>
                </c:pt>
                <c:pt idx="2237" formatCode="General">
                  <c:v>76.244362008719037</c:v>
                </c:pt>
                <c:pt idx="2238" formatCode="General">
                  <c:v>76.254701999315117</c:v>
                </c:pt>
                <c:pt idx="2239" formatCode="General">
                  <c:v>76.265051197599746</c:v>
                </c:pt>
                <c:pt idx="2240" formatCode="General">
                  <c:v>76.275409631890142</c:v>
                </c:pt>
                <c:pt idx="2241" formatCode="General">
                  <c:v>76.285777330618544</c:v>
                </c:pt>
                <c:pt idx="2242" formatCode="General">
                  <c:v>76.296154322333066</c:v>
                </c:pt>
                <c:pt idx="2243" formatCode="General">
                  <c:v>76.306540635698312</c:v>
                </c:pt>
                <c:pt idx="2244" formatCode="General">
                  <c:v>76.316936299495993</c:v>
                </c:pt>
                <c:pt idx="2245" formatCode="General">
                  <c:v>76.327341342625672</c:v>
                </c:pt>
                <c:pt idx="2246" formatCode="General">
                  <c:v>76.337755794105433</c:v>
                </c:pt>
                <c:pt idx="2247" formatCode="General">
                  <c:v>76.348179683072502</c:v>
                </c:pt>
                <c:pt idx="2248" formatCode="General">
                  <c:v>76.358613038784014</c:v>
                </c:pt>
                <c:pt idx="2249" formatCode="General">
                  <c:v>76.369055890617659</c:v>
                </c:pt>
                <c:pt idx="2250" formatCode="General">
                  <c:v>76.379508268072428</c:v>
                </c:pt>
                <c:pt idx="2251" formatCode="General">
                  <c:v>76.389970200769255</c:v>
                </c:pt>
                <c:pt idx="2252" formatCode="General">
                  <c:v>76.400441718451773</c:v>
                </c:pt>
                <c:pt idx="2253" formatCode="General">
                  <c:v>76.410922850986992</c:v>
                </c:pt>
                <c:pt idx="2254" formatCode="General">
                  <c:v>76.421413628366082</c:v>
                </c:pt>
                <c:pt idx="2255" formatCode="General">
                  <c:v>76.431914080705027</c:v>
                </c:pt>
                <c:pt idx="2256" formatCode="General">
                  <c:v>76.442424238245408</c:v>
                </c:pt>
                <c:pt idx="2257" formatCode="General">
                  <c:v>76.452944131355068</c:v>
                </c:pt>
                <c:pt idx="2258" formatCode="General">
                  <c:v>76.463473790528965</c:v>
                </c:pt>
                <c:pt idx="2259" formatCode="General">
                  <c:v>76.474013246389831</c:v>
                </c:pt>
                <c:pt idx="2260" formatCode="General">
                  <c:v>76.484562529688915</c:v>
                </c:pt>
                <c:pt idx="2261" formatCode="General">
                  <c:v>76.495121671306791</c:v>
                </c:pt>
                <c:pt idx="2262" formatCode="General">
                  <c:v>76.505690702254142</c:v>
                </c:pt>
                <c:pt idx="2263" formatCode="General">
                  <c:v>76.516269653672424</c:v>
                </c:pt>
                <c:pt idx="2264" formatCode="General">
                  <c:v>76.526858556834753</c:v>
                </c:pt>
                <c:pt idx="2265" formatCode="General">
                  <c:v>76.537457443146621</c:v>
                </c:pt>
                <c:pt idx="2266" formatCode="General">
                  <c:v>76.548066344146662</c:v>
                </c:pt>
                <c:pt idx="2267" formatCode="General">
                  <c:v>76.558685291507572</c:v>
                </c:pt>
                <c:pt idx="2268" formatCode="General">
                  <c:v>76.569314317036714</c:v>
                </c:pt>
                <c:pt idx="2269" formatCode="General">
                  <c:v>76.57995345267706</c:v>
                </c:pt>
                <c:pt idx="2270" formatCode="General">
                  <c:v>76.590602730507968</c:v>
                </c:pt>
                <c:pt idx="2271" formatCode="General">
                  <c:v>76.60126218274597</c:v>
                </c:pt>
                <c:pt idx="2272" formatCode="General">
                  <c:v>76.61193184174563</c:v>
                </c:pt>
                <c:pt idx="2273" formatCode="General">
                  <c:v>76.62261174000038</c:v>
                </c:pt>
                <c:pt idx="2274" formatCode="General">
                  <c:v>76.633301910143246</c:v>
                </c:pt>
                <c:pt idx="2275" formatCode="General">
                  <c:v>76.644002384947839</c:v>
                </c:pt>
                <c:pt idx="2276" formatCode="General">
                  <c:v>76.654713197329116</c:v>
                </c:pt>
                <c:pt idx="2277" formatCode="General">
                  <c:v>76.665434380344237</c:v>
                </c:pt>
                <c:pt idx="2278" formatCode="General">
                  <c:v>76.676165967193455</c:v>
                </c:pt>
                <c:pt idx="2279" formatCode="General">
                  <c:v>76.686907991220934</c:v>
                </c:pt>
                <c:pt idx="2280" formatCode="General">
                  <c:v>76.697660485915662</c:v>
                </c:pt>
                <c:pt idx="2281" formatCode="General">
                  <c:v>76.708423484912331</c:v>
                </c:pt>
                <c:pt idx="2282" formatCode="General">
                  <c:v>76.719197021992159</c:v>
                </c:pt>
                <c:pt idx="2283" formatCode="General">
                  <c:v>76.729981131083917</c:v>
                </c:pt>
                <c:pt idx="2284" formatCode="General">
                  <c:v>76.740775846264626</c:v>
                </c:pt>
                <c:pt idx="2285" formatCode="General">
                  <c:v>76.751581201760672</c:v>
                </c:pt>
                <c:pt idx="2286" formatCode="General">
                  <c:v>76.762397231948569</c:v>
                </c:pt>
                <c:pt idx="2287" formatCode="General">
                  <c:v>76.773223971355961</c:v>
                </c:pt>
                <c:pt idx="2288" formatCode="General">
                  <c:v>76.784061454662506</c:v>
                </c:pt>
                <c:pt idx="2289" formatCode="General">
                  <c:v>76.794909716700815</c:v>
                </c:pt>
                <c:pt idx="2290" formatCode="General">
                  <c:v>76.805768792457428</c:v>
                </c:pt>
                <c:pt idx="2291" formatCode="General">
                  <c:v>76.816638717073701</c:v>
                </c:pt>
                <c:pt idx="2292" formatCode="General">
                  <c:v>76.827519525846824</c:v>
                </c:pt>
                <c:pt idx="2293" formatCode="General">
                  <c:v>76.838411254230721</c:v>
                </c:pt>
                <c:pt idx="2294" formatCode="General">
                  <c:v>76.849313937837096</c:v>
                </c:pt>
                <c:pt idx="2295" formatCode="General">
                  <c:v>76.860227612436304</c:v>
                </c:pt>
                <c:pt idx="2296" formatCode="General">
                  <c:v>76.87115231395849</c:v>
                </c:pt>
                <c:pt idx="2297" formatCode="General">
                  <c:v>76.882088078494391</c:v>
                </c:pt>
                <c:pt idx="2298" formatCode="General">
                  <c:v>76.893034942296509</c:v>
                </c:pt>
                <c:pt idx="2299" formatCode="General">
                  <c:v>76.903992941780004</c:v>
                </c:pt>
                <c:pt idx="2300" formatCode="General">
                  <c:v>76.914962113523785</c:v>
                </c:pt>
                <c:pt idx="2301" formatCode="General">
                  <c:v>76.925942494271467</c:v>
                </c:pt>
                <c:pt idx="2302" formatCode="General">
                  <c:v>76.936934120932449</c:v>
                </c:pt>
                <c:pt idx="2303" formatCode="General">
                  <c:v>76.947937030582935</c:v>
                </c:pt>
                <c:pt idx="2304" formatCode="General">
                  <c:v>76.958951260467032</c:v>
                </c:pt>
                <c:pt idx="2305" formatCode="General">
                  <c:v>76.969976847997685</c:v>
                </c:pt>
                <c:pt idx="2306" formatCode="General">
                  <c:v>76.981013830757888</c:v>
                </c:pt>
                <c:pt idx="2307" formatCode="General">
                  <c:v>76.992062246501661</c:v>
                </c:pt>
                <c:pt idx="2308" formatCode="General">
                  <c:v>77.003122133155145</c:v>
                </c:pt>
                <c:pt idx="2309" formatCode="General">
                  <c:v>77.014193528817714</c:v>
                </c:pt>
                <c:pt idx="2310" formatCode="General">
                  <c:v>77.025276471763078</c:v>
                </c:pt>
                <c:pt idx="2311" formatCode="General">
                  <c:v>77.036371000440383</c:v>
                </c:pt>
                <c:pt idx="2312" formatCode="General">
                  <c:v>77.047477153475285</c:v>
                </c:pt>
                <c:pt idx="2313" formatCode="General">
                  <c:v>77.058594969671148</c:v>
                </c:pt>
                <c:pt idx="2314" formatCode="General">
                  <c:v>77.06972448801011</c:v>
                </c:pt>
                <c:pt idx="2315" formatCode="General">
                  <c:v>77.0808657476543</c:v>
                </c:pt>
                <c:pt idx="2316" formatCode="General">
                  <c:v>77.092018787946927</c:v>
                </c:pt>
                <c:pt idx="2317" formatCode="General">
                  <c:v>77.10318364841342</c:v>
                </c:pt>
                <c:pt idx="2318" formatCode="General">
                  <c:v>77.114360368762689</c:v>
                </c:pt>
                <c:pt idx="2319" formatCode="General">
                  <c:v>77.125548988888269</c:v>
                </c:pt>
                <c:pt idx="2320" formatCode="General">
                  <c:v>77.136749548869474</c:v>
                </c:pt>
                <c:pt idx="2321" formatCode="General">
                  <c:v>77.147962088972591</c:v>
                </c:pt>
                <c:pt idx="2322" formatCode="General">
                  <c:v>77.159186649652199</c:v>
                </c:pt>
                <c:pt idx="2323" formatCode="General">
                  <c:v>77.170423271552195</c:v>
                </c:pt>
                <c:pt idx="2324" formatCode="General">
                  <c:v>77.18167199550723</c:v>
                </c:pt>
                <c:pt idx="2325" formatCode="General">
                  <c:v>77.192932862543827</c:v>
                </c:pt>
                <c:pt idx="2326" formatCode="General">
                  <c:v>77.204205913881594</c:v>
                </c:pt>
                <c:pt idx="2327" formatCode="General">
                  <c:v>77.215491190934657</c:v>
                </c:pt>
                <c:pt idx="2328" formatCode="General">
                  <c:v>77.226788735312709</c:v>
                </c:pt>
                <c:pt idx="2329" formatCode="General">
                  <c:v>77.238098588822425</c:v>
                </c:pt>
                <c:pt idx="2330" formatCode="General">
                  <c:v>77.249420793468758</c:v>
                </c:pt>
                <c:pt idx="2331" formatCode="General">
                  <c:v>77.260755391456172</c:v>
                </c:pt>
                <c:pt idx="2332" formatCode="General">
                  <c:v>77.272102425189999</c:v>
                </c:pt>
                <c:pt idx="2333" formatCode="General">
                  <c:v>77.283461937277735</c:v>
                </c:pt>
                <c:pt idx="2334" formatCode="General">
                  <c:v>77.294833970530405</c:v>
                </c:pt>
                <c:pt idx="2335" formatCode="General">
                  <c:v>77.306218567963825</c:v>
                </c:pt>
                <c:pt idx="2336" formatCode="General">
                  <c:v>77.31761577280011</c:v>
                </c:pt>
                <c:pt idx="2337" formatCode="General">
                  <c:v>77.329025628468898</c:v>
                </c:pt>
                <c:pt idx="2338" formatCode="General">
                  <c:v>77.340448178608753</c:v>
                </c:pt>
                <c:pt idx="2339" formatCode="General">
                  <c:v>77.351883467068618</c:v>
                </c:pt>
                <c:pt idx="2340" formatCode="General">
                  <c:v>77.363331537909204</c:v>
                </c:pt>
                <c:pt idx="2341" formatCode="General">
                  <c:v>77.374792435404331</c:v>
                </c:pt>
                <c:pt idx="2342" formatCode="General">
                  <c:v>77.386266204042343</c:v>
                </c:pt>
                <c:pt idx="2343" formatCode="General">
                  <c:v>77.397752888527734</c:v>
                </c:pt>
                <c:pt idx="2344" formatCode="General">
                  <c:v>77.40925253378235</c:v>
                </c:pt>
                <c:pt idx="2345" formatCode="General">
                  <c:v>77.420765184947001</c:v>
                </c:pt>
                <c:pt idx="2346" formatCode="General">
                  <c:v>77.432290887382848</c:v>
                </c:pt>
                <c:pt idx="2347" formatCode="General">
                  <c:v>77.443829686672984</c:v>
                </c:pt>
                <c:pt idx="2348" formatCode="General">
                  <c:v>77.455381628623883</c:v>
                </c:pt>
                <c:pt idx="2349" formatCode="General">
                  <c:v>77.466946759266833</c:v>
                </c:pt>
                <c:pt idx="2350" formatCode="General">
                  <c:v>77.478525124859587</c:v>
                </c:pt>
                <c:pt idx="2351" formatCode="General">
                  <c:v>77.490116771887841</c:v>
                </c:pt>
                <c:pt idx="2352" formatCode="General">
                  <c:v>77.501721747066767</c:v>
                </c:pt>
                <c:pt idx="2353" formatCode="General">
                  <c:v>77.513340097342592</c:v>
                </c:pt>
                <c:pt idx="2354" formatCode="General">
                  <c:v>77.524971869894173</c:v>
                </c:pt>
                <c:pt idx="2355" formatCode="General">
                  <c:v>77.536617112134635</c:v>
                </c:pt>
                <c:pt idx="2356" formatCode="General">
                  <c:v>77.548275871712832</c:v>
                </c:pt>
                <c:pt idx="2357" formatCode="General">
                  <c:v>77.559948196515109</c:v>
                </c:pt>
                <c:pt idx="2358" formatCode="General">
                  <c:v>77.571634134666908</c:v>
                </c:pt>
                <c:pt idx="2359" formatCode="General">
                  <c:v>77.583333734534321</c:v>
                </c:pt>
                <c:pt idx="2360" formatCode="General">
                  <c:v>77.595047044725831</c:v>
                </c:pt>
                <c:pt idx="2361" formatCode="General">
                  <c:v>77.606774114094009</c:v>
                </c:pt>
                <c:pt idx="2362" formatCode="General">
                  <c:v>77.618514991737086</c:v>
                </c:pt>
                <c:pt idx="2363" formatCode="General">
                  <c:v>77.630269727000766</c:v>
                </c:pt>
                <c:pt idx="2364" formatCode="General">
                  <c:v>77.642038369479877</c:v>
                </c:pt>
                <c:pt idx="2365" formatCode="General">
                  <c:v>77.653820969020146</c:v>
                </c:pt>
                <c:pt idx="2366" formatCode="General">
                  <c:v>77.665617575719921</c:v>
                </c:pt>
                <c:pt idx="2367" formatCode="General">
                  <c:v>77.677428239931942</c:v>
                </c:pt>
                <c:pt idx="2368" formatCode="General">
                  <c:v>77.689253012265084</c:v>
                </c:pt>
                <c:pt idx="2369" formatCode="General">
                  <c:v>77.701091943586221</c:v>
                </c:pt>
                <c:pt idx="2370" formatCode="General">
                  <c:v>77.712945085021971</c:v>
                </c:pt>
                <c:pt idx="2371" formatCode="General">
                  <c:v>77.72481248796052</c:v>
                </c:pt>
                <c:pt idx="2372" formatCode="General">
                  <c:v>77.736694204053535</c:v>
                </c:pt>
                <c:pt idx="2373" formatCode="General">
                  <c:v>77.748590285217915</c:v>
                </c:pt>
                <c:pt idx="2374" formatCode="General">
                  <c:v>77.760500783637767</c:v>
                </c:pt>
                <c:pt idx="2375" formatCode="General">
                  <c:v>77.772425751766193</c:v>
                </c:pt>
                <c:pt idx="2376" formatCode="General">
                  <c:v>77.784365242327326</c:v>
                </c:pt>
                <c:pt idx="2377" formatCode="General">
                  <c:v>77.796319308318118</c:v>
                </c:pt>
                <c:pt idx="2378" formatCode="General">
                  <c:v>77.808288003010347</c:v>
                </c:pt>
                <c:pt idx="2379" formatCode="General">
                  <c:v>77.820271379952572</c:v>
                </c:pt>
                <c:pt idx="2380" formatCode="General">
                  <c:v>77.832269492972145</c:v>
                </c:pt>
                <c:pt idx="2381" formatCode="General">
                  <c:v>77.844282396177107</c:v>
                </c:pt>
                <c:pt idx="2382" formatCode="General">
                  <c:v>77.856310143958297</c:v>
                </c:pt>
                <c:pt idx="2383" formatCode="General">
                  <c:v>77.86835279099131</c:v>
                </c:pt>
                <c:pt idx="2384" formatCode="General">
                  <c:v>77.880410392238588</c:v>
                </c:pt>
                <c:pt idx="2385" formatCode="General">
                  <c:v>77.892483002951494</c:v>
                </c:pt>
                <c:pt idx="2386" formatCode="General">
                  <c:v>77.904570678672314</c:v>
                </c:pt>
                <c:pt idx="2387" formatCode="General">
                  <c:v>77.916673475236493</c:v>
                </c:pt>
                <c:pt idx="2388" formatCode="General">
                  <c:v>77.928791448774632</c:v>
                </c:pt>
                <c:pt idx="2389" formatCode="General">
                  <c:v>77.94092465571471</c:v>
                </c:pt>
                <c:pt idx="2390" formatCode="General">
                  <c:v>77.953073152784185</c:v>
                </c:pt>
                <c:pt idx="2391" formatCode="General">
                  <c:v>77.965236997012283</c:v>
                </c:pt>
                <c:pt idx="2392" formatCode="General">
                  <c:v>77.97741624573203</c:v>
                </c:pt>
                <c:pt idx="2393" formatCode="General">
                  <c:v>77.989610956582609</c:v>
                </c:pt>
                <c:pt idx="2394" formatCode="General">
                  <c:v>78.001821187511581</c:v>
                </c:pt>
                <c:pt idx="2395" formatCode="General">
                  <c:v>78.014046996777111</c:v>
                </c:pt>
                <c:pt idx="2396" formatCode="General">
                  <c:v>78.026288442950218</c:v>
                </c:pt>
                <c:pt idx="2397" formatCode="General">
                  <c:v>78.038545584917188</c:v>
                </c:pt>
                <c:pt idx="2398" formatCode="General">
                  <c:v>78.050818481881805</c:v>
                </c:pt>
                <c:pt idx="2399" formatCode="General">
                  <c:v>78.063107193367756</c:v>
                </c:pt>
                <c:pt idx="2400" formatCode="General">
                  <c:v>78.075411779220943</c:v>
                </c:pt>
                <c:pt idx="2401" formatCode="General">
                  <c:v>78.087732299611915</c:v>
                </c:pt>
                <c:pt idx="2402" formatCode="General">
                  <c:v>78.10006881503827</c:v>
                </c:pt>
                <c:pt idx="2403" formatCode="General">
                  <c:v>78.112421386327085</c:v>
                </c:pt>
                <c:pt idx="2404" formatCode="General">
                  <c:v>78.124790074637403</c:v>
                </c:pt>
                <c:pt idx="2405" formatCode="General">
                  <c:v>78.137174941462675</c:v>
                </c:pt>
                <c:pt idx="2406" formatCode="General">
                  <c:v>78.14957604863325</c:v>
                </c:pt>
                <c:pt idx="2407" formatCode="General">
                  <c:v>78.16199345831896</c:v>
                </c:pt>
                <c:pt idx="2408" formatCode="General">
                  <c:v>78.174427233031651</c:v>
                </c:pt>
                <c:pt idx="2409" formatCode="General">
                  <c:v>78.186877435627764</c:v>
                </c:pt>
                <c:pt idx="2410" formatCode="General">
                  <c:v>78.199344129310859</c:v>
                </c:pt>
                <c:pt idx="2411" formatCode="General">
                  <c:v>78.211827377634393</c:v>
                </c:pt>
                <c:pt idx="2412" formatCode="General">
                  <c:v>78.224327244504224</c:v>
                </c:pt>
                <c:pt idx="2413" formatCode="General">
                  <c:v>78.23684379418134</c:v>
                </c:pt>
                <c:pt idx="2414" formatCode="General">
                  <c:v>78.249377091284614</c:v>
                </c:pt>
                <c:pt idx="2415" formatCode="General">
                  <c:v>78.261927200793423</c:v>
                </c:pt>
                <c:pt idx="2416" formatCode="General">
                  <c:v>78.274494188050483</c:v>
                </c:pt>
                <c:pt idx="2417" formatCode="General">
                  <c:v>78.287078118764597</c:v>
                </c:pt>
                <c:pt idx="2418" formatCode="General">
                  <c:v>78.299679059013471</c:v>
                </c:pt>
                <c:pt idx="2419" formatCode="General">
                  <c:v>78.312297075246562</c:v>
                </c:pt>
                <c:pt idx="2420" formatCode="General">
                  <c:v>78.324932234287857</c:v>
                </c:pt>
                <c:pt idx="2421" formatCode="General">
                  <c:v>78.337584603338868</c:v>
                </c:pt>
                <c:pt idx="2422" formatCode="General">
                  <c:v>78.350254249981518</c:v>
                </c:pt>
                <c:pt idx="2423" formatCode="General">
                  <c:v>78.362941242181023</c:v>
                </c:pt>
                <c:pt idx="2424" formatCode="General">
                  <c:v>78.375645648288909</c:v>
                </c:pt>
                <c:pt idx="2425" formatCode="General">
                  <c:v>78.388367537046051</c:v>
                </c:pt>
                <c:pt idx="2426" formatCode="General">
                  <c:v>78.401106977585655</c:v>
                </c:pt>
                <c:pt idx="2427" formatCode="General">
                  <c:v>78.413864039436305</c:v>
                </c:pt>
                <c:pt idx="2428" formatCode="General">
                  <c:v>78.426638792525111</c:v>
                </c:pt>
                <c:pt idx="2429" formatCode="General">
                  <c:v>78.439431307180769</c:v>
                </c:pt>
                <c:pt idx="2430" formatCode="General">
                  <c:v>78.452241654136756</c:v>
                </c:pt>
                <c:pt idx="2431" formatCode="General">
                  <c:v>78.465069904534516</c:v>
                </c:pt>
                <c:pt idx="2432" formatCode="General">
                  <c:v>78.477916129926598</c:v>
                </c:pt>
                <c:pt idx="2433" formatCode="General">
                  <c:v>78.490780402280038</c:v>
                </c:pt>
                <c:pt idx="2434" formatCode="General">
                  <c:v>78.503662793979501</c:v>
                </c:pt>
                <c:pt idx="2435" formatCode="General">
                  <c:v>78.516563377830664</c:v>
                </c:pt>
                <c:pt idx="2436" formatCode="General">
                  <c:v>78.529482227063554</c:v>
                </c:pt>
                <c:pt idx="2437" formatCode="General">
                  <c:v>78.542419415335914</c:v>
                </c:pt>
                <c:pt idx="2438" formatCode="General">
                  <c:v>78.555375016736605</c:v>
                </c:pt>
                <c:pt idx="2439" formatCode="General">
                  <c:v>78.568349105789096</c:v>
                </c:pt>
                <c:pt idx="2440" formatCode="General">
                  <c:v>78.581341757454879</c:v>
                </c:pt>
                <c:pt idx="2441" formatCode="General">
                  <c:v>78.594353047137005</c:v>
                </c:pt>
                <c:pt idx="2442" formatCode="General">
                  <c:v>78.607383050683694</c:v>
                </c:pt>
                <c:pt idx="2443" formatCode="General">
                  <c:v>78.620431844391817</c:v>
                </c:pt>
                <c:pt idx="2444" formatCode="General">
                  <c:v>78.63349950501059</c:v>
                </c:pt>
                <c:pt idx="2445" formatCode="General">
                  <c:v>78.646586109745257</c:v>
                </c:pt>
                <c:pt idx="2446" formatCode="General">
                  <c:v>78.659691736260697</c:v>
                </c:pt>
                <c:pt idx="2447" formatCode="General">
                  <c:v>78.672816462685233</c:v>
                </c:pt>
                <c:pt idx="2448" formatCode="General">
                  <c:v>78.685960367614371</c:v>
                </c:pt>
                <c:pt idx="2449" formatCode="General">
                  <c:v>78.699123530114605</c:v>
                </c:pt>
                <c:pt idx="2450" formatCode="General">
                  <c:v>78.712306029727316</c:v>
                </c:pt>
                <c:pt idx="2451" formatCode="General">
                  <c:v>78.72550794647259</c:v>
                </c:pt>
                <c:pt idx="2452" formatCode="General">
                  <c:v>78.738729360853199</c:v>
                </c:pt>
                <c:pt idx="2453" formatCode="General">
                  <c:v>78.751970353858553</c:v>
                </c:pt>
                <c:pt idx="2454" formatCode="General">
                  <c:v>78.765231006968733</c:v>
                </c:pt>
                <c:pt idx="2455" formatCode="General">
                  <c:v>78.7785114021585</c:v>
                </c:pt>
                <c:pt idx="2456" formatCode="General">
                  <c:v>78.791811621901417</c:v>
                </c:pt>
                <c:pt idx="2457" formatCode="General">
                  <c:v>78.805131749174009</c:v>
                </c:pt>
                <c:pt idx="2458" formatCode="General">
                  <c:v>78.818471867459905</c:v>
                </c:pt>
                <c:pt idx="2459" formatCode="General">
                  <c:v>78.831832060754067</c:v>
                </c:pt>
                <c:pt idx="2460" formatCode="General">
                  <c:v>78.845212413567097</c:v>
                </c:pt>
                <c:pt idx="2461" formatCode="General">
                  <c:v>78.858613010929503</c:v>
                </c:pt>
                <c:pt idx="2462" formatCode="General">
                  <c:v>78.872033938396072</c:v>
                </c:pt>
                <c:pt idx="2463" formatCode="General">
                  <c:v>78.885475282050294</c:v>
                </c:pt>
                <c:pt idx="2464" formatCode="General">
                  <c:v>78.89893712850882</c:v>
                </c:pt>
                <c:pt idx="2465" formatCode="General">
                  <c:v>78.912419564925898</c:v>
                </c:pt>
                <c:pt idx="2466" formatCode="General">
                  <c:v>78.925922678997992</c:v>
                </c:pt>
                <c:pt idx="2467" formatCode="General">
                  <c:v>78.939446558968328</c:v>
                </c:pt>
                <c:pt idx="2468" formatCode="General">
                  <c:v>78.952991293631598</c:v>
                </c:pt>
                <c:pt idx="2469" formatCode="General">
                  <c:v>78.96655697233858</c:v>
                </c:pt>
                <c:pt idx="2470" formatCode="General">
                  <c:v>78.980143685000911</c:v>
                </c:pt>
                <c:pt idx="2471" formatCode="General">
                  <c:v>78.993751522095906</c:v>
                </c:pt>
                <c:pt idx="2472" formatCode="General">
                  <c:v>79.007380574671387</c:v>
                </c:pt>
                <c:pt idx="2473" formatCode="General">
                  <c:v>79.021030934350534</c:v>
                </c:pt>
                <c:pt idx="2474" formatCode="General">
                  <c:v>79.034702693336939</c:v>
                </c:pt>
                <c:pt idx="2475" formatCode="General">
                  <c:v>79.048395944419525</c:v>
                </c:pt>
                <c:pt idx="2476" formatCode="General">
                  <c:v>79.062110780977633</c:v>
                </c:pt>
                <c:pt idx="2477" formatCode="General">
                  <c:v>79.07584729698614</c:v>
                </c:pt>
                <c:pt idx="2478" formatCode="General">
                  <c:v>79.089605587020614</c:v>
                </c:pt>
                <c:pt idx="2479" formatCode="General">
                  <c:v>79.103385746262575</c:v>
                </c:pt>
                <c:pt idx="2480" formatCode="General">
                  <c:v>79.11718787050475</c:v>
                </c:pt>
                <c:pt idx="2481" formatCode="General">
                  <c:v>79.131012056156408</c:v>
                </c:pt>
                <c:pt idx="2482" formatCode="General">
                  <c:v>79.144858400248765</c:v>
                </c:pt>
                <c:pt idx="2483" formatCode="General">
                  <c:v>79.158727000440507</c:v>
                </c:pt>
                <c:pt idx="2484" formatCode="General">
                  <c:v>79.172617955023199</c:v>
                </c:pt>
                <c:pt idx="2485" formatCode="General">
                  <c:v>79.186531362926914</c:v>
                </c:pt>
                <c:pt idx="2486" formatCode="General">
                  <c:v>79.20046732372596</c:v>
                </c:pt>
                <c:pt idx="2487" formatCode="General">
                  <c:v>79.214425937644435</c:v>
                </c:pt>
                <c:pt idx="2488" formatCode="General">
                  <c:v>79.228407305562115</c:v>
                </c:pt>
                <c:pt idx="2489" formatCode="General">
                  <c:v>79.242411529020202</c:v>
                </c:pt>
                <c:pt idx="2490" formatCode="General">
                  <c:v>79.256438710227357</c:v>
                </c:pt>
                <c:pt idx="2491" formatCode="General">
                  <c:v>79.27048895206552</c:v>
                </c:pt>
                <c:pt idx="2492" formatCode="General">
                  <c:v>79.284562358095954</c:v>
                </c:pt>
                <c:pt idx="2493" formatCode="General">
                  <c:v>79.29865903256551</c:v>
                </c:pt>
                <c:pt idx="2494" formatCode="General">
                  <c:v>79.312779080412554</c:v>
                </c:pt>
                <c:pt idx="2495" formatCode="General">
                  <c:v>79.326922607273417</c:v>
                </c:pt>
                <c:pt idx="2496" formatCode="General">
                  <c:v>79.341089719488622</c:v>
                </c:pt>
                <c:pt idx="2497" formatCode="General">
                  <c:v>79.35528052410919</c:v>
                </c:pt>
                <c:pt idx="2498" formatCode="General">
                  <c:v>79.369495128903267</c:v>
                </c:pt>
                <c:pt idx="2499" formatCode="General">
                  <c:v>79.383733642362515</c:v>
                </c:pt>
                <c:pt idx="2500" formatCode="General">
                  <c:v>79.397996173708719</c:v>
                </c:pt>
                <c:pt idx="2501" formatCode="General">
                  <c:v>79.412282832900573</c:v>
                </c:pt>
                <c:pt idx="2502" formatCode="General">
                  <c:v>79.426593730640349</c:v>
                </c:pt>
                <c:pt idx="2503" formatCode="General">
                  <c:v>79.440928978380754</c:v>
                </c:pt>
                <c:pt idx="2504" formatCode="General">
                  <c:v>79.455288688331834</c:v>
                </c:pt>
                <c:pt idx="2505" formatCode="General">
                  <c:v>79.469672973467965</c:v>
                </c:pt>
                <c:pt idx="2506" formatCode="General">
                  <c:v>79.484081947534975</c:v>
                </c:pt>
                <c:pt idx="2507" formatCode="General">
                  <c:v>79.498515725057288</c:v>
                </c:pt>
                <c:pt idx="2508" formatCode="General">
                  <c:v>79.512974421345078</c:v>
                </c:pt>
                <c:pt idx="2509" formatCode="General">
                  <c:v>79.527458152501694</c:v>
                </c:pt>
                <c:pt idx="2510" formatCode="General">
                  <c:v>79.541967035431071</c:v>
                </c:pt>
                <c:pt idx="2511" formatCode="General">
                  <c:v>79.556501187845171</c:v>
                </c:pt>
                <c:pt idx="2512" formatCode="General">
                  <c:v>79.571060728271618</c:v>
                </c:pt>
                <c:pt idx="2513" formatCode="General">
                  <c:v>79.585645776061327</c:v>
                </c:pt>
                <c:pt idx="2514" formatCode="General">
                  <c:v>79.600256451396348</c:v>
                </c:pt>
                <c:pt idx="2515" formatCode="General">
                  <c:v>79.61489287529767</c:v>
                </c:pt>
                <c:pt idx="2516" formatCode="General">
                  <c:v>79.629555169633164</c:v>
                </c:pt>
                <c:pt idx="2517" formatCode="General">
                  <c:v>79.644243457125683</c:v>
                </c:pt>
                <c:pt idx="2518" formatCode="General">
                  <c:v>79.658957861361202</c:v>
                </c:pt>
                <c:pt idx="2519" formatCode="General">
                  <c:v>79.673698506796995</c:v>
                </c:pt>
                <c:pt idx="2520" formatCode="General">
                  <c:v>79.688465518770073</c:v>
                </c:pt>
                <c:pt idx="2521" formatCode="General">
                  <c:v>79.703259023505524</c:v>
                </c:pt>
                <c:pt idx="2522" formatCode="General">
                  <c:v>79.71807914812517</c:v>
                </c:pt>
                <c:pt idx="2523" formatCode="General">
                  <c:v>79.732926020656166</c:v>
                </c:pt>
                <c:pt idx="2524" formatCode="General">
                  <c:v>79.747799770039691</c:v>
                </c:pt>
                <c:pt idx="2525" formatCode="General">
                  <c:v>79.762700526139923</c:v>
                </c:pt>
                <c:pt idx="2526" formatCode="General">
                  <c:v>79.777628419752944</c:v>
                </c:pt>
                <c:pt idx="2527" formatCode="General">
                  <c:v>79.792583582615791</c:v>
                </c:pt>
                <c:pt idx="2528" formatCode="General">
                  <c:v>79.807566147415741</c:v>
                </c:pt>
                <c:pt idx="2529" formatCode="General">
                  <c:v>79.822576247799489</c:v>
                </c:pt>
                <c:pt idx="2530" formatCode="General">
                  <c:v>79.837614018382666</c:v>
                </c:pt>
                <c:pt idx="2531" formatCode="General">
                  <c:v>79.852679594759366</c:v>
                </c:pt>
                <c:pt idx="2532" formatCode="General">
                  <c:v>79.867773113511717</c:v>
                </c:pt>
                <c:pt idx="2533" formatCode="General">
                  <c:v>79.882894712219766</c:v>
                </c:pt>
                <c:pt idx="2534" formatCode="General">
                  <c:v>79.898044529471292</c:v>
                </c:pt>
                <c:pt idx="2535" formatCode="General">
                  <c:v>79.913222704871814</c:v>
                </c:pt>
                <c:pt idx="2536" formatCode="General">
                  <c:v>79.928429379054819</c:v>
                </c:pt>
                <c:pt idx="2537" formatCode="General">
                  <c:v>79.943664693691943</c:v>
                </c:pt>
                <c:pt idx="2538" formatCode="General">
                  <c:v>79.958928791503411</c:v>
                </c:pt>
                <c:pt idx="2539" formatCode="General">
                  <c:v>79.974221816268624</c:v>
                </c:pt>
                <c:pt idx="2540" formatCode="General">
                  <c:v>79.98954391283668</c:v>
                </c:pt>
                <c:pt idx="2541" formatCode="General">
                  <c:v>80.004895227137311</c:v>
                </c:pt>
                <c:pt idx="2542" formatCode="General">
                  <c:v>80.020275906191756</c:v>
                </c:pt>
                <c:pt idx="2543" formatCode="General">
                  <c:v>80.035686098123819</c:v>
                </c:pt>
                <c:pt idx="2544" formatCode="General">
                  <c:v>80.051125952171162</c:v>
                </c:pt>
                <c:pt idx="2545" formatCode="General">
                  <c:v>80.066595618696581</c:v>
                </c:pt>
                <c:pt idx="2546" formatCode="General">
                  <c:v>80.082095249199583</c:v>
                </c:pt>
                <c:pt idx="2547" formatCode="General">
                  <c:v>80.097624996327994</c:v>
                </c:pt>
                <c:pt idx="2548" formatCode="General">
                  <c:v>80.113185013889776</c:v>
                </c:pt>
                <c:pt idx="2549" formatCode="General">
                  <c:v>80.128775456865</c:v>
                </c:pt>
                <c:pt idx="2550" formatCode="General">
                  <c:v>80.144396481417928</c:v>
                </c:pt>
                <c:pt idx="2551" formatCode="General">
                  <c:v>80.160048244909362</c:v>
                </c:pt>
                <c:pt idx="2552" formatCode="General">
                  <c:v>80.175730905908964</c:v>
                </c:pt>
                <c:pt idx="2553" formatCode="General">
                  <c:v>80.191444624207975</c:v>
                </c:pt>
                <c:pt idx="2554" formatCode="General">
                  <c:v>80.207189560831836</c:v>
                </c:pt>
                <c:pt idx="2555" formatCode="General">
                  <c:v>80.222965878053259</c:v>
                </c:pt>
                <c:pt idx="2556" formatCode="General">
                  <c:v>80.238773739405218</c:v>
                </c:pt>
                <c:pt idx="2557" formatCode="General">
                  <c:v>80.254613309694264</c:v>
                </c:pt>
                <c:pt idx="2558" formatCode="General">
                  <c:v>80.270484755013982</c:v>
                </c:pt>
                <c:pt idx="2559" formatCode="General">
                  <c:v>80.286388242758591</c:v>
                </c:pt>
                <c:pt idx="2560" formatCode="General">
                  <c:v>80.302323941636814</c:v>
                </c:pt>
                <c:pt idx="2561" formatCode="General">
                  <c:v>80.31829202168575</c:v>
                </c:pt>
                <c:pt idx="2562" formatCode="General">
                  <c:v>80.334292654285207</c:v>
                </c:pt>
                <c:pt idx="2563" formatCode="General">
                  <c:v>80.350326012171948</c:v>
                </c:pt>
                <c:pt idx="2564" formatCode="General">
                  <c:v>80.366392269454309</c:v>
                </c:pt>
                <c:pt idx="2565" formatCode="General">
                  <c:v>80.382491601626995</c:v>
                </c:pt>
                <c:pt idx="2566" formatCode="General">
                  <c:v>80.398624185586016</c:v>
                </c:pt>
                <c:pt idx="2567" formatCode="General">
                  <c:v>80.414790199643761</c:v>
                </c:pt>
                <c:pt idx="2568" formatCode="General">
                  <c:v>80.430989823544564</c:v>
                </c:pt>
                <c:pt idx="2569" formatCode="General">
                  <c:v>80.447223238480092</c:v>
                </c:pt>
                <c:pt idx="2570" formatCode="General">
                  <c:v>80.463490627105315</c:v>
                </c:pt>
                <c:pt idx="2571" formatCode="General">
                  <c:v>80.479792173554372</c:v>
                </c:pt>
                <c:pt idx="2572" formatCode="General">
                  <c:v>80.496128063456879</c:v>
                </c:pt>
                <c:pt idx="2573" formatCode="General">
                  <c:v>80.512498483954388</c:v>
                </c:pt>
                <c:pt idx="2574" formatCode="General">
                  <c:v>80.528903623717099</c:v>
                </c:pt>
                <c:pt idx="2575" formatCode="General">
                  <c:v>80.545343672960698</c:v>
                </c:pt>
                <c:pt idx="2576" formatCode="General">
                  <c:v>80.561818823463611</c:v>
                </c:pt>
                <c:pt idx="2577" formatCode="General">
                  <c:v>80.578329268584312</c:v>
                </c:pt>
                <c:pt idx="2578" formatCode="General">
                  <c:v>80.594875203279045</c:v>
                </c:pt>
                <c:pt idx="2579" formatCode="General">
                  <c:v>80.611456824119657</c:v>
                </c:pt>
                <c:pt idx="2580" formatCode="General">
                  <c:v>80.628074329311715</c:v>
                </c:pt>
                <c:pt idx="2581" formatCode="General">
                  <c:v>80.644727918713031</c:v>
                </c:pt>
                <c:pt idx="2582" formatCode="General">
                  <c:v>80.661417793852166</c:v>
                </c:pt>
                <c:pt idx="2583" formatCode="General">
                  <c:v>80.678144157947457</c:v>
                </c:pt>
                <c:pt idx="2584" formatCode="General">
                  <c:v>80.694907215926122</c:v>
                </c:pt>
                <c:pt idx="2585" formatCode="General">
                  <c:v>80.711707174443873</c:v>
                </c:pt>
                <c:pt idx="2586" formatCode="General">
                  <c:v>80.728544241904487</c:v>
                </c:pt>
                <c:pt idx="2587" formatCode="General">
                  <c:v>80.74541862848001</c:v>
                </c:pt>
                <c:pt idx="2588" formatCode="General">
                  <c:v>80.762330546130883</c:v>
                </c:pt>
                <c:pt idx="2589" formatCode="General">
                  <c:v>80.77928020862683</c:v>
                </c:pt>
                <c:pt idx="2590" formatCode="General">
                  <c:v>80.796267831567462</c:v>
                </c:pt>
                <c:pt idx="2591" formatCode="General">
                  <c:v>80.813293632403756</c:v>
                </c:pt>
                <c:pt idx="2592" formatCode="General">
                  <c:v>80.830357830459448</c:v>
                </c:pt>
                <c:pt idx="2593" formatCode="General">
                  <c:v>80.847460646952911</c:v>
                </c:pt>
                <c:pt idx="2594" formatCode="General">
                  <c:v>80.864602305019332</c:v>
                </c:pt>
                <c:pt idx="2595" formatCode="General">
                  <c:v>80.881783029733214</c:v>
                </c:pt>
                <c:pt idx="2596" formatCode="General">
                  <c:v>80.899003048131178</c:v>
                </c:pt>
                <c:pt idx="2597" formatCode="General">
                  <c:v>80.916262589235146</c:v>
                </c:pt>
                <c:pt idx="2598" formatCode="General">
                  <c:v>80.933561884075871</c:v>
                </c:pt>
                <c:pt idx="2599" formatCode="General">
                  <c:v>80.950901165716715</c:v>
                </c:pt>
                <c:pt idx="2600" formatCode="General">
                  <c:v>80.96828066927803</c:v>
                </c:pt>
                <c:pt idx="2601" formatCode="General">
                  <c:v>80.985700631961549</c:v>
                </c:pt>
                <c:pt idx="2602" formatCode="General">
                  <c:v>81.003161293075465</c:v>
                </c:pt>
                <c:pt idx="2603" formatCode="General">
                  <c:v>81.020662894059768</c:v>
                </c:pt>
                <c:pt idx="2604" formatCode="General">
                  <c:v>81.038205678511858</c:v>
                </c:pt>
                <c:pt idx="2605" formatCode="General">
                  <c:v>81.055789892212744</c:v>
                </c:pt>
                <c:pt idx="2606" formatCode="General">
                  <c:v>81.07341578315355</c:v>
                </c:pt>
                <c:pt idx="2607" formatCode="General">
                  <c:v>81.091083601562289</c:v>
                </c:pt>
                <c:pt idx="2608" formatCode="General">
                  <c:v>81.108793599931374</c:v>
                </c:pt>
                <c:pt idx="2609" formatCode="General">
                  <c:v>81.126546033045273</c:v>
                </c:pt>
                <c:pt idx="2610" formatCode="General">
                  <c:v>81.144341158008643</c:v>
                </c:pt>
                <c:pt idx="2611" formatCode="General">
                  <c:v>81.162179234274973</c:v>
                </c:pt>
                <c:pt idx="2612" formatCode="General">
                  <c:v>81.18006052367565</c:v>
                </c:pt>
                <c:pt idx="2613" formatCode="General">
                  <c:v>81.197985290449466</c:v>
                </c:pt>
                <c:pt idx="2614" formatCode="General">
                  <c:v>81.215953801272576</c:v>
                </c:pt>
                <c:pt idx="2615" formatCode="General">
                  <c:v>81.233966325288876</c:v>
                </c:pt>
                <c:pt idx="2616" formatCode="General">
                  <c:v>81.252023134141027</c:v>
                </c:pt>
                <c:pt idx="2617" formatCode="General">
                  <c:v>81.270124502001792</c:v>
                </c:pt>
                <c:pt idx="2618" formatCode="General">
                  <c:v>81.288270705605939</c:v>
                </c:pt>
                <c:pt idx="2619" formatCode="General">
                  <c:v>81.306462024282666</c:v>
                </c:pt>
                <c:pt idx="2620" formatCode="General">
                  <c:v>81.324698739988534</c:v>
                </c:pt>
                <c:pt idx="2621" formatCode="General">
                  <c:v>81.342981137340928</c:v>
                </c:pt>
                <c:pt idx="2622" formatCode="General">
                  <c:v>81.361309503651952</c:v>
                </c:pt>
                <c:pt idx="2623" formatCode="General">
                  <c:v>81.379684128963135</c:v>
                </c:pt>
                <c:pt idx="2624" formatCode="General">
                  <c:v>81.398105306080367</c:v>
                </c:pt>
                <c:pt idx="2625" formatCode="General">
                  <c:v>81.41657333060968</c:v>
                </c:pt>
                <c:pt idx="2626" formatCode="General">
                  <c:v>81.435088500993388</c:v>
                </c:pt>
                <c:pt idx="2627" formatCode="General">
                  <c:v>81.453651118547029</c:v>
                </c:pt>
                <c:pt idx="2628" formatCode="General">
                  <c:v>81.472261487496723</c:v>
                </c:pt>
                <c:pt idx="2629" formatCode="General">
                  <c:v>81.490919915017244</c:v>
                </c:pt>
                <c:pt idx="2630" formatCode="General">
                  <c:v>81.509626711270741</c:v>
                </c:pt>
                <c:pt idx="2631" formatCode="General">
                  <c:v>81.52838218944602</c:v>
                </c:pt>
                <c:pt idx="2632" formatCode="General">
                  <c:v>81.547186665798534</c:v>
                </c:pt>
                <c:pt idx="2633" formatCode="General">
                  <c:v>81.566040459690996</c:v>
                </c:pt>
                <c:pt idx="2634" formatCode="General">
                  <c:v>81.584943893634744</c:v>
                </c:pt>
                <c:pt idx="2635" formatCode="General">
                  <c:v>81.60389729333167</c:v>
                </c:pt>
                <c:pt idx="2636" formatCode="General">
                  <c:v>81.622900987717088</c:v>
                </c:pt>
                <c:pt idx="2637" formatCode="General">
                  <c:v>81.641955309002995</c:v>
                </c:pt>
                <c:pt idx="2638" formatCode="General">
                  <c:v>81.661060592722379</c:v>
                </c:pt>
                <c:pt idx="2639" formatCode="General">
                  <c:v>81.680217177774082</c:v>
                </c:pt>
                <c:pt idx="2640" formatCode="General">
                  <c:v>81.699425406468507</c:v>
                </c:pt>
                <c:pt idx="2641" formatCode="General">
                  <c:v>81.718685624574078</c:v>
                </c:pt>
                <c:pt idx="2642" formatCode="General">
                  <c:v>81.73799818136456</c:v>
                </c:pt>
                <c:pt idx="2643" formatCode="General">
                  <c:v>81.75736342966708</c:v>
                </c:pt>
                <c:pt idx="2644" formatCode="General">
                  <c:v>81.776781725911135</c:v>
                </c:pt>
                <c:pt idx="2645" formatCode="General">
                  <c:v>81.796253430178226</c:v>
                </c:pt>
                <c:pt idx="2646" formatCode="General">
                  <c:v>81.81577890625266</c:v>
                </c:pt>
                <c:pt idx="2647" formatCode="General">
                  <c:v>81.83535852167293</c:v>
                </c:pt>
                <c:pt idx="2648" formatCode="General">
                  <c:v>81.854992647784229</c:v>
                </c:pt>
                <c:pt idx="2649" formatCode="General">
                  <c:v>81.874681659791747</c:v>
                </c:pt>
                <c:pt idx="2650" formatCode="General">
                  <c:v>81.894425936815011</c:v>
                </c:pt>
                <c:pt idx="2651" formatCode="General">
                  <c:v>81.914225861943081</c:v>
                </c:pt>
                <c:pt idx="2652" formatCode="General">
                  <c:v>81.934081822290864</c:v>
                </c:pt>
                <c:pt idx="2653" formatCode="General">
                  <c:v>81.953994209056276</c:v>
                </c:pt>
                <c:pt idx="2654" formatCode="General">
                  <c:v>81.973963417578545</c:v>
                </c:pt>
                <c:pt idx="2655" formatCode="General">
                  <c:v>81.993989847397586</c:v>
                </c:pt>
                <c:pt idx="2656" formatCode="General">
                  <c:v>82.014073902314308</c:v>
                </c:pt>
                <c:pt idx="2657" formatCode="General">
                  <c:v>82.034215990452097</c:v>
                </c:pt>
                <c:pt idx="2658" formatCode="General">
                  <c:v>82.054416524319549</c:v>
                </c:pt>
                <c:pt idx="2659" formatCode="General">
                  <c:v>82.074675920874043</c:v>
                </c:pt>
                <c:pt idx="2660" formatCode="General">
                  <c:v>82.094994601586762</c:v>
                </c:pt>
                <c:pt idx="2661" formatCode="General">
                  <c:v>82.115372992508767</c:v>
                </c:pt>
                <c:pt idx="2662" formatCode="General">
                  <c:v>82.135811524338422</c:v>
                </c:pt>
                <c:pt idx="2663" formatCode="General">
                  <c:v>82.15631063248982</c:v>
                </c:pt>
                <c:pt idx="2664" formatCode="General">
                  <c:v>82.176870757162732</c:v>
                </c:pt>
                <c:pt idx="2665" formatCode="General">
                  <c:v>82.197492343413799</c:v>
                </c:pt>
                <c:pt idx="2666" formatCode="General">
                  <c:v>82.218175841228941</c:v>
                </c:pt>
                <c:pt idx="2667" formatCode="General">
                  <c:v>82.238921705597321</c:v>
                </c:pt>
                <c:pt idx="2668" formatCode="General">
                  <c:v>82.259730396586505</c:v>
                </c:pt>
                <c:pt idx="2669" formatCode="General">
                  <c:v>82.28060237941925</c:v>
                </c:pt>
                <c:pt idx="2670" formatCode="General">
                  <c:v>82.301538124551556</c:v>
                </c:pt>
                <c:pt idx="2671" formatCode="General">
                  <c:v>82.322538107752408</c:v>
                </c:pt>
                <c:pt idx="2672" formatCode="General">
                  <c:v>82.343602810184834</c:v>
                </c:pt>
                <c:pt idx="2673" formatCode="General">
                  <c:v>82.364732718488739</c:v>
                </c:pt>
                <c:pt idx="2674" formatCode="General">
                  <c:v>82.385928324865233</c:v>
                </c:pt>
                <c:pt idx="2675" formatCode="General">
                  <c:v>82.40719012716248</c:v>
                </c:pt>
                <c:pt idx="2676" formatCode="General">
                  <c:v>82.428518628963587</c:v>
                </c:pt>
                <c:pt idx="2677" formatCode="General">
                  <c:v>82.449914339675715</c:v>
                </c:pt>
                <c:pt idx="2678" formatCode="General">
                  <c:v>82.471377774621416</c:v>
                </c:pt>
                <c:pt idx="2679" formatCode="General">
                  <c:v>82.492909455131411</c:v>
                </c:pt>
                <c:pt idx="2680" formatCode="General">
                  <c:v>82.514509908639425</c:v>
                </c:pt>
                <c:pt idx="2681" formatCode="General">
                  <c:v>82.536179668778843</c:v>
                </c:pt>
                <c:pt idx="2682" formatCode="General">
                  <c:v>82.557919275481296</c:v>
                </c:pt>
                <c:pt idx="2683" formatCode="General">
                  <c:v>82.579729275077128</c:v>
                </c:pt>
                <c:pt idx="2684" formatCode="General">
                  <c:v>82.601610220398157</c:v>
                </c:pt>
                <c:pt idx="2685" formatCode="General">
                  <c:v>82.623562670882166</c:v>
                </c:pt>
                <c:pt idx="2686" formatCode="General">
                  <c:v>82.645587192679798</c:v>
                </c:pt>
                <c:pt idx="2687" formatCode="General">
                  <c:v>82.667684358763495</c:v>
                </c:pt>
                <c:pt idx="2688" formatCode="General">
                  <c:v>82.689854749038645</c:v>
                </c:pt>
                <c:pt idx="2689" formatCode="General">
                  <c:v>82.712098950457147</c:v>
                </c:pt>
                <c:pt idx="2690" formatCode="General">
                  <c:v>82.734417557133227</c:v>
                </c:pt>
                <c:pt idx="2691" formatCode="General">
                  <c:v>82.756811170461617</c:v>
                </c:pt>
                <c:pt idx="2692" formatCode="General">
                  <c:v>82.779280399238246</c:v>
                </c:pt>
                <c:pt idx="2693" formatCode="General">
                  <c:v>82.801825859783534</c:v>
                </c:pt>
                <c:pt idx="2694" formatCode="General">
                  <c:v>82.824448176068188</c:v>
                </c:pt>
                <c:pt idx="2695" formatCode="General">
                  <c:v>82.847147979841552</c:v>
                </c:pt>
                <c:pt idx="2696" formatCode="General">
                  <c:v>82.86992591076293</c:v>
                </c:pt>
                <c:pt idx="2697" formatCode="General">
                  <c:v>82.892782616535513</c:v>
                </c:pt>
                <c:pt idx="2698" formatCode="General">
                  <c:v>82.915718753043151</c:v>
                </c:pt>
                <c:pt idx="2699" formatCode="General">
                  <c:v>82.938734984490253</c:v>
                </c:pt>
                <c:pt idx="2700" formatCode="General">
                  <c:v>82.961831983544471</c:v>
                </c:pt>
                <c:pt idx="2701" formatCode="General">
                  <c:v>82.98501043148265</c:v>
                </c:pt>
                <c:pt idx="2702" formatCode="General">
                  <c:v>83.00827101833984</c:v>
                </c:pt>
                <c:pt idx="2703" formatCode="General">
                  <c:v>83.03161444306167</c:v>
                </c:pt>
                <c:pt idx="2704" formatCode="General">
                  <c:v>83.055041413659964</c:v>
                </c:pt>
                <c:pt idx="2705" formatCode="General">
                  <c:v>83.078552647371779</c:v>
                </c:pt>
                <c:pt idx="2706" formatCode="General">
                  <c:v>83.102148870822163</c:v>
                </c:pt>
                <c:pt idx="2707" formatCode="General">
                  <c:v>83.125830820190217</c:v>
                </c:pt>
                <c:pt idx="2708" formatCode="General">
                  <c:v>83.149599241379178</c:v>
                </c:pt>
                <c:pt idx="2709" formatCode="General">
                  <c:v>83.173454890190101</c:v>
                </c:pt>
                <c:pt idx="2710" formatCode="General">
                  <c:v>83.197398532499548</c:v>
                </c:pt>
                <c:pt idx="2711" formatCode="General">
                  <c:v>83.221430944441352</c:v>
                </c:pt>
                <c:pt idx="2712" formatCode="General">
                  <c:v>83.245552912592373</c:v>
                </c:pt>
                <c:pt idx="2713" formatCode="General">
                  <c:v>83.269765234162676</c:v>
                </c:pt>
                <c:pt idx="2714" formatCode="General">
                  <c:v>83.29406871718993</c:v>
                </c:pt>
                <c:pt idx="2715" formatCode="General">
                  <c:v>83.31846418073836</c:v>
                </c:pt>
                <c:pt idx="2716" formatCode="General">
                  <c:v>83.342952455102406</c:v>
                </c:pt>
                <c:pt idx="2717" formatCode="General">
                  <c:v>83.367534382014867</c:v>
                </c:pt>
                <c:pt idx="2718" formatCode="General">
                  <c:v>83.392210814860235</c:v>
                </c:pt>
                <c:pt idx="2719" formatCode="General">
                  <c:v>83.416982618892874</c:v>
                </c:pt>
                <c:pt idx="2720" formatCode="General">
                  <c:v>83.441850671460259</c:v>
                </c:pt>
                <c:pt idx="2721" formatCode="General">
                  <c:v>83.466815862231812</c:v>
                </c:pt>
                <c:pt idx="2722" formatCode="General">
                  <c:v>83.491879093432956</c:v>
                </c:pt>
                <c:pt idx="2723" formatCode="General">
                  <c:v>83.51704128008484</c:v>
                </c:pt>
                <c:pt idx="2724" formatCode="General">
                  <c:v>83.542303350249853</c:v>
                </c:pt>
                <c:pt idx="2725" formatCode="General">
                  <c:v>83.567666245283178</c:v>
                </c:pt>
                <c:pt idx="2726" formatCode="General">
                  <c:v>83.593130920090303</c:v>
                </c:pt>
                <c:pt idx="2727" formatCode="General">
                  <c:v>83.618698343390946</c:v>
                </c:pt>
                <c:pt idx="2728" formatCode="General">
                  <c:v>83.64436949798943</c:v>
                </c:pt>
                <c:pt idx="2729" formatCode="General">
                  <c:v>83.670145381051796</c:v>
                </c:pt>
                <c:pt idx="2730" formatCode="General">
                  <c:v>83.69602700438972</c:v>
                </c:pt>
                <c:pt idx="2731" formatCode="General">
                  <c:v>83.722015394751494</c:v>
                </c:pt>
                <c:pt idx="2732" formatCode="General">
                  <c:v>83.74811159412053</c:v>
                </c:pt>
                <c:pt idx="2733" formatCode="General">
                  <c:v>83.774316660021043</c:v>
                </c:pt>
                <c:pt idx="2734" formatCode="General">
                  <c:v>83.800631665831773</c:v>
                </c:pt>
                <c:pt idx="2735" formatCode="General">
                  <c:v>83.827057701107634</c:v>
                </c:pt>
                <c:pt idx="2736" formatCode="General">
                  <c:v>83.853595871909533</c:v>
                </c:pt>
                <c:pt idx="2737" formatCode="General">
                  <c:v>83.880247301142617</c:v>
                </c:pt>
                <c:pt idx="2738" formatCode="General">
                  <c:v>83.907013128903571</c:v>
                </c:pt>
                <c:pt idx="2739" formatCode="General">
                  <c:v>83.933894512836602</c:v>
                </c:pt>
                <c:pt idx="2740" formatCode="General">
                  <c:v>83.960892628499025</c:v>
                </c:pt>
                <c:pt idx="2741" formatCode="General">
                  <c:v>83.988008669736217</c:v>
                </c:pt>
                <c:pt idx="2742" formatCode="General">
                  <c:v>84.015243849066735</c:v>
                </c:pt>
                <c:pt idx="2743" formatCode="General">
                  <c:v>84.042599398077385</c:v>
                </c:pt>
                <c:pt idx="2744" formatCode="General">
                  <c:v>84.070076567829275</c:v>
                </c:pt>
                <c:pt idx="2745" formatCode="General">
                  <c:v>84.09767662927419</c:v>
                </c:pt>
                <c:pt idx="2746" formatCode="General">
                  <c:v>84.125400873682878</c:v>
                </c:pt>
                <c:pt idx="2747" formatCode="General">
                  <c:v>84.153250613084438</c:v>
                </c:pt>
                <c:pt idx="2748" formatCode="General">
                  <c:v>84.181227180717997</c:v>
                </c:pt>
                <c:pt idx="2749" formatCode="General">
                  <c:v>84.209331931496848</c:v>
                </c:pt>
                <c:pt idx="2750" formatCode="General">
                  <c:v>84.237566242485087</c:v>
                </c:pt>
                <c:pt idx="2751" formatCode="General">
                  <c:v>84.265931513387926</c:v>
                </c:pt>
                <c:pt idx="2752" formatCode="General">
                  <c:v>84.29442916705537</c:v>
                </c:pt>
                <c:pt idx="2753" formatCode="General">
                  <c:v>84.323060650000258</c:v>
                </c:pt>
                <c:pt idx="2754" formatCode="General">
                  <c:v>84.351827432930847</c:v>
                </c:pt>
                <c:pt idx="2755" formatCode="General">
                  <c:v>84.380731011298622</c:v>
                </c:pt>
                <c:pt idx="2756" formatCode="General">
                  <c:v>84.409772905861615</c:v>
                </c:pt>
                <c:pt idx="2757" formatCode="General">
                  <c:v>84.438954663264255</c:v>
                </c:pt>
                <c:pt idx="2758" formatCode="General">
                  <c:v>84.468277856633549</c:v>
                </c:pt>
                <c:pt idx="2759" formatCode="General">
                  <c:v>84.497744086193066</c:v>
                </c:pt>
                <c:pt idx="2760" formatCode="General">
                  <c:v>84.527354979894625</c:v>
                </c:pt>
                <c:pt idx="2761" formatCode="General">
                  <c:v>84.557112194068623</c:v>
                </c:pt>
                <c:pt idx="2762" formatCode="General">
                  <c:v>84.587017414093793</c:v>
                </c:pt>
                <c:pt idx="2763" formatCode="General">
                  <c:v>84.617072355086748</c:v>
                </c:pt>
                <c:pt idx="2764" formatCode="General">
                  <c:v>84.647278762612345</c:v>
                </c:pt>
                <c:pt idx="2765" formatCode="General">
                  <c:v>84.677638413415465</c:v>
                </c:pt>
                <c:pt idx="2766" formatCode="General">
                  <c:v>84.708153116174941</c:v>
                </c:pt>
                <c:pt idx="2767" formatCode="General">
                  <c:v>84.738824712280646</c:v>
                </c:pt>
                <c:pt idx="2768" formatCode="General">
                  <c:v>84.769655076634422</c:v>
                </c:pt>
                <c:pt idx="2769" formatCode="General">
                  <c:v>84.800646118475782</c:v>
                </c:pt>
                <c:pt idx="2770" formatCode="General">
                  <c:v>84.831799782233389</c:v>
                </c:pt>
                <c:pt idx="2771" formatCode="General">
                  <c:v>84.863118048403166</c:v>
                </c:pt>
                <c:pt idx="2772" formatCode="General">
                  <c:v>84.894602934454127</c:v>
                </c:pt>
                <c:pt idx="2773" formatCode="General">
                  <c:v>84.926256495763013</c:v>
                </c:pt>
                <c:pt idx="2774" formatCode="General">
                  <c:v>84.95808082657868</c:v>
                </c:pt>
                <c:pt idx="2775" formatCode="General">
                  <c:v>84.990078061017712</c:v>
                </c:pt>
                <c:pt idx="2776" formatCode="General">
                  <c:v>85.02225037409201</c:v>
                </c:pt>
                <c:pt idx="2777" formatCode="General">
                  <c:v>85.054599982770085</c:v>
                </c:pt>
                <c:pt idx="2778" formatCode="General">
                  <c:v>85.087129147073114</c:v>
                </c:pt>
                <c:pt idx="2779" formatCode="General">
                  <c:v>85.119840171207173</c:v>
                </c:pt>
                <c:pt idx="2780" formatCode="General">
                  <c:v>85.152735404733079</c:v>
                </c:pt>
                <c:pt idx="2781" formatCode="General">
                  <c:v>85.185817243775617</c:v>
                </c:pt>
                <c:pt idx="2782" formatCode="General">
                  <c:v>85.219088132273129</c:v>
                </c:pt>
                <c:pt idx="2783" formatCode="General">
                  <c:v>85.252550563270134</c:v>
                </c:pt>
                <c:pt idx="2784" formatCode="General">
                  <c:v>85.286207080253433</c:v>
                </c:pt>
                <c:pt idx="2785" formatCode="General">
                  <c:v>85.320060278534683</c:v>
                </c:pt>
                <c:pt idx="2786" formatCode="General">
                  <c:v>85.35411280668086</c:v>
                </c:pt>
                <c:pt idx="2787" formatCode="General">
                  <c:v>85.38836736799442</c:v>
                </c:pt>
                <c:pt idx="2788" formatCode="General">
                  <c:v>85.422826722045698</c:v>
                </c:pt>
                <c:pt idx="2789" formatCode="General">
                  <c:v>85.457493686259596</c:v>
                </c:pt>
                <c:pt idx="2790" formatCode="General">
                  <c:v>85.492371137558706</c:v>
                </c:pt>
                <c:pt idx="2791" formatCode="General">
                  <c:v>85.527462014065719</c:v>
                </c:pt>
                <c:pt idx="2792" formatCode="General">
                  <c:v>85.562769316867133</c:v>
                </c:pt>
                <c:pt idx="2793" formatCode="General">
                  <c:v>85.598296111841634</c:v>
                </c:pt>
                <c:pt idx="2794" formatCode="General">
                  <c:v>85.634045531555401</c:v>
                </c:pt>
                <c:pt idx="2795" formatCode="General">
                  <c:v>85.670020777227762</c:v>
                </c:pt>
                <c:pt idx="2796" formatCode="General">
                  <c:v>85.706225120769858</c:v>
                </c:pt>
                <c:pt idx="2797" formatCode="General">
                  <c:v>85.742661906900338</c:v>
                </c:pt>
                <c:pt idx="2798" formatCode="General">
                  <c:v>85.779334555340895</c:v>
                </c:pt>
                <c:pt idx="2799" formatCode="General">
                  <c:v>85.816246563095604</c:v>
                </c:pt>
                <c:pt idx="2800" formatCode="General">
                  <c:v>85.853401506818201</c:v>
                </c:pt>
                <c:pt idx="2801" formatCode="General">
                  <c:v>85.8908030452708</c:v>
                </c:pt>
                <c:pt idx="2802" formatCode="General">
                  <c:v>85.928454921878895</c:v>
                </c:pt>
                <c:pt idx="2803" formatCode="General">
                  <c:v>85.966360967387061</c:v>
                </c:pt>
                <c:pt idx="2804" formatCode="General">
                  <c:v>86.004525102619851</c:v>
                </c:pt>
                <c:pt idx="2805" formatCode="General">
                  <c:v>86.042951341353586</c:v>
                </c:pt>
                <c:pt idx="2806" formatCode="General">
                  <c:v>86.081643793303726</c:v>
                </c:pt>
                <c:pt idx="2807" formatCode="General">
                  <c:v>86.120606667234085</c:v>
                </c:pt>
                <c:pt idx="2808" formatCode="General">
                  <c:v>86.159844274193404</c:v>
                </c:pt>
                <c:pt idx="2809" formatCode="General">
                  <c:v>86.199361030886109</c:v>
                </c:pt>
                <c:pt idx="2810" formatCode="General">
                  <c:v>86.239161463183521</c:v>
                </c:pt>
                <c:pt idx="2811" formatCode="General">
                  <c:v>86.279250209783029</c:v>
                </c:pt>
                <c:pt idx="2812" formatCode="General">
                  <c:v>86.319632026022518</c:v>
                </c:pt>
                <c:pt idx="2813" formatCode="General">
                  <c:v>86.360311787858208</c:v>
                </c:pt>
                <c:pt idx="2814" formatCode="General">
                  <c:v>86.401294496014401</c:v>
                </c:pt>
                <c:pt idx="2815" formatCode="General">
                  <c:v>86.44258528031385</c:v>
                </c:pt>
                <c:pt idx="2816" formatCode="General">
                  <c:v>86.484189404198915</c:v>
                </c:pt>
                <c:pt idx="2817" formatCode="General">
                  <c:v>86.52611226945308</c:v>
                </c:pt>
                <c:pt idx="2818" formatCode="General">
                  <c:v>86.568359421134005</c:v>
                </c:pt>
                <c:pt idx="2819" formatCode="General">
                  <c:v>86.610936552729484</c:v>
                </c:pt>
                <c:pt idx="2820" formatCode="General">
                  <c:v>86.653849511548444</c:v>
                </c:pt>
                <c:pt idx="2821" formatCode="General">
                  <c:v>86.69710430436038</c:v>
                </c:pt>
                <c:pt idx="2822" formatCode="General">
                  <c:v>86.740707103296558</c:v>
                </c:pt>
                <c:pt idx="2823" formatCode="General">
                  <c:v>86.784664252028321</c:v>
                </c:pt>
                <c:pt idx="2824" formatCode="General">
                  <c:v>86.828982272237923</c:v>
                </c:pt>
                <c:pt idx="2825" formatCode="General">
                  <c:v>86.873667870398791</c:v>
                </c:pt>
                <c:pt idx="2826" formatCode="General">
                  <c:v>86.918727944883472</c:v>
                </c:pt>
                <c:pt idx="2827" formatCode="General">
                  <c:v>86.964169593418092</c:v>
                </c:pt>
                <c:pt idx="2828" formatCode="General">
                  <c:v>87.010000120904067</c:v>
                </c:pt>
                <c:pt idx="2829" formatCode="General">
                  <c:v>87.056227047629193</c:v>
                </c:pt>
                <c:pt idx="2830" formatCode="General">
                  <c:v>87.102858117891529</c:v>
                </c:pt>
                <c:pt idx="2831" formatCode="General">
                  <c:v>87.149901309061107</c:v>
                </c:pt>
                <c:pt idx="2832" formatCode="General">
                  <c:v>87.197364841106918</c:v>
                </c:pt>
                <c:pt idx="2833" formatCode="General">
                  <c:v>87.245257186618048</c:v>
                </c:pt>
                <c:pt idx="2834" formatCode="General">
                  <c:v>87.293587081349941</c:v>
                </c:pt>
                <c:pt idx="2835" formatCode="General">
                  <c:v>87.342363535329525</c:v>
                </c:pt>
                <c:pt idx="2836" formatCode="General">
                  <c:v>87.391595844555098</c:v>
                </c:pt>
                <c:pt idx="2837" formatCode="General">
                  <c:v>87.441293603329868</c:v>
                </c:pt>
                <c:pt idx="2838" formatCode="General">
                  <c:v>87.491466717270512</c:v>
                </c:pt>
                <c:pt idx="2839" formatCode="General">
                  <c:v>87.542125417036402</c:v>
                </c:pt>
                <c:pt idx="2840" formatCode="General">
                  <c:v>87.593280272827343</c:v>
                </c:pt>
                <c:pt idx="2841" formatCode="General">
                  <c:v>87.644942209702663</c:v>
                </c:pt>
                <c:pt idx="2842" formatCode="General">
                  <c:v>87.697122523778219</c:v>
                </c:pt>
                <c:pt idx="2843" formatCode="General">
                  <c:v>87.749832899362332</c:v>
                </c:pt>
                <c:pt idx="2844" formatCode="General">
                  <c:v>87.803085427097415</c:v>
                </c:pt>
                <c:pt idx="2845" formatCode="General">
                  <c:v>87.856892623178567</c:v>
                </c:pt>
                <c:pt idx="2846" formatCode="General">
                  <c:v>87.911267449727518</c:v>
                </c:pt>
                <c:pt idx="2847" formatCode="General">
                  <c:v>87.966223336406273</c:v>
                </c:pt>
                <c:pt idx="2848" formatCode="General">
                  <c:v>88.021774203362426</c:v>
                </c:pt>
                <c:pt idx="2849" formatCode="General">
                  <c:v>88.077934485606193</c:v>
                </c:pt>
                <c:pt idx="2850" formatCode="General">
                  <c:v>88.134719158927723</c:v>
                </c:pt>
                <c:pt idx="2851" formatCode="General">
                  <c:v>88.192143767473922</c:v>
                </c:pt>
                <c:pt idx="2852" formatCode="General">
                  <c:v>88.250224453113731</c:v>
                </c:pt>
                <c:pt idx="2853" formatCode="General">
                  <c:v>88.308977986733723</c:v>
                </c:pt>
                <c:pt idx="2854" formatCode="General">
                  <c:v>88.368421801618254</c:v>
                </c:pt>
                <c:pt idx="2855" formatCode="General">
                  <c:v>88.428574029084245</c:v>
                </c:pt>
                <c:pt idx="2856" formatCode="General">
                  <c:v>88.489453536555843</c:v>
                </c:pt>
                <c:pt idx="2857" formatCode="General">
                  <c:v>88.551079968282949</c:v>
                </c:pt>
                <c:pt idx="2858" formatCode="General">
                  <c:v>88.613473788927521</c:v>
                </c:pt>
                <c:pt idx="2859" formatCode="General">
                  <c:v>88.676656330264962</c:v>
                </c:pt>
                <c:pt idx="2860" formatCode="General">
                  <c:v>88.740649841270965</c:v>
                </c:pt>
                <c:pt idx="2861" formatCode="General">
                  <c:v>88.805477541895229</c:v>
                </c:pt>
                <c:pt idx="2862" formatCode="General">
                  <c:v>88.87116368085205</c:v>
                </c:pt>
                <c:pt idx="2863" formatCode="General">
                  <c:v>88.937733597795486</c:v>
                </c:pt>
                <c:pt idx="2864" formatCode="General">
                  <c:v>89.005213790284898</c:v>
                </c:pt>
                <c:pt idx="2865" formatCode="General">
                  <c:v>89.073631985992378</c:v>
                </c:pt>
                <c:pt idx="2866" formatCode="General">
                  <c:v>89.143017220653377</c:v>
                </c:pt>
                <c:pt idx="2867" formatCode="General">
                  <c:v>89.213399922320079</c:v>
                </c:pt>
                <c:pt idx="2868" formatCode="General">
                  <c:v>89.28481200253924</c:v>
                </c:pt>
                <c:pt idx="2869" formatCode="General">
                  <c:v>89.357286955152716</c:v>
                </c:pt>
                <c:pt idx="2870" formatCode="General">
                  <c:v>89.430859963499259</c:v>
                </c:pt>
                <c:pt idx="2871" formatCode="General">
                  <c:v>89.505568016892852</c:v>
                </c:pt>
                <c:pt idx="2872" formatCode="General">
                  <c:v>89.581450037360554</c:v>
                </c:pt>
                <c:pt idx="2873" formatCode="General">
                  <c:v>89.658547017746756</c:v>
                </c:pt>
                <c:pt idx="2874" formatCode="General">
                  <c:v>89.736902172432934</c:v>
                </c:pt>
                <c:pt idx="2875" formatCode="General">
                  <c:v>89.816561102086226</c:v>
                </c:pt>
                <c:pt idx="2876" formatCode="General">
                  <c:v>89.897571974037049</c:v>
                </c:pt>
                <c:pt idx="2877" formatCode="General">
                  <c:v>89.979985720105262</c:v>
                </c:pt>
                <c:pt idx="2878" formatCode="General">
                  <c:v>90.063856253946469</c:v>
                </c:pt>
                <c:pt idx="2879" formatCode="General">
                  <c:v>90.149240710282029</c:v>
                </c:pt>
                <c:pt idx="2880" formatCode="General">
                  <c:v>90.236199708719909</c:v>
                </c:pt>
                <c:pt idx="2881" formatCode="General">
                  <c:v>90.324797645271815</c:v>
                </c:pt>
                <c:pt idx="2882" formatCode="General">
                  <c:v>90.415103015140588</c:v>
                </c:pt>
                <c:pt idx="2883" formatCode="General">
                  <c:v>90.507188770903213</c:v>
                </c:pt>
                <c:pt idx="2884" formatCode="General">
                  <c:v>90.601132720865294</c:v>
                </c:pt>
                <c:pt idx="2885" formatCode="General">
                  <c:v>90.69701797313266</c:v>
                </c:pt>
                <c:pt idx="2886" formatCode="General">
                  <c:v>90.79493343186347</c:v>
                </c:pt>
                <c:pt idx="2887" formatCode="General">
                  <c:v>90.894974353255918</c:v>
                </c:pt>
                <c:pt idx="2888" formatCode="General">
                  <c:v>90.997242970139908</c:v>
                </c:pt>
                <c:pt idx="2889" formatCode="General">
                  <c:v>91.101849195616211</c:v>
                </c:pt>
                <c:pt idx="2890" formatCode="General">
                  <c:v>91.208911418095852</c:v>
                </c:pt>
                <c:pt idx="2891" formatCode="General">
                  <c:v>91.318557402408743</c:v>
                </c:pt>
                <c:pt idx="2892" formatCode="General">
                  <c:v>91.430925314477861</c:v>
                </c:pt>
                <c:pt idx="2893" formatCode="General">
                  <c:v>91.546164890525588</c:v>
                </c:pt>
                <c:pt idx="2894" formatCode="General">
                  <c:v>91.664438776058574</c:v>
                </c:pt>
                <c:pt idx="2895" formatCode="General">
                  <c:v>91.785924065186578</c:v>
                </c:pt>
                <c:pt idx="2896" formatCode="General">
                  <c:v>91.910814077460984</c:v>
                </c:pt>
                <c:pt idx="2897" formatCode="General">
                  <c:v>92.039320417742388</c:v>
                </c:pt>
                <c:pt idx="2898" formatCode="General">
                  <c:v>92.171675375139955</c:v>
                </c:pt>
                <c:pt idx="2899" formatCode="General">
                  <c:v>92.308134730479765</c:v>
                </c:pt>
                <c:pt idx="2900" formatCode="General">
                  <c:v>92.448981058982866</c:v>
                </c:pt>
                <c:pt idx="2901" formatCode="General">
                  <c:v>92.594527637122525</c:v>
                </c:pt>
                <c:pt idx="2902" formatCode="General">
                  <c:v>92.745123091734229</c:v>
                </c:pt>
                <c:pt idx="2903" formatCode="General">
                  <c:v>92.901156967801825</c:v>
                </c:pt>
                <c:pt idx="2904" formatCode="General">
                  <c:v>93.063066442396448</c:v>
                </c:pt>
                <c:pt idx="2905" formatCode="General">
                  <c:v>93.231344480934268</c:v>
                </c:pt>
                <c:pt idx="2906" formatCode="General">
                  <c:v>93.406549825429536</c:v>
                </c:pt>
                <c:pt idx="2907" formatCode="General">
                  <c:v>93.589319333324468</c:v>
                </c:pt>
                <c:pt idx="2908" formatCode="General">
                  <c:v>93.780383365621091</c:v>
                </c:pt>
                <c:pt idx="2909" formatCode="General">
                  <c:v>93.980585178582672</c:v>
                </c:pt>
                <c:pt idx="2910" formatCode="General">
                  <c:v>94.190905641704063</c:v>
                </c:pt>
                <c:pt idx="2911" formatCode="General">
                  <c:v>94.412495145480975</c:v>
                </c:pt>
                <c:pt idx="2912" formatCode="General">
                  <c:v>94.646715372262122</c:v>
                </c:pt>
                <c:pt idx="2913" formatCode="General">
                  <c:v>94.895194842831813</c:v>
                </c:pt>
                <c:pt idx="2914" formatCode="General">
                  <c:v>95.159904095450074</c:v>
                </c:pt>
                <c:pt idx="2915" formatCode="General">
                  <c:v>95.44325948908967</c:v>
                </c:pt>
                <c:pt idx="2916" formatCode="General">
                  <c:v>95.748269839101297</c:v>
                </c:pt>
                <c:pt idx="2917" formatCode="General">
                  <c:v>96.078749090632883</c:v>
                </c:pt>
                <c:pt idx="2918" formatCode="General">
                  <c:v>96.439634410227924</c:v>
                </c:pt>
                <c:pt idx="2919" formatCode="General">
                  <c:v>96.837479603987887</c:v>
                </c:pt>
                <c:pt idx="2920" formatCode="General">
                  <c:v>97.281254814506326</c:v>
                </c:pt>
                <c:pt idx="2921" formatCode="General">
                  <c:v>97.783714361238367</c:v>
                </c:pt>
                <c:pt idx="2922" formatCode="General">
                  <c:v>98.363900799043805</c:v>
                </c:pt>
                <c:pt idx="2923" formatCode="General">
                  <c:v>99.052153663586537</c:v>
                </c:pt>
                <c:pt idx="2924" formatCode="General">
                  <c:v>99.901418516817756</c:v>
                </c:pt>
                <c:pt idx="2925" formatCode="General">
                  <c:v>101.0177531166549</c:v>
                </c:pt>
                <c:pt idx="2926" formatCode="General">
                  <c:v>102.67095593599363</c:v>
                </c:pt>
                <c:pt idx="2927" formatCode="General">
                  <c:v>106.07860267049774</c:v>
                </c:pt>
              </c:numCache>
            </c:numRef>
          </c:yVal>
          <c:smooth val="0"/>
          <c:extLst>
            <c:ext xmlns:c16="http://schemas.microsoft.com/office/drawing/2014/chart" uri="{C3380CC4-5D6E-409C-BE32-E72D297353CC}">
              <c16:uniqueId val="{00000002-871F-4979-A65C-2B376477E1D2}"/>
            </c:ext>
          </c:extLst>
        </c:ser>
        <c:dLbls>
          <c:showLegendKey val="0"/>
          <c:showVal val="0"/>
          <c:showCatName val="0"/>
          <c:showSerName val="0"/>
          <c:showPercent val="0"/>
          <c:showBubbleSize val="0"/>
        </c:dLbls>
        <c:axId val="1322602320"/>
        <c:axId val="1322584560"/>
      </c:scatterChart>
      <c:valAx>
        <c:axId val="1322602320"/>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322584560"/>
        <c:crosses val="autoZero"/>
        <c:crossBetween val="midCat"/>
      </c:valAx>
      <c:valAx>
        <c:axId val="1322584560"/>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32260232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Triangular Q-Q Plot</a:t>
            </a:r>
          </a:p>
        </c:rich>
      </c:tx>
      <c:overlay val="0"/>
    </c:title>
    <c:autoTitleDeleted val="0"/>
    <c:plotArea>
      <c:layout/>
      <c:scatterChart>
        <c:scatterStyle val="lineMarker"/>
        <c:varyColors val="0"/>
        <c:ser>
          <c:idx val="0"/>
          <c:order val="0"/>
          <c:tx>
            <c:v>Triangular</c:v>
          </c:tx>
          <c:spPr>
            <a:ln w="38100">
              <a:noFill/>
            </a:ln>
          </c:spPr>
          <c:marker>
            <c:symbol val="diamond"/>
            <c:size val="4"/>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1EF9-4A8A-9893-0F58903D40AF}"/>
            </c:ext>
          </c:extLst>
        </c:ser>
        <c:ser>
          <c:idx val="1"/>
          <c:order val="1"/>
          <c:tx>
            <c:v>Identity</c:v>
          </c:tx>
          <c:spPr>
            <a:ln w="15875" cap="rnd">
              <a:solidFill>
                <a:srgbClr val="787878"/>
              </a:solidFill>
              <a:prstDash val="dot"/>
            </a:ln>
          </c:spPr>
          <c:marker>
            <c:symbol val="none"/>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yVal>
          <c:smooth val="0"/>
          <c:extLst>
            <c:ext xmlns:c16="http://schemas.microsoft.com/office/drawing/2014/chart" uri="{C3380CC4-5D6E-409C-BE32-E72D297353CC}">
              <c16:uniqueId val="{00000002-1EF9-4A8A-9893-0F58903D40AF}"/>
            </c:ext>
          </c:extLst>
        </c:ser>
        <c:dLbls>
          <c:showLegendKey val="0"/>
          <c:showVal val="0"/>
          <c:showCatName val="0"/>
          <c:showSerName val="0"/>
          <c:showPercent val="0"/>
          <c:showBubbleSize val="0"/>
        </c:dLbls>
        <c:axId val="1322605200"/>
        <c:axId val="1322592240"/>
      </c:scatterChart>
      <c:valAx>
        <c:axId val="1322605200"/>
        <c:scaling>
          <c:orientation val="minMax"/>
          <c:max val="89"/>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322592240"/>
        <c:crosses val="autoZero"/>
        <c:crossBetween val="midCat"/>
      </c:valAx>
      <c:valAx>
        <c:axId val="1322592240"/>
        <c:scaling>
          <c:orientation val="minMax"/>
          <c:max val="89"/>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32260520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Q-Q Plot</a:t>
            </a:r>
          </a:p>
        </c:rich>
      </c:tx>
      <c:overlay val="0"/>
    </c:title>
    <c:autoTitleDeleted val="0"/>
    <c:plotArea>
      <c:layout/>
      <c:scatterChart>
        <c:scatterStyle val="lineMarker"/>
        <c:varyColors val="0"/>
        <c:ser>
          <c:idx val="0"/>
          <c:order val="0"/>
          <c:tx>
            <c:v>Beta</c:v>
          </c:tx>
          <c:spPr>
            <a:ln w="38100">
              <a:noFill/>
            </a:ln>
          </c:spPr>
          <c:marker>
            <c:symbol val="diamond"/>
            <c:size val="4"/>
          </c:marker>
          <c:xVal>
            <c:numRef>
              <c:f>Univariate!UV_QQ_Beta</c:f>
              <c:numCache>
                <c:formatCode>0.0</c:formatCode>
                <c:ptCount val="2928"/>
                <c:pt idx="0">
                  <c:v>47.203866264735211</c:v>
                </c:pt>
                <c:pt idx="1">
                  <c:v>48.946541595397647</c:v>
                </c:pt>
                <c:pt idx="2">
                  <c:v>49.860104728799186</c:v>
                </c:pt>
                <c:pt idx="3">
                  <c:v>50.502337152036404</c:v>
                </c:pt>
                <c:pt idx="4">
                  <c:v>51.004599586479323</c:v>
                </c:pt>
                <c:pt idx="5">
                  <c:v>51.42028486421215</c:v>
                </c:pt>
                <c:pt idx="6">
                  <c:v>51.776693061318234</c:v>
                </c:pt>
                <c:pt idx="7">
                  <c:v>52.089765088613404</c:v>
                </c:pt>
                <c:pt idx="8">
                  <c:v>52.369662982133789</c:v>
                </c:pt>
                <c:pt idx="9">
                  <c:v>52.623283936015063</c:v>
                </c:pt>
                <c:pt idx="10">
                  <c:v>52.855535208883651</c:v>
                </c:pt>
                <c:pt idx="11">
                  <c:v>53.070039143603957</c:v>
                </c:pt>
                <c:pt idx="12">
                  <c:v>53.269549825716155</c:v>
                </c:pt>
                <c:pt idx="13">
                  <c:v>53.456212655237863</c:v>
                </c:pt>
                <c:pt idx="14">
                  <c:v>53.631733149426985</c:v>
                </c:pt>
                <c:pt idx="15">
                  <c:v>53.797490704053018</c:v>
                </c:pt>
                <c:pt idx="16">
                  <c:v>53.954617606176853</c:v>
                </c:pt>
                <c:pt idx="17">
                  <c:v>54.104055347219983</c:v>
                </c:pt>
                <c:pt idx="18">
                  <c:v>54.246595665334482</c:v>
                </c:pt>
                <c:pt idx="19">
                  <c:v>54.382911049162026</c:v>
                </c:pt>
                <c:pt idx="20">
                  <c:v>54.513577803935533</c:v>
                </c:pt>
                <c:pt idx="21">
                  <c:v>54.639093763346082</c:v>
                </c:pt>
                <c:pt idx="22">
                  <c:v>54.759892078289241</c:v>
                </c:pt>
                <c:pt idx="23">
                  <c:v>54.876352085163319</c:v>
                </c:pt>
                <c:pt idx="24">
                  <c:v>54.988807968814413</c:v>
                </c:pt>
                <c:pt idx="25">
                  <c:v>55.097555738385878</c:v>
                </c:pt>
                <c:pt idx="26">
                  <c:v>55.202858897196627</c:v>
                </c:pt>
                <c:pt idx="27">
                  <c:v>55.304953090683064</c:v>
                </c:pt>
                <c:pt idx="28">
                  <c:v>55.404049946682704</c:v>
                </c:pt>
                <c:pt idx="29">
                  <c:v>55.500340271536757</c:v>
                </c:pt>
                <c:pt idx="30">
                  <c:v>55.593996728031129</c:v>
                </c:pt>
                <c:pt idx="31">
                  <c:v>55.685176093256096</c:v>
                </c:pt>
                <c:pt idx="32">
                  <c:v>55.774021173403185</c:v>
                </c:pt>
                <c:pt idx="33">
                  <c:v>55.860662436482137</c:v>
                </c:pt>
                <c:pt idx="34">
                  <c:v>55.945219411619078</c:v>
                </c:pt>
                <c:pt idx="35">
                  <c:v>56.027801894047116</c:v>
                </c:pt>
                <c:pt idx="36">
                  <c:v>56.108510987439082</c:v>
                </c:pt>
                <c:pt idx="37">
                  <c:v>56.187440009357644</c:v>
                </c:pt>
                <c:pt idx="38">
                  <c:v>56.264675280940807</c:v>
                </c:pt>
                <c:pt idx="39">
                  <c:v>56.340296818222626</c:v>
                </c:pt>
                <c:pt idx="40">
                  <c:v>56.41437893950323</c:v>
                </c:pt>
                <c:pt idx="41">
                  <c:v>56.486990800768233</c:v>
                </c:pt>
                <c:pt idx="42">
                  <c:v>56.558196869197197</c:v>
                </c:pt>
                <c:pt idx="43">
                  <c:v>56.628057343197746</c:v>
                </c:pt>
                <c:pt idx="44">
                  <c:v>56.696628526086421</c:v>
                </c:pt>
                <c:pt idx="45">
                  <c:v>56.763963159451343</c:v>
                </c:pt>
                <c:pt idx="46">
                  <c:v>56.830110721331422</c:v>
                </c:pt>
                <c:pt idx="47">
                  <c:v>56.895117693597285</c:v>
                </c:pt>
                <c:pt idx="48">
                  <c:v>56.959027802292546</c:v>
                </c:pt>
                <c:pt idx="49">
                  <c:v>57.021882234167208</c:v>
                </c:pt>
                <c:pt idx="50">
                  <c:v>57.083719832192457</c:v>
                </c:pt>
                <c:pt idx="51">
                  <c:v>57.14457727247003</c:v>
                </c:pt>
                <c:pt idx="52">
                  <c:v>57.204489224631672</c:v>
                </c:pt>
                <c:pt idx="53">
                  <c:v>57.263488497552913</c:v>
                </c:pt>
                <c:pt idx="54">
                  <c:v>57.321606171973272</c:v>
                </c:pt>
                <c:pt idx="55">
                  <c:v>57.378871721417028</c:v>
                </c:pt>
                <c:pt idx="56">
                  <c:v>57.435313122637808</c:v>
                </c:pt>
                <c:pt idx="57">
                  <c:v>57.490956956662686</c:v>
                </c:pt>
                <c:pt idx="58">
                  <c:v>57.545828501385003</c:v>
                </c:pt>
                <c:pt idx="59">
                  <c:v>57.599951816544163</c:v>
                </c:pt>
                <c:pt idx="60">
                  <c:v>57.653349821835349</c:v>
                </c:pt>
                <c:pt idx="61">
                  <c:v>57.706044368808158</c:v>
                </c:pt>
                <c:pt idx="62">
                  <c:v>57.758056307140848</c:v>
                </c:pt>
                <c:pt idx="63">
                  <c:v>57.809405545812339</c:v>
                </c:pt>
                <c:pt idx="64">
                  <c:v>57.860111109638886</c:v>
                </c:pt>
                <c:pt idx="65">
                  <c:v>57.910191191592553</c:v>
                </c:pt>
                <c:pt idx="66">
                  <c:v>57.95966320127566</c:v>
                </c:pt>
                <c:pt idx="67">
                  <c:v>58.008543809886859</c:v>
                </c:pt>
                <c:pt idx="68">
                  <c:v>58.0568489919808</c:v>
                </c:pt>
                <c:pt idx="69">
                  <c:v>58.104594064293202</c:v>
                </c:pt>
                <c:pt idx="70">
                  <c:v>58.151793721876899</c:v>
                </c:pt>
                <c:pt idx="71">
                  <c:v>58.198462071770109</c:v>
                </c:pt>
                <c:pt idx="72">
                  <c:v>58.244612664397721</c:v>
                </c:pt>
                <c:pt idx="73">
                  <c:v>58.290258522887143</c:v>
                </c:pt>
                <c:pt idx="74">
                  <c:v>58.335412170463769</c:v>
                </c:pt>
                <c:pt idx="75">
                  <c:v>58.380085656075607</c:v>
                </c:pt>
                <c:pt idx="76">
                  <c:v>58.424290578383605</c:v>
                </c:pt>
                <c:pt idx="77">
                  <c:v>58.468038108241693</c:v>
                </c:pt>
                <c:pt idx="78">
                  <c:v>58.511339009779945</c:v>
                </c:pt>
                <c:pt idx="79">
                  <c:v>58.554203660194091</c:v>
                </c:pt>
                <c:pt idx="80">
                  <c:v>58.596642068336216</c:v>
                </c:pt>
                <c:pt idx="81">
                  <c:v>58.638663892192966</c:v>
                </c:pt>
                <c:pt idx="82">
                  <c:v>58.68027845533085</c:v>
                </c:pt>
                <c:pt idx="83">
                  <c:v>58.721494762381241</c:v>
                </c:pt>
                <c:pt idx="84">
                  <c:v>58.762321513632017</c:v>
                </c:pt>
                <c:pt idx="85">
                  <c:v>58.802767118787344</c:v>
                </c:pt>
                <c:pt idx="86">
                  <c:v>58.842839709952088</c:v>
                </c:pt>
                <c:pt idx="87">
                  <c:v>58.88254715389305</c:v>
                </c:pt>
                <c:pt idx="88">
                  <c:v>58.921897063625039</c:v>
                </c:pt>
                <c:pt idx="89">
                  <c:v>58.960896809366197</c:v>
                </c:pt>
                <c:pt idx="90">
                  <c:v>58.999553528903462</c:v>
                </c:pt>
                <c:pt idx="91">
                  <c:v>59.037874137406227</c:v>
                </c:pt>
                <c:pt idx="92">
                  <c:v>59.075865336723062</c:v>
                </c:pt>
                <c:pt idx="93">
                  <c:v>59.113533624194254</c:v>
                </c:pt>
                <c:pt idx="94">
                  <c:v>59.150885301010007</c:v>
                </c:pt>
                <c:pt idx="95">
                  <c:v>59.187926480142536</c:v>
                </c:pt>
                <c:pt idx="96">
                  <c:v>59.224663093877751</c:v>
                </c:pt>
                <c:pt idx="97">
                  <c:v>59.261100900970931</c:v>
                </c:pt>
                <c:pt idx="98">
                  <c:v>59.297245493448543</c:v>
                </c:pt>
                <c:pt idx="99">
                  <c:v>59.333102303077354</c:v>
                </c:pt>
                <c:pt idx="100">
                  <c:v>59.368676607520101</c:v>
                </c:pt>
                <c:pt idx="101">
                  <c:v>59.40397353619602</c:v>
                </c:pt>
                <c:pt idx="102">
                  <c:v>59.438998075862941</c:v>
                </c:pt>
                <c:pt idx="103">
                  <c:v>59.473755075937049</c:v>
                </c:pt>
                <c:pt idx="104">
                  <c:v>59.508249253564742</c:v>
                </c:pt>
                <c:pt idx="105">
                  <c:v>59.542485198460568</c:v>
                </c:pt>
                <c:pt idx="106">
                  <c:v>59.576467377524224</c:v>
                </c:pt>
                <c:pt idx="107">
                  <c:v>59.610200139248377</c:v>
                </c:pt>
                <c:pt idx="108">
                  <c:v>59.643687717928984</c:v>
                </c:pt>
                <c:pt idx="109">
                  <c:v>59.676934237688442</c:v>
                </c:pt>
                <c:pt idx="110">
                  <c:v>59.709943716321703</c:v>
                </c:pt>
                <c:pt idx="111">
                  <c:v>59.742720068974492</c:v>
                </c:pt>
                <c:pt idx="112">
                  <c:v>59.775267111662544</c:v>
                </c:pt>
                <c:pt idx="113">
                  <c:v>59.807588564640014</c:v>
                </c:pt>
                <c:pt idx="114">
                  <c:v>59.839688055624791</c:v>
                </c:pt>
                <c:pt idx="115">
                  <c:v>59.871569122888033</c:v>
                </c:pt>
                <c:pt idx="116">
                  <c:v>59.903235218214689</c:v>
                </c:pt>
                <c:pt idx="117">
                  <c:v>59.934689709741505</c:v>
                </c:pt>
                <c:pt idx="118">
                  <c:v>59.965935884678622</c:v>
                </c:pt>
                <c:pt idx="119">
                  <c:v>59.996976951920395</c:v>
                </c:pt>
                <c:pt idx="120">
                  <c:v>60.027816044550825</c:v>
                </c:pt>
                <c:pt idx="121">
                  <c:v>60.058456222248836</c:v>
                </c:pt>
                <c:pt idx="122">
                  <c:v>60.088900473598002</c:v>
                </c:pt>
                <c:pt idx="123">
                  <c:v>60.119151718305432</c:v>
                </c:pt>
                <c:pt idx="124">
                  <c:v>60.14921280933396</c:v>
                </c:pt>
                <c:pt idx="125">
                  <c:v>60.179086534951793</c:v>
                </c:pt>
                <c:pt idx="126">
                  <c:v>60.208775620703364</c:v>
                </c:pt>
                <c:pt idx="127">
                  <c:v>60.238282731305091</c:v>
                </c:pt>
                <c:pt idx="128">
                  <c:v>60.267610472469443</c:v>
                </c:pt>
                <c:pt idx="129">
                  <c:v>60.296761392660528</c:v>
                </c:pt>
                <c:pt idx="130">
                  <c:v>60.325737984784269</c:v>
                </c:pt>
                <c:pt idx="131">
                  <c:v>60.35454268781622</c:v>
                </c:pt>
                <c:pt idx="132">
                  <c:v>60.383177888369616</c:v>
                </c:pt>
                <c:pt idx="133">
                  <c:v>60.411645922206333</c:v>
                </c:pt>
                <c:pt idx="134">
                  <c:v>60.439949075693335</c:v>
                </c:pt>
                <c:pt idx="135">
                  <c:v>60.468089587206862</c:v>
                </c:pt>
                <c:pt idx="136">
                  <c:v>60.496069648486611</c:v>
                </c:pt>
                <c:pt idx="137">
                  <c:v>60.523891405942109</c:v>
                </c:pt>
                <c:pt idx="138">
                  <c:v>60.551556961913278</c:v>
                </c:pt>
                <c:pt idx="139">
                  <c:v>60.579068375887097</c:v>
                </c:pt>
                <c:pt idx="140">
                  <c:v>60.606427665672101</c:v>
                </c:pt>
                <c:pt idx="141">
                  <c:v>60.633636808532763</c:v>
                </c:pt>
                <c:pt idx="142">
                  <c:v>60.660697742285024</c:v>
                </c:pt>
                <c:pt idx="143">
                  <c:v>60.687612366354827</c:v>
                </c:pt>
                <c:pt idx="144">
                  <c:v>60.714382542801104</c:v>
                </c:pt>
                <c:pt idx="145">
                  <c:v>60.741010097304532</c:v>
                </c:pt>
                <c:pt idx="146">
                  <c:v>60.767496820123569</c:v>
                </c:pt>
                <c:pt idx="147">
                  <c:v>60.793844467019056</c:v>
                </c:pt>
                <c:pt idx="148">
                  <c:v>60.820054760148437</c:v>
                </c:pt>
                <c:pt idx="149">
                  <c:v>60.846129388931132</c:v>
                </c:pt>
                <c:pt idx="150">
                  <c:v>60.872070010885821</c:v>
                </c:pt>
                <c:pt idx="151">
                  <c:v>60.897878252441018</c:v>
                </c:pt>
                <c:pt idx="152">
                  <c:v>60.923555709719722</c:v>
                </c:pt>
                <c:pt idx="153">
                  <c:v>60.949103949299356</c:v>
                </c:pt>
                <c:pt idx="154">
                  <c:v>60.974524508947823</c:v>
                </c:pt>
                <c:pt idx="155">
                  <c:v>60.999818898336414</c:v>
                </c:pt>
                <c:pt idx="156">
                  <c:v>61.024988599730889</c:v>
                </c:pt>
                <c:pt idx="157">
                  <c:v>61.050035068661003</c:v>
                </c:pt>
                <c:pt idx="158">
                  <c:v>61.074959734569632</c:v>
                </c:pt>
                <c:pt idx="159">
                  <c:v>61.099764001442168</c:v>
                </c:pt>
                <c:pt idx="160">
                  <c:v>61.124449248416852</c:v>
                </c:pt>
                <c:pt idx="161">
                  <c:v>61.149016830376723</c:v>
                </c:pt>
                <c:pt idx="162">
                  <c:v>61.173468078523968</c:v>
                </c:pt>
                <c:pt idx="163">
                  <c:v>61.19780430093715</c:v>
                </c:pt>
                <c:pt idx="164">
                  <c:v>61.222026783112057</c:v>
                </c:pt>
                <c:pt idx="165">
                  <c:v>61.246136788486645</c:v>
                </c:pt>
                <c:pt idx="166">
                  <c:v>61.270135558950692</c:v>
                </c:pt>
                <c:pt idx="167">
                  <c:v>61.294024315340707</c:v>
                </c:pt>
                <c:pt idx="168">
                  <c:v>61.317804257920542</c:v>
                </c:pt>
                <c:pt idx="169">
                  <c:v>61.341476566848335</c:v>
                </c:pt>
                <c:pt idx="170">
                  <c:v>61.365042402630053</c:v>
                </c:pt>
                <c:pt idx="171">
                  <c:v>61.388502906560255</c:v>
                </c:pt>
                <c:pt idx="172">
                  <c:v>61.411859201150492</c:v>
                </c:pt>
                <c:pt idx="173">
                  <c:v>61.435112390545655</c:v>
                </c:pt>
                <c:pt idx="174">
                  <c:v>61.458263560928806</c:v>
                </c:pt>
                <c:pt idx="175">
                  <c:v>61.481313780914789</c:v>
                </c:pt>
                <c:pt idx="176">
                  <c:v>61.504264101933039</c:v>
                </c:pt>
                <c:pt idx="177">
                  <c:v>61.527115558599903</c:v>
                </c:pt>
                <c:pt idx="178">
                  <c:v>61.54986916908085</c:v>
                </c:pt>
                <c:pt idx="179">
                  <c:v>61.572525935442954</c:v>
                </c:pt>
                <c:pt idx="180">
                  <c:v>61.595086843997784</c:v>
                </c:pt>
                <c:pt idx="181">
                  <c:v>61.617552865635218</c:v>
                </c:pt>
                <c:pt idx="182">
                  <c:v>61.639924956148377</c:v>
                </c:pt>
                <c:pt idx="183">
                  <c:v>61.662204056549967</c:v>
                </c:pt>
                <c:pt idx="184">
                  <c:v>61.684391093380242</c:v>
                </c:pt>
                <c:pt idx="185">
                  <c:v>61.706486979007025</c:v>
                </c:pt>
                <c:pt idx="186">
                  <c:v>61.728492611917829</c:v>
                </c:pt>
                <c:pt idx="187">
                  <c:v>61.750408877004489</c:v>
                </c:pt>
                <c:pt idx="188">
                  <c:v>61.77223664584043</c:v>
                </c:pt>
                <c:pt idx="189">
                  <c:v>61.793976776950828</c:v>
                </c:pt>
                <c:pt idx="190">
                  <c:v>61.815630116075965</c:v>
                </c:pt>
                <c:pt idx="191">
                  <c:v>61.837197496427848</c:v>
                </c:pt>
                <c:pt idx="192">
                  <c:v>61.858679738940381</c:v>
                </c:pt>
                <c:pt idx="193">
                  <c:v>61.880077652513236</c:v>
                </c:pt>
                <c:pt idx="194">
                  <c:v>61.901392034249753</c:v>
                </c:pt>
                <c:pt idx="195">
                  <c:v>61.922623669688818</c:v>
                </c:pt>
                <c:pt idx="196">
                  <c:v>61.943773333031046</c:v>
                </c:pt>
                <c:pt idx="197">
                  <c:v>61.964841787359482</c:v>
                </c:pt>
                <c:pt idx="198">
                  <c:v>61.985829784854829</c:v>
                </c:pt>
                <c:pt idx="199">
                  <c:v>62.006738067005465</c:v>
                </c:pt>
                <c:pt idx="200">
                  <c:v>62.027567364812427</c:v>
                </c:pt>
                <c:pt idx="201">
                  <c:v>62.048318398989394</c:v>
                </c:pt>
                <c:pt idx="202">
                  <c:v>62.068991880157959</c:v>
                </c:pt>
                <c:pt idx="203">
                  <c:v>62.089588509038151</c:v>
                </c:pt>
                <c:pt idx="204">
                  <c:v>62.11010897663455</c:v>
                </c:pt>
                <c:pt idx="205">
                  <c:v>62.130553964417942</c:v>
                </c:pt>
                <c:pt idx="206">
                  <c:v>62.150924144502667</c:v>
                </c:pt>
                <c:pt idx="207">
                  <c:v>62.171220179819997</c:v>
                </c:pt>
                <c:pt idx="208">
                  <c:v>62.191442724287256</c:v>
                </c:pt>
                <c:pt idx="209">
                  <c:v>62.211592422973219</c:v>
                </c:pt>
                <c:pt idx="210">
                  <c:v>62.231669912259569</c:v>
                </c:pt>
                <c:pt idx="211">
                  <c:v>62.251675819998738</c:v>
                </c:pt>
                <c:pt idx="212">
                  <c:v>62.271610765668129</c:v>
                </c:pt>
                <c:pt idx="213">
                  <c:v>62.291475360520749</c:v>
                </c:pt>
                <c:pt idx="214">
                  <c:v>62.311270207732633</c:v>
                </c:pt>
                <c:pt idx="215">
                  <c:v>62.330995902546725</c:v>
                </c:pt>
                <c:pt idx="216">
                  <c:v>62.350653032413703</c:v>
                </c:pt>
                <c:pt idx="217">
                  <c:v>62.370242177129619</c:v>
                </c:pt>
                <c:pt idx="218">
                  <c:v>62.389763908970409</c:v>
                </c:pt>
                <c:pt idx="219">
                  <c:v>62.409218792823594</c:v>
                </c:pt>
                <c:pt idx="220">
                  <c:v>62.428607386316912</c:v>
                </c:pt>
                <c:pt idx="221">
                  <c:v>62.44793023994427</c:v>
                </c:pt>
                <c:pt idx="222">
                  <c:v>62.467187897188879</c:v>
                </c:pt>
                <c:pt idx="223">
                  <c:v>62.486380894643716</c:v>
                </c:pt>
                <c:pt idx="224">
                  <c:v>62.505509762129478</c:v>
                </c:pt>
                <c:pt idx="225">
                  <c:v>62.52457502280987</c:v>
                </c:pt>
                <c:pt idx="226">
                  <c:v>62.543577193304472</c:v>
                </c:pt>
                <c:pt idx="227">
                  <c:v>62.562516783799325</c:v>
                </c:pt>
                <c:pt idx="228">
                  <c:v>62.581394298154933</c:v>
                </c:pt>
                <c:pt idx="229">
                  <c:v>62.600210234012238</c:v>
                </c:pt>
                <c:pt idx="230">
                  <c:v>62.61896508289616</c:v>
                </c:pt>
                <c:pt idx="231">
                  <c:v>62.637659330317106</c:v>
                </c:pt>
                <c:pt idx="232">
                  <c:v>62.656293455870269</c:v>
                </c:pt>
                <c:pt idx="233">
                  <c:v>62.674867933333005</c:v>
                </c:pt>
                <c:pt idx="234">
                  <c:v>62.693383230759984</c:v>
                </c:pt>
                <c:pt idx="235">
                  <c:v>62.711839810576606</c:v>
                </c:pt>
                <c:pt idx="236">
                  <c:v>62.730238129670326</c:v>
                </c:pt>
                <c:pt idx="237">
                  <c:v>62.748578639480279</c:v>
                </c:pt>
                <c:pt idx="238">
                  <c:v>62.766861786084903</c:v>
                </c:pt>
                <c:pt idx="239">
                  <c:v>62.785088010287964</c:v>
                </c:pt>
                <c:pt idx="240">
                  <c:v>62.803257747702716</c:v>
                </c:pt>
                <c:pt idx="241">
                  <c:v>62.82137142883446</c:v>
                </c:pt>
                <c:pt idx="242">
                  <c:v>62.83942947916141</c:v>
                </c:pt>
                <c:pt idx="243">
                  <c:v>62.857432319213935</c:v>
                </c:pt>
                <c:pt idx="244">
                  <c:v>62.875380364652308</c:v>
                </c:pt>
                <c:pt idx="245">
                  <c:v>62.893274026342809</c:v>
                </c:pt>
                <c:pt idx="246">
                  <c:v>62.911113710432474</c:v>
                </c:pt>
                <c:pt idx="247">
                  <c:v>62.928899818422181</c:v>
                </c:pt>
                <c:pt idx="248">
                  <c:v>62.946632747238539</c:v>
                </c:pt>
                <c:pt idx="249">
                  <c:v>62.964312889304239</c:v>
                </c:pt>
                <c:pt idx="250">
                  <c:v>62.981940632607049</c:v>
                </c:pt>
                <c:pt idx="251">
                  <c:v>62.999516360767544</c:v>
                </c:pt>
                <c:pt idx="252">
                  <c:v>63.017040453105494</c:v>
                </c:pt>
                <c:pt idx="253">
                  <c:v>63.034513284704971</c:v>
                </c:pt>
                <c:pt idx="254">
                  <c:v>63.051935226478285</c:v>
                </c:pt>
                <c:pt idx="255">
                  <c:v>63.069306645228593</c:v>
                </c:pt>
                <c:pt idx="256">
                  <c:v>63.086627903711474</c:v>
                </c:pt>
                <c:pt idx="257">
                  <c:v>63.103899360695195</c:v>
                </c:pt>
                <c:pt idx="258">
                  <c:v>63.121121371019967</c:v>
                </c:pt>
                <c:pt idx="259">
                  <c:v>63.138294285656031</c:v>
                </c:pt>
                <c:pt idx="260">
                  <c:v>63.155418451760653</c:v>
                </c:pt>
                <c:pt idx="261">
                  <c:v>63.172494212734136</c:v>
                </c:pt>
                <c:pt idx="262">
                  <c:v>63.189521908274742</c:v>
                </c:pt>
                <c:pt idx="263">
                  <c:v>63.206501874432583</c:v>
                </c:pt>
                <c:pt idx="264">
                  <c:v>63.223434443662605</c:v>
                </c:pt>
                <c:pt idx="265">
                  <c:v>63.240319944876532</c:v>
                </c:pt>
                <c:pt idx="266">
                  <c:v>63.257158703493872</c:v>
                </c:pt>
                <c:pt idx="267">
                  <c:v>63.273951041492097</c:v>
                </c:pt>
                <c:pt idx="268">
                  <c:v>63.290697277455756</c:v>
                </c:pt>
                <c:pt idx="269">
                  <c:v>63.307397726624835</c:v>
                </c:pt>
                <c:pt idx="270">
                  <c:v>63.324052700942204</c:v>
                </c:pt>
                <c:pt idx="271">
                  <c:v>63.340662509100227</c:v>
                </c:pt>
                <c:pt idx="272">
                  <c:v>63.357227456586521</c:v>
                </c:pt>
                <c:pt idx="273">
                  <c:v>63.373747845728943</c:v>
                </c:pt>
                <c:pt idx="274">
                  <c:v>63.39022397573973</c:v>
                </c:pt>
                <c:pt idx="275">
                  <c:v>63.406656142758948</c:v>
                </c:pt>
                <c:pt idx="276">
                  <c:v>63.423044639897086</c:v>
                </c:pt>
                <c:pt idx="277">
                  <c:v>63.439389757276956</c:v>
                </c:pt>
                <c:pt idx="278">
                  <c:v>63.455691782074879</c:v>
                </c:pt>
                <c:pt idx="279">
                  <c:v>63.471950998561113</c:v>
                </c:pt>
                <c:pt idx="280">
                  <c:v>63.488167688139626</c:v>
                </c:pt>
                <c:pt idx="281">
                  <c:v>63.504342129387155</c:v>
                </c:pt>
                <c:pt idx="282">
                  <c:v>63.520474598091596</c:v>
                </c:pt>
                <c:pt idx="283">
                  <c:v>63.536565367289782</c:v>
                </c:pt>
                <c:pt idx="284">
                  <c:v>63.552614707304556</c:v>
                </c:pt>
                <c:pt idx="285">
                  <c:v>63.568622885781245</c:v>
                </c:pt>
                <c:pt idx="286">
                  <c:v>63.584590167723533</c:v>
                </c:pt>
                <c:pt idx="287">
                  <c:v>63.600516815528721</c:v>
                </c:pt>
                <c:pt idx="288">
                  <c:v>63.616403089022356</c:v>
                </c:pt>
                <c:pt idx="289">
                  <c:v>63.632249245492332</c:v>
                </c:pt>
                <c:pt idx="290">
                  <c:v>63.648055539722414</c:v>
                </c:pt>
                <c:pt idx="291">
                  <c:v>63.663822224025196</c:v>
                </c:pt>
                <c:pt idx="292">
                  <c:v>63.67954954827448</c:v>
                </c:pt>
                <c:pt idx="293">
                  <c:v>63.695237759937207</c:v>
                </c:pt>
                <c:pt idx="294">
                  <c:v>63.710887104104756</c:v>
                </c:pt>
                <c:pt idx="295">
                  <c:v>63.726497823523829</c:v>
                </c:pt>
                <c:pt idx="296">
                  <c:v>63.74207015862676</c:v>
                </c:pt>
                <c:pt idx="297">
                  <c:v>63.757604347561383</c:v>
                </c:pt>
                <c:pt idx="298">
                  <c:v>63.773100626220362</c:v>
                </c:pt>
                <c:pt idx="299">
                  <c:v>63.788559228270088</c:v>
                </c:pt>
                <c:pt idx="300">
                  <c:v>63.803980385179123</c:v>
                </c:pt>
                <c:pt idx="301">
                  <c:v>63.819364326246131</c:v>
                </c:pt>
                <c:pt idx="302">
                  <c:v>63.834711278627395</c:v>
                </c:pt>
                <c:pt idx="303">
                  <c:v>63.850021467363938</c:v>
                </c:pt>
                <c:pt idx="304">
                  <c:v>63.865295115408088</c:v>
                </c:pt>
                <c:pt idx="305">
                  <c:v>63.880532443649798</c:v>
                </c:pt>
                <c:pt idx="306">
                  <c:v>63.895733670942391</c:v>
                </c:pt>
                <c:pt idx="307">
                  <c:v>63.910899014127992</c:v>
                </c:pt>
                <c:pt idx="308">
                  <c:v>63.92602868806253</c:v>
                </c:pt>
                <c:pt idx="309">
                  <c:v>63.941122905640334</c:v>
                </c:pt>
                <c:pt idx="310">
                  <c:v>63.956181877818395</c:v>
                </c:pt>
                <c:pt idx="311">
                  <c:v>63.971205813640211</c:v>
                </c:pt>
                <c:pt idx="312">
                  <c:v>63.986194920259251</c:v>
                </c:pt>
                <c:pt idx="313">
                  <c:v>64.001149402962128</c:v>
                </c:pt>
                <c:pt idx="314">
                  <c:v>64.016069465191308</c:v>
                </c:pt>
                <c:pt idx="315">
                  <c:v>64.030955308567542</c:v>
                </c:pt>
                <c:pt idx="316">
                  <c:v>64.045807132912003</c:v>
                </c:pt>
                <c:pt idx="317">
                  <c:v>64.060625136267916</c:v>
                </c:pt>
                <c:pt idx="318">
                  <c:v>64.075409514922086</c:v>
                </c:pt>
                <c:pt idx="319">
                  <c:v>64.090160463425875</c:v>
                </c:pt>
                <c:pt idx="320">
                  <c:v>64.104878174616047</c:v>
                </c:pt>
                <c:pt idx="321">
                  <c:v>64.119562839635165</c:v>
                </c:pt>
                <c:pt idx="322">
                  <c:v>64.134214647951794</c:v>
                </c:pt>
                <c:pt idx="323">
                  <c:v>64.148833787380312</c:v>
                </c:pt>
                <c:pt idx="324">
                  <c:v>64.163420444100424</c:v>
                </c:pt>
                <c:pt idx="325">
                  <c:v>64.177974802676516</c:v>
                </c:pt>
                <c:pt idx="326">
                  <c:v>64.192497046076539</c:v>
                </c:pt>
                <c:pt idx="327">
                  <c:v>64.206987355690742</c:v>
                </c:pt>
                <c:pt idx="328">
                  <c:v>64.221445911350074</c:v>
                </c:pt>
                <c:pt idx="329">
                  <c:v>64.235872891344371</c:v>
                </c:pt>
                <c:pt idx="330">
                  <c:v>64.250268472440212</c:v>
                </c:pt>
                <c:pt idx="331">
                  <c:v>64.264632829898474</c:v>
                </c:pt>
                <c:pt idx="332">
                  <c:v>64.27896613749185</c:v>
                </c:pt>
                <c:pt idx="333">
                  <c:v>64.293268567521793</c:v>
                </c:pt>
                <c:pt idx="334">
                  <c:v>64.30754029083549</c:v>
                </c:pt>
                <c:pt idx="335">
                  <c:v>64.32178147684246</c:v>
                </c:pt>
                <c:pt idx="336">
                  <c:v>64.335992293530907</c:v>
                </c:pt>
                <c:pt idx="337">
                  <c:v>64.350172907483937</c:v>
                </c:pt>
                <c:pt idx="338">
                  <c:v>64.364323483895362</c:v>
                </c:pt>
                <c:pt idx="339">
                  <c:v>64.378444186585511</c:v>
                </c:pt>
                <c:pt idx="340">
                  <c:v>64.392535178016601</c:v>
                </c:pt>
                <c:pt idx="341">
                  <c:v>64.40659661930809</c:v>
                </c:pt>
                <c:pt idx="342">
                  <c:v>64.420628670251574</c:v>
                </c:pt>
                <c:pt idx="343">
                  <c:v>64.434631489325739</c:v>
                </c:pt>
                <c:pt idx="344">
                  <c:v>64.448605233710879</c:v>
                </c:pt>
                <c:pt idx="345">
                  <c:v>64.462550059303382</c:v>
                </c:pt>
                <c:pt idx="346">
                  <c:v>64.476466120729867</c:v>
                </c:pt>
                <c:pt idx="347">
                  <c:v>64.49035357136124</c:v>
                </c:pt>
                <c:pt idx="348">
                  <c:v>64.50421256332649</c:v>
                </c:pt>
                <c:pt idx="349">
                  <c:v>64.518043247526322</c:v>
                </c:pt>
                <c:pt idx="350">
                  <c:v>64.531845773646594</c:v>
                </c:pt>
                <c:pt idx="351">
                  <c:v>64.545620290171556</c:v>
                </c:pt>
                <c:pt idx="352">
                  <c:v>64.559366944396899</c:v>
                </c:pt>
                <c:pt idx="353">
                  <c:v>64.573085882442754</c:v>
                </c:pt>
                <c:pt idx="354">
                  <c:v>64.586777249266248</c:v>
                </c:pt>
                <c:pt idx="355">
                  <c:v>64.600441188674154</c:v>
                </c:pt>
                <c:pt idx="356">
                  <c:v>64.614077843335224</c:v>
                </c:pt>
                <c:pt idx="357">
                  <c:v>64.6276873547924</c:v>
                </c:pt>
                <c:pt idx="358">
                  <c:v>64.641269863474875</c:v>
                </c:pt>
                <c:pt idx="359">
                  <c:v>64.654825508709934</c:v>
                </c:pt>
                <c:pt idx="360">
                  <c:v>64.668354428734673</c:v>
                </c:pt>
                <c:pt idx="361">
                  <c:v>64.681856760707618</c:v>
                </c:pt>
                <c:pt idx="362">
                  <c:v>64.695332640720025</c:v>
                </c:pt>
                <c:pt idx="363">
                  <c:v>64.708782203807289</c:v>
                </c:pt>
                <c:pt idx="364">
                  <c:v>64.722205583959877</c:v>
                </c:pt>
                <c:pt idx="365">
                  <c:v>64.735602914134418</c:v>
                </c:pt>
                <c:pt idx="366">
                  <c:v>64.748974326264445</c:v>
                </c:pt>
                <c:pt idx="367">
                  <c:v>64.76231995127111</c:v>
                </c:pt>
                <c:pt idx="368">
                  <c:v>64.775639919073726</c:v>
                </c:pt>
                <c:pt idx="369">
                  <c:v>64.788934358600059</c:v>
                </c:pt>
                <c:pt idx="370">
                  <c:v>64.802203397796731</c:v>
                </c:pt>
                <c:pt idx="371">
                  <c:v>64.815447163639263</c:v>
                </c:pt>
                <c:pt idx="372">
                  <c:v>64.828665782142025</c:v>
                </c:pt>
                <c:pt idx="373">
                  <c:v>64.841859378368241</c:v>
                </c:pt>
                <c:pt idx="374">
                  <c:v>64.855028076439581</c:v>
                </c:pt>
                <c:pt idx="375">
                  <c:v>64.868171999545851</c:v>
                </c:pt>
                <c:pt idx="376">
                  <c:v>64.881291269954474</c:v>
                </c:pt>
                <c:pt idx="377">
                  <c:v>64.89438600901984</c:v>
                </c:pt>
                <c:pt idx="378">
                  <c:v>64.907456337192542</c:v>
                </c:pt>
                <c:pt idx="379">
                  <c:v>64.920502374028516</c:v>
                </c:pt>
                <c:pt idx="380">
                  <c:v>64.933524238198103</c:v>
                </c:pt>
                <c:pt idx="381">
                  <c:v>64.946522047494867</c:v>
                </c:pt>
                <c:pt idx="382">
                  <c:v>64.959495918844411</c:v>
                </c:pt>
                <c:pt idx="383">
                  <c:v>64.972445968313096</c:v>
                </c:pt>
                <c:pt idx="384">
                  <c:v>64.985372311116521</c:v>
                </c:pt>
                <c:pt idx="385">
                  <c:v>64.998275061628078</c:v>
                </c:pt>
                <c:pt idx="386">
                  <c:v>65.011154333387225</c:v>
                </c:pt>
                <c:pt idx="387">
                  <c:v>65.024010239107795</c:v>
                </c:pt>
                <c:pt idx="388">
                  <c:v>65.036842890686088</c:v>
                </c:pt>
                <c:pt idx="389">
                  <c:v>65.049652399208966</c:v>
                </c:pt>
                <c:pt idx="390">
                  <c:v>65.062438874961771</c:v>
                </c:pt>
                <c:pt idx="391">
                  <c:v>65.075202427436153</c:v>
                </c:pt>
                <c:pt idx="392">
                  <c:v>65.087943165337876</c:v>
                </c:pt>
                <c:pt idx="393">
                  <c:v>65.10066119659443</c:v>
                </c:pt>
                <c:pt idx="394">
                  <c:v>65.113356628362624</c:v>
                </c:pt>
                <c:pt idx="395">
                  <c:v>65.126029567035985</c:v>
                </c:pt>
                <c:pt idx="396">
                  <c:v>65.138680118252225</c:v>
                </c:pt>
                <c:pt idx="397">
                  <c:v>65.15130838690051</c:v>
                </c:pt>
                <c:pt idx="398">
                  <c:v>65.163914477128586</c:v>
                </c:pt>
                <c:pt idx="399">
                  <c:v>65.176498492350007</c:v>
                </c:pt>
                <c:pt idx="400">
                  <c:v>65.189060535251045</c:v>
                </c:pt>
                <c:pt idx="401">
                  <c:v>65.201600707797738</c:v>
                </c:pt>
                <c:pt idx="402">
                  <c:v>65.214119111242653</c:v>
                </c:pt>
                <c:pt idx="403">
                  <c:v>65.226615846131764</c:v>
                </c:pt>
                <c:pt idx="404">
                  <c:v>65.239091012311036</c:v>
                </c:pt>
                <c:pt idx="405">
                  <c:v>65.251544708933153</c:v>
                </c:pt>
                <c:pt idx="406">
                  <c:v>65.263977034463963</c:v>
                </c:pt>
                <c:pt idx="407">
                  <c:v>65.276388086688996</c:v>
                </c:pt>
                <c:pt idx="408">
                  <c:v>65.288777962719806</c:v>
                </c:pt>
                <c:pt idx="409">
                  <c:v>65.301146759000332</c:v>
                </c:pt>
                <c:pt idx="410">
                  <c:v>65.313494571313058</c:v>
                </c:pt>
                <c:pt idx="411">
                  <c:v>65.325821494785245</c:v>
                </c:pt>
                <c:pt idx="412">
                  <c:v>65.338127623894991</c:v>
                </c:pt>
                <c:pt idx="413">
                  <c:v>65.350413052477208</c:v>
                </c:pt>
                <c:pt idx="414">
                  <c:v>65.36267787372968</c:v>
                </c:pt>
                <c:pt idx="415">
                  <c:v>65.374922180218775</c:v>
                </c:pt>
                <c:pt idx="416">
                  <c:v>65.387146063885424</c:v>
                </c:pt>
                <c:pt idx="417">
                  <c:v>65.399349616050728</c:v>
                </c:pt>
                <c:pt idx="418">
                  <c:v>65.411532927421746</c:v>
                </c:pt>
                <c:pt idx="419">
                  <c:v>65.423696088097003</c:v>
                </c:pt>
                <c:pt idx="420">
                  <c:v>65.435839187572142</c:v>
                </c:pt>
                <c:pt idx="421">
                  <c:v>65.447962314745283</c:v>
                </c:pt>
                <c:pt idx="422">
                  <c:v>65.460065557922547</c:v>
                </c:pt>
                <c:pt idx="423">
                  <c:v>65.472149004823351</c:v>
                </c:pt>
                <c:pt idx="424">
                  <c:v>65.484212742585783</c:v>
                </c:pt>
                <c:pt idx="425">
                  <c:v>65.496256857771712</c:v>
                </c:pt>
                <c:pt idx="426">
                  <c:v>65.508281436372087</c:v>
                </c:pt>
                <c:pt idx="427">
                  <c:v>65.520286563811993</c:v>
                </c:pt>
                <c:pt idx="428">
                  <c:v>65.532272324955713</c:v>
                </c:pt>
                <c:pt idx="429">
                  <c:v>65.544238804111785</c:v>
                </c:pt>
                <c:pt idx="430">
                  <c:v>65.556186085037865</c:v>
                </c:pt>
                <c:pt idx="431">
                  <c:v>65.568114250945669</c:v>
                </c:pt>
                <c:pt idx="432">
                  <c:v>65.58002338450585</c:v>
                </c:pt>
                <c:pt idx="433">
                  <c:v>65.591913567852671</c:v>
                </c:pt>
                <c:pt idx="434">
                  <c:v>65.603784882588869</c:v>
                </c:pt>
                <c:pt idx="435">
                  <c:v>65.61563740979021</c:v>
                </c:pt>
                <c:pt idx="436">
                  <c:v>65.627471230010215</c:v>
                </c:pt>
                <c:pt idx="437">
                  <c:v>65.639286423284673</c:v>
                </c:pt>
                <c:pt idx="438">
                  <c:v>65.651083069136178</c:v>
                </c:pt>
                <c:pt idx="439">
                  <c:v>65.662861246578629</c:v>
                </c:pt>
                <c:pt idx="440">
                  <c:v>65.674621034121614</c:v>
                </c:pt>
                <c:pt idx="441">
                  <c:v>65.686362509774852</c:v>
                </c:pt>
                <c:pt idx="442">
                  <c:v>65.698085751052446</c:v>
                </c:pt>
                <c:pt idx="443">
                  <c:v>65.709790834977198</c:v>
                </c:pt>
                <c:pt idx="444">
                  <c:v>65.72147783808488</c:v>
                </c:pt>
                <c:pt idx="445">
                  <c:v>65.733146836428375</c:v>
                </c:pt>
                <c:pt idx="446">
                  <c:v>65.744797905581834</c:v>
                </c:pt>
                <c:pt idx="447">
                  <c:v>65.756431120644791</c:v>
                </c:pt>
                <c:pt idx="448">
                  <c:v>65.768046556246233</c:v>
                </c:pt>
                <c:pt idx="449">
                  <c:v>65.779644286548518</c:v>
                </c:pt>
                <c:pt idx="450">
                  <c:v>65.791224385251496</c:v>
                </c:pt>
                <c:pt idx="451">
                  <c:v>65.802786925596294</c:v>
                </c:pt>
                <c:pt idx="452">
                  <c:v>65.814331980369303</c:v>
                </c:pt>
                <c:pt idx="453">
                  <c:v>65.825859621905948</c:v>
                </c:pt>
                <c:pt idx="454">
                  <c:v>65.837369922094553</c:v>
                </c:pt>
                <c:pt idx="455">
                  <c:v>65.848862952380017</c:v>
                </c:pt>
                <c:pt idx="456">
                  <c:v>65.860338783767659</c:v>
                </c:pt>
                <c:pt idx="457">
                  <c:v>65.871797486826793</c:v>
                </c:pt>
                <c:pt idx="458">
                  <c:v>65.88323913169441</c:v>
                </c:pt>
                <c:pt idx="459">
                  <c:v>65.894663788078802</c:v>
                </c:pt>
                <c:pt idx="460">
                  <c:v>65.906071525263116</c:v>
                </c:pt>
                <c:pt idx="461">
                  <c:v>65.917462412108875</c:v>
                </c:pt>
                <c:pt idx="462">
                  <c:v>65.928836517059452</c:v>
                </c:pt>
                <c:pt idx="463">
                  <c:v>65.940193908143627</c:v>
                </c:pt>
                <c:pt idx="464">
                  <c:v>65.951534652978864</c:v>
                </c:pt>
                <c:pt idx="465">
                  <c:v>65.962858818774791</c:v>
                </c:pt>
                <c:pt idx="466">
                  <c:v>65.974166472336563</c:v>
                </c:pt>
                <c:pt idx="467">
                  <c:v>65.98545768006808</c:v>
                </c:pt>
                <c:pt idx="468">
                  <c:v>65.996732507975395</c:v>
                </c:pt>
                <c:pt idx="469">
                  <c:v>66.007991021669866</c:v>
                </c:pt>
                <c:pt idx="470">
                  <c:v>66.019233286371403</c:v>
                </c:pt>
                <c:pt idx="471">
                  <c:v>66.030459366911671</c:v>
                </c:pt>
                <c:pt idx="472">
                  <c:v>66.041669327737239</c:v>
                </c:pt>
                <c:pt idx="473">
                  <c:v>66.0528632329126</c:v>
                </c:pt>
                <c:pt idx="474">
                  <c:v>66.064041146123401</c:v>
                </c:pt>
                <c:pt idx="475">
                  <c:v>66.075203130679441</c:v>
                </c:pt>
                <c:pt idx="476">
                  <c:v>66.086349249517639</c:v>
                </c:pt>
                <c:pt idx="477">
                  <c:v>66.097479565205091</c:v>
                </c:pt>
                <c:pt idx="478">
                  <c:v>66.108594139942028</c:v>
                </c:pt>
                <c:pt idx="479">
                  <c:v>66.119693035564723</c:v>
                </c:pt>
                <c:pt idx="480">
                  <c:v>66.130776313548395</c:v>
                </c:pt>
                <c:pt idx="481">
                  <c:v>66.141844035010095</c:v>
                </c:pt>
                <c:pt idx="482">
                  <c:v>66.152896260711572</c:v>
                </c:pt>
                <c:pt idx="483">
                  <c:v>66.163933051062045</c:v>
                </c:pt>
                <c:pt idx="484">
                  <c:v>66.174954466121022</c:v>
                </c:pt>
                <c:pt idx="485">
                  <c:v>66.185960565601036</c:v>
                </c:pt>
                <c:pt idx="486">
                  <c:v>66.196951408870419</c:v>
                </c:pt>
                <c:pt idx="487">
                  <c:v>66.20792705495596</c:v>
                </c:pt>
                <c:pt idx="488">
                  <c:v>66.21888756254566</c:v>
                </c:pt>
                <c:pt idx="489">
                  <c:v>66.229832989991266</c:v>
                </c:pt>
                <c:pt idx="490">
                  <c:v>66.240763395310992</c:v>
                </c:pt>
                <c:pt idx="491">
                  <c:v>66.251678836192113</c:v>
                </c:pt>
                <c:pt idx="492">
                  <c:v>66.262579369993517</c:v>
                </c:pt>
                <c:pt idx="493">
                  <c:v>66.273465053748239</c:v>
                </c:pt>
                <c:pt idx="494">
                  <c:v>66.284335944166045</c:v>
                </c:pt>
                <c:pt idx="495">
                  <c:v>66.295192097635848</c:v>
                </c:pt>
                <c:pt idx="496">
                  <c:v>66.306033570228252</c:v>
                </c:pt>
                <c:pt idx="497">
                  <c:v>66.316860417698024</c:v>
                </c:pt>
                <c:pt idx="498">
                  <c:v>66.327672695486427</c:v>
                </c:pt>
                <c:pt idx="499">
                  <c:v>66.338470458723734</c:v>
                </c:pt>
                <c:pt idx="500">
                  <c:v>66.349253762231498</c:v>
                </c:pt>
                <c:pt idx="501">
                  <c:v>66.360022660525047</c:v>
                </c:pt>
                <c:pt idx="502">
                  <c:v>66.370777207815678</c:v>
                </c:pt>
                <c:pt idx="503">
                  <c:v>66.381517458013079</c:v>
                </c:pt>
                <c:pt idx="504">
                  <c:v>66.392243464727571</c:v>
                </c:pt>
                <c:pt idx="505">
                  <c:v>66.402955281272384</c:v>
                </c:pt>
                <c:pt idx="506">
                  <c:v>66.413652960665914</c:v>
                </c:pt>
                <c:pt idx="507">
                  <c:v>66.424336555633943</c:v>
                </c:pt>
                <c:pt idx="508">
                  <c:v>66.435006118611838</c:v>
                </c:pt>
                <c:pt idx="509">
                  <c:v>66.445661701746772</c:v>
                </c:pt>
                <c:pt idx="510">
                  <c:v>66.456303356899838</c:v>
                </c:pt>
                <c:pt idx="511">
                  <c:v>66.46693113564821</c:v>
                </c:pt>
                <c:pt idx="512">
                  <c:v>66.477545089287304</c:v>
                </c:pt>
                <c:pt idx="513">
                  <c:v>66.488145268832824</c:v>
                </c:pt>
                <c:pt idx="514">
                  <c:v>66.498731725022878</c:v>
                </c:pt>
                <c:pt idx="515">
                  <c:v>66.509304508320056</c:v>
                </c:pt>
                <c:pt idx="516">
                  <c:v>66.51986366891343</c:v>
                </c:pt>
                <c:pt idx="517">
                  <c:v>66.530409256720603</c:v>
                </c:pt>
                <c:pt idx="518">
                  <c:v>66.540941321389752</c:v>
                </c:pt>
                <c:pt idx="519">
                  <c:v>66.551459912301553</c:v>
                </c:pt>
                <c:pt idx="520">
                  <c:v>66.56196507857122</c:v>
                </c:pt>
                <c:pt idx="521">
                  <c:v>66.572456869050356</c:v>
                </c:pt>
                <c:pt idx="522">
                  <c:v>66.582935332329015</c:v>
                </c:pt>
                <c:pt idx="523">
                  <c:v>66.593400516737503</c:v>
                </c:pt>
                <c:pt idx="524">
                  <c:v>66.603852470348372</c:v>
                </c:pt>
                <c:pt idx="525">
                  <c:v>66.614291240978204</c:v>
                </c:pt>
                <c:pt idx="526">
                  <c:v>66.624716876189567</c:v>
                </c:pt>
                <c:pt idx="527">
                  <c:v>66.635129423292796</c:v>
                </c:pt>
                <c:pt idx="528">
                  <c:v>66.645528929347847</c:v>
                </c:pt>
                <c:pt idx="529">
                  <c:v>66.655915441166144</c:v>
                </c:pt>
                <c:pt idx="530">
                  <c:v>66.666289005312279</c:v>
                </c:pt>
                <c:pt idx="531">
                  <c:v>66.676649668105924</c:v>
                </c:pt>
                <c:pt idx="532">
                  <c:v>66.686997475623457</c:v>
                </c:pt>
                <c:pt idx="533">
                  <c:v>66.697332473699831</c:v>
                </c:pt>
                <c:pt idx="534">
                  <c:v>66.707654707930217</c:v>
                </c:pt>
                <c:pt idx="535">
                  <c:v>66.7179642236718</c:v>
                </c:pt>
                <c:pt idx="536">
                  <c:v>66.728261066045391</c:v>
                </c:pt>
                <c:pt idx="537">
                  <c:v>66.738545279937185</c:v>
                </c:pt>
                <c:pt idx="538">
                  <c:v>66.7488169100004</c:v>
                </c:pt>
                <c:pt idx="539">
                  <c:v>66.759076000656933</c:v>
                </c:pt>
                <c:pt idx="540">
                  <c:v>66.76932259609903</c:v>
                </c:pt>
                <c:pt idx="541">
                  <c:v>66.779556740290857</c:v>
                </c:pt>
                <c:pt idx="542">
                  <c:v>66.78977847697017</c:v>
                </c:pt>
                <c:pt idx="543">
                  <c:v>66.799987849649867</c:v>
                </c:pt>
                <c:pt idx="544">
                  <c:v>66.810184901619621</c:v>
                </c:pt>
                <c:pt idx="545">
                  <c:v>66.820369675947376</c:v>
                </c:pt>
                <c:pt idx="546">
                  <c:v>66.830542215480989</c:v>
                </c:pt>
                <c:pt idx="547">
                  <c:v>66.8407025628497</c:v>
                </c:pt>
                <c:pt idx="548">
                  <c:v>66.850850760465718</c:v>
                </c:pt>
                <c:pt idx="549">
                  <c:v>66.860986850525677</c:v>
                </c:pt>
                <c:pt idx="550">
                  <c:v>66.871110875012192</c:v>
                </c:pt>
                <c:pt idx="551">
                  <c:v>66.8812228756953</c:v>
                </c:pt>
                <c:pt idx="552">
                  <c:v>66.891322894133992</c:v>
                </c:pt>
                <c:pt idx="553">
                  <c:v>66.90141097167762</c:v>
                </c:pt>
                <c:pt idx="554">
                  <c:v>66.911487149467362</c:v>
                </c:pt>
                <c:pt idx="555">
                  <c:v>66.921551468437698</c:v>
                </c:pt>
                <c:pt idx="556">
                  <c:v>66.931603969317763</c:v>
                </c:pt>
                <c:pt idx="557">
                  <c:v>66.941644692632835</c:v>
                </c:pt>
                <c:pt idx="558">
                  <c:v>66.951673678705689</c:v>
                </c:pt>
                <c:pt idx="559">
                  <c:v>66.961690967657987</c:v>
                </c:pt>
                <c:pt idx="560">
                  <c:v>66.971696599411658</c:v>
                </c:pt>
                <c:pt idx="561">
                  <c:v>66.981690613690304</c:v>
                </c:pt>
                <c:pt idx="562">
                  <c:v>66.991673050020495</c:v>
                </c:pt>
                <c:pt idx="563">
                  <c:v>67.001643947733115</c:v>
                </c:pt>
                <c:pt idx="564">
                  <c:v>67.01160334596473</c:v>
                </c:pt>
                <c:pt idx="565">
                  <c:v>67.02155128365888</c:v>
                </c:pt>
                <c:pt idx="566">
                  <c:v>67.031487799567387</c:v>
                </c:pt>
                <c:pt idx="567">
                  <c:v>67.041412932251674</c:v>
                </c:pt>
                <c:pt idx="568">
                  <c:v>67.051326720083978</c:v>
                </c:pt>
                <c:pt idx="569">
                  <c:v>67.061229201248736</c:v>
                </c:pt>
                <c:pt idx="570">
                  <c:v>67.07112041374377</c:v>
                </c:pt>
                <c:pt idx="571">
                  <c:v>67.081000395381537</c:v>
                </c:pt>
                <c:pt idx="572">
                  <c:v>67.090869183790417</c:v>
                </c:pt>
                <c:pt idx="573">
                  <c:v>67.100726816415929</c:v>
                </c:pt>
                <c:pt idx="574">
                  <c:v>67.110573330521888</c:v>
                </c:pt>
                <c:pt idx="575">
                  <c:v>67.120408763191747</c:v>
                </c:pt>
                <c:pt idx="576">
                  <c:v>67.130233151329662</c:v>
                </c:pt>
                <c:pt idx="577">
                  <c:v>67.140046531661781</c:v>
                </c:pt>
                <c:pt idx="578">
                  <c:v>67.149848940737357</c:v>
                </c:pt>
                <c:pt idx="579">
                  <c:v>67.159640414929967</c:v>
                </c:pt>
                <c:pt idx="580">
                  <c:v>67.169420990438653</c:v>
                </c:pt>
                <c:pt idx="581">
                  <c:v>67.17919070328908</c:v>
                </c:pt>
                <c:pt idx="582">
                  <c:v>67.188949589334655</c:v>
                </c:pt>
                <c:pt idx="583">
                  <c:v>67.198697684257709</c:v>
                </c:pt>
                <c:pt idx="584">
                  <c:v>67.208435023570559</c:v>
                </c:pt>
                <c:pt idx="585">
                  <c:v>67.218161642616664</c:v>
                </c:pt>
                <c:pt idx="586">
                  <c:v>67.227877576571728</c:v>
                </c:pt>
                <c:pt idx="587">
                  <c:v>67.237582860444789</c:v>
                </c:pt>
                <c:pt idx="588">
                  <c:v>67.247277529079284</c:v>
                </c:pt>
                <c:pt idx="589">
                  <c:v>67.256961617154147</c:v>
                </c:pt>
                <c:pt idx="590">
                  <c:v>67.266635159184901</c:v>
                </c:pt>
                <c:pt idx="591">
                  <c:v>67.276298189524695</c:v>
                </c:pt>
                <c:pt idx="592">
                  <c:v>67.28595074236533</c:v>
                </c:pt>
                <c:pt idx="593">
                  <c:v>67.295592851738334</c:v>
                </c:pt>
                <c:pt idx="594">
                  <c:v>67.305224551516019</c:v>
                </c:pt>
                <c:pt idx="595">
                  <c:v>67.314845875412431</c:v>
                </c:pt>
                <c:pt idx="596">
                  <c:v>67.324456856984469</c:v>
                </c:pt>
                <c:pt idx="597">
                  <c:v>67.334057529632801</c:v>
                </c:pt>
                <c:pt idx="598">
                  <c:v>67.343647926602941</c:v>
                </c:pt>
                <c:pt idx="599">
                  <c:v>67.35322808098617</c:v>
                </c:pt>
                <c:pt idx="600">
                  <c:v>67.362798025720608</c:v>
                </c:pt>
                <c:pt idx="601">
                  <c:v>67.372357793592087</c:v>
                </c:pt>
                <c:pt idx="602">
                  <c:v>67.381907417235226</c:v>
                </c:pt>
                <c:pt idx="603">
                  <c:v>67.391446929134347</c:v>
                </c:pt>
                <c:pt idx="604">
                  <c:v>67.400976361624373</c:v>
                </c:pt>
                <c:pt idx="605">
                  <c:v>67.410495746891883</c:v>
                </c:pt>
                <c:pt idx="606">
                  <c:v>67.420005116975986</c:v>
                </c:pt>
                <c:pt idx="607">
                  <c:v>67.429504503769252</c:v>
                </c:pt>
                <c:pt idx="608">
                  <c:v>67.438993939018658</c:v>
                </c:pt>
                <c:pt idx="609">
                  <c:v>67.448473454326503</c:v>
                </c:pt>
                <c:pt idx="610">
                  <c:v>67.457943081151299</c:v>
                </c:pt>
                <c:pt idx="611">
                  <c:v>67.46740285080871</c:v>
                </c:pt>
                <c:pt idx="612">
                  <c:v>67.476852794472364</c:v>
                </c:pt>
                <c:pt idx="613">
                  <c:v>67.486292943174888</c:v>
                </c:pt>
                <c:pt idx="614">
                  <c:v>67.495723327808648</c:v>
                </c:pt>
                <c:pt idx="615">
                  <c:v>67.505143979126686</c:v>
                </c:pt>
                <c:pt idx="616">
                  <c:v>67.514554927743589</c:v>
                </c:pt>
                <c:pt idx="617">
                  <c:v>67.52395620413634</c:v>
                </c:pt>
                <c:pt idx="618">
                  <c:v>67.53334783864517</c:v>
                </c:pt>
                <c:pt idx="619">
                  <c:v>67.542729861474427</c:v>
                </c:pt>
                <c:pt idx="620">
                  <c:v>67.552102302693399</c:v>
                </c:pt>
                <c:pt idx="621">
                  <c:v>67.561465192237108</c:v>
                </c:pt>
                <c:pt idx="622">
                  <c:v>67.570818559907238</c:v>
                </c:pt>
                <c:pt idx="623">
                  <c:v>67.580162435372856</c:v>
                </c:pt>
                <c:pt idx="624">
                  <c:v>67.589496848171308</c:v>
                </c:pt>
                <c:pt idx="625">
                  <c:v>67.59882182770896</c:v>
                </c:pt>
                <c:pt idx="626">
                  <c:v>67.608137403262049</c:v>
                </c:pt>
                <c:pt idx="627">
                  <c:v>67.617443603977449</c:v>
                </c:pt>
                <c:pt idx="628">
                  <c:v>67.626740458873485</c:v>
                </c:pt>
                <c:pt idx="629">
                  <c:v>67.636027996840724</c:v>
                </c:pt>
                <c:pt idx="630">
                  <c:v>67.645306246642704</c:v>
                </c:pt>
                <c:pt idx="631">
                  <c:v>67.654575236916756</c:v>
                </c:pt>
                <c:pt idx="632">
                  <c:v>67.663834996174742</c:v>
                </c:pt>
                <c:pt idx="633">
                  <c:v>67.673085552803869</c:v>
                </c:pt>
                <c:pt idx="634">
                  <c:v>67.682326935067366</c:v>
                </c:pt>
                <c:pt idx="635">
                  <c:v>67.691559171105254</c:v>
                </c:pt>
                <c:pt idx="636">
                  <c:v>67.700782288935173</c:v>
                </c:pt>
                <c:pt idx="637">
                  <c:v>67.709996316452987</c:v>
                </c:pt>
                <c:pt idx="638">
                  <c:v>67.719201281433612</c:v>
                </c:pt>
                <c:pt idx="639">
                  <c:v>67.728397211531728</c:v>
                </c:pt>
                <c:pt idx="640">
                  <c:v>67.737584134282443</c:v>
                </c:pt>
                <c:pt idx="641">
                  <c:v>67.746762077102133</c:v>
                </c:pt>
                <c:pt idx="642">
                  <c:v>67.755931067288969</c:v>
                </c:pt>
                <c:pt idx="643">
                  <c:v>67.765091132023812</c:v>
                </c:pt>
                <c:pt idx="644">
                  <c:v>67.774242298370766</c:v>
                </c:pt>
                <c:pt idx="645">
                  <c:v>67.783384593277987</c:v>
                </c:pt>
                <c:pt idx="646">
                  <c:v>67.792518043578283</c:v>
                </c:pt>
                <c:pt idx="647">
                  <c:v>67.801642675989854</c:v>
                </c:pt>
                <c:pt idx="648">
                  <c:v>67.810758517116938</c:v>
                </c:pt>
                <c:pt idx="649">
                  <c:v>67.819865593450515</c:v>
                </c:pt>
                <c:pt idx="650">
                  <c:v>67.828963931368946</c:v>
                </c:pt>
                <c:pt idx="651">
                  <c:v>67.838053557138679</c:v>
                </c:pt>
                <c:pt idx="652">
                  <c:v>67.847134496914848</c:v>
                </c:pt>
                <c:pt idx="653">
                  <c:v>67.856206776742013</c:v>
                </c:pt>
                <c:pt idx="654">
                  <c:v>67.865270422554673</c:v>
                </c:pt>
                <c:pt idx="655">
                  <c:v>67.874325460178113</c:v>
                </c:pt>
                <c:pt idx="656">
                  <c:v>67.883371915328823</c:v>
                </c:pt>
                <c:pt idx="657">
                  <c:v>67.892409813615316</c:v>
                </c:pt>
                <c:pt idx="658">
                  <c:v>67.901439180538645</c:v>
                </c:pt>
                <c:pt idx="659">
                  <c:v>67.910460041493053</c:v>
                </c:pt>
                <c:pt idx="660">
                  <c:v>67.919472421766656</c:v>
                </c:pt>
                <c:pt idx="661">
                  <c:v>67.92847634654197</c:v>
                </c:pt>
                <c:pt idx="662">
                  <c:v>67.937471840896592</c:v>
                </c:pt>
                <c:pt idx="663">
                  <c:v>67.946458929803796</c:v>
                </c:pt>
                <c:pt idx="664">
                  <c:v>67.955437638133063</c:v>
                </c:pt>
                <c:pt idx="665">
                  <c:v>67.964407990650813</c:v>
                </c:pt>
                <c:pt idx="666">
                  <c:v>67.973370012020908</c:v>
                </c:pt>
                <c:pt idx="667">
                  <c:v>67.98232372680522</c:v>
                </c:pt>
                <c:pt idx="668">
                  <c:v>67.991269159464338</c:v>
                </c:pt>
                <c:pt idx="669">
                  <c:v>68.000206334358012</c:v>
                </c:pt>
                <c:pt idx="670">
                  <c:v>68.009135275745834</c:v>
                </c:pt>
                <c:pt idx="671">
                  <c:v>68.018056007787735</c:v>
                </c:pt>
                <c:pt idx="672">
                  <c:v>68.026968554544638</c:v>
                </c:pt>
                <c:pt idx="673">
                  <c:v>68.03587293997893</c:v>
                </c:pt>
                <c:pt idx="674">
                  <c:v>68.044769187955112</c:v>
                </c:pt>
                <c:pt idx="675">
                  <c:v>68.053657322240284</c:v>
                </c:pt>
                <c:pt idx="676">
                  <c:v>68.062537366504742</c:v>
                </c:pt>
                <c:pt idx="677">
                  <c:v>68.071409344322547</c:v>
                </c:pt>
                <c:pt idx="678">
                  <c:v>68.080273279172005</c:v>
                </c:pt>
                <c:pt idx="679">
                  <c:v>68.089129194436239</c:v>
                </c:pt>
                <c:pt idx="680">
                  <c:v>68.097977113403786</c:v>
                </c:pt>
                <c:pt idx="681">
                  <c:v>68.106817059269034</c:v>
                </c:pt>
                <c:pt idx="682">
                  <c:v>68.115649055132806</c:v>
                </c:pt>
                <c:pt idx="683">
                  <c:v>68.124473124002904</c:v>
                </c:pt>
                <c:pt idx="684">
                  <c:v>68.133289288794572</c:v>
                </c:pt>
                <c:pt idx="685">
                  <c:v>68.142097572331082</c:v>
                </c:pt>
                <c:pt idx="686">
                  <c:v>68.150897997344188</c:v>
                </c:pt>
                <c:pt idx="687">
                  <c:v>68.159690586474724</c:v>
                </c:pt>
                <c:pt idx="688">
                  <c:v>68.168475362273</c:v>
                </c:pt>
                <c:pt idx="689">
                  <c:v>68.177252347199399</c:v>
                </c:pt>
                <c:pt idx="690">
                  <c:v>68.186021563624848</c:v>
                </c:pt>
                <c:pt idx="691">
                  <c:v>68.194783033831285</c:v>
                </c:pt>
                <c:pt idx="692">
                  <c:v>68.203536780012215</c:v>
                </c:pt>
                <c:pt idx="693">
                  <c:v>68.212282824273174</c:v>
                </c:pt>
                <c:pt idx="694">
                  <c:v>68.221021188632179</c:v>
                </c:pt>
                <c:pt idx="695">
                  <c:v>68.229751895020271</c:v>
                </c:pt>
                <c:pt idx="696">
                  <c:v>68.238474965281952</c:v>
                </c:pt>
                <c:pt idx="697">
                  <c:v>68.247190421175702</c:v>
                </c:pt>
                <c:pt idx="698">
                  <c:v>68.255898284374439</c:v>
                </c:pt>
                <c:pt idx="699">
                  <c:v>68.264598576465943</c:v>
                </c:pt>
                <c:pt idx="700">
                  <c:v>68.273291318953412</c:v>
                </c:pt>
                <c:pt idx="701">
                  <c:v>68.281976533255872</c:v>
                </c:pt>
                <c:pt idx="702">
                  <c:v>68.290654240708633</c:v>
                </c:pt>
                <c:pt idx="703">
                  <c:v>68.29932446256376</c:v>
                </c:pt>
                <c:pt idx="704">
                  <c:v>68.307987219990551</c:v>
                </c:pt>
                <c:pt idx="705">
                  <c:v>68.316642534075939</c:v>
                </c:pt>
                <c:pt idx="706">
                  <c:v>68.325290425825031</c:v>
                </c:pt>
                <c:pt idx="707">
                  <c:v>68.333930916161407</c:v>
                </c:pt>
                <c:pt idx="708">
                  <c:v>68.3425640259277</c:v>
                </c:pt>
                <c:pt idx="709">
                  <c:v>68.351189775886027</c:v>
                </c:pt>
                <c:pt idx="710">
                  <c:v>68.359808186718297</c:v>
                </c:pt>
                <c:pt idx="711">
                  <c:v>68.36841927902681</c:v>
                </c:pt>
                <c:pt idx="712">
                  <c:v>68.377023073334541</c:v>
                </c:pt>
                <c:pt idx="713">
                  <c:v>68.385619590085724</c:v>
                </c:pt>
                <c:pt idx="714">
                  <c:v>68.39420884964612</c:v>
                </c:pt>
                <c:pt idx="715">
                  <c:v>68.402790872303541</c:v>
                </c:pt>
                <c:pt idx="716">
                  <c:v>68.41136567826824</c:v>
                </c:pt>
                <c:pt idx="717">
                  <c:v>68.419933287673359</c:v>
                </c:pt>
                <c:pt idx="718">
                  <c:v>68.428493720575247</c:v>
                </c:pt>
                <c:pt idx="719">
                  <c:v>68.437046996953995</c:v>
                </c:pt>
                <c:pt idx="720">
                  <c:v>68.445593136713768</c:v>
                </c:pt>
                <c:pt idx="721">
                  <c:v>68.454132159683212</c:v>
                </c:pt>
                <c:pt idx="722">
                  <c:v>68.462664085615913</c:v>
                </c:pt>
                <c:pt idx="723">
                  <c:v>68.471188934190707</c:v>
                </c:pt>
                <c:pt idx="724">
                  <c:v>68.479706725012207</c:v>
                </c:pt>
                <c:pt idx="725">
                  <c:v>68.488217477611045</c:v>
                </c:pt>
                <c:pt idx="726">
                  <c:v>68.496721211444381</c:v>
                </c:pt>
                <c:pt idx="727">
                  <c:v>68.505217945896263</c:v>
                </c:pt>
                <c:pt idx="728">
                  <c:v>68.513707700277962</c:v>
                </c:pt>
                <c:pt idx="729">
                  <c:v>68.522190493828461</c:v>
                </c:pt>
                <c:pt idx="730">
                  <c:v>68.530666345714707</c:v>
                </c:pt>
                <c:pt idx="731">
                  <c:v>68.539135275032109</c:v>
                </c:pt>
                <c:pt idx="732">
                  <c:v>68.547597300804867</c:v>
                </c:pt>
                <c:pt idx="733">
                  <c:v>68.556052441986296</c:v>
                </c:pt>
                <c:pt idx="734">
                  <c:v>68.564500717459325</c:v>
                </c:pt>
                <c:pt idx="735">
                  <c:v>68.572942146036723</c:v>
                </c:pt>
                <c:pt idx="736">
                  <c:v>68.581376746461572</c:v>
                </c:pt>
                <c:pt idx="737">
                  <c:v>68.589804537407574</c:v>
                </c:pt>
                <c:pt idx="738">
                  <c:v>68.598225537479451</c:v>
                </c:pt>
                <c:pt idx="739">
                  <c:v>68.606639765213245</c:v>
                </c:pt>
                <c:pt idx="740">
                  <c:v>68.615047239076816</c:v>
                </c:pt>
                <c:pt idx="741">
                  <c:v>68.623447977470008</c:v>
                </c:pt>
                <c:pt idx="742">
                  <c:v>68.631841998725108</c:v>
                </c:pt>
                <c:pt idx="743">
                  <c:v>68.640229321107242</c:v>
                </c:pt>
                <c:pt idx="744">
                  <c:v>68.648609962814589</c:v>
                </c:pt>
                <c:pt idx="745">
                  <c:v>68.656983941978879</c:v>
                </c:pt>
                <c:pt idx="746">
                  <c:v>68.665351276665604</c:v>
                </c:pt>
                <c:pt idx="747">
                  <c:v>68.673711984874458</c:v>
                </c:pt>
                <c:pt idx="748">
                  <c:v>68.682066084539628</c:v>
                </c:pt>
                <c:pt idx="749">
                  <c:v>68.690413593530153</c:v>
                </c:pt>
                <c:pt idx="750">
                  <c:v>68.698754529650202</c:v>
                </c:pt>
                <c:pt idx="751">
                  <c:v>68.707088910639513</c:v>
                </c:pt>
                <c:pt idx="752">
                  <c:v>68.71541675417366</c:v>
                </c:pt>
                <c:pt idx="753">
                  <c:v>68.72373807786434</c:v>
                </c:pt>
                <c:pt idx="754">
                  <c:v>68.732052899259784</c:v>
                </c:pt>
                <c:pt idx="755">
                  <c:v>68.740361235845072</c:v>
                </c:pt>
                <c:pt idx="756">
                  <c:v>68.748663105042382</c:v>
                </c:pt>
                <c:pt idx="757">
                  <c:v>68.75695852421137</c:v>
                </c:pt>
                <c:pt idx="758">
                  <c:v>68.765247510649502</c:v>
                </c:pt>
                <c:pt idx="759">
                  <c:v>68.773530081592341</c:v>
                </c:pt>
                <c:pt idx="760">
                  <c:v>68.781806254213848</c:v>
                </c:pt>
                <c:pt idx="761">
                  <c:v>68.790076045626734</c:v>
                </c:pt>
                <c:pt idx="762">
                  <c:v>68.798339472882745</c:v>
                </c:pt>
                <c:pt idx="763">
                  <c:v>68.806596552972991</c:v>
                </c:pt>
                <c:pt idx="764">
                  <c:v>68.814847302828213</c:v>
                </c:pt>
                <c:pt idx="765">
                  <c:v>68.823091739319139</c:v>
                </c:pt>
                <c:pt idx="766">
                  <c:v>68.831329879256771</c:v>
                </c:pt>
                <c:pt idx="767">
                  <c:v>68.839561739392636</c:v>
                </c:pt>
                <c:pt idx="768">
                  <c:v>68.847787336419188</c:v>
                </c:pt>
                <c:pt idx="769">
                  <c:v>68.856006686970005</c:v>
                </c:pt>
                <c:pt idx="770">
                  <c:v>68.864219807620117</c:v>
                </c:pt>
                <c:pt idx="771">
                  <c:v>68.872426714886345</c:v>
                </c:pt>
                <c:pt idx="772">
                  <c:v>68.880627425227559</c:v>
                </c:pt>
                <c:pt idx="773">
                  <c:v>68.888821955044918</c:v>
                </c:pt>
                <c:pt idx="774">
                  <c:v>68.897010320682242</c:v>
                </c:pt>
                <c:pt idx="775">
                  <c:v>68.905192538426249</c:v>
                </c:pt>
                <c:pt idx="776">
                  <c:v>68.913368624506873</c:v>
                </c:pt>
                <c:pt idx="777">
                  <c:v>68.921538595097516</c:v>
                </c:pt>
                <c:pt idx="778">
                  <c:v>68.929702466315305</c:v>
                </c:pt>
                <c:pt idx="779">
                  <c:v>68.937860254221491</c:v>
                </c:pt>
                <c:pt idx="780">
                  <c:v>68.946011974821587</c:v>
                </c:pt>
                <c:pt idx="781">
                  <c:v>68.954157644065688</c:v>
                </c:pt>
                <c:pt idx="782">
                  <c:v>68.962297277848791</c:v>
                </c:pt>
                <c:pt idx="783">
                  <c:v>68.970430892011038</c:v>
                </c:pt>
                <c:pt idx="784">
                  <c:v>68.978558502337947</c:v>
                </c:pt>
                <c:pt idx="785">
                  <c:v>68.986680124560749</c:v>
                </c:pt>
                <c:pt idx="786">
                  <c:v>68.994795774356646</c:v>
                </c:pt>
                <c:pt idx="787">
                  <c:v>69.002905467349009</c:v>
                </c:pt>
                <c:pt idx="788">
                  <c:v>69.011009219107692</c:v>
                </c:pt>
                <c:pt idx="789">
                  <c:v>69.019107045149354</c:v>
                </c:pt>
                <c:pt idx="790">
                  <c:v>69.027198960937596</c:v>
                </c:pt>
                <c:pt idx="791">
                  <c:v>69.035284981883322</c:v>
                </c:pt>
                <c:pt idx="792">
                  <c:v>69.043365123344941</c:v>
                </c:pt>
                <c:pt idx="793">
                  <c:v>69.051439400628638</c:v>
                </c:pt>
                <c:pt idx="794">
                  <c:v>69.059507828988657</c:v>
                </c:pt>
                <c:pt idx="795">
                  <c:v>69.067570423627515</c:v>
                </c:pt>
                <c:pt idx="796">
                  <c:v>69.075627199696285</c:v>
                </c:pt>
                <c:pt idx="797">
                  <c:v>69.083678172294825</c:v>
                </c:pt>
                <c:pt idx="798">
                  <c:v>69.091723356471988</c:v>
                </c:pt>
                <c:pt idx="799">
                  <c:v>69.099762767225997</c:v>
                </c:pt>
                <c:pt idx="800">
                  <c:v>69.107796419504567</c:v>
                </c:pt>
                <c:pt idx="801">
                  <c:v>69.115824328205193</c:v>
                </c:pt>
                <c:pt idx="802">
                  <c:v>69.12384650817539</c:v>
                </c:pt>
                <c:pt idx="803">
                  <c:v>69.131862974212922</c:v>
                </c:pt>
                <c:pt idx="804">
                  <c:v>69.139873741066125</c:v>
                </c:pt>
                <c:pt idx="805">
                  <c:v>69.147878823433999</c:v>
                </c:pt>
                <c:pt idx="806">
                  <c:v>69.155878235966568</c:v>
                </c:pt>
                <c:pt idx="807">
                  <c:v>69.163871993265062</c:v>
                </c:pt>
                <c:pt idx="808">
                  <c:v>69.171860109882147</c:v>
                </c:pt>
                <c:pt idx="809">
                  <c:v>69.179842600322203</c:v>
                </c:pt>
                <c:pt idx="810">
                  <c:v>69.187819479041494</c:v>
                </c:pt>
                <c:pt idx="811">
                  <c:v>69.195790760448446</c:v>
                </c:pt>
                <c:pt idx="812">
                  <c:v>69.203756458903882</c:v>
                </c:pt>
                <c:pt idx="813">
                  <c:v>69.211716588721188</c:v>
                </c:pt>
                <c:pt idx="814">
                  <c:v>69.219671164166598</c:v>
                </c:pt>
                <c:pt idx="815">
                  <c:v>69.227620199459423</c:v>
                </c:pt>
                <c:pt idx="816">
                  <c:v>69.235563708772204</c:v>
                </c:pt>
                <c:pt idx="817">
                  <c:v>69.243501706231044</c:v>
                </c:pt>
                <c:pt idx="818">
                  <c:v>69.251434205915686</c:v>
                </c:pt>
                <c:pt idx="819">
                  <c:v>69.259361221859891</c:v>
                </c:pt>
                <c:pt idx="820">
                  <c:v>69.267282768051544</c:v>
                </c:pt>
                <c:pt idx="821">
                  <c:v>69.275198858432944</c:v>
                </c:pt>
                <c:pt idx="822">
                  <c:v>69.283109506900914</c:v>
                </c:pt>
                <c:pt idx="823">
                  <c:v>69.291014727307143</c:v>
                </c:pt>
                <c:pt idx="824">
                  <c:v>69.298914533458316</c:v>
                </c:pt>
                <c:pt idx="825">
                  <c:v>69.30680893911638</c:v>
                </c:pt>
                <c:pt idx="826">
                  <c:v>69.314697957998703</c:v>
                </c:pt>
                <c:pt idx="827">
                  <c:v>69.322581603778318</c:v>
                </c:pt>
                <c:pt idx="828">
                  <c:v>69.3304598900841</c:v>
                </c:pt>
                <c:pt idx="829">
                  <c:v>69.338332830501017</c:v>
                </c:pt>
                <c:pt idx="830">
                  <c:v>69.346200438570321</c:v>
                </c:pt>
                <c:pt idx="831">
                  <c:v>69.354062727789724</c:v>
                </c:pt>
                <c:pt idx="832">
                  <c:v>69.361919711613638</c:v>
                </c:pt>
                <c:pt idx="833">
                  <c:v>69.369771403453356</c:v>
                </c:pt>
                <c:pt idx="834">
                  <c:v>69.377617816677287</c:v>
                </c:pt>
                <c:pt idx="835">
                  <c:v>69.38545896461109</c:v>
                </c:pt>
                <c:pt idx="836">
                  <c:v>69.393294860537921</c:v>
                </c:pt>
                <c:pt idx="837">
                  <c:v>69.401125517698659</c:v>
                </c:pt>
                <c:pt idx="838">
                  <c:v>69.408950949292048</c:v>
                </c:pt>
                <c:pt idx="839">
                  <c:v>69.416771168474881</c:v>
                </c:pt>
                <c:pt idx="840">
                  <c:v>69.424586188362269</c:v>
                </c:pt>
                <c:pt idx="841">
                  <c:v>69.432396022027788</c:v>
                </c:pt>
                <c:pt idx="842">
                  <c:v>69.440200682503658</c:v>
                </c:pt>
                <c:pt idx="843">
                  <c:v>69.448000182780945</c:v>
                </c:pt>
                <c:pt idx="844">
                  <c:v>69.455794535809773</c:v>
                </c:pt>
                <c:pt idx="845">
                  <c:v>69.46358375449951</c:v>
                </c:pt>
                <c:pt idx="846">
                  <c:v>69.471367851718938</c:v>
                </c:pt>
                <c:pt idx="847">
                  <c:v>69.479146840296423</c:v>
                </c:pt>
                <c:pt idx="848">
                  <c:v>69.486920733020142</c:v>
                </c:pt>
                <c:pt idx="849">
                  <c:v>69.494689542638255</c:v>
                </c:pt>
                <c:pt idx="850">
                  <c:v>69.502453281859076</c:v>
                </c:pt>
                <c:pt idx="851">
                  <c:v>69.510211963351267</c:v>
                </c:pt>
                <c:pt idx="852">
                  <c:v>69.517965599744016</c:v>
                </c:pt>
                <c:pt idx="853">
                  <c:v>69.525714203627231</c:v>
                </c:pt>
                <c:pt idx="854">
                  <c:v>69.533457787551683</c:v>
                </c:pt>
                <c:pt idx="855">
                  <c:v>69.541196364029247</c:v>
                </c:pt>
                <c:pt idx="856">
                  <c:v>69.548929945533004</c:v>
                </c:pt>
                <c:pt idx="857">
                  <c:v>69.556658544497495</c:v>
                </c:pt>
                <c:pt idx="858">
                  <c:v>69.564382173318805</c:v>
                </c:pt>
                <c:pt idx="859">
                  <c:v>69.572100844354864</c:v>
                </c:pt>
                <c:pt idx="860">
                  <c:v>69.579814569925489</c:v>
                </c:pt>
                <c:pt idx="861">
                  <c:v>69.587523362312609</c:v>
                </c:pt>
                <c:pt idx="862">
                  <c:v>69.595227233760525</c:v>
                </c:pt>
                <c:pt idx="863">
                  <c:v>69.60292619647592</c:v>
                </c:pt>
                <c:pt idx="864">
                  <c:v>69.610620262628132</c:v>
                </c:pt>
                <c:pt idx="865">
                  <c:v>69.618309444349322</c:v>
                </c:pt>
                <c:pt idx="866">
                  <c:v>69.625993753734619</c:v>
                </c:pt>
                <c:pt idx="867">
                  <c:v>69.633673202842232</c:v>
                </c:pt>
                <c:pt idx="868">
                  <c:v>69.641347803693748</c:v>
                </c:pt>
                <c:pt idx="869">
                  <c:v>69.649017568274203</c:v>
                </c:pt>
                <c:pt idx="870">
                  <c:v>69.656682508532228</c:v>
                </c:pt>
                <c:pt idx="871">
                  <c:v>69.664342636380312</c:v>
                </c:pt>
                <c:pt idx="872">
                  <c:v>69.671997963694864</c:v>
                </c:pt>
                <c:pt idx="873">
                  <c:v>69.679648502316425</c:v>
                </c:pt>
                <c:pt idx="874">
                  <c:v>69.687294264049811</c:v>
                </c:pt>
                <c:pt idx="875">
                  <c:v>69.694935260664309</c:v>
                </c:pt>
                <c:pt idx="876">
                  <c:v>69.702571503893765</c:v>
                </c:pt>
                <c:pt idx="877">
                  <c:v>69.710203005436838</c:v>
                </c:pt>
                <c:pt idx="878">
                  <c:v>69.717829776957089</c:v>
                </c:pt>
                <c:pt idx="879">
                  <c:v>69.725451830083102</c:v>
                </c:pt>
                <c:pt idx="880">
                  <c:v>69.733069176408762</c:v>
                </c:pt>
                <c:pt idx="881">
                  <c:v>69.740681827493333</c:v>
                </c:pt>
                <c:pt idx="882">
                  <c:v>69.748289794861577</c:v>
                </c:pt>
                <c:pt idx="883">
                  <c:v>69.75589309000398</c:v>
                </c:pt>
                <c:pt idx="884">
                  <c:v>69.763491724376863</c:v>
                </c:pt>
                <c:pt idx="885">
                  <c:v>69.771085709402556</c:v>
                </c:pt>
                <c:pt idx="886">
                  <c:v>69.778675056469538</c:v>
                </c:pt>
                <c:pt idx="887">
                  <c:v>69.786259776932567</c:v>
                </c:pt>
                <c:pt idx="888">
                  <c:v>69.793839882112877</c:v>
                </c:pt>
                <c:pt idx="889">
                  <c:v>69.801415383298277</c:v>
                </c:pt>
                <c:pt idx="890">
                  <c:v>69.808986291743352</c:v>
                </c:pt>
                <c:pt idx="891">
                  <c:v>69.816552618669505</c:v>
                </c:pt>
                <c:pt idx="892">
                  <c:v>69.824114375265268</c:v>
                </c:pt>
                <c:pt idx="893">
                  <c:v>69.831671572686318</c:v>
                </c:pt>
                <c:pt idx="894">
                  <c:v>69.839224222055634</c:v>
                </c:pt>
                <c:pt idx="895">
                  <c:v>69.846772334463694</c:v>
                </c:pt>
                <c:pt idx="896">
                  <c:v>69.854315920968574</c:v>
                </c:pt>
                <c:pt idx="897">
                  <c:v>69.86185499259615</c:v>
                </c:pt>
                <c:pt idx="898">
                  <c:v>69.869389560340124</c:v>
                </c:pt>
                <c:pt idx="899">
                  <c:v>69.876919635162295</c:v>
                </c:pt>
                <c:pt idx="900">
                  <c:v>69.8844452279926</c:v>
                </c:pt>
                <c:pt idx="901">
                  <c:v>69.89196634972933</c:v>
                </c:pt>
                <c:pt idx="902">
                  <c:v>69.899483011239212</c:v>
                </c:pt>
                <c:pt idx="903">
                  <c:v>69.906995223357583</c:v>
                </c:pt>
                <c:pt idx="904">
                  <c:v>69.914502996888473</c:v>
                </c:pt>
                <c:pt idx="905">
                  <c:v>69.922006342604831</c:v>
                </c:pt>
                <c:pt idx="906">
                  <c:v>69.929505271248544</c:v>
                </c:pt>
                <c:pt idx="907">
                  <c:v>69.936999793530717</c:v>
                </c:pt>
                <c:pt idx="908">
                  <c:v>69.944489920131687</c:v>
                </c:pt>
                <c:pt idx="909">
                  <c:v>69.951975661701169</c:v>
                </c:pt>
                <c:pt idx="910">
                  <c:v>69.959457028858466</c:v>
                </c:pt>
                <c:pt idx="911">
                  <c:v>69.966934032192512</c:v>
                </c:pt>
                <c:pt idx="912">
                  <c:v>69.974406682262085</c:v>
                </c:pt>
                <c:pt idx="913">
                  <c:v>69.981874989595852</c:v>
                </c:pt>
                <c:pt idx="914">
                  <c:v>69.98933896469255</c:v>
                </c:pt>
                <c:pt idx="915">
                  <c:v>69.996798618021174</c:v>
                </c:pt>
                <c:pt idx="916">
                  <c:v>70.004253960020932</c:v>
                </c:pt>
                <c:pt idx="917">
                  <c:v>70.011705001101589</c:v>
                </c:pt>
                <c:pt idx="918">
                  <c:v>70.019151751643392</c:v>
                </c:pt>
                <c:pt idx="919">
                  <c:v>70.026594221997343</c:v>
                </c:pt>
                <c:pt idx="920">
                  <c:v>70.034032422485282</c:v>
                </c:pt>
                <c:pt idx="921">
                  <c:v>70.041466363399977</c:v>
                </c:pt>
                <c:pt idx="922">
                  <c:v>70.048896055005301</c:v>
                </c:pt>
                <c:pt idx="923">
                  <c:v>70.056321507536282</c:v>
                </c:pt>
                <c:pt idx="924">
                  <c:v>70.063742731199326</c:v>
                </c:pt>
                <c:pt idx="925">
                  <c:v>70.071159736172305</c:v>
                </c:pt>
                <c:pt idx="926">
                  <c:v>70.078572532604582</c:v>
                </c:pt>
                <c:pt idx="927">
                  <c:v>70.08598113061727</c:v>
                </c:pt>
                <c:pt idx="928">
                  <c:v>70.093385540303316</c:v>
                </c:pt>
                <c:pt idx="929">
                  <c:v>70.100785771727573</c:v>
                </c:pt>
                <c:pt idx="930">
                  <c:v>70.108181834926953</c:v>
                </c:pt>
                <c:pt idx="931">
                  <c:v>70.115573739910516</c:v>
                </c:pt>
                <c:pt idx="932">
                  <c:v>70.12296149665967</c:v>
                </c:pt>
                <c:pt idx="933">
                  <c:v>70.130345115128208</c:v>
                </c:pt>
                <c:pt idx="934">
                  <c:v>70.137724605242454</c:v>
                </c:pt>
                <c:pt idx="935">
                  <c:v>70.145099976901349</c:v>
                </c:pt>
                <c:pt idx="936">
                  <c:v>70.152471239976634</c:v>
                </c:pt>
                <c:pt idx="937">
                  <c:v>70.159838404312936</c:v>
                </c:pt>
                <c:pt idx="938">
                  <c:v>70.167201479727808</c:v>
                </c:pt>
                <c:pt idx="939">
                  <c:v>70.17456047601199</c:v>
                </c:pt>
                <c:pt idx="940">
                  <c:v>70.181915402929391</c:v>
                </c:pt>
                <c:pt idx="941">
                  <c:v>70.18926627021726</c:v>
                </c:pt>
                <c:pt idx="942">
                  <c:v>70.1966130875863</c:v>
                </c:pt>
                <c:pt idx="943">
                  <c:v>70.203955864720811</c:v>
                </c:pt>
                <c:pt idx="944">
                  <c:v>70.211294611278689</c:v>
                </c:pt>
                <c:pt idx="945">
                  <c:v>70.218629336891638</c:v>
                </c:pt>
                <c:pt idx="946">
                  <c:v>70.225960051165288</c:v>
                </c:pt>
                <c:pt idx="947">
                  <c:v>70.233286763679232</c:v>
                </c:pt>
                <c:pt idx="948">
                  <c:v>70.240609483987228</c:v>
                </c:pt>
                <c:pt idx="949">
                  <c:v>70.247928221617158</c:v>
                </c:pt>
                <c:pt idx="950">
                  <c:v>70.255242986071309</c:v>
                </c:pt>
                <c:pt idx="951">
                  <c:v>70.262553786826388</c:v>
                </c:pt>
                <c:pt idx="952">
                  <c:v>70.269860633333622</c:v>
                </c:pt>
                <c:pt idx="953">
                  <c:v>70.277163535018943</c:v>
                </c:pt>
                <c:pt idx="954">
                  <c:v>70.28446250128296</c:v>
                </c:pt>
                <c:pt idx="955">
                  <c:v>70.291757541501198</c:v>
                </c:pt>
                <c:pt idx="956">
                  <c:v>70.299048665024159</c:v>
                </c:pt>
                <c:pt idx="957">
                  <c:v>70.306335881177361</c:v>
                </c:pt>
                <c:pt idx="958">
                  <c:v>70.313619199261538</c:v>
                </c:pt>
                <c:pt idx="959">
                  <c:v>70.320898628552698</c:v>
                </c:pt>
                <c:pt idx="960">
                  <c:v>70.328174178302234</c:v>
                </c:pt>
                <c:pt idx="961">
                  <c:v>70.335445857737014</c:v>
                </c:pt>
                <c:pt idx="962">
                  <c:v>70.342713676059489</c:v>
                </c:pt>
                <c:pt idx="963">
                  <c:v>70.349977642447797</c:v>
                </c:pt>
                <c:pt idx="964">
                  <c:v>70.357237766055889</c:v>
                </c:pt>
                <c:pt idx="965">
                  <c:v>70.364494056013584</c:v>
                </c:pt>
                <c:pt idx="966">
                  <c:v>70.371746521426715</c:v>
                </c:pt>
                <c:pt idx="967">
                  <c:v>70.378995171377127</c:v>
                </c:pt>
                <c:pt idx="968">
                  <c:v>70.38624001492299</c:v>
                </c:pt>
                <c:pt idx="969">
                  <c:v>70.393481061098626</c:v>
                </c:pt>
                <c:pt idx="970">
                  <c:v>70.400718318914826</c:v>
                </c:pt>
                <c:pt idx="971">
                  <c:v>70.40795179735882</c:v>
                </c:pt>
                <c:pt idx="972">
                  <c:v>70.415181505394457</c:v>
                </c:pt>
                <c:pt idx="973">
                  <c:v>70.422407451962229</c:v>
                </c:pt>
                <c:pt idx="974">
                  <c:v>70.429629645979432</c:v>
                </c:pt>
                <c:pt idx="975">
                  <c:v>70.436848096340171</c:v>
                </c:pt>
                <c:pt idx="976">
                  <c:v>70.4440628119156</c:v>
                </c:pt>
                <c:pt idx="977">
                  <c:v>70.451273801553867</c:v>
                </c:pt>
                <c:pt idx="978">
                  <c:v>70.458481074080311</c:v>
                </c:pt>
                <c:pt idx="979">
                  <c:v>70.465684638297489</c:v>
                </c:pt>
                <c:pt idx="980">
                  <c:v>70.472884502985323</c:v>
                </c:pt>
                <c:pt idx="981">
                  <c:v>70.480080676901153</c:v>
                </c:pt>
                <c:pt idx="982">
                  <c:v>70.487273168779851</c:v>
                </c:pt>
                <c:pt idx="983">
                  <c:v>70.494461987333935</c:v>
                </c:pt>
                <c:pt idx="984">
                  <c:v>70.501647141253571</c:v>
                </c:pt>
                <c:pt idx="985">
                  <c:v>70.508828639206783</c:v>
                </c:pt>
                <c:pt idx="986">
                  <c:v>70.516006489839455</c:v>
                </c:pt>
                <c:pt idx="987">
                  <c:v>70.523180701775502</c:v>
                </c:pt>
                <c:pt idx="988">
                  <c:v>70.530351283616838</c:v>
                </c:pt>
                <c:pt idx="989">
                  <c:v>70.537518243943609</c:v>
                </c:pt>
                <c:pt idx="990">
                  <c:v>70.544681591314159</c:v>
                </c:pt>
                <c:pt idx="991">
                  <c:v>70.551841334265205</c:v>
                </c:pt>
                <c:pt idx="992">
                  <c:v>70.558997481311891</c:v>
                </c:pt>
                <c:pt idx="993">
                  <c:v>70.566150040947889</c:v>
                </c:pt>
                <c:pt idx="994">
                  <c:v>70.57329902164544</c:v>
                </c:pt>
                <c:pt idx="995">
                  <c:v>70.580444431855497</c:v>
                </c:pt>
                <c:pt idx="996">
                  <c:v>70.587586280007784</c:v>
                </c:pt>
                <c:pt idx="997">
                  <c:v>70.594724574510892</c:v>
                </c:pt>
                <c:pt idx="998">
                  <c:v>70.601859323752379</c:v>
                </c:pt>
                <c:pt idx="999">
                  <c:v>70.608990536098844</c:v>
                </c:pt>
                <c:pt idx="1000">
                  <c:v>70.616118219895938</c:v>
                </c:pt>
                <c:pt idx="1001">
                  <c:v>70.623242383468622</c:v>
                </c:pt>
                <c:pt idx="1002">
                  <c:v>70.630363035121036</c:v>
                </c:pt>
                <c:pt idx="1003">
                  <c:v>70.637480183136788</c:v>
                </c:pt>
                <c:pt idx="1004">
                  <c:v>70.644593835778892</c:v>
                </c:pt>
                <c:pt idx="1005">
                  <c:v>70.651704001289929</c:v>
                </c:pt>
                <c:pt idx="1006">
                  <c:v>70.658810687892057</c:v>
                </c:pt>
                <c:pt idx="1007">
                  <c:v>70.6659139037872</c:v>
                </c:pt>
                <c:pt idx="1008">
                  <c:v>70.673013657157028</c:v>
                </c:pt>
                <c:pt idx="1009">
                  <c:v>70.680109956163093</c:v>
                </c:pt>
                <c:pt idx="1010">
                  <c:v>70.687202808946878</c:v>
                </c:pt>
                <c:pt idx="1011">
                  <c:v>70.694292223629944</c:v>
                </c:pt>
                <c:pt idx="1012">
                  <c:v>70.701378208313898</c:v>
                </c:pt>
                <c:pt idx="1013">
                  <c:v>70.708460771080595</c:v>
                </c:pt>
                <c:pt idx="1014">
                  <c:v>70.715539919992139</c:v>
                </c:pt>
                <c:pt idx="1015">
                  <c:v>70.722615663090963</c:v>
                </c:pt>
                <c:pt idx="1016">
                  <c:v>70.729688008399975</c:v>
                </c:pt>
                <c:pt idx="1017">
                  <c:v>70.736756963922559</c:v>
                </c:pt>
                <c:pt idx="1018">
                  <c:v>70.743822537642686</c:v>
                </c:pt>
                <c:pt idx="1019">
                  <c:v>70.75088473752497</c:v>
                </c:pt>
                <c:pt idx="1020">
                  <c:v>70.757943571514843</c:v>
                </c:pt>
                <c:pt idx="1021">
                  <c:v>70.764999047538467</c:v>
                </c:pt>
                <c:pt idx="1022">
                  <c:v>70.772051173502931</c:v>
                </c:pt>
                <c:pt idx="1023">
                  <c:v>70.779099957296339</c:v>
                </c:pt>
                <c:pt idx="1024">
                  <c:v>70.786145406787782</c:v>
                </c:pt>
                <c:pt idx="1025">
                  <c:v>70.793187529827478</c:v>
                </c:pt>
                <c:pt idx="1026">
                  <c:v>70.800226334246915</c:v>
                </c:pt>
                <c:pt idx="1027">
                  <c:v>70.807261827858753</c:v>
                </c:pt>
                <c:pt idx="1028">
                  <c:v>70.814294018457076</c:v>
                </c:pt>
                <c:pt idx="1029">
                  <c:v>70.821322913817383</c:v>
                </c:pt>
                <c:pt idx="1030">
                  <c:v>70.828348521696626</c:v>
                </c:pt>
                <c:pt idx="1031">
                  <c:v>70.835370849833353</c:v>
                </c:pt>
                <c:pt idx="1032">
                  <c:v>70.842389905947798</c:v>
                </c:pt>
                <c:pt idx="1033">
                  <c:v>70.849405697741858</c:v>
                </c:pt>
                <c:pt idx="1034">
                  <c:v>70.85641823289923</c:v>
                </c:pt>
                <c:pt idx="1035">
                  <c:v>70.863427519085505</c:v>
                </c:pt>
                <c:pt idx="1036">
                  <c:v>70.87043356394814</c:v>
                </c:pt>
                <c:pt idx="1037">
                  <c:v>70.877436375116716</c:v>
                </c:pt>
                <c:pt idx="1038">
                  <c:v>70.884435960202751</c:v>
                </c:pt>
                <c:pt idx="1039">
                  <c:v>70.891432326800029</c:v>
                </c:pt>
                <c:pt idx="1040">
                  <c:v>70.898425482484484</c:v>
                </c:pt>
                <c:pt idx="1041">
                  <c:v>70.905415434814401</c:v>
                </c:pt>
                <c:pt idx="1042">
                  <c:v>70.912402191330344</c:v>
                </c:pt>
                <c:pt idx="1043">
                  <c:v>70.919385759555382</c:v>
                </c:pt>
                <c:pt idx="1044">
                  <c:v>70.926366146995051</c:v>
                </c:pt>
                <c:pt idx="1045">
                  <c:v>70.93334336113746</c:v>
                </c:pt>
                <c:pt idx="1046">
                  <c:v>70.940317409453385</c:v>
                </c:pt>
                <c:pt idx="1047">
                  <c:v>70.947288299396249</c:v>
                </c:pt>
                <c:pt idx="1048">
                  <c:v>70.954256038402306</c:v>
                </c:pt>
                <c:pt idx="1049">
                  <c:v>70.961220633890633</c:v>
                </c:pt>
                <c:pt idx="1050">
                  <c:v>70.968182093263223</c:v>
                </c:pt>
                <c:pt idx="1051">
                  <c:v>70.975140423905032</c:v>
                </c:pt>
                <c:pt idx="1052">
                  <c:v>70.982095633184102</c:v>
                </c:pt>
                <c:pt idx="1053">
                  <c:v>70.989047728451524</c:v>
                </c:pt>
                <c:pt idx="1054">
                  <c:v>70.995996717041635</c:v>
                </c:pt>
                <c:pt idx="1055">
                  <c:v>71.002942606271986</c:v>
                </c:pt>
                <c:pt idx="1056">
                  <c:v>71.009885403443448</c:v>
                </c:pt>
                <c:pt idx="1057">
                  <c:v>71.016825115840234</c:v>
                </c:pt>
                <c:pt idx="1058">
                  <c:v>71.023761750730074</c:v>
                </c:pt>
                <c:pt idx="1059">
                  <c:v>71.030695315364156</c:v>
                </c:pt>
                <c:pt idx="1060">
                  <c:v>71.03762581697724</c:v>
                </c:pt>
                <c:pt idx="1061">
                  <c:v>71.04455326278773</c:v>
                </c:pt>
                <c:pt idx="1062">
                  <c:v>71.051477659997744</c:v>
                </c:pt>
                <c:pt idx="1063">
                  <c:v>71.058399015793157</c:v>
                </c:pt>
                <c:pt idx="1064">
                  <c:v>71.0653173373437</c:v>
                </c:pt>
                <c:pt idx="1065">
                  <c:v>71.072232631802919</c:v>
                </c:pt>
                <c:pt idx="1066">
                  <c:v>71.079144906308429</c:v>
                </c:pt>
                <c:pt idx="1067">
                  <c:v>71.086054167981771</c:v>
                </c:pt>
                <c:pt idx="1068">
                  <c:v>71.092960423928602</c:v>
                </c:pt>
                <c:pt idx="1069">
                  <c:v>71.099863681238759</c:v>
                </c:pt>
                <c:pt idx="1070">
                  <c:v>71.10676394698622</c:v>
                </c:pt>
                <c:pt idx="1071">
                  <c:v>71.11366122822929</c:v>
                </c:pt>
                <c:pt idx="1072">
                  <c:v>71.120555532010556</c:v>
                </c:pt>
                <c:pt idx="1073">
                  <c:v>71.127446865357044</c:v>
                </c:pt>
                <c:pt idx="1074">
                  <c:v>71.134335235280176</c:v>
                </c:pt>
                <c:pt idx="1075">
                  <c:v>71.141220648775928</c:v>
                </c:pt>
                <c:pt idx="1076">
                  <c:v>71.14810311282487</c:v>
                </c:pt>
                <c:pt idx="1077">
                  <c:v>71.154982634392169</c:v>
                </c:pt>
                <c:pt idx="1078">
                  <c:v>71.161859220427672</c:v>
                </c:pt>
                <c:pt idx="1079">
                  <c:v>71.16873287786602</c:v>
                </c:pt>
                <c:pt idx="1080">
                  <c:v>71.175603613626663</c:v>
                </c:pt>
                <c:pt idx="1081">
                  <c:v>71.182471434613888</c:v>
                </c:pt>
                <c:pt idx="1082">
                  <c:v>71.18933634771696</c:v>
                </c:pt>
                <c:pt idx="1083">
                  <c:v>71.196198359810111</c:v>
                </c:pt>
                <c:pt idx="1084">
                  <c:v>71.203057477752623</c:v>
                </c:pt>
                <c:pt idx="1085">
                  <c:v>71.209913708388868</c:v>
                </c:pt>
                <c:pt idx="1086">
                  <c:v>71.216767058548456</c:v>
                </c:pt>
                <c:pt idx="1087">
                  <c:v>71.223617535046131</c:v>
                </c:pt>
                <c:pt idx="1088">
                  <c:v>71.230465144681958</c:v>
                </c:pt>
                <c:pt idx="1089">
                  <c:v>71.237309894241335</c:v>
                </c:pt>
                <c:pt idx="1090">
                  <c:v>71.244151790495096</c:v>
                </c:pt>
                <c:pt idx="1091">
                  <c:v>71.250990840199449</c:v>
                </c:pt>
                <c:pt idx="1092">
                  <c:v>71.257827050096196</c:v>
                </c:pt>
                <c:pt idx="1093">
                  <c:v>71.264660426912599</c:v>
                </c:pt>
                <c:pt idx="1094">
                  <c:v>71.271490977361665</c:v>
                </c:pt>
                <c:pt idx="1095">
                  <c:v>71.278318708141995</c:v>
                </c:pt>
                <c:pt idx="1096">
                  <c:v>71.285143625937948</c:v>
                </c:pt>
                <c:pt idx="1097">
                  <c:v>71.291965737419659</c:v>
                </c:pt>
                <c:pt idx="1098">
                  <c:v>71.298785049243136</c:v>
                </c:pt>
                <c:pt idx="1099">
                  <c:v>71.305601568050264</c:v>
                </c:pt>
                <c:pt idx="1100">
                  <c:v>71.312415300468885</c:v>
                </c:pt>
                <c:pt idx="1101">
                  <c:v>71.319226253112831</c:v>
                </c:pt>
                <c:pt idx="1102">
                  <c:v>71.326034432582048</c:v>
                </c:pt>
                <c:pt idx="1103">
                  <c:v>71.332839845462573</c:v>
                </c:pt>
                <c:pt idx="1104">
                  <c:v>71.339642498326569</c:v>
                </c:pt>
                <c:pt idx="1105">
                  <c:v>71.346442397732474</c:v>
                </c:pt>
                <c:pt idx="1106">
                  <c:v>71.353239550224998</c:v>
                </c:pt>
                <c:pt idx="1107">
                  <c:v>71.36003396233518</c:v>
                </c:pt>
                <c:pt idx="1108">
                  <c:v>71.366825640580444</c:v>
                </c:pt>
                <c:pt idx="1109">
                  <c:v>71.37361459146463</c:v>
                </c:pt>
                <c:pt idx="1110">
                  <c:v>71.380400821478077</c:v>
                </c:pt>
                <c:pt idx="1111">
                  <c:v>71.387184337097679</c:v>
                </c:pt>
                <c:pt idx="1112">
                  <c:v>71.393965144786932</c:v>
                </c:pt>
                <c:pt idx="1113">
                  <c:v>71.400743250995944</c:v>
                </c:pt>
                <c:pt idx="1114">
                  <c:v>71.407518662161536</c:v>
                </c:pt>
                <c:pt idx="1115">
                  <c:v>71.414291384707312</c:v>
                </c:pt>
                <c:pt idx="1116">
                  <c:v>71.42106142504359</c:v>
                </c:pt>
                <c:pt idx="1117">
                  <c:v>71.427828789567641</c:v>
                </c:pt>
                <c:pt idx="1118">
                  <c:v>71.43459348466358</c:v>
                </c:pt>
                <c:pt idx="1119">
                  <c:v>71.441355516702473</c:v>
                </c:pt>
                <c:pt idx="1120">
                  <c:v>71.448114892042412</c:v>
                </c:pt>
                <c:pt idx="1121">
                  <c:v>71.45487161702853</c:v>
                </c:pt>
                <c:pt idx="1122">
                  <c:v>71.461625697993085</c:v>
                </c:pt>
                <c:pt idx="1123">
                  <c:v>71.468377141255459</c:v>
                </c:pt>
                <c:pt idx="1124">
                  <c:v>71.475125953122259</c:v>
                </c:pt>
                <c:pt idx="1125">
                  <c:v>71.481872139887344</c:v>
                </c:pt>
                <c:pt idx="1126">
                  <c:v>71.48861570783184</c:v>
                </c:pt>
                <c:pt idx="1127">
                  <c:v>71.495356663224285</c:v>
                </c:pt>
                <c:pt idx="1128">
                  <c:v>71.502095012320567</c:v>
                </c:pt>
                <c:pt idx="1129">
                  <c:v>71.508830761364052</c:v>
                </c:pt>
                <c:pt idx="1130">
                  <c:v>71.515563916585592</c:v>
                </c:pt>
                <c:pt idx="1131">
                  <c:v>71.522294484203584</c:v>
                </c:pt>
                <c:pt idx="1132">
                  <c:v>71.529022470424039</c:v>
                </c:pt>
                <c:pt idx="1133">
                  <c:v>71.535747881440557</c:v>
                </c:pt>
                <c:pt idx="1134">
                  <c:v>71.542470723434505</c:v>
                </c:pt>
                <c:pt idx="1135">
                  <c:v>71.549191002574915</c:v>
                </c:pt>
                <c:pt idx="1136">
                  <c:v>71.555908725018668</c:v>
                </c:pt>
                <c:pt idx="1137">
                  <c:v>71.562623896910438</c:v>
                </c:pt>
                <c:pt idx="1138">
                  <c:v>71.569336524382763</c:v>
                </c:pt>
                <c:pt idx="1139">
                  <c:v>71.576046613556144</c:v>
                </c:pt>
                <c:pt idx="1140">
                  <c:v>71.582754170539062</c:v>
                </c:pt>
                <c:pt idx="1141">
                  <c:v>71.589459201427971</c:v>
                </c:pt>
                <c:pt idx="1142">
                  <c:v>71.596161712307421</c:v>
                </c:pt>
                <c:pt idx="1143">
                  <c:v>71.602861709250064</c:v>
                </c:pt>
                <c:pt idx="1144">
                  <c:v>71.609559198316745</c:v>
                </c:pt>
                <c:pt idx="1145">
                  <c:v>71.616254185556457</c:v>
                </c:pt>
                <c:pt idx="1146">
                  <c:v>71.622946677006453</c:v>
                </c:pt>
                <c:pt idx="1147">
                  <c:v>71.629636678692336</c:v>
                </c:pt>
                <c:pt idx="1148">
                  <c:v>71.636324196627982</c:v>
                </c:pt>
                <c:pt idx="1149">
                  <c:v>71.643009236815672</c:v>
                </c:pt>
                <c:pt idx="1150">
                  <c:v>71.64969180524615</c:v>
                </c:pt>
                <c:pt idx="1151">
                  <c:v>71.656371907898588</c:v>
                </c:pt>
                <c:pt idx="1152">
                  <c:v>71.663049550740695</c:v>
                </c:pt>
                <c:pt idx="1153">
                  <c:v>71.66972473972875</c:v>
                </c:pt>
                <c:pt idx="1154">
                  <c:v>71.676397480807637</c:v>
                </c:pt>
                <c:pt idx="1155">
                  <c:v>71.6830677799109</c:v>
                </c:pt>
                <c:pt idx="1156">
                  <c:v>71.689735642960741</c:v>
                </c:pt>
                <c:pt idx="1157">
                  <c:v>71.696401075868152</c:v>
                </c:pt>
                <c:pt idx="1158">
                  <c:v>71.703064084532869</c:v>
                </c:pt>
                <c:pt idx="1159">
                  <c:v>71.7097246748435</c:v>
                </c:pt>
                <c:pt idx="1160">
                  <c:v>71.716382852677455</c:v>
                </c:pt>
                <c:pt idx="1161">
                  <c:v>71.723038623901132</c:v>
                </c:pt>
                <c:pt idx="1162">
                  <c:v>71.729691994369816</c:v>
                </c:pt>
                <c:pt idx="1163">
                  <c:v>71.736342969927833</c:v>
                </c:pt>
                <c:pt idx="1164">
                  <c:v>71.742991556408541</c:v>
                </c:pt>
                <c:pt idx="1165">
                  <c:v>71.749637759634396</c:v>
                </c:pt>
                <c:pt idx="1166">
                  <c:v>71.756281585416943</c:v>
                </c:pt>
                <c:pt idx="1167">
                  <c:v>71.76292303955691</c:v>
                </c:pt>
                <c:pt idx="1168">
                  <c:v>71.769562127844253</c:v>
                </c:pt>
                <c:pt idx="1169">
                  <c:v>71.776198856058173</c:v>
                </c:pt>
                <c:pt idx="1170">
                  <c:v>71.782833229967139</c:v>
                </c:pt>
                <c:pt idx="1171">
                  <c:v>71.789465255328977</c:v>
                </c:pt>
                <c:pt idx="1172">
                  <c:v>71.796094937890913</c:v>
                </c:pt>
                <c:pt idx="1173">
                  <c:v>71.802722283389514</c:v>
                </c:pt>
                <c:pt idx="1174">
                  <c:v>71.8093472975509</c:v>
                </c:pt>
                <c:pt idx="1175">
                  <c:v>71.815969986090636</c:v>
                </c:pt>
                <c:pt idx="1176">
                  <c:v>71.822590354713824</c:v>
                </c:pt>
                <c:pt idx="1177">
                  <c:v>71.829208409115168</c:v>
                </c:pt>
                <c:pt idx="1178">
                  <c:v>71.835824154978965</c:v>
                </c:pt>
                <c:pt idx="1179">
                  <c:v>71.842437597979213</c:v>
                </c:pt>
                <c:pt idx="1180">
                  <c:v>71.849048743779562</c:v>
                </c:pt>
                <c:pt idx="1181">
                  <c:v>71.855657598033488</c:v>
                </c:pt>
                <c:pt idx="1182">
                  <c:v>71.862264166384122</c:v>
                </c:pt>
                <c:pt idx="1183">
                  <c:v>71.868868454464533</c:v>
                </c:pt>
                <c:pt idx="1184">
                  <c:v>71.875470467897614</c:v>
                </c:pt>
                <c:pt idx="1185">
                  <c:v>71.882070212296099</c:v>
                </c:pt>
                <c:pt idx="1186">
                  <c:v>71.888667693262747</c:v>
                </c:pt>
                <c:pt idx="1187">
                  <c:v>71.895262916390251</c:v>
                </c:pt>
                <c:pt idx="1188">
                  <c:v>71.901855887261334</c:v>
                </c:pt>
                <c:pt idx="1189">
                  <c:v>71.908446611448753</c:v>
                </c:pt>
                <c:pt idx="1190">
                  <c:v>71.915035094515389</c:v>
                </c:pt>
                <c:pt idx="1191">
                  <c:v>71.921621342014248</c:v>
                </c:pt>
                <c:pt idx="1192">
                  <c:v>71.928205359488501</c:v>
                </c:pt>
                <c:pt idx="1193">
                  <c:v>71.934787152471557</c:v>
                </c:pt>
                <c:pt idx="1194">
                  <c:v>71.941366726487018</c:v>
                </c:pt>
                <c:pt idx="1195">
                  <c:v>71.947944087048811</c:v>
                </c:pt>
                <c:pt idx="1196">
                  <c:v>71.954519239661195</c:v>
                </c:pt>
                <c:pt idx="1197">
                  <c:v>71.961092189818785</c:v>
                </c:pt>
                <c:pt idx="1198">
                  <c:v>71.967662943006587</c:v>
                </c:pt>
                <c:pt idx="1199">
                  <c:v>71.974231504700029</c:v>
                </c:pt>
                <c:pt idx="1200">
                  <c:v>71.980797880365031</c:v>
                </c:pt>
                <c:pt idx="1201">
                  <c:v>71.987362075458051</c:v>
                </c:pt>
                <c:pt idx="1202">
                  <c:v>71.993924095426038</c:v>
                </c:pt>
                <c:pt idx="1203">
                  <c:v>72.000483945706591</c:v>
                </c:pt>
                <c:pt idx="1204">
                  <c:v>72.007041631727915</c:v>
                </c:pt>
                <c:pt idx="1205">
                  <c:v>72.013597158908809</c:v>
                </c:pt>
                <c:pt idx="1206">
                  <c:v>72.02015053265886</c:v>
                </c:pt>
                <c:pt idx="1207">
                  <c:v>72.026701758378337</c:v>
                </c:pt>
                <c:pt idx="1208">
                  <c:v>72.033250841458283</c:v>
                </c:pt>
                <c:pt idx="1209">
                  <c:v>72.039797787280563</c:v>
                </c:pt>
                <c:pt idx="1210">
                  <c:v>72.046342601217887</c:v>
                </c:pt>
                <c:pt idx="1211">
                  <c:v>72.052885288633817</c:v>
                </c:pt>
                <c:pt idx="1212">
                  <c:v>72.059425854882832</c:v>
                </c:pt>
                <c:pt idx="1213">
                  <c:v>72.065964305310374</c:v>
                </c:pt>
                <c:pt idx="1214">
                  <c:v>72.072500645252873</c:v>
                </c:pt>
                <c:pt idx="1215">
                  <c:v>72.079034880037767</c:v>
                </c:pt>
                <c:pt idx="1216">
                  <c:v>72.085567014983553</c:v>
                </c:pt>
                <c:pt idx="1217">
                  <c:v>72.092097055399819</c:v>
                </c:pt>
                <c:pt idx="1218">
                  <c:v>72.098625006587284</c:v>
                </c:pt>
                <c:pt idx="1219">
                  <c:v>72.105150873837815</c:v>
                </c:pt>
                <c:pt idx="1220">
                  <c:v>72.111674662434496</c:v>
                </c:pt>
                <c:pt idx="1221">
                  <c:v>72.118196377651614</c:v>
                </c:pt>
                <c:pt idx="1222">
                  <c:v>72.124716024754747</c:v>
                </c:pt>
                <c:pt idx="1223">
                  <c:v>72.131233609000745</c:v>
                </c:pt>
                <c:pt idx="1224">
                  <c:v>72.137749135637833</c:v>
                </c:pt>
                <c:pt idx="1225">
                  <c:v>72.144262609905567</c:v>
                </c:pt>
                <c:pt idx="1226">
                  <c:v>72.150774037034907</c:v>
                </c:pt>
                <c:pt idx="1227">
                  <c:v>72.157283422248284</c:v>
                </c:pt>
                <c:pt idx="1228">
                  <c:v>72.163790770759576</c:v>
                </c:pt>
                <c:pt idx="1229">
                  <c:v>72.170296087774148</c:v>
                </c:pt>
                <c:pt idx="1230">
                  <c:v>72.176799378488923</c:v>
                </c:pt>
                <c:pt idx="1231">
                  <c:v>72.183300648092413</c:v>
                </c:pt>
                <c:pt idx="1232">
                  <c:v>72.189799901764701</c:v>
                </c:pt>
                <c:pt idx="1233">
                  <c:v>72.19629714467753</c:v>
                </c:pt>
                <c:pt idx="1234">
                  <c:v>72.202792381994314</c:v>
                </c:pt>
                <c:pt idx="1235">
                  <c:v>72.209285618870169</c:v>
                </c:pt>
                <c:pt idx="1236">
                  <c:v>72.215776860451939</c:v>
                </c:pt>
                <c:pt idx="1237">
                  <c:v>72.222266111878255</c:v>
                </c:pt>
                <c:pt idx="1238">
                  <c:v>72.228753378279535</c:v>
                </c:pt>
                <c:pt idx="1239">
                  <c:v>72.235238664778066</c:v>
                </c:pt>
                <c:pt idx="1240">
                  <c:v>72.241721976487966</c:v>
                </c:pt>
                <c:pt idx="1241">
                  <c:v>72.24820331851528</c:v>
                </c:pt>
                <c:pt idx="1242">
                  <c:v>72.254682695957982</c:v>
                </c:pt>
                <c:pt idx="1243">
                  <c:v>72.261160113905987</c:v>
                </c:pt>
                <c:pt idx="1244">
                  <c:v>72.267635577441254</c:v>
                </c:pt>
                <c:pt idx="1245">
                  <c:v>72.274109091637754</c:v>
                </c:pt>
                <c:pt idx="1246">
                  <c:v>72.280580661561501</c:v>
                </c:pt>
                <c:pt idx="1247">
                  <c:v>72.287050292270649</c:v>
                </c:pt>
                <c:pt idx="1248">
                  <c:v>72.293517988815424</c:v>
                </c:pt>
                <c:pt idx="1249">
                  <c:v>72.299983756238234</c:v>
                </c:pt>
                <c:pt idx="1250">
                  <c:v>72.306447599573701</c:v>
                </c:pt>
                <c:pt idx="1251">
                  <c:v>72.312909523848646</c:v>
                </c:pt>
                <c:pt idx="1252">
                  <c:v>72.319369534082142</c:v>
                </c:pt>
                <c:pt idx="1253">
                  <c:v>72.325827635285535</c:v>
                </c:pt>
                <c:pt idx="1254">
                  <c:v>72.332283832462537</c:v>
                </c:pt>
                <c:pt idx="1255">
                  <c:v>72.338738130609144</c:v>
                </c:pt>
                <c:pt idx="1256">
                  <c:v>72.345190534713751</c:v>
                </c:pt>
                <c:pt idx="1257">
                  <c:v>72.351641049757191</c:v>
                </c:pt>
                <c:pt idx="1258">
                  <c:v>72.358089680712695</c:v>
                </c:pt>
                <c:pt idx="1259">
                  <c:v>72.364536432546018</c:v>
                </c:pt>
                <c:pt idx="1260">
                  <c:v>72.370981310215328</c:v>
                </c:pt>
                <c:pt idx="1261">
                  <c:v>72.377424318671387</c:v>
                </c:pt>
                <c:pt idx="1262">
                  <c:v>72.383865462857514</c:v>
                </c:pt>
                <c:pt idx="1263">
                  <c:v>72.390304747709649</c:v>
                </c:pt>
                <c:pt idx="1264">
                  <c:v>72.396742178156273</c:v>
                </c:pt>
                <c:pt idx="1265">
                  <c:v>72.403177759118577</c:v>
                </c:pt>
                <c:pt idx="1266">
                  <c:v>72.409611495510447</c:v>
                </c:pt>
                <c:pt idx="1267">
                  <c:v>72.416043392238421</c:v>
                </c:pt>
                <c:pt idx="1268">
                  <c:v>72.422473454201835</c:v>
                </c:pt>
                <c:pt idx="1269">
                  <c:v>72.428901686292775</c:v>
                </c:pt>
                <c:pt idx="1270">
                  <c:v>72.435328093396137</c:v>
                </c:pt>
                <c:pt idx="1271">
                  <c:v>72.441752680389655</c:v>
                </c:pt>
                <c:pt idx="1272">
                  <c:v>72.448175452143872</c:v>
                </c:pt>
                <c:pt idx="1273">
                  <c:v>72.45459641352231</c:v>
                </c:pt>
                <c:pt idx="1274">
                  <c:v>72.461015569381331</c:v>
                </c:pt>
                <c:pt idx="1275">
                  <c:v>72.467432924570275</c:v>
                </c:pt>
                <c:pt idx="1276">
                  <c:v>72.473848483931491</c:v>
                </c:pt>
                <c:pt idx="1277">
                  <c:v>72.480262252300292</c:v>
                </c:pt>
                <c:pt idx="1278">
                  <c:v>72.486674234505031</c:v>
                </c:pt>
                <c:pt idx="1279">
                  <c:v>72.493084435367152</c:v>
                </c:pt>
                <c:pt idx="1280">
                  <c:v>72.499492859701178</c:v>
                </c:pt>
                <c:pt idx="1281">
                  <c:v>72.505899512314741</c:v>
                </c:pt>
                <c:pt idx="1282">
                  <c:v>72.512304398008652</c:v>
                </c:pt>
                <c:pt idx="1283">
                  <c:v>72.5187075215769</c:v>
                </c:pt>
                <c:pt idx="1284">
                  <c:v>72.525108887806638</c:v>
                </c:pt>
                <c:pt idx="1285">
                  <c:v>72.531508501478299</c:v>
                </c:pt>
                <c:pt idx="1286">
                  <c:v>72.537906367365579</c:v>
                </c:pt>
                <c:pt idx="1287">
                  <c:v>72.544302490235467</c:v>
                </c:pt>
                <c:pt idx="1288">
                  <c:v>72.550696874848242</c:v>
                </c:pt>
                <c:pt idx="1289">
                  <c:v>72.557089525957579</c:v>
                </c:pt>
                <c:pt idx="1290">
                  <c:v>72.5634804483105</c:v>
                </c:pt>
                <c:pt idx="1291">
                  <c:v>72.569869646647419</c:v>
                </c:pt>
                <c:pt idx="1292">
                  <c:v>72.576257125702227</c:v>
                </c:pt>
                <c:pt idx="1293">
                  <c:v>72.582642890202251</c:v>
                </c:pt>
                <c:pt idx="1294">
                  <c:v>72.589026944868294</c:v>
                </c:pt>
                <c:pt idx="1295">
                  <c:v>72.595409294414708</c:v>
                </c:pt>
                <c:pt idx="1296">
                  <c:v>72.601789943549349</c:v>
                </c:pt>
                <c:pt idx="1297">
                  <c:v>72.60816889697368</c:v>
                </c:pt>
                <c:pt idx="1298">
                  <c:v>72.614546159382755</c:v>
                </c:pt>
                <c:pt idx="1299">
                  <c:v>72.620921735465231</c:v>
                </c:pt>
                <c:pt idx="1300">
                  <c:v>72.627295629903429</c:v>
                </c:pt>
                <c:pt idx="1301">
                  <c:v>72.633667847373388</c:v>
                </c:pt>
                <c:pt idx="1302">
                  <c:v>72.640038392544781</c:v>
                </c:pt>
                <c:pt idx="1303">
                  <c:v>72.64640727008107</c:v>
                </c:pt>
                <c:pt idx="1304">
                  <c:v>72.652774484639465</c:v>
                </c:pt>
                <c:pt idx="1305">
                  <c:v>72.659140040870966</c:v>
                </c:pt>
                <c:pt idx="1306">
                  <c:v>72.665503943420376</c:v>
                </c:pt>
                <c:pt idx="1307">
                  <c:v>72.671866196926331</c:v>
                </c:pt>
                <c:pt idx="1308">
                  <c:v>72.678226806021385</c:v>
                </c:pt>
                <c:pt idx="1309">
                  <c:v>72.684585775331939</c:v>
                </c:pt>
                <c:pt idx="1310">
                  <c:v>72.690943109478326</c:v>
                </c:pt>
                <c:pt idx="1311">
                  <c:v>72.697298813074809</c:v>
                </c:pt>
                <c:pt idx="1312">
                  <c:v>72.703652890729657</c:v>
                </c:pt>
                <c:pt idx="1313">
                  <c:v>72.71000534704514</c:v>
                </c:pt>
                <c:pt idx="1314">
                  <c:v>72.716356186617517</c:v>
                </c:pt>
                <c:pt idx="1315">
                  <c:v>72.722705414037122</c:v>
                </c:pt>
                <c:pt idx="1316">
                  <c:v>72.729053033888377</c:v>
                </c:pt>
                <c:pt idx="1317">
                  <c:v>72.735399050749777</c:v>
                </c:pt>
                <c:pt idx="1318">
                  <c:v>72.741743469193992</c:v>
                </c:pt>
                <c:pt idx="1319">
                  <c:v>72.748086293787807</c:v>
                </c:pt>
                <c:pt idx="1320">
                  <c:v>72.754427529092212</c:v>
                </c:pt>
                <c:pt idx="1321">
                  <c:v>72.76076717966238</c:v>
                </c:pt>
                <c:pt idx="1322">
                  <c:v>72.767105250047749</c:v>
                </c:pt>
                <c:pt idx="1323">
                  <c:v>72.773441744791995</c:v>
                </c:pt>
                <c:pt idx="1324">
                  <c:v>72.779776668433058</c:v>
                </c:pt>
                <c:pt idx="1325">
                  <c:v>72.786110025503248</c:v>
                </c:pt>
                <c:pt idx="1326">
                  <c:v>72.792441820529163</c:v>
                </c:pt>
                <c:pt idx="1327">
                  <c:v>72.79877205803173</c:v>
                </c:pt>
                <c:pt idx="1328">
                  <c:v>72.805100742526335</c:v>
                </c:pt>
                <c:pt idx="1329">
                  <c:v>72.81142787852275</c:v>
                </c:pt>
                <c:pt idx="1330">
                  <c:v>72.817753470525133</c:v>
                </c:pt>
                <c:pt idx="1331">
                  <c:v>72.824077523032187</c:v>
                </c:pt>
                <c:pt idx="1332">
                  <c:v>72.830400040537</c:v>
                </c:pt>
                <c:pt idx="1333">
                  <c:v>72.836721027527275</c:v>
                </c:pt>
                <c:pt idx="1334">
                  <c:v>72.843040488485158</c:v>
                </c:pt>
                <c:pt idx="1335">
                  <c:v>72.849358427887424</c:v>
                </c:pt>
                <c:pt idx="1336">
                  <c:v>72.855674850205403</c:v>
                </c:pt>
                <c:pt idx="1337">
                  <c:v>72.861989759905029</c:v>
                </c:pt>
                <c:pt idx="1338">
                  <c:v>72.86830316144686</c:v>
                </c:pt>
                <c:pt idx="1339">
                  <c:v>72.874615059286143</c:v>
                </c:pt>
                <c:pt idx="1340">
                  <c:v>72.880925457872777</c:v>
                </c:pt>
                <c:pt idx="1341">
                  <c:v>72.887234361651394</c:v>
                </c:pt>
                <c:pt idx="1342">
                  <c:v>72.893541775061337</c:v>
                </c:pt>
                <c:pt idx="1343">
                  <c:v>72.899847702536746</c:v>
                </c:pt>
                <c:pt idx="1344">
                  <c:v>72.906152148506465</c:v>
                </c:pt>
                <c:pt idx="1345">
                  <c:v>72.912455117394202</c:v>
                </c:pt>
                <c:pt idx="1346">
                  <c:v>72.918756613618484</c:v>
                </c:pt>
                <c:pt idx="1347">
                  <c:v>72.925056641592676</c:v>
                </c:pt>
                <c:pt idx="1348">
                  <c:v>72.931355205725026</c:v>
                </c:pt>
                <c:pt idx="1349">
                  <c:v>72.93765231041867</c:v>
                </c:pt>
                <c:pt idx="1350">
                  <c:v>72.943947960071696</c:v>
                </c:pt>
                <c:pt idx="1351">
                  <c:v>72.950242159077106</c:v>
                </c:pt>
                <c:pt idx="1352">
                  <c:v>72.956534911822885</c:v>
                </c:pt>
                <c:pt idx="1353">
                  <c:v>72.962826222692044</c:v>
                </c:pt>
                <c:pt idx="1354">
                  <c:v>72.969116096062564</c:v>
                </c:pt>
                <c:pt idx="1355">
                  <c:v>72.975404536307494</c:v>
                </c:pt>
                <c:pt idx="1356">
                  <c:v>72.981691547794966</c:v>
                </c:pt>
                <c:pt idx="1357">
                  <c:v>72.987977134888141</c:v>
                </c:pt>
                <c:pt idx="1358">
                  <c:v>72.994261301945372</c:v>
                </c:pt>
                <c:pt idx="1359">
                  <c:v>73.00054405332007</c:v>
                </c:pt>
                <c:pt idx="1360">
                  <c:v>73.006825393360884</c:v>
                </c:pt>
                <c:pt idx="1361">
                  <c:v>73.013105326411576</c:v>
                </c:pt>
                <c:pt idx="1362">
                  <c:v>73.019383856811132</c:v>
                </c:pt>
                <c:pt idx="1363">
                  <c:v>73.025660988893819</c:v>
                </c:pt>
                <c:pt idx="1364">
                  <c:v>73.031936726989088</c:v>
                </c:pt>
                <c:pt idx="1365">
                  <c:v>73.038211075421685</c:v>
                </c:pt>
                <c:pt idx="1366">
                  <c:v>73.044484038511669</c:v>
                </c:pt>
                <c:pt idx="1367">
                  <c:v>73.050755620574435</c:v>
                </c:pt>
                <c:pt idx="1368">
                  <c:v>73.057025825920661</c:v>
                </c:pt>
                <c:pt idx="1369">
                  <c:v>73.063294658856435</c:v>
                </c:pt>
                <c:pt idx="1370">
                  <c:v>73.069562123683255</c:v>
                </c:pt>
                <c:pt idx="1371">
                  <c:v>73.075828224697986</c:v>
                </c:pt>
                <c:pt idx="1372">
                  <c:v>73.082092966192945</c:v>
                </c:pt>
                <c:pt idx="1373">
                  <c:v>73.088356352455918</c:v>
                </c:pt>
                <c:pt idx="1374">
                  <c:v>73.09461838777014</c:v>
                </c:pt>
                <c:pt idx="1375">
                  <c:v>73.100879076414401</c:v>
                </c:pt>
                <c:pt idx="1376">
                  <c:v>73.10713842266297</c:v>
                </c:pt>
                <c:pt idx="1377">
                  <c:v>73.11339643078567</c:v>
                </c:pt>
                <c:pt idx="1378">
                  <c:v>73.119653105047902</c:v>
                </c:pt>
                <c:pt idx="1379">
                  <c:v>73.125908449710693</c:v>
                </c:pt>
                <c:pt idx="1380">
                  <c:v>73.132162469030632</c:v>
                </c:pt>
                <c:pt idx="1381">
                  <c:v>73.138415167259936</c:v>
                </c:pt>
                <c:pt idx="1382">
                  <c:v>73.144666548646541</c:v>
                </c:pt>
                <c:pt idx="1383">
                  <c:v>73.150916617434021</c:v>
                </c:pt>
                <c:pt idx="1384">
                  <c:v>73.157165377861688</c:v>
                </c:pt>
                <c:pt idx="1385">
                  <c:v>73.163412834164518</c:v>
                </c:pt>
                <c:pt idx="1386">
                  <c:v>73.169658990573296</c:v>
                </c:pt>
                <c:pt idx="1387">
                  <c:v>73.175903851314558</c:v>
                </c:pt>
                <c:pt idx="1388">
                  <c:v>73.182147420610605</c:v>
                </c:pt>
                <c:pt idx="1389">
                  <c:v>73.188389702679601</c:v>
                </c:pt>
                <c:pt idx="1390">
                  <c:v>73.194630701735491</c:v>
                </c:pt>
                <c:pt idx="1391">
                  <c:v>73.200870421988114</c:v>
                </c:pt>
                <c:pt idx="1392">
                  <c:v>73.207108867643157</c:v>
                </c:pt>
                <c:pt idx="1393">
                  <c:v>73.213346042902273</c:v>
                </c:pt>
                <c:pt idx="1394">
                  <c:v>73.219581951962923</c:v>
                </c:pt>
                <c:pt idx="1395">
                  <c:v>73.225816599018643</c:v>
                </c:pt>
                <c:pt idx="1396">
                  <c:v>73.232049988258822</c:v>
                </c:pt>
                <c:pt idx="1397">
                  <c:v>73.238282123868913</c:v>
                </c:pt>
                <c:pt idx="1398">
                  <c:v>73.244513010030332</c:v>
                </c:pt>
                <c:pt idx="1399">
                  <c:v>73.250742650920529</c:v>
                </c:pt>
                <c:pt idx="1400">
                  <c:v>73.256971050713034</c:v>
                </c:pt>
                <c:pt idx="1401">
                  <c:v>73.263198213577439</c:v>
                </c:pt>
                <c:pt idx="1402">
                  <c:v>73.269424143679387</c:v>
                </c:pt>
                <c:pt idx="1403">
                  <c:v>73.275648845180697</c:v>
                </c:pt>
                <c:pt idx="1404">
                  <c:v>73.281872322239295</c:v>
                </c:pt>
                <c:pt idx="1405">
                  <c:v>73.288094579009254</c:v>
                </c:pt>
                <c:pt idx="1406">
                  <c:v>73.294315619640855</c:v>
                </c:pt>
                <c:pt idx="1407">
                  <c:v>73.300535448280542</c:v>
                </c:pt>
                <c:pt idx="1408">
                  <c:v>73.306754069071033</c:v>
                </c:pt>
                <c:pt idx="1409">
                  <c:v>73.312971486151199</c:v>
                </c:pt>
                <c:pt idx="1410">
                  <c:v>73.319187703656283</c:v>
                </c:pt>
                <c:pt idx="1411">
                  <c:v>73.325402725717723</c:v>
                </c:pt>
                <c:pt idx="1412">
                  <c:v>73.331616556463317</c:v>
                </c:pt>
                <c:pt idx="1413">
                  <c:v>73.337829200017154</c:v>
                </c:pt>
                <c:pt idx="1414">
                  <c:v>73.344040660499687</c:v>
                </c:pt>
                <c:pt idx="1415">
                  <c:v>73.350250942027742</c:v>
                </c:pt>
                <c:pt idx="1416">
                  <c:v>73.35646004871451</c:v>
                </c:pt>
                <c:pt idx="1417">
                  <c:v>73.362667984669613</c:v>
                </c:pt>
                <c:pt idx="1418">
                  <c:v>73.368874753999066</c:v>
                </c:pt>
                <c:pt idx="1419">
                  <c:v>73.375080360805399</c:v>
                </c:pt>
                <c:pt idx="1420">
                  <c:v>73.381284809187562</c:v>
                </c:pt>
                <c:pt idx="1421">
                  <c:v>73.387488103241012</c:v>
                </c:pt>
                <c:pt idx="1422">
                  <c:v>73.393690247057705</c:v>
                </c:pt>
                <c:pt idx="1423">
                  <c:v>73.399891244726149</c:v>
                </c:pt>
                <c:pt idx="1424">
                  <c:v>73.406091100331395</c:v>
                </c:pt>
                <c:pt idx="1425">
                  <c:v>73.412289817955056</c:v>
                </c:pt>
                <c:pt idx="1426">
                  <c:v>73.418487401675364</c:v>
                </c:pt>
                <c:pt idx="1427">
                  <c:v>73.424683855567153</c:v>
                </c:pt>
                <c:pt idx="1428">
                  <c:v>73.430879183701862</c:v>
                </c:pt>
                <c:pt idx="1429">
                  <c:v>73.43707339014766</c:v>
                </c:pt>
                <c:pt idx="1430">
                  <c:v>73.443266478969306</c:v>
                </c:pt>
                <c:pt idx="1431">
                  <c:v>73.449458454228321</c:v>
                </c:pt>
                <c:pt idx="1432">
                  <c:v>73.455649319982868</c:v>
                </c:pt>
                <c:pt idx="1433">
                  <c:v>73.461839080287959</c:v>
                </c:pt>
                <c:pt idx="1434">
                  <c:v>73.46802773919525</c:v>
                </c:pt>
                <c:pt idx="1435">
                  <c:v>73.474215300753201</c:v>
                </c:pt>
                <c:pt idx="1436">
                  <c:v>73.480401769007116</c:v>
                </c:pt>
                <c:pt idx="1437">
                  <c:v>73.486587147999089</c:v>
                </c:pt>
                <c:pt idx="1438">
                  <c:v>73.492771441768014</c:v>
                </c:pt>
                <c:pt idx="1439">
                  <c:v>73.498954654349703</c:v>
                </c:pt>
                <c:pt idx="1440">
                  <c:v>73.505136789776785</c:v>
                </c:pt>
                <c:pt idx="1441">
                  <c:v>73.511317852078818</c:v>
                </c:pt>
                <c:pt idx="1442">
                  <c:v>73.517497845282307</c:v>
                </c:pt>
                <c:pt idx="1443">
                  <c:v>73.5236767734106</c:v>
                </c:pt>
                <c:pt idx="1444">
                  <c:v>73.529854640484118</c:v>
                </c:pt>
                <c:pt idx="1445">
                  <c:v>73.536031450520142</c:v>
                </c:pt>
                <c:pt idx="1446">
                  <c:v>73.542207207533039</c:v>
                </c:pt>
                <c:pt idx="1447">
                  <c:v>73.548381915534137</c:v>
                </c:pt>
                <c:pt idx="1448">
                  <c:v>73.554555578531847</c:v>
                </c:pt>
                <c:pt idx="1449">
                  <c:v>73.560728200531585</c:v>
                </c:pt>
                <c:pt idx="1450">
                  <c:v>73.566899785535853</c:v>
                </c:pt>
                <c:pt idx="1451">
                  <c:v>73.57307033754428</c:v>
                </c:pt>
                <c:pt idx="1452">
                  <c:v>73.579239860553557</c:v>
                </c:pt>
                <c:pt idx="1453">
                  <c:v>73.585408358557558</c:v>
                </c:pt>
                <c:pt idx="1454">
                  <c:v>73.591575835547289</c:v>
                </c:pt>
                <c:pt idx="1455">
                  <c:v>73.597742295510912</c:v>
                </c:pt>
                <c:pt idx="1456">
                  <c:v>73.603907742433805</c:v>
                </c:pt>
                <c:pt idx="1457">
                  <c:v>73.610072180298545</c:v>
                </c:pt>
                <c:pt idx="1458">
                  <c:v>73.616235613084939</c:v>
                </c:pt>
                <c:pt idx="1459">
                  <c:v>73.622398044770065</c:v>
                </c:pt>
                <c:pt idx="1460">
                  <c:v>73.628559479328217</c:v>
                </c:pt>
                <c:pt idx="1461">
                  <c:v>73.634719920731058</c:v>
                </c:pt>
                <c:pt idx="1462">
                  <c:v>73.640879372947509</c:v>
                </c:pt>
                <c:pt idx="1463">
                  <c:v>73.647037839943792</c:v>
                </c:pt>
                <c:pt idx="1464">
                  <c:v>73.653195325683541</c:v>
                </c:pt>
                <c:pt idx="1465">
                  <c:v>73.65935183412769</c:v>
                </c:pt>
                <c:pt idx="1466">
                  <c:v>73.665507369234646</c:v>
                </c:pt>
                <c:pt idx="1467">
                  <c:v>73.671661934960142</c:v>
                </c:pt>
                <c:pt idx="1468">
                  <c:v>73.677815535257352</c:v>
                </c:pt>
                <c:pt idx="1469">
                  <c:v>73.683968174076895</c:v>
                </c:pt>
                <c:pt idx="1470">
                  <c:v>73.690119855366888</c:v>
                </c:pt>
                <c:pt idx="1471">
                  <c:v>73.696270583072902</c:v>
                </c:pt>
                <c:pt idx="1472">
                  <c:v>73.702420361137982</c:v>
                </c:pt>
                <c:pt idx="1473">
                  <c:v>73.70856919350274</c:v>
                </c:pt>
                <c:pt idx="1474">
                  <c:v>73.714717084105288</c:v>
                </c:pt>
                <c:pt idx="1475">
                  <c:v>73.720864036881338</c:v>
                </c:pt>
                <c:pt idx="1476">
                  <c:v>73.727010055764126</c:v>
                </c:pt>
                <c:pt idx="1477">
                  <c:v>73.733155144684531</c:v>
                </c:pt>
                <c:pt idx="1478">
                  <c:v>73.739299307571045</c:v>
                </c:pt>
                <c:pt idx="1479">
                  <c:v>73.745442548349743</c:v>
                </c:pt>
                <c:pt idx="1480">
                  <c:v>73.751584870944399</c:v>
                </c:pt>
                <c:pt idx="1481">
                  <c:v>73.75772627927644</c:v>
                </c:pt>
                <c:pt idx="1482">
                  <c:v>73.763866777265022</c:v>
                </c:pt>
                <c:pt idx="1483">
                  <c:v>73.770006368826941</c:v>
                </c:pt>
                <c:pt idx="1484">
                  <c:v>73.776145057876803</c:v>
                </c:pt>
                <c:pt idx="1485">
                  <c:v>73.782282848326886</c:v>
                </c:pt>
                <c:pt idx="1486">
                  <c:v>73.788419744087278</c:v>
                </c:pt>
                <c:pt idx="1487">
                  <c:v>73.794555749065822</c:v>
                </c:pt>
                <c:pt idx="1488">
                  <c:v>73.800690867168228</c:v>
                </c:pt>
                <c:pt idx="1489">
                  <c:v>73.806825102297935</c:v>
                </c:pt>
                <c:pt idx="1490">
                  <c:v>73.812958458356292</c:v>
                </c:pt>
                <c:pt idx="1491">
                  <c:v>73.819090939242514</c:v>
                </c:pt>
                <c:pt idx="1492">
                  <c:v>73.825222548853631</c:v>
                </c:pt>
                <c:pt idx="1493">
                  <c:v>73.831353291084639</c:v>
                </c:pt>
                <c:pt idx="1494">
                  <c:v>73.837483169828403</c:v>
                </c:pt>
                <c:pt idx="1495">
                  <c:v>73.843612188975754</c:v>
                </c:pt>
                <c:pt idx="1496">
                  <c:v>73.849740352415452</c:v>
                </c:pt>
                <c:pt idx="1497">
                  <c:v>73.855867664034221</c:v>
                </c:pt>
                <c:pt idx="1498">
                  <c:v>73.861994127716841</c:v>
                </c:pt>
                <c:pt idx="1499">
                  <c:v>73.868119747346029</c:v>
                </c:pt>
                <c:pt idx="1500">
                  <c:v>73.87424452680257</c:v>
                </c:pt>
                <c:pt idx="1501">
                  <c:v>73.880368469965276</c:v>
                </c:pt>
                <c:pt idx="1502">
                  <c:v>73.886491580711024</c:v>
                </c:pt>
                <c:pt idx="1503">
                  <c:v>73.892613862914786</c:v>
                </c:pt>
                <c:pt idx="1504">
                  <c:v>73.898735320449632</c:v>
                </c:pt>
                <c:pt idx="1505">
                  <c:v>73.904855957186754</c:v>
                </c:pt>
                <c:pt idx="1506">
                  <c:v>73.910975776995485</c:v>
                </c:pt>
                <c:pt idx="1507">
                  <c:v>73.917094783743309</c:v>
                </c:pt>
                <c:pt idx="1508">
                  <c:v>73.92321298129589</c:v>
                </c:pt>
                <c:pt idx="1509">
                  <c:v>73.929330373517104</c:v>
                </c:pt>
                <c:pt idx="1510">
                  <c:v>73.935446964269005</c:v>
                </c:pt>
                <c:pt idx="1511">
                  <c:v>73.941562757411887</c:v>
                </c:pt>
                <c:pt idx="1512">
                  <c:v>73.947677756804325</c:v>
                </c:pt>
                <c:pt idx="1513">
                  <c:v>73.953791966303143</c:v>
                </c:pt>
                <c:pt idx="1514">
                  <c:v>73.959905389763435</c:v>
                </c:pt>
                <c:pt idx="1515">
                  <c:v>73.966018031038615</c:v>
                </c:pt>
                <c:pt idx="1516">
                  <c:v>73.972129893980451</c:v>
                </c:pt>
                <c:pt idx="1517">
                  <c:v>73.978240982438976</c:v>
                </c:pt>
                <c:pt idx="1518">
                  <c:v>73.984351300262674</c:v>
                </c:pt>
                <c:pt idx="1519">
                  <c:v>73.990460851298366</c:v>
                </c:pt>
                <c:pt idx="1520">
                  <c:v>73.99656963939124</c:v>
                </c:pt>
                <c:pt idx="1521">
                  <c:v>74.002677668384919</c:v>
                </c:pt>
                <c:pt idx="1522">
                  <c:v>74.008784942121522</c:v>
                </c:pt>
                <c:pt idx="1523">
                  <c:v>74.014891464441519</c:v>
                </c:pt>
                <c:pt idx="1524">
                  <c:v>74.020997239183913</c:v>
                </c:pt>
                <c:pt idx="1525">
                  <c:v>74.027102270186191</c:v>
                </c:pt>
                <c:pt idx="1526">
                  <c:v>74.033206561284331</c:v>
                </c:pt>
                <c:pt idx="1527">
                  <c:v>74.039310116312819</c:v>
                </c:pt>
                <c:pt idx="1528">
                  <c:v>74.045412939104736</c:v>
                </c:pt>
                <c:pt idx="1529">
                  <c:v>74.051515033491697</c:v>
                </c:pt>
                <c:pt idx="1530">
                  <c:v>74.057616403303868</c:v>
                </c:pt>
                <c:pt idx="1531">
                  <c:v>74.063717052370066</c:v>
                </c:pt>
                <c:pt idx="1532">
                  <c:v>74.069816984517686</c:v>
                </c:pt>
                <c:pt idx="1533">
                  <c:v>74.075916203572774</c:v>
                </c:pt>
                <c:pt idx="1534">
                  <c:v>74.082014713360039</c:v>
                </c:pt>
                <c:pt idx="1535">
                  <c:v>74.088112517702811</c:v>
                </c:pt>
                <c:pt idx="1536">
                  <c:v>74.094209620423172</c:v>
                </c:pt>
                <c:pt idx="1537">
                  <c:v>74.100306025341879</c:v>
                </c:pt>
                <c:pt idx="1538">
                  <c:v>74.106401736278414</c:v>
                </c:pt>
                <c:pt idx="1539">
                  <c:v>74.112496757051019</c:v>
                </c:pt>
                <c:pt idx="1540">
                  <c:v>74.118591091476659</c:v>
                </c:pt>
                <c:pt idx="1541">
                  <c:v>74.124684743371162</c:v>
                </c:pt>
                <c:pt idx="1542">
                  <c:v>74.130777716549019</c:v>
                </c:pt>
                <c:pt idx="1543">
                  <c:v>74.1368700148237</c:v>
                </c:pt>
                <c:pt idx="1544">
                  <c:v>74.142961642007364</c:v>
                </c:pt>
                <c:pt idx="1545">
                  <c:v>74.149052601911123</c:v>
                </c:pt>
                <c:pt idx="1546">
                  <c:v>74.155142898344863</c:v>
                </c:pt>
                <c:pt idx="1547">
                  <c:v>74.161232535117492</c:v>
                </c:pt>
                <c:pt idx="1548">
                  <c:v>74.167321516036694</c:v>
                </c:pt>
                <c:pt idx="1549">
                  <c:v>74.173409844909159</c:v>
                </c:pt>
                <c:pt idx="1550">
                  <c:v>74.179497525540498</c:v>
                </c:pt>
                <c:pt idx="1551">
                  <c:v>74.18558456173524</c:v>
                </c:pt>
                <c:pt idx="1552">
                  <c:v>74.191670957296978</c:v>
                </c:pt>
                <c:pt idx="1553">
                  <c:v>74.197756716028223</c:v>
                </c:pt>
                <c:pt idx="1554">
                  <c:v>74.203841841730565</c:v>
                </c:pt>
                <c:pt idx="1555">
                  <c:v>74.209926338204568</c:v>
                </c:pt>
                <c:pt idx="1556">
                  <c:v>74.216010209249887</c:v>
                </c:pt>
                <c:pt idx="1557">
                  <c:v>74.222093458665242</c:v>
                </c:pt>
                <c:pt idx="1558">
                  <c:v>74.228176090248425</c:v>
                </c:pt>
                <c:pt idx="1559">
                  <c:v>74.23425810779635</c:v>
                </c:pt>
                <c:pt idx="1560">
                  <c:v>74.240339515105049</c:v>
                </c:pt>
                <c:pt idx="1561">
                  <c:v>74.246420315969701</c:v>
                </c:pt>
                <c:pt idx="1562">
                  <c:v>74.252500514184604</c:v>
                </c:pt>
                <c:pt idx="1563">
                  <c:v>74.258580113543317</c:v>
                </c:pt>
                <c:pt idx="1564">
                  <c:v>74.264659117838519</c:v>
                </c:pt>
                <c:pt idx="1565">
                  <c:v>74.270737530862121</c:v>
                </c:pt>
                <c:pt idx="1566">
                  <c:v>74.276815356405322</c:v>
                </c:pt>
                <c:pt idx="1567">
                  <c:v>74.282892598258471</c:v>
                </c:pt>
                <c:pt idx="1568">
                  <c:v>74.288969260211289</c:v>
                </c:pt>
                <c:pt idx="1569">
                  <c:v>74.295045346052689</c:v>
                </c:pt>
                <c:pt idx="1570">
                  <c:v>74.301120859570958</c:v>
                </c:pt>
                <c:pt idx="1571">
                  <c:v>74.3071958045537</c:v>
                </c:pt>
                <c:pt idx="1572">
                  <c:v>74.313270184787811</c:v>
                </c:pt>
                <c:pt idx="1573">
                  <c:v>74.319344004059573</c:v>
                </c:pt>
                <c:pt idx="1574">
                  <c:v>74.325417266154673</c:v>
                </c:pt>
                <c:pt idx="1575">
                  <c:v>74.331489974858172</c:v>
                </c:pt>
                <c:pt idx="1576">
                  <c:v>74.337562133954506</c:v>
                </c:pt>
                <c:pt idx="1577">
                  <c:v>74.343633747227585</c:v>
                </c:pt>
                <c:pt idx="1578">
                  <c:v>74.349704818460779</c:v>
                </c:pt>
                <c:pt idx="1579">
                  <c:v>74.35577535143689</c:v>
                </c:pt>
                <c:pt idx="1580">
                  <c:v>74.361845349938221</c:v>
                </c:pt>
                <c:pt idx="1581">
                  <c:v>74.367914817746595</c:v>
                </c:pt>
                <c:pt idx="1582">
                  <c:v>74.373983758643305</c:v>
                </c:pt>
                <c:pt idx="1583">
                  <c:v>74.380052176409251</c:v>
                </c:pt>
                <c:pt idx="1584">
                  <c:v>74.386120074824831</c:v>
                </c:pt>
                <c:pt idx="1585">
                  <c:v>74.392187457670076</c:v>
                </c:pt>
                <c:pt idx="1586">
                  <c:v>74.398254328724548</c:v>
                </c:pt>
                <c:pt idx="1587">
                  <c:v>74.404320691767467</c:v>
                </c:pt>
                <c:pt idx="1588">
                  <c:v>74.41038655057767</c:v>
                </c:pt>
                <c:pt idx="1589">
                  <c:v>74.416451908933638</c:v>
                </c:pt>
                <c:pt idx="1590">
                  <c:v>74.422516770613512</c:v>
                </c:pt>
                <c:pt idx="1591">
                  <c:v>74.428581139395149</c:v>
                </c:pt>
                <c:pt idx="1592">
                  <c:v>74.434645019056077</c:v>
                </c:pt>
                <c:pt idx="1593">
                  <c:v>74.440708413373557</c:v>
                </c:pt>
                <c:pt idx="1594">
                  <c:v>74.446771326124576</c:v>
                </c:pt>
                <c:pt idx="1595">
                  <c:v>74.452833761085898</c:v>
                </c:pt>
                <c:pt idx="1596">
                  <c:v>74.458895722034029</c:v>
                </c:pt>
                <c:pt idx="1597">
                  <c:v>74.464957212745347</c:v>
                </c:pt>
                <c:pt idx="1598">
                  <c:v>74.471018236995917</c:v>
                </c:pt>
                <c:pt idx="1599">
                  <c:v>74.477078798561749</c:v>
                </c:pt>
                <c:pt idx="1600">
                  <c:v>74.483138901218652</c:v>
                </c:pt>
                <c:pt idx="1601">
                  <c:v>74.48919854874228</c:v>
                </c:pt>
                <c:pt idx="1602">
                  <c:v>74.495257744908216</c:v>
                </c:pt>
                <c:pt idx="1603">
                  <c:v>74.501316493491927</c:v>
                </c:pt>
                <c:pt idx="1604">
                  <c:v>74.507374798268771</c:v>
                </c:pt>
                <c:pt idx="1605">
                  <c:v>74.513432663014115</c:v>
                </c:pt>
                <c:pt idx="1606">
                  <c:v>74.519490091503215</c:v>
                </c:pt>
                <c:pt idx="1607">
                  <c:v>74.525547087511328</c:v>
                </c:pt>
                <c:pt idx="1608">
                  <c:v>74.531603654813708</c:v>
                </c:pt>
                <c:pt idx="1609">
                  <c:v>74.537659797185611</c:v>
                </c:pt>
                <c:pt idx="1610">
                  <c:v>74.543715518402351</c:v>
                </c:pt>
                <c:pt idx="1611">
                  <c:v>74.549770822239267</c:v>
                </c:pt>
                <c:pt idx="1612">
                  <c:v>74.555825712471758</c:v>
                </c:pt>
                <c:pt idx="1613">
                  <c:v>74.561880192875307</c:v>
                </c:pt>
                <c:pt idx="1614">
                  <c:v>74.567934267225539</c:v>
                </c:pt>
                <c:pt idx="1615">
                  <c:v>74.573987939298135</c:v>
                </c:pt>
                <c:pt idx="1616">
                  <c:v>74.580041212868991</c:v>
                </c:pt>
                <c:pt idx="1617">
                  <c:v>74.586094091714116</c:v>
                </c:pt>
                <c:pt idx="1618">
                  <c:v>74.592146579609704</c:v>
                </c:pt>
                <c:pt idx="1619">
                  <c:v>74.598198680332146</c:v>
                </c:pt>
                <c:pt idx="1620">
                  <c:v>74.604250397658021</c:v>
                </c:pt>
                <c:pt idx="1621">
                  <c:v>74.610301735364203</c:v>
                </c:pt>
                <c:pt idx="1622">
                  <c:v>74.616352697227754</c:v>
                </c:pt>
                <c:pt idx="1623">
                  <c:v>74.622403287026046</c:v>
                </c:pt>
                <c:pt idx="1624">
                  <c:v>74.628453508536708</c:v>
                </c:pt>
                <c:pt idx="1625">
                  <c:v>74.634503365537697</c:v>
                </c:pt>
                <c:pt idx="1626">
                  <c:v>74.640552861807279</c:v>
                </c:pt>
                <c:pt idx="1627">
                  <c:v>74.64660200112408</c:v>
                </c:pt>
                <c:pt idx="1628">
                  <c:v>74.652650787267063</c:v>
                </c:pt>
                <c:pt idx="1629">
                  <c:v>74.658699224015578</c:v>
                </c:pt>
                <c:pt idx="1630">
                  <c:v>74.664747315149398</c:v>
                </c:pt>
                <c:pt idx="1631">
                  <c:v>74.670795064448697</c:v>
                </c:pt>
                <c:pt idx="1632">
                  <c:v>74.676842475694073</c:v>
                </c:pt>
                <c:pt idx="1633">
                  <c:v>74.682889552666595</c:v>
                </c:pt>
                <c:pt idx="1634">
                  <c:v>74.68893629914777</c:v>
                </c:pt>
                <c:pt idx="1635">
                  <c:v>74.694982718919633</c:v>
                </c:pt>
                <c:pt idx="1636">
                  <c:v>74.701028815764744</c:v>
                </c:pt>
                <c:pt idx="1637">
                  <c:v>74.707074593466146</c:v>
                </c:pt>
                <c:pt idx="1638">
                  <c:v>74.713120055807437</c:v>
                </c:pt>
                <c:pt idx="1639">
                  <c:v>74.719165206572811</c:v>
                </c:pt>
                <c:pt idx="1640">
                  <c:v>74.725210049547016</c:v>
                </c:pt>
                <c:pt idx="1641">
                  <c:v>74.731254588515426</c:v>
                </c:pt>
                <c:pt idx="1642">
                  <c:v>74.737298827264013</c:v>
                </c:pt>
                <c:pt idx="1643">
                  <c:v>74.743342769579414</c:v>
                </c:pt>
                <c:pt idx="1644">
                  <c:v>74.749386419248907</c:v>
                </c:pt>
                <c:pt idx="1645">
                  <c:v>74.755429780060453</c:v>
                </c:pt>
                <c:pt idx="1646">
                  <c:v>74.761472855802708</c:v>
                </c:pt>
                <c:pt idx="1647">
                  <c:v>74.767515650265054</c:v>
                </c:pt>
                <c:pt idx="1648">
                  <c:v>74.773558167237596</c:v>
                </c:pt>
                <c:pt idx="1649">
                  <c:v>74.779600410511193</c:v>
                </c:pt>
                <c:pt idx="1650">
                  <c:v>74.785642383877487</c:v>
                </c:pt>
                <c:pt idx="1651">
                  <c:v>74.791684091128914</c:v>
                </c:pt>
                <c:pt idx="1652">
                  <c:v>74.797725536058678</c:v>
                </c:pt>
                <c:pt idx="1653">
                  <c:v>74.803766722460878</c:v>
                </c:pt>
                <c:pt idx="1654">
                  <c:v>74.80980765413041</c:v>
                </c:pt>
                <c:pt idx="1655">
                  <c:v>74.815848334863048</c:v>
                </c:pt>
                <c:pt idx="1656">
                  <c:v>74.821888768455494</c:v>
                </c:pt>
                <c:pt idx="1657">
                  <c:v>74.827928958705272</c:v>
                </c:pt>
                <c:pt idx="1658">
                  <c:v>74.833968909410899</c:v>
                </c:pt>
                <c:pt idx="1659">
                  <c:v>74.840008624371805</c:v>
                </c:pt>
                <c:pt idx="1660">
                  <c:v>74.846048107388398</c:v>
                </c:pt>
                <c:pt idx="1661">
                  <c:v>74.852087362262068</c:v>
                </c:pt>
                <c:pt idx="1662">
                  <c:v>74.858126392795171</c:v>
                </c:pt>
                <c:pt idx="1663">
                  <c:v>74.864165202791142</c:v>
                </c:pt>
                <c:pt idx="1664">
                  <c:v>74.870203796054383</c:v>
                </c:pt>
                <c:pt idx="1665">
                  <c:v>74.87624217639042</c:v>
                </c:pt>
                <c:pt idx="1666">
                  <c:v>74.8822803476058</c:v>
                </c:pt>
                <c:pt idx="1667">
                  <c:v>74.888318313508222</c:v>
                </c:pt>
                <c:pt idx="1668">
                  <c:v>74.894356077906465</c:v>
                </c:pt>
                <c:pt idx="1669">
                  <c:v>74.900393644610432</c:v>
                </c:pt>
                <c:pt idx="1670">
                  <c:v>74.906431017431231</c:v>
                </c:pt>
                <c:pt idx="1671">
                  <c:v>74.912468200181095</c:v>
                </c:pt>
                <c:pt idx="1672">
                  <c:v>74.918505196673451</c:v>
                </c:pt>
                <c:pt idx="1673">
                  <c:v>74.924542010722988</c:v>
                </c:pt>
                <c:pt idx="1674">
                  <c:v>74.930578646145563</c:v>
                </c:pt>
                <c:pt idx="1675">
                  <c:v>74.936615106758339</c:v>
                </c:pt>
                <c:pt idx="1676">
                  <c:v>74.942651396379688</c:v>
                </c:pt>
                <c:pt idx="1677">
                  <c:v>74.948687518829345</c:v>
                </c:pt>
                <c:pt idx="1678">
                  <c:v>74.954723477928312</c:v>
                </c:pt>
                <c:pt idx="1679">
                  <c:v>74.960759277498909</c:v>
                </c:pt>
                <c:pt idx="1680">
                  <c:v>74.966794921364837</c:v>
                </c:pt>
                <c:pt idx="1681">
                  <c:v>74.972830413351161</c:v>
                </c:pt>
                <c:pt idx="1682">
                  <c:v>74.978865757284311</c:v>
                </c:pt>
                <c:pt idx="1683">
                  <c:v>74.984900956992121</c:v>
                </c:pt>
                <c:pt idx="1684">
                  <c:v>74.990936016303905</c:v>
                </c:pt>
                <c:pt idx="1685">
                  <c:v>74.996970939050399</c:v>
                </c:pt>
                <c:pt idx="1686">
                  <c:v>75.003005729063744</c:v>
                </c:pt>
                <c:pt idx="1687">
                  <c:v>75.009040390177674</c:v>
                </c:pt>
                <c:pt idx="1688">
                  <c:v>75.015074926227342</c:v>
                </c:pt>
                <c:pt idx="1689">
                  <c:v>75.021109341049467</c:v>
                </c:pt>
                <c:pt idx="1690">
                  <c:v>75.027143638482343</c:v>
                </c:pt>
                <c:pt idx="1691">
                  <c:v>75.033177822365772</c:v>
                </c:pt>
                <c:pt idx="1692">
                  <c:v>75.039211896541161</c:v>
                </c:pt>
                <c:pt idx="1693">
                  <c:v>75.045245864851537</c:v>
                </c:pt>
                <c:pt idx="1694">
                  <c:v>75.051279731141548</c:v>
                </c:pt>
                <c:pt idx="1695">
                  <c:v>75.057313499257461</c:v>
                </c:pt>
                <c:pt idx="1696">
                  <c:v>75.063347173047291</c:v>
                </c:pt>
                <c:pt idx="1697">
                  <c:v>75.06938075636063</c:v>
                </c:pt>
                <c:pt idx="1698">
                  <c:v>75.075414253048862</c:v>
                </c:pt>
                <c:pt idx="1699">
                  <c:v>75.081447666965076</c:v>
                </c:pt>
                <c:pt idx="1700">
                  <c:v>75.087481001964065</c:v>
                </c:pt>
                <c:pt idx="1701">
                  <c:v>75.093514261902428</c:v>
                </c:pt>
                <c:pt idx="1702">
                  <c:v>75.099547450638568</c:v>
                </c:pt>
                <c:pt idx="1703">
                  <c:v>75.105580572032665</c:v>
                </c:pt>
                <c:pt idx="1704">
                  <c:v>75.111613629946746</c:v>
                </c:pt>
                <c:pt idx="1705">
                  <c:v>75.117646628244657</c:v>
                </c:pt>
                <c:pt idx="1706">
                  <c:v>75.123679570792163</c:v>
                </c:pt>
                <c:pt idx="1707">
                  <c:v>75.129712461456862</c:v>
                </c:pt>
                <c:pt idx="1708">
                  <c:v>75.135745304108283</c:v>
                </c:pt>
                <c:pt idx="1709">
                  <c:v>75.141778102617934</c:v>
                </c:pt>
                <c:pt idx="1710">
                  <c:v>75.147810860859195</c:v>
                </c:pt>
                <c:pt idx="1711">
                  <c:v>75.153843582707495</c:v>
                </c:pt>
                <c:pt idx="1712">
                  <c:v>75.159876272040165</c:v>
                </c:pt>
                <c:pt idx="1713">
                  <c:v>75.165908932736627</c:v>
                </c:pt>
                <c:pt idx="1714">
                  <c:v>75.171941568678321</c:v>
                </c:pt>
                <c:pt idx="1715">
                  <c:v>75.177974183748702</c:v>
                </c:pt>
                <c:pt idx="1716">
                  <c:v>75.184006781833361</c:v>
                </c:pt>
                <c:pt idx="1717">
                  <c:v>75.190039366819931</c:v>
                </c:pt>
                <c:pt idx="1718">
                  <c:v>75.196071942598181</c:v>
                </c:pt>
                <c:pt idx="1719">
                  <c:v>75.202104513060036</c:v>
                </c:pt>
                <c:pt idx="1720">
                  <c:v>75.208137082099583</c:v>
                </c:pt>
                <c:pt idx="1721">
                  <c:v>75.214169653613013</c:v>
                </c:pt>
                <c:pt idx="1722">
                  <c:v>75.220202231498845</c:v>
                </c:pt>
                <c:pt idx="1723">
                  <c:v>75.226234819657705</c:v>
                </c:pt>
                <c:pt idx="1724">
                  <c:v>75.232267421992532</c:v>
                </c:pt>
                <c:pt idx="1725">
                  <c:v>75.238300042408483</c:v>
                </c:pt>
                <c:pt idx="1726">
                  <c:v>75.24433268481306</c:v>
                </c:pt>
                <c:pt idx="1727">
                  <c:v>75.25036535311601</c:v>
                </c:pt>
                <c:pt idx="1728">
                  <c:v>75.256398051229425</c:v>
                </c:pt>
                <c:pt idx="1729">
                  <c:v>75.262430783067771</c:v>
                </c:pt>
                <c:pt idx="1730">
                  <c:v>75.268463552547885</c:v>
                </c:pt>
                <c:pt idx="1731">
                  <c:v>75.274496363588952</c:v>
                </c:pt>
                <c:pt idx="1732">
                  <c:v>75.280529220112598</c:v>
                </c:pt>
                <c:pt idx="1733">
                  <c:v>75.286562126042924</c:v>
                </c:pt>
                <c:pt idx="1734">
                  <c:v>75.292595085306417</c:v>
                </c:pt>
                <c:pt idx="1735">
                  <c:v>75.298628101832065</c:v>
                </c:pt>
                <c:pt idx="1736">
                  <c:v>75.304661179551388</c:v>
                </c:pt>
                <c:pt idx="1737">
                  <c:v>75.310694322398419</c:v>
                </c:pt>
                <c:pt idx="1738">
                  <c:v>75.316727534309692</c:v>
                </c:pt>
                <c:pt idx="1739">
                  <c:v>75.322760819224328</c:v>
                </c:pt>
                <c:pt idx="1740">
                  <c:v>75.328794181084078</c:v>
                </c:pt>
                <c:pt idx="1741">
                  <c:v>75.334827623833235</c:v>
                </c:pt>
                <c:pt idx="1742">
                  <c:v>75.340861151418792</c:v>
                </c:pt>
                <c:pt idx="1743">
                  <c:v>75.346894767790289</c:v>
                </c:pt>
                <c:pt idx="1744">
                  <c:v>75.35292847690009</c:v>
                </c:pt>
                <c:pt idx="1745">
                  <c:v>75.358962282703132</c:v>
                </c:pt>
                <c:pt idx="1746">
                  <c:v>75.364996189157111</c:v>
                </c:pt>
                <c:pt idx="1747">
                  <c:v>75.371030200222478</c:v>
                </c:pt>
                <c:pt idx="1748">
                  <c:v>75.377064319862427</c:v>
                </c:pt>
                <c:pt idx="1749">
                  <c:v>75.383098552042966</c:v>
                </c:pt>
                <c:pt idx="1750">
                  <c:v>75.389132900732861</c:v>
                </c:pt>
                <c:pt idx="1751">
                  <c:v>75.395167369903788</c:v>
                </c:pt>
                <c:pt idx="1752">
                  <c:v>75.40120196353017</c:v>
                </c:pt>
                <c:pt idx="1753">
                  <c:v>75.407236685589439</c:v>
                </c:pt>
                <c:pt idx="1754">
                  <c:v>75.413271540061757</c:v>
                </c:pt>
                <c:pt idx="1755">
                  <c:v>75.419306530930356</c:v>
                </c:pt>
                <c:pt idx="1756">
                  <c:v>75.425341662181353</c:v>
                </c:pt>
                <c:pt idx="1757">
                  <c:v>75.431376937803819</c:v>
                </c:pt>
                <c:pt idx="1758">
                  <c:v>75.437412361789811</c:v>
                </c:pt>
                <c:pt idx="1759">
                  <c:v>75.443447938134426</c:v>
                </c:pt>
                <c:pt idx="1760">
                  <c:v>75.449483670835789</c:v>
                </c:pt>
                <c:pt idx="1761">
                  <c:v>75.455519563895066</c:v>
                </c:pt>
                <c:pt idx="1762">
                  <c:v>75.461555621316521</c:v>
                </c:pt>
                <c:pt idx="1763">
                  <c:v>75.467591847107471</c:v>
                </c:pt>
                <c:pt idx="1764">
                  <c:v>75.473628245278448</c:v>
                </c:pt>
                <c:pt idx="1765">
                  <c:v>75.479664819843066</c:v>
                </c:pt>
                <c:pt idx="1766">
                  <c:v>75.485701574818123</c:v>
                </c:pt>
                <c:pt idx="1767">
                  <c:v>75.491738514223627</c:v>
                </c:pt>
                <c:pt idx="1768">
                  <c:v>75.497775642082786</c:v>
                </c:pt>
                <c:pt idx="1769">
                  <c:v>75.503812962422074</c:v>
                </c:pt>
                <c:pt idx="1770">
                  <c:v>75.509850479271208</c:v>
                </c:pt>
                <c:pt idx="1771">
                  <c:v>75.515888196663212</c:v>
                </c:pt>
                <c:pt idx="1772">
                  <c:v>75.521926118634411</c:v>
                </c:pt>
                <c:pt idx="1773">
                  <c:v>75.527964249224468</c:v>
                </c:pt>
                <c:pt idx="1774">
                  <c:v>75.534002592476398</c:v>
                </c:pt>
                <c:pt idx="1775">
                  <c:v>75.540041152436615</c:v>
                </c:pt>
                <c:pt idx="1776">
                  <c:v>75.546079933154957</c:v>
                </c:pt>
                <c:pt idx="1777">
                  <c:v>75.552118938684629</c:v>
                </c:pt>
                <c:pt idx="1778">
                  <c:v>75.558158173082361</c:v>
                </c:pt>
                <c:pt idx="1779">
                  <c:v>75.564197640408338</c:v>
                </c:pt>
                <c:pt idx="1780">
                  <c:v>75.570237344726223</c:v>
                </c:pt>
                <c:pt idx="1781">
                  <c:v>75.576277290103235</c:v>
                </c:pt>
                <c:pt idx="1782">
                  <c:v>75.582317480610129</c:v>
                </c:pt>
                <c:pt idx="1783">
                  <c:v>75.588357920321258</c:v>
                </c:pt>
                <c:pt idx="1784">
                  <c:v>75.594398613314553</c:v>
                </c:pt>
                <c:pt idx="1785">
                  <c:v>75.600439563671571</c:v>
                </c:pt>
                <c:pt idx="1786">
                  <c:v>75.606480775477522</c:v>
                </c:pt>
                <c:pt idx="1787">
                  <c:v>75.612522252821279</c:v>
                </c:pt>
                <c:pt idx="1788">
                  <c:v>75.618563999795455</c:v>
                </c:pt>
                <c:pt idx="1789">
                  <c:v>75.624606020496316</c:v>
                </c:pt>
                <c:pt idx="1790">
                  <c:v>75.630648319023905</c:v>
                </c:pt>
                <c:pt idx="1791">
                  <c:v>75.636690899482105</c:v>
                </c:pt>
                <c:pt idx="1792">
                  <c:v>75.642733765978448</c:v>
                </c:pt>
                <c:pt idx="1793">
                  <c:v>75.648776922624421</c:v>
                </c:pt>
                <c:pt idx="1794">
                  <c:v>75.654820373535301</c:v>
                </c:pt>
                <c:pt idx="1795">
                  <c:v>75.660864122830233</c:v>
                </c:pt>
                <c:pt idx="1796">
                  <c:v>75.666908174632269</c:v>
                </c:pt>
                <c:pt idx="1797">
                  <c:v>75.672952533068397</c:v>
                </c:pt>
                <c:pt idx="1798">
                  <c:v>75.678997202269514</c:v>
                </c:pt>
                <c:pt idx="1799">
                  <c:v>75.685042186370524</c:v>
                </c:pt>
                <c:pt idx="1800">
                  <c:v>75.691087489510309</c:v>
                </c:pt>
                <c:pt idx="1801">
                  <c:v>75.697133115831775</c:v>
                </c:pt>
                <c:pt idx="1802">
                  <c:v>75.703179069481877</c:v>
                </c:pt>
                <c:pt idx="1803">
                  <c:v>75.709225354611661</c:v>
                </c:pt>
                <c:pt idx="1804">
                  <c:v>75.71527197537624</c:v>
                </c:pt>
                <c:pt idx="1805">
                  <c:v>75.721318935934875</c:v>
                </c:pt>
                <c:pt idx="1806">
                  <c:v>75.727366240450976</c:v>
                </c:pt>
                <c:pt idx="1807">
                  <c:v>75.733413893092134</c:v>
                </c:pt>
                <c:pt idx="1808">
                  <c:v>75.739461898030115</c:v>
                </c:pt>
                <c:pt idx="1809">
                  <c:v>75.745510259440934</c:v>
                </c:pt>
                <c:pt idx="1810">
                  <c:v>75.751558981504871</c:v>
                </c:pt>
                <c:pt idx="1811">
                  <c:v>75.757608068406469</c:v>
                </c:pt>
                <c:pt idx="1812">
                  <c:v>75.76365752433459</c:v>
                </c:pt>
                <c:pt idx="1813">
                  <c:v>75.769707353482417</c:v>
                </c:pt>
                <c:pt idx="1814">
                  <c:v>75.775757560047509</c:v>
                </c:pt>
                <c:pt idx="1815">
                  <c:v>75.781808148231775</c:v>
                </c:pt>
                <c:pt idx="1816">
                  <c:v>75.787859122241613</c:v>
                </c:pt>
                <c:pt idx="1817">
                  <c:v>75.793910486287771</c:v>
                </c:pt>
                <c:pt idx="1818">
                  <c:v>75.799962244585515</c:v>
                </c:pt>
                <c:pt idx="1819">
                  <c:v>75.806014401354574</c:v>
                </c:pt>
                <c:pt idx="1820">
                  <c:v>75.812066960819251</c:v>
                </c:pt>
                <c:pt idx="1821">
                  <c:v>75.818119927208343</c:v>
                </c:pt>
                <c:pt idx="1822">
                  <c:v>75.824173304755234</c:v>
                </c:pt>
                <c:pt idx="1823">
                  <c:v>75.830227097697914</c:v>
                </c:pt>
                <c:pt idx="1824">
                  <c:v>75.836281310279006</c:v>
                </c:pt>
                <c:pt idx="1825">
                  <c:v>75.842335946745777</c:v>
                </c:pt>
                <c:pt idx="1826">
                  <c:v>75.848391011350188</c:v>
                </c:pt>
                <c:pt idx="1827">
                  <c:v>75.854446508348914</c:v>
                </c:pt>
                <c:pt idx="1828">
                  <c:v>75.860502442003323</c:v>
                </c:pt>
                <c:pt idx="1829">
                  <c:v>75.866558816579627</c:v>
                </c:pt>
                <c:pt idx="1830">
                  <c:v>75.872615636348755</c:v>
                </c:pt>
                <c:pt idx="1831">
                  <c:v>75.878672905586527</c:v>
                </c:pt>
                <c:pt idx="1832">
                  <c:v>75.884730628573536</c:v>
                </c:pt>
                <c:pt idx="1833">
                  <c:v>75.890788809595335</c:v>
                </c:pt>
                <c:pt idx="1834">
                  <c:v>75.896847452942296</c:v>
                </c:pt>
                <c:pt idx="1835">
                  <c:v>75.902906562909791</c:v>
                </c:pt>
                <c:pt idx="1836">
                  <c:v>75.908966143798139</c:v>
                </c:pt>
                <c:pt idx="1837">
                  <c:v>75.915026199912617</c:v>
                </c:pt>
                <c:pt idx="1838">
                  <c:v>75.921086735563563</c:v>
                </c:pt>
                <c:pt idx="1839">
                  <c:v>75.927147755066315</c:v>
                </c:pt>
                <c:pt idx="1840">
                  <c:v>75.933209262741329</c:v>
                </c:pt>
                <c:pt idx="1841">
                  <c:v>75.939271262914176</c:v>
                </c:pt>
                <c:pt idx="1842">
                  <c:v>75.945333759915471</c:v>
                </c:pt>
                <c:pt idx="1843">
                  <c:v>75.951396758081103</c:v>
                </c:pt>
                <c:pt idx="1844">
                  <c:v>75.957460261752075</c:v>
                </c:pt>
                <c:pt idx="1845">
                  <c:v>75.963524275274651</c:v>
                </c:pt>
                <c:pt idx="1846">
                  <c:v>75.969588803000335</c:v>
                </c:pt>
                <c:pt idx="1847">
                  <c:v>75.975653849285877</c:v>
                </c:pt>
                <c:pt idx="1848">
                  <c:v>75.981719418493398</c:v>
                </c:pt>
                <c:pt idx="1849">
                  <c:v>75.987785514990279</c:v>
                </c:pt>
                <c:pt idx="1850">
                  <c:v>75.99385214314934</c:v>
                </c:pt>
                <c:pt idx="1851">
                  <c:v>75.999919307348748</c:v>
                </c:pt>
                <c:pt idx="1852">
                  <c:v>76.005987011972124</c:v>
                </c:pt>
                <c:pt idx="1853">
                  <c:v>76.01205526140852</c:v>
                </c:pt>
                <c:pt idx="1854">
                  <c:v>76.0181240600525</c:v>
                </c:pt>
                <c:pt idx="1855">
                  <c:v>76.024193412304129</c:v>
                </c:pt>
                <c:pt idx="1856">
                  <c:v>76.030263322569027</c:v>
                </c:pt>
                <c:pt idx="1857">
                  <c:v>76.036333795258372</c:v>
                </c:pt>
                <c:pt idx="1858">
                  <c:v>76.042404834788996</c:v>
                </c:pt>
                <c:pt idx="1859">
                  <c:v>76.04847644558329</c:v>
                </c:pt>
                <c:pt idx="1860">
                  <c:v>76.05454863206937</c:v>
                </c:pt>
                <c:pt idx="1861">
                  <c:v>76.06062139868105</c:v>
                </c:pt>
                <c:pt idx="1862">
                  <c:v>76.066694749857859</c:v>
                </c:pt>
                <c:pt idx="1863">
                  <c:v>76.072768690045095</c:v>
                </c:pt>
                <c:pt idx="1864">
                  <c:v>76.078843223693823</c:v>
                </c:pt>
                <c:pt idx="1865">
                  <c:v>76.084918355260967</c:v>
                </c:pt>
                <c:pt idx="1866">
                  <c:v>76.090994089209275</c:v>
                </c:pt>
                <c:pt idx="1867">
                  <c:v>76.097070430007378</c:v>
                </c:pt>
                <c:pt idx="1868">
                  <c:v>76.103147382129876</c:v>
                </c:pt>
                <c:pt idx="1869">
                  <c:v>76.109224950057225</c:v>
                </c:pt>
                <c:pt idx="1870">
                  <c:v>76.115303138275934</c:v>
                </c:pt>
                <c:pt idx="1871">
                  <c:v>76.121381951278536</c:v>
                </c:pt>
                <c:pt idx="1872">
                  <c:v>76.127461393563536</c:v>
                </c:pt>
                <c:pt idx="1873">
                  <c:v>76.133541469635546</c:v>
                </c:pt>
                <c:pt idx="1874">
                  <c:v>76.139622184005319</c:v>
                </c:pt>
                <c:pt idx="1875">
                  <c:v>76.14570354118969</c:v>
                </c:pt>
                <c:pt idx="1876">
                  <c:v>76.151785545711718</c:v>
                </c:pt>
                <c:pt idx="1877">
                  <c:v>76.157868202100659</c:v>
                </c:pt>
                <c:pt idx="1878">
                  <c:v>76.163951514891934</c:v>
                </c:pt>
                <c:pt idx="1879">
                  <c:v>76.170035488627349</c:v>
                </c:pt>
                <c:pt idx="1880">
                  <c:v>76.176120127854929</c:v>
                </c:pt>
                <c:pt idx="1881">
                  <c:v>76.182205437129042</c:v>
                </c:pt>
                <c:pt idx="1882">
                  <c:v>76.188291421010476</c:v>
                </c:pt>
                <c:pt idx="1883">
                  <c:v>76.194378084066358</c:v>
                </c:pt>
                <c:pt idx="1884">
                  <c:v>76.200465430870295</c:v>
                </c:pt>
                <c:pt idx="1885">
                  <c:v>76.206553466002333</c:v>
                </c:pt>
                <c:pt idx="1886">
                  <c:v>76.212642194049039</c:v>
                </c:pt>
                <c:pt idx="1887">
                  <c:v>76.218731619603503</c:v>
                </c:pt>
                <c:pt idx="1888">
                  <c:v>76.224821747265409</c:v>
                </c:pt>
                <c:pt idx="1889">
                  <c:v>76.230912581640993</c:v>
                </c:pt>
                <c:pt idx="1890">
                  <c:v>76.237004127343184</c:v>
                </c:pt>
                <c:pt idx="1891">
                  <c:v>76.243096388991546</c:v>
                </c:pt>
                <c:pt idx="1892">
                  <c:v>76.249189371212353</c:v>
                </c:pt>
                <c:pt idx="1893">
                  <c:v>76.255283078638641</c:v>
                </c:pt>
                <c:pt idx="1894">
                  <c:v>76.261377515910212</c:v>
                </c:pt>
                <c:pt idx="1895">
                  <c:v>76.267472687673646</c:v>
                </c:pt>
                <c:pt idx="1896">
                  <c:v>76.273568598582415</c:v>
                </c:pt>
                <c:pt idx="1897">
                  <c:v>76.279665253296841</c:v>
                </c:pt>
                <c:pt idx="1898">
                  <c:v>76.285762656484152</c:v>
                </c:pt>
                <c:pt idx="1899">
                  <c:v>76.291860812818541</c:v>
                </c:pt>
                <c:pt idx="1900">
                  <c:v>76.297959726981205</c:v>
                </c:pt>
                <c:pt idx="1901">
                  <c:v>76.304059403660304</c:v>
                </c:pt>
                <c:pt idx="1902">
                  <c:v>76.310159847551134</c:v>
                </c:pt>
                <c:pt idx="1903">
                  <c:v>76.316261063355981</c:v>
                </c:pt>
                <c:pt idx="1904">
                  <c:v>76.322363055784351</c:v>
                </c:pt>
                <c:pt idx="1905">
                  <c:v>76.328465829552883</c:v>
                </c:pt>
                <c:pt idx="1906">
                  <c:v>76.334569389385365</c:v>
                </c:pt>
                <c:pt idx="1907">
                  <c:v>76.340673740012889</c:v>
                </c:pt>
                <c:pt idx="1908">
                  <c:v>76.346778886173809</c:v>
                </c:pt>
                <c:pt idx="1909">
                  <c:v>76.352884832613753</c:v>
                </c:pt>
                <c:pt idx="1910">
                  <c:v>76.3589915840857</c:v>
                </c:pt>
                <c:pt idx="1911">
                  <c:v>76.36509914535003</c:v>
                </c:pt>
                <c:pt idx="1912">
                  <c:v>76.371207521174554</c:v>
                </c:pt>
                <c:pt idx="1913">
                  <c:v>76.377316716334505</c:v>
                </c:pt>
                <c:pt idx="1914">
                  <c:v>76.383426735612616</c:v>
                </c:pt>
                <c:pt idx="1915">
                  <c:v>76.389537583799168</c:v>
                </c:pt>
                <c:pt idx="1916">
                  <c:v>76.395649265692015</c:v>
                </c:pt>
                <c:pt idx="1917">
                  <c:v>76.401761786096571</c:v>
                </c:pt>
                <c:pt idx="1918">
                  <c:v>76.407875149825955</c:v>
                </c:pt>
                <c:pt idx="1919">
                  <c:v>76.413989361700928</c:v>
                </c:pt>
                <c:pt idx="1920">
                  <c:v>76.420104426549969</c:v>
                </c:pt>
                <c:pt idx="1921">
                  <c:v>76.426220349209359</c:v>
                </c:pt>
                <c:pt idx="1922">
                  <c:v>76.43233713452311</c:v>
                </c:pt>
                <c:pt idx="1923">
                  <c:v>76.438454787343133</c:v>
                </c:pt>
                <c:pt idx="1924">
                  <c:v>76.444573312529158</c:v>
                </c:pt>
                <c:pt idx="1925">
                  <c:v>76.450692714948872</c:v>
                </c:pt>
                <c:pt idx="1926">
                  <c:v>76.45681299947789</c:v>
                </c:pt>
                <c:pt idx="1927">
                  <c:v>76.46293417099983</c:v>
                </c:pt>
                <c:pt idx="1928">
                  <c:v>76.469056234406338</c:v>
                </c:pt>
                <c:pt idx="1929">
                  <c:v>76.475179194597118</c:v>
                </c:pt>
                <c:pt idx="1930">
                  <c:v>76.481303056480002</c:v>
                </c:pt>
                <c:pt idx="1931">
                  <c:v>76.48742782497095</c:v>
                </c:pt>
                <c:pt idx="1932">
                  <c:v>76.493553504994154</c:v>
                </c:pt>
                <c:pt idx="1933">
                  <c:v>76.499680101481985</c:v>
                </c:pt>
                <c:pt idx="1934">
                  <c:v>76.505807619375105</c:v>
                </c:pt>
                <c:pt idx="1935">
                  <c:v>76.511936063622514</c:v>
                </c:pt>
                <c:pt idx="1936">
                  <c:v>76.518065439181512</c:v>
                </c:pt>
                <c:pt idx="1937">
                  <c:v>76.524195751017842</c:v>
                </c:pt>
                <c:pt idx="1938">
                  <c:v>76.530327004105644</c:v>
                </c:pt>
                <c:pt idx="1939">
                  <c:v>76.536459203427555</c:v>
                </c:pt>
                <c:pt idx="1940">
                  <c:v>76.542592353974712</c:v>
                </c:pt>
                <c:pt idx="1941">
                  <c:v>76.548726460746835</c:v>
                </c:pt>
                <c:pt idx="1942">
                  <c:v>76.554861528752213</c:v>
                </c:pt>
                <c:pt idx="1943">
                  <c:v>76.560997563007788</c:v>
                </c:pt>
                <c:pt idx="1944">
                  <c:v>76.567134568539174</c:v>
                </c:pt>
                <c:pt idx="1945">
                  <c:v>76.573272550380764</c:v>
                </c:pt>
                <c:pt idx="1946">
                  <c:v>76.57941151357565</c:v>
                </c:pt>
                <c:pt idx="1947">
                  <c:v>76.585551463175776</c:v>
                </c:pt>
                <c:pt idx="1948">
                  <c:v>76.591692404241925</c:v>
                </c:pt>
                <c:pt idx="1949">
                  <c:v>76.597834341843765</c:v>
                </c:pt>
                <c:pt idx="1950">
                  <c:v>76.603977281059926</c:v>
                </c:pt>
                <c:pt idx="1951">
                  <c:v>76.610121226978023</c:v>
                </c:pt>
                <c:pt idx="1952">
                  <c:v>76.61626618469468</c:v>
                </c:pt>
                <c:pt idx="1953">
                  <c:v>76.622412159315601</c:v>
                </c:pt>
                <c:pt idx="1954">
                  <c:v>76.628559155955585</c:v>
                </c:pt>
                <c:pt idx="1955">
                  <c:v>76.634707179738626</c:v>
                </c:pt>
                <c:pt idx="1956">
                  <c:v>76.640856235797884</c:v>
                </c:pt>
                <c:pt idx="1957">
                  <c:v>76.647006329275783</c:v>
                </c:pt>
                <c:pt idx="1958">
                  <c:v>76.653157465324043</c:v>
                </c:pt>
                <c:pt idx="1959">
                  <c:v>76.659309649103704</c:v>
                </c:pt>
                <c:pt idx="1960">
                  <c:v>76.665462885785203</c:v>
                </c:pt>
                <c:pt idx="1961">
                  <c:v>76.671617180548381</c:v>
                </c:pt>
                <c:pt idx="1962">
                  <c:v>76.677772538582602</c:v>
                </c:pt>
                <c:pt idx="1963">
                  <c:v>76.683928965086679</c:v>
                </c:pt>
                <c:pt idx="1964">
                  <c:v>76.690086465269019</c:v>
                </c:pt>
                <c:pt idx="1965">
                  <c:v>76.696245044347663</c:v>
                </c:pt>
                <c:pt idx="1966">
                  <c:v>76.702404707550272</c:v>
                </c:pt>
                <c:pt idx="1967">
                  <c:v>76.708565460114201</c:v>
                </c:pt>
                <c:pt idx="1968">
                  <c:v>76.714727307286623</c:v>
                </c:pt>
                <c:pt idx="1969">
                  <c:v>76.720890254324402</c:v>
                </c:pt>
                <c:pt idx="1970">
                  <c:v>76.72705430649431</c:v>
                </c:pt>
                <c:pt idx="1971">
                  <c:v>76.733219469073035</c:v>
                </c:pt>
                <c:pt idx="1972">
                  <c:v>76.7393857473471</c:v>
                </c:pt>
                <c:pt idx="1973">
                  <c:v>76.745553146613119</c:v>
                </c:pt>
                <c:pt idx="1974">
                  <c:v>76.75172167217768</c:v>
                </c:pt>
                <c:pt idx="1975">
                  <c:v>76.757891329357477</c:v>
                </c:pt>
                <c:pt idx="1976">
                  <c:v>76.764062123479292</c:v>
                </c:pt>
                <c:pt idx="1977">
                  <c:v>76.770234059880138</c:v>
                </c:pt>
                <c:pt idx="1978">
                  <c:v>76.776407143907235</c:v>
                </c:pt>
                <c:pt idx="1979">
                  <c:v>76.782581380918046</c:v>
                </c:pt>
                <c:pt idx="1980">
                  <c:v>76.78875677628038</c:v>
                </c:pt>
                <c:pt idx="1981">
                  <c:v>76.794933335372448</c:v>
                </c:pt>
                <c:pt idx="1982">
                  <c:v>76.801111063582837</c:v>
                </c:pt>
                <c:pt idx="1983">
                  <c:v>76.80728996631062</c:v>
                </c:pt>
                <c:pt idx="1984">
                  <c:v>76.813470048965414</c:v>
                </c:pt>
                <c:pt idx="1985">
                  <c:v>76.819651316967366</c:v>
                </c:pt>
                <c:pt idx="1986">
                  <c:v>76.825833775747299</c:v>
                </c:pt>
                <c:pt idx="1987">
                  <c:v>76.83201743074666</c:v>
                </c:pt>
                <c:pt idx="1988">
                  <c:v>76.838202287417673</c:v>
                </c:pt>
                <c:pt idx="1989">
                  <c:v>76.844388351223287</c:v>
                </c:pt>
                <c:pt idx="1990">
                  <c:v>76.850575627637298</c:v>
                </c:pt>
                <c:pt idx="1991">
                  <c:v>76.856764122144384</c:v>
                </c:pt>
                <c:pt idx="1992">
                  <c:v>76.862953840240166</c:v>
                </c:pt>
                <c:pt idx="1993">
                  <c:v>76.86914478743121</c:v>
                </c:pt>
                <c:pt idx="1994">
                  <c:v>76.875336969235164</c:v>
                </c:pt>
                <c:pt idx="1995">
                  <c:v>76.881530391180704</c:v>
                </c:pt>
                <c:pt idx="1996">
                  <c:v>76.887725058807717</c:v>
                </c:pt>
                <c:pt idx="1997">
                  <c:v>76.893920977667221</c:v>
                </c:pt>
                <c:pt idx="1998">
                  <c:v>76.900118153321529</c:v>
                </c:pt>
                <c:pt idx="1999">
                  <c:v>76.906316591344208</c:v>
                </c:pt>
                <c:pt idx="2000" formatCode="General">
                  <c:v>76.912516297320238</c:v>
                </c:pt>
                <c:pt idx="2001" formatCode="General">
                  <c:v>76.918717276845953</c:v>
                </c:pt>
                <c:pt idx="2002" formatCode="General">
                  <c:v>76.924919535529156</c:v>
                </c:pt>
                <c:pt idx="2003" formatCode="General">
                  <c:v>76.931123078989188</c:v>
                </c:pt>
                <c:pt idx="2004" formatCode="General">
                  <c:v>76.937327912856986</c:v>
                </c:pt>
                <c:pt idx="2005" formatCode="General">
                  <c:v>76.943534042775028</c:v>
                </c:pt>
                <c:pt idx="2006" formatCode="General">
                  <c:v>76.949741474397555</c:v>
                </c:pt>
                <c:pt idx="2007" formatCode="General">
                  <c:v>76.955950213390523</c:v>
                </c:pt>
                <c:pt idx="2008" formatCode="General">
                  <c:v>76.962160265431663</c:v>
                </c:pt>
                <c:pt idx="2009" formatCode="General">
                  <c:v>76.968371636210577</c:v>
                </c:pt>
                <c:pt idx="2010" formatCode="General">
                  <c:v>76.974584331428758</c:v>
                </c:pt>
                <c:pt idx="2011" formatCode="General">
                  <c:v>76.980798356799667</c:v>
                </c:pt>
                <c:pt idx="2012" formatCode="General">
                  <c:v>76.9870137180488</c:v>
                </c:pt>
                <c:pt idx="2013" formatCode="General">
                  <c:v>76.99323042091369</c:v>
                </c:pt>
                <c:pt idx="2014" formatCode="General">
                  <c:v>76.999448471144035</c:v>
                </c:pt>
                <c:pt idx="2015" formatCode="General">
                  <c:v>77.005667874501725</c:v>
                </c:pt>
                <c:pt idx="2016" formatCode="General">
                  <c:v>77.011888636760901</c:v>
                </c:pt>
                <c:pt idx="2017" formatCode="General">
                  <c:v>77.01811076370798</c:v>
                </c:pt>
                <c:pt idx="2018" formatCode="General">
                  <c:v>77.024334261141789</c:v>
                </c:pt>
                <c:pt idx="2019" formatCode="General">
                  <c:v>77.030559134873556</c:v>
                </c:pt>
                <c:pt idx="2020" formatCode="General">
                  <c:v>77.03678539072699</c:v>
                </c:pt>
                <c:pt idx="2021" formatCode="General">
                  <c:v>77.043013034538333</c:v>
                </c:pt>
                <c:pt idx="2022" formatCode="General">
                  <c:v>77.049242072156488</c:v>
                </c:pt>
                <c:pt idx="2023" formatCode="General">
                  <c:v>77.05547250944295</c:v>
                </c:pt>
                <c:pt idx="2024" formatCode="General">
                  <c:v>77.061704352271974</c:v>
                </c:pt>
                <c:pt idx="2025" formatCode="General">
                  <c:v>77.067937606530606</c:v>
                </c:pt>
                <c:pt idx="2026" formatCode="General">
                  <c:v>77.074172278118695</c:v>
                </c:pt>
                <c:pt idx="2027" formatCode="General">
                  <c:v>77.080408372949066</c:v>
                </c:pt>
                <c:pt idx="2028" formatCode="General">
                  <c:v>77.086645896947431</c:v>
                </c:pt>
                <c:pt idx="2029" formatCode="General">
                  <c:v>77.092884856052578</c:v>
                </c:pt>
                <c:pt idx="2030" formatCode="General">
                  <c:v>77.099125256216396</c:v>
                </c:pt>
                <c:pt idx="2031" formatCode="General">
                  <c:v>77.105367103403893</c:v>
                </c:pt>
                <c:pt idx="2032" formatCode="General">
                  <c:v>77.111610403593303</c:v>
                </c:pt>
                <c:pt idx="2033" formatCode="General">
                  <c:v>77.117855162776166</c:v>
                </c:pt>
                <c:pt idx="2034" formatCode="General">
                  <c:v>77.124101386957335</c:v>
                </c:pt>
                <c:pt idx="2035" formatCode="General">
                  <c:v>77.13034908215505</c:v>
                </c:pt>
                <c:pt idx="2036" formatCode="General">
                  <c:v>77.136598254401079</c:v>
                </c:pt>
                <c:pt idx="2037" formatCode="General">
                  <c:v>77.142848909740664</c:v>
                </c:pt>
                <c:pt idx="2038" formatCode="General">
                  <c:v>77.149101054232702</c:v>
                </c:pt>
                <c:pt idx="2039" formatCode="General">
                  <c:v>77.15535469394969</c:v>
                </c:pt>
                <c:pt idx="2040" formatCode="General">
                  <c:v>77.161609834977895</c:v>
                </c:pt>
                <c:pt idx="2041" formatCode="General">
                  <c:v>77.167866483417384</c:v>
                </c:pt>
                <c:pt idx="2042" formatCode="General">
                  <c:v>77.174124645382037</c:v>
                </c:pt>
                <c:pt idx="2043" formatCode="General">
                  <c:v>77.180384326999729</c:v>
                </c:pt>
                <c:pt idx="2044" formatCode="General">
                  <c:v>77.18664553441225</c:v>
                </c:pt>
                <c:pt idx="2045" formatCode="General">
                  <c:v>77.192908273775487</c:v>
                </c:pt>
                <c:pt idx="2046" formatCode="General">
                  <c:v>77.199172551259466</c:v>
                </c:pt>
                <c:pt idx="2047" formatCode="General">
                  <c:v>77.205438373048381</c:v>
                </c:pt>
                <c:pt idx="2048" formatCode="General">
                  <c:v>77.211705745340694</c:v>
                </c:pt>
                <c:pt idx="2049" formatCode="General">
                  <c:v>77.217974674349207</c:v>
                </c:pt>
                <c:pt idx="2050" formatCode="General">
                  <c:v>77.224245166301088</c:v>
                </c:pt>
                <c:pt idx="2051" formatCode="General">
                  <c:v>77.230517227438014</c:v>
                </c:pt>
                <c:pt idx="2052" formatCode="General">
                  <c:v>77.236790864016157</c:v>
                </c:pt>
                <c:pt idx="2053" formatCode="General">
                  <c:v>77.243066082306328</c:v>
                </c:pt>
                <c:pt idx="2054" formatCode="General">
                  <c:v>77.249342888593972</c:v>
                </c:pt>
                <c:pt idx="2055" formatCode="General">
                  <c:v>77.255621289179331</c:v>
                </c:pt>
                <c:pt idx="2056" formatCode="General">
                  <c:v>77.261901290377409</c:v>
                </c:pt>
                <c:pt idx="2057" formatCode="General">
                  <c:v>77.268182898518134</c:v>
                </c:pt>
                <c:pt idx="2058" formatCode="General">
                  <c:v>77.274466119946354</c:v>
                </c:pt>
                <c:pt idx="2059" formatCode="General">
                  <c:v>77.280750961022008</c:v>
                </c:pt>
                <c:pt idx="2060" formatCode="General">
                  <c:v>77.287037428120058</c:v>
                </c:pt>
                <c:pt idx="2061" formatCode="General">
                  <c:v>77.293325527630685</c:v>
                </c:pt>
                <c:pt idx="2062" formatCode="General">
                  <c:v>77.299615265959332</c:v>
                </c:pt>
                <c:pt idx="2063" formatCode="General">
                  <c:v>77.305906649526705</c:v>
                </c:pt>
                <c:pt idx="2064" formatCode="General">
                  <c:v>77.31219968476897</c:v>
                </c:pt>
                <c:pt idx="2065" formatCode="General">
                  <c:v>77.318494378137686</c:v>
                </c:pt>
                <c:pt idx="2066" formatCode="General">
                  <c:v>77.324790736100013</c:v>
                </c:pt>
                <c:pt idx="2067" formatCode="General">
                  <c:v>77.331088765138716</c:v>
                </c:pt>
                <c:pt idx="2068" formatCode="General">
                  <c:v>77.337388471752192</c:v>
                </c:pt>
                <c:pt idx="2069" formatCode="General">
                  <c:v>77.343689862454696</c:v>
                </c:pt>
                <c:pt idx="2070" formatCode="General">
                  <c:v>77.349992943776257</c:v>
                </c:pt>
                <c:pt idx="2071" formatCode="General">
                  <c:v>77.356297722262838</c:v>
                </c:pt>
                <c:pt idx="2072" formatCode="General">
                  <c:v>77.362604204476398</c:v>
                </c:pt>
                <c:pt idx="2073" formatCode="General">
                  <c:v>77.368912396994986</c:v>
                </c:pt>
                <c:pt idx="2074" formatCode="General">
                  <c:v>77.37522230641278</c:v>
                </c:pt>
                <c:pt idx="2075" formatCode="General">
                  <c:v>77.381533939340159</c:v>
                </c:pt>
                <c:pt idx="2076" formatCode="General">
                  <c:v>77.387847302403856</c:v>
                </c:pt>
                <c:pt idx="2077" formatCode="General">
                  <c:v>77.394162402246977</c:v>
                </c:pt>
                <c:pt idx="2078" formatCode="General">
                  <c:v>77.400479245529041</c:v>
                </c:pt>
                <c:pt idx="2079" formatCode="General">
                  <c:v>77.406797838926167</c:v>
                </c:pt>
                <c:pt idx="2080" formatCode="General">
                  <c:v>77.413118189131069</c:v>
                </c:pt>
                <c:pt idx="2081" formatCode="General">
                  <c:v>77.419440302853175</c:v>
                </c:pt>
                <c:pt idx="2082" formatCode="General">
                  <c:v>77.425764186818682</c:v>
                </c:pt>
                <c:pt idx="2083" formatCode="General">
                  <c:v>77.432089847770627</c:v>
                </c:pt>
                <c:pt idx="2084" formatCode="General">
                  <c:v>77.438417292469069</c:v>
                </c:pt>
                <c:pt idx="2085" formatCode="General">
                  <c:v>77.444746527691009</c:v>
                </c:pt>
                <c:pt idx="2086" formatCode="General">
                  <c:v>77.451077560230587</c:v>
                </c:pt>
                <c:pt idx="2087" formatCode="General">
                  <c:v>77.457410396899178</c:v>
                </c:pt>
                <c:pt idx="2088" formatCode="General">
                  <c:v>77.463745044525368</c:v>
                </c:pt>
                <c:pt idx="2089" formatCode="General">
                  <c:v>77.470081509955108</c:v>
                </c:pt>
                <c:pt idx="2090" formatCode="General">
                  <c:v>77.476419800051858</c:v>
                </c:pt>
                <c:pt idx="2091" formatCode="General">
                  <c:v>77.482759921696541</c:v>
                </c:pt>
                <c:pt idx="2092" formatCode="General">
                  <c:v>77.48910188178769</c:v>
                </c:pt>
                <c:pt idx="2093" formatCode="General">
                  <c:v>77.495445687241585</c:v>
                </c:pt>
                <c:pt idx="2094" formatCode="General">
                  <c:v>77.50179134499227</c:v>
                </c:pt>
                <c:pt idx="2095" formatCode="General">
                  <c:v>77.50813886199164</c:v>
                </c:pt>
                <c:pt idx="2096" formatCode="General">
                  <c:v>77.514488245209563</c:v>
                </c:pt>
                <c:pt idx="2097" formatCode="General">
                  <c:v>77.520839501633944</c:v>
                </c:pt>
                <c:pt idx="2098" formatCode="General">
                  <c:v>77.527192638270847</c:v>
                </c:pt>
                <c:pt idx="2099" formatCode="General">
                  <c:v>77.533547662144528</c:v>
                </c:pt>
                <c:pt idx="2100" formatCode="General">
                  <c:v>77.539904580297573</c:v>
                </c:pt>
                <c:pt idx="2101" formatCode="General">
                  <c:v>77.546263399790959</c:v>
                </c:pt>
                <c:pt idx="2102" formatCode="General">
                  <c:v>77.552624127704135</c:v>
                </c:pt>
                <c:pt idx="2103" formatCode="General">
                  <c:v>77.558986771135167</c:v>
                </c:pt>
                <c:pt idx="2104" formatCode="General">
                  <c:v>77.565351337200781</c:v>
                </c:pt>
                <c:pt idx="2105" formatCode="General">
                  <c:v>77.571717833036431</c:v>
                </c:pt>
                <c:pt idx="2106" formatCode="General">
                  <c:v>77.578086265796472</c:v>
                </c:pt>
                <c:pt idx="2107" formatCode="General">
                  <c:v>77.58445664265416</c:v>
                </c:pt>
                <c:pt idx="2108" formatCode="General">
                  <c:v>77.590828970801837</c:v>
                </c:pt>
                <c:pt idx="2109" formatCode="General">
                  <c:v>77.597203257450943</c:v>
                </c:pt>
                <c:pt idx="2110" formatCode="General">
                  <c:v>77.603579509832159</c:v>
                </c:pt>
                <c:pt idx="2111" formatCode="General">
                  <c:v>77.609957735195451</c:v>
                </c:pt>
                <c:pt idx="2112" formatCode="General">
                  <c:v>77.616337940810283</c:v>
                </c:pt>
                <c:pt idx="2113" formatCode="General">
                  <c:v>77.622720133965529</c:v>
                </c:pt>
                <c:pt idx="2114" formatCode="General">
                  <c:v>77.629104321969763</c:v>
                </c:pt>
                <c:pt idx="2115" formatCode="General">
                  <c:v>77.635490512151179</c:v>
                </c:pt>
                <c:pt idx="2116" formatCode="General">
                  <c:v>77.641878711857814</c:v>
                </c:pt>
                <c:pt idx="2117" formatCode="General">
                  <c:v>77.648268928457597</c:v>
                </c:pt>
                <c:pt idx="2118" formatCode="General">
                  <c:v>77.654661169338496</c:v>
                </c:pt>
                <c:pt idx="2119" formatCode="General">
                  <c:v>77.661055441908459</c:v>
                </c:pt>
                <c:pt idx="2120" formatCode="General">
                  <c:v>77.667451753595756</c:v>
                </c:pt>
                <c:pt idx="2121" formatCode="General">
                  <c:v>77.67385011184885</c:v>
                </c:pt>
                <c:pt idx="2122" formatCode="General">
                  <c:v>77.680250524136667</c:v>
                </c:pt>
                <c:pt idx="2123" formatCode="General">
                  <c:v>77.686652997948599</c:v>
                </c:pt>
                <c:pt idx="2124" formatCode="General">
                  <c:v>77.693057540794612</c:v>
                </c:pt>
                <c:pt idx="2125" formatCode="General">
                  <c:v>77.699464160205409</c:v>
                </c:pt>
                <c:pt idx="2126" formatCode="General">
                  <c:v>77.70587286373248</c:v>
                </c:pt>
                <c:pt idx="2127" formatCode="General">
                  <c:v>77.712283658948209</c:v>
                </c:pt>
                <c:pt idx="2128" formatCode="General">
                  <c:v>77.71869655344598</c:v>
                </c:pt>
                <c:pt idx="2129" formatCode="General">
                  <c:v>77.725111554840325</c:v>
                </c:pt>
                <c:pt idx="2130" formatCode="General">
                  <c:v>77.731528670766963</c:v>
                </c:pt>
                <c:pt idx="2131" formatCode="General">
                  <c:v>77.73794790888293</c:v>
                </c:pt>
                <c:pt idx="2132" formatCode="General">
                  <c:v>77.74436927686672</c:v>
                </c:pt>
                <c:pt idx="2133" formatCode="General">
                  <c:v>77.750792782418316</c:v>
                </c:pt>
                <c:pt idx="2134" formatCode="General">
                  <c:v>77.757218433259382</c:v>
                </c:pt>
                <c:pt idx="2135" formatCode="General">
                  <c:v>77.763646237133329</c:v>
                </c:pt>
                <c:pt idx="2136" formatCode="General">
                  <c:v>77.770076201805395</c:v>
                </c:pt>
                <c:pt idx="2137" formatCode="General">
                  <c:v>77.776508335062843</c:v>
                </c:pt>
                <c:pt idx="2138" formatCode="General">
                  <c:v>77.78294264471495</c:v>
                </c:pt>
                <c:pt idx="2139" formatCode="General">
                  <c:v>77.789379138593219</c:v>
                </c:pt>
                <c:pt idx="2140" formatCode="General">
                  <c:v>77.795817824551435</c:v>
                </c:pt>
                <c:pt idx="2141" formatCode="General">
                  <c:v>77.802258710465836</c:v>
                </c:pt>
                <c:pt idx="2142" formatCode="General">
                  <c:v>77.808701804235099</c:v>
                </c:pt>
                <c:pt idx="2143" formatCode="General">
                  <c:v>77.81514711378064</c:v>
                </c:pt>
                <c:pt idx="2144" formatCode="General">
                  <c:v>77.821594647046524</c:v>
                </c:pt>
                <c:pt idx="2145" formatCode="General">
                  <c:v>77.828044411999784</c:v>
                </c:pt>
                <c:pt idx="2146" formatCode="General">
                  <c:v>77.83449641663033</c:v>
                </c:pt>
                <c:pt idx="2147" formatCode="General">
                  <c:v>77.840950668951237</c:v>
                </c:pt>
                <c:pt idx="2148" formatCode="General">
                  <c:v>77.847407176998757</c:v>
                </c:pt>
                <c:pt idx="2149" formatCode="General">
                  <c:v>77.853865948832507</c:v>
                </c:pt>
                <c:pt idx="2150" formatCode="General">
                  <c:v>77.860326992535519</c:v>
                </c:pt>
                <c:pt idx="2151" formatCode="General">
                  <c:v>77.866790316214392</c:v>
                </c:pt>
                <c:pt idx="2152" formatCode="General">
                  <c:v>77.873255927999395</c:v>
                </c:pt>
                <c:pt idx="2153" formatCode="General">
                  <c:v>77.879723836044661</c:v>
                </c:pt>
                <c:pt idx="2154" formatCode="General">
                  <c:v>77.886194048528182</c:v>
                </c:pt>
                <c:pt idx="2155" formatCode="General">
                  <c:v>77.892666573652022</c:v>
                </c:pt>
                <c:pt idx="2156" formatCode="General">
                  <c:v>77.899141419642419</c:v>
                </c:pt>
                <c:pt idx="2157" formatCode="General">
                  <c:v>77.905618594749896</c:v>
                </c:pt>
                <c:pt idx="2158" formatCode="General">
                  <c:v>77.912098107249378</c:v>
                </c:pt>
                <c:pt idx="2159" formatCode="General">
                  <c:v>77.918579965440316</c:v>
                </c:pt>
                <c:pt idx="2160" formatCode="General">
                  <c:v>77.925064177646888</c:v>
                </c:pt>
                <c:pt idx="2161" formatCode="General">
                  <c:v>77.931550752217973</c:v>
                </c:pt>
                <c:pt idx="2162" formatCode="General">
                  <c:v>77.938039697527429</c:v>
                </c:pt>
                <c:pt idx="2163" formatCode="General">
                  <c:v>77.944531021974129</c:v>
                </c:pt>
                <c:pt idx="2164" formatCode="General">
                  <c:v>77.951024733982123</c:v>
                </c:pt>
                <c:pt idx="2165" formatCode="General">
                  <c:v>77.957520842000761</c:v>
                </c:pt>
                <c:pt idx="2166" formatCode="General">
                  <c:v>77.964019354504799</c:v>
                </c:pt>
                <c:pt idx="2167" formatCode="General">
                  <c:v>77.970520279994574</c:v>
                </c:pt>
                <c:pt idx="2168" formatCode="General">
                  <c:v>77.977023626996115</c:v>
                </c:pt>
                <c:pt idx="2169" formatCode="General">
                  <c:v>77.983529404061258</c:v>
                </c:pt>
                <c:pt idx="2170" formatCode="General">
                  <c:v>77.990037619767818</c:v>
                </c:pt>
                <c:pt idx="2171" formatCode="General">
                  <c:v>77.996548282719615</c:v>
                </c:pt>
                <c:pt idx="2172" formatCode="General">
                  <c:v>78.003061401546816</c:v>
                </c:pt>
                <c:pt idx="2173" formatCode="General">
                  <c:v>78.009576984905834</c:v>
                </c:pt>
                <c:pt idx="2174" formatCode="General">
                  <c:v>78.016095041479645</c:v>
                </c:pt>
                <c:pt idx="2175" formatCode="General">
                  <c:v>78.022615579977796</c:v>
                </c:pt>
                <c:pt idx="2176" formatCode="General">
                  <c:v>78.029138609136666</c:v>
                </c:pt>
                <c:pt idx="2177" formatCode="General">
                  <c:v>78.035664137719451</c:v>
                </c:pt>
                <c:pt idx="2178" formatCode="General">
                  <c:v>78.042192174516501</c:v>
                </c:pt>
                <c:pt idx="2179" formatCode="General">
                  <c:v>78.048722728345226</c:v>
                </c:pt>
                <c:pt idx="2180" formatCode="General">
                  <c:v>78.055255808050461</c:v>
                </c:pt>
                <c:pt idx="2181" formatCode="General">
                  <c:v>78.06179142250447</c:v>
                </c:pt>
                <c:pt idx="2182" formatCode="General">
                  <c:v>78.068329580607099</c:v>
                </c:pt>
                <c:pt idx="2183" formatCode="General">
                  <c:v>78.074870291285976</c:v>
                </c:pt>
                <c:pt idx="2184" formatCode="General">
                  <c:v>78.081413563496639</c:v>
                </c:pt>
                <c:pt idx="2185" formatCode="General">
                  <c:v>78.087959406222609</c:v>
                </c:pt>
                <c:pt idx="2186" formatCode="General">
                  <c:v>78.09450782847567</c:v>
                </c:pt>
                <c:pt idx="2187" formatCode="General">
                  <c:v>78.101058839295902</c:v>
                </c:pt>
                <c:pt idx="2188" formatCode="General">
                  <c:v>78.107612447751833</c:v>
                </c:pt>
                <c:pt idx="2189" formatCode="General">
                  <c:v>78.114168662940685</c:v>
                </c:pt>
                <c:pt idx="2190" formatCode="General">
                  <c:v>78.120727493988426</c:v>
                </c:pt>
                <c:pt idx="2191" formatCode="General">
                  <c:v>78.127288950049987</c:v>
                </c:pt>
                <c:pt idx="2192" formatCode="General">
                  <c:v>78.133853040309333</c:v>
                </c:pt>
                <c:pt idx="2193" formatCode="General">
                  <c:v>78.140419773979701</c:v>
                </c:pt>
                <c:pt idx="2194" formatCode="General">
                  <c:v>78.146989160303718</c:v>
                </c:pt>
                <c:pt idx="2195" formatCode="General">
                  <c:v>78.153561208553526</c:v>
                </c:pt>
                <c:pt idx="2196" formatCode="General">
                  <c:v>78.160135928031011</c:v>
                </c:pt>
                <c:pt idx="2197" formatCode="General">
                  <c:v>78.1667133280679</c:v>
                </c:pt>
                <c:pt idx="2198" formatCode="General">
                  <c:v>78.173293418025892</c:v>
                </c:pt>
                <c:pt idx="2199" formatCode="General">
                  <c:v>78.179876207296928</c:v>
                </c:pt>
                <c:pt idx="2200" formatCode="General">
                  <c:v>78.186461705303245</c:v>
                </c:pt>
                <c:pt idx="2201" formatCode="General">
                  <c:v>78.193049921497533</c:v>
                </c:pt>
                <c:pt idx="2202" formatCode="General">
                  <c:v>78.199640865363207</c:v>
                </c:pt>
                <c:pt idx="2203" formatCode="General">
                  <c:v>78.206234546414478</c:v>
                </c:pt>
                <c:pt idx="2204" formatCode="General">
                  <c:v>78.212830974196535</c:v>
                </c:pt>
                <c:pt idx="2205" formatCode="General">
                  <c:v>78.219430158285675</c:v>
                </c:pt>
                <c:pt idx="2206" formatCode="General">
                  <c:v>78.226032108289544</c:v>
                </c:pt>
                <c:pt idx="2207" formatCode="General">
                  <c:v>78.232636833847252</c:v>
                </c:pt>
                <c:pt idx="2208" formatCode="General">
                  <c:v>78.239244344629569</c:v>
                </c:pt>
                <c:pt idx="2209" formatCode="General">
                  <c:v>78.245854650339083</c:v>
                </c:pt>
                <c:pt idx="2210" formatCode="General">
                  <c:v>78.252467760710331</c:v>
                </c:pt>
                <c:pt idx="2211" formatCode="General">
                  <c:v>78.259083685510021</c:v>
                </c:pt>
                <c:pt idx="2212" formatCode="General">
                  <c:v>78.265702434537189</c:v>
                </c:pt>
                <c:pt idx="2213" formatCode="General">
                  <c:v>78.272324017623376</c:v>
                </c:pt>
                <c:pt idx="2214" formatCode="General">
                  <c:v>78.278948444632832</c:v>
                </c:pt>
                <c:pt idx="2215" formatCode="General">
                  <c:v>78.28557572546255</c:v>
                </c:pt>
                <c:pt idx="2216" formatCode="General">
                  <c:v>78.292205870042679</c:v>
                </c:pt>
                <c:pt idx="2217" formatCode="General">
                  <c:v>78.298838888336505</c:v>
                </c:pt>
                <c:pt idx="2218" formatCode="General">
                  <c:v>78.305474790340682</c:v>
                </c:pt>
                <c:pt idx="2219" formatCode="General">
                  <c:v>78.312113586085459</c:v>
                </c:pt>
                <c:pt idx="2220" formatCode="General">
                  <c:v>78.318755285634822</c:v>
                </c:pt>
                <c:pt idx="2221" formatCode="General">
                  <c:v>78.32539989908669</c:v>
                </c:pt>
                <c:pt idx="2222" formatCode="General">
                  <c:v>78.332047436573063</c:v>
                </c:pt>
                <c:pt idx="2223" formatCode="General">
                  <c:v>78.338697908260301</c:v>
                </c:pt>
                <c:pt idx="2224" formatCode="General">
                  <c:v>78.345351324349181</c:v>
                </c:pt>
                <c:pt idx="2225" formatCode="General">
                  <c:v>78.352007695075173</c:v>
                </c:pt>
                <c:pt idx="2226" formatCode="General">
                  <c:v>78.358667030708588</c:v>
                </c:pt>
                <c:pt idx="2227" formatCode="General">
                  <c:v>78.36532934155484</c:v>
                </c:pt>
                <c:pt idx="2228" formatCode="General">
                  <c:v>78.371994637954501</c:v>
                </c:pt>
                <c:pt idx="2229" formatCode="General">
                  <c:v>78.378662930283625</c:v>
                </c:pt>
                <c:pt idx="2230" formatCode="General">
                  <c:v>78.38533422895388</c:v>
                </c:pt>
                <c:pt idx="2231" formatCode="General">
                  <c:v>78.392008544412761</c:v>
                </c:pt>
                <c:pt idx="2232" formatCode="General">
                  <c:v>78.39868588714377</c:v>
                </c:pt>
                <c:pt idx="2233" formatCode="General">
                  <c:v>78.405366267666594</c:v>
                </c:pt>
                <c:pt idx="2234" formatCode="General">
                  <c:v>78.412049696537352</c:v>
                </c:pt>
                <c:pt idx="2235" formatCode="General">
                  <c:v>78.418736184348816</c:v>
                </c:pt>
                <c:pt idx="2236" formatCode="General">
                  <c:v>78.425425741730507</c:v>
                </c:pt>
                <c:pt idx="2237" formatCode="General">
                  <c:v>78.432118379349006</c:v>
                </c:pt>
                <c:pt idx="2238" formatCode="General">
                  <c:v>78.438814107908044</c:v>
                </c:pt>
                <c:pt idx="2239" formatCode="General">
                  <c:v>78.445512938148866</c:v>
                </c:pt>
                <c:pt idx="2240" formatCode="General">
                  <c:v>78.45221488085032</c:v>
                </c:pt>
                <c:pt idx="2241" formatCode="General">
                  <c:v>78.458919946829042</c:v>
                </c:pt>
                <c:pt idx="2242" formatCode="General">
                  <c:v>78.465628146939778</c:v>
                </c:pt>
                <c:pt idx="2243" formatCode="General">
                  <c:v>78.47233949207552</c:v>
                </c:pt>
                <c:pt idx="2244" formatCode="General">
                  <c:v>78.479053993167696</c:v>
                </c:pt>
                <c:pt idx="2245" formatCode="General">
                  <c:v>78.48577166118649</c:v>
                </c:pt>
                <c:pt idx="2246" formatCode="General">
                  <c:v>78.492492507140909</c:v>
                </c:pt>
                <c:pt idx="2247" formatCode="General">
                  <c:v>78.499216542079154</c:v>
                </c:pt>
                <c:pt idx="2248" formatCode="General">
                  <c:v>78.505943777088703</c:v>
                </c:pt>
                <c:pt idx="2249" formatCode="General">
                  <c:v>78.512674223296614</c:v>
                </c:pt>
                <c:pt idx="2250" formatCode="General">
                  <c:v>78.519407891869733</c:v>
                </c:pt>
                <c:pt idx="2251" formatCode="General">
                  <c:v>78.526144794014911</c:v>
                </c:pt>
                <c:pt idx="2252" formatCode="General">
                  <c:v>78.532884940979173</c:v>
                </c:pt>
                <c:pt idx="2253" formatCode="General">
                  <c:v>78.539628344050058</c:v>
                </c:pt>
                <c:pt idx="2254" formatCode="General">
                  <c:v>78.546375014555778</c:v>
                </c:pt>
                <c:pt idx="2255" formatCode="General">
                  <c:v>78.553124963865386</c:v>
                </c:pt>
                <c:pt idx="2256" formatCode="General">
                  <c:v>78.559878203389147</c:v>
                </c:pt>
                <c:pt idx="2257" formatCode="General">
                  <c:v>78.566634744578678</c:v>
                </c:pt>
                <c:pt idx="2258" formatCode="General">
                  <c:v>78.573394598927166</c:v>
                </c:pt>
                <c:pt idx="2259" formatCode="General">
                  <c:v>78.580157777969674</c:v>
                </c:pt>
                <c:pt idx="2260" formatCode="General">
                  <c:v>78.586924293283332</c:v>
                </c:pt>
                <c:pt idx="2261" formatCode="General">
                  <c:v>78.593694156487572</c:v>
                </c:pt>
                <c:pt idx="2262" formatCode="General">
                  <c:v>78.600467379244392</c:v>
                </c:pt>
                <c:pt idx="2263" formatCode="General">
                  <c:v>78.607243973258605</c:v>
                </c:pt>
                <c:pt idx="2264" formatCode="General">
                  <c:v>78.61402395027801</c:v>
                </c:pt>
                <c:pt idx="2265" formatCode="General">
                  <c:v>78.620807322093768</c:v>
                </c:pt>
                <c:pt idx="2266" formatCode="General">
                  <c:v>78.627594100540492</c:v>
                </c:pt>
                <c:pt idx="2267" formatCode="General">
                  <c:v>78.634384297496638</c:v>
                </c:pt>
                <c:pt idx="2268" formatCode="General">
                  <c:v>78.641177924884659</c:v>
                </c:pt>
                <c:pt idx="2269" formatCode="General">
                  <c:v>78.647974994671344</c:v>
                </c:pt>
                <c:pt idx="2270" formatCode="General">
                  <c:v>78.654775518867922</c:v>
                </c:pt>
                <c:pt idx="2271" formatCode="General">
                  <c:v>78.66157950953054</c:v>
                </c:pt>
                <c:pt idx="2272" formatCode="General">
                  <c:v>78.66838697876031</c:v>
                </c:pt>
                <c:pt idx="2273" formatCode="General">
                  <c:v>78.675197938703704</c:v>
                </c:pt>
                <c:pt idx="2274" formatCode="General">
                  <c:v>78.682012401552683</c:v>
                </c:pt>
                <c:pt idx="2275" formatCode="General">
                  <c:v>78.688830379545166</c:v>
                </c:pt>
                <c:pt idx="2276" formatCode="General">
                  <c:v>78.695651884965088</c:v>
                </c:pt>
                <c:pt idx="2277" formatCode="General">
                  <c:v>78.702476930142794</c:v>
                </c:pt>
                <c:pt idx="2278" formatCode="General">
                  <c:v>78.709305527455243</c:v>
                </c:pt>
                <c:pt idx="2279" formatCode="General">
                  <c:v>78.716137689326288</c:v>
                </c:pt>
                <c:pt idx="2280" formatCode="General">
                  <c:v>78.722973428227007</c:v>
                </c:pt>
                <c:pt idx="2281" formatCode="General">
                  <c:v>78.729812756675926</c:v>
                </c:pt>
                <c:pt idx="2282" formatCode="General">
                  <c:v>78.736655687239264</c:v>
                </c:pt>
                <c:pt idx="2283" formatCode="General">
                  <c:v>78.743502232531284</c:v>
                </c:pt>
                <c:pt idx="2284" formatCode="General">
                  <c:v>78.750352405214514</c:v>
                </c:pt>
                <c:pt idx="2285" formatCode="General">
                  <c:v>78.757206218000093</c:v>
                </c:pt>
                <c:pt idx="2286" formatCode="General">
                  <c:v>78.764063683648018</c:v>
                </c:pt>
                <c:pt idx="2287" formatCode="General">
                  <c:v>78.770924814967358</c:v>
                </c:pt>
                <c:pt idx="2288" formatCode="General">
                  <c:v>78.77778962481672</c:v>
                </c:pt>
                <c:pt idx="2289" formatCode="General">
                  <c:v>78.784658126104361</c:v>
                </c:pt>
                <c:pt idx="2290" formatCode="General">
                  <c:v>78.791530331788593</c:v>
                </c:pt>
                <c:pt idx="2291" formatCode="General">
                  <c:v>78.798406254878032</c:v>
                </c:pt>
                <c:pt idx="2292" formatCode="General">
                  <c:v>78.805285908431912</c:v>
                </c:pt>
                <c:pt idx="2293" formatCode="General">
                  <c:v>78.812169305560346</c:v>
                </c:pt>
                <c:pt idx="2294" formatCode="General">
                  <c:v>78.819056459424715</c:v>
                </c:pt>
                <c:pt idx="2295" formatCode="General">
                  <c:v>78.82594738323786</c:v>
                </c:pt>
                <c:pt idx="2296" formatCode="General">
                  <c:v>78.832842090264492</c:v>
                </c:pt>
                <c:pt idx="2297" formatCode="General">
                  <c:v>78.839740593821404</c:v>
                </c:pt>
                <c:pt idx="2298" formatCode="General">
                  <c:v>78.846642907277882</c:v>
                </c:pt>
                <c:pt idx="2299" formatCode="General">
                  <c:v>78.853549044055924</c:v>
                </c:pt>
                <c:pt idx="2300" formatCode="General">
                  <c:v>78.860459017630617</c:v>
                </c:pt>
                <c:pt idx="2301" formatCode="General">
                  <c:v>78.867372841530454</c:v>
                </c:pt>
                <c:pt idx="2302" formatCode="General">
                  <c:v>78.874290529337586</c:v>
                </c:pt>
                <c:pt idx="2303" formatCode="General">
                  <c:v>78.881212094688252</c:v>
                </c:pt>
                <c:pt idx="2304" formatCode="General">
                  <c:v>78.888137551272976</c:v>
                </c:pt>
                <c:pt idx="2305" formatCode="General">
                  <c:v>78.895066912837066</c:v>
                </c:pt>
                <c:pt idx="2306" formatCode="General">
                  <c:v>78.902000193180712</c:v>
                </c:pt>
                <c:pt idx="2307" formatCode="General">
                  <c:v>78.908937406159552</c:v>
                </c:pt>
                <c:pt idx="2308" formatCode="General">
                  <c:v>78.915878565684878</c:v>
                </c:pt>
                <c:pt idx="2309" formatCode="General">
                  <c:v>78.922823685723969</c:v>
                </c:pt>
                <c:pt idx="2310" formatCode="General">
                  <c:v>78.929772780300468</c:v>
                </c:pt>
                <c:pt idx="2311" formatCode="General">
                  <c:v>78.936725863494743</c:v>
                </c:pt>
                <c:pt idx="2312" formatCode="General">
                  <c:v>78.943682949444153</c:v>
                </c:pt>
                <c:pt idx="2313" formatCode="General">
                  <c:v>78.950644052343506</c:v>
                </c:pt>
                <c:pt idx="2314" formatCode="General">
                  <c:v>78.95760918644531</c:v>
                </c:pt>
                <c:pt idx="2315" formatCode="General">
                  <c:v>78.964578366060167</c:v>
                </c:pt>
                <c:pt idx="2316" formatCode="General">
                  <c:v>78.971551605557138</c:v>
                </c:pt>
                <c:pt idx="2317" formatCode="General">
                  <c:v>78.978528919364081</c:v>
                </c:pt>
                <c:pt idx="2318" formatCode="General">
                  <c:v>78.98551032196805</c:v>
                </c:pt>
                <c:pt idx="2319" formatCode="General">
                  <c:v>78.992495827915576</c:v>
                </c:pt>
                <c:pt idx="2320" formatCode="General">
                  <c:v>78.999485451813129</c:v>
                </c:pt>
                <c:pt idx="2321" formatCode="General">
                  <c:v>79.00647920832742</c:v>
                </c:pt>
                <c:pt idx="2322" formatCode="General">
                  <c:v>79.013477112185811</c:v>
                </c:pt>
                <c:pt idx="2323" formatCode="General">
                  <c:v>79.020479178176672</c:v>
                </c:pt>
                <c:pt idx="2324" formatCode="General">
                  <c:v>79.027485421149763</c:v>
                </c:pt>
                <c:pt idx="2325" formatCode="General">
                  <c:v>79.034495856016591</c:v>
                </c:pt>
                <c:pt idx="2326" formatCode="General">
                  <c:v>79.041510497750878</c:v>
                </c:pt>
                <c:pt idx="2327" formatCode="General">
                  <c:v>79.048529361388816</c:v>
                </c:pt>
                <c:pt idx="2328" formatCode="General">
                  <c:v>79.055552462029581</c:v>
                </c:pt>
                <c:pt idx="2329" formatCode="General">
                  <c:v>79.062579814835644</c:v>
                </c:pt>
                <c:pt idx="2330" formatCode="General">
                  <c:v>79.069611435033167</c:v>
                </c:pt>
                <c:pt idx="2331" formatCode="General">
                  <c:v>79.07664733791249</c:v>
                </c:pt>
                <c:pt idx="2332" formatCode="General">
                  <c:v>79.083687538828457</c:v>
                </c:pt>
                <c:pt idx="2333" formatCode="General">
                  <c:v>79.090732053200782</c:v>
                </c:pt>
                <c:pt idx="2334" formatCode="General">
                  <c:v>79.097780896514564</c:v>
                </c:pt>
                <c:pt idx="2335" formatCode="General">
                  <c:v>79.104834084320643</c:v>
                </c:pt>
                <c:pt idx="2336" formatCode="General">
                  <c:v>79.111891632235981</c:v>
                </c:pt>
                <c:pt idx="2337" formatCode="General">
                  <c:v>79.118953555944145</c:v>
                </c:pt>
                <c:pt idx="2338" formatCode="General">
                  <c:v>79.126019871195709</c:v>
                </c:pt>
                <c:pt idx="2339" formatCode="General">
                  <c:v>79.133090593808603</c:v>
                </c:pt>
                <c:pt idx="2340" formatCode="General">
                  <c:v>79.140165739668703</c:v>
                </c:pt>
                <c:pt idx="2341" formatCode="General">
                  <c:v>79.147245324730093</c:v>
                </c:pt>
                <c:pt idx="2342" formatCode="General">
                  <c:v>79.154329365015585</c:v>
                </c:pt>
                <c:pt idx="2343" formatCode="General">
                  <c:v>79.161417876617136</c:v>
                </c:pt>
                <c:pt idx="2344" formatCode="General">
                  <c:v>79.168510875696356</c:v>
                </c:pt>
                <c:pt idx="2345" formatCode="General">
                  <c:v>79.175608378484796</c:v>
                </c:pt>
                <c:pt idx="2346" formatCode="General">
                  <c:v>79.182710401284581</c:v>
                </c:pt>
                <c:pt idx="2347" formatCode="General">
                  <c:v>79.189816960468733</c:v>
                </c:pt>
                <c:pt idx="2348" formatCode="General">
                  <c:v>79.196928072481668</c:v>
                </c:pt>
                <c:pt idx="2349" formatCode="General">
                  <c:v>79.204043753839713</c:v>
                </c:pt>
                <c:pt idx="2350" formatCode="General">
                  <c:v>79.211164021131381</c:v>
                </c:pt>
                <c:pt idx="2351" formatCode="General">
                  <c:v>79.218288891018133</c:v>
                </c:pt>
                <c:pt idx="2352" formatCode="General">
                  <c:v>79.225418380234586</c:v>
                </c:pt>
                <c:pt idx="2353" formatCode="General">
                  <c:v>79.232552505589112</c:v>
                </c:pt>
                <c:pt idx="2354" formatCode="General">
                  <c:v>79.239691283964291</c:v>
                </c:pt>
                <c:pt idx="2355" formatCode="General">
                  <c:v>79.246834732317382</c:v>
                </c:pt>
                <c:pt idx="2356" formatCode="General">
                  <c:v>79.253982867680861</c:v>
                </c:pt>
                <c:pt idx="2357" formatCode="General">
                  <c:v>79.261135707162822</c:v>
                </c:pt>
                <c:pt idx="2358" formatCode="General">
                  <c:v>79.268293267947556</c:v>
                </c:pt>
                <c:pt idx="2359" formatCode="General">
                  <c:v>79.275455567296021</c:v>
                </c:pt>
                <c:pt idx="2360" formatCode="General">
                  <c:v>79.282622622546285</c:v>
                </c:pt>
                <c:pt idx="2361" formatCode="General">
                  <c:v>79.289794451114133</c:v>
                </c:pt>
                <c:pt idx="2362" formatCode="General">
                  <c:v>79.296971070493512</c:v>
                </c:pt>
                <c:pt idx="2363" formatCode="General">
                  <c:v>79.304152498257082</c:v>
                </c:pt>
                <c:pt idx="2364" formatCode="General">
                  <c:v>79.311338752056685</c:v>
                </c:pt>
                <c:pt idx="2365" formatCode="General">
                  <c:v>79.318529849623914</c:v>
                </c:pt>
                <c:pt idx="2366" formatCode="General">
                  <c:v>79.325725808770642</c:v>
                </c:pt>
                <c:pt idx="2367" formatCode="General">
                  <c:v>79.332926647389527</c:v>
                </c:pt>
                <c:pt idx="2368" formatCode="General">
                  <c:v>79.340132383454531</c:v>
                </c:pt>
                <c:pt idx="2369" formatCode="General">
                  <c:v>79.347343035021552</c:v>
                </c:pt>
                <c:pt idx="2370" formatCode="General">
                  <c:v>79.354558620228843</c:v>
                </c:pt>
                <c:pt idx="2371" formatCode="General">
                  <c:v>79.361779157297676</c:v>
                </c:pt>
                <c:pt idx="2372" formatCode="General">
                  <c:v>79.36900466453281</c:v>
                </c:pt>
                <c:pt idx="2373" formatCode="General">
                  <c:v>79.376235160323105</c:v>
                </c:pt>
                <c:pt idx="2374" formatCode="General">
                  <c:v>79.383470663142106</c:v>
                </c:pt>
                <c:pt idx="2375" formatCode="General">
                  <c:v>79.390711191548505</c:v>
                </c:pt>
                <c:pt idx="2376" formatCode="General">
                  <c:v>79.397956764186802</c:v>
                </c:pt>
                <c:pt idx="2377" formatCode="General">
                  <c:v>79.405207399787898</c:v>
                </c:pt>
                <c:pt idx="2378" formatCode="General">
                  <c:v>79.412463117169636</c:v>
                </c:pt>
                <c:pt idx="2379" formatCode="General">
                  <c:v>79.419723935237371</c:v>
                </c:pt>
                <c:pt idx="2380" formatCode="General">
                  <c:v>79.426989872984635</c:v>
                </c:pt>
                <c:pt idx="2381" formatCode="General">
                  <c:v>79.434260949493634</c:v>
                </c:pt>
                <c:pt idx="2382" formatCode="General">
                  <c:v>79.441537183935964</c:v>
                </c:pt>
                <c:pt idx="2383" formatCode="General">
                  <c:v>79.448818595573144</c:v>
                </c:pt>
                <c:pt idx="2384" formatCode="General">
                  <c:v>79.456105203757247</c:v>
                </c:pt>
                <c:pt idx="2385" formatCode="General">
                  <c:v>79.463397027931506</c:v>
                </c:pt>
                <c:pt idx="2386" formatCode="General">
                  <c:v>79.470694087631003</c:v>
                </c:pt>
                <c:pt idx="2387" formatCode="General">
                  <c:v>79.477996402483214</c:v>
                </c:pt>
                <c:pt idx="2388" formatCode="General">
                  <c:v>79.485303992208699</c:v>
                </c:pt>
                <c:pt idx="2389" formatCode="General">
                  <c:v>79.492616876621682</c:v>
                </c:pt>
                <c:pt idx="2390" formatCode="General">
                  <c:v>79.499935075630802</c:v>
                </c:pt>
                <c:pt idx="2391" formatCode="General">
                  <c:v>79.507258609239685</c:v>
                </c:pt>
                <c:pt idx="2392" formatCode="General">
                  <c:v>79.514587497547566</c:v>
                </c:pt>
                <c:pt idx="2393" formatCode="General">
                  <c:v>79.521921760750104</c:v>
                </c:pt>
                <c:pt idx="2394" formatCode="General">
                  <c:v>79.529261419139857</c:v>
                </c:pt>
                <c:pt idx="2395" formatCode="General">
                  <c:v>79.536606493107129</c:v>
                </c:pt>
                <c:pt idx="2396" formatCode="General">
                  <c:v>79.543957003140505</c:v>
                </c:pt>
                <c:pt idx="2397" formatCode="General">
                  <c:v>79.551312969827663</c:v>
                </c:pt>
                <c:pt idx="2398" formatCode="General">
                  <c:v>79.558674413855996</c:v>
                </c:pt>
                <c:pt idx="2399" formatCode="General">
                  <c:v>79.566041356013315</c:v>
                </c:pt>
                <c:pt idx="2400" formatCode="General">
                  <c:v>79.573413817188595</c:v>
                </c:pt>
                <c:pt idx="2401" formatCode="General">
                  <c:v>79.580791818372603</c:v>
                </c:pt>
                <c:pt idx="2402" formatCode="General">
                  <c:v>79.588175380658726</c:v>
                </c:pt>
                <c:pt idx="2403" formatCode="General">
                  <c:v>79.595564525243603</c:v>
                </c:pt>
                <c:pt idx="2404" formatCode="General">
                  <c:v>79.602959273427913</c:v>
                </c:pt>
                <c:pt idx="2405" formatCode="General">
                  <c:v>79.610359646617084</c:v>
                </c:pt>
                <c:pt idx="2406" formatCode="General">
                  <c:v>79.617765666322029</c:v>
                </c:pt>
                <c:pt idx="2407" formatCode="General">
                  <c:v>79.625177354159931</c:v>
                </c:pt>
                <c:pt idx="2408" formatCode="General">
                  <c:v>79.632594731854979</c:v>
                </c:pt>
                <c:pt idx="2409" formatCode="General">
                  <c:v>79.640017821239113</c:v>
                </c:pt>
                <c:pt idx="2410" formatCode="General">
                  <c:v>79.647446644252838</c:v>
                </c:pt>
                <c:pt idx="2411" formatCode="General">
                  <c:v>79.654881222945946</c:v>
                </c:pt>
                <c:pt idx="2412" formatCode="General">
                  <c:v>79.662321579478387</c:v>
                </c:pt>
                <c:pt idx="2413" formatCode="General">
                  <c:v>79.669767736120932</c:v>
                </c:pt>
                <c:pt idx="2414" formatCode="General">
                  <c:v>79.677219715256129</c:v>
                </c:pt>
                <c:pt idx="2415" formatCode="General">
                  <c:v>79.684677539378939</c:v>
                </c:pt>
                <c:pt idx="2416" formatCode="General">
                  <c:v>79.692141231097693</c:v>
                </c:pt>
                <c:pt idx="2417" formatCode="General">
                  <c:v>79.699610813134868</c:v>
                </c:pt>
                <c:pt idx="2418" formatCode="General">
                  <c:v>79.707086308327874</c:v>
                </c:pt>
                <c:pt idx="2419" formatCode="General">
                  <c:v>79.714567739629885</c:v>
                </c:pt>
                <c:pt idx="2420" formatCode="General">
                  <c:v>79.722055130110832</c:v>
                </c:pt>
                <c:pt idx="2421" formatCode="General">
                  <c:v>79.729548502958025</c:v>
                </c:pt>
                <c:pt idx="2422" formatCode="General">
                  <c:v>79.73704788147721</c:v>
                </c:pt>
                <c:pt idx="2423" formatCode="General">
                  <c:v>79.744553289093275</c:v>
                </c:pt>
                <c:pt idx="2424" formatCode="General">
                  <c:v>79.752064749351277</c:v>
                </c:pt>
                <c:pt idx="2425" formatCode="General">
                  <c:v>79.759582285917205</c:v>
                </c:pt>
                <c:pt idx="2426" formatCode="General">
                  <c:v>79.767105922578978</c:v>
                </c:pt>
                <c:pt idx="2427" formatCode="General">
                  <c:v>79.774635683247226</c:v>
                </c:pt>
                <c:pt idx="2428" formatCode="General">
                  <c:v>79.782171591956299</c:v>
                </c:pt>
                <c:pt idx="2429" formatCode="General">
                  <c:v>79.789713672865119</c:v>
                </c:pt>
                <c:pt idx="2430" formatCode="General">
                  <c:v>79.797261950258132</c:v>
                </c:pt>
                <c:pt idx="2431" formatCode="General">
                  <c:v>79.804816448546276</c:v>
                </c:pt>
                <c:pt idx="2432" formatCode="General">
                  <c:v>79.812377192267874</c:v>
                </c:pt>
                <c:pt idx="2433" formatCode="General">
                  <c:v>79.819944206089559</c:v>
                </c:pt>
                <c:pt idx="2434" formatCode="General">
                  <c:v>79.827517514807354</c:v>
                </c:pt>
                <c:pt idx="2435" formatCode="General">
                  <c:v>79.835097143347483</c:v>
                </c:pt>
                <c:pt idx="2436" formatCode="General">
                  <c:v>79.842683116767503</c:v>
                </c:pt>
                <c:pt idx="2437" formatCode="General">
                  <c:v>79.850275460257151</c:v>
                </c:pt>
                <c:pt idx="2438" formatCode="General">
                  <c:v>79.857874199139516</c:v>
                </c:pt>
                <c:pt idx="2439" formatCode="General">
                  <c:v>79.865479358871838</c:v>
                </c:pt>
                <c:pt idx="2440" formatCode="General">
                  <c:v>79.873090965046671</c:v>
                </c:pt>
                <c:pt idx="2441" formatCode="General">
                  <c:v>79.880709043392883</c:v>
                </c:pt>
                <c:pt idx="2442" formatCode="General">
                  <c:v>79.888333619776674</c:v>
                </c:pt>
                <c:pt idx="2443" formatCode="General">
                  <c:v>79.895964720202628</c:v>
                </c:pt>
                <c:pt idx="2444" formatCode="General">
                  <c:v>79.903602370814724</c:v>
                </c:pt>
                <c:pt idx="2445" formatCode="General">
                  <c:v>79.911246597897488</c:v>
                </c:pt>
                <c:pt idx="2446" formatCode="General">
                  <c:v>79.91889742787707</c:v>
                </c:pt>
                <c:pt idx="2447" formatCode="General">
                  <c:v>79.926554887322212</c:v>
                </c:pt>
                <c:pt idx="2448" formatCode="General">
                  <c:v>79.934219002945483</c:v>
                </c:pt>
                <c:pt idx="2449" formatCode="General">
                  <c:v>79.941889801604304</c:v>
                </c:pt>
                <c:pt idx="2450" formatCode="General">
                  <c:v>79.949567310302101</c:v>
                </c:pt>
                <c:pt idx="2451" formatCode="General">
                  <c:v>79.957251556189433</c:v>
                </c:pt>
                <c:pt idx="2452" formatCode="General">
                  <c:v>79.964942566565128</c:v>
                </c:pt>
                <c:pt idx="2453" formatCode="General">
                  <c:v>79.97264036887745</c:v>
                </c:pt>
                <c:pt idx="2454" formatCode="General">
                  <c:v>79.980344990725214</c:v>
                </c:pt>
                <c:pt idx="2455" formatCode="General">
                  <c:v>79.988056459859067</c:v>
                </c:pt>
                <c:pt idx="2456" formatCode="General">
                  <c:v>79.995774804182545</c:v>
                </c:pt>
                <c:pt idx="2457" formatCode="General">
                  <c:v>80.003500051753392</c:v>
                </c:pt>
                <c:pt idx="2458" formatCode="General">
                  <c:v>80.011232230784643</c:v>
                </c:pt>
                <c:pt idx="2459" formatCode="General">
                  <c:v>80.018971369645996</c:v>
                </c:pt>
                <c:pt idx="2460" formatCode="General">
                  <c:v>80.026717496864919</c:v>
                </c:pt>
                <c:pt idx="2461" formatCode="General">
                  <c:v>80.034470641127982</c:v>
                </c:pt>
                <c:pt idx="2462" formatCode="General">
                  <c:v>80.042230831282083</c:v>
                </c:pt>
                <c:pt idx="2463" formatCode="General">
                  <c:v>80.049998096335671</c:v>
                </c:pt>
                <c:pt idx="2464" formatCode="General">
                  <c:v>80.057772465460175</c:v>
                </c:pt>
                <c:pt idx="2465" formatCode="General">
                  <c:v>80.065553967991136</c:v>
                </c:pt>
                <c:pt idx="2466" formatCode="General">
                  <c:v>80.073342633429647</c:v>
                </c:pt>
                <c:pt idx="2467" formatCode="General">
                  <c:v>80.081138491443582</c:v>
                </c:pt>
                <c:pt idx="2468" formatCode="General">
                  <c:v>80.088941571869029</c:v>
                </c:pt>
                <c:pt idx="2469" formatCode="General">
                  <c:v>80.09675190471151</c:v>
                </c:pt>
                <c:pt idx="2470" formatCode="General">
                  <c:v>80.104569520147535</c:v>
                </c:pt>
                <c:pt idx="2471" formatCode="General">
                  <c:v>80.112394448525805</c:v>
                </c:pt>
                <c:pt idx="2472" formatCode="General">
                  <c:v>80.120226720368734</c:v>
                </c:pt>
                <c:pt idx="2473" formatCode="General">
                  <c:v>80.128066366373702</c:v>
                </c:pt>
                <c:pt idx="2474" formatCode="General">
                  <c:v>80.13591341741467</c:v>
                </c:pt>
                <c:pt idx="2475" formatCode="General">
                  <c:v>80.143767904543537</c:v>
                </c:pt>
                <c:pt idx="2476" formatCode="General">
                  <c:v>80.151629858991484</c:v>
                </c:pt>
                <c:pt idx="2477" formatCode="General">
                  <c:v>80.15949931217061</c:v>
                </c:pt>
                <c:pt idx="2478" formatCode="General">
                  <c:v>80.167376295675339</c:v>
                </c:pt>
                <c:pt idx="2479" formatCode="General">
                  <c:v>80.175260841283915</c:v>
                </c:pt>
                <c:pt idx="2480" formatCode="General">
                  <c:v>80.183152980959889</c:v>
                </c:pt>
                <c:pt idx="2481" formatCode="General">
                  <c:v>80.191052746853742</c:v>
                </c:pt>
                <c:pt idx="2482" formatCode="General">
                  <c:v>80.198960171304307</c:v>
                </c:pt>
                <c:pt idx="2483" formatCode="General">
                  <c:v>80.206875286840472</c:v>
                </c:pt>
                <c:pt idx="2484" formatCode="General">
                  <c:v>80.2147981261826</c:v>
                </c:pt>
                <c:pt idx="2485" formatCode="General">
                  <c:v>80.222728722244241</c:v>
                </c:pt>
                <c:pt idx="2486" formatCode="General">
                  <c:v>80.230667108133744</c:v>
                </c:pt>
                <c:pt idx="2487" formatCode="General">
                  <c:v>80.238613317155782</c:v>
                </c:pt>
                <c:pt idx="2488" formatCode="General">
                  <c:v>80.246567382813126</c:v>
                </c:pt>
                <c:pt idx="2489" formatCode="General">
                  <c:v>80.254529338808211</c:v>
                </c:pt>
                <c:pt idx="2490" formatCode="General">
                  <c:v>80.262499219044841</c:v>
                </c:pt>
                <c:pt idx="2491" formatCode="General">
                  <c:v>80.270477057629947</c:v>
                </c:pt>
                <c:pt idx="2492" formatCode="General">
                  <c:v>80.278462888875268</c:v>
                </c:pt>
                <c:pt idx="2493" formatCode="General">
                  <c:v>80.286456747298999</c:v>
                </c:pt>
                <c:pt idx="2494" formatCode="General">
                  <c:v>80.294458667627723</c:v>
                </c:pt>
                <c:pt idx="2495" formatCode="General">
                  <c:v>80.302468684798001</c:v>
                </c:pt>
                <c:pt idx="2496" formatCode="General">
                  <c:v>80.310486833958322</c:v>
                </c:pt>
                <c:pt idx="2497" formatCode="General">
                  <c:v>80.318513150470793</c:v>
                </c:pt>
                <c:pt idx="2498" formatCode="General">
                  <c:v>80.326547669913055</c:v>
                </c:pt>
                <c:pt idx="2499" formatCode="General">
                  <c:v>80.334590428080091</c:v>
                </c:pt>
                <c:pt idx="2500" formatCode="General">
                  <c:v>80.342641460986115</c:v>
                </c:pt>
                <c:pt idx="2501" formatCode="General">
                  <c:v>80.350700804866435</c:v>
                </c:pt>
                <c:pt idx="2502" formatCode="General">
                  <c:v>80.358768496179394</c:v>
                </c:pt>
                <c:pt idx="2503" formatCode="General">
                  <c:v>80.366844571608354</c:v>
                </c:pt>
                <c:pt idx="2504" formatCode="General">
                  <c:v>80.374929068063537</c:v>
                </c:pt>
                <c:pt idx="2505" formatCode="General">
                  <c:v>80.383022022684059</c:v>
                </c:pt>
                <c:pt idx="2506" formatCode="General">
                  <c:v>80.391123472839993</c:v>
                </c:pt>
                <c:pt idx="2507" formatCode="General">
                  <c:v>80.399233456134269</c:v>
                </c:pt>
                <c:pt idx="2508" formatCode="General">
                  <c:v>80.407352010404836</c:v>
                </c:pt>
                <c:pt idx="2509" formatCode="General">
                  <c:v>80.415479173726595</c:v>
                </c:pt>
                <c:pt idx="2510" formatCode="General">
                  <c:v>80.423614984413646</c:v>
                </c:pt>
                <c:pt idx="2511" formatCode="General">
                  <c:v>80.431759481021274</c:v>
                </c:pt>
                <c:pt idx="2512" formatCode="General">
                  <c:v>80.439912702348167</c:v>
                </c:pt>
                <c:pt idx="2513" formatCode="General">
                  <c:v>80.448074687438478</c:v>
                </c:pt>
                <c:pt idx="2514" formatCode="General">
                  <c:v>80.45624547558414</c:v>
                </c:pt>
                <c:pt idx="2515" formatCode="General">
                  <c:v>80.464425106326999</c:v>
                </c:pt>
                <c:pt idx="2516" formatCode="General">
                  <c:v>80.472613619461029</c:v>
                </c:pt>
                <c:pt idx="2517" formatCode="General">
                  <c:v>80.48081105503465</c:v>
                </c:pt>
                <c:pt idx="2518" formatCode="General">
                  <c:v>80.489017453352986</c:v>
                </c:pt>
                <c:pt idx="2519" formatCode="General">
                  <c:v>80.497232854980169</c:v>
                </c:pt>
                <c:pt idx="2520" formatCode="General">
                  <c:v>80.505457300741682</c:v>
                </c:pt>
                <c:pt idx="2521" formatCode="General">
                  <c:v>80.513690831726777</c:v>
                </c:pt>
                <c:pt idx="2522" formatCode="General">
                  <c:v>80.52193348929076</c:v>
                </c:pt>
                <c:pt idx="2523" formatCode="General">
                  <c:v>80.530185315057508</c:v>
                </c:pt>
                <c:pt idx="2524" formatCode="General">
                  <c:v>80.538446350921888</c:v>
                </c:pt>
                <c:pt idx="2525" formatCode="General">
                  <c:v>80.546716639052192</c:v>
                </c:pt>
                <c:pt idx="2526" formatCode="General">
                  <c:v>80.554996221892722</c:v>
                </c:pt>
                <c:pt idx="2527" formatCode="General">
                  <c:v>80.563285142166279</c:v>
                </c:pt>
                <c:pt idx="2528" formatCode="General">
                  <c:v>80.571583442876687</c:v>
                </c:pt>
                <c:pt idx="2529" formatCode="General">
                  <c:v>80.579891167311459</c:v>
                </c:pt>
                <c:pt idx="2530" formatCode="General">
                  <c:v>80.588208359044401</c:v>
                </c:pt>
                <c:pt idx="2531" formatCode="General">
                  <c:v>80.596535061938269</c:v>
                </c:pt>
                <c:pt idx="2532" formatCode="General">
                  <c:v>80.60487132014741</c:v>
                </c:pt>
                <c:pt idx="2533" formatCode="General">
                  <c:v>80.613217178120536</c:v>
                </c:pt>
                <c:pt idx="2534" formatCode="General">
                  <c:v>80.621572680603492</c:v>
                </c:pt>
                <c:pt idx="2535" formatCode="General">
                  <c:v>80.629937872641932</c:v>
                </c:pt>
                <c:pt idx="2536" formatCode="General">
                  <c:v>80.638312799584284</c:v>
                </c:pt>
                <c:pt idx="2537" formatCode="General">
                  <c:v>80.646697507084482</c:v>
                </c:pt>
                <c:pt idx="2538" formatCode="General">
                  <c:v>80.655092041104936</c:v>
                </c:pt>
                <c:pt idx="2539" formatCode="General">
                  <c:v>80.663496447919343</c:v>
                </c:pt>
                <c:pt idx="2540" formatCode="General">
                  <c:v>80.671910774115773</c:v>
                </c:pt>
                <c:pt idx="2541" formatCode="General">
                  <c:v>80.680335066599568</c:v>
                </c:pt>
                <c:pt idx="2542" formatCode="General">
                  <c:v>80.688769372596383</c:v>
                </c:pt>
                <c:pt idx="2543" formatCode="General">
                  <c:v>80.697213739655311</c:v>
                </c:pt>
                <c:pt idx="2544" formatCode="General">
                  <c:v>80.705668215651897</c:v>
                </c:pt>
                <c:pt idx="2545" formatCode="General">
                  <c:v>80.714132848791294</c:v>
                </c:pt>
                <c:pt idx="2546" formatCode="General">
                  <c:v>80.722607687611543</c:v>
                </c:pt>
                <c:pt idx="2547" formatCode="General">
                  <c:v>80.7310927809866</c:v>
                </c:pt>
                <c:pt idx="2548" formatCode="General">
                  <c:v>80.739588178129779</c:v>
                </c:pt>
                <c:pt idx="2549" formatCode="General">
                  <c:v>80.74809392859693</c:v>
                </c:pt>
                <c:pt idx="2550" formatCode="General">
                  <c:v>80.756610082289811</c:v>
                </c:pt>
                <c:pt idx="2551" formatCode="General">
                  <c:v>80.765136689459482</c:v>
                </c:pt>
                <c:pt idx="2552" formatCode="General">
                  <c:v>80.773673800709687</c:v>
                </c:pt>
                <c:pt idx="2553" formatCode="General">
                  <c:v>80.782221467000355</c:v>
                </c:pt>
                <c:pt idx="2554" formatCode="General">
                  <c:v>80.790779739651086</c:v>
                </c:pt>
                <c:pt idx="2555" formatCode="General">
                  <c:v>80.799348670344713</c:v>
                </c:pt>
                <c:pt idx="2556" formatCode="General">
                  <c:v>80.807928311130837</c:v>
                </c:pt>
                <c:pt idx="2557" formatCode="General">
                  <c:v>80.816518714429563</c:v>
                </c:pt>
                <c:pt idx="2558" formatCode="General">
                  <c:v>80.82511993303514</c:v>
                </c:pt>
                <c:pt idx="2559" formatCode="General">
                  <c:v>80.833732020119641</c:v>
                </c:pt>
                <c:pt idx="2560" formatCode="General">
                  <c:v>80.842355029236828</c:v>
                </c:pt>
                <c:pt idx="2561" formatCode="General">
                  <c:v>80.850989014325918</c:v>
                </c:pt>
                <c:pt idx="2562" formatCode="General">
                  <c:v>80.859634029715522</c:v>
                </c:pt>
                <c:pt idx="2563" formatCode="General">
                  <c:v>80.868290130127505</c:v>
                </c:pt>
                <c:pt idx="2564" formatCode="General">
                  <c:v>80.876957370680955</c:v>
                </c:pt>
                <c:pt idx="2565" formatCode="General">
                  <c:v>80.885635806896332</c:v>
                </c:pt>
                <c:pt idx="2566" formatCode="General">
                  <c:v>80.894325494699373</c:v>
                </c:pt>
                <c:pt idx="2567" formatCode="General">
                  <c:v>80.903026490425361</c:v>
                </c:pt>
                <c:pt idx="2568" formatCode="General">
                  <c:v>80.911738850823227</c:v>
                </c:pt>
                <c:pt idx="2569" formatCode="General">
                  <c:v>80.920462633059842</c:v>
                </c:pt>
                <c:pt idx="2570" formatCode="General">
                  <c:v>80.929197894724311</c:v>
                </c:pt>
                <c:pt idx="2571" formatCode="General">
                  <c:v>80.937944693832279</c:v>
                </c:pt>
                <c:pt idx="2572" formatCode="General">
                  <c:v>80.946703088830404</c:v>
                </c:pt>
                <c:pt idx="2573" formatCode="General">
                  <c:v>80.955473138600738</c:v>
                </c:pt>
                <c:pt idx="2574" formatCode="General">
                  <c:v>80.964254902465356</c:v>
                </c:pt>
                <c:pt idx="2575" formatCode="General">
                  <c:v>80.973048440190865</c:v>
                </c:pt>
                <c:pt idx="2576" formatCode="General">
                  <c:v>80.981853811993076</c:v>
                </c:pt>
                <c:pt idx="2577" formatCode="General">
                  <c:v>80.990671078541752</c:v>
                </c:pt>
                <c:pt idx="2578" formatCode="General">
                  <c:v>80.999500300965266</c:v>
                </c:pt>
                <c:pt idx="2579" formatCode="General">
                  <c:v>81.008341540855582</c:v>
                </c:pt>
                <c:pt idx="2580" formatCode="General">
                  <c:v>81.017194860273051</c:v>
                </c:pt>
                <c:pt idx="2581" formatCode="General">
                  <c:v>81.026060321751444</c:v>
                </c:pt>
                <c:pt idx="2582" formatCode="General">
                  <c:v>81.0349379883029</c:v>
                </c:pt>
                <c:pt idx="2583" formatCode="General">
                  <c:v>81.043827923423137</c:v>
                </c:pt>
                <c:pt idx="2584" formatCode="General">
                  <c:v>81.052730191096515</c:v>
                </c:pt>
                <c:pt idx="2585" formatCode="General">
                  <c:v>81.06164485580139</c:v>
                </c:pt>
                <c:pt idx="2586" formatCode="General">
                  <c:v>81.070571982515332</c:v>
                </c:pt>
                <c:pt idx="2587" formatCode="General">
                  <c:v>81.07951163672054</c:v>
                </c:pt>
                <c:pt idx="2588" formatCode="General">
                  <c:v>81.088463884409336</c:v>
                </c:pt>
                <c:pt idx="2589" formatCode="General">
                  <c:v>81.097428792089644</c:v>
                </c:pt>
                <c:pt idx="2590" formatCode="General">
                  <c:v>81.106406426790656</c:v>
                </c:pt>
                <c:pt idx="2591" formatCode="General">
                  <c:v>81.115396856068486</c:v>
                </c:pt>
                <c:pt idx="2592" formatCode="General">
                  <c:v>81.124400148011929</c:v>
                </c:pt>
                <c:pt idx="2593" formatCode="General">
                  <c:v>81.133416371248401</c:v>
                </c:pt>
                <c:pt idx="2594" formatCode="General">
                  <c:v>81.142445594949706</c:v>
                </c:pt>
                <c:pt idx="2595" formatCode="General">
                  <c:v>81.151487888838233</c:v>
                </c:pt>
                <c:pt idx="2596" formatCode="General">
                  <c:v>81.160543323192897</c:v>
                </c:pt>
                <c:pt idx="2597" formatCode="General">
                  <c:v>81.169611968855449</c:v>
                </c:pt>
                <c:pt idx="2598" formatCode="General">
                  <c:v>81.178693897236656</c:v>
                </c:pt>
                <c:pt idx="2599" formatCode="General">
                  <c:v>81.187789180322724</c:v>
                </c:pt>
                <c:pt idx="2600" formatCode="General">
                  <c:v>81.196897890681726</c:v>
                </c:pt>
                <c:pt idx="2601" formatCode="General">
                  <c:v>81.206020101470145</c:v>
                </c:pt>
                <c:pt idx="2602" formatCode="General">
                  <c:v>81.215155886439533</c:v>
                </c:pt>
                <c:pt idx="2603" formatCode="General">
                  <c:v>81.224305319943198</c:v>
                </c:pt>
                <c:pt idx="2604" formatCode="General">
                  <c:v>81.233468476943116</c:v>
                </c:pt>
                <c:pt idx="2605" formatCode="General">
                  <c:v>81.242645433016747</c:v>
                </c:pt>
                <c:pt idx="2606" formatCode="General">
                  <c:v>81.251836264364201</c:v>
                </c:pt>
                <c:pt idx="2607" formatCode="General">
                  <c:v>81.261041047815283</c:v>
                </c:pt>
                <c:pt idx="2608" formatCode="General">
                  <c:v>81.270259860836703</c:v>
                </c:pt>
                <c:pt idx="2609" formatCode="General">
                  <c:v>81.279492781539531</c:v>
                </c:pt>
                <c:pt idx="2610" formatCode="General">
                  <c:v>81.28873988868655</c:v>
                </c:pt>
                <c:pt idx="2611" formatCode="General">
                  <c:v>81.298001261699866</c:v>
                </c:pt>
                <c:pt idx="2612" formatCode="General">
                  <c:v>81.307276980668561</c:v>
                </c:pt>
                <c:pt idx="2613" formatCode="General">
                  <c:v>81.316567126356475</c:v>
                </c:pt>
                <c:pt idx="2614" formatCode="General">
                  <c:v>81.325871780210164</c:v>
                </c:pt>
                <c:pt idx="2615" formatCode="General">
                  <c:v>81.335191024366807</c:v>
                </c:pt>
                <c:pt idx="2616" formatCode="General">
                  <c:v>81.344524941662499</c:v>
                </c:pt>
                <c:pt idx="2617" formatCode="General">
                  <c:v>81.353873615640367</c:v>
                </c:pt>
                <c:pt idx="2618" formatCode="General">
                  <c:v>81.363237130559057</c:v>
                </c:pt>
                <c:pt idx="2619" formatCode="General">
                  <c:v>81.372615571401241</c:v>
                </c:pt>
                <c:pt idx="2620" formatCode="General">
                  <c:v>81.38200902388219</c:v>
                </c:pt>
                <c:pt idx="2621" formatCode="General">
                  <c:v>81.391417574458629</c:v>
                </c:pt>
                <c:pt idx="2622" formatCode="General">
                  <c:v>81.400841310337597</c:v>
                </c:pt>
                <c:pt idx="2623" formatCode="General">
                  <c:v>81.410280319485551</c:v>
                </c:pt>
                <c:pt idx="2624" formatCode="General">
                  <c:v>81.419734690637483</c:v>
                </c:pt>
                <c:pt idx="2625" formatCode="General">
                  <c:v>81.429204513306274</c:v>
                </c:pt>
                <c:pt idx="2626" formatCode="General">
                  <c:v>81.4386898777922</c:v>
                </c:pt>
                <c:pt idx="2627" formatCode="General">
                  <c:v>81.448190875192509</c:v>
                </c:pt>
                <c:pt idx="2628" formatCode="General">
                  <c:v>81.457707597411186</c:v>
                </c:pt>
                <c:pt idx="2629" formatCode="General">
                  <c:v>81.467240137168943</c:v>
                </c:pt>
                <c:pt idx="2630" formatCode="General">
                  <c:v>81.476788588013179</c:v>
                </c:pt>
                <c:pt idx="2631" formatCode="General">
                  <c:v>81.486353044328368</c:v>
                </c:pt>
                <c:pt idx="2632" formatCode="General">
                  <c:v>81.495933601346266</c:v>
                </c:pt>
                <c:pt idx="2633" formatCode="General">
                  <c:v>81.505530355156665</c:v>
                </c:pt>
                <c:pt idx="2634" formatCode="General">
                  <c:v>81.515143402718024</c:v>
                </c:pt>
                <c:pt idx="2635" formatCode="General">
                  <c:v>81.524772841868369</c:v>
                </c:pt>
                <c:pt idx="2636" formatCode="General">
                  <c:v>81.534418771336362</c:v>
                </c:pt>
                <c:pt idx="2637" formatCode="General">
                  <c:v>81.544081290752644</c:v>
                </c:pt>
                <c:pt idx="2638" formatCode="General">
                  <c:v>81.553760500661141</c:v>
                </c:pt>
                <c:pt idx="2639" formatCode="General">
                  <c:v>81.563456502530798</c:v>
                </c:pt>
                <c:pt idx="2640" formatCode="General">
                  <c:v>81.57316939876732</c:v>
                </c:pt>
                <c:pt idx="2641" formatCode="General">
                  <c:v>81.582899292725202</c:v>
                </c:pt>
                <c:pt idx="2642" formatCode="General">
                  <c:v>81.592646288719862</c:v>
                </c:pt>
                <c:pt idx="2643" formatCode="General">
                  <c:v>81.602410492040192</c:v>
                </c:pt>
                <c:pt idx="2644" formatCode="General">
                  <c:v>81.612192008961003</c:v>
                </c:pt>
                <c:pt idx="2645" formatCode="General">
                  <c:v>81.621990946755915</c:v>
                </c:pt>
                <c:pt idx="2646" formatCode="General">
                  <c:v>81.631807413710348</c:v>
                </c:pt>
                <c:pt idx="2647" formatCode="General">
                  <c:v>81.641641519134808</c:v>
                </c:pt>
                <c:pt idx="2648" formatCode="General">
                  <c:v>81.651493373378244</c:v>
                </c:pt>
                <c:pt idx="2649" formatCode="General">
                  <c:v>81.661363087841877</c:v>
                </c:pt>
                <c:pt idx="2650" formatCode="General">
                  <c:v>81.671250774993027</c:v>
                </c:pt>
                <c:pt idx="2651" formatCode="General">
                  <c:v>81.681156548379235</c:v>
                </c:pt>
                <c:pt idx="2652" formatCode="General">
                  <c:v>81.691080522642764</c:v>
                </c:pt>
                <c:pt idx="2653" formatCode="General">
                  <c:v>81.701022813535147</c:v>
                </c:pt>
                <c:pt idx="2654" formatCode="General">
                  <c:v>81.710983537932051</c:v>
                </c:pt>
                <c:pt idx="2655" formatCode="General">
                  <c:v>81.720962813848544</c:v>
                </c:pt>
                <c:pt idx="2656" formatCode="General">
                  <c:v>81.730960760454337</c:v>
                </c:pt>
                <c:pt idx="2657" formatCode="General">
                  <c:v>81.740977498089563</c:v>
                </c:pt>
                <c:pt idx="2658" formatCode="General">
                  <c:v>81.751013148280705</c:v>
                </c:pt>
                <c:pt idx="2659" formatCode="General">
                  <c:v>81.761067833756698</c:v>
                </c:pt>
                <c:pt idx="2660" formatCode="General">
                  <c:v>81.771141678465611</c:v>
                </c:pt>
                <c:pt idx="2661" formatCode="General">
                  <c:v>81.781234807591275</c:v>
                </c:pt>
                <c:pt idx="2662" formatCode="General">
                  <c:v>81.791347347570436</c:v>
                </c:pt>
                <c:pt idx="2663" formatCode="General">
                  <c:v>81.801479426110134</c:v>
                </c:pt>
                <c:pt idx="2664" formatCode="General">
                  <c:v>81.811631172205338</c:v>
                </c:pt>
                <c:pt idx="2665" formatCode="General">
                  <c:v>81.821802716157109</c:v>
                </c:pt>
                <c:pt idx="2666" formatCode="General">
                  <c:v>81.831994189590702</c:v>
                </c:pt>
                <c:pt idx="2667" formatCode="General">
                  <c:v>81.8422057254744</c:v>
                </c:pt>
                <c:pt idx="2668" formatCode="General">
                  <c:v>81.852437458138397</c:v>
                </c:pt>
                <c:pt idx="2669" formatCode="General">
                  <c:v>81.862689523294208</c:v>
                </c:pt>
                <c:pt idx="2670" formatCode="General">
                  <c:v>81.872962058054284</c:v>
                </c:pt>
                <c:pt idx="2671" formatCode="General">
                  <c:v>81.883255200952135</c:v>
                </c:pt>
                <c:pt idx="2672" formatCode="General">
                  <c:v>81.893569091962647</c:v>
                </c:pt>
                <c:pt idx="2673" formatCode="General">
                  <c:v>81.903903872522918</c:v>
                </c:pt>
                <c:pt idx="2674" formatCode="General">
                  <c:v>81.914259685553432</c:v>
                </c:pt>
                <c:pt idx="2675" formatCode="General">
                  <c:v>81.924636675479576</c:v>
                </c:pt>
                <c:pt idx="2676" formatCode="General">
                  <c:v>81.935034988253605</c:v>
                </c:pt>
                <c:pt idx="2677" formatCode="General">
                  <c:v>81.945454771377044</c:v>
                </c:pt>
                <c:pt idx="2678" formatCode="General">
                  <c:v>81.955896173923421</c:v>
                </c:pt>
                <c:pt idx="2679" formatCode="General">
                  <c:v>81.966359346561489</c:v>
                </c:pt>
                <c:pt idx="2680" formatCode="General">
                  <c:v>81.976844441578933</c:v>
                </c:pt>
                <c:pt idx="2681" formatCode="General">
                  <c:v>81.98735161290638</c:v>
                </c:pt>
                <c:pt idx="2682" formatCode="General">
                  <c:v>81.997881016141989</c:v>
                </c:pt>
                <c:pt idx="2683" formatCode="General">
                  <c:v>82.008432808576487</c:v>
                </c:pt>
                <c:pt idx="2684" formatCode="General">
                  <c:v>82.019007149218695</c:v>
                </c:pt>
                <c:pt idx="2685" formatCode="General">
                  <c:v>82.029604198821403</c:v>
                </c:pt>
                <c:pt idx="2686" formatCode="General">
                  <c:v>82.040224119908046</c:v>
                </c:pt>
                <c:pt idx="2687" formatCode="General">
                  <c:v>82.050867076799577</c:v>
                </c:pt>
                <c:pt idx="2688" formatCode="General">
                  <c:v>82.061533235642017</c:v>
                </c:pt>
                <c:pt idx="2689" formatCode="General">
                  <c:v>82.072222764434585</c:v>
                </c:pt>
                <c:pt idx="2690" formatCode="General">
                  <c:v>82.082935833058329</c:v>
                </c:pt>
                <c:pt idx="2691" formatCode="General">
                  <c:v>82.093672613305202</c:v>
                </c:pt>
                <c:pt idx="2692" formatCode="General">
                  <c:v>82.104433278907976</c:v>
                </c:pt>
                <c:pt idx="2693" formatCode="General">
                  <c:v>82.115218005570526</c:v>
                </c:pt>
                <c:pt idx="2694" formatCode="General">
                  <c:v>82.126026970998836</c:v>
                </c:pt>
                <c:pt idx="2695" formatCode="General">
                  <c:v>82.136860354932523</c:v>
                </c:pt>
                <c:pt idx="2696" formatCode="General">
                  <c:v>82.147718339177132</c:v>
                </c:pt>
                <c:pt idx="2697" formatCode="General">
                  <c:v>82.158601107636983</c:v>
                </c:pt>
                <c:pt idx="2698" formatCode="General">
                  <c:v>82.169508846348762</c:v>
                </c:pt>
                <c:pt idx="2699" formatCode="General">
                  <c:v>82.180441743515672</c:v>
                </c:pt>
                <c:pt idx="2700" formatCode="General">
                  <c:v>82.191399989542433</c:v>
                </c:pt>
                <c:pt idx="2701" formatCode="General">
                  <c:v>82.202383777070949</c:v>
                </c:pt>
                <c:pt idx="2702" formatCode="General">
                  <c:v>82.213393301016637</c:v>
                </c:pt>
                <c:pt idx="2703" formatCode="General">
                  <c:v>82.22442875860564</c:v>
                </c:pt>
                <c:pt idx="2704" formatCode="General">
                  <c:v>82.235490349412657</c:v>
                </c:pt>
                <c:pt idx="2705" formatCode="General">
                  <c:v>82.246578275399827</c:v>
                </c:pt>
                <c:pt idx="2706" formatCode="General">
                  <c:v>82.257692740956102</c:v>
                </c:pt>
                <c:pt idx="2707" formatCode="General">
                  <c:v>82.268833952937669</c:v>
                </c:pt>
                <c:pt idx="2708" formatCode="General">
                  <c:v>82.280002120709284</c:v>
                </c:pt>
                <c:pt idx="2709" formatCode="General">
                  <c:v>82.291197456186183</c:v>
                </c:pt>
                <c:pt idx="2710" formatCode="General">
                  <c:v>82.30242017387728</c:v>
                </c:pt>
                <c:pt idx="2711" formatCode="General">
                  <c:v>82.313670490928999</c:v>
                </c:pt>
                <c:pt idx="2712" formatCode="General">
                  <c:v>82.324948627170258</c:v>
                </c:pt>
                <c:pt idx="2713" formatCode="General">
                  <c:v>82.336254805158219</c:v>
                </c:pt>
                <c:pt idx="2714" formatCode="General">
                  <c:v>82.347589250225255</c:v>
                </c:pt>
                <c:pt idx="2715" formatCode="General">
                  <c:v>82.358952190526821</c:v>
                </c:pt>
                <c:pt idx="2716" formatCode="General">
                  <c:v>82.370343857090404</c:v>
                </c:pt>
                <c:pt idx="2717" formatCode="General">
                  <c:v>82.381764483865581</c:v>
                </c:pt>
                <c:pt idx="2718" formatCode="General">
                  <c:v>82.393214307775182</c:v>
                </c:pt>
                <c:pt idx="2719" formatCode="General">
                  <c:v>82.404693568767541</c:v>
                </c:pt>
                <c:pt idx="2720" formatCode="General">
                  <c:v>82.416202509870018</c:v>
                </c:pt>
                <c:pt idx="2721" formatCode="General">
                  <c:v>82.42774137724372</c:v>
                </c:pt>
                <c:pt idx="2722" formatCode="General">
                  <c:v>82.43931042023938</c:v>
                </c:pt>
                <c:pt idx="2723" formatCode="General">
                  <c:v>82.450909891454486</c:v>
                </c:pt>
                <c:pt idx="2724" formatCode="General">
                  <c:v>82.462540046791972</c:v>
                </c:pt>
                <c:pt idx="2725" formatCode="General">
                  <c:v>82.47420114551997</c:v>
                </c:pt>
                <c:pt idx="2726" formatCode="General">
                  <c:v>82.485893450333037</c:v>
                </c:pt>
                <c:pt idx="2727" formatCode="General">
                  <c:v>82.497617227414921</c:v>
                </c:pt>
                <c:pt idx="2728" formatCode="General">
                  <c:v>82.509372746502592</c:v>
                </c:pt>
                <c:pt idx="2729" formatCode="General">
                  <c:v>82.521160280952017</c:v>
                </c:pt>
                <c:pt idx="2730" formatCode="General">
                  <c:v>82.532980107805216</c:v>
                </c:pt>
                <c:pt idx="2731" formatCode="General">
                  <c:v>82.544832507859184</c:v>
                </c:pt>
                <c:pt idx="2732" formatCode="General">
                  <c:v>82.556717765736238</c:v>
                </c:pt>
                <c:pt idx="2733" formatCode="General">
                  <c:v>82.568636169956207</c:v>
                </c:pt>
                <c:pt idx="2734" formatCode="General">
                  <c:v>82.580588013010228</c:v>
                </c:pt>
                <c:pt idx="2735" formatCode="General">
                  <c:v>82.592573591436448</c:v>
                </c:pt>
                <c:pt idx="2736" formatCode="General">
                  <c:v>82.60459320589753</c:v>
                </c:pt>
                <c:pt idx="2737" formatCode="General">
                  <c:v>82.616647161259991</c:v>
                </c:pt>
                <c:pt idx="2738" formatCode="General">
                  <c:v>82.628735766675575</c:v>
                </c:pt>
                <c:pt idx="2739" formatCode="General">
                  <c:v>82.6408593356647</c:v>
                </c:pt>
                <c:pt idx="2740" formatCode="General">
                  <c:v>82.653018186201734</c:v>
                </c:pt>
                <c:pt idx="2741" formatCode="General">
                  <c:v>82.665212640802693</c:v>
                </c:pt>
                <c:pt idx="2742" formatCode="General">
                  <c:v>82.677443026614966</c:v>
                </c:pt>
                <c:pt idx="2743" formatCode="General">
                  <c:v>82.689709675509363</c:v>
                </c:pt>
                <c:pt idx="2744" formatCode="General">
                  <c:v>82.702012924174525</c:v>
                </c:pt>
                <c:pt idx="2745" formatCode="General">
                  <c:v>82.714353114213665</c:v>
                </c:pt>
                <c:pt idx="2746" formatCode="General">
                  <c:v>82.726730592243925</c:v>
                </c:pt>
                <c:pt idx="2747" formatCode="General">
                  <c:v>82.739145709998169</c:v>
                </c:pt>
                <c:pt idx="2748" formatCode="General">
                  <c:v>82.751598824429507</c:v>
                </c:pt>
                <c:pt idx="2749" formatCode="General">
                  <c:v>82.764090297818541</c:v>
                </c:pt>
                <c:pt idx="2750" formatCode="General">
                  <c:v>82.776620497883314</c:v>
                </c:pt>
                <c:pt idx="2751" formatCode="General">
                  <c:v>82.789189797892391</c:v>
                </c:pt>
                <c:pt idx="2752" formatCode="General">
                  <c:v>82.801798576780755</c:v>
                </c:pt>
                <c:pt idx="2753" formatCode="General">
                  <c:v>82.814447219268828</c:v>
                </c:pt>
                <c:pt idx="2754" formatCode="General">
                  <c:v>82.827136115984828</c:v>
                </c:pt>
                <c:pt idx="2755" formatCode="General">
                  <c:v>82.839865663590146</c:v>
                </c:pt>
                <c:pt idx="2756" formatCode="General">
                  <c:v>82.852636264908583</c:v>
                </c:pt>
                <c:pt idx="2757" formatCode="General">
                  <c:v>82.865448329058594</c:v>
                </c:pt>
                <c:pt idx="2758" formatCode="General">
                  <c:v>82.87830227158959</c:v>
                </c:pt>
                <c:pt idx="2759" formatCode="General">
                  <c:v>82.89119851462182</c:v>
                </c:pt>
                <c:pt idx="2760" formatCode="General">
                  <c:v>82.904137486990166</c:v>
                </c:pt>
                <c:pt idx="2761" formatCode="General">
                  <c:v>82.917119624391987</c:v>
                </c:pt>
                <c:pt idx="2762" formatCode="General">
                  <c:v>82.930145369539147</c:v>
                </c:pt>
                <c:pt idx="2763" formatCode="General">
                  <c:v>82.943215172314325</c:v>
                </c:pt>
                <c:pt idx="2764" formatCode="General">
                  <c:v>82.956329489931775</c:v>
                </c:pt>
                <c:pt idx="2765" formatCode="General">
                  <c:v>82.969488787102705</c:v>
                </c:pt>
                <c:pt idx="2766" formatCode="General">
                  <c:v>82.982693536205502</c:v>
                </c:pt>
                <c:pt idx="2767" formatCode="General">
                  <c:v>82.995944217460732</c:v>
                </c:pt>
                <c:pt idx="2768" formatCode="General">
                  <c:v>83.009241319111496</c:v>
                </c:pt>
                <c:pt idx="2769" formatCode="General">
                  <c:v>83.022585337608874</c:v>
                </c:pt>
                <c:pt idx="2770" formatCode="General">
                  <c:v>83.035976777802915</c:v>
                </c:pt>
                <c:pt idx="2771" formatCode="General">
                  <c:v>83.049416153139489</c:v>
                </c:pt>
                <c:pt idx="2772" formatCode="General">
                  <c:v>83.062903985862746</c:v>
                </c:pt>
                <c:pt idx="2773" formatCode="General">
                  <c:v>83.076440807223975</c:v>
                </c:pt>
                <c:pt idx="2774" formatCode="General">
                  <c:v>83.090027157696554</c:v>
                </c:pt>
                <c:pt idx="2775" formatCode="General">
                  <c:v>83.10366358719763</c:v>
                </c:pt>
                <c:pt idx="2776" formatCode="General">
                  <c:v>83.117350655316685</c:v>
                </c:pt>
                <c:pt idx="2777" formatCode="General">
                  <c:v>83.131088931550934</c:v>
                </c:pt>
                <c:pt idx="2778" formatCode="General">
                  <c:v>83.144878995548268</c:v>
                </c:pt>
                <c:pt idx="2779" formatCode="General">
                  <c:v>83.158721437357798</c:v>
                </c:pt>
                <c:pt idx="2780" formatCode="General">
                  <c:v>83.172616857688254</c:v>
                </c:pt>
                <c:pt idx="2781" formatCode="General">
                  <c:v>83.186565868174611</c:v>
                </c:pt>
                <c:pt idx="2782" formatCode="General">
                  <c:v>83.200569091653378</c:v>
                </c:pt>
                <c:pt idx="2783" formatCode="General">
                  <c:v>83.214627162446604</c:v>
                </c:pt>
                <c:pt idx="2784" formatCode="General">
                  <c:v>83.228740726655147</c:v>
                </c:pt>
                <c:pt idx="2785" formatCode="General">
                  <c:v>83.242910442461707</c:v>
                </c:pt>
                <c:pt idx="2786" formatCode="General">
                  <c:v>83.25713698044359</c:v>
                </c:pt>
                <c:pt idx="2787" formatCode="General">
                  <c:v>83.271421023896011</c:v>
                </c:pt>
                <c:pt idx="2788" formatCode="General">
                  <c:v>83.285763269166154</c:v>
                </c:pt>
                <c:pt idx="2789" formatCode="General">
                  <c:v>83.300164425998489</c:v>
                </c:pt>
                <c:pt idx="2790" formatCode="General">
                  <c:v>83.314625217891731</c:v>
                </c:pt>
                <c:pt idx="2791" formatCode="General">
                  <c:v>83.329146382468139</c:v>
                </c:pt>
                <c:pt idx="2792" formatCode="General">
                  <c:v>83.343728671855317</c:v>
                </c:pt>
                <c:pt idx="2793" formatCode="General">
                  <c:v>83.358372853081434</c:v>
                </c:pt>
                <c:pt idx="2794" formatCode="General">
                  <c:v>83.37307970848407</c:v>
                </c:pt>
                <c:pt idx="2795" formatCode="General">
                  <c:v>83.387850036133599</c:v>
                </c:pt>
                <c:pt idx="2796" formatCode="General">
                  <c:v>83.402684650271496</c:v>
                </c:pt>
                <c:pt idx="2797" formatCode="General">
                  <c:v>83.417584381764257</c:v>
                </c:pt>
                <c:pt idx="2798" formatCode="General">
                  <c:v>83.432550078573783</c:v>
                </c:pt>
                <c:pt idx="2799" formatCode="General">
                  <c:v>83.44758260624468</c:v>
                </c:pt>
                <c:pt idx="2800" formatCode="General">
                  <c:v>83.462682848409472</c:v>
                </c:pt>
                <c:pt idx="2801" formatCode="General">
                  <c:v>83.477851707312325</c:v>
                </c:pt>
                <c:pt idx="2802" formatCode="General">
                  <c:v>83.493090104352433</c:v>
                </c:pt>
                <c:pt idx="2803" formatCode="General">
                  <c:v>83.508398980647357</c:v>
                </c:pt>
                <c:pt idx="2804" formatCode="General">
                  <c:v>83.52377929761802</c:v>
                </c:pt>
                <c:pt idx="2805" formatCode="General">
                  <c:v>83.539232037595738</c:v>
                </c:pt>
                <c:pt idx="2806" formatCode="General">
                  <c:v>83.554758204452554</c:v>
                </c:pt>
                <c:pt idx="2807" formatCode="General">
                  <c:v>83.570358824255933</c:v>
                </c:pt>
                <c:pt idx="2808" formatCode="General">
                  <c:v>83.586034945949038</c:v>
                </c:pt>
                <c:pt idx="2809" formatCode="General">
                  <c:v>83.601787642057772</c:v>
                </c:pt>
                <c:pt idx="2810" formatCode="General">
                  <c:v>83.617618009425669</c:v>
                </c:pt>
                <c:pt idx="2811" formatCode="General">
                  <c:v>83.633527169978436</c:v>
                </c:pt>
                <c:pt idx="2812" formatCode="General">
                  <c:v>83.649516271519104</c:v>
                </c:pt>
                <c:pt idx="2813" formatCode="General">
                  <c:v>83.665586488555661</c:v>
                </c:pt>
                <c:pt idx="2814" formatCode="General">
                  <c:v>83.681739023162592</c:v>
                </c:pt>
                <c:pt idx="2815" formatCode="General">
                  <c:v>83.697975105878143</c:v>
                </c:pt>
                <c:pt idx="2816" formatCode="General">
                  <c:v>83.714295996638938</c:v>
                </c:pt>
                <c:pt idx="2817" formatCode="General">
                  <c:v>83.730702985754149</c:v>
                </c:pt>
                <c:pt idx="2818" formatCode="General">
                  <c:v>83.747197394921002</c:v>
                </c:pt>
                <c:pt idx="2819" formatCode="General">
                  <c:v>83.763780578283956</c:v>
                </c:pt>
                <c:pt idx="2820" formatCode="General">
                  <c:v>83.780453923539568</c:v>
                </c:pt>
                <c:pt idx="2821" formatCode="General">
                  <c:v>83.797218853089916</c:v>
                </c:pt>
                <c:pt idx="2822" formatCode="General">
                  <c:v>83.814076825246829</c:v>
                </c:pt>
                <c:pt idx="2823" formatCode="General">
                  <c:v>83.831029335489617</c:v>
                </c:pt>
                <c:pt idx="2824" formatCode="General">
                  <c:v>83.848077917779719</c:v>
                </c:pt>
                <c:pt idx="2825" formatCode="General">
                  <c:v>83.865224145934704</c:v>
                </c:pt>
                <c:pt idx="2826" formatCode="General">
                  <c:v>83.88246963506559</c:v>
                </c:pt>
                <c:pt idx="2827" formatCode="General">
                  <c:v>83.899816043080548</c:v>
                </c:pt>
                <c:pt idx="2828" formatCode="General">
                  <c:v>83.917265072259013</c:v>
                </c:pt>
                <c:pt idx="2829" formatCode="General">
                  <c:v>83.93481847090024</c:v>
                </c:pt>
                <c:pt idx="2830" formatCode="General">
                  <c:v>83.95247803505049</c:v>
                </c:pt>
                <c:pt idx="2831" formatCode="General">
                  <c:v>83.970245610313526</c:v>
                </c:pt>
                <c:pt idx="2832" formatCode="General">
                  <c:v>83.988123093749422</c:v>
                </c:pt>
                <c:pt idx="2833" formatCode="General">
                  <c:v>84.006112435866797</c:v>
                </c:pt>
                <c:pt idx="2834" formatCode="General">
                  <c:v>84.024215642714182</c:v>
                </c:pt>
                <c:pt idx="2835" formatCode="General">
                  <c:v>84.042434778076753</c:v>
                </c:pt>
                <c:pt idx="2836" formatCode="General">
                  <c:v>84.060771965784625</c:v>
                </c:pt>
                <c:pt idx="2837" formatCode="General">
                  <c:v>84.079229392139794</c:v>
                </c:pt>
                <c:pt idx="2838" formatCode="General">
                  <c:v>84.097809308469465</c:v>
                </c:pt>
                <c:pt idx="2839" formatCode="General">
                  <c:v>84.116514033813289</c:v>
                </c:pt>
                <c:pt idx="2840" formatCode="General">
                  <c:v>84.135345957753728</c:v>
                </c:pt>
                <c:pt idx="2841" formatCode="General">
                  <c:v>84.154307543398531</c:v>
                </c:pt>
                <c:pt idx="2842" formatCode="General">
                  <c:v>84.173401330525365</c:v>
                </c:pt>
                <c:pt idx="2843" formatCode="General">
                  <c:v>84.192629938899685</c:v>
                </c:pt>
                <c:pt idx="2844" formatCode="General">
                  <c:v>84.211996071777307</c:v>
                </c:pt>
                <c:pt idx="2845" formatCode="General">
                  <c:v>84.231502519604433</c:v>
                </c:pt>
                <c:pt idx="2846" formatCode="General">
                  <c:v>84.251152163928751</c:v>
                </c:pt>
                <c:pt idx="2847" formatCode="General">
                  <c:v>84.27094798153648</c:v>
                </c:pt>
                <c:pt idx="2848" formatCode="General">
                  <c:v>84.290893048831308</c:v>
                </c:pt>
                <c:pt idx="2849" formatCode="General">
                  <c:v>84.310990546472695</c:v>
                </c:pt>
                <c:pt idx="2850" formatCode="General">
                  <c:v>84.331243764292267</c:v>
                </c:pt>
                <c:pt idx="2851" formatCode="General">
                  <c:v>84.351656106509111</c:v>
                </c:pt>
                <c:pt idx="2852" formatCode="General">
                  <c:v>84.372231097265868</c:v>
                </c:pt>
                <c:pt idx="2853" formatCode="General">
                  <c:v>84.392972386510408</c:v>
                </c:pt>
                <c:pt idx="2854" formatCode="General">
                  <c:v>84.41388375624912</c:v>
                </c:pt>
                <c:pt idx="2855" formatCode="General">
                  <c:v>84.434969127201057</c:v>
                </c:pt>
                <c:pt idx="2856" formatCode="General">
                  <c:v>84.456232565884406</c:v>
                </c:pt>
                <c:pt idx="2857" formatCode="General">
                  <c:v>84.477678292169969</c:v>
                </c:pt>
                <c:pt idx="2858" formatCode="General">
                  <c:v>84.499310687339246</c:v>
                </c:pt>
                <c:pt idx="2859" formatCode="General">
                  <c:v>84.521134302689077</c:v>
                </c:pt>
                <c:pt idx="2860" formatCode="General">
                  <c:v>84.543153868728069</c:v>
                </c:pt>
                <c:pt idx="2861" formatCode="General">
                  <c:v>84.565374305015197</c:v>
                </c:pt>
                <c:pt idx="2862" formatCode="General">
                  <c:v>84.58780073069579</c:v>
                </c:pt>
                <c:pt idx="2863" formatCode="General">
                  <c:v>84.610438475795632</c:v>
                </c:pt>
                <c:pt idx="2864" formatCode="General">
                  <c:v>84.633293093340754</c:v>
                </c:pt>
                <c:pt idx="2865" formatCode="General">
                  <c:v>84.656370372376983</c:v>
                </c:pt>
                <c:pt idx="2866" formatCode="General">
                  <c:v>84.67967635197185</c:v>
                </c:pt>
                <c:pt idx="2867" formatCode="General">
                  <c:v>84.703217336290223</c:v>
                </c:pt>
                <c:pt idx="2868" formatCode="General">
                  <c:v>84.726999910845208</c:v>
                </c:pt>
                <c:pt idx="2869" formatCode="General">
                  <c:v>84.751030960037511</c:v>
                </c:pt>
                <c:pt idx="2870" formatCode="General">
                  <c:v>84.775317686109162</c:v>
                </c:pt>
                <c:pt idx="2871" formatCode="General">
                  <c:v>84.799867629652667</c:v>
                </c:pt>
                <c:pt idx="2872" formatCode="General">
                  <c:v>84.824688691833188</c:v>
                </c:pt>
                <c:pt idx="2873" formatCode="General">
                  <c:v>84.849789158500485</c:v>
                </c:pt>
                <c:pt idx="2874" formatCode="General">
                  <c:v>84.875177726389225</c:v>
                </c:pt>
                <c:pt idx="2875" formatCode="General">
                  <c:v>84.900863531631529</c:v>
                </c:pt>
                <c:pt idx="2876" formatCode="General">
                  <c:v>84.926856180833838</c:v>
                </c:pt>
                <c:pt idx="2877" formatCode="General">
                  <c:v>84.953165785003691</c:v>
                </c:pt>
                <c:pt idx="2878" formatCode="General">
                  <c:v>84.979802996649894</c:v>
                </c:pt>
                <c:pt idx="2879" formatCode="General">
                  <c:v>85.006779050423376</c:v>
                </c:pt>
                <c:pt idx="2880" formatCode="General">
                  <c:v>85.034105807717893</c:v>
                </c:pt>
                <c:pt idx="2881" formatCode="General">
                  <c:v>85.061795805708059</c:v>
                </c:pt>
                <c:pt idx="2882" formatCode="General">
                  <c:v>85.089862311372485</c:v>
                </c:pt>
                <c:pt idx="2883" formatCode="General">
                  <c:v>85.118319381130874</c:v>
                </c:pt>
                <c:pt idx="2884" formatCode="General">
                  <c:v>85.147181926818376</c:v>
                </c:pt>
                <c:pt idx="2885" formatCode="General">
                  <c:v>85.176465788834093</c:v>
                </c:pt>
                <c:pt idx="2886" formatCode="General">
                  <c:v>85.206187817432706</c:v>
                </c:pt>
                <c:pt idx="2887" formatCode="General">
                  <c:v>85.236365963285834</c:v>
                </c:pt>
                <c:pt idx="2888" formatCode="General">
                  <c:v>85.267019378628319</c:v>
                </c:pt>
                <c:pt idx="2889" formatCode="General">
                  <c:v>85.29816853052867</c:v>
                </c:pt>
                <c:pt idx="2890" formatCode="General">
                  <c:v>85.329835328094134</c:v>
                </c:pt>
                <c:pt idx="2891" formatCode="General">
                  <c:v>85.362043265746166</c:v>
                </c:pt>
                <c:pt idx="2892" formatCode="General">
                  <c:v>85.394817585098707</c:v>
                </c:pt>
                <c:pt idx="2893" formatCode="General">
                  <c:v>85.428185458453655</c:v>
                </c:pt>
                <c:pt idx="2894" formatCode="General">
                  <c:v>85.462176197519554</c:v>
                </c:pt>
                <c:pt idx="2895" formatCode="General">
                  <c:v>85.496821491687612</c:v>
                </c:pt>
                <c:pt idx="2896" formatCode="General">
                  <c:v>85.532155681103475</c:v>
                </c:pt>
                <c:pt idx="2897" formatCode="General">
                  <c:v>85.568216070898217</c:v>
                </c:pt>
                <c:pt idx="2898" formatCode="General">
                  <c:v>85.605043294357628</c:v>
                </c:pt>
                <c:pt idx="2899" formatCode="General">
                  <c:v>85.642681734596323</c:v>
                </c:pt>
                <c:pt idx="2900" formatCode="General">
                  <c:v>85.681180016580626</c:v>
                </c:pt>
                <c:pt idx="2901" formatCode="General">
                  <c:v>85.720591584268107</c:v>
                </c:pt>
                <c:pt idx="2902" formatCode="General">
                  <c:v>85.760975381416714</c:v>
                </c:pt>
                <c:pt idx="2903" formatCode="General">
                  <c:v>85.802396659561467</c:v>
                </c:pt>
                <c:pt idx="2904" formatCode="General">
                  <c:v>85.844927943180025</c:v>
                </c:pt>
                <c:pt idx="2905" formatCode="General">
                  <c:v>85.888650190763627</c:v>
                </c:pt>
                <c:pt idx="2906" formatCode="General">
                  <c:v>85.933654202231637</c:v>
                </c:pt>
                <c:pt idx="2907" formatCode="General">
                  <c:v>85.980042339123614</c:v>
                </c:pt>
                <c:pt idx="2908" formatCode="General">
                  <c:v>86.027930646120168</c:v>
                </c:pt>
                <c:pt idx="2909" formatCode="General">
                  <c:v>86.077451493471088</c:v>
                </c:pt>
                <c:pt idx="2910" formatCode="General">
                  <c:v>86.128756904128053</c:v>
                </c:pt>
                <c:pt idx="2911" formatCode="General">
                  <c:v>86.182022793497168</c:v>
                </c:pt>
                <c:pt idx="2912" formatCode="General">
                  <c:v>86.237454444500244</c:v>
                </c:pt>
                <c:pt idx="2913" formatCode="General">
                  <c:v>86.295293683727621</c:v>
                </c:pt>
                <c:pt idx="2914" formatCode="General">
                  <c:v>86.355828445707942</c:v>
                </c:pt>
                <c:pt idx="2915" formatCode="General">
                  <c:v>86.419405763660322</c:v>
                </c:pt>
                <c:pt idx="2916" formatCode="General">
                  <c:v>86.48644980018598</c:v>
                </c:pt>
                <c:pt idx="2917" formatCode="General">
                  <c:v>86.557487505905456</c:v>
                </c:pt>
                <c:pt idx="2918" formatCode="General">
                  <c:v>86.63318621302237</c:v>
                </c:pt>
                <c:pt idx="2919" formatCode="General">
                  <c:v>86.714410648450254</c:v>
                </c:pt>
                <c:pt idx="2920" formatCode="General">
                  <c:v>86.802313061960589</c:v>
                </c:pt>
                <c:pt idx="2921" formatCode="General">
                  <c:v>86.898483151173437</c:v>
                </c:pt>
                <c:pt idx="2922" formatCode="General">
                  <c:v>87.005213985772471</c:v>
                </c:pt>
                <c:pt idx="2923" formatCode="General">
                  <c:v>87.126014803179388</c:v>
                </c:pt>
                <c:pt idx="2924" formatCode="General">
                  <c:v>87.26671934079782</c:v>
                </c:pt>
                <c:pt idx="2925" formatCode="General">
                  <c:v>87.438316518654815</c:v>
                </c:pt>
                <c:pt idx="2926" formatCode="General">
                  <c:v>87.666474913454024</c:v>
                </c:pt>
                <c:pt idx="2927" formatCode="General">
                  <c:v>88.050563230918314</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4A91-4EC3-8CE4-EAD66AEEEC15}"/>
            </c:ext>
          </c:extLst>
        </c:ser>
        <c:ser>
          <c:idx val="1"/>
          <c:order val="1"/>
          <c:tx>
            <c:v>Identity</c:v>
          </c:tx>
          <c:spPr>
            <a:ln w="15875" cap="rnd">
              <a:solidFill>
                <a:srgbClr val="787878"/>
              </a:solidFill>
              <a:prstDash val="dot"/>
            </a:ln>
          </c:spPr>
          <c:marker>
            <c:symbol val="none"/>
          </c:marker>
          <c:xVal>
            <c:numRef>
              <c:f>Univariate!UV_QQ_Beta</c:f>
              <c:numCache>
                <c:formatCode>0.0</c:formatCode>
                <c:ptCount val="2928"/>
                <c:pt idx="0">
                  <c:v>47.203866264735211</c:v>
                </c:pt>
                <c:pt idx="1">
                  <c:v>48.946541595397647</c:v>
                </c:pt>
                <c:pt idx="2">
                  <c:v>49.860104728799186</c:v>
                </c:pt>
                <c:pt idx="3">
                  <c:v>50.502337152036404</c:v>
                </c:pt>
                <c:pt idx="4">
                  <c:v>51.004599586479323</c:v>
                </c:pt>
                <c:pt idx="5">
                  <c:v>51.42028486421215</c:v>
                </c:pt>
                <c:pt idx="6">
                  <c:v>51.776693061318234</c:v>
                </c:pt>
                <c:pt idx="7">
                  <c:v>52.089765088613404</c:v>
                </c:pt>
                <c:pt idx="8">
                  <c:v>52.369662982133789</c:v>
                </c:pt>
                <c:pt idx="9">
                  <c:v>52.623283936015063</c:v>
                </c:pt>
                <c:pt idx="10">
                  <c:v>52.855535208883651</c:v>
                </c:pt>
                <c:pt idx="11">
                  <c:v>53.070039143603957</c:v>
                </c:pt>
                <c:pt idx="12">
                  <c:v>53.269549825716155</c:v>
                </c:pt>
                <c:pt idx="13">
                  <c:v>53.456212655237863</c:v>
                </c:pt>
                <c:pt idx="14">
                  <c:v>53.631733149426985</c:v>
                </c:pt>
                <c:pt idx="15">
                  <c:v>53.797490704053018</c:v>
                </c:pt>
                <c:pt idx="16">
                  <c:v>53.954617606176853</c:v>
                </c:pt>
                <c:pt idx="17">
                  <c:v>54.104055347219983</c:v>
                </c:pt>
                <c:pt idx="18">
                  <c:v>54.246595665334482</c:v>
                </c:pt>
                <c:pt idx="19">
                  <c:v>54.382911049162026</c:v>
                </c:pt>
                <c:pt idx="20">
                  <c:v>54.513577803935533</c:v>
                </c:pt>
                <c:pt idx="21">
                  <c:v>54.639093763346082</c:v>
                </c:pt>
                <c:pt idx="22">
                  <c:v>54.759892078289241</c:v>
                </c:pt>
                <c:pt idx="23">
                  <c:v>54.876352085163319</c:v>
                </c:pt>
                <c:pt idx="24">
                  <c:v>54.988807968814413</c:v>
                </c:pt>
                <c:pt idx="25">
                  <c:v>55.097555738385878</c:v>
                </c:pt>
                <c:pt idx="26">
                  <c:v>55.202858897196627</c:v>
                </c:pt>
                <c:pt idx="27">
                  <c:v>55.304953090683064</c:v>
                </c:pt>
                <c:pt idx="28">
                  <c:v>55.404049946682704</c:v>
                </c:pt>
                <c:pt idx="29">
                  <c:v>55.500340271536757</c:v>
                </c:pt>
                <c:pt idx="30">
                  <c:v>55.593996728031129</c:v>
                </c:pt>
                <c:pt idx="31">
                  <c:v>55.685176093256096</c:v>
                </c:pt>
                <c:pt idx="32">
                  <c:v>55.774021173403185</c:v>
                </c:pt>
                <c:pt idx="33">
                  <c:v>55.860662436482137</c:v>
                </c:pt>
                <c:pt idx="34">
                  <c:v>55.945219411619078</c:v>
                </c:pt>
                <c:pt idx="35">
                  <c:v>56.027801894047116</c:v>
                </c:pt>
                <c:pt idx="36">
                  <c:v>56.108510987439082</c:v>
                </c:pt>
                <c:pt idx="37">
                  <c:v>56.187440009357644</c:v>
                </c:pt>
                <c:pt idx="38">
                  <c:v>56.264675280940807</c:v>
                </c:pt>
                <c:pt idx="39">
                  <c:v>56.340296818222626</c:v>
                </c:pt>
                <c:pt idx="40">
                  <c:v>56.41437893950323</c:v>
                </c:pt>
                <c:pt idx="41">
                  <c:v>56.486990800768233</c:v>
                </c:pt>
                <c:pt idx="42">
                  <c:v>56.558196869197197</c:v>
                </c:pt>
                <c:pt idx="43">
                  <c:v>56.628057343197746</c:v>
                </c:pt>
                <c:pt idx="44">
                  <c:v>56.696628526086421</c:v>
                </c:pt>
                <c:pt idx="45">
                  <c:v>56.763963159451343</c:v>
                </c:pt>
                <c:pt idx="46">
                  <c:v>56.830110721331422</c:v>
                </c:pt>
                <c:pt idx="47">
                  <c:v>56.895117693597285</c:v>
                </c:pt>
                <c:pt idx="48">
                  <c:v>56.959027802292546</c:v>
                </c:pt>
                <c:pt idx="49">
                  <c:v>57.021882234167208</c:v>
                </c:pt>
                <c:pt idx="50">
                  <c:v>57.083719832192457</c:v>
                </c:pt>
                <c:pt idx="51">
                  <c:v>57.14457727247003</c:v>
                </c:pt>
                <c:pt idx="52">
                  <c:v>57.204489224631672</c:v>
                </c:pt>
                <c:pt idx="53">
                  <c:v>57.263488497552913</c:v>
                </c:pt>
                <c:pt idx="54">
                  <c:v>57.321606171973272</c:v>
                </c:pt>
                <c:pt idx="55">
                  <c:v>57.378871721417028</c:v>
                </c:pt>
                <c:pt idx="56">
                  <c:v>57.435313122637808</c:v>
                </c:pt>
                <c:pt idx="57">
                  <c:v>57.490956956662686</c:v>
                </c:pt>
                <c:pt idx="58">
                  <c:v>57.545828501385003</c:v>
                </c:pt>
                <c:pt idx="59">
                  <c:v>57.599951816544163</c:v>
                </c:pt>
                <c:pt idx="60">
                  <c:v>57.653349821835349</c:v>
                </c:pt>
                <c:pt idx="61">
                  <c:v>57.706044368808158</c:v>
                </c:pt>
                <c:pt idx="62">
                  <c:v>57.758056307140848</c:v>
                </c:pt>
                <c:pt idx="63">
                  <c:v>57.809405545812339</c:v>
                </c:pt>
                <c:pt idx="64">
                  <c:v>57.860111109638886</c:v>
                </c:pt>
                <c:pt idx="65">
                  <c:v>57.910191191592553</c:v>
                </c:pt>
                <c:pt idx="66">
                  <c:v>57.95966320127566</c:v>
                </c:pt>
                <c:pt idx="67">
                  <c:v>58.008543809886859</c:v>
                </c:pt>
                <c:pt idx="68">
                  <c:v>58.0568489919808</c:v>
                </c:pt>
                <c:pt idx="69">
                  <c:v>58.104594064293202</c:v>
                </c:pt>
                <c:pt idx="70">
                  <c:v>58.151793721876899</c:v>
                </c:pt>
                <c:pt idx="71">
                  <c:v>58.198462071770109</c:v>
                </c:pt>
                <c:pt idx="72">
                  <c:v>58.244612664397721</c:v>
                </c:pt>
                <c:pt idx="73">
                  <c:v>58.290258522887143</c:v>
                </c:pt>
                <c:pt idx="74">
                  <c:v>58.335412170463769</c:v>
                </c:pt>
                <c:pt idx="75">
                  <c:v>58.380085656075607</c:v>
                </c:pt>
                <c:pt idx="76">
                  <c:v>58.424290578383605</c:v>
                </c:pt>
                <c:pt idx="77">
                  <c:v>58.468038108241693</c:v>
                </c:pt>
                <c:pt idx="78">
                  <c:v>58.511339009779945</c:v>
                </c:pt>
                <c:pt idx="79">
                  <c:v>58.554203660194091</c:v>
                </c:pt>
                <c:pt idx="80">
                  <c:v>58.596642068336216</c:v>
                </c:pt>
                <c:pt idx="81">
                  <c:v>58.638663892192966</c:v>
                </c:pt>
                <c:pt idx="82">
                  <c:v>58.68027845533085</c:v>
                </c:pt>
                <c:pt idx="83">
                  <c:v>58.721494762381241</c:v>
                </c:pt>
                <c:pt idx="84">
                  <c:v>58.762321513632017</c:v>
                </c:pt>
                <c:pt idx="85">
                  <c:v>58.802767118787344</c:v>
                </c:pt>
                <c:pt idx="86">
                  <c:v>58.842839709952088</c:v>
                </c:pt>
                <c:pt idx="87">
                  <c:v>58.88254715389305</c:v>
                </c:pt>
                <c:pt idx="88">
                  <c:v>58.921897063625039</c:v>
                </c:pt>
                <c:pt idx="89">
                  <c:v>58.960896809366197</c:v>
                </c:pt>
                <c:pt idx="90">
                  <c:v>58.999553528903462</c:v>
                </c:pt>
                <c:pt idx="91">
                  <c:v>59.037874137406227</c:v>
                </c:pt>
                <c:pt idx="92">
                  <c:v>59.075865336723062</c:v>
                </c:pt>
                <c:pt idx="93">
                  <c:v>59.113533624194254</c:v>
                </c:pt>
                <c:pt idx="94">
                  <c:v>59.150885301010007</c:v>
                </c:pt>
                <c:pt idx="95">
                  <c:v>59.187926480142536</c:v>
                </c:pt>
                <c:pt idx="96">
                  <c:v>59.224663093877751</c:v>
                </c:pt>
                <c:pt idx="97">
                  <c:v>59.261100900970931</c:v>
                </c:pt>
                <c:pt idx="98">
                  <c:v>59.297245493448543</c:v>
                </c:pt>
                <c:pt idx="99">
                  <c:v>59.333102303077354</c:v>
                </c:pt>
                <c:pt idx="100">
                  <c:v>59.368676607520101</c:v>
                </c:pt>
                <c:pt idx="101">
                  <c:v>59.40397353619602</c:v>
                </c:pt>
                <c:pt idx="102">
                  <c:v>59.438998075862941</c:v>
                </c:pt>
                <c:pt idx="103">
                  <c:v>59.473755075937049</c:v>
                </c:pt>
                <c:pt idx="104">
                  <c:v>59.508249253564742</c:v>
                </c:pt>
                <c:pt idx="105">
                  <c:v>59.542485198460568</c:v>
                </c:pt>
                <c:pt idx="106">
                  <c:v>59.576467377524224</c:v>
                </c:pt>
                <c:pt idx="107">
                  <c:v>59.610200139248377</c:v>
                </c:pt>
                <c:pt idx="108">
                  <c:v>59.643687717928984</c:v>
                </c:pt>
                <c:pt idx="109">
                  <c:v>59.676934237688442</c:v>
                </c:pt>
                <c:pt idx="110">
                  <c:v>59.709943716321703</c:v>
                </c:pt>
                <c:pt idx="111">
                  <c:v>59.742720068974492</c:v>
                </c:pt>
                <c:pt idx="112">
                  <c:v>59.775267111662544</c:v>
                </c:pt>
                <c:pt idx="113">
                  <c:v>59.807588564640014</c:v>
                </c:pt>
                <c:pt idx="114">
                  <c:v>59.839688055624791</c:v>
                </c:pt>
                <c:pt idx="115">
                  <c:v>59.871569122888033</c:v>
                </c:pt>
                <c:pt idx="116">
                  <c:v>59.903235218214689</c:v>
                </c:pt>
                <c:pt idx="117">
                  <c:v>59.934689709741505</c:v>
                </c:pt>
                <c:pt idx="118">
                  <c:v>59.965935884678622</c:v>
                </c:pt>
                <c:pt idx="119">
                  <c:v>59.996976951920395</c:v>
                </c:pt>
                <c:pt idx="120">
                  <c:v>60.027816044550825</c:v>
                </c:pt>
                <c:pt idx="121">
                  <c:v>60.058456222248836</c:v>
                </c:pt>
                <c:pt idx="122">
                  <c:v>60.088900473598002</c:v>
                </c:pt>
                <c:pt idx="123">
                  <c:v>60.119151718305432</c:v>
                </c:pt>
                <c:pt idx="124">
                  <c:v>60.14921280933396</c:v>
                </c:pt>
                <c:pt idx="125">
                  <c:v>60.179086534951793</c:v>
                </c:pt>
                <c:pt idx="126">
                  <c:v>60.208775620703364</c:v>
                </c:pt>
                <c:pt idx="127">
                  <c:v>60.238282731305091</c:v>
                </c:pt>
                <c:pt idx="128">
                  <c:v>60.267610472469443</c:v>
                </c:pt>
                <c:pt idx="129">
                  <c:v>60.296761392660528</c:v>
                </c:pt>
                <c:pt idx="130">
                  <c:v>60.325737984784269</c:v>
                </c:pt>
                <c:pt idx="131">
                  <c:v>60.35454268781622</c:v>
                </c:pt>
                <c:pt idx="132">
                  <c:v>60.383177888369616</c:v>
                </c:pt>
                <c:pt idx="133">
                  <c:v>60.411645922206333</c:v>
                </c:pt>
                <c:pt idx="134">
                  <c:v>60.439949075693335</c:v>
                </c:pt>
                <c:pt idx="135">
                  <c:v>60.468089587206862</c:v>
                </c:pt>
                <c:pt idx="136">
                  <c:v>60.496069648486611</c:v>
                </c:pt>
                <c:pt idx="137">
                  <c:v>60.523891405942109</c:v>
                </c:pt>
                <c:pt idx="138">
                  <c:v>60.551556961913278</c:v>
                </c:pt>
                <c:pt idx="139">
                  <c:v>60.579068375887097</c:v>
                </c:pt>
                <c:pt idx="140">
                  <c:v>60.606427665672101</c:v>
                </c:pt>
                <c:pt idx="141">
                  <c:v>60.633636808532763</c:v>
                </c:pt>
                <c:pt idx="142">
                  <c:v>60.660697742285024</c:v>
                </c:pt>
                <c:pt idx="143">
                  <c:v>60.687612366354827</c:v>
                </c:pt>
                <c:pt idx="144">
                  <c:v>60.714382542801104</c:v>
                </c:pt>
                <c:pt idx="145">
                  <c:v>60.741010097304532</c:v>
                </c:pt>
                <c:pt idx="146">
                  <c:v>60.767496820123569</c:v>
                </c:pt>
                <c:pt idx="147">
                  <c:v>60.793844467019056</c:v>
                </c:pt>
                <c:pt idx="148">
                  <c:v>60.820054760148437</c:v>
                </c:pt>
                <c:pt idx="149">
                  <c:v>60.846129388931132</c:v>
                </c:pt>
                <c:pt idx="150">
                  <c:v>60.872070010885821</c:v>
                </c:pt>
                <c:pt idx="151">
                  <c:v>60.897878252441018</c:v>
                </c:pt>
                <c:pt idx="152">
                  <c:v>60.923555709719722</c:v>
                </c:pt>
                <c:pt idx="153">
                  <c:v>60.949103949299356</c:v>
                </c:pt>
                <c:pt idx="154">
                  <c:v>60.974524508947823</c:v>
                </c:pt>
                <c:pt idx="155">
                  <c:v>60.999818898336414</c:v>
                </c:pt>
                <c:pt idx="156">
                  <c:v>61.024988599730889</c:v>
                </c:pt>
                <c:pt idx="157">
                  <c:v>61.050035068661003</c:v>
                </c:pt>
                <c:pt idx="158">
                  <c:v>61.074959734569632</c:v>
                </c:pt>
                <c:pt idx="159">
                  <c:v>61.099764001442168</c:v>
                </c:pt>
                <c:pt idx="160">
                  <c:v>61.124449248416852</c:v>
                </c:pt>
                <c:pt idx="161">
                  <c:v>61.149016830376723</c:v>
                </c:pt>
                <c:pt idx="162">
                  <c:v>61.173468078523968</c:v>
                </c:pt>
                <c:pt idx="163">
                  <c:v>61.19780430093715</c:v>
                </c:pt>
                <c:pt idx="164">
                  <c:v>61.222026783112057</c:v>
                </c:pt>
                <c:pt idx="165">
                  <c:v>61.246136788486645</c:v>
                </c:pt>
                <c:pt idx="166">
                  <c:v>61.270135558950692</c:v>
                </c:pt>
                <c:pt idx="167">
                  <c:v>61.294024315340707</c:v>
                </c:pt>
                <c:pt idx="168">
                  <c:v>61.317804257920542</c:v>
                </c:pt>
                <c:pt idx="169">
                  <c:v>61.341476566848335</c:v>
                </c:pt>
                <c:pt idx="170">
                  <c:v>61.365042402630053</c:v>
                </c:pt>
                <c:pt idx="171">
                  <c:v>61.388502906560255</c:v>
                </c:pt>
                <c:pt idx="172">
                  <c:v>61.411859201150492</c:v>
                </c:pt>
                <c:pt idx="173">
                  <c:v>61.435112390545655</c:v>
                </c:pt>
                <c:pt idx="174">
                  <c:v>61.458263560928806</c:v>
                </c:pt>
                <c:pt idx="175">
                  <c:v>61.481313780914789</c:v>
                </c:pt>
                <c:pt idx="176">
                  <c:v>61.504264101933039</c:v>
                </c:pt>
                <c:pt idx="177">
                  <c:v>61.527115558599903</c:v>
                </c:pt>
                <c:pt idx="178">
                  <c:v>61.54986916908085</c:v>
                </c:pt>
                <c:pt idx="179">
                  <c:v>61.572525935442954</c:v>
                </c:pt>
                <c:pt idx="180">
                  <c:v>61.595086843997784</c:v>
                </c:pt>
                <c:pt idx="181">
                  <c:v>61.617552865635218</c:v>
                </c:pt>
                <c:pt idx="182">
                  <c:v>61.639924956148377</c:v>
                </c:pt>
                <c:pt idx="183">
                  <c:v>61.662204056549967</c:v>
                </c:pt>
                <c:pt idx="184">
                  <c:v>61.684391093380242</c:v>
                </c:pt>
                <c:pt idx="185">
                  <c:v>61.706486979007025</c:v>
                </c:pt>
                <c:pt idx="186">
                  <c:v>61.728492611917829</c:v>
                </c:pt>
                <c:pt idx="187">
                  <c:v>61.750408877004489</c:v>
                </c:pt>
                <c:pt idx="188">
                  <c:v>61.77223664584043</c:v>
                </c:pt>
                <c:pt idx="189">
                  <c:v>61.793976776950828</c:v>
                </c:pt>
                <c:pt idx="190">
                  <c:v>61.815630116075965</c:v>
                </c:pt>
                <c:pt idx="191">
                  <c:v>61.837197496427848</c:v>
                </c:pt>
                <c:pt idx="192">
                  <c:v>61.858679738940381</c:v>
                </c:pt>
                <c:pt idx="193">
                  <c:v>61.880077652513236</c:v>
                </c:pt>
                <c:pt idx="194">
                  <c:v>61.901392034249753</c:v>
                </c:pt>
                <c:pt idx="195">
                  <c:v>61.922623669688818</c:v>
                </c:pt>
                <c:pt idx="196">
                  <c:v>61.943773333031046</c:v>
                </c:pt>
                <c:pt idx="197">
                  <c:v>61.964841787359482</c:v>
                </c:pt>
                <c:pt idx="198">
                  <c:v>61.985829784854829</c:v>
                </c:pt>
                <c:pt idx="199">
                  <c:v>62.006738067005465</c:v>
                </c:pt>
                <c:pt idx="200">
                  <c:v>62.027567364812427</c:v>
                </c:pt>
                <c:pt idx="201">
                  <c:v>62.048318398989394</c:v>
                </c:pt>
                <c:pt idx="202">
                  <c:v>62.068991880157959</c:v>
                </c:pt>
                <c:pt idx="203">
                  <c:v>62.089588509038151</c:v>
                </c:pt>
                <c:pt idx="204">
                  <c:v>62.11010897663455</c:v>
                </c:pt>
                <c:pt idx="205">
                  <c:v>62.130553964417942</c:v>
                </c:pt>
                <c:pt idx="206">
                  <c:v>62.150924144502667</c:v>
                </c:pt>
                <c:pt idx="207">
                  <c:v>62.171220179819997</c:v>
                </c:pt>
                <c:pt idx="208">
                  <c:v>62.191442724287256</c:v>
                </c:pt>
                <c:pt idx="209">
                  <c:v>62.211592422973219</c:v>
                </c:pt>
                <c:pt idx="210">
                  <c:v>62.231669912259569</c:v>
                </c:pt>
                <c:pt idx="211">
                  <c:v>62.251675819998738</c:v>
                </c:pt>
                <c:pt idx="212">
                  <c:v>62.271610765668129</c:v>
                </c:pt>
                <c:pt idx="213">
                  <c:v>62.291475360520749</c:v>
                </c:pt>
                <c:pt idx="214">
                  <c:v>62.311270207732633</c:v>
                </c:pt>
                <c:pt idx="215">
                  <c:v>62.330995902546725</c:v>
                </c:pt>
                <c:pt idx="216">
                  <c:v>62.350653032413703</c:v>
                </c:pt>
                <c:pt idx="217">
                  <c:v>62.370242177129619</c:v>
                </c:pt>
                <c:pt idx="218">
                  <c:v>62.389763908970409</c:v>
                </c:pt>
                <c:pt idx="219">
                  <c:v>62.409218792823594</c:v>
                </c:pt>
                <c:pt idx="220">
                  <c:v>62.428607386316912</c:v>
                </c:pt>
                <c:pt idx="221">
                  <c:v>62.44793023994427</c:v>
                </c:pt>
                <c:pt idx="222">
                  <c:v>62.467187897188879</c:v>
                </c:pt>
                <c:pt idx="223">
                  <c:v>62.486380894643716</c:v>
                </c:pt>
                <c:pt idx="224">
                  <c:v>62.505509762129478</c:v>
                </c:pt>
                <c:pt idx="225">
                  <c:v>62.52457502280987</c:v>
                </c:pt>
                <c:pt idx="226">
                  <c:v>62.543577193304472</c:v>
                </c:pt>
                <c:pt idx="227">
                  <c:v>62.562516783799325</c:v>
                </c:pt>
                <c:pt idx="228">
                  <c:v>62.581394298154933</c:v>
                </c:pt>
                <c:pt idx="229">
                  <c:v>62.600210234012238</c:v>
                </c:pt>
                <c:pt idx="230">
                  <c:v>62.61896508289616</c:v>
                </c:pt>
                <c:pt idx="231">
                  <c:v>62.637659330317106</c:v>
                </c:pt>
                <c:pt idx="232">
                  <c:v>62.656293455870269</c:v>
                </c:pt>
                <c:pt idx="233">
                  <c:v>62.674867933333005</c:v>
                </c:pt>
                <c:pt idx="234">
                  <c:v>62.693383230759984</c:v>
                </c:pt>
                <c:pt idx="235">
                  <c:v>62.711839810576606</c:v>
                </c:pt>
                <c:pt idx="236">
                  <c:v>62.730238129670326</c:v>
                </c:pt>
                <c:pt idx="237">
                  <c:v>62.748578639480279</c:v>
                </c:pt>
                <c:pt idx="238">
                  <c:v>62.766861786084903</c:v>
                </c:pt>
                <c:pt idx="239">
                  <c:v>62.785088010287964</c:v>
                </c:pt>
                <c:pt idx="240">
                  <c:v>62.803257747702716</c:v>
                </c:pt>
                <c:pt idx="241">
                  <c:v>62.82137142883446</c:v>
                </c:pt>
                <c:pt idx="242">
                  <c:v>62.83942947916141</c:v>
                </c:pt>
                <c:pt idx="243">
                  <c:v>62.857432319213935</c:v>
                </c:pt>
                <c:pt idx="244">
                  <c:v>62.875380364652308</c:v>
                </c:pt>
                <c:pt idx="245">
                  <c:v>62.893274026342809</c:v>
                </c:pt>
                <c:pt idx="246">
                  <c:v>62.911113710432474</c:v>
                </c:pt>
                <c:pt idx="247">
                  <c:v>62.928899818422181</c:v>
                </c:pt>
                <c:pt idx="248">
                  <c:v>62.946632747238539</c:v>
                </c:pt>
                <c:pt idx="249">
                  <c:v>62.964312889304239</c:v>
                </c:pt>
                <c:pt idx="250">
                  <c:v>62.981940632607049</c:v>
                </c:pt>
                <c:pt idx="251">
                  <c:v>62.999516360767544</c:v>
                </c:pt>
                <c:pt idx="252">
                  <c:v>63.017040453105494</c:v>
                </c:pt>
                <c:pt idx="253">
                  <c:v>63.034513284704971</c:v>
                </c:pt>
                <c:pt idx="254">
                  <c:v>63.051935226478285</c:v>
                </c:pt>
                <c:pt idx="255">
                  <c:v>63.069306645228593</c:v>
                </c:pt>
                <c:pt idx="256">
                  <c:v>63.086627903711474</c:v>
                </c:pt>
                <c:pt idx="257">
                  <c:v>63.103899360695195</c:v>
                </c:pt>
                <c:pt idx="258">
                  <c:v>63.121121371019967</c:v>
                </c:pt>
                <c:pt idx="259">
                  <c:v>63.138294285656031</c:v>
                </c:pt>
                <c:pt idx="260">
                  <c:v>63.155418451760653</c:v>
                </c:pt>
                <c:pt idx="261">
                  <c:v>63.172494212734136</c:v>
                </c:pt>
                <c:pt idx="262">
                  <c:v>63.189521908274742</c:v>
                </c:pt>
                <c:pt idx="263">
                  <c:v>63.206501874432583</c:v>
                </c:pt>
                <c:pt idx="264">
                  <c:v>63.223434443662605</c:v>
                </c:pt>
                <c:pt idx="265">
                  <c:v>63.240319944876532</c:v>
                </c:pt>
                <c:pt idx="266">
                  <c:v>63.257158703493872</c:v>
                </c:pt>
                <c:pt idx="267">
                  <c:v>63.273951041492097</c:v>
                </c:pt>
                <c:pt idx="268">
                  <c:v>63.290697277455756</c:v>
                </c:pt>
                <c:pt idx="269">
                  <c:v>63.307397726624835</c:v>
                </c:pt>
                <c:pt idx="270">
                  <c:v>63.324052700942204</c:v>
                </c:pt>
                <c:pt idx="271">
                  <c:v>63.340662509100227</c:v>
                </c:pt>
                <c:pt idx="272">
                  <c:v>63.357227456586521</c:v>
                </c:pt>
                <c:pt idx="273">
                  <c:v>63.373747845728943</c:v>
                </c:pt>
                <c:pt idx="274">
                  <c:v>63.39022397573973</c:v>
                </c:pt>
                <c:pt idx="275">
                  <c:v>63.406656142758948</c:v>
                </c:pt>
                <c:pt idx="276">
                  <c:v>63.423044639897086</c:v>
                </c:pt>
                <c:pt idx="277">
                  <c:v>63.439389757276956</c:v>
                </c:pt>
                <c:pt idx="278">
                  <c:v>63.455691782074879</c:v>
                </c:pt>
                <c:pt idx="279">
                  <c:v>63.471950998561113</c:v>
                </c:pt>
                <c:pt idx="280">
                  <c:v>63.488167688139626</c:v>
                </c:pt>
                <c:pt idx="281">
                  <c:v>63.504342129387155</c:v>
                </c:pt>
                <c:pt idx="282">
                  <c:v>63.520474598091596</c:v>
                </c:pt>
                <c:pt idx="283">
                  <c:v>63.536565367289782</c:v>
                </c:pt>
                <c:pt idx="284">
                  <c:v>63.552614707304556</c:v>
                </c:pt>
                <c:pt idx="285">
                  <c:v>63.568622885781245</c:v>
                </c:pt>
                <c:pt idx="286">
                  <c:v>63.584590167723533</c:v>
                </c:pt>
                <c:pt idx="287">
                  <c:v>63.600516815528721</c:v>
                </c:pt>
                <c:pt idx="288">
                  <c:v>63.616403089022356</c:v>
                </c:pt>
                <c:pt idx="289">
                  <c:v>63.632249245492332</c:v>
                </c:pt>
                <c:pt idx="290">
                  <c:v>63.648055539722414</c:v>
                </c:pt>
                <c:pt idx="291">
                  <c:v>63.663822224025196</c:v>
                </c:pt>
                <c:pt idx="292">
                  <c:v>63.67954954827448</c:v>
                </c:pt>
                <c:pt idx="293">
                  <c:v>63.695237759937207</c:v>
                </c:pt>
                <c:pt idx="294">
                  <c:v>63.710887104104756</c:v>
                </c:pt>
                <c:pt idx="295">
                  <c:v>63.726497823523829</c:v>
                </c:pt>
                <c:pt idx="296">
                  <c:v>63.74207015862676</c:v>
                </c:pt>
                <c:pt idx="297">
                  <c:v>63.757604347561383</c:v>
                </c:pt>
                <c:pt idx="298">
                  <c:v>63.773100626220362</c:v>
                </c:pt>
                <c:pt idx="299">
                  <c:v>63.788559228270088</c:v>
                </c:pt>
                <c:pt idx="300">
                  <c:v>63.803980385179123</c:v>
                </c:pt>
                <c:pt idx="301">
                  <c:v>63.819364326246131</c:v>
                </c:pt>
                <c:pt idx="302">
                  <c:v>63.834711278627395</c:v>
                </c:pt>
                <c:pt idx="303">
                  <c:v>63.850021467363938</c:v>
                </c:pt>
                <c:pt idx="304">
                  <c:v>63.865295115408088</c:v>
                </c:pt>
                <c:pt idx="305">
                  <c:v>63.880532443649798</c:v>
                </c:pt>
                <c:pt idx="306">
                  <c:v>63.895733670942391</c:v>
                </c:pt>
                <c:pt idx="307">
                  <c:v>63.910899014127992</c:v>
                </c:pt>
                <c:pt idx="308">
                  <c:v>63.92602868806253</c:v>
                </c:pt>
                <c:pt idx="309">
                  <c:v>63.941122905640334</c:v>
                </c:pt>
                <c:pt idx="310">
                  <c:v>63.956181877818395</c:v>
                </c:pt>
                <c:pt idx="311">
                  <c:v>63.971205813640211</c:v>
                </c:pt>
                <c:pt idx="312">
                  <c:v>63.986194920259251</c:v>
                </c:pt>
                <c:pt idx="313">
                  <c:v>64.001149402962128</c:v>
                </c:pt>
                <c:pt idx="314">
                  <c:v>64.016069465191308</c:v>
                </c:pt>
                <c:pt idx="315">
                  <c:v>64.030955308567542</c:v>
                </c:pt>
                <c:pt idx="316">
                  <c:v>64.045807132912003</c:v>
                </c:pt>
                <c:pt idx="317">
                  <c:v>64.060625136267916</c:v>
                </c:pt>
                <c:pt idx="318">
                  <c:v>64.075409514922086</c:v>
                </c:pt>
                <c:pt idx="319">
                  <c:v>64.090160463425875</c:v>
                </c:pt>
                <c:pt idx="320">
                  <c:v>64.104878174616047</c:v>
                </c:pt>
                <c:pt idx="321">
                  <c:v>64.119562839635165</c:v>
                </c:pt>
                <c:pt idx="322">
                  <c:v>64.134214647951794</c:v>
                </c:pt>
                <c:pt idx="323">
                  <c:v>64.148833787380312</c:v>
                </c:pt>
                <c:pt idx="324">
                  <c:v>64.163420444100424</c:v>
                </c:pt>
                <c:pt idx="325">
                  <c:v>64.177974802676516</c:v>
                </c:pt>
                <c:pt idx="326">
                  <c:v>64.192497046076539</c:v>
                </c:pt>
                <c:pt idx="327">
                  <c:v>64.206987355690742</c:v>
                </c:pt>
                <c:pt idx="328">
                  <c:v>64.221445911350074</c:v>
                </c:pt>
                <c:pt idx="329">
                  <c:v>64.235872891344371</c:v>
                </c:pt>
                <c:pt idx="330">
                  <c:v>64.250268472440212</c:v>
                </c:pt>
                <c:pt idx="331">
                  <c:v>64.264632829898474</c:v>
                </c:pt>
                <c:pt idx="332">
                  <c:v>64.27896613749185</c:v>
                </c:pt>
                <c:pt idx="333">
                  <c:v>64.293268567521793</c:v>
                </c:pt>
                <c:pt idx="334">
                  <c:v>64.30754029083549</c:v>
                </c:pt>
                <c:pt idx="335">
                  <c:v>64.32178147684246</c:v>
                </c:pt>
                <c:pt idx="336">
                  <c:v>64.335992293530907</c:v>
                </c:pt>
                <c:pt idx="337">
                  <c:v>64.350172907483937</c:v>
                </c:pt>
                <c:pt idx="338">
                  <c:v>64.364323483895362</c:v>
                </c:pt>
                <c:pt idx="339">
                  <c:v>64.378444186585511</c:v>
                </c:pt>
                <c:pt idx="340">
                  <c:v>64.392535178016601</c:v>
                </c:pt>
                <c:pt idx="341">
                  <c:v>64.40659661930809</c:v>
                </c:pt>
                <c:pt idx="342">
                  <c:v>64.420628670251574</c:v>
                </c:pt>
                <c:pt idx="343">
                  <c:v>64.434631489325739</c:v>
                </c:pt>
                <c:pt idx="344">
                  <c:v>64.448605233710879</c:v>
                </c:pt>
                <c:pt idx="345">
                  <c:v>64.462550059303382</c:v>
                </c:pt>
                <c:pt idx="346">
                  <c:v>64.476466120729867</c:v>
                </c:pt>
                <c:pt idx="347">
                  <c:v>64.49035357136124</c:v>
                </c:pt>
                <c:pt idx="348">
                  <c:v>64.50421256332649</c:v>
                </c:pt>
                <c:pt idx="349">
                  <c:v>64.518043247526322</c:v>
                </c:pt>
                <c:pt idx="350">
                  <c:v>64.531845773646594</c:v>
                </c:pt>
                <c:pt idx="351">
                  <c:v>64.545620290171556</c:v>
                </c:pt>
                <c:pt idx="352">
                  <c:v>64.559366944396899</c:v>
                </c:pt>
                <c:pt idx="353">
                  <c:v>64.573085882442754</c:v>
                </c:pt>
                <c:pt idx="354">
                  <c:v>64.586777249266248</c:v>
                </c:pt>
                <c:pt idx="355">
                  <c:v>64.600441188674154</c:v>
                </c:pt>
                <c:pt idx="356">
                  <c:v>64.614077843335224</c:v>
                </c:pt>
                <c:pt idx="357">
                  <c:v>64.6276873547924</c:v>
                </c:pt>
                <c:pt idx="358">
                  <c:v>64.641269863474875</c:v>
                </c:pt>
                <c:pt idx="359">
                  <c:v>64.654825508709934</c:v>
                </c:pt>
                <c:pt idx="360">
                  <c:v>64.668354428734673</c:v>
                </c:pt>
                <c:pt idx="361">
                  <c:v>64.681856760707618</c:v>
                </c:pt>
                <c:pt idx="362">
                  <c:v>64.695332640720025</c:v>
                </c:pt>
                <c:pt idx="363">
                  <c:v>64.708782203807289</c:v>
                </c:pt>
                <c:pt idx="364">
                  <c:v>64.722205583959877</c:v>
                </c:pt>
                <c:pt idx="365">
                  <c:v>64.735602914134418</c:v>
                </c:pt>
                <c:pt idx="366">
                  <c:v>64.748974326264445</c:v>
                </c:pt>
                <c:pt idx="367">
                  <c:v>64.76231995127111</c:v>
                </c:pt>
                <c:pt idx="368">
                  <c:v>64.775639919073726</c:v>
                </c:pt>
                <c:pt idx="369">
                  <c:v>64.788934358600059</c:v>
                </c:pt>
                <c:pt idx="370">
                  <c:v>64.802203397796731</c:v>
                </c:pt>
                <c:pt idx="371">
                  <c:v>64.815447163639263</c:v>
                </c:pt>
                <c:pt idx="372">
                  <c:v>64.828665782142025</c:v>
                </c:pt>
                <c:pt idx="373">
                  <c:v>64.841859378368241</c:v>
                </c:pt>
                <c:pt idx="374">
                  <c:v>64.855028076439581</c:v>
                </c:pt>
                <c:pt idx="375">
                  <c:v>64.868171999545851</c:v>
                </c:pt>
                <c:pt idx="376">
                  <c:v>64.881291269954474</c:v>
                </c:pt>
                <c:pt idx="377">
                  <c:v>64.89438600901984</c:v>
                </c:pt>
                <c:pt idx="378">
                  <c:v>64.907456337192542</c:v>
                </c:pt>
                <c:pt idx="379">
                  <c:v>64.920502374028516</c:v>
                </c:pt>
                <c:pt idx="380">
                  <c:v>64.933524238198103</c:v>
                </c:pt>
                <c:pt idx="381">
                  <c:v>64.946522047494867</c:v>
                </c:pt>
                <c:pt idx="382">
                  <c:v>64.959495918844411</c:v>
                </c:pt>
                <c:pt idx="383">
                  <c:v>64.972445968313096</c:v>
                </c:pt>
                <c:pt idx="384">
                  <c:v>64.985372311116521</c:v>
                </c:pt>
                <c:pt idx="385">
                  <c:v>64.998275061628078</c:v>
                </c:pt>
                <c:pt idx="386">
                  <c:v>65.011154333387225</c:v>
                </c:pt>
                <c:pt idx="387">
                  <c:v>65.024010239107795</c:v>
                </c:pt>
                <c:pt idx="388">
                  <c:v>65.036842890686088</c:v>
                </c:pt>
                <c:pt idx="389">
                  <c:v>65.049652399208966</c:v>
                </c:pt>
                <c:pt idx="390">
                  <c:v>65.062438874961771</c:v>
                </c:pt>
                <c:pt idx="391">
                  <c:v>65.075202427436153</c:v>
                </c:pt>
                <c:pt idx="392">
                  <c:v>65.087943165337876</c:v>
                </c:pt>
                <c:pt idx="393">
                  <c:v>65.10066119659443</c:v>
                </c:pt>
                <c:pt idx="394">
                  <c:v>65.113356628362624</c:v>
                </c:pt>
                <c:pt idx="395">
                  <c:v>65.126029567035985</c:v>
                </c:pt>
                <c:pt idx="396">
                  <c:v>65.138680118252225</c:v>
                </c:pt>
                <c:pt idx="397">
                  <c:v>65.15130838690051</c:v>
                </c:pt>
                <c:pt idx="398">
                  <c:v>65.163914477128586</c:v>
                </c:pt>
                <c:pt idx="399">
                  <c:v>65.176498492350007</c:v>
                </c:pt>
                <c:pt idx="400">
                  <c:v>65.189060535251045</c:v>
                </c:pt>
                <c:pt idx="401">
                  <c:v>65.201600707797738</c:v>
                </c:pt>
                <c:pt idx="402">
                  <c:v>65.214119111242653</c:v>
                </c:pt>
                <c:pt idx="403">
                  <c:v>65.226615846131764</c:v>
                </c:pt>
                <c:pt idx="404">
                  <c:v>65.239091012311036</c:v>
                </c:pt>
                <c:pt idx="405">
                  <c:v>65.251544708933153</c:v>
                </c:pt>
                <c:pt idx="406">
                  <c:v>65.263977034463963</c:v>
                </c:pt>
                <c:pt idx="407">
                  <c:v>65.276388086688996</c:v>
                </c:pt>
                <c:pt idx="408">
                  <c:v>65.288777962719806</c:v>
                </c:pt>
                <c:pt idx="409">
                  <c:v>65.301146759000332</c:v>
                </c:pt>
                <c:pt idx="410">
                  <c:v>65.313494571313058</c:v>
                </c:pt>
                <c:pt idx="411">
                  <c:v>65.325821494785245</c:v>
                </c:pt>
                <c:pt idx="412">
                  <c:v>65.338127623894991</c:v>
                </c:pt>
                <c:pt idx="413">
                  <c:v>65.350413052477208</c:v>
                </c:pt>
                <c:pt idx="414">
                  <c:v>65.36267787372968</c:v>
                </c:pt>
                <c:pt idx="415">
                  <c:v>65.374922180218775</c:v>
                </c:pt>
                <c:pt idx="416">
                  <c:v>65.387146063885424</c:v>
                </c:pt>
                <c:pt idx="417">
                  <c:v>65.399349616050728</c:v>
                </c:pt>
                <c:pt idx="418">
                  <c:v>65.411532927421746</c:v>
                </c:pt>
                <c:pt idx="419">
                  <c:v>65.423696088097003</c:v>
                </c:pt>
                <c:pt idx="420">
                  <c:v>65.435839187572142</c:v>
                </c:pt>
                <c:pt idx="421">
                  <c:v>65.447962314745283</c:v>
                </c:pt>
                <c:pt idx="422">
                  <c:v>65.460065557922547</c:v>
                </c:pt>
                <c:pt idx="423">
                  <c:v>65.472149004823351</c:v>
                </c:pt>
                <c:pt idx="424">
                  <c:v>65.484212742585783</c:v>
                </c:pt>
                <c:pt idx="425">
                  <c:v>65.496256857771712</c:v>
                </c:pt>
                <c:pt idx="426">
                  <c:v>65.508281436372087</c:v>
                </c:pt>
                <c:pt idx="427">
                  <c:v>65.520286563811993</c:v>
                </c:pt>
                <c:pt idx="428">
                  <c:v>65.532272324955713</c:v>
                </c:pt>
                <c:pt idx="429">
                  <c:v>65.544238804111785</c:v>
                </c:pt>
                <c:pt idx="430">
                  <c:v>65.556186085037865</c:v>
                </c:pt>
                <c:pt idx="431">
                  <c:v>65.568114250945669</c:v>
                </c:pt>
                <c:pt idx="432">
                  <c:v>65.58002338450585</c:v>
                </c:pt>
                <c:pt idx="433">
                  <c:v>65.591913567852671</c:v>
                </c:pt>
                <c:pt idx="434">
                  <c:v>65.603784882588869</c:v>
                </c:pt>
                <c:pt idx="435">
                  <c:v>65.61563740979021</c:v>
                </c:pt>
                <c:pt idx="436">
                  <c:v>65.627471230010215</c:v>
                </c:pt>
                <c:pt idx="437">
                  <c:v>65.639286423284673</c:v>
                </c:pt>
                <c:pt idx="438">
                  <c:v>65.651083069136178</c:v>
                </c:pt>
                <c:pt idx="439">
                  <c:v>65.662861246578629</c:v>
                </c:pt>
                <c:pt idx="440">
                  <c:v>65.674621034121614</c:v>
                </c:pt>
                <c:pt idx="441">
                  <c:v>65.686362509774852</c:v>
                </c:pt>
                <c:pt idx="442">
                  <c:v>65.698085751052446</c:v>
                </c:pt>
                <c:pt idx="443">
                  <c:v>65.709790834977198</c:v>
                </c:pt>
                <c:pt idx="444">
                  <c:v>65.72147783808488</c:v>
                </c:pt>
                <c:pt idx="445">
                  <c:v>65.733146836428375</c:v>
                </c:pt>
                <c:pt idx="446">
                  <c:v>65.744797905581834</c:v>
                </c:pt>
                <c:pt idx="447">
                  <c:v>65.756431120644791</c:v>
                </c:pt>
                <c:pt idx="448">
                  <c:v>65.768046556246233</c:v>
                </c:pt>
                <c:pt idx="449">
                  <c:v>65.779644286548518</c:v>
                </c:pt>
                <c:pt idx="450">
                  <c:v>65.791224385251496</c:v>
                </c:pt>
                <c:pt idx="451">
                  <c:v>65.802786925596294</c:v>
                </c:pt>
                <c:pt idx="452">
                  <c:v>65.814331980369303</c:v>
                </c:pt>
                <c:pt idx="453">
                  <c:v>65.825859621905948</c:v>
                </c:pt>
                <c:pt idx="454">
                  <c:v>65.837369922094553</c:v>
                </c:pt>
                <c:pt idx="455">
                  <c:v>65.848862952380017</c:v>
                </c:pt>
                <c:pt idx="456">
                  <c:v>65.860338783767659</c:v>
                </c:pt>
                <c:pt idx="457">
                  <c:v>65.871797486826793</c:v>
                </c:pt>
                <c:pt idx="458">
                  <c:v>65.88323913169441</c:v>
                </c:pt>
                <c:pt idx="459">
                  <c:v>65.894663788078802</c:v>
                </c:pt>
                <c:pt idx="460">
                  <c:v>65.906071525263116</c:v>
                </c:pt>
                <c:pt idx="461">
                  <c:v>65.917462412108875</c:v>
                </c:pt>
                <c:pt idx="462">
                  <c:v>65.928836517059452</c:v>
                </c:pt>
                <c:pt idx="463">
                  <c:v>65.940193908143627</c:v>
                </c:pt>
                <c:pt idx="464">
                  <c:v>65.951534652978864</c:v>
                </c:pt>
                <c:pt idx="465">
                  <c:v>65.962858818774791</c:v>
                </c:pt>
                <c:pt idx="466">
                  <c:v>65.974166472336563</c:v>
                </c:pt>
                <c:pt idx="467">
                  <c:v>65.98545768006808</c:v>
                </c:pt>
                <c:pt idx="468">
                  <c:v>65.996732507975395</c:v>
                </c:pt>
                <c:pt idx="469">
                  <c:v>66.007991021669866</c:v>
                </c:pt>
                <c:pt idx="470">
                  <c:v>66.019233286371403</c:v>
                </c:pt>
                <c:pt idx="471">
                  <c:v>66.030459366911671</c:v>
                </c:pt>
                <c:pt idx="472">
                  <c:v>66.041669327737239</c:v>
                </c:pt>
                <c:pt idx="473">
                  <c:v>66.0528632329126</c:v>
                </c:pt>
                <c:pt idx="474">
                  <c:v>66.064041146123401</c:v>
                </c:pt>
                <c:pt idx="475">
                  <c:v>66.075203130679441</c:v>
                </c:pt>
                <c:pt idx="476">
                  <c:v>66.086349249517639</c:v>
                </c:pt>
                <c:pt idx="477">
                  <c:v>66.097479565205091</c:v>
                </c:pt>
                <c:pt idx="478">
                  <c:v>66.108594139942028</c:v>
                </c:pt>
                <c:pt idx="479">
                  <c:v>66.119693035564723</c:v>
                </c:pt>
                <c:pt idx="480">
                  <c:v>66.130776313548395</c:v>
                </c:pt>
                <c:pt idx="481">
                  <c:v>66.141844035010095</c:v>
                </c:pt>
                <c:pt idx="482">
                  <c:v>66.152896260711572</c:v>
                </c:pt>
                <c:pt idx="483">
                  <c:v>66.163933051062045</c:v>
                </c:pt>
                <c:pt idx="484">
                  <c:v>66.174954466121022</c:v>
                </c:pt>
                <c:pt idx="485">
                  <c:v>66.185960565601036</c:v>
                </c:pt>
                <c:pt idx="486">
                  <c:v>66.196951408870419</c:v>
                </c:pt>
                <c:pt idx="487">
                  <c:v>66.20792705495596</c:v>
                </c:pt>
                <c:pt idx="488">
                  <c:v>66.21888756254566</c:v>
                </c:pt>
                <c:pt idx="489">
                  <c:v>66.229832989991266</c:v>
                </c:pt>
                <c:pt idx="490">
                  <c:v>66.240763395310992</c:v>
                </c:pt>
                <c:pt idx="491">
                  <c:v>66.251678836192113</c:v>
                </c:pt>
                <c:pt idx="492">
                  <c:v>66.262579369993517</c:v>
                </c:pt>
                <c:pt idx="493">
                  <c:v>66.273465053748239</c:v>
                </c:pt>
                <c:pt idx="494">
                  <c:v>66.284335944166045</c:v>
                </c:pt>
                <c:pt idx="495">
                  <c:v>66.295192097635848</c:v>
                </c:pt>
                <c:pt idx="496">
                  <c:v>66.306033570228252</c:v>
                </c:pt>
                <c:pt idx="497">
                  <c:v>66.316860417698024</c:v>
                </c:pt>
                <c:pt idx="498">
                  <c:v>66.327672695486427</c:v>
                </c:pt>
                <c:pt idx="499">
                  <c:v>66.338470458723734</c:v>
                </c:pt>
                <c:pt idx="500">
                  <c:v>66.349253762231498</c:v>
                </c:pt>
                <c:pt idx="501">
                  <c:v>66.360022660525047</c:v>
                </c:pt>
                <c:pt idx="502">
                  <c:v>66.370777207815678</c:v>
                </c:pt>
                <c:pt idx="503">
                  <c:v>66.381517458013079</c:v>
                </c:pt>
                <c:pt idx="504">
                  <c:v>66.392243464727571</c:v>
                </c:pt>
                <c:pt idx="505">
                  <c:v>66.402955281272384</c:v>
                </c:pt>
                <c:pt idx="506">
                  <c:v>66.413652960665914</c:v>
                </c:pt>
                <c:pt idx="507">
                  <c:v>66.424336555633943</c:v>
                </c:pt>
                <c:pt idx="508">
                  <c:v>66.435006118611838</c:v>
                </c:pt>
                <c:pt idx="509">
                  <c:v>66.445661701746772</c:v>
                </c:pt>
                <c:pt idx="510">
                  <c:v>66.456303356899838</c:v>
                </c:pt>
                <c:pt idx="511">
                  <c:v>66.46693113564821</c:v>
                </c:pt>
                <c:pt idx="512">
                  <c:v>66.477545089287304</c:v>
                </c:pt>
                <c:pt idx="513">
                  <c:v>66.488145268832824</c:v>
                </c:pt>
                <c:pt idx="514">
                  <c:v>66.498731725022878</c:v>
                </c:pt>
                <c:pt idx="515">
                  <c:v>66.509304508320056</c:v>
                </c:pt>
                <c:pt idx="516">
                  <c:v>66.51986366891343</c:v>
                </c:pt>
                <c:pt idx="517">
                  <c:v>66.530409256720603</c:v>
                </c:pt>
                <c:pt idx="518">
                  <c:v>66.540941321389752</c:v>
                </c:pt>
                <c:pt idx="519">
                  <c:v>66.551459912301553</c:v>
                </c:pt>
                <c:pt idx="520">
                  <c:v>66.56196507857122</c:v>
                </c:pt>
                <c:pt idx="521">
                  <c:v>66.572456869050356</c:v>
                </c:pt>
                <c:pt idx="522">
                  <c:v>66.582935332329015</c:v>
                </c:pt>
                <c:pt idx="523">
                  <c:v>66.593400516737503</c:v>
                </c:pt>
                <c:pt idx="524">
                  <c:v>66.603852470348372</c:v>
                </c:pt>
                <c:pt idx="525">
                  <c:v>66.614291240978204</c:v>
                </c:pt>
                <c:pt idx="526">
                  <c:v>66.624716876189567</c:v>
                </c:pt>
                <c:pt idx="527">
                  <c:v>66.635129423292796</c:v>
                </c:pt>
                <c:pt idx="528">
                  <c:v>66.645528929347847</c:v>
                </c:pt>
                <c:pt idx="529">
                  <c:v>66.655915441166144</c:v>
                </c:pt>
                <c:pt idx="530">
                  <c:v>66.666289005312279</c:v>
                </c:pt>
                <c:pt idx="531">
                  <c:v>66.676649668105924</c:v>
                </c:pt>
                <c:pt idx="532">
                  <c:v>66.686997475623457</c:v>
                </c:pt>
                <c:pt idx="533">
                  <c:v>66.697332473699831</c:v>
                </c:pt>
                <c:pt idx="534">
                  <c:v>66.707654707930217</c:v>
                </c:pt>
                <c:pt idx="535">
                  <c:v>66.7179642236718</c:v>
                </c:pt>
                <c:pt idx="536">
                  <c:v>66.728261066045391</c:v>
                </c:pt>
                <c:pt idx="537">
                  <c:v>66.738545279937185</c:v>
                </c:pt>
                <c:pt idx="538">
                  <c:v>66.7488169100004</c:v>
                </c:pt>
                <c:pt idx="539">
                  <c:v>66.759076000656933</c:v>
                </c:pt>
                <c:pt idx="540">
                  <c:v>66.76932259609903</c:v>
                </c:pt>
                <c:pt idx="541">
                  <c:v>66.779556740290857</c:v>
                </c:pt>
                <c:pt idx="542">
                  <c:v>66.78977847697017</c:v>
                </c:pt>
                <c:pt idx="543">
                  <c:v>66.799987849649867</c:v>
                </c:pt>
                <c:pt idx="544">
                  <c:v>66.810184901619621</c:v>
                </c:pt>
                <c:pt idx="545">
                  <c:v>66.820369675947376</c:v>
                </c:pt>
                <c:pt idx="546">
                  <c:v>66.830542215480989</c:v>
                </c:pt>
                <c:pt idx="547">
                  <c:v>66.8407025628497</c:v>
                </c:pt>
                <c:pt idx="548">
                  <c:v>66.850850760465718</c:v>
                </c:pt>
                <c:pt idx="549">
                  <c:v>66.860986850525677</c:v>
                </c:pt>
                <c:pt idx="550">
                  <c:v>66.871110875012192</c:v>
                </c:pt>
                <c:pt idx="551">
                  <c:v>66.8812228756953</c:v>
                </c:pt>
                <c:pt idx="552">
                  <c:v>66.891322894133992</c:v>
                </c:pt>
                <c:pt idx="553">
                  <c:v>66.90141097167762</c:v>
                </c:pt>
                <c:pt idx="554">
                  <c:v>66.911487149467362</c:v>
                </c:pt>
                <c:pt idx="555">
                  <c:v>66.921551468437698</c:v>
                </c:pt>
                <c:pt idx="556">
                  <c:v>66.931603969317763</c:v>
                </c:pt>
                <c:pt idx="557">
                  <c:v>66.941644692632835</c:v>
                </c:pt>
                <c:pt idx="558">
                  <c:v>66.951673678705689</c:v>
                </c:pt>
                <c:pt idx="559">
                  <c:v>66.961690967657987</c:v>
                </c:pt>
                <c:pt idx="560">
                  <c:v>66.971696599411658</c:v>
                </c:pt>
                <c:pt idx="561">
                  <c:v>66.981690613690304</c:v>
                </c:pt>
                <c:pt idx="562">
                  <c:v>66.991673050020495</c:v>
                </c:pt>
                <c:pt idx="563">
                  <c:v>67.001643947733115</c:v>
                </c:pt>
                <c:pt idx="564">
                  <c:v>67.01160334596473</c:v>
                </c:pt>
                <c:pt idx="565">
                  <c:v>67.02155128365888</c:v>
                </c:pt>
                <c:pt idx="566">
                  <c:v>67.031487799567387</c:v>
                </c:pt>
                <c:pt idx="567">
                  <c:v>67.041412932251674</c:v>
                </c:pt>
                <c:pt idx="568">
                  <c:v>67.051326720083978</c:v>
                </c:pt>
                <c:pt idx="569">
                  <c:v>67.061229201248736</c:v>
                </c:pt>
                <c:pt idx="570">
                  <c:v>67.07112041374377</c:v>
                </c:pt>
                <c:pt idx="571">
                  <c:v>67.081000395381537</c:v>
                </c:pt>
                <c:pt idx="572">
                  <c:v>67.090869183790417</c:v>
                </c:pt>
                <c:pt idx="573">
                  <c:v>67.100726816415929</c:v>
                </c:pt>
                <c:pt idx="574">
                  <c:v>67.110573330521888</c:v>
                </c:pt>
                <c:pt idx="575">
                  <c:v>67.120408763191747</c:v>
                </c:pt>
                <c:pt idx="576">
                  <c:v>67.130233151329662</c:v>
                </c:pt>
                <c:pt idx="577">
                  <c:v>67.140046531661781</c:v>
                </c:pt>
                <c:pt idx="578">
                  <c:v>67.149848940737357</c:v>
                </c:pt>
                <c:pt idx="579">
                  <c:v>67.159640414929967</c:v>
                </c:pt>
                <c:pt idx="580">
                  <c:v>67.169420990438653</c:v>
                </c:pt>
                <c:pt idx="581">
                  <c:v>67.17919070328908</c:v>
                </c:pt>
                <c:pt idx="582">
                  <c:v>67.188949589334655</c:v>
                </c:pt>
                <c:pt idx="583">
                  <c:v>67.198697684257709</c:v>
                </c:pt>
                <c:pt idx="584">
                  <c:v>67.208435023570559</c:v>
                </c:pt>
                <c:pt idx="585">
                  <c:v>67.218161642616664</c:v>
                </c:pt>
                <c:pt idx="586">
                  <c:v>67.227877576571728</c:v>
                </c:pt>
                <c:pt idx="587">
                  <c:v>67.237582860444789</c:v>
                </c:pt>
                <c:pt idx="588">
                  <c:v>67.247277529079284</c:v>
                </c:pt>
                <c:pt idx="589">
                  <c:v>67.256961617154147</c:v>
                </c:pt>
                <c:pt idx="590">
                  <c:v>67.266635159184901</c:v>
                </c:pt>
                <c:pt idx="591">
                  <c:v>67.276298189524695</c:v>
                </c:pt>
                <c:pt idx="592">
                  <c:v>67.28595074236533</c:v>
                </c:pt>
                <c:pt idx="593">
                  <c:v>67.295592851738334</c:v>
                </c:pt>
                <c:pt idx="594">
                  <c:v>67.305224551516019</c:v>
                </c:pt>
                <c:pt idx="595">
                  <c:v>67.314845875412431</c:v>
                </c:pt>
                <c:pt idx="596">
                  <c:v>67.324456856984469</c:v>
                </c:pt>
                <c:pt idx="597">
                  <c:v>67.334057529632801</c:v>
                </c:pt>
                <c:pt idx="598">
                  <c:v>67.343647926602941</c:v>
                </c:pt>
                <c:pt idx="599">
                  <c:v>67.35322808098617</c:v>
                </c:pt>
                <c:pt idx="600">
                  <c:v>67.362798025720608</c:v>
                </c:pt>
                <c:pt idx="601">
                  <c:v>67.372357793592087</c:v>
                </c:pt>
                <c:pt idx="602">
                  <c:v>67.381907417235226</c:v>
                </c:pt>
                <c:pt idx="603">
                  <c:v>67.391446929134347</c:v>
                </c:pt>
                <c:pt idx="604">
                  <c:v>67.400976361624373</c:v>
                </c:pt>
                <c:pt idx="605">
                  <c:v>67.410495746891883</c:v>
                </c:pt>
                <c:pt idx="606">
                  <c:v>67.420005116975986</c:v>
                </c:pt>
                <c:pt idx="607">
                  <c:v>67.429504503769252</c:v>
                </c:pt>
                <c:pt idx="608">
                  <c:v>67.438993939018658</c:v>
                </c:pt>
                <c:pt idx="609">
                  <c:v>67.448473454326503</c:v>
                </c:pt>
                <c:pt idx="610">
                  <c:v>67.457943081151299</c:v>
                </c:pt>
                <c:pt idx="611">
                  <c:v>67.46740285080871</c:v>
                </c:pt>
                <c:pt idx="612">
                  <c:v>67.476852794472364</c:v>
                </c:pt>
                <c:pt idx="613">
                  <c:v>67.486292943174888</c:v>
                </c:pt>
                <c:pt idx="614">
                  <c:v>67.495723327808648</c:v>
                </c:pt>
                <c:pt idx="615">
                  <c:v>67.505143979126686</c:v>
                </c:pt>
                <c:pt idx="616">
                  <c:v>67.514554927743589</c:v>
                </c:pt>
                <c:pt idx="617">
                  <c:v>67.52395620413634</c:v>
                </c:pt>
                <c:pt idx="618">
                  <c:v>67.53334783864517</c:v>
                </c:pt>
                <c:pt idx="619">
                  <c:v>67.542729861474427</c:v>
                </c:pt>
                <c:pt idx="620">
                  <c:v>67.552102302693399</c:v>
                </c:pt>
                <c:pt idx="621">
                  <c:v>67.561465192237108</c:v>
                </c:pt>
                <c:pt idx="622">
                  <c:v>67.570818559907238</c:v>
                </c:pt>
                <c:pt idx="623">
                  <c:v>67.580162435372856</c:v>
                </c:pt>
                <c:pt idx="624">
                  <c:v>67.589496848171308</c:v>
                </c:pt>
                <c:pt idx="625">
                  <c:v>67.59882182770896</c:v>
                </c:pt>
                <c:pt idx="626">
                  <c:v>67.608137403262049</c:v>
                </c:pt>
                <c:pt idx="627">
                  <c:v>67.617443603977449</c:v>
                </c:pt>
                <c:pt idx="628">
                  <c:v>67.626740458873485</c:v>
                </c:pt>
                <c:pt idx="629">
                  <c:v>67.636027996840724</c:v>
                </c:pt>
                <c:pt idx="630">
                  <c:v>67.645306246642704</c:v>
                </c:pt>
                <c:pt idx="631">
                  <c:v>67.654575236916756</c:v>
                </c:pt>
                <c:pt idx="632">
                  <c:v>67.663834996174742</c:v>
                </c:pt>
                <c:pt idx="633">
                  <c:v>67.673085552803869</c:v>
                </c:pt>
                <c:pt idx="634">
                  <c:v>67.682326935067366</c:v>
                </c:pt>
                <c:pt idx="635">
                  <c:v>67.691559171105254</c:v>
                </c:pt>
                <c:pt idx="636">
                  <c:v>67.700782288935173</c:v>
                </c:pt>
                <c:pt idx="637">
                  <c:v>67.709996316452987</c:v>
                </c:pt>
                <c:pt idx="638">
                  <c:v>67.719201281433612</c:v>
                </c:pt>
                <c:pt idx="639">
                  <c:v>67.728397211531728</c:v>
                </c:pt>
                <c:pt idx="640">
                  <c:v>67.737584134282443</c:v>
                </c:pt>
                <c:pt idx="641">
                  <c:v>67.746762077102133</c:v>
                </c:pt>
                <c:pt idx="642">
                  <c:v>67.755931067288969</c:v>
                </c:pt>
                <c:pt idx="643">
                  <c:v>67.765091132023812</c:v>
                </c:pt>
                <c:pt idx="644">
                  <c:v>67.774242298370766</c:v>
                </c:pt>
                <c:pt idx="645">
                  <c:v>67.783384593277987</c:v>
                </c:pt>
                <c:pt idx="646">
                  <c:v>67.792518043578283</c:v>
                </c:pt>
                <c:pt idx="647">
                  <c:v>67.801642675989854</c:v>
                </c:pt>
                <c:pt idx="648">
                  <c:v>67.810758517116938</c:v>
                </c:pt>
                <c:pt idx="649">
                  <c:v>67.819865593450515</c:v>
                </c:pt>
                <c:pt idx="650">
                  <c:v>67.828963931368946</c:v>
                </c:pt>
                <c:pt idx="651">
                  <c:v>67.838053557138679</c:v>
                </c:pt>
                <c:pt idx="652">
                  <c:v>67.847134496914848</c:v>
                </c:pt>
                <c:pt idx="653">
                  <c:v>67.856206776742013</c:v>
                </c:pt>
                <c:pt idx="654">
                  <c:v>67.865270422554673</c:v>
                </c:pt>
                <c:pt idx="655">
                  <c:v>67.874325460178113</c:v>
                </c:pt>
                <c:pt idx="656">
                  <c:v>67.883371915328823</c:v>
                </c:pt>
                <c:pt idx="657">
                  <c:v>67.892409813615316</c:v>
                </c:pt>
                <c:pt idx="658">
                  <c:v>67.901439180538645</c:v>
                </c:pt>
                <c:pt idx="659">
                  <c:v>67.910460041493053</c:v>
                </c:pt>
                <c:pt idx="660">
                  <c:v>67.919472421766656</c:v>
                </c:pt>
                <c:pt idx="661">
                  <c:v>67.92847634654197</c:v>
                </c:pt>
                <c:pt idx="662">
                  <c:v>67.937471840896592</c:v>
                </c:pt>
                <c:pt idx="663">
                  <c:v>67.946458929803796</c:v>
                </c:pt>
                <c:pt idx="664">
                  <c:v>67.955437638133063</c:v>
                </c:pt>
                <c:pt idx="665">
                  <c:v>67.964407990650813</c:v>
                </c:pt>
                <c:pt idx="666">
                  <c:v>67.973370012020908</c:v>
                </c:pt>
                <c:pt idx="667">
                  <c:v>67.98232372680522</c:v>
                </c:pt>
                <c:pt idx="668">
                  <c:v>67.991269159464338</c:v>
                </c:pt>
                <c:pt idx="669">
                  <c:v>68.000206334358012</c:v>
                </c:pt>
                <c:pt idx="670">
                  <c:v>68.009135275745834</c:v>
                </c:pt>
                <c:pt idx="671">
                  <c:v>68.018056007787735</c:v>
                </c:pt>
                <c:pt idx="672">
                  <c:v>68.026968554544638</c:v>
                </c:pt>
                <c:pt idx="673">
                  <c:v>68.03587293997893</c:v>
                </c:pt>
                <c:pt idx="674">
                  <c:v>68.044769187955112</c:v>
                </c:pt>
                <c:pt idx="675">
                  <c:v>68.053657322240284</c:v>
                </c:pt>
                <c:pt idx="676">
                  <c:v>68.062537366504742</c:v>
                </c:pt>
                <c:pt idx="677">
                  <c:v>68.071409344322547</c:v>
                </c:pt>
                <c:pt idx="678">
                  <c:v>68.080273279172005</c:v>
                </c:pt>
                <c:pt idx="679">
                  <c:v>68.089129194436239</c:v>
                </c:pt>
                <c:pt idx="680">
                  <c:v>68.097977113403786</c:v>
                </c:pt>
                <c:pt idx="681">
                  <c:v>68.106817059269034</c:v>
                </c:pt>
                <c:pt idx="682">
                  <c:v>68.115649055132806</c:v>
                </c:pt>
                <c:pt idx="683">
                  <c:v>68.124473124002904</c:v>
                </c:pt>
                <c:pt idx="684">
                  <c:v>68.133289288794572</c:v>
                </c:pt>
                <c:pt idx="685">
                  <c:v>68.142097572331082</c:v>
                </c:pt>
                <c:pt idx="686">
                  <c:v>68.150897997344188</c:v>
                </c:pt>
                <c:pt idx="687">
                  <c:v>68.159690586474724</c:v>
                </c:pt>
                <c:pt idx="688">
                  <c:v>68.168475362273</c:v>
                </c:pt>
                <c:pt idx="689">
                  <c:v>68.177252347199399</c:v>
                </c:pt>
                <c:pt idx="690">
                  <c:v>68.186021563624848</c:v>
                </c:pt>
                <c:pt idx="691">
                  <c:v>68.194783033831285</c:v>
                </c:pt>
                <c:pt idx="692">
                  <c:v>68.203536780012215</c:v>
                </c:pt>
                <c:pt idx="693">
                  <c:v>68.212282824273174</c:v>
                </c:pt>
                <c:pt idx="694">
                  <c:v>68.221021188632179</c:v>
                </c:pt>
                <c:pt idx="695">
                  <c:v>68.229751895020271</c:v>
                </c:pt>
                <c:pt idx="696">
                  <c:v>68.238474965281952</c:v>
                </c:pt>
                <c:pt idx="697">
                  <c:v>68.247190421175702</c:v>
                </c:pt>
                <c:pt idx="698">
                  <c:v>68.255898284374439</c:v>
                </c:pt>
                <c:pt idx="699">
                  <c:v>68.264598576465943</c:v>
                </c:pt>
                <c:pt idx="700">
                  <c:v>68.273291318953412</c:v>
                </c:pt>
                <c:pt idx="701">
                  <c:v>68.281976533255872</c:v>
                </c:pt>
                <c:pt idx="702">
                  <c:v>68.290654240708633</c:v>
                </c:pt>
                <c:pt idx="703">
                  <c:v>68.29932446256376</c:v>
                </c:pt>
                <c:pt idx="704">
                  <c:v>68.307987219990551</c:v>
                </c:pt>
                <c:pt idx="705">
                  <c:v>68.316642534075939</c:v>
                </c:pt>
                <c:pt idx="706">
                  <c:v>68.325290425825031</c:v>
                </c:pt>
                <c:pt idx="707">
                  <c:v>68.333930916161407</c:v>
                </c:pt>
                <c:pt idx="708">
                  <c:v>68.3425640259277</c:v>
                </c:pt>
                <c:pt idx="709">
                  <c:v>68.351189775886027</c:v>
                </c:pt>
                <c:pt idx="710">
                  <c:v>68.359808186718297</c:v>
                </c:pt>
                <c:pt idx="711">
                  <c:v>68.36841927902681</c:v>
                </c:pt>
                <c:pt idx="712">
                  <c:v>68.377023073334541</c:v>
                </c:pt>
                <c:pt idx="713">
                  <c:v>68.385619590085724</c:v>
                </c:pt>
                <c:pt idx="714">
                  <c:v>68.39420884964612</c:v>
                </c:pt>
                <c:pt idx="715">
                  <c:v>68.402790872303541</c:v>
                </c:pt>
                <c:pt idx="716">
                  <c:v>68.41136567826824</c:v>
                </c:pt>
                <c:pt idx="717">
                  <c:v>68.419933287673359</c:v>
                </c:pt>
                <c:pt idx="718">
                  <c:v>68.428493720575247</c:v>
                </c:pt>
                <c:pt idx="719">
                  <c:v>68.437046996953995</c:v>
                </c:pt>
                <c:pt idx="720">
                  <c:v>68.445593136713768</c:v>
                </c:pt>
                <c:pt idx="721">
                  <c:v>68.454132159683212</c:v>
                </c:pt>
                <c:pt idx="722">
                  <c:v>68.462664085615913</c:v>
                </c:pt>
                <c:pt idx="723">
                  <c:v>68.471188934190707</c:v>
                </c:pt>
                <c:pt idx="724">
                  <c:v>68.479706725012207</c:v>
                </c:pt>
                <c:pt idx="725">
                  <c:v>68.488217477611045</c:v>
                </c:pt>
                <c:pt idx="726">
                  <c:v>68.496721211444381</c:v>
                </c:pt>
                <c:pt idx="727">
                  <c:v>68.505217945896263</c:v>
                </c:pt>
                <c:pt idx="728">
                  <c:v>68.513707700277962</c:v>
                </c:pt>
                <c:pt idx="729">
                  <c:v>68.522190493828461</c:v>
                </c:pt>
                <c:pt idx="730">
                  <c:v>68.530666345714707</c:v>
                </c:pt>
                <c:pt idx="731">
                  <c:v>68.539135275032109</c:v>
                </c:pt>
                <c:pt idx="732">
                  <c:v>68.547597300804867</c:v>
                </c:pt>
                <c:pt idx="733">
                  <c:v>68.556052441986296</c:v>
                </c:pt>
                <c:pt idx="734">
                  <c:v>68.564500717459325</c:v>
                </c:pt>
                <c:pt idx="735">
                  <c:v>68.572942146036723</c:v>
                </c:pt>
                <c:pt idx="736">
                  <c:v>68.581376746461572</c:v>
                </c:pt>
                <c:pt idx="737">
                  <c:v>68.589804537407574</c:v>
                </c:pt>
                <c:pt idx="738">
                  <c:v>68.598225537479451</c:v>
                </c:pt>
                <c:pt idx="739">
                  <c:v>68.606639765213245</c:v>
                </c:pt>
                <c:pt idx="740">
                  <c:v>68.615047239076816</c:v>
                </c:pt>
                <c:pt idx="741">
                  <c:v>68.623447977470008</c:v>
                </c:pt>
                <c:pt idx="742">
                  <c:v>68.631841998725108</c:v>
                </c:pt>
                <c:pt idx="743">
                  <c:v>68.640229321107242</c:v>
                </c:pt>
                <c:pt idx="744">
                  <c:v>68.648609962814589</c:v>
                </c:pt>
                <c:pt idx="745">
                  <c:v>68.656983941978879</c:v>
                </c:pt>
                <c:pt idx="746">
                  <c:v>68.665351276665604</c:v>
                </c:pt>
                <c:pt idx="747">
                  <c:v>68.673711984874458</c:v>
                </c:pt>
                <c:pt idx="748">
                  <c:v>68.682066084539628</c:v>
                </c:pt>
                <c:pt idx="749">
                  <c:v>68.690413593530153</c:v>
                </c:pt>
                <c:pt idx="750">
                  <c:v>68.698754529650202</c:v>
                </c:pt>
                <c:pt idx="751">
                  <c:v>68.707088910639513</c:v>
                </c:pt>
                <c:pt idx="752">
                  <c:v>68.71541675417366</c:v>
                </c:pt>
                <c:pt idx="753">
                  <c:v>68.72373807786434</c:v>
                </c:pt>
                <c:pt idx="754">
                  <c:v>68.732052899259784</c:v>
                </c:pt>
                <c:pt idx="755">
                  <c:v>68.740361235845072</c:v>
                </c:pt>
                <c:pt idx="756">
                  <c:v>68.748663105042382</c:v>
                </c:pt>
                <c:pt idx="757">
                  <c:v>68.75695852421137</c:v>
                </c:pt>
                <c:pt idx="758">
                  <c:v>68.765247510649502</c:v>
                </c:pt>
                <c:pt idx="759">
                  <c:v>68.773530081592341</c:v>
                </c:pt>
                <c:pt idx="760">
                  <c:v>68.781806254213848</c:v>
                </c:pt>
                <c:pt idx="761">
                  <c:v>68.790076045626734</c:v>
                </c:pt>
                <c:pt idx="762">
                  <c:v>68.798339472882745</c:v>
                </c:pt>
                <c:pt idx="763">
                  <c:v>68.806596552972991</c:v>
                </c:pt>
                <c:pt idx="764">
                  <c:v>68.814847302828213</c:v>
                </c:pt>
                <c:pt idx="765">
                  <c:v>68.823091739319139</c:v>
                </c:pt>
                <c:pt idx="766">
                  <c:v>68.831329879256771</c:v>
                </c:pt>
                <c:pt idx="767">
                  <c:v>68.839561739392636</c:v>
                </c:pt>
                <c:pt idx="768">
                  <c:v>68.847787336419188</c:v>
                </c:pt>
                <c:pt idx="769">
                  <c:v>68.856006686970005</c:v>
                </c:pt>
                <c:pt idx="770">
                  <c:v>68.864219807620117</c:v>
                </c:pt>
                <c:pt idx="771">
                  <c:v>68.872426714886345</c:v>
                </c:pt>
                <c:pt idx="772">
                  <c:v>68.880627425227559</c:v>
                </c:pt>
                <c:pt idx="773">
                  <c:v>68.888821955044918</c:v>
                </c:pt>
                <c:pt idx="774">
                  <c:v>68.897010320682242</c:v>
                </c:pt>
                <c:pt idx="775">
                  <c:v>68.905192538426249</c:v>
                </c:pt>
                <c:pt idx="776">
                  <c:v>68.913368624506873</c:v>
                </c:pt>
                <c:pt idx="777">
                  <c:v>68.921538595097516</c:v>
                </c:pt>
                <c:pt idx="778">
                  <c:v>68.929702466315305</c:v>
                </c:pt>
                <c:pt idx="779">
                  <c:v>68.937860254221491</c:v>
                </c:pt>
                <c:pt idx="780">
                  <c:v>68.946011974821587</c:v>
                </c:pt>
                <c:pt idx="781">
                  <c:v>68.954157644065688</c:v>
                </c:pt>
                <c:pt idx="782">
                  <c:v>68.962297277848791</c:v>
                </c:pt>
                <c:pt idx="783">
                  <c:v>68.970430892011038</c:v>
                </c:pt>
                <c:pt idx="784">
                  <c:v>68.978558502337947</c:v>
                </c:pt>
                <c:pt idx="785">
                  <c:v>68.986680124560749</c:v>
                </c:pt>
                <c:pt idx="786">
                  <c:v>68.994795774356646</c:v>
                </c:pt>
                <c:pt idx="787">
                  <c:v>69.002905467349009</c:v>
                </c:pt>
                <c:pt idx="788">
                  <c:v>69.011009219107692</c:v>
                </c:pt>
                <c:pt idx="789">
                  <c:v>69.019107045149354</c:v>
                </c:pt>
                <c:pt idx="790">
                  <c:v>69.027198960937596</c:v>
                </c:pt>
                <c:pt idx="791">
                  <c:v>69.035284981883322</c:v>
                </c:pt>
                <c:pt idx="792">
                  <c:v>69.043365123344941</c:v>
                </c:pt>
                <c:pt idx="793">
                  <c:v>69.051439400628638</c:v>
                </c:pt>
                <c:pt idx="794">
                  <c:v>69.059507828988657</c:v>
                </c:pt>
                <c:pt idx="795">
                  <c:v>69.067570423627515</c:v>
                </c:pt>
                <c:pt idx="796">
                  <c:v>69.075627199696285</c:v>
                </c:pt>
                <c:pt idx="797">
                  <c:v>69.083678172294825</c:v>
                </c:pt>
                <c:pt idx="798">
                  <c:v>69.091723356471988</c:v>
                </c:pt>
                <c:pt idx="799">
                  <c:v>69.099762767225997</c:v>
                </c:pt>
                <c:pt idx="800">
                  <c:v>69.107796419504567</c:v>
                </c:pt>
                <c:pt idx="801">
                  <c:v>69.115824328205193</c:v>
                </c:pt>
                <c:pt idx="802">
                  <c:v>69.12384650817539</c:v>
                </c:pt>
                <c:pt idx="803">
                  <c:v>69.131862974212922</c:v>
                </c:pt>
                <c:pt idx="804">
                  <c:v>69.139873741066125</c:v>
                </c:pt>
                <c:pt idx="805">
                  <c:v>69.147878823433999</c:v>
                </c:pt>
                <c:pt idx="806">
                  <c:v>69.155878235966568</c:v>
                </c:pt>
                <c:pt idx="807">
                  <c:v>69.163871993265062</c:v>
                </c:pt>
                <c:pt idx="808">
                  <c:v>69.171860109882147</c:v>
                </c:pt>
                <c:pt idx="809">
                  <c:v>69.179842600322203</c:v>
                </c:pt>
                <c:pt idx="810">
                  <c:v>69.187819479041494</c:v>
                </c:pt>
                <c:pt idx="811">
                  <c:v>69.195790760448446</c:v>
                </c:pt>
                <c:pt idx="812">
                  <c:v>69.203756458903882</c:v>
                </c:pt>
                <c:pt idx="813">
                  <c:v>69.211716588721188</c:v>
                </c:pt>
                <c:pt idx="814">
                  <c:v>69.219671164166598</c:v>
                </c:pt>
                <c:pt idx="815">
                  <c:v>69.227620199459423</c:v>
                </c:pt>
                <c:pt idx="816">
                  <c:v>69.235563708772204</c:v>
                </c:pt>
                <c:pt idx="817">
                  <c:v>69.243501706231044</c:v>
                </c:pt>
                <c:pt idx="818">
                  <c:v>69.251434205915686</c:v>
                </c:pt>
                <c:pt idx="819">
                  <c:v>69.259361221859891</c:v>
                </c:pt>
                <c:pt idx="820">
                  <c:v>69.267282768051544</c:v>
                </c:pt>
                <c:pt idx="821">
                  <c:v>69.275198858432944</c:v>
                </c:pt>
                <c:pt idx="822">
                  <c:v>69.283109506900914</c:v>
                </c:pt>
                <c:pt idx="823">
                  <c:v>69.291014727307143</c:v>
                </c:pt>
                <c:pt idx="824">
                  <c:v>69.298914533458316</c:v>
                </c:pt>
                <c:pt idx="825">
                  <c:v>69.30680893911638</c:v>
                </c:pt>
                <c:pt idx="826">
                  <c:v>69.314697957998703</c:v>
                </c:pt>
                <c:pt idx="827">
                  <c:v>69.322581603778318</c:v>
                </c:pt>
                <c:pt idx="828">
                  <c:v>69.3304598900841</c:v>
                </c:pt>
                <c:pt idx="829">
                  <c:v>69.338332830501017</c:v>
                </c:pt>
                <c:pt idx="830">
                  <c:v>69.346200438570321</c:v>
                </c:pt>
                <c:pt idx="831">
                  <c:v>69.354062727789724</c:v>
                </c:pt>
                <c:pt idx="832">
                  <c:v>69.361919711613638</c:v>
                </c:pt>
                <c:pt idx="833">
                  <c:v>69.369771403453356</c:v>
                </c:pt>
                <c:pt idx="834">
                  <c:v>69.377617816677287</c:v>
                </c:pt>
                <c:pt idx="835">
                  <c:v>69.38545896461109</c:v>
                </c:pt>
                <c:pt idx="836">
                  <c:v>69.393294860537921</c:v>
                </c:pt>
                <c:pt idx="837">
                  <c:v>69.401125517698659</c:v>
                </c:pt>
                <c:pt idx="838">
                  <c:v>69.408950949292048</c:v>
                </c:pt>
                <c:pt idx="839">
                  <c:v>69.416771168474881</c:v>
                </c:pt>
                <c:pt idx="840">
                  <c:v>69.424586188362269</c:v>
                </c:pt>
                <c:pt idx="841">
                  <c:v>69.432396022027788</c:v>
                </c:pt>
                <c:pt idx="842">
                  <c:v>69.440200682503658</c:v>
                </c:pt>
                <c:pt idx="843">
                  <c:v>69.448000182780945</c:v>
                </c:pt>
                <c:pt idx="844">
                  <c:v>69.455794535809773</c:v>
                </c:pt>
                <c:pt idx="845">
                  <c:v>69.46358375449951</c:v>
                </c:pt>
                <c:pt idx="846">
                  <c:v>69.471367851718938</c:v>
                </c:pt>
                <c:pt idx="847">
                  <c:v>69.479146840296423</c:v>
                </c:pt>
                <c:pt idx="848">
                  <c:v>69.486920733020142</c:v>
                </c:pt>
                <c:pt idx="849">
                  <c:v>69.494689542638255</c:v>
                </c:pt>
                <c:pt idx="850">
                  <c:v>69.502453281859076</c:v>
                </c:pt>
                <c:pt idx="851">
                  <c:v>69.510211963351267</c:v>
                </c:pt>
                <c:pt idx="852">
                  <c:v>69.517965599744016</c:v>
                </c:pt>
                <c:pt idx="853">
                  <c:v>69.525714203627231</c:v>
                </c:pt>
                <c:pt idx="854">
                  <c:v>69.533457787551683</c:v>
                </c:pt>
                <c:pt idx="855">
                  <c:v>69.541196364029247</c:v>
                </c:pt>
                <c:pt idx="856">
                  <c:v>69.548929945533004</c:v>
                </c:pt>
                <c:pt idx="857">
                  <c:v>69.556658544497495</c:v>
                </c:pt>
                <c:pt idx="858">
                  <c:v>69.564382173318805</c:v>
                </c:pt>
                <c:pt idx="859">
                  <c:v>69.572100844354864</c:v>
                </c:pt>
                <c:pt idx="860">
                  <c:v>69.579814569925489</c:v>
                </c:pt>
                <c:pt idx="861">
                  <c:v>69.587523362312609</c:v>
                </c:pt>
                <c:pt idx="862">
                  <c:v>69.595227233760525</c:v>
                </c:pt>
                <c:pt idx="863">
                  <c:v>69.60292619647592</c:v>
                </c:pt>
                <c:pt idx="864">
                  <c:v>69.610620262628132</c:v>
                </c:pt>
                <c:pt idx="865">
                  <c:v>69.618309444349322</c:v>
                </c:pt>
                <c:pt idx="866">
                  <c:v>69.625993753734619</c:v>
                </c:pt>
                <c:pt idx="867">
                  <c:v>69.633673202842232</c:v>
                </c:pt>
                <c:pt idx="868">
                  <c:v>69.641347803693748</c:v>
                </c:pt>
                <c:pt idx="869">
                  <c:v>69.649017568274203</c:v>
                </c:pt>
                <c:pt idx="870">
                  <c:v>69.656682508532228</c:v>
                </c:pt>
                <c:pt idx="871">
                  <c:v>69.664342636380312</c:v>
                </c:pt>
                <c:pt idx="872">
                  <c:v>69.671997963694864</c:v>
                </c:pt>
                <c:pt idx="873">
                  <c:v>69.679648502316425</c:v>
                </c:pt>
                <c:pt idx="874">
                  <c:v>69.687294264049811</c:v>
                </c:pt>
                <c:pt idx="875">
                  <c:v>69.694935260664309</c:v>
                </c:pt>
                <c:pt idx="876">
                  <c:v>69.702571503893765</c:v>
                </c:pt>
                <c:pt idx="877">
                  <c:v>69.710203005436838</c:v>
                </c:pt>
                <c:pt idx="878">
                  <c:v>69.717829776957089</c:v>
                </c:pt>
                <c:pt idx="879">
                  <c:v>69.725451830083102</c:v>
                </c:pt>
                <c:pt idx="880">
                  <c:v>69.733069176408762</c:v>
                </c:pt>
                <c:pt idx="881">
                  <c:v>69.740681827493333</c:v>
                </c:pt>
                <c:pt idx="882">
                  <c:v>69.748289794861577</c:v>
                </c:pt>
                <c:pt idx="883">
                  <c:v>69.75589309000398</c:v>
                </c:pt>
                <c:pt idx="884">
                  <c:v>69.763491724376863</c:v>
                </c:pt>
                <c:pt idx="885">
                  <c:v>69.771085709402556</c:v>
                </c:pt>
                <c:pt idx="886">
                  <c:v>69.778675056469538</c:v>
                </c:pt>
                <c:pt idx="887">
                  <c:v>69.786259776932567</c:v>
                </c:pt>
                <c:pt idx="888">
                  <c:v>69.793839882112877</c:v>
                </c:pt>
                <c:pt idx="889">
                  <c:v>69.801415383298277</c:v>
                </c:pt>
                <c:pt idx="890">
                  <c:v>69.808986291743352</c:v>
                </c:pt>
                <c:pt idx="891">
                  <c:v>69.816552618669505</c:v>
                </c:pt>
                <c:pt idx="892">
                  <c:v>69.824114375265268</c:v>
                </c:pt>
                <c:pt idx="893">
                  <c:v>69.831671572686318</c:v>
                </c:pt>
                <c:pt idx="894">
                  <c:v>69.839224222055634</c:v>
                </c:pt>
                <c:pt idx="895">
                  <c:v>69.846772334463694</c:v>
                </c:pt>
                <c:pt idx="896">
                  <c:v>69.854315920968574</c:v>
                </c:pt>
                <c:pt idx="897">
                  <c:v>69.86185499259615</c:v>
                </c:pt>
                <c:pt idx="898">
                  <c:v>69.869389560340124</c:v>
                </c:pt>
                <c:pt idx="899">
                  <c:v>69.876919635162295</c:v>
                </c:pt>
                <c:pt idx="900">
                  <c:v>69.8844452279926</c:v>
                </c:pt>
                <c:pt idx="901">
                  <c:v>69.89196634972933</c:v>
                </c:pt>
                <c:pt idx="902">
                  <c:v>69.899483011239212</c:v>
                </c:pt>
                <c:pt idx="903">
                  <c:v>69.906995223357583</c:v>
                </c:pt>
                <c:pt idx="904">
                  <c:v>69.914502996888473</c:v>
                </c:pt>
                <c:pt idx="905">
                  <c:v>69.922006342604831</c:v>
                </c:pt>
                <c:pt idx="906">
                  <c:v>69.929505271248544</c:v>
                </c:pt>
                <c:pt idx="907">
                  <c:v>69.936999793530717</c:v>
                </c:pt>
                <c:pt idx="908">
                  <c:v>69.944489920131687</c:v>
                </c:pt>
                <c:pt idx="909">
                  <c:v>69.951975661701169</c:v>
                </c:pt>
                <c:pt idx="910">
                  <c:v>69.959457028858466</c:v>
                </c:pt>
                <c:pt idx="911">
                  <c:v>69.966934032192512</c:v>
                </c:pt>
                <c:pt idx="912">
                  <c:v>69.974406682262085</c:v>
                </c:pt>
                <c:pt idx="913">
                  <c:v>69.981874989595852</c:v>
                </c:pt>
                <c:pt idx="914">
                  <c:v>69.98933896469255</c:v>
                </c:pt>
                <c:pt idx="915">
                  <c:v>69.996798618021174</c:v>
                </c:pt>
                <c:pt idx="916">
                  <c:v>70.004253960020932</c:v>
                </c:pt>
                <c:pt idx="917">
                  <c:v>70.011705001101589</c:v>
                </c:pt>
                <c:pt idx="918">
                  <c:v>70.019151751643392</c:v>
                </c:pt>
                <c:pt idx="919">
                  <c:v>70.026594221997343</c:v>
                </c:pt>
                <c:pt idx="920">
                  <c:v>70.034032422485282</c:v>
                </c:pt>
                <c:pt idx="921">
                  <c:v>70.041466363399977</c:v>
                </c:pt>
                <c:pt idx="922">
                  <c:v>70.048896055005301</c:v>
                </c:pt>
                <c:pt idx="923">
                  <c:v>70.056321507536282</c:v>
                </c:pt>
                <c:pt idx="924">
                  <c:v>70.063742731199326</c:v>
                </c:pt>
                <c:pt idx="925">
                  <c:v>70.071159736172305</c:v>
                </c:pt>
                <c:pt idx="926">
                  <c:v>70.078572532604582</c:v>
                </c:pt>
                <c:pt idx="927">
                  <c:v>70.08598113061727</c:v>
                </c:pt>
                <c:pt idx="928">
                  <c:v>70.093385540303316</c:v>
                </c:pt>
                <c:pt idx="929">
                  <c:v>70.100785771727573</c:v>
                </c:pt>
                <c:pt idx="930">
                  <c:v>70.108181834926953</c:v>
                </c:pt>
                <c:pt idx="931">
                  <c:v>70.115573739910516</c:v>
                </c:pt>
                <c:pt idx="932">
                  <c:v>70.12296149665967</c:v>
                </c:pt>
                <c:pt idx="933">
                  <c:v>70.130345115128208</c:v>
                </c:pt>
                <c:pt idx="934">
                  <c:v>70.137724605242454</c:v>
                </c:pt>
                <c:pt idx="935">
                  <c:v>70.145099976901349</c:v>
                </c:pt>
                <c:pt idx="936">
                  <c:v>70.152471239976634</c:v>
                </c:pt>
                <c:pt idx="937">
                  <c:v>70.159838404312936</c:v>
                </c:pt>
                <c:pt idx="938">
                  <c:v>70.167201479727808</c:v>
                </c:pt>
                <c:pt idx="939">
                  <c:v>70.17456047601199</c:v>
                </c:pt>
                <c:pt idx="940">
                  <c:v>70.181915402929391</c:v>
                </c:pt>
                <c:pt idx="941">
                  <c:v>70.18926627021726</c:v>
                </c:pt>
                <c:pt idx="942">
                  <c:v>70.1966130875863</c:v>
                </c:pt>
                <c:pt idx="943">
                  <c:v>70.203955864720811</c:v>
                </c:pt>
                <c:pt idx="944">
                  <c:v>70.211294611278689</c:v>
                </c:pt>
                <c:pt idx="945">
                  <c:v>70.218629336891638</c:v>
                </c:pt>
                <c:pt idx="946">
                  <c:v>70.225960051165288</c:v>
                </c:pt>
                <c:pt idx="947">
                  <c:v>70.233286763679232</c:v>
                </c:pt>
                <c:pt idx="948">
                  <c:v>70.240609483987228</c:v>
                </c:pt>
                <c:pt idx="949">
                  <c:v>70.247928221617158</c:v>
                </c:pt>
                <c:pt idx="950">
                  <c:v>70.255242986071309</c:v>
                </c:pt>
                <c:pt idx="951">
                  <c:v>70.262553786826388</c:v>
                </c:pt>
                <c:pt idx="952">
                  <c:v>70.269860633333622</c:v>
                </c:pt>
                <c:pt idx="953">
                  <c:v>70.277163535018943</c:v>
                </c:pt>
                <c:pt idx="954">
                  <c:v>70.28446250128296</c:v>
                </c:pt>
                <c:pt idx="955">
                  <c:v>70.291757541501198</c:v>
                </c:pt>
                <c:pt idx="956">
                  <c:v>70.299048665024159</c:v>
                </c:pt>
                <c:pt idx="957">
                  <c:v>70.306335881177361</c:v>
                </c:pt>
                <c:pt idx="958">
                  <c:v>70.313619199261538</c:v>
                </c:pt>
                <c:pt idx="959">
                  <c:v>70.320898628552698</c:v>
                </c:pt>
                <c:pt idx="960">
                  <c:v>70.328174178302234</c:v>
                </c:pt>
                <c:pt idx="961">
                  <c:v>70.335445857737014</c:v>
                </c:pt>
                <c:pt idx="962">
                  <c:v>70.342713676059489</c:v>
                </c:pt>
                <c:pt idx="963">
                  <c:v>70.349977642447797</c:v>
                </c:pt>
                <c:pt idx="964">
                  <c:v>70.357237766055889</c:v>
                </c:pt>
                <c:pt idx="965">
                  <c:v>70.364494056013584</c:v>
                </c:pt>
                <c:pt idx="966">
                  <c:v>70.371746521426715</c:v>
                </c:pt>
                <c:pt idx="967">
                  <c:v>70.378995171377127</c:v>
                </c:pt>
                <c:pt idx="968">
                  <c:v>70.38624001492299</c:v>
                </c:pt>
                <c:pt idx="969">
                  <c:v>70.393481061098626</c:v>
                </c:pt>
                <c:pt idx="970">
                  <c:v>70.400718318914826</c:v>
                </c:pt>
                <c:pt idx="971">
                  <c:v>70.40795179735882</c:v>
                </c:pt>
                <c:pt idx="972">
                  <c:v>70.415181505394457</c:v>
                </c:pt>
                <c:pt idx="973">
                  <c:v>70.422407451962229</c:v>
                </c:pt>
                <c:pt idx="974">
                  <c:v>70.429629645979432</c:v>
                </c:pt>
                <c:pt idx="975">
                  <c:v>70.436848096340171</c:v>
                </c:pt>
                <c:pt idx="976">
                  <c:v>70.4440628119156</c:v>
                </c:pt>
                <c:pt idx="977">
                  <c:v>70.451273801553867</c:v>
                </c:pt>
                <c:pt idx="978">
                  <c:v>70.458481074080311</c:v>
                </c:pt>
                <c:pt idx="979">
                  <c:v>70.465684638297489</c:v>
                </c:pt>
                <c:pt idx="980">
                  <c:v>70.472884502985323</c:v>
                </c:pt>
                <c:pt idx="981">
                  <c:v>70.480080676901153</c:v>
                </c:pt>
                <c:pt idx="982">
                  <c:v>70.487273168779851</c:v>
                </c:pt>
                <c:pt idx="983">
                  <c:v>70.494461987333935</c:v>
                </c:pt>
                <c:pt idx="984">
                  <c:v>70.501647141253571</c:v>
                </c:pt>
                <c:pt idx="985">
                  <c:v>70.508828639206783</c:v>
                </c:pt>
                <c:pt idx="986">
                  <c:v>70.516006489839455</c:v>
                </c:pt>
                <c:pt idx="987">
                  <c:v>70.523180701775502</c:v>
                </c:pt>
                <c:pt idx="988">
                  <c:v>70.530351283616838</c:v>
                </c:pt>
                <c:pt idx="989">
                  <c:v>70.537518243943609</c:v>
                </c:pt>
                <c:pt idx="990">
                  <c:v>70.544681591314159</c:v>
                </c:pt>
                <c:pt idx="991">
                  <c:v>70.551841334265205</c:v>
                </c:pt>
                <c:pt idx="992">
                  <c:v>70.558997481311891</c:v>
                </c:pt>
                <c:pt idx="993">
                  <c:v>70.566150040947889</c:v>
                </c:pt>
                <c:pt idx="994">
                  <c:v>70.57329902164544</c:v>
                </c:pt>
                <c:pt idx="995">
                  <c:v>70.580444431855497</c:v>
                </c:pt>
                <c:pt idx="996">
                  <c:v>70.587586280007784</c:v>
                </c:pt>
                <c:pt idx="997">
                  <c:v>70.594724574510892</c:v>
                </c:pt>
                <c:pt idx="998">
                  <c:v>70.601859323752379</c:v>
                </c:pt>
                <c:pt idx="999">
                  <c:v>70.608990536098844</c:v>
                </c:pt>
                <c:pt idx="1000">
                  <c:v>70.616118219895938</c:v>
                </c:pt>
                <c:pt idx="1001">
                  <c:v>70.623242383468622</c:v>
                </c:pt>
                <c:pt idx="1002">
                  <c:v>70.630363035121036</c:v>
                </c:pt>
                <c:pt idx="1003">
                  <c:v>70.637480183136788</c:v>
                </c:pt>
                <c:pt idx="1004">
                  <c:v>70.644593835778892</c:v>
                </c:pt>
                <c:pt idx="1005">
                  <c:v>70.651704001289929</c:v>
                </c:pt>
                <c:pt idx="1006">
                  <c:v>70.658810687892057</c:v>
                </c:pt>
                <c:pt idx="1007">
                  <c:v>70.6659139037872</c:v>
                </c:pt>
                <c:pt idx="1008">
                  <c:v>70.673013657157028</c:v>
                </c:pt>
                <c:pt idx="1009">
                  <c:v>70.680109956163093</c:v>
                </c:pt>
                <c:pt idx="1010">
                  <c:v>70.687202808946878</c:v>
                </c:pt>
                <c:pt idx="1011">
                  <c:v>70.694292223629944</c:v>
                </c:pt>
                <c:pt idx="1012">
                  <c:v>70.701378208313898</c:v>
                </c:pt>
                <c:pt idx="1013">
                  <c:v>70.708460771080595</c:v>
                </c:pt>
                <c:pt idx="1014">
                  <c:v>70.715539919992139</c:v>
                </c:pt>
                <c:pt idx="1015">
                  <c:v>70.722615663090963</c:v>
                </c:pt>
                <c:pt idx="1016">
                  <c:v>70.729688008399975</c:v>
                </c:pt>
                <c:pt idx="1017">
                  <c:v>70.736756963922559</c:v>
                </c:pt>
                <c:pt idx="1018">
                  <c:v>70.743822537642686</c:v>
                </c:pt>
                <c:pt idx="1019">
                  <c:v>70.75088473752497</c:v>
                </c:pt>
                <c:pt idx="1020">
                  <c:v>70.757943571514843</c:v>
                </c:pt>
                <c:pt idx="1021">
                  <c:v>70.764999047538467</c:v>
                </c:pt>
                <c:pt idx="1022">
                  <c:v>70.772051173502931</c:v>
                </c:pt>
                <c:pt idx="1023">
                  <c:v>70.779099957296339</c:v>
                </c:pt>
                <c:pt idx="1024">
                  <c:v>70.786145406787782</c:v>
                </c:pt>
                <c:pt idx="1025">
                  <c:v>70.793187529827478</c:v>
                </c:pt>
                <c:pt idx="1026">
                  <c:v>70.800226334246915</c:v>
                </c:pt>
                <c:pt idx="1027">
                  <c:v>70.807261827858753</c:v>
                </c:pt>
                <c:pt idx="1028">
                  <c:v>70.814294018457076</c:v>
                </c:pt>
                <c:pt idx="1029">
                  <c:v>70.821322913817383</c:v>
                </c:pt>
                <c:pt idx="1030">
                  <c:v>70.828348521696626</c:v>
                </c:pt>
                <c:pt idx="1031">
                  <c:v>70.835370849833353</c:v>
                </c:pt>
                <c:pt idx="1032">
                  <c:v>70.842389905947798</c:v>
                </c:pt>
                <c:pt idx="1033">
                  <c:v>70.849405697741858</c:v>
                </c:pt>
                <c:pt idx="1034">
                  <c:v>70.85641823289923</c:v>
                </c:pt>
                <c:pt idx="1035">
                  <c:v>70.863427519085505</c:v>
                </c:pt>
                <c:pt idx="1036">
                  <c:v>70.87043356394814</c:v>
                </c:pt>
                <c:pt idx="1037">
                  <c:v>70.877436375116716</c:v>
                </c:pt>
                <c:pt idx="1038">
                  <c:v>70.884435960202751</c:v>
                </c:pt>
                <c:pt idx="1039">
                  <c:v>70.891432326800029</c:v>
                </c:pt>
                <c:pt idx="1040">
                  <c:v>70.898425482484484</c:v>
                </c:pt>
                <c:pt idx="1041">
                  <c:v>70.905415434814401</c:v>
                </c:pt>
                <c:pt idx="1042">
                  <c:v>70.912402191330344</c:v>
                </c:pt>
                <c:pt idx="1043">
                  <c:v>70.919385759555382</c:v>
                </c:pt>
                <c:pt idx="1044">
                  <c:v>70.926366146995051</c:v>
                </c:pt>
                <c:pt idx="1045">
                  <c:v>70.93334336113746</c:v>
                </c:pt>
                <c:pt idx="1046">
                  <c:v>70.940317409453385</c:v>
                </c:pt>
                <c:pt idx="1047">
                  <c:v>70.947288299396249</c:v>
                </c:pt>
                <c:pt idx="1048">
                  <c:v>70.954256038402306</c:v>
                </c:pt>
                <c:pt idx="1049">
                  <c:v>70.961220633890633</c:v>
                </c:pt>
                <c:pt idx="1050">
                  <c:v>70.968182093263223</c:v>
                </c:pt>
                <c:pt idx="1051">
                  <c:v>70.975140423905032</c:v>
                </c:pt>
                <c:pt idx="1052">
                  <c:v>70.982095633184102</c:v>
                </c:pt>
                <c:pt idx="1053">
                  <c:v>70.989047728451524</c:v>
                </c:pt>
                <c:pt idx="1054">
                  <c:v>70.995996717041635</c:v>
                </c:pt>
                <c:pt idx="1055">
                  <c:v>71.002942606271986</c:v>
                </c:pt>
                <c:pt idx="1056">
                  <c:v>71.009885403443448</c:v>
                </c:pt>
                <c:pt idx="1057">
                  <c:v>71.016825115840234</c:v>
                </c:pt>
                <c:pt idx="1058">
                  <c:v>71.023761750730074</c:v>
                </c:pt>
                <c:pt idx="1059">
                  <c:v>71.030695315364156</c:v>
                </c:pt>
                <c:pt idx="1060">
                  <c:v>71.03762581697724</c:v>
                </c:pt>
                <c:pt idx="1061">
                  <c:v>71.04455326278773</c:v>
                </c:pt>
                <c:pt idx="1062">
                  <c:v>71.051477659997744</c:v>
                </c:pt>
                <c:pt idx="1063">
                  <c:v>71.058399015793157</c:v>
                </c:pt>
                <c:pt idx="1064">
                  <c:v>71.0653173373437</c:v>
                </c:pt>
                <c:pt idx="1065">
                  <c:v>71.072232631802919</c:v>
                </c:pt>
                <c:pt idx="1066">
                  <c:v>71.079144906308429</c:v>
                </c:pt>
                <c:pt idx="1067">
                  <c:v>71.086054167981771</c:v>
                </c:pt>
                <c:pt idx="1068">
                  <c:v>71.092960423928602</c:v>
                </c:pt>
                <c:pt idx="1069">
                  <c:v>71.099863681238759</c:v>
                </c:pt>
                <c:pt idx="1070">
                  <c:v>71.10676394698622</c:v>
                </c:pt>
                <c:pt idx="1071">
                  <c:v>71.11366122822929</c:v>
                </c:pt>
                <c:pt idx="1072">
                  <c:v>71.120555532010556</c:v>
                </c:pt>
                <c:pt idx="1073">
                  <c:v>71.127446865357044</c:v>
                </c:pt>
                <c:pt idx="1074">
                  <c:v>71.134335235280176</c:v>
                </c:pt>
                <c:pt idx="1075">
                  <c:v>71.141220648775928</c:v>
                </c:pt>
                <c:pt idx="1076">
                  <c:v>71.14810311282487</c:v>
                </c:pt>
                <c:pt idx="1077">
                  <c:v>71.154982634392169</c:v>
                </c:pt>
                <c:pt idx="1078">
                  <c:v>71.161859220427672</c:v>
                </c:pt>
                <c:pt idx="1079">
                  <c:v>71.16873287786602</c:v>
                </c:pt>
                <c:pt idx="1080">
                  <c:v>71.175603613626663</c:v>
                </c:pt>
                <c:pt idx="1081">
                  <c:v>71.182471434613888</c:v>
                </c:pt>
                <c:pt idx="1082">
                  <c:v>71.18933634771696</c:v>
                </c:pt>
                <c:pt idx="1083">
                  <c:v>71.196198359810111</c:v>
                </c:pt>
                <c:pt idx="1084">
                  <c:v>71.203057477752623</c:v>
                </c:pt>
                <c:pt idx="1085">
                  <c:v>71.209913708388868</c:v>
                </c:pt>
                <c:pt idx="1086">
                  <c:v>71.216767058548456</c:v>
                </c:pt>
                <c:pt idx="1087">
                  <c:v>71.223617535046131</c:v>
                </c:pt>
                <c:pt idx="1088">
                  <c:v>71.230465144681958</c:v>
                </c:pt>
                <c:pt idx="1089">
                  <c:v>71.237309894241335</c:v>
                </c:pt>
                <c:pt idx="1090">
                  <c:v>71.244151790495096</c:v>
                </c:pt>
                <c:pt idx="1091">
                  <c:v>71.250990840199449</c:v>
                </c:pt>
                <c:pt idx="1092">
                  <c:v>71.257827050096196</c:v>
                </c:pt>
                <c:pt idx="1093">
                  <c:v>71.264660426912599</c:v>
                </c:pt>
                <c:pt idx="1094">
                  <c:v>71.271490977361665</c:v>
                </c:pt>
                <c:pt idx="1095">
                  <c:v>71.278318708141995</c:v>
                </c:pt>
                <c:pt idx="1096">
                  <c:v>71.285143625937948</c:v>
                </c:pt>
                <c:pt idx="1097">
                  <c:v>71.291965737419659</c:v>
                </c:pt>
                <c:pt idx="1098">
                  <c:v>71.298785049243136</c:v>
                </c:pt>
                <c:pt idx="1099">
                  <c:v>71.305601568050264</c:v>
                </c:pt>
                <c:pt idx="1100">
                  <c:v>71.312415300468885</c:v>
                </c:pt>
                <c:pt idx="1101">
                  <c:v>71.319226253112831</c:v>
                </c:pt>
                <c:pt idx="1102">
                  <c:v>71.326034432582048</c:v>
                </c:pt>
                <c:pt idx="1103">
                  <c:v>71.332839845462573</c:v>
                </c:pt>
                <c:pt idx="1104">
                  <c:v>71.339642498326569</c:v>
                </c:pt>
                <c:pt idx="1105">
                  <c:v>71.346442397732474</c:v>
                </c:pt>
                <c:pt idx="1106">
                  <c:v>71.353239550224998</c:v>
                </c:pt>
                <c:pt idx="1107">
                  <c:v>71.36003396233518</c:v>
                </c:pt>
                <c:pt idx="1108">
                  <c:v>71.366825640580444</c:v>
                </c:pt>
                <c:pt idx="1109">
                  <c:v>71.37361459146463</c:v>
                </c:pt>
                <c:pt idx="1110">
                  <c:v>71.380400821478077</c:v>
                </c:pt>
                <c:pt idx="1111">
                  <c:v>71.387184337097679</c:v>
                </c:pt>
                <c:pt idx="1112">
                  <c:v>71.393965144786932</c:v>
                </c:pt>
                <c:pt idx="1113">
                  <c:v>71.400743250995944</c:v>
                </c:pt>
                <c:pt idx="1114">
                  <c:v>71.407518662161536</c:v>
                </c:pt>
                <c:pt idx="1115">
                  <c:v>71.414291384707312</c:v>
                </c:pt>
                <c:pt idx="1116">
                  <c:v>71.42106142504359</c:v>
                </c:pt>
                <c:pt idx="1117">
                  <c:v>71.427828789567641</c:v>
                </c:pt>
                <c:pt idx="1118">
                  <c:v>71.43459348466358</c:v>
                </c:pt>
                <c:pt idx="1119">
                  <c:v>71.441355516702473</c:v>
                </c:pt>
                <c:pt idx="1120">
                  <c:v>71.448114892042412</c:v>
                </c:pt>
                <c:pt idx="1121">
                  <c:v>71.45487161702853</c:v>
                </c:pt>
                <c:pt idx="1122">
                  <c:v>71.461625697993085</c:v>
                </c:pt>
                <c:pt idx="1123">
                  <c:v>71.468377141255459</c:v>
                </c:pt>
                <c:pt idx="1124">
                  <c:v>71.475125953122259</c:v>
                </c:pt>
                <c:pt idx="1125">
                  <c:v>71.481872139887344</c:v>
                </c:pt>
                <c:pt idx="1126">
                  <c:v>71.48861570783184</c:v>
                </c:pt>
                <c:pt idx="1127">
                  <c:v>71.495356663224285</c:v>
                </c:pt>
                <c:pt idx="1128">
                  <c:v>71.502095012320567</c:v>
                </c:pt>
                <c:pt idx="1129">
                  <c:v>71.508830761364052</c:v>
                </c:pt>
                <c:pt idx="1130">
                  <c:v>71.515563916585592</c:v>
                </c:pt>
                <c:pt idx="1131">
                  <c:v>71.522294484203584</c:v>
                </c:pt>
                <c:pt idx="1132">
                  <c:v>71.529022470424039</c:v>
                </c:pt>
                <c:pt idx="1133">
                  <c:v>71.535747881440557</c:v>
                </c:pt>
                <c:pt idx="1134">
                  <c:v>71.542470723434505</c:v>
                </c:pt>
                <c:pt idx="1135">
                  <c:v>71.549191002574915</c:v>
                </c:pt>
                <c:pt idx="1136">
                  <c:v>71.555908725018668</c:v>
                </c:pt>
                <c:pt idx="1137">
                  <c:v>71.562623896910438</c:v>
                </c:pt>
                <c:pt idx="1138">
                  <c:v>71.569336524382763</c:v>
                </c:pt>
                <c:pt idx="1139">
                  <c:v>71.576046613556144</c:v>
                </c:pt>
                <c:pt idx="1140">
                  <c:v>71.582754170539062</c:v>
                </c:pt>
                <c:pt idx="1141">
                  <c:v>71.589459201427971</c:v>
                </c:pt>
                <c:pt idx="1142">
                  <c:v>71.596161712307421</c:v>
                </c:pt>
                <c:pt idx="1143">
                  <c:v>71.602861709250064</c:v>
                </c:pt>
                <c:pt idx="1144">
                  <c:v>71.609559198316745</c:v>
                </c:pt>
                <c:pt idx="1145">
                  <c:v>71.616254185556457</c:v>
                </c:pt>
                <c:pt idx="1146">
                  <c:v>71.622946677006453</c:v>
                </c:pt>
                <c:pt idx="1147">
                  <c:v>71.629636678692336</c:v>
                </c:pt>
                <c:pt idx="1148">
                  <c:v>71.636324196627982</c:v>
                </c:pt>
                <c:pt idx="1149">
                  <c:v>71.643009236815672</c:v>
                </c:pt>
                <c:pt idx="1150">
                  <c:v>71.64969180524615</c:v>
                </c:pt>
                <c:pt idx="1151">
                  <c:v>71.656371907898588</c:v>
                </c:pt>
                <c:pt idx="1152">
                  <c:v>71.663049550740695</c:v>
                </c:pt>
                <c:pt idx="1153">
                  <c:v>71.66972473972875</c:v>
                </c:pt>
                <c:pt idx="1154">
                  <c:v>71.676397480807637</c:v>
                </c:pt>
                <c:pt idx="1155">
                  <c:v>71.6830677799109</c:v>
                </c:pt>
                <c:pt idx="1156">
                  <c:v>71.689735642960741</c:v>
                </c:pt>
                <c:pt idx="1157">
                  <c:v>71.696401075868152</c:v>
                </c:pt>
                <c:pt idx="1158">
                  <c:v>71.703064084532869</c:v>
                </c:pt>
                <c:pt idx="1159">
                  <c:v>71.7097246748435</c:v>
                </c:pt>
                <c:pt idx="1160">
                  <c:v>71.716382852677455</c:v>
                </c:pt>
                <c:pt idx="1161">
                  <c:v>71.723038623901132</c:v>
                </c:pt>
                <c:pt idx="1162">
                  <c:v>71.729691994369816</c:v>
                </c:pt>
                <c:pt idx="1163">
                  <c:v>71.736342969927833</c:v>
                </c:pt>
                <c:pt idx="1164">
                  <c:v>71.742991556408541</c:v>
                </c:pt>
                <c:pt idx="1165">
                  <c:v>71.749637759634396</c:v>
                </c:pt>
                <c:pt idx="1166">
                  <c:v>71.756281585416943</c:v>
                </c:pt>
                <c:pt idx="1167">
                  <c:v>71.76292303955691</c:v>
                </c:pt>
                <c:pt idx="1168">
                  <c:v>71.769562127844253</c:v>
                </c:pt>
                <c:pt idx="1169">
                  <c:v>71.776198856058173</c:v>
                </c:pt>
                <c:pt idx="1170">
                  <c:v>71.782833229967139</c:v>
                </c:pt>
                <c:pt idx="1171">
                  <c:v>71.789465255328977</c:v>
                </c:pt>
                <c:pt idx="1172">
                  <c:v>71.796094937890913</c:v>
                </c:pt>
                <c:pt idx="1173">
                  <c:v>71.802722283389514</c:v>
                </c:pt>
                <c:pt idx="1174">
                  <c:v>71.8093472975509</c:v>
                </c:pt>
                <c:pt idx="1175">
                  <c:v>71.815969986090636</c:v>
                </c:pt>
                <c:pt idx="1176">
                  <c:v>71.822590354713824</c:v>
                </c:pt>
                <c:pt idx="1177">
                  <c:v>71.829208409115168</c:v>
                </c:pt>
                <c:pt idx="1178">
                  <c:v>71.835824154978965</c:v>
                </c:pt>
                <c:pt idx="1179">
                  <c:v>71.842437597979213</c:v>
                </c:pt>
                <c:pt idx="1180">
                  <c:v>71.849048743779562</c:v>
                </c:pt>
                <c:pt idx="1181">
                  <c:v>71.855657598033488</c:v>
                </c:pt>
                <c:pt idx="1182">
                  <c:v>71.862264166384122</c:v>
                </c:pt>
                <c:pt idx="1183">
                  <c:v>71.868868454464533</c:v>
                </c:pt>
                <c:pt idx="1184">
                  <c:v>71.875470467897614</c:v>
                </c:pt>
                <c:pt idx="1185">
                  <c:v>71.882070212296099</c:v>
                </c:pt>
                <c:pt idx="1186">
                  <c:v>71.888667693262747</c:v>
                </c:pt>
                <c:pt idx="1187">
                  <c:v>71.895262916390251</c:v>
                </c:pt>
                <c:pt idx="1188">
                  <c:v>71.901855887261334</c:v>
                </c:pt>
                <c:pt idx="1189">
                  <c:v>71.908446611448753</c:v>
                </c:pt>
                <c:pt idx="1190">
                  <c:v>71.915035094515389</c:v>
                </c:pt>
                <c:pt idx="1191">
                  <c:v>71.921621342014248</c:v>
                </c:pt>
                <c:pt idx="1192">
                  <c:v>71.928205359488501</c:v>
                </c:pt>
                <c:pt idx="1193">
                  <c:v>71.934787152471557</c:v>
                </c:pt>
                <c:pt idx="1194">
                  <c:v>71.941366726487018</c:v>
                </c:pt>
                <c:pt idx="1195">
                  <c:v>71.947944087048811</c:v>
                </c:pt>
                <c:pt idx="1196">
                  <c:v>71.954519239661195</c:v>
                </c:pt>
                <c:pt idx="1197">
                  <c:v>71.961092189818785</c:v>
                </c:pt>
                <c:pt idx="1198">
                  <c:v>71.967662943006587</c:v>
                </c:pt>
                <c:pt idx="1199">
                  <c:v>71.974231504700029</c:v>
                </c:pt>
                <c:pt idx="1200">
                  <c:v>71.980797880365031</c:v>
                </c:pt>
                <c:pt idx="1201">
                  <c:v>71.987362075458051</c:v>
                </c:pt>
                <c:pt idx="1202">
                  <c:v>71.993924095426038</c:v>
                </c:pt>
                <c:pt idx="1203">
                  <c:v>72.000483945706591</c:v>
                </c:pt>
                <c:pt idx="1204">
                  <c:v>72.007041631727915</c:v>
                </c:pt>
                <c:pt idx="1205">
                  <c:v>72.013597158908809</c:v>
                </c:pt>
                <c:pt idx="1206">
                  <c:v>72.02015053265886</c:v>
                </c:pt>
                <c:pt idx="1207">
                  <c:v>72.026701758378337</c:v>
                </c:pt>
                <c:pt idx="1208">
                  <c:v>72.033250841458283</c:v>
                </c:pt>
                <c:pt idx="1209">
                  <c:v>72.039797787280563</c:v>
                </c:pt>
                <c:pt idx="1210">
                  <c:v>72.046342601217887</c:v>
                </c:pt>
                <c:pt idx="1211">
                  <c:v>72.052885288633817</c:v>
                </c:pt>
                <c:pt idx="1212">
                  <c:v>72.059425854882832</c:v>
                </c:pt>
                <c:pt idx="1213">
                  <c:v>72.065964305310374</c:v>
                </c:pt>
                <c:pt idx="1214">
                  <c:v>72.072500645252873</c:v>
                </c:pt>
                <c:pt idx="1215">
                  <c:v>72.079034880037767</c:v>
                </c:pt>
                <c:pt idx="1216">
                  <c:v>72.085567014983553</c:v>
                </c:pt>
                <c:pt idx="1217">
                  <c:v>72.092097055399819</c:v>
                </c:pt>
                <c:pt idx="1218">
                  <c:v>72.098625006587284</c:v>
                </c:pt>
                <c:pt idx="1219">
                  <c:v>72.105150873837815</c:v>
                </c:pt>
                <c:pt idx="1220">
                  <c:v>72.111674662434496</c:v>
                </c:pt>
                <c:pt idx="1221">
                  <c:v>72.118196377651614</c:v>
                </c:pt>
                <c:pt idx="1222">
                  <c:v>72.124716024754747</c:v>
                </c:pt>
                <c:pt idx="1223">
                  <c:v>72.131233609000745</c:v>
                </c:pt>
                <c:pt idx="1224">
                  <c:v>72.137749135637833</c:v>
                </c:pt>
                <c:pt idx="1225">
                  <c:v>72.144262609905567</c:v>
                </c:pt>
                <c:pt idx="1226">
                  <c:v>72.150774037034907</c:v>
                </c:pt>
                <c:pt idx="1227">
                  <c:v>72.157283422248284</c:v>
                </c:pt>
                <c:pt idx="1228">
                  <c:v>72.163790770759576</c:v>
                </c:pt>
                <c:pt idx="1229">
                  <c:v>72.170296087774148</c:v>
                </c:pt>
                <c:pt idx="1230">
                  <c:v>72.176799378488923</c:v>
                </c:pt>
                <c:pt idx="1231">
                  <c:v>72.183300648092413</c:v>
                </c:pt>
                <c:pt idx="1232">
                  <c:v>72.189799901764701</c:v>
                </c:pt>
                <c:pt idx="1233">
                  <c:v>72.19629714467753</c:v>
                </c:pt>
                <c:pt idx="1234">
                  <c:v>72.202792381994314</c:v>
                </c:pt>
                <c:pt idx="1235">
                  <c:v>72.209285618870169</c:v>
                </c:pt>
                <c:pt idx="1236">
                  <c:v>72.215776860451939</c:v>
                </c:pt>
                <c:pt idx="1237">
                  <c:v>72.222266111878255</c:v>
                </c:pt>
                <c:pt idx="1238">
                  <c:v>72.228753378279535</c:v>
                </c:pt>
                <c:pt idx="1239">
                  <c:v>72.235238664778066</c:v>
                </c:pt>
                <c:pt idx="1240">
                  <c:v>72.241721976487966</c:v>
                </c:pt>
                <c:pt idx="1241">
                  <c:v>72.24820331851528</c:v>
                </c:pt>
                <c:pt idx="1242">
                  <c:v>72.254682695957982</c:v>
                </c:pt>
                <c:pt idx="1243">
                  <c:v>72.261160113905987</c:v>
                </c:pt>
                <c:pt idx="1244">
                  <c:v>72.267635577441254</c:v>
                </c:pt>
                <c:pt idx="1245">
                  <c:v>72.274109091637754</c:v>
                </c:pt>
                <c:pt idx="1246">
                  <c:v>72.280580661561501</c:v>
                </c:pt>
                <c:pt idx="1247">
                  <c:v>72.287050292270649</c:v>
                </c:pt>
                <c:pt idx="1248">
                  <c:v>72.293517988815424</c:v>
                </c:pt>
                <c:pt idx="1249">
                  <c:v>72.299983756238234</c:v>
                </c:pt>
                <c:pt idx="1250">
                  <c:v>72.306447599573701</c:v>
                </c:pt>
                <c:pt idx="1251">
                  <c:v>72.312909523848646</c:v>
                </c:pt>
                <c:pt idx="1252">
                  <c:v>72.319369534082142</c:v>
                </c:pt>
                <c:pt idx="1253">
                  <c:v>72.325827635285535</c:v>
                </c:pt>
                <c:pt idx="1254">
                  <c:v>72.332283832462537</c:v>
                </c:pt>
                <c:pt idx="1255">
                  <c:v>72.338738130609144</c:v>
                </c:pt>
                <c:pt idx="1256">
                  <c:v>72.345190534713751</c:v>
                </c:pt>
                <c:pt idx="1257">
                  <c:v>72.351641049757191</c:v>
                </c:pt>
                <c:pt idx="1258">
                  <c:v>72.358089680712695</c:v>
                </c:pt>
                <c:pt idx="1259">
                  <c:v>72.364536432546018</c:v>
                </c:pt>
                <c:pt idx="1260">
                  <c:v>72.370981310215328</c:v>
                </c:pt>
                <c:pt idx="1261">
                  <c:v>72.377424318671387</c:v>
                </c:pt>
                <c:pt idx="1262">
                  <c:v>72.383865462857514</c:v>
                </c:pt>
                <c:pt idx="1263">
                  <c:v>72.390304747709649</c:v>
                </c:pt>
                <c:pt idx="1264">
                  <c:v>72.396742178156273</c:v>
                </c:pt>
                <c:pt idx="1265">
                  <c:v>72.403177759118577</c:v>
                </c:pt>
                <c:pt idx="1266">
                  <c:v>72.409611495510447</c:v>
                </c:pt>
                <c:pt idx="1267">
                  <c:v>72.416043392238421</c:v>
                </c:pt>
                <c:pt idx="1268">
                  <c:v>72.422473454201835</c:v>
                </c:pt>
                <c:pt idx="1269">
                  <c:v>72.428901686292775</c:v>
                </c:pt>
                <c:pt idx="1270">
                  <c:v>72.435328093396137</c:v>
                </c:pt>
                <c:pt idx="1271">
                  <c:v>72.441752680389655</c:v>
                </c:pt>
                <c:pt idx="1272">
                  <c:v>72.448175452143872</c:v>
                </c:pt>
                <c:pt idx="1273">
                  <c:v>72.45459641352231</c:v>
                </c:pt>
                <c:pt idx="1274">
                  <c:v>72.461015569381331</c:v>
                </c:pt>
                <c:pt idx="1275">
                  <c:v>72.467432924570275</c:v>
                </c:pt>
                <c:pt idx="1276">
                  <c:v>72.473848483931491</c:v>
                </c:pt>
                <c:pt idx="1277">
                  <c:v>72.480262252300292</c:v>
                </c:pt>
                <c:pt idx="1278">
                  <c:v>72.486674234505031</c:v>
                </c:pt>
                <c:pt idx="1279">
                  <c:v>72.493084435367152</c:v>
                </c:pt>
                <c:pt idx="1280">
                  <c:v>72.499492859701178</c:v>
                </c:pt>
                <c:pt idx="1281">
                  <c:v>72.505899512314741</c:v>
                </c:pt>
                <c:pt idx="1282">
                  <c:v>72.512304398008652</c:v>
                </c:pt>
                <c:pt idx="1283">
                  <c:v>72.5187075215769</c:v>
                </c:pt>
                <c:pt idx="1284">
                  <c:v>72.525108887806638</c:v>
                </c:pt>
                <c:pt idx="1285">
                  <c:v>72.531508501478299</c:v>
                </c:pt>
                <c:pt idx="1286">
                  <c:v>72.537906367365579</c:v>
                </c:pt>
                <c:pt idx="1287">
                  <c:v>72.544302490235467</c:v>
                </c:pt>
                <c:pt idx="1288">
                  <c:v>72.550696874848242</c:v>
                </c:pt>
                <c:pt idx="1289">
                  <c:v>72.557089525957579</c:v>
                </c:pt>
                <c:pt idx="1290">
                  <c:v>72.5634804483105</c:v>
                </c:pt>
                <c:pt idx="1291">
                  <c:v>72.569869646647419</c:v>
                </c:pt>
                <c:pt idx="1292">
                  <c:v>72.576257125702227</c:v>
                </c:pt>
                <c:pt idx="1293">
                  <c:v>72.582642890202251</c:v>
                </c:pt>
                <c:pt idx="1294">
                  <c:v>72.589026944868294</c:v>
                </c:pt>
                <c:pt idx="1295">
                  <c:v>72.595409294414708</c:v>
                </c:pt>
                <c:pt idx="1296">
                  <c:v>72.601789943549349</c:v>
                </c:pt>
                <c:pt idx="1297">
                  <c:v>72.60816889697368</c:v>
                </c:pt>
                <c:pt idx="1298">
                  <c:v>72.614546159382755</c:v>
                </c:pt>
                <c:pt idx="1299">
                  <c:v>72.620921735465231</c:v>
                </c:pt>
                <c:pt idx="1300">
                  <c:v>72.627295629903429</c:v>
                </c:pt>
                <c:pt idx="1301">
                  <c:v>72.633667847373388</c:v>
                </c:pt>
                <c:pt idx="1302">
                  <c:v>72.640038392544781</c:v>
                </c:pt>
                <c:pt idx="1303">
                  <c:v>72.64640727008107</c:v>
                </c:pt>
                <c:pt idx="1304">
                  <c:v>72.652774484639465</c:v>
                </c:pt>
                <c:pt idx="1305">
                  <c:v>72.659140040870966</c:v>
                </c:pt>
                <c:pt idx="1306">
                  <c:v>72.665503943420376</c:v>
                </c:pt>
                <c:pt idx="1307">
                  <c:v>72.671866196926331</c:v>
                </c:pt>
                <c:pt idx="1308">
                  <c:v>72.678226806021385</c:v>
                </c:pt>
                <c:pt idx="1309">
                  <c:v>72.684585775331939</c:v>
                </c:pt>
                <c:pt idx="1310">
                  <c:v>72.690943109478326</c:v>
                </c:pt>
                <c:pt idx="1311">
                  <c:v>72.697298813074809</c:v>
                </c:pt>
                <c:pt idx="1312">
                  <c:v>72.703652890729657</c:v>
                </c:pt>
                <c:pt idx="1313">
                  <c:v>72.71000534704514</c:v>
                </c:pt>
                <c:pt idx="1314">
                  <c:v>72.716356186617517</c:v>
                </c:pt>
                <c:pt idx="1315">
                  <c:v>72.722705414037122</c:v>
                </c:pt>
                <c:pt idx="1316">
                  <c:v>72.729053033888377</c:v>
                </c:pt>
                <c:pt idx="1317">
                  <c:v>72.735399050749777</c:v>
                </c:pt>
                <c:pt idx="1318">
                  <c:v>72.741743469193992</c:v>
                </c:pt>
                <c:pt idx="1319">
                  <c:v>72.748086293787807</c:v>
                </c:pt>
                <c:pt idx="1320">
                  <c:v>72.754427529092212</c:v>
                </c:pt>
                <c:pt idx="1321">
                  <c:v>72.76076717966238</c:v>
                </c:pt>
                <c:pt idx="1322">
                  <c:v>72.767105250047749</c:v>
                </c:pt>
                <c:pt idx="1323">
                  <c:v>72.773441744791995</c:v>
                </c:pt>
                <c:pt idx="1324">
                  <c:v>72.779776668433058</c:v>
                </c:pt>
                <c:pt idx="1325">
                  <c:v>72.786110025503248</c:v>
                </c:pt>
                <c:pt idx="1326">
                  <c:v>72.792441820529163</c:v>
                </c:pt>
                <c:pt idx="1327">
                  <c:v>72.79877205803173</c:v>
                </c:pt>
                <c:pt idx="1328">
                  <c:v>72.805100742526335</c:v>
                </c:pt>
                <c:pt idx="1329">
                  <c:v>72.81142787852275</c:v>
                </c:pt>
                <c:pt idx="1330">
                  <c:v>72.817753470525133</c:v>
                </c:pt>
                <c:pt idx="1331">
                  <c:v>72.824077523032187</c:v>
                </c:pt>
                <c:pt idx="1332">
                  <c:v>72.830400040537</c:v>
                </c:pt>
                <c:pt idx="1333">
                  <c:v>72.836721027527275</c:v>
                </c:pt>
                <c:pt idx="1334">
                  <c:v>72.843040488485158</c:v>
                </c:pt>
                <c:pt idx="1335">
                  <c:v>72.849358427887424</c:v>
                </c:pt>
                <c:pt idx="1336">
                  <c:v>72.855674850205403</c:v>
                </c:pt>
                <c:pt idx="1337">
                  <c:v>72.861989759905029</c:v>
                </c:pt>
                <c:pt idx="1338">
                  <c:v>72.86830316144686</c:v>
                </c:pt>
                <c:pt idx="1339">
                  <c:v>72.874615059286143</c:v>
                </c:pt>
                <c:pt idx="1340">
                  <c:v>72.880925457872777</c:v>
                </c:pt>
                <c:pt idx="1341">
                  <c:v>72.887234361651394</c:v>
                </c:pt>
                <c:pt idx="1342">
                  <c:v>72.893541775061337</c:v>
                </c:pt>
                <c:pt idx="1343">
                  <c:v>72.899847702536746</c:v>
                </c:pt>
                <c:pt idx="1344">
                  <c:v>72.906152148506465</c:v>
                </c:pt>
                <c:pt idx="1345">
                  <c:v>72.912455117394202</c:v>
                </c:pt>
                <c:pt idx="1346">
                  <c:v>72.918756613618484</c:v>
                </c:pt>
                <c:pt idx="1347">
                  <c:v>72.925056641592676</c:v>
                </c:pt>
                <c:pt idx="1348">
                  <c:v>72.931355205725026</c:v>
                </c:pt>
                <c:pt idx="1349">
                  <c:v>72.93765231041867</c:v>
                </c:pt>
                <c:pt idx="1350">
                  <c:v>72.943947960071696</c:v>
                </c:pt>
                <c:pt idx="1351">
                  <c:v>72.950242159077106</c:v>
                </c:pt>
                <c:pt idx="1352">
                  <c:v>72.956534911822885</c:v>
                </c:pt>
                <c:pt idx="1353">
                  <c:v>72.962826222692044</c:v>
                </c:pt>
                <c:pt idx="1354">
                  <c:v>72.969116096062564</c:v>
                </c:pt>
                <c:pt idx="1355">
                  <c:v>72.975404536307494</c:v>
                </c:pt>
                <c:pt idx="1356">
                  <c:v>72.981691547794966</c:v>
                </c:pt>
                <c:pt idx="1357">
                  <c:v>72.987977134888141</c:v>
                </c:pt>
                <c:pt idx="1358">
                  <c:v>72.994261301945372</c:v>
                </c:pt>
                <c:pt idx="1359">
                  <c:v>73.00054405332007</c:v>
                </c:pt>
                <c:pt idx="1360">
                  <c:v>73.006825393360884</c:v>
                </c:pt>
                <c:pt idx="1361">
                  <c:v>73.013105326411576</c:v>
                </c:pt>
                <c:pt idx="1362">
                  <c:v>73.019383856811132</c:v>
                </c:pt>
                <c:pt idx="1363">
                  <c:v>73.025660988893819</c:v>
                </c:pt>
                <c:pt idx="1364">
                  <c:v>73.031936726989088</c:v>
                </c:pt>
                <c:pt idx="1365">
                  <c:v>73.038211075421685</c:v>
                </c:pt>
                <c:pt idx="1366">
                  <c:v>73.044484038511669</c:v>
                </c:pt>
                <c:pt idx="1367">
                  <c:v>73.050755620574435</c:v>
                </c:pt>
                <c:pt idx="1368">
                  <c:v>73.057025825920661</c:v>
                </c:pt>
                <c:pt idx="1369">
                  <c:v>73.063294658856435</c:v>
                </c:pt>
                <c:pt idx="1370">
                  <c:v>73.069562123683255</c:v>
                </c:pt>
                <c:pt idx="1371">
                  <c:v>73.075828224697986</c:v>
                </c:pt>
                <c:pt idx="1372">
                  <c:v>73.082092966192945</c:v>
                </c:pt>
                <c:pt idx="1373">
                  <c:v>73.088356352455918</c:v>
                </c:pt>
                <c:pt idx="1374">
                  <c:v>73.09461838777014</c:v>
                </c:pt>
                <c:pt idx="1375">
                  <c:v>73.100879076414401</c:v>
                </c:pt>
                <c:pt idx="1376">
                  <c:v>73.10713842266297</c:v>
                </c:pt>
                <c:pt idx="1377">
                  <c:v>73.11339643078567</c:v>
                </c:pt>
                <c:pt idx="1378">
                  <c:v>73.119653105047902</c:v>
                </c:pt>
                <c:pt idx="1379">
                  <c:v>73.125908449710693</c:v>
                </c:pt>
                <c:pt idx="1380">
                  <c:v>73.132162469030632</c:v>
                </c:pt>
                <c:pt idx="1381">
                  <c:v>73.138415167259936</c:v>
                </c:pt>
                <c:pt idx="1382">
                  <c:v>73.144666548646541</c:v>
                </c:pt>
                <c:pt idx="1383">
                  <c:v>73.150916617434021</c:v>
                </c:pt>
                <c:pt idx="1384">
                  <c:v>73.157165377861688</c:v>
                </c:pt>
                <c:pt idx="1385">
                  <c:v>73.163412834164518</c:v>
                </c:pt>
                <c:pt idx="1386">
                  <c:v>73.169658990573296</c:v>
                </c:pt>
                <c:pt idx="1387">
                  <c:v>73.175903851314558</c:v>
                </c:pt>
                <c:pt idx="1388">
                  <c:v>73.182147420610605</c:v>
                </c:pt>
                <c:pt idx="1389">
                  <c:v>73.188389702679601</c:v>
                </c:pt>
                <c:pt idx="1390">
                  <c:v>73.194630701735491</c:v>
                </c:pt>
                <c:pt idx="1391">
                  <c:v>73.200870421988114</c:v>
                </c:pt>
                <c:pt idx="1392">
                  <c:v>73.207108867643157</c:v>
                </c:pt>
                <c:pt idx="1393">
                  <c:v>73.213346042902273</c:v>
                </c:pt>
                <c:pt idx="1394">
                  <c:v>73.219581951962923</c:v>
                </c:pt>
                <c:pt idx="1395">
                  <c:v>73.225816599018643</c:v>
                </c:pt>
                <c:pt idx="1396">
                  <c:v>73.232049988258822</c:v>
                </c:pt>
                <c:pt idx="1397">
                  <c:v>73.238282123868913</c:v>
                </c:pt>
                <c:pt idx="1398">
                  <c:v>73.244513010030332</c:v>
                </c:pt>
                <c:pt idx="1399">
                  <c:v>73.250742650920529</c:v>
                </c:pt>
                <c:pt idx="1400">
                  <c:v>73.256971050713034</c:v>
                </c:pt>
                <c:pt idx="1401">
                  <c:v>73.263198213577439</c:v>
                </c:pt>
                <c:pt idx="1402">
                  <c:v>73.269424143679387</c:v>
                </c:pt>
                <c:pt idx="1403">
                  <c:v>73.275648845180697</c:v>
                </c:pt>
                <c:pt idx="1404">
                  <c:v>73.281872322239295</c:v>
                </c:pt>
                <c:pt idx="1405">
                  <c:v>73.288094579009254</c:v>
                </c:pt>
                <c:pt idx="1406">
                  <c:v>73.294315619640855</c:v>
                </c:pt>
                <c:pt idx="1407">
                  <c:v>73.300535448280542</c:v>
                </c:pt>
                <c:pt idx="1408">
                  <c:v>73.306754069071033</c:v>
                </c:pt>
                <c:pt idx="1409">
                  <c:v>73.312971486151199</c:v>
                </c:pt>
                <c:pt idx="1410">
                  <c:v>73.319187703656283</c:v>
                </c:pt>
                <c:pt idx="1411">
                  <c:v>73.325402725717723</c:v>
                </c:pt>
                <c:pt idx="1412">
                  <c:v>73.331616556463317</c:v>
                </c:pt>
                <c:pt idx="1413">
                  <c:v>73.337829200017154</c:v>
                </c:pt>
                <c:pt idx="1414">
                  <c:v>73.344040660499687</c:v>
                </c:pt>
                <c:pt idx="1415">
                  <c:v>73.350250942027742</c:v>
                </c:pt>
                <c:pt idx="1416">
                  <c:v>73.35646004871451</c:v>
                </c:pt>
                <c:pt idx="1417">
                  <c:v>73.362667984669613</c:v>
                </c:pt>
                <c:pt idx="1418">
                  <c:v>73.368874753999066</c:v>
                </c:pt>
                <c:pt idx="1419">
                  <c:v>73.375080360805399</c:v>
                </c:pt>
                <c:pt idx="1420">
                  <c:v>73.381284809187562</c:v>
                </c:pt>
                <c:pt idx="1421">
                  <c:v>73.387488103241012</c:v>
                </c:pt>
                <c:pt idx="1422">
                  <c:v>73.393690247057705</c:v>
                </c:pt>
                <c:pt idx="1423">
                  <c:v>73.399891244726149</c:v>
                </c:pt>
                <c:pt idx="1424">
                  <c:v>73.406091100331395</c:v>
                </c:pt>
                <c:pt idx="1425">
                  <c:v>73.412289817955056</c:v>
                </c:pt>
                <c:pt idx="1426">
                  <c:v>73.418487401675364</c:v>
                </c:pt>
                <c:pt idx="1427">
                  <c:v>73.424683855567153</c:v>
                </c:pt>
                <c:pt idx="1428">
                  <c:v>73.430879183701862</c:v>
                </c:pt>
                <c:pt idx="1429">
                  <c:v>73.43707339014766</c:v>
                </c:pt>
                <c:pt idx="1430">
                  <c:v>73.443266478969306</c:v>
                </c:pt>
                <c:pt idx="1431">
                  <c:v>73.449458454228321</c:v>
                </c:pt>
                <c:pt idx="1432">
                  <c:v>73.455649319982868</c:v>
                </c:pt>
                <c:pt idx="1433">
                  <c:v>73.461839080287959</c:v>
                </c:pt>
                <c:pt idx="1434">
                  <c:v>73.46802773919525</c:v>
                </c:pt>
                <c:pt idx="1435">
                  <c:v>73.474215300753201</c:v>
                </c:pt>
                <c:pt idx="1436">
                  <c:v>73.480401769007116</c:v>
                </c:pt>
                <c:pt idx="1437">
                  <c:v>73.486587147999089</c:v>
                </c:pt>
                <c:pt idx="1438">
                  <c:v>73.492771441768014</c:v>
                </c:pt>
                <c:pt idx="1439">
                  <c:v>73.498954654349703</c:v>
                </c:pt>
                <c:pt idx="1440">
                  <c:v>73.505136789776785</c:v>
                </c:pt>
                <c:pt idx="1441">
                  <c:v>73.511317852078818</c:v>
                </c:pt>
                <c:pt idx="1442">
                  <c:v>73.517497845282307</c:v>
                </c:pt>
                <c:pt idx="1443">
                  <c:v>73.5236767734106</c:v>
                </c:pt>
                <c:pt idx="1444">
                  <c:v>73.529854640484118</c:v>
                </c:pt>
                <c:pt idx="1445">
                  <c:v>73.536031450520142</c:v>
                </c:pt>
                <c:pt idx="1446">
                  <c:v>73.542207207533039</c:v>
                </c:pt>
                <c:pt idx="1447">
                  <c:v>73.548381915534137</c:v>
                </c:pt>
                <c:pt idx="1448">
                  <c:v>73.554555578531847</c:v>
                </c:pt>
                <c:pt idx="1449">
                  <c:v>73.560728200531585</c:v>
                </c:pt>
                <c:pt idx="1450">
                  <c:v>73.566899785535853</c:v>
                </c:pt>
                <c:pt idx="1451">
                  <c:v>73.57307033754428</c:v>
                </c:pt>
                <c:pt idx="1452">
                  <c:v>73.579239860553557</c:v>
                </c:pt>
                <c:pt idx="1453">
                  <c:v>73.585408358557558</c:v>
                </c:pt>
                <c:pt idx="1454">
                  <c:v>73.591575835547289</c:v>
                </c:pt>
                <c:pt idx="1455">
                  <c:v>73.597742295510912</c:v>
                </c:pt>
                <c:pt idx="1456">
                  <c:v>73.603907742433805</c:v>
                </c:pt>
                <c:pt idx="1457">
                  <c:v>73.610072180298545</c:v>
                </c:pt>
                <c:pt idx="1458">
                  <c:v>73.616235613084939</c:v>
                </c:pt>
                <c:pt idx="1459">
                  <c:v>73.622398044770065</c:v>
                </c:pt>
                <c:pt idx="1460">
                  <c:v>73.628559479328217</c:v>
                </c:pt>
                <c:pt idx="1461">
                  <c:v>73.634719920731058</c:v>
                </c:pt>
                <c:pt idx="1462">
                  <c:v>73.640879372947509</c:v>
                </c:pt>
                <c:pt idx="1463">
                  <c:v>73.647037839943792</c:v>
                </c:pt>
                <c:pt idx="1464">
                  <c:v>73.653195325683541</c:v>
                </c:pt>
                <c:pt idx="1465">
                  <c:v>73.65935183412769</c:v>
                </c:pt>
                <c:pt idx="1466">
                  <c:v>73.665507369234646</c:v>
                </c:pt>
                <c:pt idx="1467">
                  <c:v>73.671661934960142</c:v>
                </c:pt>
                <c:pt idx="1468">
                  <c:v>73.677815535257352</c:v>
                </c:pt>
                <c:pt idx="1469">
                  <c:v>73.683968174076895</c:v>
                </c:pt>
                <c:pt idx="1470">
                  <c:v>73.690119855366888</c:v>
                </c:pt>
                <c:pt idx="1471">
                  <c:v>73.696270583072902</c:v>
                </c:pt>
                <c:pt idx="1472">
                  <c:v>73.702420361137982</c:v>
                </c:pt>
                <c:pt idx="1473">
                  <c:v>73.70856919350274</c:v>
                </c:pt>
                <c:pt idx="1474">
                  <c:v>73.714717084105288</c:v>
                </c:pt>
                <c:pt idx="1475">
                  <c:v>73.720864036881338</c:v>
                </c:pt>
                <c:pt idx="1476">
                  <c:v>73.727010055764126</c:v>
                </c:pt>
                <c:pt idx="1477">
                  <c:v>73.733155144684531</c:v>
                </c:pt>
                <c:pt idx="1478">
                  <c:v>73.739299307571045</c:v>
                </c:pt>
                <c:pt idx="1479">
                  <c:v>73.745442548349743</c:v>
                </c:pt>
                <c:pt idx="1480">
                  <c:v>73.751584870944399</c:v>
                </c:pt>
                <c:pt idx="1481">
                  <c:v>73.75772627927644</c:v>
                </c:pt>
                <c:pt idx="1482">
                  <c:v>73.763866777265022</c:v>
                </c:pt>
                <c:pt idx="1483">
                  <c:v>73.770006368826941</c:v>
                </c:pt>
                <c:pt idx="1484">
                  <c:v>73.776145057876803</c:v>
                </c:pt>
                <c:pt idx="1485">
                  <c:v>73.782282848326886</c:v>
                </c:pt>
                <c:pt idx="1486">
                  <c:v>73.788419744087278</c:v>
                </c:pt>
                <c:pt idx="1487">
                  <c:v>73.794555749065822</c:v>
                </c:pt>
                <c:pt idx="1488">
                  <c:v>73.800690867168228</c:v>
                </c:pt>
                <c:pt idx="1489">
                  <c:v>73.806825102297935</c:v>
                </c:pt>
                <c:pt idx="1490">
                  <c:v>73.812958458356292</c:v>
                </c:pt>
                <c:pt idx="1491">
                  <c:v>73.819090939242514</c:v>
                </c:pt>
                <c:pt idx="1492">
                  <c:v>73.825222548853631</c:v>
                </c:pt>
                <c:pt idx="1493">
                  <c:v>73.831353291084639</c:v>
                </c:pt>
                <c:pt idx="1494">
                  <c:v>73.837483169828403</c:v>
                </c:pt>
                <c:pt idx="1495">
                  <c:v>73.843612188975754</c:v>
                </c:pt>
                <c:pt idx="1496">
                  <c:v>73.849740352415452</c:v>
                </c:pt>
                <c:pt idx="1497">
                  <c:v>73.855867664034221</c:v>
                </c:pt>
                <c:pt idx="1498">
                  <c:v>73.861994127716841</c:v>
                </c:pt>
                <c:pt idx="1499">
                  <c:v>73.868119747346029</c:v>
                </c:pt>
                <c:pt idx="1500">
                  <c:v>73.87424452680257</c:v>
                </c:pt>
                <c:pt idx="1501">
                  <c:v>73.880368469965276</c:v>
                </c:pt>
                <c:pt idx="1502">
                  <c:v>73.886491580711024</c:v>
                </c:pt>
                <c:pt idx="1503">
                  <c:v>73.892613862914786</c:v>
                </c:pt>
                <c:pt idx="1504">
                  <c:v>73.898735320449632</c:v>
                </c:pt>
                <c:pt idx="1505">
                  <c:v>73.904855957186754</c:v>
                </c:pt>
                <c:pt idx="1506">
                  <c:v>73.910975776995485</c:v>
                </c:pt>
                <c:pt idx="1507">
                  <c:v>73.917094783743309</c:v>
                </c:pt>
                <c:pt idx="1508">
                  <c:v>73.92321298129589</c:v>
                </c:pt>
                <c:pt idx="1509">
                  <c:v>73.929330373517104</c:v>
                </c:pt>
                <c:pt idx="1510">
                  <c:v>73.935446964269005</c:v>
                </c:pt>
                <c:pt idx="1511">
                  <c:v>73.941562757411887</c:v>
                </c:pt>
                <c:pt idx="1512">
                  <c:v>73.947677756804325</c:v>
                </c:pt>
                <c:pt idx="1513">
                  <c:v>73.953791966303143</c:v>
                </c:pt>
                <c:pt idx="1514">
                  <c:v>73.959905389763435</c:v>
                </c:pt>
                <c:pt idx="1515">
                  <c:v>73.966018031038615</c:v>
                </c:pt>
                <c:pt idx="1516">
                  <c:v>73.972129893980451</c:v>
                </c:pt>
                <c:pt idx="1517">
                  <c:v>73.978240982438976</c:v>
                </c:pt>
                <c:pt idx="1518">
                  <c:v>73.984351300262674</c:v>
                </c:pt>
                <c:pt idx="1519">
                  <c:v>73.990460851298366</c:v>
                </c:pt>
                <c:pt idx="1520">
                  <c:v>73.99656963939124</c:v>
                </c:pt>
                <c:pt idx="1521">
                  <c:v>74.002677668384919</c:v>
                </c:pt>
                <c:pt idx="1522">
                  <c:v>74.008784942121522</c:v>
                </c:pt>
                <c:pt idx="1523">
                  <c:v>74.014891464441519</c:v>
                </c:pt>
                <c:pt idx="1524">
                  <c:v>74.020997239183913</c:v>
                </c:pt>
                <c:pt idx="1525">
                  <c:v>74.027102270186191</c:v>
                </c:pt>
                <c:pt idx="1526">
                  <c:v>74.033206561284331</c:v>
                </c:pt>
                <c:pt idx="1527">
                  <c:v>74.039310116312819</c:v>
                </c:pt>
                <c:pt idx="1528">
                  <c:v>74.045412939104736</c:v>
                </c:pt>
                <c:pt idx="1529">
                  <c:v>74.051515033491697</c:v>
                </c:pt>
                <c:pt idx="1530">
                  <c:v>74.057616403303868</c:v>
                </c:pt>
                <c:pt idx="1531">
                  <c:v>74.063717052370066</c:v>
                </c:pt>
                <c:pt idx="1532">
                  <c:v>74.069816984517686</c:v>
                </c:pt>
                <c:pt idx="1533">
                  <c:v>74.075916203572774</c:v>
                </c:pt>
                <c:pt idx="1534">
                  <c:v>74.082014713360039</c:v>
                </c:pt>
                <c:pt idx="1535">
                  <c:v>74.088112517702811</c:v>
                </c:pt>
                <c:pt idx="1536">
                  <c:v>74.094209620423172</c:v>
                </c:pt>
                <c:pt idx="1537">
                  <c:v>74.100306025341879</c:v>
                </c:pt>
                <c:pt idx="1538">
                  <c:v>74.106401736278414</c:v>
                </c:pt>
                <c:pt idx="1539">
                  <c:v>74.112496757051019</c:v>
                </c:pt>
                <c:pt idx="1540">
                  <c:v>74.118591091476659</c:v>
                </c:pt>
                <c:pt idx="1541">
                  <c:v>74.124684743371162</c:v>
                </c:pt>
                <c:pt idx="1542">
                  <c:v>74.130777716549019</c:v>
                </c:pt>
                <c:pt idx="1543">
                  <c:v>74.1368700148237</c:v>
                </c:pt>
                <c:pt idx="1544">
                  <c:v>74.142961642007364</c:v>
                </c:pt>
                <c:pt idx="1545">
                  <c:v>74.149052601911123</c:v>
                </c:pt>
                <c:pt idx="1546">
                  <c:v>74.155142898344863</c:v>
                </c:pt>
                <c:pt idx="1547">
                  <c:v>74.161232535117492</c:v>
                </c:pt>
                <c:pt idx="1548">
                  <c:v>74.167321516036694</c:v>
                </c:pt>
                <c:pt idx="1549">
                  <c:v>74.173409844909159</c:v>
                </c:pt>
                <c:pt idx="1550">
                  <c:v>74.179497525540498</c:v>
                </c:pt>
                <c:pt idx="1551">
                  <c:v>74.18558456173524</c:v>
                </c:pt>
                <c:pt idx="1552">
                  <c:v>74.191670957296978</c:v>
                </c:pt>
                <c:pt idx="1553">
                  <c:v>74.197756716028223</c:v>
                </c:pt>
                <c:pt idx="1554">
                  <c:v>74.203841841730565</c:v>
                </c:pt>
                <c:pt idx="1555">
                  <c:v>74.209926338204568</c:v>
                </c:pt>
                <c:pt idx="1556">
                  <c:v>74.216010209249887</c:v>
                </c:pt>
                <c:pt idx="1557">
                  <c:v>74.222093458665242</c:v>
                </c:pt>
                <c:pt idx="1558">
                  <c:v>74.228176090248425</c:v>
                </c:pt>
                <c:pt idx="1559">
                  <c:v>74.23425810779635</c:v>
                </c:pt>
                <c:pt idx="1560">
                  <c:v>74.240339515105049</c:v>
                </c:pt>
                <c:pt idx="1561">
                  <c:v>74.246420315969701</c:v>
                </c:pt>
                <c:pt idx="1562">
                  <c:v>74.252500514184604</c:v>
                </c:pt>
                <c:pt idx="1563">
                  <c:v>74.258580113543317</c:v>
                </c:pt>
                <c:pt idx="1564">
                  <c:v>74.264659117838519</c:v>
                </c:pt>
                <c:pt idx="1565">
                  <c:v>74.270737530862121</c:v>
                </c:pt>
                <c:pt idx="1566">
                  <c:v>74.276815356405322</c:v>
                </c:pt>
                <c:pt idx="1567">
                  <c:v>74.282892598258471</c:v>
                </c:pt>
                <c:pt idx="1568">
                  <c:v>74.288969260211289</c:v>
                </c:pt>
                <c:pt idx="1569">
                  <c:v>74.295045346052689</c:v>
                </c:pt>
                <c:pt idx="1570">
                  <c:v>74.301120859570958</c:v>
                </c:pt>
                <c:pt idx="1571">
                  <c:v>74.3071958045537</c:v>
                </c:pt>
                <c:pt idx="1572">
                  <c:v>74.313270184787811</c:v>
                </c:pt>
                <c:pt idx="1573">
                  <c:v>74.319344004059573</c:v>
                </c:pt>
                <c:pt idx="1574">
                  <c:v>74.325417266154673</c:v>
                </c:pt>
                <c:pt idx="1575">
                  <c:v>74.331489974858172</c:v>
                </c:pt>
                <c:pt idx="1576">
                  <c:v>74.337562133954506</c:v>
                </c:pt>
                <c:pt idx="1577">
                  <c:v>74.343633747227585</c:v>
                </c:pt>
                <c:pt idx="1578">
                  <c:v>74.349704818460779</c:v>
                </c:pt>
                <c:pt idx="1579">
                  <c:v>74.35577535143689</c:v>
                </c:pt>
                <c:pt idx="1580">
                  <c:v>74.361845349938221</c:v>
                </c:pt>
                <c:pt idx="1581">
                  <c:v>74.367914817746595</c:v>
                </c:pt>
                <c:pt idx="1582">
                  <c:v>74.373983758643305</c:v>
                </c:pt>
                <c:pt idx="1583">
                  <c:v>74.380052176409251</c:v>
                </c:pt>
                <c:pt idx="1584">
                  <c:v>74.386120074824831</c:v>
                </c:pt>
                <c:pt idx="1585">
                  <c:v>74.392187457670076</c:v>
                </c:pt>
                <c:pt idx="1586">
                  <c:v>74.398254328724548</c:v>
                </c:pt>
                <c:pt idx="1587">
                  <c:v>74.404320691767467</c:v>
                </c:pt>
                <c:pt idx="1588">
                  <c:v>74.41038655057767</c:v>
                </c:pt>
                <c:pt idx="1589">
                  <c:v>74.416451908933638</c:v>
                </c:pt>
                <c:pt idx="1590">
                  <c:v>74.422516770613512</c:v>
                </c:pt>
                <c:pt idx="1591">
                  <c:v>74.428581139395149</c:v>
                </c:pt>
                <c:pt idx="1592">
                  <c:v>74.434645019056077</c:v>
                </c:pt>
                <c:pt idx="1593">
                  <c:v>74.440708413373557</c:v>
                </c:pt>
                <c:pt idx="1594">
                  <c:v>74.446771326124576</c:v>
                </c:pt>
                <c:pt idx="1595">
                  <c:v>74.452833761085898</c:v>
                </c:pt>
                <c:pt idx="1596">
                  <c:v>74.458895722034029</c:v>
                </c:pt>
                <c:pt idx="1597">
                  <c:v>74.464957212745347</c:v>
                </c:pt>
                <c:pt idx="1598">
                  <c:v>74.471018236995917</c:v>
                </c:pt>
                <c:pt idx="1599">
                  <c:v>74.477078798561749</c:v>
                </c:pt>
                <c:pt idx="1600">
                  <c:v>74.483138901218652</c:v>
                </c:pt>
                <c:pt idx="1601">
                  <c:v>74.48919854874228</c:v>
                </c:pt>
                <c:pt idx="1602">
                  <c:v>74.495257744908216</c:v>
                </c:pt>
                <c:pt idx="1603">
                  <c:v>74.501316493491927</c:v>
                </c:pt>
                <c:pt idx="1604">
                  <c:v>74.507374798268771</c:v>
                </c:pt>
                <c:pt idx="1605">
                  <c:v>74.513432663014115</c:v>
                </c:pt>
                <c:pt idx="1606">
                  <c:v>74.519490091503215</c:v>
                </c:pt>
                <c:pt idx="1607">
                  <c:v>74.525547087511328</c:v>
                </c:pt>
                <c:pt idx="1608">
                  <c:v>74.531603654813708</c:v>
                </c:pt>
                <c:pt idx="1609">
                  <c:v>74.537659797185611</c:v>
                </c:pt>
                <c:pt idx="1610">
                  <c:v>74.543715518402351</c:v>
                </c:pt>
                <c:pt idx="1611">
                  <c:v>74.549770822239267</c:v>
                </c:pt>
                <c:pt idx="1612">
                  <c:v>74.555825712471758</c:v>
                </c:pt>
                <c:pt idx="1613">
                  <c:v>74.561880192875307</c:v>
                </c:pt>
                <c:pt idx="1614">
                  <c:v>74.567934267225539</c:v>
                </c:pt>
                <c:pt idx="1615">
                  <c:v>74.573987939298135</c:v>
                </c:pt>
                <c:pt idx="1616">
                  <c:v>74.580041212868991</c:v>
                </c:pt>
                <c:pt idx="1617">
                  <c:v>74.586094091714116</c:v>
                </c:pt>
                <c:pt idx="1618">
                  <c:v>74.592146579609704</c:v>
                </c:pt>
                <c:pt idx="1619">
                  <c:v>74.598198680332146</c:v>
                </c:pt>
                <c:pt idx="1620">
                  <c:v>74.604250397658021</c:v>
                </c:pt>
                <c:pt idx="1621">
                  <c:v>74.610301735364203</c:v>
                </c:pt>
                <c:pt idx="1622">
                  <c:v>74.616352697227754</c:v>
                </c:pt>
                <c:pt idx="1623">
                  <c:v>74.622403287026046</c:v>
                </c:pt>
                <c:pt idx="1624">
                  <c:v>74.628453508536708</c:v>
                </c:pt>
                <c:pt idx="1625">
                  <c:v>74.634503365537697</c:v>
                </c:pt>
                <c:pt idx="1626">
                  <c:v>74.640552861807279</c:v>
                </c:pt>
                <c:pt idx="1627">
                  <c:v>74.64660200112408</c:v>
                </c:pt>
                <c:pt idx="1628">
                  <c:v>74.652650787267063</c:v>
                </c:pt>
                <c:pt idx="1629">
                  <c:v>74.658699224015578</c:v>
                </c:pt>
                <c:pt idx="1630">
                  <c:v>74.664747315149398</c:v>
                </c:pt>
                <c:pt idx="1631">
                  <c:v>74.670795064448697</c:v>
                </c:pt>
                <c:pt idx="1632">
                  <c:v>74.676842475694073</c:v>
                </c:pt>
                <c:pt idx="1633">
                  <c:v>74.682889552666595</c:v>
                </c:pt>
                <c:pt idx="1634">
                  <c:v>74.68893629914777</c:v>
                </c:pt>
                <c:pt idx="1635">
                  <c:v>74.694982718919633</c:v>
                </c:pt>
                <c:pt idx="1636">
                  <c:v>74.701028815764744</c:v>
                </c:pt>
                <c:pt idx="1637">
                  <c:v>74.707074593466146</c:v>
                </c:pt>
                <c:pt idx="1638">
                  <c:v>74.713120055807437</c:v>
                </c:pt>
                <c:pt idx="1639">
                  <c:v>74.719165206572811</c:v>
                </c:pt>
                <c:pt idx="1640">
                  <c:v>74.725210049547016</c:v>
                </c:pt>
                <c:pt idx="1641">
                  <c:v>74.731254588515426</c:v>
                </c:pt>
                <c:pt idx="1642">
                  <c:v>74.737298827264013</c:v>
                </c:pt>
                <c:pt idx="1643">
                  <c:v>74.743342769579414</c:v>
                </c:pt>
                <c:pt idx="1644">
                  <c:v>74.749386419248907</c:v>
                </c:pt>
                <c:pt idx="1645">
                  <c:v>74.755429780060453</c:v>
                </c:pt>
                <c:pt idx="1646">
                  <c:v>74.761472855802708</c:v>
                </c:pt>
                <c:pt idx="1647">
                  <c:v>74.767515650265054</c:v>
                </c:pt>
                <c:pt idx="1648">
                  <c:v>74.773558167237596</c:v>
                </c:pt>
                <c:pt idx="1649">
                  <c:v>74.779600410511193</c:v>
                </c:pt>
                <c:pt idx="1650">
                  <c:v>74.785642383877487</c:v>
                </c:pt>
                <c:pt idx="1651">
                  <c:v>74.791684091128914</c:v>
                </c:pt>
                <c:pt idx="1652">
                  <c:v>74.797725536058678</c:v>
                </c:pt>
                <c:pt idx="1653">
                  <c:v>74.803766722460878</c:v>
                </c:pt>
                <c:pt idx="1654">
                  <c:v>74.80980765413041</c:v>
                </c:pt>
                <c:pt idx="1655">
                  <c:v>74.815848334863048</c:v>
                </c:pt>
                <c:pt idx="1656">
                  <c:v>74.821888768455494</c:v>
                </c:pt>
                <c:pt idx="1657">
                  <c:v>74.827928958705272</c:v>
                </c:pt>
                <c:pt idx="1658">
                  <c:v>74.833968909410899</c:v>
                </c:pt>
                <c:pt idx="1659">
                  <c:v>74.840008624371805</c:v>
                </c:pt>
                <c:pt idx="1660">
                  <c:v>74.846048107388398</c:v>
                </c:pt>
                <c:pt idx="1661">
                  <c:v>74.852087362262068</c:v>
                </c:pt>
                <c:pt idx="1662">
                  <c:v>74.858126392795171</c:v>
                </c:pt>
                <c:pt idx="1663">
                  <c:v>74.864165202791142</c:v>
                </c:pt>
                <c:pt idx="1664">
                  <c:v>74.870203796054383</c:v>
                </c:pt>
                <c:pt idx="1665">
                  <c:v>74.87624217639042</c:v>
                </c:pt>
                <c:pt idx="1666">
                  <c:v>74.8822803476058</c:v>
                </c:pt>
                <c:pt idx="1667">
                  <c:v>74.888318313508222</c:v>
                </c:pt>
                <c:pt idx="1668">
                  <c:v>74.894356077906465</c:v>
                </c:pt>
                <c:pt idx="1669">
                  <c:v>74.900393644610432</c:v>
                </c:pt>
                <c:pt idx="1670">
                  <c:v>74.906431017431231</c:v>
                </c:pt>
                <c:pt idx="1671">
                  <c:v>74.912468200181095</c:v>
                </c:pt>
                <c:pt idx="1672">
                  <c:v>74.918505196673451</c:v>
                </c:pt>
                <c:pt idx="1673">
                  <c:v>74.924542010722988</c:v>
                </c:pt>
                <c:pt idx="1674">
                  <c:v>74.930578646145563</c:v>
                </c:pt>
                <c:pt idx="1675">
                  <c:v>74.936615106758339</c:v>
                </c:pt>
                <c:pt idx="1676">
                  <c:v>74.942651396379688</c:v>
                </c:pt>
                <c:pt idx="1677">
                  <c:v>74.948687518829345</c:v>
                </c:pt>
                <c:pt idx="1678">
                  <c:v>74.954723477928312</c:v>
                </c:pt>
                <c:pt idx="1679">
                  <c:v>74.960759277498909</c:v>
                </c:pt>
                <c:pt idx="1680">
                  <c:v>74.966794921364837</c:v>
                </c:pt>
                <c:pt idx="1681">
                  <c:v>74.972830413351161</c:v>
                </c:pt>
                <c:pt idx="1682">
                  <c:v>74.978865757284311</c:v>
                </c:pt>
                <c:pt idx="1683">
                  <c:v>74.984900956992121</c:v>
                </c:pt>
                <c:pt idx="1684">
                  <c:v>74.990936016303905</c:v>
                </c:pt>
                <c:pt idx="1685">
                  <c:v>74.996970939050399</c:v>
                </c:pt>
                <c:pt idx="1686">
                  <c:v>75.003005729063744</c:v>
                </c:pt>
                <c:pt idx="1687">
                  <c:v>75.009040390177674</c:v>
                </c:pt>
                <c:pt idx="1688">
                  <c:v>75.015074926227342</c:v>
                </c:pt>
                <c:pt idx="1689">
                  <c:v>75.021109341049467</c:v>
                </c:pt>
                <c:pt idx="1690">
                  <c:v>75.027143638482343</c:v>
                </c:pt>
                <c:pt idx="1691">
                  <c:v>75.033177822365772</c:v>
                </c:pt>
                <c:pt idx="1692">
                  <c:v>75.039211896541161</c:v>
                </c:pt>
                <c:pt idx="1693">
                  <c:v>75.045245864851537</c:v>
                </c:pt>
                <c:pt idx="1694">
                  <c:v>75.051279731141548</c:v>
                </c:pt>
                <c:pt idx="1695">
                  <c:v>75.057313499257461</c:v>
                </c:pt>
                <c:pt idx="1696">
                  <c:v>75.063347173047291</c:v>
                </c:pt>
                <c:pt idx="1697">
                  <c:v>75.06938075636063</c:v>
                </c:pt>
                <c:pt idx="1698">
                  <c:v>75.075414253048862</c:v>
                </c:pt>
                <c:pt idx="1699">
                  <c:v>75.081447666965076</c:v>
                </c:pt>
                <c:pt idx="1700">
                  <c:v>75.087481001964065</c:v>
                </c:pt>
                <c:pt idx="1701">
                  <c:v>75.093514261902428</c:v>
                </c:pt>
                <c:pt idx="1702">
                  <c:v>75.099547450638568</c:v>
                </c:pt>
                <c:pt idx="1703">
                  <c:v>75.105580572032665</c:v>
                </c:pt>
                <c:pt idx="1704">
                  <c:v>75.111613629946746</c:v>
                </c:pt>
                <c:pt idx="1705">
                  <c:v>75.117646628244657</c:v>
                </c:pt>
                <c:pt idx="1706">
                  <c:v>75.123679570792163</c:v>
                </c:pt>
                <c:pt idx="1707">
                  <c:v>75.129712461456862</c:v>
                </c:pt>
                <c:pt idx="1708">
                  <c:v>75.135745304108283</c:v>
                </c:pt>
                <c:pt idx="1709">
                  <c:v>75.141778102617934</c:v>
                </c:pt>
                <c:pt idx="1710">
                  <c:v>75.147810860859195</c:v>
                </c:pt>
                <c:pt idx="1711">
                  <c:v>75.153843582707495</c:v>
                </c:pt>
                <c:pt idx="1712">
                  <c:v>75.159876272040165</c:v>
                </c:pt>
                <c:pt idx="1713">
                  <c:v>75.165908932736627</c:v>
                </c:pt>
                <c:pt idx="1714">
                  <c:v>75.171941568678321</c:v>
                </c:pt>
                <c:pt idx="1715">
                  <c:v>75.177974183748702</c:v>
                </c:pt>
                <c:pt idx="1716">
                  <c:v>75.184006781833361</c:v>
                </c:pt>
                <c:pt idx="1717">
                  <c:v>75.190039366819931</c:v>
                </c:pt>
                <c:pt idx="1718">
                  <c:v>75.196071942598181</c:v>
                </c:pt>
                <c:pt idx="1719">
                  <c:v>75.202104513060036</c:v>
                </c:pt>
                <c:pt idx="1720">
                  <c:v>75.208137082099583</c:v>
                </c:pt>
                <c:pt idx="1721">
                  <c:v>75.214169653613013</c:v>
                </c:pt>
                <c:pt idx="1722">
                  <c:v>75.220202231498845</c:v>
                </c:pt>
                <c:pt idx="1723">
                  <c:v>75.226234819657705</c:v>
                </c:pt>
                <c:pt idx="1724">
                  <c:v>75.232267421992532</c:v>
                </c:pt>
                <c:pt idx="1725">
                  <c:v>75.238300042408483</c:v>
                </c:pt>
                <c:pt idx="1726">
                  <c:v>75.24433268481306</c:v>
                </c:pt>
                <c:pt idx="1727">
                  <c:v>75.25036535311601</c:v>
                </c:pt>
                <c:pt idx="1728">
                  <c:v>75.256398051229425</c:v>
                </c:pt>
                <c:pt idx="1729">
                  <c:v>75.262430783067771</c:v>
                </c:pt>
                <c:pt idx="1730">
                  <c:v>75.268463552547885</c:v>
                </c:pt>
                <c:pt idx="1731">
                  <c:v>75.274496363588952</c:v>
                </c:pt>
                <c:pt idx="1732">
                  <c:v>75.280529220112598</c:v>
                </c:pt>
                <c:pt idx="1733">
                  <c:v>75.286562126042924</c:v>
                </c:pt>
                <c:pt idx="1734">
                  <c:v>75.292595085306417</c:v>
                </c:pt>
                <c:pt idx="1735">
                  <c:v>75.298628101832065</c:v>
                </c:pt>
                <c:pt idx="1736">
                  <c:v>75.304661179551388</c:v>
                </c:pt>
                <c:pt idx="1737">
                  <c:v>75.310694322398419</c:v>
                </c:pt>
                <c:pt idx="1738">
                  <c:v>75.316727534309692</c:v>
                </c:pt>
                <c:pt idx="1739">
                  <c:v>75.322760819224328</c:v>
                </c:pt>
                <c:pt idx="1740">
                  <c:v>75.328794181084078</c:v>
                </c:pt>
                <c:pt idx="1741">
                  <c:v>75.334827623833235</c:v>
                </c:pt>
                <c:pt idx="1742">
                  <c:v>75.340861151418792</c:v>
                </c:pt>
                <c:pt idx="1743">
                  <c:v>75.346894767790289</c:v>
                </c:pt>
                <c:pt idx="1744">
                  <c:v>75.35292847690009</c:v>
                </c:pt>
                <c:pt idx="1745">
                  <c:v>75.358962282703132</c:v>
                </c:pt>
                <c:pt idx="1746">
                  <c:v>75.364996189157111</c:v>
                </c:pt>
                <c:pt idx="1747">
                  <c:v>75.371030200222478</c:v>
                </c:pt>
                <c:pt idx="1748">
                  <c:v>75.377064319862427</c:v>
                </c:pt>
                <c:pt idx="1749">
                  <c:v>75.383098552042966</c:v>
                </c:pt>
                <c:pt idx="1750">
                  <c:v>75.389132900732861</c:v>
                </c:pt>
                <c:pt idx="1751">
                  <c:v>75.395167369903788</c:v>
                </c:pt>
                <c:pt idx="1752">
                  <c:v>75.40120196353017</c:v>
                </c:pt>
                <c:pt idx="1753">
                  <c:v>75.407236685589439</c:v>
                </c:pt>
                <c:pt idx="1754">
                  <c:v>75.413271540061757</c:v>
                </c:pt>
                <c:pt idx="1755">
                  <c:v>75.419306530930356</c:v>
                </c:pt>
                <c:pt idx="1756">
                  <c:v>75.425341662181353</c:v>
                </c:pt>
                <c:pt idx="1757">
                  <c:v>75.431376937803819</c:v>
                </c:pt>
                <c:pt idx="1758">
                  <c:v>75.437412361789811</c:v>
                </c:pt>
                <c:pt idx="1759">
                  <c:v>75.443447938134426</c:v>
                </c:pt>
                <c:pt idx="1760">
                  <c:v>75.449483670835789</c:v>
                </c:pt>
                <c:pt idx="1761">
                  <c:v>75.455519563895066</c:v>
                </c:pt>
                <c:pt idx="1762">
                  <c:v>75.461555621316521</c:v>
                </c:pt>
                <c:pt idx="1763">
                  <c:v>75.467591847107471</c:v>
                </c:pt>
                <c:pt idx="1764">
                  <c:v>75.473628245278448</c:v>
                </c:pt>
                <c:pt idx="1765">
                  <c:v>75.479664819843066</c:v>
                </c:pt>
                <c:pt idx="1766">
                  <c:v>75.485701574818123</c:v>
                </c:pt>
                <c:pt idx="1767">
                  <c:v>75.491738514223627</c:v>
                </c:pt>
                <c:pt idx="1768">
                  <c:v>75.497775642082786</c:v>
                </c:pt>
                <c:pt idx="1769">
                  <c:v>75.503812962422074</c:v>
                </c:pt>
                <c:pt idx="1770">
                  <c:v>75.509850479271208</c:v>
                </c:pt>
                <c:pt idx="1771">
                  <c:v>75.515888196663212</c:v>
                </c:pt>
                <c:pt idx="1772">
                  <c:v>75.521926118634411</c:v>
                </c:pt>
                <c:pt idx="1773">
                  <c:v>75.527964249224468</c:v>
                </c:pt>
                <c:pt idx="1774">
                  <c:v>75.534002592476398</c:v>
                </c:pt>
                <c:pt idx="1775">
                  <c:v>75.540041152436615</c:v>
                </c:pt>
                <c:pt idx="1776">
                  <c:v>75.546079933154957</c:v>
                </c:pt>
                <c:pt idx="1777">
                  <c:v>75.552118938684629</c:v>
                </c:pt>
                <c:pt idx="1778">
                  <c:v>75.558158173082361</c:v>
                </c:pt>
                <c:pt idx="1779">
                  <c:v>75.564197640408338</c:v>
                </c:pt>
                <c:pt idx="1780">
                  <c:v>75.570237344726223</c:v>
                </c:pt>
                <c:pt idx="1781">
                  <c:v>75.576277290103235</c:v>
                </c:pt>
                <c:pt idx="1782">
                  <c:v>75.582317480610129</c:v>
                </c:pt>
                <c:pt idx="1783">
                  <c:v>75.588357920321258</c:v>
                </c:pt>
                <c:pt idx="1784">
                  <c:v>75.594398613314553</c:v>
                </c:pt>
                <c:pt idx="1785">
                  <c:v>75.600439563671571</c:v>
                </c:pt>
                <c:pt idx="1786">
                  <c:v>75.606480775477522</c:v>
                </c:pt>
                <c:pt idx="1787">
                  <c:v>75.612522252821279</c:v>
                </c:pt>
                <c:pt idx="1788">
                  <c:v>75.618563999795455</c:v>
                </c:pt>
                <c:pt idx="1789">
                  <c:v>75.624606020496316</c:v>
                </c:pt>
                <c:pt idx="1790">
                  <c:v>75.630648319023905</c:v>
                </c:pt>
                <c:pt idx="1791">
                  <c:v>75.636690899482105</c:v>
                </c:pt>
                <c:pt idx="1792">
                  <c:v>75.642733765978448</c:v>
                </c:pt>
                <c:pt idx="1793">
                  <c:v>75.648776922624421</c:v>
                </c:pt>
                <c:pt idx="1794">
                  <c:v>75.654820373535301</c:v>
                </c:pt>
                <c:pt idx="1795">
                  <c:v>75.660864122830233</c:v>
                </c:pt>
                <c:pt idx="1796">
                  <c:v>75.666908174632269</c:v>
                </c:pt>
                <c:pt idx="1797">
                  <c:v>75.672952533068397</c:v>
                </c:pt>
                <c:pt idx="1798">
                  <c:v>75.678997202269514</c:v>
                </c:pt>
                <c:pt idx="1799">
                  <c:v>75.685042186370524</c:v>
                </c:pt>
                <c:pt idx="1800">
                  <c:v>75.691087489510309</c:v>
                </c:pt>
                <c:pt idx="1801">
                  <c:v>75.697133115831775</c:v>
                </c:pt>
                <c:pt idx="1802">
                  <c:v>75.703179069481877</c:v>
                </c:pt>
                <c:pt idx="1803">
                  <c:v>75.709225354611661</c:v>
                </c:pt>
                <c:pt idx="1804">
                  <c:v>75.71527197537624</c:v>
                </c:pt>
                <c:pt idx="1805">
                  <c:v>75.721318935934875</c:v>
                </c:pt>
                <c:pt idx="1806">
                  <c:v>75.727366240450976</c:v>
                </c:pt>
                <c:pt idx="1807">
                  <c:v>75.733413893092134</c:v>
                </c:pt>
                <c:pt idx="1808">
                  <c:v>75.739461898030115</c:v>
                </c:pt>
                <c:pt idx="1809">
                  <c:v>75.745510259440934</c:v>
                </c:pt>
                <c:pt idx="1810">
                  <c:v>75.751558981504871</c:v>
                </c:pt>
                <c:pt idx="1811">
                  <c:v>75.757608068406469</c:v>
                </c:pt>
                <c:pt idx="1812">
                  <c:v>75.76365752433459</c:v>
                </c:pt>
                <c:pt idx="1813">
                  <c:v>75.769707353482417</c:v>
                </c:pt>
                <c:pt idx="1814">
                  <c:v>75.775757560047509</c:v>
                </c:pt>
                <c:pt idx="1815">
                  <c:v>75.781808148231775</c:v>
                </c:pt>
                <c:pt idx="1816">
                  <c:v>75.787859122241613</c:v>
                </c:pt>
                <c:pt idx="1817">
                  <c:v>75.793910486287771</c:v>
                </c:pt>
                <c:pt idx="1818">
                  <c:v>75.799962244585515</c:v>
                </c:pt>
                <c:pt idx="1819">
                  <c:v>75.806014401354574</c:v>
                </c:pt>
                <c:pt idx="1820">
                  <c:v>75.812066960819251</c:v>
                </c:pt>
                <c:pt idx="1821">
                  <c:v>75.818119927208343</c:v>
                </c:pt>
                <c:pt idx="1822">
                  <c:v>75.824173304755234</c:v>
                </c:pt>
                <c:pt idx="1823">
                  <c:v>75.830227097697914</c:v>
                </c:pt>
                <c:pt idx="1824">
                  <c:v>75.836281310279006</c:v>
                </c:pt>
                <c:pt idx="1825">
                  <c:v>75.842335946745777</c:v>
                </c:pt>
                <c:pt idx="1826">
                  <c:v>75.848391011350188</c:v>
                </c:pt>
                <c:pt idx="1827">
                  <c:v>75.854446508348914</c:v>
                </c:pt>
                <c:pt idx="1828">
                  <c:v>75.860502442003323</c:v>
                </c:pt>
                <c:pt idx="1829">
                  <c:v>75.866558816579627</c:v>
                </c:pt>
                <c:pt idx="1830">
                  <c:v>75.872615636348755</c:v>
                </c:pt>
                <c:pt idx="1831">
                  <c:v>75.878672905586527</c:v>
                </c:pt>
                <c:pt idx="1832">
                  <c:v>75.884730628573536</c:v>
                </c:pt>
                <c:pt idx="1833">
                  <c:v>75.890788809595335</c:v>
                </c:pt>
                <c:pt idx="1834">
                  <c:v>75.896847452942296</c:v>
                </c:pt>
                <c:pt idx="1835">
                  <c:v>75.902906562909791</c:v>
                </c:pt>
                <c:pt idx="1836">
                  <c:v>75.908966143798139</c:v>
                </c:pt>
                <c:pt idx="1837">
                  <c:v>75.915026199912617</c:v>
                </c:pt>
                <c:pt idx="1838">
                  <c:v>75.921086735563563</c:v>
                </c:pt>
                <c:pt idx="1839">
                  <c:v>75.927147755066315</c:v>
                </c:pt>
                <c:pt idx="1840">
                  <c:v>75.933209262741329</c:v>
                </c:pt>
                <c:pt idx="1841">
                  <c:v>75.939271262914176</c:v>
                </c:pt>
                <c:pt idx="1842">
                  <c:v>75.945333759915471</c:v>
                </c:pt>
                <c:pt idx="1843">
                  <c:v>75.951396758081103</c:v>
                </c:pt>
                <c:pt idx="1844">
                  <c:v>75.957460261752075</c:v>
                </c:pt>
                <c:pt idx="1845">
                  <c:v>75.963524275274651</c:v>
                </c:pt>
                <c:pt idx="1846">
                  <c:v>75.969588803000335</c:v>
                </c:pt>
                <c:pt idx="1847">
                  <c:v>75.975653849285877</c:v>
                </c:pt>
                <c:pt idx="1848">
                  <c:v>75.981719418493398</c:v>
                </c:pt>
                <c:pt idx="1849">
                  <c:v>75.987785514990279</c:v>
                </c:pt>
                <c:pt idx="1850">
                  <c:v>75.99385214314934</c:v>
                </c:pt>
                <c:pt idx="1851">
                  <c:v>75.999919307348748</c:v>
                </c:pt>
                <c:pt idx="1852">
                  <c:v>76.005987011972124</c:v>
                </c:pt>
                <c:pt idx="1853">
                  <c:v>76.01205526140852</c:v>
                </c:pt>
                <c:pt idx="1854">
                  <c:v>76.0181240600525</c:v>
                </c:pt>
                <c:pt idx="1855">
                  <c:v>76.024193412304129</c:v>
                </c:pt>
                <c:pt idx="1856">
                  <c:v>76.030263322569027</c:v>
                </c:pt>
                <c:pt idx="1857">
                  <c:v>76.036333795258372</c:v>
                </c:pt>
                <c:pt idx="1858">
                  <c:v>76.042404834788996</c:v>
                </c:pt>
                <c:pt idx="1859">
                  <c:v>76.04847644558329</c:v>
                </c:pt>
                <c:pt idx="1860">
                  <c:v>76.05454863206937</c:v>
                </c:pt>
                <c:pt idx="1861">
                  <c:v>76.06062139868105</c:v>
                </c:pt>
                <c:pt idx="1862">
                  <c:v>76.066694749857859</c:v>
                </c:pt>
                <c:pt idx="1863">
                  <c:v>76.072768690045095</c:v>
                </c:pt>
                <c:pt idx="1864">
                  <c:v>76.078843223693823</c:v>
                </c:pt>
                <c:pt idx="1865">
                  <c:v>76.084918355260967</c:v>
                </c:pt>
                <c:pt idx="1866">
                  <c:v>76.090994089209275</c:v>
                </c:pt>
                <c:pt idx="1867">
                  <c:v>76.097070430007378</c:v>
                </c:pt>
                <c:pt idx="1868">
                  <c:v>76.103147382129876</c:v>
                </c:pt>
                <c:pt idx="1869">
                  <c:v>76.109224950057225</c:v>
                </c:pt>
                <c:pt idx="1870">
                  <c:v>76.115303138275934</c:v>
                </c:pt>
                <c:pt idx="1871">
                  <c:v>76.121381951278536</c:v>
                </c:pt>
                <c:pt idx="1872">
                  <c:v>76.127461393563536</c:v>
                </c:pt>
                <c:pt idx="1873">
                  <c:v>76.133541469635546</c:v>
                </c:pt>
                <c:pt idx="1874">
                  <c:v>76.139622184005319</c:v>
                </c:pt>
                <c:pt idx="1875">
                  <c:v>76.14570354118969</c:v>
                </c:pt>
                <c:pt idx="1876">
                  <c:v>76.151785545711718</c:v>
                </c:pt>
                <c:pt idx="1877">
                  <c:v>76.157868202100659</c:v>
                </c:pt>
                <c:pt idx="1878">
                  <c:v>76.163951514891934</c:v>
                </c:pt>
                <c:pt idx="1879">
                  <c:v>76.170035488627349</c:v>
                </c:pt>
                <c:pt idx="1880">
                  <c:v>76.176120127854929</c:v>
                </c:pt>
                <c:pt idx="1881">
                  <c:v>76.182205437129042</c:v>
                </c:pt>
                <c:pt idx="1882">
                  <c:v>76.188291421010476</c:v>
                </c:pt>
                <c:pt idx="1883">
                  <c:v>76.194378084066358</c:v>
                </c:pt>
                <c:pt idx="1884">
                  <c:v>76.200465430870295</c:v>
                </c:pt>
                <c:pt idx="1885">
                  <c:v>76.206553466002333</c:v>
                </c:pt>
                <c:pt idx="1886">
                  <c:v>76.212642194049039</c:v>
                </c:pt>
                <c:pt idx="1887">
                  <c:v>76.218731619603503</c:v>
                </c:pt>
                <c:pt idx="1888">
                  <c:v>76.224821747265409</c:v>
                </c:pt>
                <c:pt idx="1889">
                  <c:v>76.230912581640993</c:v>
                </c:pt>
                <c:pt idx="1890">
                  <c:v>76.237004127343184</c:v>
                </c:pt>
                <c:pt idx="1891">
                  <c:v>76.243096388991546</c:v>
                </c:pt>
                <c:pt idx="1892">
                  <c:v>76.249189371212353</c:v>
                </c:pt>
                <c:pt idx="1893">
                  <c:v>76.255283078638641</c:v>
                </c:pt>
                <c:pt idx="1894">
                  <c:v>76.261377515910212</c:v>
                </c:pt>
                <c:pt idx="1895">
                  <c:v>76.267472687673646</c:v>
                </c:pt>
                <c:pt idx="1896">
                  <c:v>76.273568598582415</c:v>
                </c:pt>
                <c:pt idx="1897">
                  <c:v>76.279665253296841</c:v>
                </c:pt>
                <c:pt idx="1898">
                  <c:v>76.285762656484152</c:v>
                </c:pt>
                <c:pt idx="1899">
                  <c:v>76.291860812818541</c:v>
                </c:pt>
                <c:pt idx="1900">
                  <c:v>76.297959726981205</c:v>
                </c:pt>
                <c:pt idx="1901">
                  <c:v>76.304059403660304</c:v>
                </c:pt>
                <c:pt idx="1902">
                  <c:v>76.310159847551134</c:v>
                </c:pt>
                <c:pt idx="1903">
                  <c:v>76.316261063355981</c:v>
                </c:pt>
                <c:pt idx="1904">
                  <c:v>76.322363055784351</c:v>
                </c:pt>
                <c:pt idx="1905">
                  <c:v>76.328465829552883</c:v>
                </c:pt>
                <c:pt idx="1906">
                  <c:v>76.334569389385365</c:v>
                </c:pt>
                <c:pt idx="1907">
                  <c:v>76.340673740012889</c:v>
                </c:pt>
                <c:pt idx="1908">
                  <c:v>76.346778886173809</c:v>
                </c:pt>
                <c:pt idx="1909">
                  <c:v>76.352884832613753</c:v>
                </c:pt>
                <c:pt idx="1910">
                  <c:v>76.3589915840857</c:v>
                </c:pt>
                <c:pt idx="1911">
                  <c:v>76.36509914535003</c:v>
                </c:pt>
                <c:pt idx="1912">
                  <c:v>76.371207521174554</c:v>
                </c:pt>
                <c:pt idx="1913">
                  <c:v>76.377316716334505</c:v>
                </c:pt>
                <c:pt idx="1914">
                  <c:v>76.383426735612616</c:v>
                </c:pt>
                <c:pt idx="1915">
                  <c:v>76.389537583799168</c:v>
                </c:pt>
                <c:pt idx="1916">
                  <c:v>76.395649265692015</c:v>
                </c:pt>
                <c:pt idx="1917">
                  <c:v>76.401761786096571</c:v>
                </c:pt>
                <c:pt idx="1918">
                  <c:v>76.407875149825955</c:v>
                </c:pt>
                <c:pt idx="1919">
                  <c:v>76.413989361700928</c:v>
                </c:pt>
                <c:pt idx="1920">
                  <c:v>76.420104426549969</c:v>
                </c:pt>
                <c:pt idx="1921">
                  <c:v>76.426220349209359</c:v>
                </c:pt>
                <c:pt idx="1922">
                  <c:v>76.43233713452311</c:v>
                </c:pt>
                <c:pt idx="1923">
                  <c:v>76.438454787343133</c:v>
                </c:pt>
                <c:pt idx="1924">
                  <c:v>76.444573312529158</c:v>
                </c:pt>
                <c:pt idx="1925">
                  <c:v>76.450692714948872</c:v>
                </c:pt>
                <c:pt idx="1926">
                  <c:v>76.45681299947789</c:v>
                </c:pt>
                <c:pt idx="1927">
                  <c:v>76.46293417099983</c:v>
                </c:pt>
                <c:pt idx="1928">
                  <c:v>76.469056234406338</c:v>
                </c:pt>
                <c:pt idx="1929">
                  <c:v>76.475179194597118</c:v>
                </c:pt>
                <c:pt idx="1930">
                  <c:v>76.481303056480002</c:v>
                </c:pt>
                <c:pt idx="1931">
                  <c:v>76.48742782497095</c:v>
                </c:pt>
                <c:pt idx="1932">
                  <c:v>76.493553504994154</c:v>
                </c:pt>
                <c:pt idx="1933">
                  <c:v>76.499680101481985</c:v>
                </c:pt>
                <c:pt idx="1934">
                  <c:v>76.505807619375105</c:v>
                </c:pt>
                <c:pt idx="1935">
                  <c:v>76.511936063622514</c:v>
                </c:pt>
                <c:pt idx="1936">
                  <c:v>76.518065439181512</c:v>
                </c:pt>
                <c:pt idx="1937">
                  <c:v>76.524195751017842</c:v>
                </c:pt>
                <c:pt idx="1938">
                  <c:v>76.530327004105644</c:v>
                </c:pt>
                <c:pt idx="1939">
                  <c:v>76.536459203427555</c:v>
                </c:pt>
                <c:pt idx="1940">
                  <c:v>76.542592353974712</c:v>
                </c:pt>
                <c:pt idx="1941">
                  <c:v>76.548726460746835</c:v>
                </c:pt>
                <c:pt idx="1942">
                  <c:v>76.554861528752213</c:v>
                </c:pt>
                <c:pt idx="1943">
                  <c:v>76.560997563007788</c:v>
                </c:pt>
                <c:pt idx="1944">
                  <c:v>76.567134568539174</c:v>
                </c:pt>
                <c:pt idx="1945">
                  <c:v>76.573272550380764</c:v>
                </c:pt>
                <c:pt idx="1946">
                  <c:v>76.57941151357565</c:v>
                </c:pt>
                <c:pt idx="1947">
                  <c:v>76.585551463175776</c:v>
                </c:pt>
                <c:pt idx="1948">
                  <c:v>76.591692404241925</c:v>
                </c:pt>
                <c:pt idx="1949">
                  <c:v>76.597834341843765</c:v>
                </c:pt>
                <c:pt idx="1950">
                  <c:v>76.603977281059926</c:v>
                </c:pt>
                <c:pt idx="1951">
                  <c:v>76.610121226978023</c:v>
                </c:pt>
                <c:pt idx="1952">
                  <c:v>76.61626618469468</c:v>
                </c:pt>
                <c:pt idx="1953">
                  <c:v>76.622412159315601</c:v>
                </c:pt>
                <c:pt idx="1954">
                  <c:v>76.628559155955585</c:v>
                </c:pt>
                <c:pt idx="1955">
                  <c:v>76.634707179738626</c:v>
                </c:pt>
                <c:pt idx="1956">
                  <c:v>76.640856235797884</c:v>
                </c:pt>
                <c:pt idx="1957">
                  <c:v>76.647006329275783</c:v>
                </c:pt>
                <c:pt idx="1958">
                  <c:v>76.653157465324043</c:v>
                </c:pt>
                <c:pt idx="1959">
                  <c:v>76.659309649103704</c:v>
                </c:pt>
                <c:pt idx="1960">
                  <c:v>76.665462885785203</c:v>
                </c:pt>
                <c:pt idx="1961">
                  <c:v>76.671617180548381</c:v>
                </c:pt>
                <c:pt idx="1962">
                  <c:v>76.677772538582602</c:v>
                </c:pt>
                <c:pt idx="1963">
                  <c:v>76.683928965086679</c:v>
                </c:pt>
                <c:pt idx="1964">
                  <c:v>76.690086465269019</c:v>
                </c:pt>
                <c:pt idx="1965">
                  <c:v>76.696245044347663</c:v>
                </c:pt>
                <c:pt idx="1966">
                  <c:v>76.702404707550272</c:v>
                </c:pt>
                <c:pt idx="1967">
                  <c:v>76.708565460114201</c:v>
                </c:pt>
                <c:pt idx="1968">
                  <c:v>76.714727307286623</c:v>
                </c:pt>
                <c:pt idx="1969">
                  <c:v>76.720890254324402</c:v>
                </c:pt>
                <c:pt idx="1970">
                  <c:v>76.72705430649431</c:v>
                </c:pt>
                <c:pt idx="1971">
                  <c:v>76.733219469073035</c:v>
                </c:pt>
                <c:pt idx="1972">
                  <c:v>76.7393857473471</c:v>
                </c:pt>
                <c:pt idx="1973">
                  <c:v>76.745553146613119</c:v>
                </c:pt>
                <c:pt idx="1974">
                  <c:v>76.75172167217768</c:v>
                </c:pt>
                <c:pt idx="1975">
                  <c:v>76.757891329357477</c:v>
                </c:pt>
                <c:pt idx="1976">
                  <c:v>76.764062123479292</c:v>
                </c:pt>
                <c:pt idx="1977">
                  <c:v>76.770234059880138</c:v>
                </c:pt>
                <c:pt idx="1978">
                  <c:v>76.776407143907235</c:v>
                </c:pt>
                <c:pt idx="1979">
                  <c:v>76.782581380918046</c:v>
                </c:pt>
                <c:pt idx="1980">
                  <c:v>76.78875677628038</c:v>
                </c:pt>
                <c:pt idx="1981">
                  <c:v>76.794933335372448</c:v>
                </c:pt>
                <c:pt idx="1982">
                  <c:v>76.801111063582837</c:v>
                </c:pt>
                <c:pt idx="1983">
                  <c:v>76.80728996631062</c:v>
                </c:pt>
                <c:pt idx="1984">
                  <c:v>76.813470048965414</c:v>
                </c:pt>
                <c:pt idx="1985">
                  <c:v>76.819651316967366</c:v>
                </c:pt>
                <c:pt idx="1986">
                  <c:v>76.825833775747299</c:v>
                </c:pt>
                <c:pt idx="1987">
                  <c:v>76.83201743074666</c:v>
                </c:pt>
                <c:pt idx="1988">
                  <c:v>76.838202287417673</c:v>
                </c:pt>
                <c:pt idx="1989">
                  <c:v>76.844388351223287</c:v>
                </c:pt>
                <c:pt idx="1990">
                  <c:v>76.850575627637298</c:v>
                </c:pt>
                <c:pt idx="1991">
                  <c:v>76.856764122144384</c:v>
                </c:pt>
                <c:pt idx="1992">
                  <c:v>76.862953840240166</c:v>
                </c:pt>
                <c:pt idx="1993">
                  <c:v>76.86914478743121</c:v>
                </c:pt>
                <c:pt idx="1994">
                  <c:v>76.875336969235164</c:v>
                </c:pt>
                <c:pt idx="1995">
                  <c:v>76.881530391180704</c:v>
                </c:pt>
                <c:pt idx="1996">
                  <c:v>76.887725058807717</c:v>
                </c:pt>
                <c:pt idx="1997">
                  <c:v>76.893920977667221</c:v>
                </c:pt>
                <c:pt idx="1998">
                  <c:v>76.900118153321529</c:v>
                </c:pt>
                <c:pt idx="1999">
                  <c:v>76.906316591344208</c:v>
                </c:pt>
                <c:pt idx="2000" formatCode="General">
                  <c:v>76.912516297320238</c:v>
                </c:pt>
                <c:pt idx="2001" formatCode="General">
                  <c:v>76.918717276845953</c:v>
                </c:pt>
                <c:pt idx="2002" formatCode="General">
                  <c:v>76.924919535529156</c:v>
                </c:pt>
                <c:pt idx="2003" formatCode="General">
                  <c:v>76.931123078989188</c:v>
                </c:pt>
                <c:pt idx="2004" formatCode="General">
                  <c:v>76.937327912856986</c:v>
                </c:pt>
                <c:pt idx="2005" formatCode="General">
                  <c:v>76.943534042775028</c:v>
                </c:pt>
                <c:pt idx="2006" formatCode="General">
                  <c:v>76.949741474397555</c:v>
                </c:pt>
                <c:pt idx="2007" formatCode="General">
                  <c:v>76.955950213390523</c:v>
                </c:pt>
                <c:pt idx="2008" formatCode="General">
                  <c:v>76.962160265431663</c:v>
                </c:pt>
                <c:pt idx="2009" formatCode="General">
                  <c:v>76.968371636210577</c:v>
                </c:pt>
                <c:pt idx="2010" formatCode="General">
                  <c:v>76.974584331428758</c:v>
                </c:pt>
                <c:pt idx="2011" formatCode="General">
                  <c:v>76.980798356799667</c:v>
                </c:pt>
                <c:pt idx="2012" formatCode="General">
                  <c:v>76.9870137180488</c:v>
                </c:pt>
                <c:pt idx="2013" formatCode="General">
                  <c:v>76.99323042091369</c:v>
                </c:pt>
                <c:pt idx="2014" formatCode="General">
                  <c:v>76.999448471144035</c:v>
                </c:pt>
                <c:pt idx="2015" formatCode="General">
                  <c:v>77.005667874501725</c:v>
                </c:pt>
                <c:pt idx="2016" formatCode="General">
                  <c:v>77.011888636760901</c:v>
                </c:pt>
                <c:pt idx="2017" formatCode="General">
                  <c:v>77.01811076370798</c:v>
                </c:pt>
                <c:pt idx="2018" formatCode="General">
                  <c:v>77.024334261141789</c:v>
                </c:pt>
                <c:pt idx="2019" formatCode="General">
                  <c:v>77.030559134873556</c:v>
                </c:pt>
                <c:pt idx="2020" formatCode="General">
                  <c:v>77.03678539072699</c:v>
                </c:pt>
                <c:pt idx="2021" formatCode="General">
                  <c:v>77.043013034538333</c:v>
                </c:pt>
                <c:pt idx="2022" formatCode="General">
                  <c:v>77.049242072156488</c:v>
                </c:pt>
                <c:pt idx="2023" formatCode="General">
                  <c:v>77.05547250944295</c:v>
                </c:pt>
                <c:pt idx="2024" formatCode="General">
                  <c:v>77.061704352271974</c:v>
                </c:pt>
                <c:pt idx="2025" formatCode="General">
                  <c:v>77.067937606530606</c:v>
                </c:pt>
                <c:pt idx="2026" formatCode="General">
                  <c:v>77.074172278118695</c:v>
                </c:pt>
                <c:pt idx="2027" formatCode="General">
                  <c:v>77.080408372949066</c:v>
                </c:pt>
                <c:pt idx="2028" formatCode="General">
                  <c:v>77.086645896947431</c:v>
                </c:pt>
                <c:pt idx="2029" formatCode="General">
                  <c:v>77.092884856052578</c:v>
                </c:pt>
                <c:pt idx="2030" formatCode="General">
                  <c:v>77.099125256216396</c:v>
                </c:pt>
                <c:pt idx="2031" formatCode="General">
                  <c:v>77.105367103403893</c:v>
                </c:pt>
                <c:pt idx="2032" formatCode="General">
                  <c:v>77.111610403593303</c:v>
                </c:pt>
                <c:pt idx="2033" formatCode="General">
                  <c:v>77.117855162776166</c:v>
                </c:pt>
                <c:pt idx="2034" formatCode="General">
                  <c:v>77.124101386957335</c:v>
                </c:pt>
                <c:pt idx="2035" formatCode="General">
                  <c:v>77.13034908215505</c:v>
                </c:pt>
                <c:pt idx="2036" formatCode="General">
                  <c:v>77.136598254401079</c:v>
                </c:pt>
                <c:pt idx="2037" formatCode="General">
                  <c:v>77.142848909740664</c:v>
                </c:pt>
                <c:pt idx="2038" formatCode="General">
                  <c:v>77.149101054232702</c:v>
                </c:pt>
                <c:pt idx="2039" formatCode="General">
                  <c:v>77.15535469394969</c:v>
                </c:pt>
                <c:pt idx="2040" formatCode="General">
                  <c:v>77.161609834977895</c:v>
                </c:pt>
                <c:pt idx="2041" formatCode="General">
                  <c:v>77.167866483417384</c:v>
                </c:pt>
                <c:pt idx="2042" formatCode="General">
                  <c:v>77.174124645382037</c:v>
                </c:pt>
                <c:pt idx="2043" formatCode="General">
                  <c:v>77.180384326999729</c:v>
                </c:pt>
                <c:pt idx="2044" formatCode="General">
                  <c:v>77.18664553441225</c:v>
                </c:pt>
                <c:pt idx="2045" formatCode="General">
                  <c:v>77.192908273775487</c:v>
                </c:pt>
                <c:pt idx="2046" formatCode="General">
                  <c:v>77.199172551259466</c:v>
                </c:pt>
                <c:pt idx="2047" formatCode="General">
                  <c:v>77.205438373048381</c:v>
                </c:pt>
                <c:pt idx="2048" formatCode="General">
                  <c:v>77.211705745340694</c:v>
                </c:pt>
                <c:pt idx="2049" formatCode="General">
                  <c:v>77.217974674349207</c:v>
                </c:pt>
                <c:pt idx="2050" formatCode="General">
                  <c:v>77.224245166301088</c:v>
                </c:pt>
                <c:pt idx="2051" formatCode="General">
                  <c:v>77.230517227438014</c:v>
                </c:pt>
                <c:pt idx="2052" formatCode="General">
                  <c:v>77.236790864016157</c:v>
                </c:pt>
                <c:pt idx="2053" formatCode="General">
                  <c:v>77.243066082306328</c:v>
                </c:pt>
                <c:pt idx="2054" formatCode="General">
                  <c:v>77.249342888593972</c:v>
                </c:pt>
                <c:pt idx="2055" formatCode="General">
                  <c:v>77.255621289179331</c:v>
                </c:pt>
                <c:pt idx="2056" formatCode="General">
                  <c:v>77.261901290377409</c:v>
                </c:pt>
                <c:pt idx="2057" formatCode="General">
                  <c:v>77.268182898518134</c:v>
                </c:pt>
                <c:pt idx="2058" formatCode="General">
                  <c:v>77.274466119946354</c:v>
                </c:pt>
                <c:pt idx="2059" formatCode="General">
                  <c:v>77.280750961022008</c:v>
                </c:pt>
                <c:pt idx="2060" formatCode="General">
                  <c:v>77.287037428120058</c:v>
                </c:pt>
                <c:pt idx="2061" formatCode="General">
                  <c:v>77.293325527630685</c:v>
                </c:pt>
                <c:pt idx="2062" formatCode="General">
                  <c:v>77.299615265959332</c:v>
                </c:pt>
                <c:pt idx="2063" formatCode="General">
                  <c:v>77.305906649526705</c:v>
                </c:pt>
                <c:pt idx="2064" formatCode="General">
                  <c:v>77.31219968476897</c:v>
                </c:pt>
                <c:pt idx="2065" formatCode="General">
                  <c:v>77.318494378137686</c:v>
                </c:pt>
                <c:pt idx="2066" formatCode="General">
                  <c:v>77.324790736100013</c:v>
                </c:pt>
                <c:pt idx="2067" formatCode="General">
                  <c:v>77.331088765138716</c:v>
                </c:pt>
                <c:pt idx="2068" formatCode="General">
                  <c:v>77.337388471752192</c:v>
                </c:pt>
                <c:pt idx="2069" formatCode="General">
                  <c:v>77.343689862454696</c:v>
                </c:pt>
                <c:pt idx="2070" formatCode="General">
                  <c:v>77.349992943776257</c:v>
                </c:pt>
                <c:pt idx="2071" formatCode="General">
                  <c:v>77.356297722262838</c:v>
                </c:pt>
                <c:pt idx="2072" formatCode="General">
                  <c:v>77.362604204476398</c:v>
                </c:pt>
                <c:pt idx="2073" formatCode="General">
                  <c:v>77.368912396994986</c:v>
                </c:pt>
                <c:pt idx="2074" formatCode="General">
                  <c:v>77.37522230641278</c:v>
                </c:pt>
                <c:pt idx="2075" formatCode="General">
                  <c:v>77.381533939340159</c:v>
                </c:pt>
                <c:pt idx="2076" formatCode="General">
                  <c:v>77.387847302403856</c:v>
                </c:pt>
                <c:pt idx="2077" formatCode="General">
                  <c:v>77.394162402246977</c:v>
                </c:pt>
                <c:pt idx="2078" formatCode="General">
                  <c:v>77.400479245529041</c:v>
                </c:pt>
                <c:pt idx="2079" formatCode="General">
                  <c:v>77.406797838926167</c:v>
                </c:pt>
                <c:pt idx="2080" formatCode="General">
                  <c:v>77.413118189131069</c:v>
                </c:pt>
                <c:pt idx="2081" formatCode="General">
                  <c:v>77.419440302853175</c:v>
                </c:pt>
                <c:pt idx="2082" formatCode="General">
                  <c:v>77.425764186818682</c:v>
                </c:pt>
                <c:pt idx="2083" formatCode="General">
                  <c:v>77.432089847770627</c:v>
                </c:pt>
                <c:pt idx="2084" formatCode="General">
                  <c:v>77.438417292469069</c:v>
                </c:pt>
                <c:pt idx="2085" formatCode="General">
                  <c:v>77.444746527691009</c:v>
                </c:pt>
                <c:pt idx="2086" formatCode="General">
                  <c:v>77.451077560230587</c:v>
                </c:pt>
                <c:pt idx="2087" formatCode="General">
                  <c:v>77.457410396899178</c:v>
                </c:pt>
                <c:pt idx="2088" formatCode="General">
                  <c:v>77.463745044525368</c:v>
                </c:pt>
                <c:pt idx="2089" formatCode="General">
                  <c:v>77.470081509955108</c:v>
                </c:pt>
                <c:pt idx="2090" formatCode="General">
                  <c:v>77.476419800051858</c:v>
                </c:pt>
                <c:pt idx="2091" formatCode="General">
                  <c:v>77.482759921696541</c:v>
                </c:pt>
                <c:pt idx="2092" formatCode="General">
                  <c:v>77.48910188178769</c:v>
                </c:pt>
                <c:pt idx="2093" formatCode="General">
                  <c:v>77.495445687241585</c:v>
                </c:pt>
                <c:pt idx="2094" formatCode="General">
                  <c:v>77.50179134499227</c:v>
                </c:pt>
                <c:pt idx="2095" formatCode="General">
                  <c:v>77.50813886199164</c:v>
                </c:pt>
                <c:pt idx="2096" formatCode="General">
                  <c:v>77.514488245209563</c:v>
                </c:pt>
                <c:pt idx="2097" formatCode="General">
                  <c:v>77.520839501633944</c:v>
                </c:pt>
                <c:pt idx="2098" formatCode="General">
                  <c:v>77.527192638270847</c:v>
                </c:pt>
                <c:pt idx="2099" formatCode="General">
                  <c:v>77.533547662144528</c:v>
                </c:pt>
                <c:pt idx="2100" formatCode="General">
                  <c:v>77.539904580297573</c:v>
                </c:pt>
                <c:pt idx="2101" formatCode="General">
                  <c:v>77.546263399790959</c:v>
                </c:pt>
                <c:pt idx="2102" formatCode="General">
                  <c:v>77.552624127704135</c:v>
                </c:pt>
                <c:pt idx="2103" formatCode="General">
                  <c:v>77.558986771135167</c:v>
                </c:pt>
                <c:pt idx="2104" formatCode="General">
                  <c:v>77.565351337200781</c:v>
                </c:pt>
                <c:pt idx="2105" formatCode="General">
                  <c:v>77.571717833036431</c:v>
                </c:pt>
                <c:pt idx="2106" formatCode="General">
                  <c:v>77.578086265796472</c:v>
                </c:pt>
                <c:pt idx="2107" formatCode="General">
                  <c:v>77.58445664265416</c:v>
                </c:pt>
                <c:pt idx="2108" formatCode="General">
                  <c:v>77.590828970801837</c:v>
                </c:pt>
                <c:pt idx="2109" formatCode="General">
                  <c:v>77.597203257450943</c:v>
                </c:pt>
                <c:pt idx="2110" formatCode="General">
                  <c:v>77.603579509832159</c:v>
                </c:pt>
                <c:pt idx="2111" formatCode="General">
                  <c:v>77.609957735195451</c:v>
                </c:pt>
                <c:pt idx="2112" formatCode="General">
                  <c:v>77.616337940810283</c:v>
                </c:pt>
                <c:pt idx="2113" formatCode="General">
                  <c:v>77.622720133965529</c:v>
                </c:pt>
                <c:pt idx="2114" formatCode="General">
                  <c:v>77.629104321969763</c:v>
                </c:pt>
                <c:pt idx="2115" formatCode="General">
                  <c:v>77.635490512151179</c:v>
                </c:pt>
                <c:pt idx="2116" formatCode="General">
                  <c:v>77.641878711857814</c:v>
                </c:pt>
                <c:pt idx="2117" formatCode="General">
                  <c:v>77.648268928457597</c:v>
                </c:pt>
                <c:pt idx="2118" formatCode="General">
                  <c:v>77.654661169338496</c:v>
                </c:pt>
                <c:pt idx="2119" formatCode="General">
                  <c:v>77.661055441908459</c:v>
                </c:pt>
                <c:pt idx="2120" formatCode="General">
                  <c:v>77.667451753595756</c:v>
                </c:pt>
                <c:pt idx="2121" formatCode="General">
                  <c:v>77.67385011184885</c:v>
                </c:pt>
                <c:pt idx="2122" formatCode="General">
                  <c:v>77.680250524136667</c:v>
                </c:pt>
                <c:pt idx="2123" formatCode="General">
                  <c:v>77.686652997948599</c:v>
                </c:pt>
                <c:pt idx="2124" formatCode="General">
                  <c:v>77.693057540794612</c:v>
                </c:pt>
                <c:pt idx="2125" formatCode="General">
                  <c:v>77.699464160205409</c:v>
                </c:pt>
                <c:pt idx="2126" formatCode="General">
                  <c:v>77.70587286373248</c:v>
                </c:pt>
                <c:pt idx="2127" formatCode="General">
                  <c:v>77.712283658948209</c:v>
                </c:pt>
                <c:pt idx="2128" formatCode="General">
                  <c:v>77.71869655344598</c:v>
                </c:pt>
                <c:pt idx="2129" formatCode="General">
                  <c:v>77.725111554840325</c:v>
                </c:pt>
                <c:pt idx="2130" formatCode="General">
                  <c:v>77.731528670766963</c:v>
                </c:pt>
                <c:pt idx="2131" formatCode="General">
                  <c:v>77.73794790888293</c:v>
                </c:pt>
                <c:pt idx="2132" formatCode="General">
                  <c:v>77.74436927686672</c:v>
                </c:pt>
                <c:pt idx="2133" formatCode="General">
                  <c:v>77.750792782418316</c:v>
                </c:pt>
                <c:pt idx="2134" formatCode="General">
                  <c:v>77.757218433259382</c:v>
                </c:pt>
                <c:pt idx="2135" formatCode="General">
                  <c:v>77.763646237133329</c:v>
                </c:pt>
                <c:pt idx="2136" formatCode="General">
                  <c:v>77.770076201805395</c:v>
                </c:pt>
                <c:pt idx="2137" formatCode="General">
                  <c:v>77.776508335062843</c:v>
                </c:pt>
                <c:pt idx="2138" formatCode="General">
                  <c:v>77.78294264471495</c:v>
                </c:pt>
                <c:pt idx="2139" formatCode="General">
                  <c:v>77.789379138593219</c:v>
                </c:pt>
                <c:pt idx="2140" formatCode="General">
                  <c:v>77.795817824551435</c:v>
                </c:pt>
                <c:pt idx="2141" formatCode="General">
                  <c:v>77.802258710465836</c:v>
                </c:pt>
                <c:pt idx="2142" formatCode="General">
                  <c:v>77.808701804235099</c:v>
                </c:pt>
                <c:pt idx="2143" formatCode="General">
                  <c:v>77.81514711378064</c:v>
                </c:pt>
                <c:pt idx="2144" formatCode="General">
                  <c:v>77.821594647046524</c:v>
                </c:pt>
                <c:pt idx="2145" formatCode="General">
                  <c:v>77.828044411999784</c:v>
                </c:pt>
                <c:pt idx="2146" formatCode="General">
                  <c:v>77.83449641663033</c:v>
                </c:pt>
                <c:pt idx="2147" formatCode="General">
                  <c:v>77.840950668951237</c:v>
                </c:pt>
                <c:pt idx="2148" formatCode="General">
                  <c:v>77.847407176998757</c:v>
                </c:pt>
                <c:pt idx="2149" formatCode="General">
                  <c:v>77.853865948832507</c:v>
                </c:pt>
                <c:pt idx="2150" formatCode="General">
                  <c:v>77.860326992535519</c:v>
                </c:pt>
                <c:pt idx="2151" formatCode="General">
                  <c:v>77.866790316214392</c:v>
                </c:pt>
                <c:pt idx="2152" formatCode="General">
                  <c:v>77.873255927999395</c:v>
                </c:pt>
                <c:pt idx="2153" formatCode="General">
                  <c:v>77.879723836044661</c:v>
                </c:pt>
                <c:pt idx="2154" formatCode="General">
                  <c:v>77.886194048528182</c:v>
                </c:pt>
                <c:pt idx="2155" formatCode="General">
                  <c:v>77.892666573652022</c:v>
                </c:pt>
                <c:pt idx="2156" formatCode="General">
                  <c:v>77.899141419642419</c:v>
                </c:pt>
                <c:pt idx="2157" formatCode="General">
                  <c:v>77.905618594749896</c:v>
                </c:pt>
                <c:pt idx="2158" formatCode="General">
                  <c:v>77.912098107249378</c:v>
                </c:pt>
                <c:pt idx="2159" formatCode="General">
                  <c:v>77.918579965440316</c:v>
                </c:pt>
                <c:pt idx="2160" formatCode="General">
                  <c:v>77.925064177646888</c:v>
                </c:pt>
                <c:pt idx="2161" formatCode="General">
                  <c:v>77.931550752217973</c:v>
                </c:pt>
                <c:pt idx="2162" formatCode="General">
                  <c:v>77.938039697527429</c:v>
                </c:pt>
                <c:pt idx="2163" formatCode="General">
                  <c:v>77.944531021974129</c:v>
                </c:pt>
                <c:pt idx="2164" formatCode="General">
                  <c:v>77.951024733982123</c:v>
                </c:pt>
                <c:pt idx="2165" formatCode="General">
                  <c:v>77.957520842000761</c:v>
                </c:pt>
                <c:pt idx="2166" formatCode="General">
                  <c:v>77.964019354504799</c:v>
                </c:pt>
                <c:pt idx="2167" formatCode="General">
                  <c:v>77.970520279994574</c:v>
                </c:pt>
                <c:pt idx="2168" formatCode="General">
                  <c:v>77.977023626996115</c:v>
                </c:pt>
                <c:pt idx="2169" formatCode="General">
                  <c:v>77.983529404061258</c:v>
                </c:pt>
                <c:pt idx="2170" formatCode="General">
                  <c:v>77.990037619767818</c:v>
                </c:pt>
                <c:pt idx="2171" formatCode="General">
                  <c:v>77.996548282719615</c:v>
                </c:pt>
                <c:pt idx="2172" formatCode="General">
                  <c:v>78.003061401546816</c:v>
                </c:pt>
                <c:pt idx="2173" formatCode="General">
                  <c:v>78.009576984905834</c:v>
                </c:pt>
                <c:pt idx="2174" formatCode="General">
                  <c:v>78.016095041479645</c:v>
                </c:pt>
                <c:pt idx="2175" formatCode="General">
                  <c:v>78.022615579977796</c:v>
                </c:pt>
                <c:pt idx="2176" formatCode="General">
                  <c:v>78.029138609136666</c:v>
                </c:pt>
                <c:pt idx="2177" formatCode="General">
                  <c:v>78.035664137719451</c:v>
                </c:pt>
                <c:pt idx="2178" formatCode="General">
                  <c:v>78.042192174516501</c:v>
                </c:pt>
                <c:pt idx="2179" formatCode="General">
                  <c:v>78.048722728345226</c:v>
                </c:pt>
                <c:pt idx="2180" formatCode="General">
                  <c:v>78.055255808050461</c:v>
                </c:pt>
                <c:pt idx="2181" formatCode="General">
                  <c:v>78.06179142250447</c:v>
                </c:pt>
                <c:pt idx="2182" formatCode="General">
                  <c:v>78.068329580607099</c:v>
                </c:pt>
                <c:pt idx="2183" formatCode="General">
                  <c:v>78.074870291285976</c:v>
                </c:pt>
                <c:pt idx="2184" formatCode="General">
                  <c:v>78.081413563496639</c:v>
                </c:pt>
                <c:pt idx="2185" formatCode="General">
                  <c:v>78.087959406222609</c:v>
                </c:pt>
                <c:pt idx="2186" formatCode="General">
                  <c:v>78.09450782847567</c:v>
                </c:pt>
                <c:pt idx="2187" formatCode="General">
                  <c:v>78.101058839295902</c:v>
                </c:pt>
                <c:pt idx="2188" formatCode="General">
                  <c:v>78.107612447751833</c:v>
                </c:pt>
                <c:pt idx="2189" formatCode="General">
                  <c:v>78.114168662940685</c:v>
                </c:pt>
                <c:pt idx="2190" formatCode="General">
                  <c:v>78.120727493988426</c:v>
                </c:pt>
                <c:pt idx="2191" formatCode="General">
                  <c:v>78.127288950049987</c:v>
                </c:pt>
                <c:pt idx="2192" formatCode="General">
                  <c:v>78.133853040309333</c:v>
                </c:pt>
                <c:pt idx="2193" formatCode="General">
                  <c:v>78.140419773979701</c:v>
                </c:pt>
                <c:pt idx="2194" formatCode="General">
                  <c:v>78.146989160303718</c:v>
                </c:pt>
                <c:pt idx="2195" formatCode="General">
                  <c:v>78.153561208553526</c:v>
                </c:pt>
                <c:pt idx="2196" formatCode="General">
                  <c:v>78.160135928031011</c:v>
                </c:pt>
                <c:pt idx="2197" formatCode="General">
                  <c:v>78.1667133280679</c:v>
                </c:pt>
                <c:pt idx="2198" formatCode="General">
                  <c:v>78.173293418025892</c:v>
                </c:pt>
                <c:pt idx="2199" formatCode="General">
                  <c:v>78.179876207296928</c:v>
                </c:pt>
                <c:pt idx="2200" formatCode="General">
                  <c:v>78.186461705303245</c:v>
                </c:pt>
                <c:pt idx="2201" formatCode="General">
                  <c:v>78.193049921497533</c:v>
                </c:pt>
                <c:pt idx="2202" formatCode="General">
                  <c:v>78.199640865363207</c:v>
                </c:pt>
                <c:pt idx="2203" formatCode="General">
                  <c:v>78.206234546414478</c:v>
                </c:pt>
                <c:pt idx="2204" formatCode="General">
                  <c:v>78.212830974196535</c:v>
                </c:pt>
                <c:pt idx="2205" formatCode="General">
                  <c:v>78.219430158285675</c:v>
                </c:pt>
                <c:pt idx="2206" formatCode="General">
                  <c:v>78.226032108289544</c:v>
                </c:pt>
                <c:pt idx="2207" formatCode="General">
                  <c:v>78.232636833847252</c:v>
                </c:pt>
                <c:pt idx="2208" formatCode="General">
                  <c:v>78.239244344629569</c:v>
                </c:pt>
                <c:pt idx="2209" formatCode="General">
                  <c:v>78.245854650339083</c:v>
                </c:pt>
                <c:pt idx="2210" formatCode="General">
                  <c:v>78.252467760710331</c:v>
                </c:pt>
                <c:pt idx="2211" formatCode="General">
                  <c:v>78.259083685510021</c:v>
                </c:pt>
                <c:pt idx="2212" formatCode="General">
                  <c:v>78.265702434537189</c:v>
                </c:pt>
                <c:pt idx="2213" formatCode="General">
                  <c:v>78.272324017623376</c:v>
                </c:pt>
                <c:pt idx="2214" formatCode="General">
                  <c:v>78.278948444632832</c:v>
                </c:pt>
                <c:pt idx="2215" formatCode="General">
                  <c:v>78.28557572546255</c:v>
                </c:pt>
                <c:pt idx="2216" formatCode="General">
                  <c:v>78.292205870042679</c:v>
                </c:pt>
                <c:pt idx="2217" formatCode="General">
                  <c:v>78.298838888336505</c:v>
                </c:pt>
                <c:pt idx="2218" formatCode="General">
                  <c:v>78.305474790340682</c:v>
                </c:pt>
                <c:pt idx="2219" formatCode="General">
                  <c:v>78.312113586085459</c:v>
                </c:pt>
                <c:pt idx="2220" formatCode="General">
                  <c:v>78.318755285634822</c:v>
                </c:pt>
                <c:pt idx="2221" formatCode="General">
                  <c:v>78.32539989908669</c:v>
                </c:pt>
                <c:pt idx="2222" formatCode="General">
                  <c:v>78.332047436573063</c:v>
                </c:pt>
                <c:pt idx="2223" formatCode="General">
                  <c:v>78.338697908260301</c:v>
                </c:pt>
                <c:pt idx="2224" formatCode="General">
                  <c:v>78.345351324349181</c:v>
                </c:pt>
                <c:pt idx="2225" formatCode="General">
                  <c:v>78.352007695075173</c:v>
                </c:pt>
                <c:pt idx="2226" formatCode="General">
                  <c:v>78.358667030708588</c:v>
                </c:pt>
                <c:pt idx="2227" formatCode="General">
                  <c:v>78.36532934155484</c:v>
                </c:pt>
                <c:pt idx="2228" formatCode="General">
                  <c:v>78.371994637954501</c:v>
                </c:pt>
                <c:pt idx="2229" formatCode="General">
                  <c:v>78.378662930283625</c:v>
                </c:pt>
                <c:pt idx="2230" formatCode="General">
                  <c:v>78.38533422895388</c:v>
                </c:pt>
                <c:pt idx="2231" formatCode="General">
                  <c:v>78.392008544412761</c:v>
                </c:pt>
                <c:pt idx="2232" formatCode="General">
                  <c:v>78.39868588714377</c:v>
                </c:pt>
                <c:pt idx="2233" formatCode="General">
                  <c:v>78.405366267666594</c:v>
                </c:pt>
                <c:pt idx="2234" formatCode="General">
                  <c:v>78.412049696537352</c:v>
                </c:pt>
                <c:pt idx="2235" formatCode="General">
                  <c:v>78.418736184348816</c:v>
                </c:pt>
                <c:pt idx="2236" formatCode="General">
                  <c:v>78.425425741730507</c:v>
                </c:pt>
                <c:pt idx="2237" formatCode="General">
                  <c:v>78.432118379349006</c:v>
                </c:pt>
                <c:pt idx="2238" formatCode="General">
                  <c:v>78.438814107908044</c:v>
                </c:pt>
                <c:pt idx="2239" formatCode="General">
                  <c:v>78.445512938148866</c:v>
                </c:pt>
                <c:pt idx="2240" formatCode="General">
                  <c:v>78.45221488085032</c:v>
                </c:pt>
                <c:pt idx="2241" formatCode="General">
                  <c:v>78.458919946829042</c:v>
                </c:pt>
                <c:pt idx="2242" formatCode="General">
                  <c:v>78.465628146939778</c:v>
                </c:pt>
                <c:pt idx="2243" formatCode="General">
                  <c:v>78.47233949207552</c:v>
                </c:pt>
                <c:pt idx="2244" formatCode="General">
                  <c:v>78.479053993167696</c:v>
                </c:pt>
                <c:pt idx="2245" formatCode="General">
                  <c:v>78.48577166118649</c:v>
                </c:pt>
                <c:pt idx="2246" formatCode="General">
                  <c:v>78.492492507140909</c:v>
                </c:pt>
                <c:pt idx="2247" formatCode="General">
                  <c:v>78.499216542079154</c:v>
                </c:pt>
                <c:pt idx="2248" formatCode="General">
                  <c:v>78.505943777088703</c:v>
                </c:pt>
                <c:pt idx="2249" formatCode="General">
                  <c:v>78.512674223296614</c:v>
                </c:pt>
                <c:pt idx="2250" formatCode="General">
                  <c:v>78.519407891869733</c:v>
                </c:pt>
                <c:pt idx="2251" formatCode="General">
                  <c:v>78.526144794014911</c:v>
                </c:pt>
                <c:pt idx="2252" formatCode="General">
                  <c:v>78.532884940979173</c:v>
                </c:pt>
                <c:pt idx="2253" formatCode="General">
                  <c:v>78.539628344050058</c:v>
                </c:pt>
                <c:pt idx="2254" formatCode="General">
                  <c:v>78.546375014555778</c:v>
                </c:pt>
                <c:pt idx="2255" formatCode="General">
                  <c:v>78.553124963865386</c:v>
                </c:pt>
                <c:pt idx="2256" formatCode="General">
                  <c:v>78.559878203389147</c:v>
                </c:pt>
                <c:pt idx="2257" formatCode="General">
                  <c:v>78.566634744578678</c:v>
                </c:pt>
                <c:pt idx="2258" formatCode="General">
                  <c:v>78.573394598927166</c:v>
                </c:pt>
                <c:pt idx="2259" formatCode="General">
                  <c:v>78.580157777969674</c:v>
                </c:pt>
                <c:pt idx="2260" formatCode="General">
                  <c:v>78.586924293283332</c:v>
                </c:pt>
                <c:pt idx="2261" formatCode="General">
                  <c:v>78.593694156487572</c:v>
                </c:pt>
                <c:pt idx="2262" formatCode="General">
                  <c:v>78.600467379244392</c:v>
                </c:pt>
                <c:pt idx="2263" formatCode="General">
                  <c:v>78.607243973258605</c:v>
                </c:pt>
                <c:pt idx="2264" formatCode="General">
                  <c:v>78.61402395027801</c:v>
                </c:pt>
                <c:pt idx="2265" formatCode="General">
                  <c:v>78.620807322093768</c:v>
                </c:pt>
                <c:pt idx="2266" formatCode="General">
                  <c:v>78.627594100540492</c:v>
                </c:pt>
                <c:pt idx="2267" formatCode="General">
                  <c:v>78.634384297496638</c:v>
                </c:pt>
                <c:pt idx="2268" formatCode="General">
                  <c:v>78.641177924884659</c:v>
                </c:pt>
                <c:pt idx="2269" formatCode="General">
                  <c:v>78.647974994671344</c:v>
                </c:pt>
                <c:pt idx="2270" formatCode="General">
                  <c:v>78.654775518867922</c:v>
                </c:pt>
                <c:pt idx="2271" formatCode="General">
                  <c:v>78.66157950953054</c:v>
                </c:pt>
                <c:pt idx="2272" formatCode="General">
                  <c:v>78.66838697876031</c:v>
                </c:pt>
                <c:pt idx="2273" formatCode="General">
                  <c:v>78.675197938703704</c:v>
                </c:pt>
                <c:pt idx="2274" formatCode="General">
                  <c:v>78.682012401552683</c:v>
                </c:pt>
                <c:pt idx="2275" formatCode="General">
                  <c:v>78.688830379545166</c:v>
                </c:pt>
                <c:pt idx="2276" formatCode="General">
                  <c:v>78.695651884965088</c:v>
                </c:pt>
                <c:pt idx="2277" formatCode="General">
                  <c:v>78.702476930142794</c:v>
                </c:pt>
                <c:pt idx="2278" formatCode="General">
                  <c:v>78.709305527455243</c:v>
                </c:pt>
                <c:pt idx="2279" formatCode="General">
                  <c:v>78.716137689326288</c:v>
                </c:pt>
                <c:pt idx="2280" formatCode="General">
                  <c:v>78.722973428227007</c:v>
                </c:pt>
                <c:pt idx="2281" formatCode="General">
                  <c:v>78.729812756675926</c:v>
                </c:pt>
                <c:pt idx="2282" formatCode="General">
                  <c:v>78.736655687239264</c:v>
                </c:pt>
                <c:pt idx="2283" formatCode="General">
                  <c:v>78.743502232531284</c:v>
                </c:pt>
                <c:pt idx="2284" formatCode="General">
                  <c:v>78.750352405214514</c:v>
                </c:pt>
                <c:pt idx="2285" formatCode="General">
                  <c:v>78.757206218000093</c:v>
                </c:pt>
                <c:pt idx="2286" formatCode="General">
                  <c:v>78.764063683648018</c:v>
                </c:pt>
                <c:pt idx="2287" formatCode="General">
                  <c:v>78.770924814967358</c:v>
                </c:pt>
                <c:pt idx="2288" formatCode="General">
                  <c:v>78.77778962481672</c:v>
                </c:pt>
                <c:pt idx="2289" formatCode="General">
                  <c:v>78.784658126104361</c:v>
                </c:pt>
                <c:pt idx="2290" formatCode="General">
                  <c:v>78.791530331788593</c:v>
                </c:pt>
                <c:pt idx="2291" formatCode="General">
                  <c:v>78.798406254878032</c:v>
                </c:pt>
                <c:pt idx="2292" formatCode="General">
                  <c:v>78.805285908431912</c:v>
                </c:pt>
                <c:pt idx="2293" formatCode="General">
                  <c:v>78.812169305560346</c:v>
                </c:pt>
                <c:pt idx="2294" formatCode="General">
                  <c:v>78.819056459424715</c:v>
                </c:pt>
                <c:pt idx="2295" formatCode="General">
                  <c:v>78.82594738323786</c:v>
                </c:pt>
                <c:pt idx="2296" formatCode="General">
                  <c:v>78.832842090264492</c:v>
                </c:pt>
                <c:pt idx="2297" formatCode="General">
                  <c:v>78.839740593821404</c:v>
                </c:pt>
                <c:pt idx="2298" formatCode="General">
                  <c:v>78.846642907277882</c:v>
                </c:pt>
                <c:pt idx="2299" formatCode="General">
                  <c:v>78.853549044055924</c:v>
                </c:pt>
                <c:pt idx="2300" formatCode="General">
                  <c:v>78.860459017630617</c:v>
                </c:pt>
                <c:pt idx="2301" formatCode="General">
                  <c:v>78.867372841530454</c:v>
                </c:pt>
                <c:pt idx="2302" formatCode="General">
                  <c:v>78.874290529337586</c:v>
                </c:pt>
                <c:pt idx="2303" formatCode="General">
                  <c:v>78.881212094688252</c:v>
                </c:pt>
                <c:pt idx="2304" formatCode="General">
                  <c:v>78.888137551272976</c:v>
                </c:pt>
                <c:pt idx="2305" formatCode="General">
                  <c:v>78.895066912837066</c:v>
                </c:pt>
                <c:pt idx="2306" formatCode="General">
                  <c:v>78.902000193180712</c:v>
                </c:pt>
                <c:pt idx="2307" formatCode="General">
                  <c:v>78.908937406159552</c:v>
                </c:pt>
                <c:pt idx="2308" formatCode="General">
                  <c:v>78.915878565684878</c:v>
                </c:pt>
                <c:pt idx="2309" formatCode="General">
                  <c:v>78.922823685723969</c:v>
                </c:pt>
                <c:pt idx="2310" formatCode="General">
                  <c:v>78.929772780300468</c:v>
                </c:pt>
                <c:pt idx="2311" formatCode="General">
                  <c:v>78.936725863494743</c:v>
                </c:pt>
                <c:pt idx="2312" formatCode="General">
                  <c:v>78.943682949444153</c:v>
                </c:pt>
                <c:pt idx="2313" formatCode="General">
                  <c:v>78.950644052343506</c:v>
                </c:pt>
                <c:pt idx="2314" formatCode="General">
                  <c:v>78.95760918644531</c:v>
                </c:pt>
                <c:pt idx="2315" formatCode="General">
                  <c:v>78.964578366060167</c:v>
                </c:pt>
                <c:pt idx="2316" formatCode="General">
                  <c:v>78.971551605557138</c:v>
                </c:pt>
                <c:pt idx="2317" formatCode="General">
                  <c:v>78.978528919364081</c:v>
                </c:pt>
                <c:pt idx="2318" formatCode="General">
                  <c:v>78.98551032196805</c:v>
                </c:pt>
                <c:pt idx="2319" formatCode="General">
                  <c:v>78.992495827915576</c:v>
                </c:pt>
                <c:pt idx="2320" formatCode="General">
                  <c:v>78.999485451813129</c:v>
                </c:pt>
                <c:pt idx="2321" formatCode="General">
                  <c:v>79.00647920832742</c:v>
                </c:pt>
                <c:pt idx="2322" formatCode="General">
                  <c:v>79.013477112185811</c:v>
                </c:pt>
                <c:pt idx="2323" formatCode="General">
                  <c:v>79.020479178176672</c:v>
                </c:pt>
                <c:pt idx="2324" formatCode="General">
                  <c:v>79.027485421149763</c:v>
                </c:pt>
                <c:pt idx="2325" formatCode="General">
                  <c:v>79.034495856016591</c:v>
                </c:pt>
                <c:pt idx="2326" formatCode="General">
                  <c:v>79.041510497750878</c:v>
                </c:pt>
                <c:pt idx="2327" formatCode="General">
                  <c:v>79.048529361388816</c:v>
                </c:pt>
                <c:pt idx="2328" formatCode="General">
                  <c:v>79.055552462029581</c:v>
                </c:pt>
                <c:pt idx="2329" formatCode="General">
                  <c:v>79.062579814835644</c:v>
                </c:pt>
                <c:pt idx="2330" formatCode="General">
                  <c:v>79.069611435033167</c:v>
                </c:pt>
                <c:pt idx="2331" formatCode="General">
                  <c:v>79.07664733791249</c:v>
                </c:pt>
                <c:pt idx="2332" formatCode="General">
                  <c:v>79.083687538828457</c:v>
                </c:pt>
                <c:pt idx="2333" formatCode="General">
                  <c:v>79.090732053200782</c:v>
                </c:pt>
                <c:pt idx="2334" formatCode="General">
                  <c:v>79.097780896514564</c:v>
                </c:pt>
                <c:pt idx="2335" formatCode="General">
                  <c:v>79.104834084320643</c:v>
                </c:pt>
                <c:pt idx="2336" formatCode="General">
                  <c:v>79.111891632235981</c:v>
                </c:pt>
                <c:pt idx="2337" formatCode="General">
                  <c:v>79.118953555944145</c:v>
                </c:pt>
                <c:pt idx="2338" formatCode="General">
                  <c:v>79.126019871195709</c:v>
                </c:pt>
                <c:pt idx="2339" formatCode="General">
                  <c:v>79.133090593808603</c:v>
                </c:pt>
                <c:pt idx="2340" formatCode="General">
                  <c:v>79.140165739668703</c:v>
                </c:pt>
                <c:pt idx="2341" formatCode="General">
                  <c:v>79.147245324730093</c:v>
                </c:pt>
                <c:pt idx="2342" formatCode="General">
                  <c:v>79.154329365015585</c:v>
                </c:pt>
                <c:pt idx="2343" formatCode="General">
                  <c:v>79.161417876617136</c:v>
                </c:pt>
                <c:pt idx="2344" formatCode="General">
                  <c:v>79.168510875696356</c:v>
                </c:pt>
                <c:pt idx="2345" formatCode="General">
                  <c:v>79.175608378484796</c:v>
                </c:pt>
                <c:pt idx="2346" formatCode="General">
                  <c:v>79.182710401284581</c:v>
                </c:pt>
                <c:pt idx="2347" formatCode="General">
                  <c:v>79.189816960468733</c:v>
                </c:pt>
                <c:pt idx="2348" formatCode="General">
                  <c:v>79.196928072481668</c:v>
                </c:pt>
                <c:pt idx="2349" formatCode="General">
                  <c:v>79.204043753839713</c:v>
                </c:pt>
                <c:pt idx="2350" formatCode="General">
                  <c:v>79.211164021131381</c:v>
                </c:pt>
                <c:pt idx="2351" formatCode="General">
                  <c:v>79.218288891018133</c:v>
                </c:pt>
                <c:pt idx="2352" formatCode="General">
                  <c:v>79.225418380234586</c:v>
                </c:pt>
                <c:pt idx="2353" formatCode="General">
                  <c:v>79.232552505589112</c:v>
                </c:pt>
                <c:pt idx="2354" formatCode="General">
                  <c:v>79.239691283964291</c:v>
                </c:pt>
                <c:pt idx="2355" formatCode="General">
                  <c:v>79.246834732317382</c:v>
                </c:pt>
                <c:pt idx="2356" formatCode="General">
                  <c:v>79.253982867680861</c:v>
                </c:pt>
                <c:pt idx="2357" formatCode="General">
                  <c:v>79.261135707162822</c:v>
                </c:pt>
                <c:pt idx="2358" formatCode="General">
                  <c:v>79.268293267947556</c:v>
                </c:pt>
                <c:pt idx="2359" formatCode="General">
                  <c:v>79.275455567296021</c:v>
                </c:pt>
                <c:pt idx="2360" formatCode="General">
                  <c:v>79.282622622546285</c:v>
                </c:pt>
                <c:pt idx="2361" formatCode="General">
                  <c:v>79.289794451114133</c:v>
                </c:pt>
                <c:pt idx="2362" formatCode="General">
                  <c:v>79.296971070493512</c:v>
                </c:pt>
                <c:pt idx="2363" formatCode="General">
                  <c:v>79.304152498257082</c:v>
                </c:pt>
                <c:pt idx="2364" formatCode="General">
                  <c:v>79.311338752056685</c:v>
                </c:pt>
                <c:pt idx="2365" formatCode="General">
                  <c:v>79.318529849623914</c:v>
                </c:pt>
                <c:pt idx="2366" formatCode="General">
                  <c:v>79.325725808770642</c:v>
                </c:pt>
                <c:pt idx="2367" formatCode="General">
                  <c:v>79.332926647389527</c:v>
                </c:pt>
                <c:pt idx="2368" formatCode="General">
                  <c:v>79.340132383454531</c:v>
                </c:pt>
                <c:pt idx="2369" formatCode="General">
                  <c:v>79.347343035021552</c:v>
                </c:pt>
                <c:pt idx="2370" formatCode="General">
                  <c:v>79.354558620228843</c:v>
                </c:pt>
                <c:pt idx="2371" formatCode="General">
                  <c:v>79.361779157297676</c:v>
                </c:pt>
                <c:pt idx="2372" formatCode="General">
                  <c:v>79.36900466453281</c:v>
                </c:pt>
                <c:pt idx="2373" formatCode="General">
                  <c:v>79.376235160323105</c:v>
                </c:pt>
                <c:pt idx="2374" formatCode="General">
                  <c:v>79.383470663142106</c:v>
                </c:pt>
                <c:pt idx="2375" formatCode="General">
                  <c:v>79.390711191548505</c:v>
                </c:pt>
                <c:pt idx="2376" formatCode="General">
                  <c:v>79.397956764186802</c:v>
                </c:pt>
                <c:pt idx="2377" formatCode="General">
                  <c:v>79.405207399787898</c:v>
                </c:pt>
                <c:pt idx="2378" formatCode="General">
                  <c:v>79.412463117169636</c:v>
                </c:pt>
                <c:pt idx="2379" formatCode="General">
                  <c:v>79.419723935237371</c:v>
                </c:pt>
                <c:pt idx="2380" formatCode="General">
                  <c:v>79.426989872984635</c:v>
                </c:pt>
                <c:pt idx="2381" formatCode="General">
                  <c:v>79.434260949493634</c:v>
                </c:pt>
                <c:pt idx="2382" formatCode="General">
                  <c:v>79.441537183935964</c:v>
                </c:pt>
                <c:pt idx="2383" formatCode="General">
                  <c:v>79.448818595573144</c:v>
                </c:pt>
                <c:pt idx="2384" formatCode="General">
                  <c:v>79.456105203757247</c:v>
                </c:pt>
                <c:pt idx="2385" formatCode="General">
                  <c:v>79.463397027931506</c:v>
                </c:pt>
                <c:pt idx="2386" formatCode="General">
                  <c:v>79.470694087631003</c:v>
                </c:pt>
                <c:pt idx="2387" formatCode="General">
                  <c:v>79.477996402483214</c:v>
                </c:pt>
                <c:pt idx="2388" formatCode="General">
                  <c:v>79.485303992208699</c:v>
                </c:pt>
                <c:pt idx="2389" formatCode="General">
                  <c:v>79.492616876621682</c:v>
                </c:pt>
                <c:pt idx="2390" formatCode="General">
                  <c:v>79.499935075630802</c:v>
                </c:pt>
                <c:pt idx="2391" formatCode="General">
                  <c:v>79.507258609239685</c:v>
                </c:pt>
                <c:pt idx="2392" formatCode="General">
                  <c:v>79.514587497547566</c:v>
                </c:pt>
                <c:pt idx="2393" formatCode="General">
                  <c:v>79.521921760750104</c:v>
                </c:pt>
                <c:pt idx="2394" formatCode="General">
                  <c:v>79.529261419139857</c:v>
                </c:pt>
                <c:pt idx="2395" formatCode="General">
                  <c:v>79.536606493107129</c:v>
                </c:pt>
                <c:pt idx="2396" formatCode="General">
                  <c:v>79.543957003140505</c:v>
                </c:pt>
                <c:pt idx="2397" formatCode="General">
                  <c:v>79.551312969827663</c:v>
                </c:pt>
                <c:pt idx="2398" formatCode="General">
                  <c:v>79.558674413855996</c:v>
                </c:pt>
                <c:pt idx="2399" formatCode="General">
                  <c:v>79.566041356013315</c:v>
                </c:pt>
                <c:pt idx="2400" formatCode="General">
                  <c:v>79.573413817188595</c:v>
                </c:pt>
                <c:pt idx="2401" formatCode="General">
                  <c:v>79.580791818372603</c:v>
                </c:pt>
                <c:pt idx="2402" formatCode="General">
                  <c:v>79.588175380658726</c:v>
                </c:pt>
                <c:pt idx="2403" formatCode="General">
                  <c:v>79.595564525243603</c:v>
                </c:pt>
                <c:pt idx="2404" formatCode="General">
                  <c:v>79.602959273427913</c:v>
                </c:pt>
                <c:pt idx="2405" formatCode="General">
                  <c:v>79.610359646617084</c:v>
                </c:pt>
                <c:pt idx="2406" formatCode="General">
                  <c:v>79.617765666322029</c:v>
                </c:pt>
                <c:pt idx="2407" formatCode="General">
                  <c:v>79.625177354159931</c:v>
                </c:pt>
                <c:pt idx="2408" formatCode="General">
                  <c:v>79.632594731854979</c:v>
                </c:pt>
                <c:pt idx="2409" formatCode="General">
                  <c:v>79.640017821239113</c:v>
                </c:pt>
                <c:pt idx="2410" formatCode="General">
                  <c:v>79.647446644252838</c:v>
                </c:pt>
                <c:pt idx="2411" formatCode="General">
                  <c:v>79.654881222945946</c:v>
                </c:pt>
                <c:pt idx="2412" formatCode="General">
                  <c:v>79.662321579478387</c:v>
                </c:pt>
                <c:pt idx="2413" formatCode="General">
                  <c:v>79.669767736120932</c:v>
                </c:pt>
                <c:pt idx="2414" formatCode="General">
                  <c:v>79.677219715256129</c:v>
                </c:pt>
                <c:pt idx="2415" formatCode="General">
                  <c:v>79.684677539378939</c:v>
                </c:pt>
                <c:pt idx="2416" formatCode="General">
                  <c:v>79.692141231097693</c:v>
                </c:pt>
                <c:pt idx="2417" formatCode="General">
                  <c:v>79.699610813134868</c:v>
                </c:pt>
                <c:pt idx="2418" formatCode="General">
                  <c:v>79.707086308327874</c:v>
                </c:pt>
                <c:pt idx="2419" formatCode="General">
                  <c:v>79.714567739629885</c:v>
                </c:pt>
                <c:pt idx="2420" formatCode="General">
                  <c:v>79.722055130110832</c:v>
                </c:pt>
                <c:pt idx="2421" formatCode="General">
                  <c:v>79.729548502958025</c:v>
                </c:pt>
                <c:pt idx="2422" formatCode="General">
                  <c:v>79.73704788147721</c:v>
                </c:pt>
                <c:pt idx="2423" formatCode="General">
                  <c:v>79.744553289093275</c:v>
                </c:pt>
                <c:pt idx="2424" formatCode="General">
                  <c:v>79.752064749351277</c:v>
                </c:pt>
                <c:pt idx="2425" formatCode="General">
                  <c:v>79.759582285917205</c:v>
                </c:pt>
                <c:pt idx="2426" formatCode="General">
                  <c:v>79.767105922578978</c:v>
                </c:pt>
                <c:pt idx="2427" formatCode="General">
                  <c:v>79.774635683247226</c:v>
                </c:pt>
                <c:pt idx="2428" formatCode="General">
                  <c:v>79.782171591956299</c:v>
                </c:pt>
                <c:pt idx="2429" formatCode="General">
                  <c:v>79.789713672865119</c:v>
                </c:pt>
                <c:pt idx="2430" formatCode="General">
                  <c:v>79.797261950258132</c:v>
                </c:pt>
                <c:pt idx="2431" formatCode="General">
                  <c:v>79.804816448546276</c:v>
                </c:pt>
                <c:pt idx="2432" formatCode="General">
                  <c:v>79.812377192267874</c:v>
                </c:pt>
                <c:pt idx="2433" formatCode="General">
                  <c:v>79.819944206089559</c:v>
                </c:pt>
                <c:pt idx="2434" formatCode="General">
                  <c:v>79.827517514807354</c:v>
                </c:pt>
                <c:pt idx="2435" formatCode="General">
                  <c:v>79.835097143347483</c:v>
                </c:pt>
                <c:pt idx="2436" formatCode="General">
                  <c:v>79.842683116767503</c:v>
                </c:pt>
                <c:pt idx="2437" formatCode="General">
                  <c:v>79.850275460257151</c:v>
                </c:pt>
                <c:pt idx="2438" formatCode="General">
                  <c:v>79.857874199139516</c:v>
                </c:pt>
                <c:pt idx="2439" formatCode="General">
                  <c:v>79.865479358871838</c:v>
                </c:pt>
                <c:pt idx="2440" formatCode="General">
                  <c:v>79.873090965046671</c:v>
                </c:pt>
                <c:pt idx="2441" formatCode="General">
                  <c:v>79.880709043392883</c:v>
                </c:pt>
                <c:pt idx="2442" formatCode="General">
                  <c:v>79.888333619776674</c:v>
                </c:pt>
                <c:pt idx="2443" formatCode="General">
                  <c:v>79.895964720202628</c:v>
                </c:pt>
                <c:pt idx="2444" formatCode="General">
                  <c:v>79.903602370814724</c:v>
                </c:pt>
                <c:pt idx="2445" formatCode="General">
                  <c:v>79.911246597897488</c:v>
                </c:pt>
                <c:pt idx="2446" formatCode="General">
                  <c:v>79.91889742787707</c:v>
                </c:pt>
                <c:pt idx="2447" formatCode="General">
                  <c:v>79.926554887322212</c:v>
                </c:pt>
                <c:pt idx="2448" formatCode="General">
                  <c:v>79.934219002945483</c:v>
                </c:pt>
                <c:pt idx="2449" formatCode="General">
                  <c:v>79.941889801604304</c:v>
                </c:pt>
                <c:pt idx="2450" formatCode="General">
                  <c:v>79.949567310302101</c:v>
                </c:pt>
                <c:pt idx="2451" formatCode="General">
                  <c:v>79.957251556189433</c:v>
                </c:pt>
                <c:pt idx="2452" formatCode="General">
                  <c:v>79.964942566565128</c:v>
                </c:pt>
                <c:pt idx="2453" formatCode="General">
                  <c:v>79.97264036887745</c:v>
                </c:pt>
                <c:pt idx="2454" formatCode="General">
                  <c:v>79.980344990725214</c:v>
                </c:pt>
                <c:pt idx="2455" formatCode="General">
                  <c:v>79.988056459859067</c:v>
                </c:pt>
                <c:pt idx="2456" formatCode="General">
                  <c:v>79.995774804182545</c:v>
                </c:pt>
                <c:pt idx="2457" formatCode="General">
                  <c:v>80.003500051753392</c:v>
                </c:pt>
                <c:pt idx="2458" formatCode="General">
                  <c:v>80.011232230784643</c:v>
                </c:pt>
                <c:pt idx="2459" formatCode="General">
                  <c:v>80.018971369645996</c:v>
                </c:pt>
                <c:pt idx="2460" formatCode="General">
                  <c:v>80.026717496864919</c:v>
                </c:pt>
                <c:pt idx="2461" formatCode="General">
                  <c:v>80.034470641127982</c:v>
                </c:pt>
                <c:pt idx="2462" formatCode="General">
                  <c:v>80.042230831282083</c:v>
                </c:pt>
                <c:pt idx="2463" formatCode="General">
                  <c:v>80.049998096335671</c:v>
                </c:pt>
                <c:pt idx="2464" formatCode="General">
                  <c:v>80.057772465460175</c:v>
                </c:pt>
                <c:pt idx="2465" formatCode="General">
                  <c:v>80.065553967991136</c:v>
                </c:pt>
                <c:pt idx="2466" formatCode="General">
                  <c:v>80.073342633429647</c:v>
                </c:pt>
                <c:pt idx="2467" formatCode="General">
                  <c:v>80.081138491443582</c:v>
                </c:pt>
                <c:pt idx="2468" formatCode="General">
                  <c:v>80.088941571869029</c:v>
                </c:pt>
                <c:pt idx="2469" formatCode="General">
                  <c:v>80.09675190471151</c:v>
                </c:pt>
                <c:pt idx="2470" formatCode="General">
                  <c:v>80.104569520147535</c:v>
                </c:pt>
                <c:pt idx="2471" formatCode="General">
                  <c:v>80.112394448525805</c:v>
                </c:pt>
                <c:pt idx="2472" formatCode="General">
                  <c:v>80.120226720368734</c:v>
                </c:pt>
                <c:pt idx="2473" formatCode="General">
                  <c:v>80.128066366373702</c:v>
                </c:pt>
                <c:pt idx="2474" formatCode="General">
                  <c:v>80.13591341741467</c:v>
                </c:pt>
                <c:pt idx="2475" formatCode="General">
                  <c:v>80.143767904543537</c:v>
                </c:pt>
                <c:pt idx="2476" formatCode="General">
                  <c:v>80.151629858991484</c:v>
                </c:pt>
                <c:pt idx="2477" formatCode="General">
                  <c:v>80.15949931217061</c:v>
                </c:pt>
                <c:pt idx="2478" formatCode="General">
                  <c:v>80.167376295675339</c:v>
                </c:pt>
                <c:pt idx="2479" formatCode="General">
                  <c:v>80.175260841283915</c:v>
                </c:pt>
                <c:pt idx="2480" formatCode="General">
                  <c:v>80.183152980959889</c:v>
                </c:pt>
                <c:pt idx="2481" formatCode="General">
                  <c:v>80.191052746853742</c:v>
                </c:pt>
                <c:pt idx="2482" formatCode="General">
                  <c:v>80.198960171304307</c:v>
                </c:pt>
                <c:pt idx="2483" formatCode="General">
                  <c:v>80.206875286840472</c:v>
                </c:pt>
                <c:pt idx="2484" formatCode="General">
                  <c:v>80.2147981261826</c:v>
                </c:pt>
                <c:pt idx="2485" formatCode="General">
                  <c:v>80.222728722244241</c:v>
                </c:pt>
                <c:pt idx="2486" formatCode="General">
                  <c:v>80.230667108133744</c:v>
                </c:pt>
                <c:pt idx="2487" formatCode="General">
                  <c:v>80.238613317155782</c:v>
                </c:pt>
                <c:pt idx="2488" formatCode="General">
                  <c:v>80.246567382813126</c:v>
                </c:pt>
                <c:pt idx="2489" formatCode="General">
                  <c:v>80.254529338808211</c:v>
                </c:pt>
                <c:pt idx="2490" formatCode="General">
                  <c:v>80.262499219044841</c:v>
                </c:pt>
                <c:pt idx="2491" formatCode="General">
                  <c:v>80.270477057629947</c:v>
                </c:pt>
                <c:pt idx="2492" formatCode="General">
                  <c:v>80.278462888875268</c:v>
                </c:pt>
                <c:pt idx="2493" formatCode="General">
                  <c:v>80.286456747298999</c:v>
                </c:pt>
                <c:pt idx="2494" formatCode="General">
                  <c:v>80.294458667627723</c:v>
                </c:pt>
                <c:pt idx="2495" formatCode="General">
                  <c:v>80.302468684798001</c:v>
                </c:pt>
                <c:pt idx="2496" formatCode="General">
                  <c:v>80.310486833958322</c:v>
                </c:pt>
                <c:pt idx="2497" formatCode="General">
                  <c:v>80.318513150470793</c:v>
                </c:pt>
                <c:pt idx="2498" formatCode="General">
                  <c:v>80.326547669913055</c:v>
                </c:pt>
                <c:pt idx="2499" formatCode="General">
                  <c:v>80.334590428080091</c:v>
                </c:pt>
                <c:pt idx="2500" formatCode="General">
                  <c:v>80.342641460986115</c:v>
                </c:pt>
                <c:pt idx="2501" formatCode="General">
                  <c:v>80.350700804866435</c:v>
                </c:pt>
                <c:pt idx="2502" formatCode="General">
                  <c:v>80.358768496179394</c:v>
                </c:pt>
                <c:pt idx="2503" formatCode="General">
                  <c:v>80.366844571608354</c:v>
                </c:pt>
                <c:pt idx="2504" formatCode="General">
                  <c:v>80.374929068063537</c:v>
                </c:pt>
                <c:pt idx="2505" formatCode="General">
                  <c:v>80.383022022684059</c:v>
                </c:pt>
                <c:pt idx="2506" formatCode="General">
                  <c:v>80.391123472839993</c:v>
                </c:pt>
                <c:pt idx="2507" formatCode="General">
                  <c:v>80.399233456134269</c:v>
                </c:pt>
                <c:pt idx="2508" formatCode="General">
                  <c:v>80.407352010404836</c:v>
                </c:pt>
                <c:pt idx="2509" formatCode="General">
                  <c:v>80.415479173726595</c:v>
                </c:pt>
                <c:pt idx="2510" formatCode="General">
                  <c:v>80.423614984413646</c:v>
                </c:pt>
                <c:pt idx="2511" formatCode="General">
                  <c:v>80.431759481021274</c:v>
                </c:pt>
                <c:pt idx="2512" formatCode="General">
                  <c:v>80.439912702348167</c:v>
                </c:pt>
                <c:pt idx="2513" formatCode="General">
                  <c:v>80.448074687438478</c:v>
                </c:pt>
                <c:pt idx="2514" formatCode="General">
                  <c:v>80.45624547558414</c:v>
                </c:pt>
                <c:pt idx="2515" formatCode="General">
                  <c:v>80.464425106326999</c:v>
                </c:pt>
                <c:pt idx="2516" formatCode="General">
                  <c:v>80.472613619461029</c:v>
                </c:pt>
                <c:pt idx="2517" formatCode="General">
                  <c:v>80.48081105503465</c:v>
                </c:pt>
                <c:pt idx="2518" formatCode="General">
                  <c:v>80.489017453352986</c:v>
                </c:pt>
                <c:pt idx="2519" formatCode="General">
                  <c:v>80.497232854980169</c:v>
                </c:pt>
                <c:pt idx="2520" formatCode="General">
                  <c:v>80.505457300741682</c:v>
                </c:pt>
                <c:pt idx="2521" formatCode="General">
                  <c:v>80.513690831726777</c:v>
                </c:pt>
                <c:pt idx="2522" formatCode="General">
                  <c:v>80.52193348929076</c:v>
                </c:pt>
                <c:pt idx="2523" formatCode="General">
                  <c:v>80.530185315057508</c:v>
                </c:pt>
                <c:pt idx="2524" formatCode="General">
                  <c:v>80.538446350921888</c:v>
                </c:pt>
                <c:pt idx="2525" formatCode="General">
                  <c:v>80.546716639052192</c:v>
                </c:pt>
                <c:pt idx="2526" formatCode="General">
                  <c:v>80.554996221892722</c:v>
                </c:pt>
                <c:pt idx="2527" formatCode="General">
                  <c:v>80.563285142166279</c:v>
                </c:pt>
                <c:pt idx="2528" formatCode="General">
                  <c:v>80.571583442876687</c:v>
                </c:pt>
                <c:pt idx="2529" formatCode="General">
                  <c:v>80.579891167311459</c:v>
                </c:pt>
                <c:pt idx="2530" formatCode="General">
                  <c:v>80.588208359044401</c:v>
                </c:pt>
                <c:pt idx="2531" formatCode="General">
                  <c:v>80.596535061938269</c:v>
                </c:pt>
                <c:pt idx="2532" formatCode="General">
                  <c:v>80.60487132014741</c:v>
                </c:pt>
                <c:pt idx="2533" formatCode="General">
                  <c:v>80.613217178120536</c:v>
                </c:pt>
                <c:pt idx="2534" formatCode="General">
                  <c:v>80.621572680603492</c:v>
                </c:pt>
                <c:pt idx="2535" formatCode="General">
                  <c:v>80.629937872641932</c:v>
                </c:pt>
                <c:pt idx="2536" formatCode="General">
                  <c:v>80.638312799584284</c:v>
                </c:pt>
                <c:pt idx="2537" formatCode="General">
                  <c:v>80.646697507084482</c:v>
                </c:pt>
                <c:pt idx="2538" formatCode="General">
                  <c:v>80.655092041104936</c:v>
                </c:pt>
                <c:pt idx="2539" formatCode="General">
                  <c:v>80.663496447919343</c:v>
                </c:pt>
                <c:pt idx="2540" formatCode="General">
                  <c:v>80.671910774115773</c:v>
                </c:pt>
                <c:pt idx="2541" formatCode="General">
                  <c:v>80.680335066599568</c:v>
                </c:pt>
                <c:pt idx="2542" formatCode="General">
                  <c:v>80.688769372596383</c:v>
                </c:pt>
                <c:pt idx="2543" formatCode="General">
                  <c:v>80.697213739655311</c:v>
                </c:pt>
                <c:pt idx="2544" formatCode="General">
                  <c:v>80.705668215651897</c:v>
                </c:pt>
                <c:pt idx="2545" formatCode="General">
                  <c:v>80.714132848791294</c:v>
                </c:pt>
                <c:pt idx="2546" formatCode="General">
                  <c:v>80.722607687611543</c:v>
                </c:pt>
                <c:pt idx="2547" formatCode="General">
                  <c:v>80.7310927809866</c:v>
                </c:pt>
                <c:pt idx="2548" formatCode="General">
                  <c:v>80.739588178129779</c:v>
                </c:pt>
                <c:pt idx="2549" formatCode="General">
                  <c:v>80.74809392859693</c:v>
                </c:pt>
                <c:pt idx="2550" formatCode="General">
                  <c:v>80.756610082289811</c:v>
                </c:pt>
                <c:pt idx="2551" formatCode="General">
                  <c:v>80.765136689459482</c:v>
                </c:pt>
                <c:pt idx="2552" formatCode="General">
                  <c:v>80.773673800709687</c:v>
                </c:pt>
                <c:pt idx="2553" formatCode="General">
                  <c:v>80.782221467000355</c:v>
                </c:pt>
                <c:pt idx="2554" formatCode="General">
                  <c:v>80.790779739651086</c:v>
                </c:pt>
                <c:pt idx="2555" formatCode="General">
                  <c:v>80.799348670344713</c:v>
                </c:pt>
                <c:pt idx="2556" formatCode="General">
                  <c:v>80.807928311130837</c:v>
                </c:pt>
                <c:pt idx="2557" formatCode="General">
                  <c:v>80.816518714429563</c:v>
                </c:pt>
                <c:pt idx="2558" formatCode="General">
                  <c:v>80.82511993303514</c:v>
                </c:pt>
                <c:pt idx="2559" formatCode="General">
                  <c:v>80.833732020119641</c:v>
                </c:pt>
                <c:pt idx="2560" formatCode="General">
                  <c:v>80.842355029236828</c:v>
                </c:pt>
                <c:pt idx="2561" formatCode="General">
                  <c:v>80.850989014325918</c:v>
                </c:pt>
                <c:pt idx="2562" formatCode="General">
                  <c:v>80.859634029715522</c:v>
                </c:pt>
                <c:pt idx="2563" formatCode="General">
                  <c:v>80.868290130127505</c:v>
                </c:pt>
                <c:pt idx="2564" formatCode="General">
                  <c:v>80.876957370680955</c:v>
                </c:pt>
                <c:pt idx="2565" formatCode="General">
                  <c:v>80.885635806896332</c:v>
                </c:pt>
                <c:pt idx="2566" formatCode="General">
                  <c:v>80.894325494699373</c:v>
                </c:pt>
                <c:pt idx="2567" formatCode="General">
                  <c:v>80.903026490425361</c:v>
                </c:pt>
                <c:pt idx="2568" formatCode="General">
                  <c:v>80.911738850823227</c:v>
                </c:pt>
                <c:pt idx="2569" formatCode="General">
                  <c:v>80.920462633059842</c:v>
                </c:pt>
                <c:pt idx="2570" formatCode="General">
                  <c:v>80.929197894724311</c:v>
                </c:pt>
                <c:pt idx="2571" formatCode="General">
                  <c:v>80.937944693832279</c:v>
                </c:pt>
                <c:pt idx="2572" formatCode="General">
                  <c:v>80.946703088830404</c:v>
                </c:pt>
                <c:pt idx="2573" formatCode="General">
                  <c:v>80.955473138600738</c:v>
                </c:pt>
                <c:pt idx="2574" formatCode="General">
                  <c:v>80.964254902465356</c:v>
                </c:pt>
                <c:pt idx="2575" formatCode="General">
                  <c:v>80.973048440190865</c:v>
                </c:pt>
                <c:pt idx="2576" formatCode="General">
                  <c:v>80.981853811993076</c:v>
                </c:pt>
                <c:pt idx="2577" formatCode="General">
                  <c:v>80.990671078541752</c:v>
                </c:pt>
                <c:pt idx="2578" formatCode="General">
                  <c:v>80.999500300965266</c:v>
                </c:pt>
                <c:pt idx="2579" formatCode="General">
                  <c:v>81.008341540855582</c:v>
                </c:pt>
                <c:pt idx="2580" formatCode="General">
                  <c:v>81.017194860273051</c:v>
                </c:pt>
                <c:pt idx="2581" formatCode="General">
                  <c:v>81.026060321751444</c:v>
                </c:pt>
                <c:pt idx="2582" formatCode="General">
                  <c:v>81.0349379883029</c:v>
                </c:pt>
                <c:pt idx="2583" formatCode="General">
                  <c:v>81.043827923423137</c:v>
                </c:pt>
                <c:pt idx="2584" formatCode="General">
                  <c:v>81.052730191096515</c:v>
                </c:pt>
                <c:pt idx="2585" formatCode="General">
                  <c:v>81.06164485580139</c:v>
                </c:pt>
                <c:pt idx="2586" formatCode="General">
                  <c:v>81.070571982515332</c:v>
                </c:pt>
                <c:pt idx="2587" formatCode="General">
                  <c:v>81.07951163672054</c:v>
                </c:pt>
                <c:pt idx="2588" formatCode="General">
                  <c:v>81.088463884409336</c:v>
                </c:pt>
                <c:pt idx="2589" formatCode="General">
                  <c:v>81.097428792089644</c:v>
                </c:pt>
                <c:pt idx="2590" formatCode="General">
                  <c:v>81.106406426790656</c:v>
                </c:pt>
                <c:pt idx="2591" formatCode="General">
                  <c:v>81.115396856068486</c:v>
                </c:pt>
                <c:pt idx="2592" formatCode="General">
                  <c:v>81.124400148011929</c:v>
                </c:pt>
                <c:pt idx="2593" formatCode="General">
                  <c:v>81.133416371248401</c:v>
                </c:pt>
                <c:pt idx="2594" formatCode="General">
                  <c:v>81.142445594949706</c:v>
                </c:pt>
                <c:pt idx="2595" formatCode="General">
                  <c:v>81.151487888838233</c:v>
                </c:pt>
                <c:pt idx="2596" formatCode="General">
                  <c:v>81.160543323192897</c:v>
                </c:pt>
                <c:pt idx="2597" formatCode="General">
                  <c:v>81.169611968855449</c:v>
                </c:pt>
                <c:pt idx="2598" formatCode="General">
                  <c:v>81.178693897236656</c:v>
                </c:pt>
                <c:pt idx="2599" formatCode="General">
                  <c:v>81.187789180322724</c:v>
                </c:pt>
                <c:pt idx="2600" formatCode="General">
                  <c:v>81.196897890681726</c:v>
                </c:pt>
                <c:pt idx="2601" formatCode="General">
                  <c:v>81.206020101470145</c:v>
                </c:pt>
                <c:pt idx="2602" formatCode="General">
                  <c:v>81.215155886439533</c:v>
                </c:pt>
                <c:pt idx="2603" formatCode="General">
                  <c:v>81.224305319943198</c:v>
                </c:pt>
                <c:pt idx="2604" formatCode="General">
                  <c:v>81.233468476943116</c:v>
                </c:pt>
                <c:pt idx="2605" formatCode="General">
                  <c:v>81.242645433016747</c:v>
                </c:pt>
                <c:pt idx="2606" formatCode="General">
                  <c:v>81.251836264364201</c:v>
                </c:pt>
                <c:pt idx="2607" formatCode="General">
                  <c:v>81.261041047815283</c:v>
                </c:pt>
                <c:pt idx="2608" formatCode="General">
                  <c:v>81.270259860836703</c:v>
                </c:pt>
                <c:pt idx="2609" formatCode="General">
                  <c:v>81.279492781539531</c:v>
                </c:pt>
                <c:pt idx="2610" formatCode="General">
                  <c:v>81.28873988868655</c:v>
                </c:pt>
                <c:pt idx="2611" formatCode="General">
                  <c:v>81.298001261699866</c:v>
                </c:pt>
                <c:pt idx="2612" formatCode="General">
                  <c:v>81.307276980668561</c:v>
                </c:pt>
                <c:pt idx="2613" formatCode="General">
                  <c:v>81.316567126356475</c:v>
                </c:pt>
                <c:pt idx="2614" formatCode="General">
                  <c:v>81.325871780210164</c:v>
                </c:pt>
                <c:pt idx="2615" formatCode="General">
                  <c:v>81.335191024366807</c:v>
                </c:pt>
                <c:pt idx="2616" formatCode="General">
                  <c:v>81.344524941662499</c:v>
                </c:pt>
                <c:pt idx="2617" formatCode="General">
                  <c:v>81.353873615640367</c:v>
                </c:pt>
                <c:pt idx="2618" formatCode="General">
                  <c:v>81.363237130559057</c:v>
                </c:pt>
                <c:pt idx="2619" formatCode="General">
                  <c:v>81.372615571401241</c:v>
                </c:pt>
                <c:pt idx="2620" formatCode="General">
                  <c:v>81.38200902388219</c:v>
                </c:pt>
                <c:pt idx="2621" formatCode="General">
                  <c:v>81.391417574458629</c:v>
                </c:pt>
                <c:pt idx="2622" formatCode="General">
                  <c:v>81.400841310337597</c:v>
                </c:pt>
                <c:pt idx="2623" formatCode="General">
                  <c:v>81.410280319485551</c:v>
                </c:pt>
                <c:pt idx="2624" formatCode="General">
                  <c:v>81.419734690637483</c:v>
                </c:pt>
                <c:pt idx="2625" formatCode="General">
                  <c:v>81.429204513306274</c:v>
                </c:pt>
                <c:pt idx="2626" formatCode="General">
                  <c:v>81.4386898777922</c:v>
                </c:pt>
                <c:pt idx="2627" formatCode="General">
                  <c:v>81.448190875192509</c:v>
                </c:pt>
                <c:pt idx="2628" formatCode="General">
                  <c:v>81.457707597411186</c:v>
                </c:pt>
                <c:pt idx="2629" formatCode="General">
                  <c:v>81.467240137168943</c:v>
                </c:pt>
                <c:pt idx="2630" formatCode="General">
                  <c:v>81.476788588013179</c:v>
                </c:pt>
                <c:pt idx="2631" formatCode="General">
                  <c:v>81.486353044328368</c:v>
                </c:pt>
                <c:pt idx="2632" formatCode="General">
                  <c:v>81.495933601346266</c:v>
                </c:pt>
                <c:pt idx="2633" formatCode="General">
                  <c:v>81.505530355156665</c:v>
                </c:pt>
                <c:pt idx="2634" formatCode="General">
                  <c:v>81.515143402718024</c:v>
                </c:pt>
                <c:pt idx="2635" formatCode="General">
                  <c:v>81.524772841868369</c:v>
                </c:pt>
                <c:pt idx="2636" formatCode="General">
                  <c:v>81.534418771336362</c:v>
                </c:pt>
                <c:pt idx="2637" formatCode="General">
                  <c:v>81.544081290752644</c:v>
                </c:pt>
                <c:pt idx="2638" formatCode="General">
                  <c:v>81.553760500661141</c:v>
                </c:pt>
                <c:pt idx="2639" formatCode="General">
                  <c:v>81.563456502530798</c:v>
                </c:pt>
                <c:pt idx="2640" formatCode="General">
                  <c:v>81.57316939876732</c:v>
                </c:pt>
                <c:pt idx="2641" formatCode="General">
                  <c:v>81.582899292725202</c:v>
                </c:pt>
                <c:pt idx="2642" formatCode="General">
                  <c:v>81.592646288719862</c:v>
                </c:pt>
                <c:pt idx="2643" formatCode="General">
                  <c:v>81.602410492040192</c:v>
                </c:pt>
                <c:pt idx="2644" formatCode="General">
                  <c:v>81.612192008961003</c:v>
                </c:pt>
                <c:pt idx="2645" formatCode="General">
                  <c:v>81.621990946755915</c:v>
                </c:pt>
                <c:pt idx="2646" formatCode="General">
                  <c:v>81.631807413710348</c:v>
                </c:pt>
                <c:pt idx="2647" formatCode="General">
                  <c:v>81.641641519134808</c:v>
                </c:pt>
                <c:pt idx="2648" formatCode="General">
                  <c:v>81.651493373378244</c:v>
                </c:pt>
                <c:pt idx="2649" formatCode="General">
                  <c:v>81.661363087841877</c:v>
                </c:pt>
                <c:pt idx="2650" formatCode="General">
                  <c:v>81.671250774993027</c:v>
                </c:pt>
                <c:pt idx="2651" formatCode="General">
                  <c:v>81.681156548379235</c:v>
                </c:pt>
                <c:pt idx="2652" formatCode="General">
                  <c:v>81.691080522642764</c:v>
                </c:pt>
                <c:pt idx="2653" formatCode="General">
                  <c:v>81.701022813535147</c:v>
                </c:pt>
                <c:pt idx="2654" formatCode="General">
                  <c:v>81.710983537932051</c:v>
                </c:pt>
                <c:pt idx="2655" formatCode="General">
                  <c:v>81.720962813848544</c:v>
                </c:pt>
                <c:pt idx="2656" formatCode="General">
                  <c:v>81.730960760454337</c:v>
                </c:pt>
                <c:pt idx="2657" formatCode="General">
                  <c:v>81.740977498089563</c:v>
                </c:pt>
                <c:pt idx="2658" formatCode="General">
                  <c:v>81.751013148280705</c:v>
                </c:pt>
                <c:pt idx="2659" formatCode="General">
                  <c:v>81.761067833756698</c:v>
                </c:pt>
                <c:pt idx="2660" formatCode="General">
                  <c:v>81.771141678465611</c:v>
                </c:pt>
                <c:pt idx="2661" formatCode="General">
                  <c:v>81.781234807591275</c:v>
                </c:pt>
                <c:pt idx="2662" formatCode="General">
                  <c:v>81.791347347570436</c:v>
                </c:pt>
                <c:pt idx="2663" formatCode="General">
                  <c:v>81.801479426110134</c:v>
                </c:pt>
                <c:pt idx="2664" formatCode="General">
                  <c:v>81.811631172205338</c:v>
                </c:pt>
                <c:pt idx="2665" formatCode="General">
                  <c:v>81.821802716157109</c:v>
                </c:pt>
                <c:pt idx="2666" formatCode="General">
                  <c:v>81.831994189590702</c:v>
                </c:pt>
                <c:pt idx="2667" formatCode="General">
                  <c:v>81.8422057254744</c:v>
                </c:pt>
                <c:pt idx="2668" formatCode="General">
                  <c:v>81.852437458138397</c:v>
                </c:pt>
                <c:pt idx="2669" formatCode="General">
                  <c:v>81.862689523294208</c:v>
                </c:pt>
                <c:pt idx="2670" formatCode="General">
                  <c:v>81.872962058054284</c:v>
                </c:pt>
                <c:pt idx="2671" formatCode="General">
                  <c:v>81.883255200952135</c:v>
                </c:pt>
                <c:pt idx="2672" formatCode="General">
                  <c:v>81.893569091962647</c:v>
                </c:pt>
                <c:pt idx="2673" formatCode="General">
                  <c:v>81.903903872522918</c:v>
                </c:pt>
                <c:pt idx="2674" formatCode="General">
                  <c:v>81.914259685553432</c:v>
                </c:pt>
                <c:pt idx="2675" formatCode="General">
                  <c:v>81.924636675479576</c:v>
                </c:pt>
                <c:pt idx="2676" formatCode="General">
                  <c:v>81.935034988253605</c:v>
                </c:pt>
                <c:pt idx="2677" formatCode="General">
                  <c:v>81.945454771377044</c:v>
                </c:pt>
                <c:pt idx="2678" formatCode="General">
                  <c:v>81.955896173923421</c:v>
                </c:pt>
                <c:pt idx="2679" formatCode="General">
                  <c:v>81.966359346561489</c:v>
                </c:pt>
                <c:pt idx="2680" formatCode="General">
                  <c:v>81.976844441578933</c:v>
                </c:pt>
                <c:pt idx="2681" formatCode="General">
                  <c:v>81.98735161290638</c:v>
                </c:pt>
                <c:pt idx="2682" formatCode="General">
                  <c:v>81.997881016141989</c:v>
                </c:pt>
                <c:pt idx="2683" formatCode="General">
                  <c:v>82.008432808576487</c:v>
                </c:pt>
                <c:pt idx="2684" formatCode="General">
                  <c:v>82.019007149218695</c:v>
                </c:pt>
                <c:pt idx="2685" formatCode="General">
                  <c:v>82.029604198821403</c:v>
                </c:pt>
                <c:pt idx="2686" formatCode="General">
                  <c:v>82.040224119908046</c:v>
                </c:pt>
                <c:pt idx="2687" formatCode="General">
                  <c:v>82.050867076799577</c:v>
                </c:pt>
                <c:pt idx="2688" formatCode="General">
                  <c:v>82.061533235642017</c:v>
                </c:pt>
                <c:pt idx="2689" formatCode="General">
                  <c:v>82.072222764434585</c:v>
                </c:pt>
                <c:pt idx="2690" formatCode="General">
                  <c:v>82.082935833058329</c:v>
                </c:pt>
                <c:pt idx="2691" formatCode="General">
                  <c:v>82.093672613305202</c:v>
                </c:pt>
                <c:pt idx="2692" formatCode="General">
                  <c:v>82.104433278907976</c:v>
                </c:pt>
                <c:pt idx="2693" formatCode="General">
                  <c:v>82.115218005570526</c:v>
                </c:pt>
                <c:pt idx="2694" formatCode="General">
                  <c:v>82.126026970998836</c:v>
                </c:pt>
                <c:pt idx="2695" formatCode="General">
                  <c:v>82.136860354932523</c:v>
                </c:pt>
                <c:pt idx="2696" formatCode="General">
                  <c:v>82.147718339177132</c:v>
                </c:pt>
                <c:pt idx="2697" formatCode="General">
                  <c:v>82.158601107636983</c:v>
                </c:pt>
                <c:pt idx="2698" formatCode="General">
                  <c:v>82.169508846348762</c:v>
                </c:pt>
                <c:pt idx="2699" formatCode="General">
                  <c:v>82.180441743515672</c:v>
                </c:pt>
                <c:pt idx="2700" formatCode="General">
                  <c:v>82.191399989542433</c:v>
                </c:pt>
                <c:pt idx="2701" formatCode="General">
                  <c:v>82.202383777070949</c:v>
                </c:pt>
                <c:pt idx="2702" formatCode="General">
                  <c:v>82.213393301016637</c:v>
                </c:pt>
                <c:pt idx="2703" formatCode="General">
                  <c:v>82.22442875860564</c:v>
                </c:pt>
                <c:pt idx="2704" formatCode="General">
                  <c:v>82.235490349412657</c:v>
                </c:pt>
                <c:pt idx="2705" formatCode="General">
                  <c:v>82.246578275399827</c:v>
                </c:pt>
                <c:pt idx="2706" formatCode="General">
                  <c:v>82.257692740956102</c:v>
                </c:pt>
                <c:pt idx="2707" formatCode="General">
                  <c:v>82.268833952937669</c:v>
                </c:pt>
                <c:pt idx="2708" formatCode="General">
                  <c:v>82.280002120709284</c:v>
                </c:pt>
                <c:pt idx="2709" formatCode="General">
                  <c:v>82.291197456186183</c:v>
                </c:pt>
                <c:pt idx="2710" formatCode="General">
                  <c:v>82.30242017387728</c:v>
                </c:pt>
                <c:pt idx="2711" formatCode="General">
                  <c:v>82.313670490928999</c:v>
                </c:pt>
                <c:pt idx="2712" formatCode="General">
                  <c:v>82.324948627170258</c:v>
                </c:pt>
                <c:pt idx="2713" formatCode="General">
                  <c:v>82.336254805158219</c:v>
                </c:pt>
                <c:pt idx="2714" formatCode="General">
                  <c:v>82.347589250225255</c:v>
                </c:pt>
                <c:pt idx="2715" formatCode="General">
                  <c:v>82.358952190526821</c:v>
                </c:pt>
                <c:pt idx="2716" formatCode="General">
                  <c:v>82.370343857090404</c:v>
                </c:pt>
                <c:pt idx="2717" formatCode="General">
                  <c:v>82.381764483865581</c:v>
                </c:pt>
                <c:pt idx="2718" formatCode="General">
                  <c:v>82.393214307775182</c:v>
                </c:pt>
                <c:pt idx="2719" formatCode="General">
                  <c:v>82.404693568767541</c:v>
                </c:pt>
                <c:pt idx="2720" formatCode="General">
                  <c:v>82.416202509870018</c:v>
                </c:pt>
                <c:pt idx="2721" formatCode="General">
                  <c:v>82.42774137724372</c:v>
                </c:pt>
                <c:pt idx="2722" formatCode="General">
                  <c:v>82.43931042023938</c:v>
                </c:pt>
                <c:pt idx="2723" formatCode="General">
                  <c:v>82.450909891454486</c:v>
                </c:pt>
                <c:pt idx="2724" formatCode="General">
                  <c:v>82.462540046791972</c:v>
                </c:pt>
                <c:pt idx="2725" formatCode="General">
                  <c:v>82.47420114551997</c:v>
                </c:pt>
                <c:pt idx="2726" formatCode="General">
                  <c:v>82.485893450333037</c:v>
                </c:pt>
                <c:pt idx="2727" formatCode="General">
                  <c:v>82.497617227414921</c:v>
                </c:pt>
                <c:pt idx="2728" formatCode="General">
                  <c:v>82.509372746502592</c:v>
                </c:pt>
                <c:pt idx="2729" formatCode="General">
                  <c:v>82.521160280952017</c:v>
                </c:pt>
                <c:pt idx="2730" formatCode="General">
                  <c:v>82.532980107805216</c:v>
                </c:pt>
                <c:pt idx="2731" formatCode="General">
                  <c:v>82.544832507859184</c:v>
                </c:pt>
                <c:pt idx="2732" formatCode="General">
                  <c:v>82.556717765736238</c:v>
                </c:pt>
                <c:pt idx="2733" formatCode="General">
                  <c:v>82.568636169956207</c:v>
                </c:pt>
                <c:pt idx="2734" formatCode="General">
                  <c:v>82.580588013010228</c:v>
                </c:pt>
                <c:pt idx="2735" formatCode="General">
                  <c:v>82.592573591436448</c:v>
                </c:pt>
                <c:pt idx="2736" formatCode="General">
                  <c:v>82.60459320589753</c:v>
                </c:pt>
                <c:pt idx="2737" formatCode="General">
                  <c:v>82.616647161259991</c:v>
                </c:pt>
                <c:pt idx="2738" formatCode="General">
                  <c:v>82.628735766675575</c:v>
                </c:pt>
                <c:pt idx="2739" formatCode="General">
                  <c:v>82.6408593356647</c:v>
                </c:pt>
                <c:pt idx="2740" formatCode="General">
                  <c:v>82.653018186201734</c:v>
                </c:pt>
                <c:pt idx="2741" formatCode="General">
                  <c:v>82.665212640802693</c:v>
                </c:pt>
                <c:pt idx="2742" formatCode="General">
                  <c:v>82.677443026614966</c:v>
                </c:pt>
                <c:pt idx="2743" formatCode="General">
                  <c:v>82.689709675509363</c:v>
                </c:pt>
                <c:pt idx="2744" formatCode="General">
                  <c:v>82.702012924174525</c:v>
                </c:pt>
                <c:pt idx="2745" formatCode="General">
                  <c:v>82.714353114213665</c:v>
                </c:pt>
                <c:pt idx="2746" formatCode="General">
                  <c:v>82.726730592243925</c:v>
                </c:pt>
                <c:pt idx="2747" formatCode="General">
                  <c:v>82.739145709998169</c:v>
                </c:pt>
                <c:pt idx="2748" formatCode="General">
                  <c:v>82.751598824429507</c:v>
                </c:pt>
                <c:pt idx="2749" formatCode="General">
                  <c:v>82.764090297818541</c:v>
                </c:pt>
                <c:pt idx="2750" formatCode="General">
                  <c:v>82.776620497883314</c:v>
                </c:pt>
                <c:pt idx="2751" formatCode="General">
                  <c:v>82.789189797892391</c:v>
                </c:pt>
                <c:pt idx="2752" formatCode="General">
                  <c:v>82.801798576780755</c:v>
                </c:pt>
                <c:pt idx="2753" formatCode="General">
                  <c:v>82.814447219268828</c:v>
                </c:pt>
                <c:pt idx="2754" formatCode="General">
                  <c:v>82.827136115984828</c:v>
                </c:pt>
                <c:pt idx="2755" formatCode="General">
                  <c:v>82.839865663590146</c:v>
                </c:pt>
                <c:pt idx="2756" formatCode="General">
                  <c:v>82.852636264908583</c:v>
                </c:pt>
                <c:pt idx="2757" formatCode="General">
                  <c:v>82.865448329058594</c:v>
                </c:pt>
                <c:pt idx="2758" formatCode="General">
                  <c:v>82.87830227158959</c:v>
                </c:pt>
                <c:pt idx="2759" formatCode="General">
                  <c:v>82.89119851462182</c:v>
                </c:pt>
                <c:pt idx="2760" formatCode="General">
                  <c:v>82.904137486990166</c:v>
                </c:pt>
                <c:pt idx="2761" formatCode="General">
                  <c:v>82.917119624391987</c:v>
                </c:pt>
                <c:pt idx="2762" formatCode="General">
                  <c:v>82.930145369539147</c:v>
                </c:pt>
                <c:pt idx="2763" formatCode="General">
                  <c:v>82.943215172314325</c:v>
                </c:pt>
                <c:pt idx="2764" formatCode="General">
                  <c:v>82.956329489931775</c:v>
                </c:pt>
                <c:pt idx="2765" formatCode="General">
                  <c:v>82.969488787102705</c:v>
                </c:pt>
                <c:pt idx="2766" formatCode="General">
                  <c:v>82.982693536205502</c:v>
                </c:pt>
                <c:pt idx="2767" formatCode="General">
                  <c:v>82.995944217460732</c:v>
                </c:pt>
                <c:pt idx="2768" formatCode="General">
                  <c:v>83.009241319111496</c:v>
                </c:pt>
                <c:pt idx="2769" formatCode="General">
                  <c:v>83.022585337608874</c:v>
                </c:pt>
                <c:pt idx="2770" formatCode="General">
                  <c:v>83.035976777802915</c:v>
                </c:pt>
                <c:pt idx="2771" formatCode="General">
                  <c:v>83.049416153139489</c:v>
                </c:pt>
                <c:pt idx="2772" formatCode="General">
                  <c:v>83.062903985862746</c:v>
                </c:pt>
                <c:pt idx="2773" formatCode="General">
                  <c:v>83.076440807223975</c:v>
                </c:pt>
                <c:pt idx="2774" formatCode="General">
                  <c:v>83.090027157696554</c:v>
                </c:pt>
                <c:pt idx="2775" formatCode="General">
                  <c:v>83.10366358719763</c:v>
                </c:pt>
                <c:pt idx="2776" formatCode="General">
                  <c:v>83.117350655316685</c:v>
                </c:pt>
                <c:pt idx="2777" formatCode="General">
                  <c:v>83.131088931550934</c:v>
                </c:pt>
                <c:pt idx="2778" formatCode="General">
                  <c:v>83.144878995548268</c:v>
                </c:pt>
                <c:pt idx="2779" formatCode="General">
                  <c:v>83.158721437357798</c:v>
                </c:pt>
                <c:pt idx="2780" formatCode="General">
                  <c:v>83.172616857688254</c:v>
                </c:pt>
                <c:pt idx="2781" formatCode="General">
                  <c:v>83.186565868174611</c:v>
                </c:pt>
                <c:pt idx="2782" formatCode="General">
                  <c:v>83.200569091653378</c:v>
                </c:pt>
                <c:pt idx="2783" formatCode="General">
                  <c:v>83.214627162446604</c:v>
                </c:pt>
                <c:pt idx="2784" formatCode="General">
                  <c:v>83.228740726655147</c:v>
                </c:pt>
                <c:pt idx="2785" formatCode="General">
                  <c:v>83.242910442461707</c:v>
                </c:pt>
                <c:pt idx="2786" formatCode="General">
                  <c:v>83.25713698044359</c:v>
                </c:pt>
                <c:pt idx="2787" formatCode="General">
                  <c:v>83.271421023896011</c:v>
                </c:pt>
                <c:pt idx="2788" formatCode="General">
                  <c:v>83.285763269166154</c:v>
                </c:pt>
                <c:pt idx="2789" formatCode="General">
                  <c:v>83.300164425998489</c:v>
                </c:pt>
                <c:pt idx="2790" formatCode="General">
                  <c:v>83.314625217891731</c:v>
                </c:pt>
                <c:pt idx="2791" formatCode="General">
                  <c:v>83.329146382468139</c:v>
                </c:pt>
                <c:pt idx="2792" formatCode="General">
                  <c:v>83.343728671855317</c:v>
                </c:pt>
                <c:pt idx="2793" formatCode="General">
                  <c:v>83.358372853081434</c:v>
                </c:pt>
                <c:pt idx="2794" formatCode="General">
                  <c:v>83.37307970848407</c:v>
                </c:pt>
                <c:pt idx="2795" formatCode="General">
                  <c:v>83.387850036133599</c:v>
                </c:pt>
                <c:pt idx="2796" formatCode="General">
                  <c:v>83.402684650271496</c:v>
                </c:pt>
                <c:pt idx="2797" formatCode="General">
                  <c:v>83.417584381764257</c:v>
                </c:pt>
                <c:pt idx="2798" formatCode="General">
                  <c:v>83.432550078573783</c:v>
                </c:pt>
                <c:pt idx="2799" formatCode="General">
                  <c:v>83.44758260624468</c:v>
                </c:pt>
                <c:pt idx="2800" formatCode="General">
                  <c:v>83.462682848409472</c:v>
                </c:pt>
                <c:pt idx="2801" formatCode="General">
                  <c:v>83.477851707312325</c:v>
                </c:pt>
                <c:pt idx="2802" formatCode="General">
                  <c:v>83.493090104352433</c:v>
                </c:pt>
                <c:pt idx="2803" formatCode="General">
                  <c:v>83.508398980647357</c:v>
                </c:pt>
                <c:pt idx="2804" formatCode="General">
                  <c:v>83.52377929761802</c:v>
                </c:pt>
                <c:pt idx="2805" formatCode="General">
                  <c:v>83.539232037595738</c:v>
                </c:pt>
                <c:pt idx="2806" formatCode="General">
                  <c:v>83.554758204452554</c:v>
                </c:pt>
                <c:pt idx="2807" formatCode="General">
                  <c:v>83.570358824255933</c:v>
                </c:pt>
                <c:pt idx="2808" formatCode="General">
                  <c:v>83.586034945949038</c:v>
                </c:pt>
                <c:pt idx="2809" formatCode="General">
                  <c:v>83.601787642057772</c:v>
                </c:pt>
                <c:pt idx="2810" formatCode="General">
                  <c:v>83.617618009425669</c:v>
                </c:pt>
                <c:pt idx="2811" formatCode="General">
                  <c:v>83.633527169978436</c:v>
                </c:pt>
                <c:pt idx="2812" formatCode="General">
                  <c:v>83.649516271519104</c:v>
                </c:pt>
                <c:pt idx="2813" formatCode="General">
                  <c:v>83.665586488555661</c:v>
                </c:pt>
                <c:pt idx="2814" formatCode="General">
                  <c:v>83.681739023162592</c:v>
                </c:pt>
                <c:pt idx="2815" formatCode="General">
                  <c:v>83.697975105878143</c:v>
                </c:pt>
                <c:pt idx="2816" formatCode="General">
                  <c:v>83.714295996638938</c:v>
                </c:pt>
                <c:pt idx="2817" formatCode="General">
                  <c:v>83.730702985754149</c:v>
                </c:pt>
                <c:pt idx="2818" formatCode="General">
                  <c:v>83.747197394921002</c:v>
                </c:pt>
                <c:pt idx="2819" formatCode="General">
                  <c:v>83.763780578283956</c:v>
                </c:pt>
                <c:pt idx="2820" formatCode="General">
                  <c:v>83.780453923539568</c:v>
                </c:pt>
                <c:pt idx="2821" formatCode="General">
                  <c:v>83.797218853089916</c:v>
                </c:pt>
                <c:pt idx="2822" formatCode="General">
                  <c:v>83.814076825246829</c:v>
                </c:pt>
                <c:pt idx="2823" formatCode="General">
                  <c:v>83.831029335489617</c:v>
                </c:pt>
                <c:pt idx="2824" formatCode="General">
                  <c:v>83.848077917779719</c:v>
                </c:pt>
                <c:pt idx="2825" formatCode="General">
                  <c:v>83.865224145934704</c:v>
                </c:pt>
                <c:pt idx="2826" formatCode="General">
                  <c:v>83.88246963506559</c:v>
                </c:pt>
                <c:pt idx="2827" formatCode="General">
                  <c:v>83.899816043080548</c:v>
                </c:pt>
                <c:pt idx="2828" formatCode="General">
                  <c:v>83.917265072259013</c:v>
                </c:pt>
                <c:pt idx="2829" formatCode="General">
                  <c:v>83.93481847090024</c:v>
                </c:pt>
                <c:pt idx="2830" formatCode="General">
                  <c:v>83.95247803505049</c:v>
                </c:pt>
                <c:pt idx="2831" formatCode="General">
                  <c:v>83.970245610313526</c:v>
                </c:pt>
                <c:pt idx="2832" formatCode="General">
                  <c:v>83.988123093749422</c:v>
                </c:pt>
                <c:pt idx="2833" formatCode="General">
                  <c:v>84.006112435866797</c:v>
                </c:pt>
                <c:pt idx="2834" formatCode="General">
                  <c:v>84.024215642714182</c:v>
                </c:pt>
                <c:pt idx="2835" formatCode="General">
                  <c:v>84.042434778076753</c:v>
                </c:pt>
                <c:pt idx="2836" formatCode="General">
                  <c:v>84.060771965784625</c:v>
                </c:pt>
                <c:pt idx="2837" formatCode="General">
                  <c:v>84.079229392139794</c:v>
                </c:pt>
                <c:pt idx="2838" formatCode="General">
                  <c:v>84.097809308469465</c:v>
                </c:pt>
                <c:pt idx="2839" formatCode="General">
                  <c:v>84.116514033813289</c:v>
                </c:pt>
                <c:pt idx="2840" formatCode="General">
                  <c:v>84.135345957753728</c:v>
                </c:pt>
                <c:pt idx="2841" formatCode="General">
                  <c:v>84.154307543398531</c:v>
                </c:pt>
                <c:pt idx="2842" formatCode="General">
                  <c:v>84.173401330525365</c:v>
                </c:pt>
                <c:pt idx="2843" formatCode="General">
                  <c:v>84.192629938899685</c:v>
                </c:pt>
                <c:pt idx="2844" formatCode="General">
                  <c:v>84.211996071777307</c:v>
                </c:pt>
                <c:pt idx="2845" formatCode="General">
                  <c:v>84.231502519604433</c:v>
                </c:pt>
                <c:pt idx="2846" formatCode="General">
                  <c:v>84.251152163928751</c:v>
                </c:pt>
                <c:pt idx="2847" formatCode="General">
                  <c:v>84.27094798153648</c:v>
                </c:pt>
                <c:pt idx="2848" formatCode="General">
                  <c:v>84.290893048831308</c:v>
                </c:pt>
                <c:pt idx="2849" formatCode="General">
                  <c:v>84.310990546472695</c:v>
                </c:pt>
                <c:pt idx="2850" formatCode="General">
                  <c:v>84.331243764292267</c:v>
                </c:pt>
                <c:pt idx="2851" formatCode="General">
                  <c:v>84.351656106509111</c:v>
                </c:pt>
                <c:pt idx="2852" formatCode="General">
                  <c:v>84.372231097265868</c:v>
                </c:pt>
                <c:pt idx="2853" formatCode="General">
                  <c:v>84.392972386510408</c:v>
                </c:pt>
                <c:pt idx="2854" formatCode="General">
                  <c:v>84.41388375624912</c:v>
                </c:pt>
                <c:pt idx="2855" formatCode="General">
                  <c:v>84.434969127201057</c:v>
                </c:pt>
                <c:pt idx="2856" formatCode="General">
                  <c:v>84.456232565884406</c:v>
                </c:pt>
                <c:pt idx="2857" formatCode="General">
                  <c:v>84.477678292169969</c:v>
                </c:pt>
                <c:pt idx="2858" formatCode="General">
                  <c:v>84.499310687339246</c:v>
                </c:pt>
                <c:pt idx="2859" formatCode="General">
                  <c:v>84.521134302689077</c:v>
                </c:pt>
                <c:pt idx="2860" formatCode="General">
                  <c:v>84.543153868728069</c:v>
                </c:pt>
                <c:pt idx="2861" formatCode="General">
                  <c:v>84.565374305015197</c:v>
                </c:pt>
                <c:pt idx="2862" formatCode="General">
                  <c:v>84.58780073069579</c:v>
                </c:pt>
                <c:pt idx="2863" formatCode="General">
                  <c:v>84.610438475795632</c:v>
                </c:pt>
                <c:pt idx="2864" formatCode="General">
                  <c:v>84.633293093340754</c:v>
                </c:pt>
                <c:pt idx="2865" formatCode="General">
                  <c:v>84.656370372376983</c:v>
                </c:pt>
                <c:pt idx="2866" formatCode="General">
                  <c:v>84.67967635197185</c:v>
                </c:pt>
                <c:pt idx="2867" formatCode="General">
                  <c:v>84.703217336290223</c:v>
                </c:pt>
                <c:pt idx="2868" formatCode="General">
                  <c:v>84.726999910845208</c:v>
                </c:pt>
                <c:pt idx="2869" formatCode="General">
                  <c:v>84.751030960037511</c:v>
                </c:pt>
                <c:pt idx="2870" formatCode="General">
                  <c:v>84.775317686109162</c:v>
                </c:pt>
                <c:pt idx="2871" formatCode="General">
                  <c:v>84.799867629652667</c:v>
                </c:pt>
                <c:pt idx="2872" formatCode="General">
                  <c:v>84.824688691833188</c:v>
                </c:pt>
                <c:pt idx="2873" formatCode="General">
                  <c:v>84.849789158500485</c:v>
                </c:pt>
                <c:pt idx="2874" formatCode="General">
                  <c:v>84.875177726389225</c:v>
                </c:pt>
                <c:pt idx="2875" formatCode="General">
                  <c:v>84.900863531631529</c:v>
                </c:pt>
                <c:pt idx="2876" formatCode="General">
                  <c:v>84.926856180833838</c:v>
                </c:pt>
                <c:pt idx="2877" formatCode="General">
                  <c:v>84.953165785003691</c:v>
                </c:pt>
                <c:pt idx="2878" formatCode="General">
                  <c:v>84.979802996649894</c:v>
                </c:pt>
                <c:pt idx="2879" formatCode="General">
                  <c:v>85.006779050423376</c:v>
                </c:pt>
                <c:pt idx="2880" formatCode="General">
                  <c:v>85.034105807717893</c:v>
                </c:pt>
                <c:pt idx="2881" formatCode="General">
                  <c:v>85.061795805708059</c:v>
                </c:pt>
                <c:pt idx="2882" formatCode="General">
                  <c:v>85.089862311372485</c:v>
                </c:pt>
                <c:pt idx="2883" formatCode="General">
                  <c:v>85.118319381130874</c:v>
                </c:pt>
                <c:pt idx="2884" formatCode="General">
                  <c:v>85.147181926818376</c:v>
                </c:pt>
                <c:pt idx="2885" formatCode="General">
                  <c:v>85.176465788834093</c:v>
                </c:pt>
                <c:pt idx="2886" formatCode="General">
                  <c:v>85.206187817432706</c:v>
                </c:pt>
                <c:pt idx="2887" formatCode="General">
                  <c:v>85.236365963285834</c:v>
                </c:pt>
                <c:pt idx="2888" formatCode="General">
                  <c:v>85.267019378628319</c:v>
                </c:pt>
                <c:pt idx="2889" formatCode="General">
                  <c:v>85.29816853052867</c:v>
                </c:pt>
                <c:pt idx="2890" formatCode="General">
                  <c:v>85.329835328094134</c:v>
                </c:pt>
                <c:pt idx="2891" formatCode="General">
                  <c:v>85.362043265746166</c:v>
                </c:pt>
                <c:pt idx="2892" formatCode="General">
                  <c:v>85.394817585098707</c:v>
                </c:pt>
                <c:pt idx="2893" formatCode="General">
                  <c:v>85.428185458453655</c:v>
                </c:pt>
                <c:pt idx="2894" formatCode="General">
                  <c:v>85.462176197519554</c:v>
                </c:pt>
                <c:pt idx="2895" formatCode="General">
                  <c:v>85.496821491687612</c:v>
                </c:pt>
                <c:pt idx="2896" formatCode="General">
                  <c:v>85.532155681103475</c:v>
                </c:pt>
                <c:pt idx="2897" formatCode="General">
                  <c:v>85.568216070898217</c:v>
                </c:pt>
                <c:pt idx="2898" formatCode="General">
                  <c:v>85.605043294357628</c:v>
                </c:pt>
                <c:pt idx="2899" formatCode="General">
                  <c:v>85.642681734596323</c:v>
                </c:pt>
                <c:pt idx="2900" formatCode="General">
                  <c:v>85.681180016580626</c:v>
                </c:pt>
                <c:pt idx="2901" formatCode="General">
                  <c:v>85.720591584268107</c:v>
                </c:pt>
                <c:pt idx="2902" formatCode="General">
                  <c:v>85.760975381416714</c:v>
                </c:pt>
                <c:pt idx="2903" formatCode="General">
                  <c:v>85.802396659561467</c:v>
                </c:pt>
                <c:pt idx="2904" formatCode="General">
                  <c:v>85.844927943180025</c:v>
                </c:pt>
                <c:pt idx="2905" formatCode="General">
                  <c:v>85.888650190763627</c:v>
                </c:pt>
                <c:pt idx="2906" formatCode="General">
                  <c:v>85.933654202231637</c:v>
                </c:pt>
                <c:pt idx="2907" formatCode="General">
                  <c:v>85.980042339123614</c:v>
                </c:pt>
                <c:pt idx="2908" formatCode="General">
                  <c:v>86.027930646120168</c:v>
                </c:pt>
                <c:pt idx="2909" formatCode="General">
                  <c:v>86.077451493471088</c:v>
                </c:pt>
                <c:pt idx="2910" formatCode="General">
                  <c:v>86.128756904128053</c:v>
                </c:pt>
                <c:pt idx="2911" formatCode="General">
                  <c:v>86.182022793497168</c:v>
                </c:pt>
                <c:pt idx="2912" formatCode="General">
                  <c:v>86.237454444500244</c:v>
                </c:pt>
                <c:pt idx="2913" formatCode="General">
                  <c:v>86.295293683727621</c:v>
                </c:pt>
                <c:pt idx="2914" formatCode="General">
                  <c:v>86.355828445707942</c:v>
                </c:pt>
                <c:pt idx="2915" formatCode="General">
                  <c:v>86.419405763660322</c:v>
                </c:pt>
                <c:pt idx="2916" formatCode="General">
                  <c:v>86.48644980018598</c:v>
                </c:pt>
                <c:pt idx="2917" formatCode="General">
                  <c:v>86.557487505905456</c:v>
                </c:pt>
                <c:pt idx="2918" formatCode="General">
                  <c:v>86.63318621302237</c:v>
                </c:pt>
                <c:pt idx="2919" formatCode="General">
                  <c:v>86.714410648450254</c:v>
                </c:pt>
                <c:pt idx="2920" formatCode="General">
                  <c:v>86.802313061960589</c:v>
                </c:pt>
                <c:pt idx="2921" formatCode="General">
                  <c:v>86.898483151173437</c:v>
                </c:pt>
                <c:pt idx="2922" formatCode="General">
                  <c:v>87.005213985772471</c:v>
                </c:pt>
                <c:pt idx="2923" formatCode="General">
                  <c:v>87.126014803179388</c:v>
                </c:pt>
                <c:pt idx="2924" formatCode="General">
                  <c:v>87.26671934079782</c:v>
                </c:pt>
                <c:pt idx="2925" formatCode="General">
                  <c:v>87.438316518654815</c:v>
                </c:pt>
                <c:pt idx="2926" formatCode="General">
                  <c:v>87.666474913454024</c:v>
                </c:pt>
                <c:pt idx="2927" formatCode="General">
                  <c:v>88.050563230918314</c:v>
                </c:pt>
              </c:numCache>
            </c:numRef>
          </c:xVal>
          <c:yVal>
            <c:numRef>
              <c:f>Univariate!UV_QQ_Beta</c:f>
              <c:numCache>
                <c:formatCode>0.0</c:formatCode>
                <c:ptCount val="2928"/>
                <c:pt idx="0">
                  <c:v>47.203866264735211</c:v>
                </c:pt>
                <c:pt idx="1">
                  <c:v>48.946541595397647</c:v>
                </c:pt>
                <c:pt idx="2">
                  <c:v>49.860104728799186</c:v>
                </c:pt>
                <c:pt idx="3">
                  <c:v>50.502337152036404</c:v>
                </c:pt>
                <c:pt idx="4">
                  <c:v>51.004599586479323</c:v>
                </c:pt>
                <c:pt idx="5">
                  <c:v>51.42028486421215</c:v>
                </c:pt>
                <c:pt idx="6">
                  <c:v>51.776693061318234</c:v>
                </c:pt>
                <c:pt idx="7">
                  <c:v>52.089765088613404</c:v>
                </c:pt>
                <c:pt idx="8">
                  <c:v>52.369662982133789</c:v>
                </c:pt>
                <c:pt idx="9">
                  <c:v>52.623283936015063</c:v>
                </c:pt>
                <c:pt idx="10">
                  <c:v>52.855535208883651</c:v>
                </c:pt>
                <c:pt idx="11">
                  <c:v>53.070039143603957</c:v>
                </c:pt>
                <c:pt idx="12">
                  <c:v>53.269549825716155</c:v>
                </c:pt>
                <c:pt idx="13">
                  <c:v>53.456212655237863</c:v>
                </c:pt>
                <c:pt idx="14">
                  <c:v>53.631733149426985</c:v>
                </c:pt>
                <c:pt idx="15">
                  <c:v>53.797490704053018</c:v>
                </c:pt>
                <c:pt idx="16">
                  <c:v>53.954617606176853</c:v>
                </c:pt>
                <c:pt idx="17">
                  <c:v>54.104055347219983</c:v>
                </c:pt>
                <c:pt idx="18">
                  <c:v>54.246595665334482</c:v>
                </c:pt>
                <c:pt idx="19">
                  <c:v>54.382911049162026</c:v>
                </c:pt>
                <c:pt idx="20">
                  <c:v>54.513577803935533</c:v>
                </c:pt>
                <c:pt idx="21">
                  <c:v>54.639093763346082</c:v>
                </c:pt>
                <c:pt idx="22">
                  <c:v>54.759892078289241</c:v>
                </c:pt>
                <c:pt idx="23">
                  <c:v>54.876352085163319</c:v>
                </c:pt>
                <c:pt idx="24">
                  <c:v>54.988807968814413</c:v>
                </c:pt>
                <c:pt idx="25">
                  <c:v>55.097555738385878</c:v>
                </c:pt>
                <c:pt idx="26">
                  <c:v>55.202858897196627</c:v>
                </c:pt>
                <c:pt idx="27">
                  <c:v>55.304953090683064</c:v>
                </c:pt>
                <c:pt idx="28">
                  <c:v>55.404049946682704</c:v>
                </c:pt>
                <c:pt idx="29">
                  <c:v>55.500340271536757</c:v>
                </c:pt>
                <c:pt idx="30">
                  <c:v>55.593996728031129</c:v>
                </c:pt>
                <c:pt idx="31">
                  <c:v>55.685176093256096</c:v>
                </c:pt>
                <c:pt idx="32">
                  <c:v>55.774021173403185</c:v>
                </c:pt>
                <c:pt idx="33">
                  <c:v>55.860662436482137</c:v>
                </c:pt>
                <c:pt idx="34">
                  <c:v>55.945219411619078</c:v>
                </c:pt>
                <c:pt idx="35">
                  <c:v>56.027801894047116</c:v>
                </c:pt>
                <c:pt idx="36">
                  <c:v>56.108510987439082</c:v>
                </c:pt>
                <c:pt idx="37">
                  <c:v>56.187440009357644</c:v>
                </c:pt>
                <c:pt idx="38">
                  <c:v>56.264675280940807</c:v>
                </c:pt>
                <c:pt idx="39">
                  <c:v>56.340296818222626</c:v>
                </c:pt>
                <c:pt idx="40">
                  <c:v>56.41437893950323</c:v>
                </c:pt>
                <c:pt idx="41">
                  <c:v>56.486990800768233</c:v>
                </c:pt>
                <c:pt idx="42">
                  <c:v>56.558196869197197</c:v>
                </c:pt>
                <c:pt idx="43">
                  <c:v>56.628057343197746</c:v>
                </c:pt>
                <c:pt idx="44">
                  <c:v>56.696628526086421</c:v>
                </c:pt>
                <c:pt idx="45">
                  <c:v>56.763963159451343</c:v>
                </c:pt>
                <c:pt idx="46">
                  <c:v>56.830110721331422</c:v>
                </c:pt>
                <c:pt idx="47">
                  <c:v>56.895117693597285</c:v>
                </c:pt>
                <c:pt idx="48">
                  <c:v>56.959027802292546</c:v>
                </c:pt>
                <c:pt idx="49">
                  <c:v>57.021882234167208</c:v>
                </c:pt>
                <c:pt idx="50">
                  <c:v>57.083719832192457</c:v>
                </c:pt>
                <c:pt idx="51">
                  <c:v>57.14457727247003</c:v>
                </c:pt>
                <c:pt idx="52">
                  <c:v>57.204489224631672</c:v>
                </c:pt>
                <c:pt idx="53">
                  <c:v>57.263488497552913</c:v>
                </c:pt>
                <c:pt idx="54">
                  <c:v>57.321606171973272</c:v>
                </c:pt>
                <c:pt idx="55">
                  <c:v>57.378871721417028</c:v>
                </c:pt>
                <c:pt idx="56">
                  <c:v>57.435313122637808</c:v>
                </c:pt>
                <c:pt idx="57">
                  <c:v>57.490956956662686</c:v>
                </c:pt>
                <c:pt idx="58">
                  <c:v>57.545828501385003</c:v>
                </c:pt>
                <c:pt idx="59">
                  <c:v>57.599951816544163</c:v>
                </c:pt>
                <c:pt idx="60">
                  <c:v>57.653349821835349</c:v>
                </c:pt>
                <c:pt idx="61">
                  <c:v>57.706044368808158</c:v>
                </c:pt>
                <c:pt idx="62">
                  <c:v>57.758056307140848</c:v>
                </c:pt>
                <c:pt idx="63">
                  <c:v>57.809405545812339</c:v>
                </c:pt>
                <c:pt idx="64">
                  <c:v>57.860111109638886</c:v>
                </c:pt>
                <c:pt idx="65">
                  <c:v>57.910191191592553</c:v>
                </c:pt>
                <c:pt idx="66">
                  <c:v>57.95966320127566</c:v>
                </c:pt>
                <c:pt idx="67">
                  <c:v>58.008543809886859</c:v>
                </c:pt>
                <c:pt idx="68">
                  <c:v>58.0568489919808</c:v>
                </c:pt>
                <c:pt idx="69">
                  <c:v>58.104594064293202</c:v>
                </c:pt>
                <c:pt idx="70">
                  <c:v>58.151793721876899</c:v>
                </c:pt>
                <c:pt idx="71">
                  <c:v>58.198462071770109</c:v>
                </c:pt>
                <c:pt idx="72">
                  <c:v>58.244612664397721</c:v>
                </c:pt>
                <c:pt idx="73">
                  <c:v>58.290258522887143</c:v>
                </c:pt>
                <c:pt idx="74">
                  <c:v>58.335412170463769</c:v>
                </c:pt>
                <c:pt idx="75">
                  <c:v>58.380085656075607</c:v>
                </c:pt>
                <c:pt idx="76">
                  <c:v>58.424290578383605</c:v>
                </c:pt>
                <c:pt idx="77">
                  <c:v>58.468038108241693</c:v>
                </c:pt>
                <c:pt idx="78">
                  <c:v>58.511339009779945</c:v>
                </c:pt>
                <c:pt idx="79">
                  <c:v>58.554203660194091</c:v>
                </c:pt>
                <c:pt idx="80">
                  <c:v>58.596642068336216</c:v>
                </c:pt>
                <c:pt idx="81">
                  <c:v>58.638663892192966</c:v>
                </c:pt>
                <c:pt idx="82">
                  <c:v>58.68027845533085</c:v>
                </c:pt>
                <c:pt idx="83">
                  <c:v>58.721494762381241</c:v>
                </c:pt>
                <c:pt idx="84">
                  <c:v>58.762321513632017</c:v>
                </c:pt>
                <c:pt idx="85">
                  <c:v>58.802767118787344</c:v>
                </c:pt>
                <c:pt idx="86">
                  <c:v>58.842839709952088</c:v>
                </c:pt>
                <c:pt idx="87">
                  <c:v>58.88254715389305</c:v>
                </c:pt>
                <c:pt idx="88">
                  <c:v>58.921897063625039</c:v>
                </c:pt>
                <c:pt idx="89">
                  <c:v>58.960896809366197</c:v>
                </c:pt>
                <c:pt idx="90">
                  <c:v>58.999553528903462</c:v>
                </c:pt>
                <c:pt idx="91">
                  <c:v>59.037874137406227</c:v>
                </c:pt>
                <c:pt idx="92">
                  <c:v>59.075865336723062</c:v>
                </c:pt>
                <c:pt idx="93">
                  <c:v>59.113533624194254</c:v>
                </c:pt>
                <c:pt idx="94">
                  <c:v>59.150885301010007</c:v>
                </c:pt>
                <c:pt idx="95">
                  <c:v>59.187926480142536</c:v>
                </c:pt>
                <c:pt idx="96">
                  <c:v>59.224663093877751</c:v>
                </c:pt>
                <c:pt idx="97">
                  <c:v>59.261100900970931</c:v>
                </c:pt>
                <c:pt idx="98">
                  <c:v>59.297245493448543</c:v>
                </c:pt>
                <c:pt idx="99">
                  <c:v>59.333102303077354</c:v>
                </c:pt>
                <c:pt idx="100">
                  <c:v>59.368676607520101</c:v>
                </c:pt>
                <c:pt idx="101">
                  <c:v>59.40397353619602</c:v>
                </c:pt>
                <c:pt idx="102">
                  <c:v>59.438998075862941</c:v>
                </c:pt>
                <c:pt idx="103">
                  <c:v>59.473755075937049</c:v>
                </c:pt>
                <c:pt idx="104">
                  <c:v>59.508249253564742</c:v>
                </c:pt>
                <c:pt idx="105">
                  <c:v>59.542485198460568</c:v>
                </c:pt>
                <c:pt idx="106">
                  <c:v>59.576467377524224</c:v>
                </c:pt>
                <c:pt idx="107">
                  <c:v>59.610200139248377</c:v>
                </c:pt>
                <c:pt idx="108">
                  <c:v>59.643687717928984</c:v>
                </c:pt>
                <c:pt idx="109">
                  <c:v>59.676934237688442</c:v>
                </c:pt>
                <c:pt idx="110">
                  <c:v>59.709943716321703</c:v>
                </c:pt>
                <c:pt idx="111">
                  <c:v>59.742720068974492</c:v>
                </c:pt>
                <c:pt idx="112">
                  <c:v>59.775267111662544</c:v>
                </c:pt>
                <c:pt idx="113">
                  <c:v>59.807588564640014</c:v>
                </c:pt>
                <c:pt idx="114">
                  <c:v>59.839688055624791</c:v>
                </c:pt>
                <c:pt idx="115">
                  <c:v>59.871569122888033</c:v>
                </c:pt>
                <c:pt idx="116">
                  <c:v>59.903235218214689</c:v>
                </c:pt>
                <c:pt idx="117">
                  <c:v>59.934689709741505</c:v>
                </c:pt>
                <c:pt idx="118">
                  <c:v>59.965935884678622</c:v>
                </c:pt>
                <c:pt idx="119">
                  <c:v>59.996976951920395</c:v>
                </c:pt>
                <c:pt idx="120">
                  <c:v>60.027816044550825</c:v>
                </c:pt>
                <c:pt idx="121">
                  <c:v>60.058456222248836</c:v>
                </c:pt>
                <c:pt idx="122">
                  <c:v>60.088900473598002</c:v>
                </c:pt>
                <c:pt idx="123">
                  <c:v>60.119151718305432</c:v>
                </c:pt>
                <c:pt idx="124">
                  <c:v>60.14921280933396</c:v>
                </c:pt>
                <c:pt idx="125">
                  <c:v>60.179086534951793</c:v>
                </c:pt>
                <c:pt idx="126">
                  <c:v>60.208775620703364</c:v>
                </c:pt>
                <c:pt idx="127">
                  <c:v>60.238282731305091</c:v>
                </c:pt>
                <c:pt idx="128">
                  <c:v>60.267610472469443</c:v>
                </c:pt>
                <c:pt idx="129">
                  <c:v>60.296761392660528</c:v>
                </c:pt>
                <c:pt idx="130">
                  <c:v>60.325737984784269</c:v>
                </c:pt>
                <c:pt idx="131">
                  <c:v>60.35454268781622</c:v>
                </c:pt>
                <c:pt idx="132">
                  <c:v>60.383177888369616</c:v>
                </c:pt>
                <c:pt idx="133">
                  <c:v>60.411645922206333</c:v>
                </c:pt>
                <c:pt idx="134">
                  <c:v>60.439949075693335</c:v>
                </c:pt>
                <c:pt idx="135">
                  <c:v>60.468089587206862</c:v>
                </c:pt>
                <c:pt idx="136">
                  <c:v>60.496069648486611</c:v>
                </c:pt>
                <c:pt idx="137">
                  <c:v>60.523891405942109</c:v>
                </c:pt>
                <c:pt idx="138">
                  <c:v>60.551556961913278</c:v>
                </c:pt>
                <c:pt idx="139">
                  <c:v>60.579068375887097</c:v>
                </c:pt>
                <c:pt idx="140">
                  <c:v>60.606427665672101</c:v>
                </c:pt>
                <c:pt idx="141">
                  <c:v>60.633636808532763</c:v>
                </c:pt>
                <c:pt idx="142">
                  <c:v>60.660697742285024</c:v>
                </c:pt>
                <c:pt idx="143">
                  <c:v>60.687612366354827</c:v>
                </c:pt>
                <c:pt idx="144">
                  <c:v>60.714382542801104</c:v>
                </c:pt>
                <c:pt idx="145">
                  <c:v>60.741010097304532</c:v>
                </c:pt>
                <c:pt idx="146">
                  <c:v>60.767496820123569</c:v>
                </c:pt>
                <c:pt idx="147">
                  <c:v>60.793844467019056</c:v>
                </c:pt>
                <c:pt idx="148">
                  <c:v>60.820054760148437</c:v>
                </c:pt>
                <c:pt idx="149">
                  <c:v>60.846129388931132</c:v>
                </c:pt>
                <c:pt idx="150">
                  <c:v>60.872070010885821</c:v>
                </c:pt>
                <c:pt idx="151">
                  <c:v>60.897878252441018</c:v>
                </c:pt>
                <c:pt idx="152">
                  <c:v>60.923555709719722</c:v>
                </c:pt>
                <c:pt idx="153">
                  <c:v>60.949103949299356</c:v>
                </c:pt>
                <c:pt idx="154">
                  <c:v>60.974524508947823</c:v>
                </c:pt>
                <c:pt idx="155">
                  <c:v>60.999818898336414</c:v>
                </c:pt>
                <c:pt idx="156">
                  <c:v>61.024988599730889</c:v>
                </c:pt>
                <c:pt idx="157">
                  <c:v>61.050035068661003</c:v>
                </c:pt>
                <c:pt idx="158">
                  <c:v>61.074959734569632</c:v>
                </c:pt>
                <c:pt idx="159">
                  <c:v>61.099764001442168</c:v>
                </c:pt>
                <c:pt idx="160">
                  <c:v>61.124449248416852</c:v>
                </c:pt>
                <c:pt idx="161">
                  <c:v>61.149016830376723</c:v>
                </c:pt>
                <c:pt idx="162">
                  <c:v>61.173468078523968</c:v>
                </c:pt>
                <c:pt idx="163">
                  <c:v>61.19780430093715</c:v>
                </c:pt>
                <c:pt idx="164">
                  <c:v>61.222026783112057</c:v>
                </c:pt>
                <c:pt idx="165">
                  <c:v>61.246136788486645</c:v>
                </c:pt>
                <c:pt idx="166">
                  <c:v>61.270135558950692</c:v>
                </c:pt>
                <c:pt idx="167">
                  <c:v>61.294024315340707</c:v>
                </c:pt>
                <c:pt idx="168">
                  <c:v>61.317804257920542</c:v>
                </c:pt>
                <c:pt idx="169">
                  <c:v>61.341476566848335</c:v>
                </c:pt>
                <c:pt idx="170">
                  <c:v>61.365042402630053</c:v>
                </c:pt>
                <c:pt idx="171">
                  <c:v>61.388502906560255</c:v>
                </c:pt>
                <c:pt idx="172">
                  <c:v>61.411859201150492</c:v>
                </c:pt>
                <c:pt idx="173">
                  <c:v>61.435112390545655</c:v>
                </c:pt>
                <c:pt idx="174">
                  <c:v>61.458263560928806</c:v>
                </c:pt>
                <c:pt idx="175">
                  <c:v>61.481313780914789</c:v>
                </c:pt>
                <c:pt idx="176">
                  <c:v>61.504264101933039</c:v>
                </c:pt>
                <c:pt idx="177">
                  <c:v>61.527115558599903</c:v>
                </c:pt>
                <c:pt idx="178">
                  <c:v>61.54986916908085</c:v>
                </c:pt>
                <c:pt idx="179">
                  <c:v>61.572525935442954</c:v>
                </c:pt>
                <c:pt idx="180">
                  <c:v>61.595086843997784</c:v>
                </c:pt>
                <c:pt idx="181">
                  <c:v>61.617552865635218</c:v>
                </c:pt>
                <c:pt idx="182">
                  <c:v>61.639924956148377</c:v>
                </c:pt>
                <c:pt idx="183">
                  <c:v>61.662204056549967</c:v>
                </c:pt>
                <c:pt idx="184">
                  <c:v>61.684391093380242</c:v>
                </c:pt>
                <c:pt idx="185">
                  <c:v>61.706486979007025</c:v>
                </c:pt>
                <c:pt idx="186">
                  <c:v>61.728492611917829</c:v>
                </c:pt>
                <c:pt idx="187">
                  <c:v>61.750408877004489</c:v>
                </c:pt>
                <c:pt idx="188">
                  <c:v>61.77223664584043</c:v>
                </c:pt>
                <c:pt idx="189">
                  <c:v>61.793976776950828</c:v>
                </c:pt>
                <c:pt idx="190">
                  <c:v>61.815630116075965</c:v>
                </c:pt>
                <c:pt idx="191">
                  <c:v>61.837197496427848</c:v>
                </c:pt>
                <c:pt idx="192">
                  <c:v>61.858679738940381</c:v>
                </c:pt>
                <c:pt idx="193">
                  <c:v>61.880077652513236</c:v>
                </c:pt>
                <c:pt idx="194">
                  <c:v>61.901392034249753</c:v>
                </c:pt>
                <c:pt idx="195">
                  <c:v>61.922623669688818</c:v>
                </c:pt>
                <c:pt idx="196">
                  <c:v>61.943773333031046</c:v>
                </c:pt>
                <c:pt idx="197">
                  <c:v>61.964841787359482</c:v>
                </c:pt>
                <c:pt idx="198">
                  <c:v>61.985829784854829</c:v>
                </c:pt>
                <c:pt idx="199">
                  <c:v>62.006738067005465</c:v>
                </c:pt>
                <c:pt idx="200">
                  <c:v>62.027567364812427</c:v>
                </c:pt>
                <c:pt idx="201">
                  <c:v>62.048318398989394</c:v>
                </c:pt>
                <c:pt idx="202">
                  <c:v>62.068991880157959</c:v>
                </c:pt>
                <c:pt idx="203">
                  <c:v>62.089588509038151</c:v>
                </c:pt>
                <c:pt idx="204">
                  <c:v>62.11010897663455</c:v>
                </c:pt>
                <c:pt idx="205">
                  <c:v>62.130553964417942</c:v>
                </c:pt>
                <c:pt idx="206">
                  <c:v>62.150924144502667</c:v>
                </c:pt>
                <c:pt idx="207">
                  <c:v>62.171220179819997</c:v>
                </c:pt>
                <c:pt idx="208">
                  <c:v>62.191442724287256</c:v>
                </c:pt>
                <c:pt idx="209">
                  <c:v>62.211592422973219</c:v>
                </c:pt>
                <c:pt idx="210">
                  <c:v>62.231669912259569</c:v>
                </c:pt>
                <c:pt idx="211">
                  <c:v>62.251675819998738</c:v>
                </c:pt>
                <c:pt idx="212">
                  <c:v>62.271610765668129</c:v>
                </c:pt>
                <c:pt idx="213">
                  <c:v>62.291475360520749</c:v>
                </c:pt>
                <c:pt idx="214">
                  <c:v>62.311270207732633</c:v>
                </c:pt>
                <c:pt idx="215">
                  <c:v>62.330995902546725</c:v>
                </c:pt>
                <c:pt idx="216">
                  <c:v>62.350653032413703</c:v>
                </c:pt>
                <c:pt idx="217">
                  <c:v>62.370242177129619</c:v>
                </c:pt>
                <c:pt idx="218">
                  <c:v>62.389763908970409</c:v>
                </c:pt>
                <c:pt idx="219">
                  <c:v>62.409218792823594</c:v>
                </c:pt>
                <c:pt idx="220">
                  <c:v>62.428607386316912</c:v>
                </c:pt>
                <c:pt idx="221">
                  <c:v>62.44793023994427</c:v>
                </c:pt>
                <c:pt idx="222">
                  <c:v>62.467187897188879</c:v>
                </c:pt>
                <c:pt idx="223">
                  <c:v>62.486380894643716</c:v>
                </c:pt>
                <c:pt idx="224">
                  <c:v>62.505509762129478</c:v>
                </c:pt>
                <c:pt idx="225">
                  <c:v>62.52457502280987</c:v>
                </c:pt>
                <c:pt idx="226">
                  <c:v>62.543577193304472</c:v>
                </c:pt>
                <c:pt idx="227">
                  <c:v>62.562516783799325</c:v>
                </c:pt>
                <c:pt idx="228">
                  <c:v>62.581394298154933</c:v>
                </c:pt>
                <c:pt idx="229">
                  <c:v>62.600210234012238</c:v>
                </c:pt>
                <c:pt idx="230">
                  <c:v>62.61896508289616</c:v>
                </c:pt>
                <c:pt idx="231">
                  <c:v>62.637659330317106</c:v>
                </c:pt>
                <c:pt idx="232">
                  <c:v>62.656293455870269</c:v>
                </c:pt>
                <c:pt idx="233">
                  <c:v>62.674867933333005</c:v>
                </c:pt>
                <c:pt idx="234">
                  <c:v>62.693383230759984</c:v>
                </c:pt>
                <c:pt idx="235">
                  <c:v>62.711839810576606</c:v>
                </c:pt>
                <c:pt idx="236">
                  <c:v>62.730238129670326</c:v>
                </c:pt>
                <c:pt idx="237">
                  <c:v>62.748578639480279</c:v>
                </c:pt>
                <c:pt idx="238">
                  <c:v>62.766861786084903</c:v>
                </c:pt>
                <c:pt idx="239">
                  <c:v>62.785088010287964</c:v>
                </c:pt>
                <c:pt idx="240">
                  <c:v>62.803257747702716</c:v>
                </c:pt>
                <c:pt idx="241">
                  <c:v>62.82137142883446</c:v>
                </c:pt>
                <c:pt idx="242">
                  <c:v>62.83942947916141</c:v>
                </c:pt>
                <c:pt idx="243">
                  <c:v>62.857432319213935</c:v>
                </c:pt>
                <c:pt idx="244">
                  <c:v>62.875380364652308</c:v>
                </c:pt>
                <c:pt idx="245">
                  <c:v>62.893274026342809</c:v>
                </c:pt>
                <c:pt idx="246">
                  <c:v>62.911113710432474</c:v>
                </c:pt>
                <c:pt idx="247">
                  <c:v>62.928899818422181</c:v>
                </c:pt>
                <c:pt idx="248">
                  <c:v>62.946632747238539</c:v>
                </c:pt>
                <c:pt idx="249">
                  <c:v>62.964312889304239</c:v>
                </c:pt>
                <c:pt idx="250">
                  <c:v>62.981940632607049</c:v>
                </c:pt>
                <c:pt idx="251">
                  <c:v>62.999516360767544</c:v>
                </c:pt>
                <c:pt idx="252">
                  <c:v>63.017040453105494</c:v>
                </c:pt>
                <c:pt idx="253">
                  <c:v>63.034513284704971</c:v>
                </c:pt>
                <c:pt idx="254">
                  <c:v>63.051935226478285</c:v>
                </c:pt>
                <c:pt idx="255">
                  <c:v>63.069306645228593</c:v>
                </c:pt>
                <c:pt idx="256">
                  <c:v>63.086627903711474</c:v>
                </c:pt>
                <c:pt idx="257">
                  <c:v>63.103899360695195</c:v>
                </c:pt>
                <c:pt idx="258">
                  <c:v>63.121121371019967</c:v>
                </c:pt>
                <c:pt idx="259">
                  <c:v>63.138294285656031</c:v>
                </c:pt>
                <c:pt idx="260">
                  <c:v>63.155418451760653</c:v>
                </c:pt>
                <c:pt idx="261">
                  <c:v>63.172494212734136</c:v>
                </c:pt>
                <c:pt idx="262">
                  <c:v>63.189521908274742</c:v>
                </c:pt>
                <c:pt idx="263">
                  <c:v>63.206501874432583</c:v>
                </c:pt>
                <c:pt idx="264">
                  <c:v>63.223434443662605</c:v>
                </c:pt>
                <c:pt idx="265">
                  <c:v>63.240319944876532</c:v>
                </c:pt>
                <c:pt idx="266">
                  <c:v>63.257158703493872</c:v>
                </c:pt>
                <c:pt idx="267">
                  <c:v>63.273951041492097</c:v>
                </c:pt>
                <c:pt idx="268">
                  <c:v>63.290697277455756</c:v>
                </c:pt>
                <c:pt idx="269">
                  <c:v>63.307397726624835</c:v>
                </c:pt>
                <c:pt idx="270">
                  <c:v>63.324052700942204</c:v>
                </c:pt>
                <c:pt idx="271">
                  <c:v>63.340662509100227</c:v>
                </c:pt>
                <c:pt idx="272">
                  <c:v>63.357227456586521</c:v>
                </c:pt>
                <c:pt idx="273">
                  <c:v>63.373747845728943</c:v>
                </c:pt>
                <c:pt idx="274">
                  <c:v>63.39022397573973</c:v>
                </c:pt>
                <c:pt idx="275">
                  <c:v>63.406656142758948</c:v>
                </c:pt>
                <c:pt idx="276">
                  <c:v>63.423044639897086</c:v>
                </c:pt>
                <c:pt idx="277">
                  <c:v>63.439389757276956</c:v>
                </c:pt>
                <c:pt idx="278">
                  <c:v>63.455691782074879</c:v>
                </c:pt>
                <c:pt idx="279">
                  <c:v>63.471950998561113</c:v>
                </c:pt>
                <c:pt idx="280">
                  <c:v>63.488167688139626</c:v>
                </c:pt>
                <c:pt idx="281">
                  <c:v>63.504342129387155</c:v>
                </c:pt>
                <c:pt idx="282">
                  <c:v>63.520474598091596</c:v>
                </c:pt>
                <c:pt idx="283">
                  <c:v>63.536565367289782</c:v>
                </c:pt>
                <c:pt idx="284">
                  <c:v>63.552614707304556</c:v>
                </c:pt>
                <c:pt idx="285">
                  <c:v>63.568622885781245</c:v>
                </c:pt>
                <c:pt idx="286">
                  <c:v>63.584590167723533</c:v>
                </c:pt>
                <c:pt idx="287">
                  <c:v>63.600516815528721</c:v>
                </c:pt>
                <c:pt idx="288">
                  <c:v>63.616403089022356</c:v>
                </c:pt>
                <c:pt idx="289">
                  <c:v>63.632249245492332</c:v>
                </c:pt>
                <c:pt idx="290">
                  <c:v>63.648055539722414</c:v>
                </c:pt>
                <c:pt idx="291">
                  <c:v>63.663822224025196</c:v>
                </c:pt>
                <c:pt idx="292">
                  <c:v>63.67954954827448</c:v>
                </c:pt>
                <c:pt idx="293">
                  <c:v>63.695237759937207</c:v>
                </c:pt>
                <c:pt idx="294">
                  <c:v>63.710887104104756</c:v>
                </c:pt>
                <c:pt idx="295">
                  <c:v>63.726497823523829</c:v>
                </c:pt>
                <c:pt idx="296">
                  <c:v>63.74207015862676</c:v>
                </c:pt>
                <c:pt idx="297">
                  <c:v>63.757604347561383</c:v>
                </c:pt>
                <c:pt idx="298">
                  <c:v>63.773100626220362</c:v>
                </c:pt>
                <c:pt idx="299">
                  <c:v>63.788559228270088</c:v>
                </c:pt>
                <c:pt idx="300">
                  <c:v>63.803980385179123</c:v>
                </c:pt>
                <c:pt idx="301">
                  <c:v>63.819364326246131</c:v>
                </c:pt>
                <c:pt idx="302">
                  <c:v>63.834711278627395</c:v>
                </c:pt>
                <c:pt idx="303">
                  <c:v>63.850021467363938</c:v>
                </c:pt>
                <c:pt idx="304">
                  <c:v>63.865295115408088</c:v>
                </c:pt>
                <c:pt idx="305">
                  <c:v>63.880532443649798</c:v>
                </c:pt>
                <c:pt idx="306">
                  <c:v>63.895733670942391</c:v>
                </c:pt>
                <c:pt idx="307">
                  <c:v>63.910899014127992</c:v>
                </c:pt>
                <c:pt idx="308">
                  <c:v>63.92602868806253</c:v>
                </c:pt>
                <c:pt idx="309">
                  <c:v>63.941122905640334</c:v>
                </c:pt>
                <c:pt idx="310">
                  <c:v>63.956181877818395</c:v>
                </c:pt>
                <c:pt idx="311">
                  <c:v>63.971205813640211</c:v>
                </c:pt>
                <c:pt idx="312">
                  <c:v>63.986194920259251</c:v>
                </c:pt>
                <c:pt idx="313">
                  <c:v>64.001149402962128</c:v>
                </c:pt>
                <c:pt idx="314">
                  <c:v>64.016069465191308</c:v>
                </c:pt>
                <c:pt idx="315">
                  <c:v>64.030955308567542</c:v>
                </c:pt>
                <c:pt idx="316">
                  <c:v>64.045807132912003</c:v>
                </c:pt>
                <c:pt idx="317">
                  <c:v>64.060625136267916</c:v>
                </c:pt>
                <c:pt idx="318">
                  <c:v>64.075409514922086</c:v>
                </c:pt>
                <c:pt idx="319">
                  <c:v>64.090160463425875</c:v>
                </c:pt>
                <c:pt idx="320">
                  <c:v>64.104878174616047</c:v>
                </c:pt>
                <c:pt idx="321">
                  <c:v>64.119562839635165</c:v>
                </c:pt>
                <c:pt idx="322">
                  <c:v>64.134214647951794</c:v>
                </c:pt>
                <c:pt idx="323">
                  <c:v>64.148833787380312</c:v>
                </c:pt>
                <c:pt idx="324">
                  <c:v>64.163420444100424</c:v>
                </c:pt>
                <c:pt idx="325">
                  <c:v>64.177974802676516</c:v>
                </c:pt>
                <c:pt idx="326">
                  <c:v>64.192497046076539</c:v>
                </c:pt>
                <c:pt idx="327">
                  <c:v>64.206987355690742</c:v>
                </c:pt>
                <c:pt idx="328">
                  <c:v>64.221445911350074</c:v>
                </c:pt>
                <c:pt idx="329">
                  <c:v>64.235872891344371</c:v>
                </c:pt>
                <c:pt idx="330">
                  <c:v>64.250268472440212</c:v>
                </c:pt>
                <c:pt idx="331">
                  <c:v>64.264632829898474</c:v>
                </c:pt>
                <c:pt idx="332">
                  <c:v>64.27896613749185</c:v>
                </c:pt>
                <c:pt idx="333">
                  <c:v>64.293268567521793</c:v>
                </c:pt>
                <c:pt idx="334">
                  <c:v>64.30754029083549</c:v>
                </c:pt>
                <c:pt idx="335">
                  <c:v>64.32178147684246</c:v>
                </c:pt>
                <c:pt idx="336">
                  <c:v>64.335992293530907</c:v>
                </c:pt>
                <c:pt idx="337">
                  <c:v>64.350172907483937</c:v>
                </c:pt>
                <c:pt idx="338">
                  <c:v>64.364323483895362</c:v>
                </c:pt>
                <c:pt idx="339">
                  <c:v>64.378444186585511</c:v>
                </c:pt>
                <c:pt idx="340">
                  <c:v>64.392535178016601</c:v>
                </c:pt>
                <c:pt idx="341">
                  <c:v>64.40659661930809</c:v>
                </c:pt>
                <c:pt idx="342">
                  <c:v>64.420628670251574</c:v>
                </c:pt>
                <c:pt idx="343">
                  <c:v>64.434631489325739</c:v>
                </c:pt>
                <c:pt idx="344">
                  <c:v>64.448605233710879</c:v>
                </c:pt>
                <c:pt idx="345">
                  <c:v>64.462550059303382</c:v>
                </c:pt>
                <c:pt idx="346">
                  <c:v>64.476466120729867</c:v>
                </c:pt>
                <c:pt idx="347">
                  <c:v>64.49035357136124</c:v>
                </c:pt>
                <c:pt idx="348">
                  <c:v>64.50421256332649</c:v>
                </c:pt>
                <c:pt idx="349">
                  <c:v>64.518043247526322</c:v>
                </c:pt>
                <c:pt idx="350">
                  <c:v>64.531845773646594</c:v>
                </c:pt>
                <c:pt idx="351">
                  <c:v>64.545620290171556</c:v>
                </c:pt>
                <c:pt idx="352">
                  <c:v>64.559366944396899</c:v>
                </c:pt>
                <c:pt idx="353">
                  <c:v>64.573085882442754</c:v>
                </c:pt>
                <c:pt idx="354">
                  <c:v>64.586777249266248</c:v>
                </c:pt>
                <c:pt idx="355">
                  <c:v>64.600441188674154</c:v>
                </c:pt>
                <c:pt idx="356">
                  <c:v>64.614077843335224</c:v>
                </c:pt>
                <c:pt idx="357">
                  <c:v>64.6276873547924</c:v>
                </c:pt>
                <c:pt idx="358">
                  <c:v>64.641269863474875</c:v>
                </c:pt>
                <c:pt idx="359">
                  <c:v>64.654825508709934</c:v>
                </c:pt>
                <c:pt idx="360">
                  <c:v>64.668354428734673</c:v>
                </c:pt>
                <c:pt idx="361">
                  <c:v>64.681856760707618</c:v>
                </c:pt>
                <c:pt idx="362">
                  <c:v>64.695332640720025</c:v>
                </c:pt>
                <c:pt idx="363">
                  <c:v>64.708782203807289</c:v>
                </c:pt>
                <c:pt idx="364">
                  <c:v>64.722205583959877</c:v>
                </c:pt>
                <c:pt idx="365">
                  <c:v>64.735602914134418</c:v>
                </c:pt>
                <c:pt idx="366">
                  <c:v>64.748974326264445</c:v>
                </c:pt>
                <c:pt idx="367">
                  <c:v>64.76231995127111</c:v>
                </c:pt>
                <c:pt idx="368">
                  <c:v>64.775639919073726</c:v>
                </c:pt>
                <c:pt idx="369">
                  <c:v>64.788934358600059</c:v>
                </c:pt>
                <c:pt idx="370">
                  <c:v>64.802203397796731</c:v>
                </c:pt>
                <c:pt idx="371">
                  <c:v>64.815447163639263</c:v>
                </c:pt>
                <c:pt idx="372">
                  <c:v>64.828665782142025</c:v>
                </c:pt>
                <c:pt idx="373">
                  <c:v>64.841859378368241</c:v>
                </c:pt>
                <c:pt idx="374">
                  <c:v>64.855028076439581</c:v>
                </c:pt>
                <c:pt idx="375">
                  <c:v>64.868171999545851</c:v>
                </c:pt>
                <c:pt idx="376">
                  <c:v>64.881291269954474</c:v>
                </c:pt>
                <c:pt idx="377">
                  <c:v>64.89438600901984</c:v>
                </c:pt>
                <c:pt idx="378">
                  <c:v>64.907456337192542</c:v>
                </c:pt>
                <c:pt idx="379">
                  <c:v>64.920502374028516</c:v>
                </c:pt>
                <c:pt idx="380">
                  <c:v>64.933524238198103</c:v>
                </c:pt>
                <c:pt idx="381">
                  <c:v>64.946522047494867</c:v>
                </c:pt>
                <c:pt idx="382">
                  <c:v>64.959495918844411</c:v>
                </c:pt>
                <c:pt idx="383">
                  <c:v>64.972445968313096</c:v>
                </c:pt>
                <c:pt idx="384">
                  <c:v>64.985372311116521</c:v>
                </c:pt>
                <c:pt idx="385">
                  <c:v>64.998275061628078</c:v>
                </c:pt>
                <c:pt idx="386">
                  <c:v>65.011154333387225</c:v>
                </c:pt>
                <c:pt idx="387">
                  <c:v>65.024010239107795</c:v>
                </c:pt>
                <c:pt idx="388">
                  <c:v>65.036842890686088</c:v>
                </c:pt>
                <c:pt idx="389">
                  <c:v>65.049652399208966</c:v>
                </c:pt>
                <c:pt idx="390">
                  <c:v>65.062438874961771</c:v>
                </c:pt>
                <c:pt idx="391">
                  <c:v>65.075202427436153</c:v>
                </c:pt>
                <c:pt idx="392">
                  <c:v>65.087943165337876</c:v>
                </c:pt>
                <c:pt idx="393">
                  <c:v>65.10066119659443</c:v>
                </c:pt>
                <c:pt idx="394">
                  <c:v>65.113356628362624</c:v>
                </c:pt>
                <c:pt idx="395">
                  <c:v>65.126029567035985</c:v>
                </c:pt>
                <c:pt idx="396">
                  <c:v>65.138680118252225</c:v>
                </c:pt>
                <c:pt idx="397">
                  <c:v>65.15130838690051</c:v>
                </c:pt>
                <c:pt idx="398">
                  <c:v>65.163914477128586</c:v>
                </c:pt>
                <c:pt idx="399">
                  <c:v>65.176498492350007</c:v>
                </c:pt>
                <c:pt idx="400">
                  <c:v>65.189060535251045</c:v>
                </c:pt>
                <c:pt idx="401">
                  <c:v>65.201600707797738</c:v>
                </c:pt>
                <c:pt idx="402">
                  <c:v>65.214119111242653</c:v>
                </c:pt>
                <c:pt idx="403">
                  <c:v>65.226615846131764</c:v>
                </c:pt>
                <c:pt idx="404">
                  <c:v>65.239091012311036</c:v>
                </c:pt>
                <c:pt idx="405">
                  <c:v>65.251544708933153</c:v>
                </c:pt>
                <c:pt idx="406">
                  <c:v>65.263977034463963</c:v>
                </c:pt>
                <c:pt idx="407">
                  <c:v>65.276388086688996</c:v>
                </c:pt>
                <c:pt idx="408">
                  <c:v>65.288777962719806</c:v>
                </c:pt>
                <c:pt idx="409">
                  <c:v>65.301146759000332</c:v>
                </c:pt>
                <c:pt idx="410">
                  <c:v>65.313494571313058</c:v>
                </c:pt>
                <c:pt idx="411">
                  <c:v>65.325821494785245</c:v>
                </c:pt>
                <c:pt idx="412">
                  <c:v>65.338127623894991</c:v>
                </c:pt>
                <c:pt idx="413">
                  <c:v>65.350413052477208</c:v>
                </c:pt>
                <c:pt idx="414">
                  <c:v>65.36267787372968</c:v>
                </c:pt>
                <c:pt idx="415">
                  <c:v>65.374922180218775</c:v>
                </c:pt>
                <c:pt idx="416">
                  <c:v>65.387146063885424</c:v>
                </c:pt>
                <c:pt idx="417">
                  <c:v>65.399349616050728</c:v>
                </c:pt>
                <c:pt idx="418">
                  <c:v>65.411532927421746</c:v>
                </c:pt>
                <c:pt idx="419">
                  <c:v>65.423696088097003</c:v>
                </c:pt>
                <c:pt idx="420">
                  <c:v>65.435839187572142</c:v>
                </c:pt>
                <c:pt idx="421">
                  <c:v>65.447962314745283</c:v>
                </c:pt>
                <c:pt idx="422">
                  <c:v>65.460065557922547</c:v>
                </c:pt>
                <c:pt idx="423">
                  <c:v>65.472149004823351</c:v>
                </c:pt>
                <c:pt idx="424">
                  <c:v>65.484212742585783</c:v>
                </c:pt>
                <c:pt idx="425">
                  <c:v>65.496256857771712</c:v>
                </c:pt>
                <c:pt idx="426">
                  <c:v>65.508281436372087</c:v>
                </c:pt>
                <c:pt idx="427">
                  <c:v>65.520286563811993</c:v>
                </c:pt>
                <c:pt idx="428">
                  <c:v>65.532272324955713</c:v>
                </c:pt>
                <c:pt idx="429">
                  <c:v>65.544238804111785</c:v>
                </c:pt>
                <c:pt idx="430">
                  <c:v>65.556186085037865</c:v>
                </c:pt>
                <c:pt idx="431">
                  <c:v>65.568114250945669</c:v>
                </c:pt>
                <c:pt idx="432">
                  <c:v>65.58002338450585</c:v>
                </c:pt>
                <c:pt idx="433">
                  <c:v>65.591913567852671</c:v>
                </c:pt>
                <c:pt idx="434">
                  <c:v>65.603784882588869</c:v>
                </c:pt>
                <c:pt idx="435">
                  <c:v>65.61563740979021</c:v>
                </c:pt>
                <c:pt idx="436">
                  <c:v>65.627471230010215</c:v>
                </c:pt>
                <c:pt idx="437">
                  <c:v>65.639286423284673</c:v>
                </c:pt>
                <c:pt idx="438">
                  <c:v>65.651083069136178</c:v>
                </c:pt>
                <c:pt idx="439">
                  <c:v>65.662861246578629</c:v>
                </c:pt>
                <c:pt idx="440">
                  <c:v>65.674621034121614</c:v>
                </c:pt>
                <c:pt idx="441">
                  <c:v>65.686362509774852</c:v>
                </c:pt>
                <c:pt idx="442">
                  <c:v>65.698085751052446</c:v>
                </c:pt>
                <c:pt idx="443">
                  <c:v>65.709790834977198</c:v>
                </c:pt>
                <c:pt idx="444">
                  <c:v>65.72147783808488</c:v>
                </c:pt>
                <c:pt idx="445">
                  <c:v>65.733146836428375</c:v>
                </c:pt>
                <c:pt idx="446">
                  <c:v>65.744797905581834</c:v>
                </c:pt>
                <c:pt idx="447">
                  <c:v>65.756431120644791</c:v>
                </c:pt>
                <c:pt idx="448">
                  <c:v>65.768046556246233</c:v>
                </c:pt>
                <c:pt idx="449">
                  <c:v>65.779644286548518</c:v>
                </c:pt>
                <c:pt idx="450">
                  <c:v>65.791224385251496</c:v>
                </c:pt>
                <c:pt idx="451">
                  <c:v>65.802786925596294</c:v>
                </c:pt>
                <c:pt idx="452">
                  <c:v>65.814331980369303</c:v>
                </c:pt>
                <c:pt idx="453">
                  <c:v>65.825859621905948</c:v>
                </c:pt>
                <c:pt idx="454">
                  <c:v>65.837369922094553</c:v>
                </c:pt>
                <c:pt idx="455">
                  <c:v>65.848862952380017</c:v>
                </c:pt>
                <c:pt idx="456">
                  <c:v>65.860338783767659</c:v>
                </c:pt>
                <c:pt idx="457">
                  <c:v>65.871797486826793</c:v>
                </c:pt>
                <c:pt idx="458">
                  <c:v>65.88323913169441</c:v>
                </c:pt>
                <c:pt idx="459">
                  <c:v>65.894663788078802</c:v>
                </c:pt>
                <c:pt idx="460">
                  <c:v>65.906071525263116</c:v>
                </c:pt>
                <c:pt idx="461">
                  <c:v>65.917462412108875</c:v>
                </c:pt>
                <c:pt idx="462">
                  <c:v>65.928836517059452</c:v>
                </c:pt>
                <c:pt idx="463">
                  <c:v>65.940193908143627</c:v>
                </c:pt>
                <c:pt idx="464">
                  <c:v>65.951534652978864</c:v>
                </c:pt>
                <c:pt idx="465">
                  <c:v>65.962858818774791</c:v>
                </c:pt>
                <c:pt idx="466">
                  <c:v>65.974166472336563</c:v>
                </c:pt>
                <c:pt idx="467">
                  <c:v>65.98545768006808</c:v>
                </c:pt>
                <c:pt idx="468">
                  <c:v>65.996732507975395</c:v>
                </c:pt>
                <c:pt idx="469">
                  <c:v>66.007991021669866</c:v>
                </c:pt>
                <c:pt idx="470">
                  <c:v>66.019233286371403</c:v>
                </c:pt>
                <c:pt idx="471">
                  <c:v>66.030459366911671</c:v>
                </c:pt>
                <c:pt idx="472">
                  <c:v>66.041669327737239</c:v>
                </c:pt>
                <c:pt idx="473">
                  <c:v>66.0528632329126</c:v>
                </c:pt>
                <c:pt idx="474">
                  <c:v>66.064041146123401</c:v>
                </c:pt>
                <c:pt idx="475">
                  <c:v>66.075203130679441</c:v>
                </c:pt>
                <c:pt idx="476">
                  <c:v>66.086349249517639</c:v>
                </c:pt>
                <c:pt idx="477">
                  <c:v>66.097479565205091</c:v>
                </c:pt>
                <c:pt idx="478">
                  <c:v>66.108594139942028</c:v>
                </c:pt>
                <c:pt idx="479">
                  <c:v>66.119693035564723</c:v>
                </c:pt>
                <c:pt idx="480">
                  <c:v>66.130776313548395</c:v>
                </c:pt>
                <c:pt idx="481">
                  <c:v>66.141844035010095</c:v>
                </c:pt>
                <c:pt idx="482">
                  <c:v>66.152896260711572</c:v>
                </c:pt>
                <c:pt idx="483">
                  <c:v>66.163933051062045</c:v>
                </c:pt>
                <c:pt idx="484">
                  <c:v>66.174954466121022</c:v>
                </c:pt>
                <c:pt idx="485">
                  <c:v>66.185960565601036</c:v>
                </c:pt>
                <c:pt idx="486">
                  <c:v>66.196951408870419</c:v>
                </c:pt>
                <c:pt idx="487">
                  <c:v>66.20792705495596</c:v>
                </c:pt>
                <c:pt idx="488">
                  <c:v>66.21888756254566</c:v>
                </c:pt>
                <c:pt idx="489">
                  <c:v>66.229832989991266</c:v>
                </c:pt>
                <c:pt idx="490">
                  <c:v>66.240763395310992</c:v>
                </c:pt>
                <c:pt idx="491">
                  <c:v>66.251678836192113</c:v>
                </c:pt>
                <c:pt idx="492">
                  <c:v>66.262579369993517</c:v>
                </c:pt>
                <c:pt idx="493">
                  <c:v>66.273465053748239</c:v>
                </c:pt>
                <c:pt idx="494">
                  <c:v>66.284335944166045</c:v>
                </c:pt>
                <c:pt idx="495">
                  <c:v>66.295192097635848</c:v>
                </c:pt>
                <c:pt idx="496">
                  <c:v>66.306033570228252</c:v>
                </c:pt>
                <c:pt idx="497">
                  <c:v>66.316860417698024</c:v>
                </c:pt>
                <c:pt idx="498">
                  <c:v>66.327672695486427</c:v>
                </c:pt>
                <c:pt idx="499">
                  <c:v>66.338470458723734</c:v>
                </c:pt>
                <c:pt idx="500">
                  <c:v>66.349253762231498</c:v>
                </c:pt>
                <c:pt idx="501">
                  <c:v>66.360022660525047</c:v>
                </c:pt>
                <c:pt idx="502">
                  <c:v>66.370777207815678</c:v>
                </c:pt>
                <c:pt idx="503">
                  <c:v>66.381517458013079</c:v>
                </c:pt>
                <c:pt idx="504">
                  <c:v>66.392243464727571</c:v>
                </c:pt>
                <c:pt idx="505">
                  <c:v>66.402955281272384</c:v>
                </c:pt>
                <c:pt idx="506">
                  <c:v>66.413652960665914</c:v>
                </c:pt>
                <c:pt idx="507">
                  <c:v>66.424336555633943</c:v>
                </c:pt>
                <c:pt idx="508">
                  <c:v>66.435006118611838</c:v>
                </c:pt>
                <c:pt idx="509">
                  <c:v>66.445661701746772</c:v>
                </c:pt>
                <c:pt idx="510">
                  <c:v>66.456303356899838</c:v>
                </c:pt>
                <c:pt idx="511">
                  <c:v>66.46693113564821</c:v>
                </c:pt>
                <c:pt idx="512">
                  <c:v>66.477545089287304</c:v>
                </c:pt>
                <c:pt idx="513">
                  <c:v>66.488145268832824</c:v>
                </c:pt>
                <c:pt idx="514">
                  <c:v>66.498731725022878</c:v>
                </c:pt>
                <c:pt idx="515">
                  <c:v>66.509304508320056</c:v>
                </c:pt>
                <c:pt idx="516">
                  <c:v>66.51986366891343</c:v>
                </c:pt>
                <c:pt idx="517">
                  <c:v>66.530409256720603</c:v>
                </c:pt>
                <c:pt idx="518">
                  <c:v>66.540941321389752</c:v>
                </c:pt>
                <c:pt idx="519">
                  <c:v>66.551459912301553</c:v>
                </c:pt>
                <c:pt idx="520">
                  <c:v>66.56196507857122</c:v>
                </c:pt>
                <c:pt idx="521">
                  <c:v>66.572456869050356</c:v>
                </c:pt>
                <c:pt idx="522">
                  <c:v>66.582935332329015</c:v>
                </c:pt>
                <c:pt idx="523">
                  <c:v>66.593400516737503</c:v>
                </c:pt>
                <c:pt idx="524">
                  <c:v>66.603852470348372</c:v>
                </c:pt>
                <c:pt idx="525">
                  <c:v>66.614291240978204</c:v>
                </c:pt>
                <c:pt idx="526">
                  <c:v>66.624716876189567</c:v>
                </c:pt>
                <c:pt idx="527">
                  <c:v>66.635129423292796</c:v>
                </c:pt>
                <c:pt idx="528">
                  <c:v>66.645528929347847</c:v>
                </c:pt>
                <c:pt idx="529">
                  <c:v>66.655915441166144</c:v>
                </c:pt>
                <c:pt idx="530">
                  <c:v>66.666289005312279</c:v>
                </c:pt>
                <c:pt idx="531">
                  <c:v>66.676649668105924</c:v>
                </c:pt>
                <c:pt idx="532">
                  <c:v>66.686997475623457</c:v>
                </c:pt>
                <c:pt idx="533">
                  <c:v>66.697332473699831</c:v>
                </c:pt>
                <c:pt idx="534">
                  <c:v>66.707654707930217</c:v>
                </c:pt>
                <c:pt idx="535">
                  <c:v>66.7179642236718</c:v>
                </c:pt>
                <c:pt idx="536">
                  <c:v>66.728261066045391</c:v>
                </c:pt>
                <c:pt idx="537">
                  <c:v>66.738545279937185</c:v>
                </c:pt>
                <c:pt idx="538">
                  <c:v>66.7488169100004</c:v>
                </c:pt>
                <c:pt idx="539">
                  <c:v>66.759076000656933</c:v>
                </c:pt>
                <c:pt idx="540">
                  <c:v>66.76932259609903</c:v>
                </c:pt>
                <c:pt idx="541">
                  <c:v>66.779556740290857</c:v>
                </c:pt>
                <c:pt idx="542">
                  <c:v>66.78977847697017</c:v>
                </c:pt>
                <c:pt idx="543">
                  <c:v>66.799987849649867</c:v>
                </c:pt>
                <c:pt idx="544">
                  <c:v>66.810184901619621</c:v>
                </c:pt>
                <c:pt idx="545">
                  <c:v>66.820369675947376</c:v>
                </c:pt>
                <c:pt idx="546">
                  <c:v>66.830542215480989</c:v>
                </c:pt>
                <c:pt idx="547">
                  <c:v>66.8407025628497</c:v>
                </c:pt>
                <c:pt idx="548">
                  <c:v>66.850850760465718</c:v>
                </c:pt>
                <c:pt idx="549">
                  <c:v>66.860986850525677</c:v>
                </c:pt>
                <c:pt idx="550">
                  <c:v>66.871110875012192</c:v>
                </c:pt>
                <c:pt idx="551">
                  <c:v>66.8812228756953</c:v>
                </c:pt>
                <c:pt idx="552">
                  <c:v>66.891322894133992</c:v>
                </c:pt>
                <c:pt idx="553">
                  <c:v>66.90141097167762</c:v>
                </c:pt>
                <c:pt idx="554">
                  <c:v>66.911487149467362</c:v>
                </c:pt>
                <c:pt idx="555">
                  <c:v>66.921551468437698</c:v>
                </c:pt>
                <c:pt idx="556">
                  <c:v>66.931603969317763</c:v>
                </c:pt>
                <c:pt idx="557">
                  <c:v>66.941644692632835</c:v>
                </c:pt>
                <c:pt idx="558">
                  <c:v>66.951673678705689</c:v>
                </c:pt>
                <c:pt idx="559">
                  <c:v>66.961690967657987</c:v>
                </c:pt>
                <c:pt idx="560">
                  <c:v>66.971696599411658</c:v>
                </c:pt>
                <c:pt idx="561">
                  <c:v>66.981690613690304</c:v>
                </c:pt>
                <c:pt idx="562">
                  <c:v>66.991673050020495</c:v>
                </c:pt>
                <c:pt idx="563">
                  <c:v>67.001643947733115</c:v>
                </c:pt>
                <c:pt idx="564">
                  <c:v>67.01160334596473</c:v>
                </c:pt>
                <c:pt idx="565">
                  <c:v>67.02155128365888</c:v>
                </c:pt>
                <c:pt idx="566">
                  <c:v>67.031487799567387</c:v>
                </c:pt>
                <c:pt idx="567">
                  <c:v>67.041412932251674</c:v>
                </c:pt>
                <c:pt idx="568">
                  <c:v>67.051326720083978</c:v>
                </c:pt>
                <c:pt idx="569">
                  <c:v>67.061229201248736</c:v>
                </c:pt>
                <c:pt idx="570">
                  <c:v>67.07112041374377</c:v>
                </c:pt>
                <c:pt idx="571">
                  <c:v>67.081000395381537</c:v>
                </c:pt>
                <c:pt idx="572">
                  <c:v>67.090869183790417</c:v>
                </c:pt>
                <c:pt idx="573">
                  <c:v>67.100726816415929</c:v>
                </c:pt>
                <c:pt idx="574">
                  <c:v>67.110573330521888</c:v>
                </c:pt>
                <c:pt idx="575">
                  <c:v>67.120408763191747</c:v>
                </c:pt>
                <c:pt idx="576">
                  <c:v>67.130233151329662</c:v>
                </c:pt>
                <c:pt idx="577">
                  <c:v>67.140046531661781</c:v>
                </c:pt>
                <c:pt idx="578">
                  <c:v>67.149848940737357</c:v>
                </c:pt>
                <c:pt idx="579">
                  <c:v>67.159640414929967</c:v>
                </c:pt>
                <c:pt idx="580">
                  <c:v>67.169420990438653</c:v>
                </c:pt>
                <c:pt idx="581">
                  <c:v>67.17919070328908</c:v>
                </c:pt>
                <c:pt idx="582">
                  <c:v>67.188949589334655</c:v>
                </c:pt>
                <c:pt idx="583">
                  <c:v>67.198697684257709</c:v>
                </c:pt>
                <c:pt idx="584">
                  <c:v>67.208435023570559</c:v>
                </c:pt>
                <c:pt idx="585">
                  <c:v>67.218161642616664</c:v>
                </c:pt>
                <c:pt idx="586">
                  <c:v>67.227877576571728</c:v>
                </c:pt>
                <c:pt idx="587">
                  <c:v>67.237582860444789</c:v>
                </c:pt>
                <c:pt idx="588">
                  <c:v>67.247277529079284</c:v>
                </c:pt>
                <c:pt idx="589">
                  <c:v>67.256961617154147</c:v>
                </c:pt>
                <c:pt idx="590">
                  <c:v>67.266635159184901</c:v>
                </c:pt>
                <c:pt idx="591">
                  <c:v>67.276298189524695</c:v>
                </c:pt>
                <c:pt idx="592">
                  <c:v>67.28595074236533</c:v>
                </c:pt>
                <c:pt idx="593">
                  <c:v>67.295592851738334</c:v>
                </c:pt>
                <c:pt idx="594">
                  <c:v>67.305224551516019</c:v>
                </c:pt>
                <c:pt idx="595">
                  <c:v>67.314845875412431</c:v>
                </c:pt>
                <c:pt idx="596">
                  <c:v>67.324456856984469</c:v>
                </c:pt>
                <c:pt idx="597">
                  <c:v>67.334057529632801</c:v>
                </c:pt>
                <c:pt idx="598">
                  <c:v>67.343647926602941</c:v>
                </c:pt>
                <c:pt idx="599">
                  <c:v>67.35322808098617</c:v>
                </c:pt>
                <c:pt idx="600">
                  <c:v>67.362798025720608</c:v>
                </c:pt>
                <c:pt idx="601">
                  <c:v>67.372357793592087</c:v>
                </c:pt>
                <c:pt idx="602">
                  <c:v>67.381907417235226</c:v>
                </c:pt>
                <c:pt idx="603">
                  <c:v>67.391446929134347</c:v>
                </c:pt>
                <c:pt idx="604">
                  <c:v>67.400976361624373</c:v>
                </c:pt>
                <c:pt idx="605">
                  <c:v>67.410495746891883</c:v>
                </c:pt>
                <c:pt idx="606">
                  <c:v>67.420005116975986</c:v>
                </c:pt>
                <c:pt idx="607">
                  <c:v>67.429504503769252</c:v>
                </c:pt>
                <c:pt idx="608">
                  <c:v>67.438993939018658</c:v>
                </c:pt>
                <c:pt idx="609">
                  <c:v>67.448473454326503</c:v>
                </c:pt>
                <c:pt idx="610">
                  <c:v>67.457943081151299</c:v>
                </c:pt>
                <c:pt idx="611">
                  <c:v>67.46740285080871</c:v>
                </c:pt>
                <c:pt idx="612">
                  <c:v>67.476852794472364</c:v>
                </c:pt>
                <c:pt idx="613">
                  <c:v>67.486292943174888</c:v>
                </c:pt>
                <c:pt idx="614">
                  <c:v>67.495723327808648</c:v>
                </c:pt>
                <c:pt idx="615">
                  <c:v>67.505143979126686</c:v>
                </c:pt>
                <c:pt idx="616">
                  <c:v>67.514554927743589</c:v>
                </c:pt>
                <c:pt idx="617">
                  <c:v>67.52395620413634</c:v>
                </c:pt>
                <c:pt idx="618">
                  <c:v>67.53334783864517</c:v>
                </c:pt>
                <c:pt idx="619">
                  <c:v>67.542729861474427</c:v>
                </c:pt>
                <c:pt idx="620">
                  <c:v>67.552102302693399</c:v>
                </c:pt>
                <c:pt idx="621">
                  <c:v>67.561465192237108</c:v>
                </c:pt>
                <c:pt idx="622">
                  <c:v>67.570818559907238</c:v>
                </c:pt>
                <c:pt idx="623">
                  <c:v>67.580162435372856</c:v>
                </c:pt>
                <c:pt idx="624">
                  <c:v>67.589496848171308</c:v>
                </c:pt>
                <c:pt idx="625">
                  <c:v>67.59882182770896</c:v>
                </c:pt>
                <c:pt idx="626">
                  <c:v>67.608137403262049</c:v>
                </c:pt>
                <c:pt idx="627">
                  <c:v>67.617443603977449</c:v>
                </c:pt>
                <c:pt idx="628">
                  <c:v>67.626740458873485</c:v>
                </c:pt>
                <c:pt idx="629">
                  <c:v>67.636027996840724</c:v>
                </c:pt>
                <c:pt idx="630">
                  <c:v>67.645306246642704</c:v>
                </c:pt>
                <c:pt idx="631">
                  <c:v>67.654575236916756</c:v>
                </c:pt>
                <c:pt idx="632">
                  <c:v>67.663834996174742</c:v>
                </c:pt>
                <c:pt idx="633">
                  <c:v>67.673085552803869</c:v>
                </c:pt>
                <c:pt idx="634">
                  <c:v>67.682326935067366</c:v>
                </c:pt>
                <c:pt idx="635">
                  <c:v>67.691559171105254</c:v>
                </c:pt>
                <c:pt idx="636">
                  <c:v>67.700782288935173</c:v>
                </c:pt>
                <c:pt idx="637">
                  <c:v>67.709996316452987</c:v>
                </c:pt>
                <c:pt idx="638">
                  <c:v>67.719201281433612</c:v>
                </c:pt>
                <c:pt idx="639">
                  <c:v>67.728397211531728</c:v>
                </c:pt>
                <c:pt idx="640">
                  <c:v>67.737584134282443</c:v>
                </c:pt>
                <c:pt idx="641">
                  <c:v>67.746762077102133</c:v>
                </c:pt>
                <c:pt idx="642">
                  <c:v>67.755931067288969</c:v>
                </c:pt>
                <c:pt idx="643">
                  <c:v>67.765091132023812</c:v>
                </c:pt>
                <c:pt idx="644">
                  <c:v>67.774242298370766</c:v>
                </c:pt>
                <c:pt idx="645">
                  <c:v>67.783384593277987</c:v>
                </c:pt>
                <c:pt idx="646">
                  <c:v>67.792518043578283</c:v>
                </c:pt>
                <c:pt idx="647">
                  <c:v>67.801642675989854</c:v>
                </c:pt>
                <c:pt idx="648">
                  <c:v>67.810758517116938</c:v>
                </c:pt>
                <c:pt idx="649">
                  <c:v>67.819865593450515</c:v>
                </c:pt>
                <c:pt idx="650">
                  <c:v>67.828963931368946</c:v>
                </c:pt>
                <c:pt idx="651">
                  <c:v>67.838053557138679</c:v>
                </c:pt>
                <c:pt idx="652">
                  <c:v>67.847134496914848</c:v>
                </c:pt>
                <c:pt idx="653">
                  <c:v>67.856206776742013</c:v>
                </c:pt>
                <c:pt idx="654">
                  <c:v>67.865270422554673</c:v>
                </c:pt>
                <c:pt idx="655">
                  <c:v>67.874325460178113</c:v>
                </c:pt>
                <c:pt idx="656">
                  <c:v>67.883371915328823</c:v>
                </c:pt>
                <c:pt idx="657">
                  <c:v>67.892409813615316</c:v>
                </c:pt>
                <c:pt idx="658">
                  <c:v>67.901439180538645</c:v>
                </c:pt>
                <c:pt idx="659">
                  <c:v>67.910460041493053</c:v>
                </c:pt>
                <c:pt idx="660">
                  <c:v>67.919472421766656</c:v>
                </c:pt>
                <c:pt idx="661">
                  <c:v>67.92847634654197</c:v>
                </c:pt>
                <c:pt idx="662">
                  <c:v>67.937471840896592</c:v>
                </c:pt>
                <c:pt idx="663">
                  <c:v>67.946458929803796</c:v>
                </c:pt>
                <c:pt idx="664">
                  <c:v>67.955437638133063</c:v>
                </c:pt>
                <c:pt idx="665">
                  <c:v>67.964407990650813</c:v>
                </c:pt>
                <c:pt idx="666">
                  <c:v>67.973370012020908</c:v>
                </c:pt>
                <c:pt idx="667">
                  <c:v>67.98232372680522</c:v>
                </c:pt>
                <c:pt idx="668">
                  <c:v>67.991269159464338</c:v>
                </c:pt>
                <c:pt idx="669">
                  <c:v>68.000206334358012</c:v>
                </c:pt>
                <c:pt idx="670">
                  <c:v>68.009135275745834</c:v>
                </c:pt>
                <c:pt idx="671">
                  <c:v>68.018056007787735</c:v>
                </c:pt>
                <c:pt idx="672">
                  <c:v>68.026968554544638</c:v>
                </c:pt>
                <c:pt idx="673">
                  <c:v>68.03587293997893</c:v>
                </c:pt>
                <c:pt idx="674">
                  <c:v>68.044769187955112</c:v>
                </c:pt>
                <c:pt idx="675">
                  <c:v>68.053657322240284</c:v>
                </c:pt>
                <c:pt idx="676">
                  <c:v>68.062537366504742</c:v>
                </c:pt>
                <c:pt idx="677">
                  <c:v>68.071409344322547</c:v>
                </c:pt>
                <c:pt idx="678">
                  <c:v>68.080273279172005</c:v>
                </c:pt>
                <c:pt idx="679">
                  <c:v>68.089129194436239</c:v>
                </c:pt>
                <c:pt idx="680">
                  <c:v>68.097977113403786</c:v>
                </c:pt>
                <c:pt idx="681">
                  <c:v>68.106817059269034</c:v>
                </c:pt>
                <c:pt idx="682">
                  <c:v>68.115649055132806</c:v>
                </c:pt>
                <c:pt idx="683">
                  <c:v>68.124473124002904</c:v>
                </c:pt>
                <c:pt idx="684">
                  <c:v>68.133289288794572</c:v>
                </c:pt>
                <c:pt idx="685">
                  <c:v>68.142097572331082</c:v>
                </c:pt>
                <c:pt idx="686">
                  <c:v>68.150897997344188</c:v>
                </c:pt>
                <c:pt idx="687">
                  <c:v>68.159690586474724</c:v>
                </c:pt>
                <c:pt idx="688">
                  <c:v>68.168475362273</c:v>
                </c:pt>
                <c:pt idx="689">
                  <c:v>68.177252347199399</c:v>
                </c:pt>
                <c:pt idx="690">
                  <c:v>68.186021563624848</c:v>
                </c:pt>
                <c:pt idx="691">
                  <c:v>68.194783033831285</c:v>
                </c:pt>
                <c:pt idx="692">
                  <c:v>68.203536780012215</c:v>
                </c:pt>
                <c:pt idx="693">
                  <c:v>68.212282824273174</c:v>
                </c:pt>
                <c:pt idx="694">
                  <c:v>68.221021188632179</c:v>
                </c:pt>
                <c:pt idx="695">
                  <c:v>68.229751895020271</c:v>
                </c:pt>
                <c:pt idx="696">
                  <c:v>68.238474965281952</c:v>
                </c:pt>
                <c:pt idx="697">
                  <c:v>68.247190421175702</c:v>
                </c:pt>
                <c:pt idx="698">
                  <c:v>68.255898284374439</c:v>
                </c:pt>
                <c:pt idx="699">
                  <c:v>68.264598576465943</c:v>
                </c:pt>
                <c:pt idx="700">
                  <c:v>68.273291318953412</c:v>
                </c:pt>
                <c:pt idx="701">
                  <c:v>68.281976533255872</c:v>
                </c:pt>
                <c:pt idx="702">
                  <c:v>68.290654240708633</c:v>
                </c:pt>
                <c:pt idx="703">
                  <c:v>68.29932446256376</c:v>
                </c:pt>
                <c:pt idx="704">
                  <c:v>68.307987219990551</c:v>
                </c:pt>
                <c:pt idx="705">
                  <c:v>68.316642534075939</c:v>
                </c:pt>
                <c:pt idx="706">
                  <c:v>68.325290425825031</c:v>
                </c:pt>
                <c:pt idx="707">
                  <c:v>68.333930916161407</c:v>
                </c:pt>
                <c:pt idx="708">
                  <c:v>68.3425640259277</c:v>
                </c:pt>
                <c:pt idx="709">
                  <c:v>68.351189775886027</c:v>
                </c:pt>
                <c:pt idx="710">
                  <c:v>68.359808186718297</c:v>
                </c:pt>
                <c:pt idx="711">
                  <c:v>68.36841927902681</c:v>
                </c:pt>
                <c:pt idx="712">
                  <c:v>68.377023073334541</c:v>
                </c:pt>
                <c:pt idx="713">
                  <c:v>68.385619590085724</c:v>
                </c:pt>
                <c:pt idx="714">
                  <c:v>68.39420884964612</c:v>
                </c:pt>
                <c:pt idx="715">
                  <c:v>68.402790872303541</c:v>
                </c:pt>
                <c:pt idx="716">
                  <c:v>68.41136567826824</c:v>
                </c:pt>
                <c:pt idx="717">
                  <c:v>68.419933287673359</c:v>
                </c:pt>
                <c:pt idx="718">
                  <c:v>68.428493720575247</c:v>
                </c:pt>
                <c:pt idx="719">
                  <c:v>68.437046996953995</c:v>
                </c:pt>
                <c:pt idx="720">
                  <c:v>68.445593136713768</c:v>
                </c:pt>
                <c:pt idx="721">
                  <c:v>68.454132159683212</c:v>
                </c:pt>
                <c:pt idx="722">
                  <c:v>68.462664085615913</c:v>
                </c:pt>
                <c:pt idx="723">
                  <c:v>68.471188934190707</c:v>
                </c:pt>
                <c:pt idx="724">
                  <c:v>68.479706725012207</c:v>
                </c:pt>
                <c:pt idx="725">
                  <c:v>68.488217477611045</c:v>
                </c:pt>
                <c:pt idx="726">
                  <c:v>68.496721211444381</c:v>
                </c:pt>
                <c:pt idx="727">
                  <c:v>68.505217945896263</c:v>
                </c:pt>
                <c:pt idx="728">
                  <c:v>68.513707700277962</c:v>
                </c:pt>
                <c:pt idx="729">
                  <c:v>68.522190493828461</c:v>
                </c:pt>
                <c:pt idx="730">
                  <c:v>68.530666345714707</c:v>
                </c:pt>
                <c:pt idx="731">
                  <c:v>68.539135275032109</c:v>
                </c:pt>
                <c:pt idx="732">
                  <c:v>68.547597300804867</c:v>
                </c:pt>
                <c:pt idx="733">
                  <c:v>68.556052441986296</c:v>
                </c:pt>
                <c:pt idx="734">
                  <c:v>68.564500717459325</c:v>
                </c:pt>
                <c:pt idx="735">
                  <c:v>68.572942146036723</c:v>
                </c:pt>
                <c:pt idx="736">
                  <c:v>68.581376746461572</c:v>
                </c:pt>
                <c:pt idx="737">
                  <c:v>68.589804537407574</c:v>
                </c:pt>
                <c:pt idx="738">
                  <c:v>68.598225537479451</c:v>
                </c:pt>
                <c:pt idx="739">
                  <c:v>68.606639765213245</c:v>
                </c:pt>
                <c:pt idx="740">
                  <c:v>68.615047239076816</c:v>
                </c:pt>
                <c:pt idx="741">
                  <c:v>68.623447977470008</c:v>
                </c:pt>
                <c:pt idx="742">
                  <c:v>68.631841998725108</c:v>
                </c:pt>
                <c:pt idx="743">
                  <c:v>68.640229321107242</c:v>
                </c:pt>
                <c:pt idx="744">
                  <c:v>68.648609962814589</c:v>
                </c:pt>
                <c:pt idx="745">
                  <c:v>68.656983941978879</c:v>
                </c:pt>
                <c:pt idx="746">
                  <c:v>68.665351276665604</c:v>
                </c:pt>
                <c:pt idx="747">
                  <c:v>68.673711984874458</c:v>
                </c:pt>
                <c:pt idx="748">
                  <c:v>68.682066084539628</c:v>
                </c:pt>
                <c:pt idx="749">
                  <c:v>68.690413593530153</c:v>
                </c:pt>
                <c:pt idx="750">
                  <c:v>68.698754529650202</c:v>
                </c:pt>
                <c:pt idx="751">
                  <c:v>68.707088910639513</c:v>
                </c:pt>
                <c:pt idx="752">
                  <c:v>68.71541675417366</c:v>
                </c:pt>
                <c:pt idx="753">
                  <c:v>68.72373807786434</c:v>
                </c:pt>
                <c:pt idx="754">
                  <c:v>68.732052899259784</c:v>
                </c:pt>
                <c:pt idx="755">
                  <c:v>68.740361235845072</c:v>
                </c:pt>
                <c:pt idx="756">
                  <c:v>68.748663105042382</c:v>
                </c:pt>
                <c:pt idx="757">
                  <c:v>68.75695852421137</c:v>
                </c:pt>
                <c:pt idx="758">
                  <c:v>68.765247510649502</c:v>
                </c:pt>
                <c:pt idx="759">
                  <c:v>68.773530081592341</c:v>
                </c:pt>
                <c:pt idx="760">
                  <c:v>68.781806254213848</c:v>
                </c:pt>
                <c:pt idx="761">
                  <c:v>68.790076045626734</c:v>
                </c:pt>
                <c:pt idx="762">
                  <c:v>68.798339472882745</c:v>
                </c:pt>
                <c:pt idx="763">
                  <c:v>68.806596552972991</c:v>
                </c:pt>
                <c:pt idx="764">
                  <c:v>68.814847302828213</c:v>
                </c:pt>
                <c:pt idx="765">
                  <c:v>68.823091739319139</c:v>
                </c:pt>
                <c:pt idx="766">
                  <c:v>68.831329879256771</c:v>
                </c:pt>
                <c:pt idx="767">
                  <c:v>68.839561739392636</c:v>
                </c:pt>
                <c:pt idx="768">
                  <c:v>68.847787336419188</c:v>
                </c:pt>
                <c:pt idx="769">
                  <c:v>68.856006686970005</c:v>
                </c:pt>
                <c:pt idx="770">
                  <c:v>68.864219807620117</c:v>
                </c:pt>
                <c:pt idx="771">
                  <c:v>68.872426714886345</c:v>
                </c:pt>
                <c:pt idx="772">
                  <c:v>68.880627425227559</c:v>
                </c:pt>
                <c:pt idx="773">
                  <c:v>68.888821955044918</c:v>
                </c:pt>
                <c:pt idx="774">
                  <c:v>68.897010320682242</c:v>
                </c:pt>
                <c:pt idx="775">
                  <c:v>68.905192538426249</c:v>
                </c:pt>
                <c:pt idx="776">
                  <c:v>68.913368624506873</c:v>
                </c:pt>
                <c:pt idx="777">
                  <c:v>68.921538595097516</c:v>
                </c:pt>
                <c:pt idx="778">
                  <c:v>68.929702466315305</c:v>
                </c:pt>
                <c:pt idx="779">
                  <c:v>68.937860254221491</c:v>
                </c:pt>
                <c:pt idx="780">
                  <c:v>68.946011974821587</c:v>
                </c:pt>
                <c:pt idx="781">
                  <c:v>68.954157644065688</c:v>
                </c:pt>
                <c:pt idx="782">
                  <c:v>68.962297277848791</c:v>
                </c:pt>
                <c:pt idx="783">
                  <c:v>68.970430892011038</c:v>
                </c:pt>
                <c:pt idx="784">
                  <c:v>68.978558502337947</c:v>
                </c:pt>
                <c:pt idx="785">
                  <c:v>68.986680124560749</c:v>
                </c:pt>
                <c:pt idx="786">
                  <c:v>68.994795774356646</c:v>
                </c:pt>
                <c:pt idx="787">
                  <c:v>69.002905467349009</c:v>
                </c:pt>
                <c:pt idx="788">
                  <c:v>69.011009219107692</c:v>
                </c:pt>
                <c:pt idx="789">
                  <c:v>69.019107045149354</c:v>
                </c:pt>
                <c:pt idx="790">
                  <c:v>69.027198960937596</c:v>
                </c:pt>
                <c:pt idx="791">
                  <c:v>69.035284981883322</c:v>
                </c:pt>
                <c:pt idx="792">
                  <c:v>69.043365123344941</c:v>
                </c:pt>
                <c:pt idx="793">
                  <c:v>69.051439400628638</c:v>
                </c:pt>
                <c:pt idx="794">
                  <c:v>69.059507828988657</c:v>
                </c:pt>
                <c:pt idx="795">
                  <c:v>69.067570423627515</c:v>
                </c:pt>
                <c:pt idx="796">
                  <c:v>69.075627199696285</c:v>
                </c:pt>
                <c:pt idx="797">
                  <c:v>69.083678172294825</c:v>
                </c:pt>
                <c:pt idx="798">
                  <c:v>69.091723356471988</c:v>
                </c:pt>
                <c:pt idx="799">
                  <c:v>69.099762767225997</c:v>
                </c:pt>
                <c:pt idx="800">
                  <c:v>69.107796419504567</c:v>
                </c:pt>
                <c:pt idx="801">
                  <c:v>69.115824328205193</c:v>
                </c:pt>
                <c:pt idx="802">
                  <c:v>69.12384650817539</c:v>
                </c:pt>
                <c:pt idx="803">
                  <c:v>69.131862974212922</c:v>
                </c:pt>
                <c:pt idx="804">
                  <c:v>69.139873741066125</c:v>
                </c:pt>
                <c:pt idx="805">
                  <c:v>69.147878823433999</c:v>
                </c:pt>
                <c:pt idx="806">
                  <c:v>69.155878235966568</c:v>
                </c:pt>
                <c:pt idx="807">
                  <c:v>69.163871993265062</c:v>
                </c:pt>
                <c:pt idx="808">
                  <c:v>69.171860109882147</c:v>
                </c:pt>
                <c:pt idx="809">
                  <c:v>69.179842600322203</c:v>
                </c:pt>
                <c:pt idx="810">
                  <c:v>69.187819479041494</c:v>
                </c:pt>
                <c:pt idx="811">
                  <c:v>69.195790760448446</c:v>
                </c:pt>
                <c:pt idx="812">
                  <c:v>69.203756458903882</c:v>
                </c:pt>
                <c:pt idx="813">
                  <c:v>69.211716588721188</c:v>
                </c:pt>
                <c:pt idx="814">
                  <c:v>69.219671164166598</c:v>
                </c:pt>
                <c:pt idx="815">
                  <c:v>69.227620199459423</c:v>
                </c:pt>
                <c:pt idx="816">
                  <c:v>69.235563708772204</c:v>
                </c:pt>
                <c:pt idx="817">
                  <c:v>69.243501706231044</c:v>
                </c:pt>
                <c:pt idx="818">
                  <c:v>69.251434205915686</c:v>
                </c:pt>
                <c:pt idx="819">
                  <c:v>69.259361221859891</c:v>
                </c:pt>
                <c:pt idx="820">
                  <c:v>69.267282768051544</c:v>
                </c:pt>
                <c:pt idx="821">
                  <c:v>69.275198858432944</c:v>
                </c:pt>
                <c:pt idx="822">
                  <c:v>69.283109506900914</c:v>
                </c:pt>
                <c:pt idx="823">
                  <c:v>69.291014727307143</c:v>
                </c:pt>
                <c:pt idx="824">
                  <c:v>69.298914533458316</c:v>
                </c:pt>
                <c:pt idx="825">
                  <c:v>69.30680893911638</c:v>
                </c:pt>
                <c:pt idx="826">
                  <c:v>69.314697957998703</c:v>
                </c:pt>
                <c:pt idx="827">
                  <c:v>69.322581603778318</c:v>
                </c:pt>
                <c:pt idx="828">
                  <c:v>69.3304598900841</c:v>
                </c:pt>
                <c:pt idx="829">
                  <c:v>69.338332830501017</c:v>
                </c:pt>
                <c:pt idx="830">
                  <c:v>69.346200438570321</c:v>
                </c:pt>
                <c:pt idx="831">
                  <c:v>69.354062727789724</c:v>
                </c:pt>
                <c:pt idx="832">
                  <c:v>69.361919711613638</c:v>
                </c:pt>
                <c:pt idx="833">
                  <c:v>69.369771403453356</c:v>
                </c:pt>
                <c:pt idx="834">
                  <c:v>69.377617816677287</c:v>
                </c:pt>
                <c:pt idx="835">
                  <c:v>69.38545896461109</c:v>
                </c:pt>
                <c:pt idx="836">
                  <c:v>69.393294860537921</c:v>
                </c:pt>
                <c:pt idx="837">
                  <c:v>69.401125517698659</c:v>
                </c:pt>
                <c:pt idx="838">
                  <c:v>69.408950949292048</c:v>
                </c:pt>
                <c:pt idx="839">
                  <c:v>69.416771168474881</c:v>
                </c:pt>
                <c:pt idx="840">
                  <c:v>69.424586188362269</c:v>
                </c:pt>
                <c:pt idx="841">
                  <c:v>69.432396022027788</c:v>
                </c:pt>
                <c:pt idx="842">
                  <c:v>69.440200682503658</c:v>
                </c:pt>
                <c:pt idx="843">
                  <c:v>69.448000182780945</c:v>
                </c:pt>
                <c:pt idx="844">
                  <c:v>69.455794535809773</c:v>
                </c:pt>
                <c:pt idx="845">
                  <c:v>69.46358375449951</c:v>
                </c:pt>
                <c:pt idx="846">
                  <c:v>69.471367851718938</c:v>
                </c:pt>
                <c:pt idx="847">
                  <c:v>69.479146840296423</c:v>
                </c:pt>
                <c:pt idx="848">
                  <c:v>69.486920733020142</c:v>
                </c:pt>
                <c:pt idx="849">
                  <c:v>69.494689542638255</c:v>
                </c:pt>
                <c:pt idx="850">
                  <c:v>69.502453281859076</c:v>
                </c:pt>
                <c:pt idx="851">
                  <c:v>69.510211963351267</c:v>
                </c:pt>
                <c:pt idx="852">
                  <c:v>69.517965599744016</c:v>
                </c:pt>
                <c:pt idx="853">
                  <c:v>69.525714203627231</c:v>
                </c:pt>
                <c:pt idx="854">
                  <c:v>69.533457787551683</c:v>
                </c:pt>
                <c:pt idx="855">
                  <c:v>69.541196364029247</c:v>
                </c:pt>
                <c:pt idx="856">
                  <c:v>69.548929945533004</c:v>
                </c:pt>
                <c:pt idx="857">
                  <c:v>69.556658544497495</c:v>
                </c:pt>
                <c:pt idx="858">
                  <c:v>69.564382173318805</c:v>
                </c:pt>
                <c:pt idx="859">
                  <c:v>69.572100844354864</c:v>
                </c:pt>
                <c:pt idx="860">
                  <c:v>69.579814569925489</c:v>
                </c:pt>
                <c:pt idx="861">
                  <c:v>69.587523362312609</c:v>
                </c:pt>
                <c:pt idx="862">
                  <c:v>69.595227233760525</c:v>
                </c:pt>
                <c:pt idx="863">
                  <c:v>69.60292619647592</c:v>
                </c:pt>
                <c:pt idx="864">
                  <c:v>69.610620262628132</c:v>
                </c:pt>
                <c:pt idx="865">
                  <c:v>69.618309444349322</c:v>
                </c:pt>
                <c:pt idx="866">
                  <c:v>69.625993753734619</c:v>
                </c:pt>
                <c:pt idx="867">
                  <c:v>69.633673202842232</c:v>
                </c:pt>
                <c:pt idx="868">
                  <c:v>69.641347803693748</c:v>
                </c:pt>
                <c:pt idx="869">
                  <c:v>69.649017568274203</c:v>
                </c:pt>
                <c:pt idx="870">
                  <c:v>69.656682508532228</c:v>
                </c:pt>
                <c:pt idx="871">
                  <c:v>69.664342636380312</c:v>
                </c:pt>
                <c:pt idx="872">
                  <c:v>69.671997963694864</c:v>
                </c:pt>
                <c:pt idx="873">
                  <c:v>69.679648502316425</c:v>
                </c:pt>
                <c:pt idx="874">
                  <c:v>69.687294264049811</c:v>
                </c:pt>
                <c:pt idx="875">
                  <c:v>69.694935260664309</c:v>
                </c:pt>
                <c:pt idx="876">
                  <c:v>69.702571503893765</c:v>
                </c:pt>
                <c:pt idx="877">
                  <c:v>69.710203005436838</c:v>
                </c:pt>
                <c:pt idx="878">
                  <c:v>69.717829776957089</c:v>
                </c:pt>
                <c:pt idx="879">
                  <c:v>69.725451830083102</c:v>
                </c:pt>
                <c:pt idx="880">
                  <c:v>69.733069176408762</c:v>
                </c:pt>
                <c:pt idx="881">
                  <c:v>69.740681827493333</c:v>
                </c:pt>
                <c:pt idx="882">
                  <c:v>69.748289794861577</c:v>
                </c:pt>
                <c:pt idx="883">
                  <c:v>69.75589309000398</c:v>
                </c:pt>
                <c:pt idx="884">
                  <c:v>69.763491724376863</c:v>
                </c:pt>
                <c:pt idx="885">
                  <c:v>69.771085709402556</c:v>
                </c:pt>
                <c:pt idx="886">
                  <c:v>69.778675056469538</c:v>
                </c:pt>
                <c:pt idx="887">
                  <c:v>69.786259776932567</c:v>
                </c:pt>
                <c:pt idx="888">
                  <c:v>69.793839882112877</c:v>
                </c:pt>
                <c:pt idx="889">
                  <c:v>69.801415383298277</c:v>
                </c:pt>
                <c:pt idx="890">
                  <c:v>69.808986291743352</c:v>
                </c:pt>
                <c:pt idx="891">
                  <c:v>69.816552618669505</c:v>
                </c:pt>
                <c:pt idx="892">
                  <c:v>69.824114375265268</c:v>
                </c:pt>
                <c:pt idx="893">
                  <c:v>69.831671572686318</c:v>
                </c:pt>
                <c:pt idx="894">
                  <c:v>69.839224222055634</c:v>
                </c:pt>
                <c:pt idx="895">
                  <c:v>69.846772334463694</c:v>
                </c:pt>
                <c:pt idx="896">
                  <c:v>69.854315920968574</c:v>
                </c:pt>
                <c:pt idx="897">
                  <c:v>69.86185499259615</c:v>
                </c:pt>
                <c:pt idx="898">
                  <c:v>69.869389560340124</c:v>
                </c:pt>
                <c:pt idx="899">
                  <c:v>69.876919635162295</c:v>
                </c:pt>
                <c:pt idx="900">
                  <c:v>69.8844452279926</c:v>
                </c:pt>
                <c:pt idx="901">
                  <c:v>69.89196634972933</c:v>
                </c:pt>
                <c:pt idx="902">
                  <c:v>69.899483011239212</c:v>
                </c:pt>
                <c:pt idx="903">
                  <c:v>69.906995223357583</c:v>
                </c:pt>
                <c:pt idx="904">
                  <c:v>69.914502996888473</c:v>
                </c:pt>
                <c:pt idx="905">
                  <c:v>69.922006342604831</c:v>
                </c:pt>
                <c:pt idx="906">
                  <c:v>69.929505271248544</c:v>
                </c:pt>
                <c:pt idx="907">
                  <c:v>69.936999793530717</c:v>
                </c:pt>
                <c:pt idx="908">
                  <c:v>69.944489920131687</c:v>
                </c:pt>
                <c:pt idx="909">
                  <c:v>69.951975661701169</c:v>
                </c:pt>
                <c:pt idx="910">
                  <c:v>69.959457028858466</c:v>
                </c:pt>
                <c:pt idx="911">
                  <c:v>69.966934032192512</c:v>
                </c:pt>
                <c:pt idx="912">
                  <c:v>69.974406682262085</c:v>
                </c:pt>
                <c:pt idx="913">
                  <c:v>69.981874989595852</c:v>
                </c:pt>
                <c:pt idx="914">
                  <c:v>69.98933896469255</c:v>
                </c:pt>
                <c:pt idx="915">
                  <c:v>69.996798618021174</c:v>
                </c:pt>
                <c:pt idx="916">
                  <c:v>70.004253960020932</c:v>
                </c:pt>
                <c:pt idx="917">
                  <c:v>70.011705001101589</c:v>
                </c:pt>
                <c:pt idx="918">
                  <c:v>70.019151751643392</c:v>
                </c:pt>
                <c:pt idx="919">
                  <c:v>70.026594221997343</c:v>
                </c:pt>
                <c:pt idx="920">
                  <c:v>70.034032422485282</c:v>
                </c:pt>
                <c:pt idx="921">
                  <c:v>70.041466363399977</c:v>
                </c:pt>
                <c:pt idx="922">
                  <c:v>70.048896055005301</c:v>
                </c:pt>
                <c:pt idx="923">
                  <c:v>70.056321507536282</c:v>
                </c:pt>
                <c:pt idx="924">
                  <c:v>70.063742731199326</c:v>
                </c:pt>
                <c:pt idx="925">
                  <c:v>70.071159736172305</c:v>
                </c:pt>
                <c:pt idx="926">
                  <c:v>70.078572532604582</c:v>
                </c:pt>
                <c:pt idx="927">
                  <c:v>70.08598113061727</c:v>
                </c:pt>
                <c:pt idx="928">
                  <c:v>70.093385540303316</c:v>
                </c:pt>
                <c:pt idx="929">
                  <c:v>70.100785771727573</c:v>
                </c:pt>
                <c:pt idx="930">
                  <c:v>70.108181834926953</c:v>
                </c:pt>
                <c:pt idx="931">
                  <c:v>70.115573739910516</c:v>
                </c:pt>
                <c:pt idx="932">
                  <c:v>70.12296149665967</c:v>
                </c:pt>
                <c:pt idx="933">
                  <c:v>70.130345115128208</c:v>
                </c:pt>
                <c:pt idx="934">
                  <c:v>70.137724605242454</c:v>
                </c:pt>
                <c:pt idx="935">
                  <c:v>70.145099976901349</c:v>
                </c:pt>
                <c:pt idx="936">
                  <c:v>70.152471239976634</c:v>
                </c:pt>
                <c:pt idx="937">
                  <c:v>70.159838404312936</c:v>
                </c:pt>
                <c:pt idx="938">
                  <c:v>70.167201479727808</c:v>
                </c:pt>
                <c:pt idx="939">
                  <c:v>70.17456047601199</c:v>
                </c:pt>
                <c:pt idx="940">
                  <c:v>70.181915402929391</c:v>
                </c:pt>
                <c:pt idx="941">
                  <c:v>70.18926627021726</c:v>
                </c:pt>
                <c:pt idx="942">
                  <c:v>70.1966130875863</c:v>
                </c:pt>
                <c:pt idx="943">
                  <c:v>70.203955864720811</c:v>
                </c:pt>
                <c:pt idx="944">
                  <c:v>70.211294611278689</c:v>
                </c:pt>
                <c:pt idx="945">
                  <c:v>70.218629336891638</c:v>
                </c:pt>
                <c:pt idx="946">
                  <c:v>70.225960051165288</c:v>
                </c:pt>
                <c:pt idx="947">
                  <c:v>70.233286763679232</c:v>
                </c:pt>
                <c:pt idx="948">
                  <c:v>70.240609483987228</c:v>
                </c:pt>
                <c:pt idx="949">
                  <c:v>70.247928221617158</c:v>
                </c:pt>
                <c:pt idx="950">
                  <c:v>70.255242986071309</c:v>
                </c:pt>
                <c:pt idx="951">
                  <c:v>70.262553786826388</c:v>
                </c:pt>
                <c:pt idx="952">
                  <c:v>70.269860633333622</c:v>
                </c:pt>
                <c:pt idx="953">
                  <c:v>70.277163535018943</c:v>
                </c:pt>
                <c:pt idx="954">
                  <c:v>70.28446250128296</c:v>
                </c:pt>
                <c:pt idx="955">
                  <c:v>70.291757541501198</c:v>
                </c:pt>
                <c:pt idx="956">
                  <c:v>70.299048665024159</c:v>
                </c:pt>
                <c:pt idx="957">
                  <c:v>70.306335881177361</c:v>
                </c:pt>
                <c:pt idx="958">
                  <c:v>70.313619199261538</c:v>
                </c:pt>
                <c:pt idx="959">
                  <c:v>70.320898628552698</c:v>
                </c:pt>
                <c:pt idx="960">
                  <c:v>70.328174178302234</c:v>
                </c:pt>
                <c:pt idx="961">
                  <c:v>70.335445857737014</c:v>
                </c:pt>
                <c:pt idx="962">
                  <c:v>70.342713676059489</c:v>
                </c:pt>
                <c:pt idx="963">
                  <c:v>70.349977642447797</c:v>
                </c:pt>
                <c:pt idx="964">
                  <c:v>70.357237766055889</c:v>
                </c:pt>
                <c:pt idx="965">
                  <c:v>70.364494056013584</c:v>
                </c:pt>
                <c:pt idx="966">
                  <c:v>70.371746521426715</c:v>
                </c:pt>
                <c:pt idx="967">
                  <c:v>70.378995171377127</c:v>
                </c:pt>
                <c:pt idx="968">
                  <c:v>70.38624001492299</c:v>
                </c:pt>
                <c:pt idx="969">
                  <c:v>70.393481061098626</c:v>
                </c:pt>
                <c:pt idx="970">
                  <c:v>70.400718318914826</c:v>
                </c:pt>
                <c:pt idx="971">
                  <c:v>70.40795179735882</c:v>
                </c:pt>
                <c:pt idx="972">
                  <c:v>70.415181505394457</c:v>
                </c:pt>
                <c:pt idx="973">
                  <c:v>70.422407451962229</c:v>
                </c:pt>
                <c:pt idx="974">
                  <c:v>70.429629645979432</c:v>
                </c:pt>
                <c:pt idx="975">
                  <c:v>70.436848096340171</c:v>
                </c:pt>
                <c:pt idx="976">
                  <c:v>70.4440628119156</c:v>
                </c:pt>
                <c:pt idx="977">
                  <c:v>70.451273801553867</c:v>
                </c:pt>
                <c:pt idx="978">
                  <c:v>70.458481074080311</c:v>
                </c:pt>
                <c:pt idx="979">
                  <c:v>70.465684638297489</c:v>
                </c:pt>
                <c:pt idx="980">
                  <c:v>70.472884502985323</c:v>
                </c:pt>
                <c:pt idx="981">
                  <c:v>70.480080676901153</c:v>
                </c:pt>
                <c:pt idx="982">
                  <c:v>70.487273168779851</c:v>
                </c:pt>
                <c:pt idx="983">
                  <c:v>70.494461987333935</c:v>
                </c:pt>
                <c:pt idx="984">
                  <c:v>70.501647141253571</c:v>
                </c:pt>
                <c:pt idx="985">
                  <c:v>70.508828639206783</c:v>
                </c:pt>
                <c:pt idx="986">
                  <c:v>70.516006489839455</c:v>
                </c:pt>
                <c:pt idx="987">
                  <c:v>70.523180701775502</c:v>
                </c:pt>
                <c:pt idx="988">
                  <c:v>70.530351283616838</c:v>
                </c:pt>
                <c:pt idx="989">
                  <c:v>70.537518243943609</c:v>
                </c:pt>
                <c:pt idx="990">
                  <c:v>70.544681591314159</c:v>
                </c:pt>
                <c:pt idx="991">
                  <c:v>70.551841334265205</c:v>
                </c:pt>
                <c:pt idx="992">
                  <c:v>70.558997481311891</c:v>
                </c:pt>
                <c:pt idx="993">
                  <c:v>70.566150040947889</c:v>
                </c:pt>
                <c:pt idx="994">
                  <c:v>70.57329902164544</c:v>
                </c:pt>
                <c:pt idx="995">
                  <c:v>70.580444431855497</c:v>
                </c:pt>
                <c:pt idx="996">
                  <c:v>70.587586280007784</c:v>
                </c:pt>
                <c:pt idx="997">
                  <c:v>70.594724574510892</c:v>
                </c:pt>
                <c:pt idx="998">
                  <c:v>70.601859323752379</c:v>
                </c:pt>
                <c:pt idx="999">
                  <c:v>70.608990536098844</c:v>
                </c:pt>
                <c:pt idx="1000">
                  <c:v>70.616118219895938</c:v>
                </c:pt>
                <c:pt idx="1001">
                  <c:v>70.623242383468622</c:v>
                </c:pt>
                <c:pt idx="1002">
                  <c:v>70.630363035121036</c:v>
                </c:pt>
                <c:pt idx="1003">
                  <c:v>70.637480183136788</c:v>
                </c:pt>
                <c:pt idx="1004">
                  <c:v>70.644593835778892</c:v>
                </c:pt>
                <c:pt idx="1005">
                  <c:v>70.651704001289929</c:v>
                </c:pt>
                <c:pt idx="1006">
                  <c:v>70.658810687892057</c:v>
                </c:pt>
                <c:pt idx="1007">
                  <c:v>70.6659139037872</c:v>
                </c:pt>
                <c:pt idx="1008">
                  <c:v>70.673013657157028</c:v>
                </c:pt>
                <c:pt idx="1009">
                  <c:v>70.680109956163093</c:v>
                </c:pt>
                <c:pt idx="1010">
                  <c:v>70.687202808946878</c:v>
                </c:pt>
                <c:pt idx="1011">
                  <c:v>70.694292223629944</c:v>
                </c:pt>
                <c:pt idx="1012">
                  <c:v>70.701378208313898</c:v>
                </c:pt>
                <c:pt idx="1013">
                  <c:v>70.708460771080595</c:v>
                </c:pt>
                <c:pt idx="1014">
                  <c:v>70.715539919992139</c:v>
                </c:pt>
                <c:pt idx="1015">
                  <c:v>70.722615663090963</c:v>
                </c:pt>
                <c:pt idx="1016">
                  <c:v>70.729688008399975</c:v>
                </c:pt>
                <c:pt idx="1017">
                  <c:v>70.736756963922559</c:v>
                </c:pt>
                <c:pt idx="1018">
                  <c:v>70.743822537642686</c:v>
                </c:pt>
                <c:pt idx="1019">
                  <c:v>70.75088473752497</c:v>
                </c:pt>
                <c:pt idx="1020">
                  <c:v>70.757943571514843</c:v>
                </c:pt>
                <c:pt idx="1021">
                  <c:v>70.764999047538467</c:v>
                </c:pt>
                <c:pt idx="1022">
                  <c:v>70.772051173502931</c:v>
                </c:pt>
                <c:pt idx="1023">
                  <c:v>70.779099957296339</c:v>
                </c:pt>
                <c:pt idx="1024">
                  <c:v>70.786145406787782</c:v>
                </c:pt>
                <c:pt idx="1025">
                  <c:v>70.793187529827478</c:v>
                </c:pt>
                <c:pt idx="1026">
                  <c:v>70.800226334246915</c:v>
                </c:pt>
                <c:pt idx="1027">
                  <c:v>70.807261827858753</c:v>
                </c:pt>
                <c:pt idx="1028">
                  <c:v>70.814294018457076</c:v>
                </c:pt>
                <c:pt idx="1029">
                  <c:v>70.821322913817383</c:v>
                </c:pt>
                <c:pt idx="1030">
                  <c:v>70.828348521696626</c:v>
                </c:pt>
                <c:pt idx="1031">
                  <c:v>70.835370849833353</c:v>
                </c:pt>
                <c:pt idx="1032">
                  <c:v>70.842389905947798</c:v>
                </c:pt>
                <c:pt idx="1033">
                  <c:v>70.849405697741858</c:v>
                </c:pt>
                <c:pt idx="1034">
                  <c:v>70.85641823289923</c:v>
                </c:pt>
                <c:pt idx="1035">
                  <c:v>70.863427519085505</c:v>
                </c:pt>
                <c:pt idx="1036">
                  <c:v>70.87043356394814</c:v>
                </c:pt>
                <c:pt idx="1037">
                  <c:v>70.877436375116716</c:v>
                </c:pt>
                <c:pt idx="1038">
                  <c:v>70.884435960202751</c:v>
                </c:pt>
                <c:pt idx="1039">
                  <c:v>70.891432326800029</c:v>
                </c:pt>
                <c:pt idx="1040">
                  <c:v>70.898425482484484</c:v>
                </c:pt>
                <c:pt idx="1041">
                  <c:v>70.905415434814401</c:v>
                </c:pt>
                <c:pt idx="1042">
                  <c:v>70.912402191330344</c:v>
                </c:pt>
                <c:pt idx="1043">
                  <c:v>70.919385759555382</c:v>
                </c:pt>
                <c:pt idx="1044">
                  <c:v>70.926366146995051</c:v>
                </c:pt>
                <c:pt idx="1045">
                  <c:v>70.93334336113746</c:v>
                </c:pt>
                <c:pt idx="1046">
                  <c:v>70.940317409453385</c:v>
                </c:pt>
                <c:pt idx="1047">
                  <c:v>70.947288299396249</c:v>
                </c:pt>
                <c:pt idx="1048">
                  <c:v>70.954256038402306</c:v>
                </c:pt>
                <c:pt idx="1049">
                  <c:v>70.961220633890633</c:v>
                </c:pt>
                <c:pt idx="1050">
                  <c:v>70.968182093263223</c:v>
                </c:pt>
                <c:pt idx="1051">
                  <c:v>70.975140423905032</c:v>
                </c:pt>
                <c:pt idx="1052">
                  <c:v>70.982095633184102</c:v>
                </c:pt>
                <c:pt idx="1053">
                  <c:v>70.989047728451524</c:v>
                </c:pt>
                <c:pt idx="1054">
                  <c:v>70.995996717041635</c:v>
                </c:pt>
                <c:pt idx="1055">
                  <c:v>71.002942606271986</c:v>
                </c:pt>
                <c:pt idx="1056">
                  <c:v>71.009885403443448</c:v>
                </c:pt>
                <c:pt idx="1057">
                  <c:v>71.016825115840234</c:v>
                </c:pt>
                <c:pt idx="1058">
                  <c:v>71.023761750730074</c:v>
                </c:pt>
                <c:pt idx="1059">
                  <c:v>71.030695315364156</c:v>
                </c:pt>
                <c:pt idx="1060">
                  <c:v>71.03762581697724</c:v>
                </c:pt>
                <c:pt idx="1061">
                  <c:v>71.04455326278773</c:v>
                </c:pt>
                <c:pt idx="1062">
                  <c:v>71.051477659997744</c:v>
                </c:pt>
                <c:pt idx="1063">
                  <c:v>71.058399015793157</c:v>
                </c:pt>
                <c:pt idx="1064">
                  <c:v>71.0653173373437</c:v>
                </c:pt>
                <c:pt idx="1065">
                  <c:v>71.072232631802919</c:v>
                </c:pt>
                <c:pt idx="1066">
                  <c:v>71.079144906308429</c:v>
                </c:pt>
                <c:pt idx="1067">
                  <c:v>71.086054167981771</c:v>
                </c:pt>
                <c:pt idx="1068">
                  <c:v>71.092960423928602</c:v>
                </c:pt>
                <c:pt idx="1069">
                  <c:v>71.099863681238759</c:v>
                </c:pt>
                <c:pt idx="1070">
                  <c:v>71.10676394698622</c:v>
                </c:pt>
                <c:pt idx="1071">
                  <c:v>71.11366122822929</c:v>
                </c:pt>
                <c:pt idx="1072">
                  <c:v>71.120555532010556</c:v>
                </c:pt>
                <c:pt idx="1073">
                  <c:v>71.127446865357044</c:v>
                </c:pt>
                <c:pt idx="1074">
                  <c:v>71.134335235280176</c:v>
                </c:pt>
                <c:pt idx="1075">
                  <c:v>71.141220648775928</c:v>
                </c:pt>
                <c:pt idx="1076">
                  <c:v>71.14810311282487</c:v>
                </c:pt>
                <c:pt idx="1077">
                  <c:v>71.154982634392169</c:v>
                </c:pt>
                <c:pt idx="1078">
                  <c:v>71.161859220427672</c:v>
                </c:pt>
                <c:pt idx="1079">
                  <c:v>71.16873287786602</c:v>
                </c:pt>
                <c:pt idx="1080">
                  <c:v>71.175603613626663</c:v>
                </c:pt>
                <c:pt idx="1081">
                  <c:v>71.182471434613888</c:v>
                </c:pt>
                <c:pt idx="1082">
                  <c:v>71.18933634771696</c:v>
                </c:pt>
                <c:pt idx="1083">
                  <c:v>71.196198359810111</c:v>
                </c:pt>
                <c:pt idx="1084">
                  <c:v>71.203057477752623</c:v>
                </c:pt>
                <c:pt idx="1085">
                  <c:v>71.209913708388868</c:v>
                </c:pt>
                <c:pt idx="1086">
                  <c:v>71.216767058548456</c:v>
                </c:pt>
                <c:pt idx="1087">
                  <c:v>71.223617535046131</c:v>
                </c:pt>
                <c:pt idx="1088">
                  <c:v>71.230465144681958</c:v>
                </c:pt>
                <c:pt idx="1089">
                  <c:v>71.237309894241335</c:v>
                </c:pt>
                <c:pt idx="1090">
                  <c:v>71.244151790495096</c:v>
                </c:pt>
                <c:pt idx="1091">
                  <c:v>71.250990840199449</c:v>
                </c:pt>
                <c:pt idx="1092">
                  <c:v>71.257827050096196</c:v>
                </c:pt>
                <c:pt idx="1093">
                  <c:v>71.264660426912599</c:v>
                </c:pt>
                <c:pt idx="1094">
                  <c:v>71.271490977361665</c:v>
                </c:pt>
                <c:pt idx="1095">
                  <c:v>71.278318708141995</c:v>
                </c:pt>
                <c:pt idx="1096">
                  <c:v>71.285143625937948</c:v>
                </c:pt>
                <c:pt idx="1097">
                  <c:v>71.291965737419659</c:v>
                </c:pt>
                <c:pt idx="1098">
                  <c:v>71.298785049243136</c:v>
                </c:pt>
                <c:pt idx="1099">
                  <c:v>71.305601568050264</c:v>
                </c:pt>
                <c:pt idx="1100">
                  <c:v>71.312415300468885</c:v>
                </c:pt>
                <c:pt idx="1101">
                  <c:v>71.319226253112831</c:v>
                </c:pt>
                <c:pt idx="1102">
                  <c:v>71.326034432582048</c:v>
                </c:pt>
                <c:pt idx="1103">
                  <c:v>71.332839845462573</c:v>
                </c:pt>
                <c:pt idx="1104">
                  <c:v>71.339642498326569</c:v>
                </c:pt>
                <c:pt idx="1105">
                  <c:v>71.346442397732474</c:v>
                </c:pt>
                <c:pt idx="1106">
                  <c:v>71.353239550224998</c:v>
                </c:pt>
                <c:pt idx="1107">
                  <c:v>71.36003396233518</c:v>
                </c:pt>
                <c:pt idx="1108">
                  <c:v>71.366825640580444</c:v>
                </c:pt>
                <c:pt idx="1109">
                  <c:v>71.37361459146463</c:v>
                </c:pt>
                <c:pt idx="1110">
                  <c:v>71.380400821478077</c:v>
                </c:pt>
                <c:pt idx="1111">
                  <c:v>71.387184337097679</c:v>
                </c:pt>
                <c:pt idx="1112">
                  <c:v>71.393965144786932</c:v>
                </c:pt>
                <c:pt idx="1113">
                  <c:v>71.400743250995944</c:v>
                </c:pt>
                <c:pt idx="1114">
                  <c:v>71.407518662161536</c:v>
                </c:pt>
                <c:pt idx="1115">
                  <c:v>71.414291384707312</c:v>
                </c:pt>
                <c:pt idx="1116">
                  <c:v>71.42106142504359</c:v>
                </c:pt>
                <c:pt idx="1117">
                  <c:v>71.427828789567641</c:v>
                </c:pt>
                <c:pt idx="1118">
                  <c:v>71.43459348466358</c:v>
                </c:pt>
                <c:pt idx="1119">
                  <c:v>71.441355516702473</c:v>
                </c:pt>
                <c:pt idx="1120">
                  <c:v>71.448114892042412</c:v>
                </c:pt>
                <c:pt idx="1121">
                  <c:v>71.45487161702853</c:v>
                </c:pt>
                <c:pt idx="1122">
                  <c:v>71.461625697993085</c:v>
                </c:pt>
                <c:pt idx="1123">
                  <c:v>71.468377141255459</c:v>
                </c:pt>
                <c:pt idx="1124">
                  <c:v>71.475125953122259</c:v>
                </c:pt>
                <c:pt idx="1125">
                  <c:v>71.481872139887344</c:v>
                </c:pt>
                <c:pt idx="1126">
                  <c:v>71.48861570783184</c:v>
                </c:pt>
                <c:pt idx="1127">
                  <c:v>71.495356663224285</c:v>
                </c:pt>
                <c:pt idx="1128">
                  <c:v>71.502095012320567</c:v>
                </c:pt>
                <c:pt idx="1129">
                  <c:v>71.508830761364052</c:v>
                </c:pt>
                <c:pt idx="1130">
                  <c:v>71.515563916585592</c:v>
                </c:pt>
                <c:pt idx="1131">
                  <c:v>71.522294484203584</c:v>
                </c:pt>
                <c:pt idx="1132">
                  <c:v>71.529022470424039</c:v>
                </c:pt>
                <c:pt idx="1133">
                  <c:v>71.535747881440557</c:v>
                </c:pt>
                <c:pt idx="1134">
                  <c:v>71.542470723434505</c:v>
                </c:pt>
                <c:pt idx="1135">
                  <c:v>71.549191002574915</c:v>
                </c:pt>
                <c:pt idx="1136">
                  <c:v>71.555908725018668</c:v>
                </c:pt>
                <c:pt idx="1137">
                  <c:v>71.562623896910438</c:v>
                </c:pt>
                <c:pt idx="1138">
                  <c:v>71.569336524382763</c:v>
                </c:pt>
                <c:pt idx="1139">
                  <c:v>71.576046613556144</c:v>
                </c:pt>
                <c:pt idx="1140">
                  <c:v>71.582754170539062</c:v>
                </c:pt>
                <c:pt idx="1141">
                  <c:v>71.589459201427971</c:v>
                </c:pt>
                <c:pt idx="1142">
                  <c:v>71.596161712307421</c:v>
                </c:pt>
                <c:pt idx="1143">
                  <c:v>71.602861709250064</c:v>
                </c:pt>
                <c:pt idx="1144">
                  <c:v>71.609559198316745</c:v>
                </c:pt>
                <c:pt idx="1145">
                  <c:v>71.616254185556457</c:v>
                </c:pt>
                <c:pt idx="1146">
                  <c:v>71.622946677006453</c:v>
                </c:pt>
                <c:pt idx="1147">
                  <c:v>71.629636678692336</c:v>
                </c:pt>
                <c:pt idx="1148">
                  <c:v>71.636324196627982</c:v>
                </c:pt>
                <c:pt idx="1149">
                  <c:v>71.643009236815672</c:v>
                </c:pt>
                <c:pt idx="1150">
                  <c:v>71.64969180524615</c:v>
                </c:pt>
                <c:pt idx="1151">
                  <c:v>71.656371907898588</c:v>
                </c:pt>
                <c:pt idx="1152">
                  <c:v>71.663049550740695</c:v>
                </c:pt>
                <c:pt idx="1153">
                  <c:v>71.66972473972875</c:v>
                </c:pt>
                <c:pt idx="1154">
                  <c:v>71.676397480807637</c:v>
                </c:pt>
                <c:pt idx="1155">
                  <c:v>71.6830677799109</c:v>
                </c:pt>
                <c:pt idx="1156">
                  <c:v>71.689735642960741</c:v>
                </c:pt>
                <c:pt idx="1157">
                  <c:v>71.696401075868152</c:v>
                </c:pt>
                <c:pt idx="1158">
                  <c:v>71.703064084532869</c:v>
                </c:pt>
                <c:pt idx="1159">
                  <c:v>71.7097246748435</c:v>
                </c:pt>
                <c:pt idx="1160">
                  <c:v>71.716382852677455</c:v>
                </c:pt>
                <c:pt idx="1161">
                  <c:v>71.723038623901132</c:v>
                </c:pt>
                <c:pt idx="1162">
                  <c:v>71.729691994369816</c:v>
                </c:pt>
                <c:pt idx="1163">
                  <c:v>71.736342969927833</c:v>
                </c:pt>
                <c:pt idx="1164">
                  <c:v>71.742991556408541</c:v>
                </c:pt>
                <c:pt idx="1165">
                  <c:v>71.749637759634396</c:v>
                </c:pt>
                <c:pt idx="1166">
                  <c:v>71.756281585416943</c:v>
                </c:pt>
                <c:pt idx="1167">
                  <c:v>71.76292303955691</c:v>
                </c:pt>
                <c:pt idx="1168">
                  <c:v>71.769562127844253</c:v>
                </c:pt>
                <c:pt idx="1169">
                  <c:v>71.776198856058173</c:v>
                </c:pt>
                <c:pt idx="1170">
                  <c:v>71.782833229967139</c:v>
                </c:pt>
                <c:pt idx="1171">
                  <c:v>71.789465255328977</c:v>
                </c:pt>
                <c:pt idx="1172">
                  <c:v>71.796094937890913</c:v>
                </c:pt>
                <c:pt idx="1173">
                  <c:v>71.802722283389514</c:v>
                </c:pt>
                <c:pt idx="1174">
                  <c:v>71.8093472975509</c:v>
                </c:pt>
                <c:pt idx="1175">
                  <c:v>71.815969986090636</c:v>
                </c:pt>
                <c:pt idx="1176">
                  <c:v>71.822590354713824</c:v>
                </c:pt>
                <c:pt idx="1177">
                  <c:v>71.829208409115168</c:v>
                </c:pt>
                <c:pt idx="1178">
                  <c:v>71.835824154978965</c:v>
                </c:pt>
                <c:pt idx="1179">
                  <c:v>71.842437597979213</c:v>
                </c:pt>
                <c:pt idx="1180">
                  <c:v>71.849048743779562</c:v>
                </c:pt>
                <c:pt idx="1181">
                  <c:v>71.855657598033488</c:v>
                </c:pt>
                <c:pt idx="1182">
                  <c:v>71.862264166384122</c:v>
                </c:pt>
                <c:pt idx="1183">
                  <c:v>71.868868454464533</c:v>
                </c:pt>
                <c:pt idx="1184">
                  <c:v>71.875470467897614</c:v>
                </c:pt>
                <c:pt idx="1185">
                  <c:v>71.882070212296099</c:v>
                </c:pt>
                <c:pt idx="1186">
                  <c:v>71.888667693262747</c:v>
                </c:pt>
                <c:pt idx="1187">
                  <c:v>71.895262916390251</c:v>
                </c:pt>
                <c:pt idx="1188">
                  <c:v>71.901855887261334</c:v>
                </c:pt>
                <c:pt idx="1189">
                  <c:v>71.908446611448753</c:v>
                </c:pt>
                <c:pt idx="1190">
                  <c:v>71.915035094515389</c:v>
                </c:pt>
                <c:pt idx="1191">
                  <c:v>71.921621342014248</c:v>
                </c:pt>
                <c:pt idx="1192">
                  <c:v>71.928205359488501</c:v>
                </c:pt>
                <c:pt idx="1193">
                  <c:v>71.934787152471557</c:v>
                </c:pt>
                <c:pt idx="1194">
                  <c:v>71.941366726487018</c:v>
                </c:pt>
                <c:pt idx="1195">
                  <c:v>71.947944087048811</c:v>
                </c:pt>
                <c:pt idx="1196">
                  <c:v>71.954519239661195</c:v>
                </c:pt>
                <c:pt idx="1197">
                  <c:v>71.961092189818785</c:v>
                </c:pt>
                <c:pt idx="1198">
                  <c:v>71.967662943006587</c:v>
                </c:pt>
                <c:pt idx="1199">
                  <c:v>71.974231504700029</c:v>
                </c:pt>
                <c:pt idx="1200">
                  <c:v>71.980797880365031</c:v>
                </c:pt>
                <c:pt idx="1201">
                  <c:v>71.987362075458051</c:v>
                </c:pt>
                <c:pt idx="1202">
                  <c:v>71.993924095426038</c:v>
                </c:pt>
                <c:pt idx="1203">
                  <c:v>72.000483945706591</c:v>
                </c:pt>
                <c:pt idx="1204">
                  <c:v>72.007041631727915</c:v>
                </c:pt>
                <c:pt idx="1205">
                  <c:v>72.013597158908809</c:v>
                </c:pt>
                <c:pt idx="1206">
                  <c:v>72.02015053265886</c:v>
                </c:pt>
                <c:pt idx="1207">
                  <c:v>72.026701758378337</c:v>
                </c:pt>
                <c:pt idx="1208">
                  <c:v>72.033250841458283</c:v>
                </c:pt>
                <c:pt idx="1209">
                  <c:v>72.039797787280563</c:v>
                </c:pt>
                <c:pt idx="1210">
                  <c:v>72.046342601217887</c:v>
                </c:pt>
                <c:pt idx="1211">
                  <c:v>72.052885288633817</c:v>
                </c:pt>
                <c:pt idx="1212">
                  <c:v>72.059425854882832</c:v>
                </c:pt>
                <c:pt idx="1213">
                  <c:v>72.065964305310374</c:v>
                </c:pt>
                <c:pt idx="1214">
                  <c:v>72.072500645252873</c:v>
                </c:pt>
                <c:pt idx="1215">
                  <c:v>72.079034880037767</c:v>
                </c:pt>
                <c:pt idx="1216">
                  <c:v>72.085567014983553</c:v>
                </c:pt>
                <c:pt idx="1217">
                  <c:v>72.092097055399819</c:v>
                </c:pt>
                <c:pt idx="1218">
                  <c:v>72.098625006587284</c:v>
                </c:pt>
                <c:pt idx="1219">
                  <c:v>72.105150873837815</c:v>
                </c:pt>
                <c:pt idx="1220">
                  <c:v>72.111674662434496</c:v>
                </c:pt>
                <c:pt idx="1221">
                  <c:v>72.118196377651614</c:v>
                </c:pt>
                <c:pt idx="1222">
                  <c:v>72.124716024754747</c:v>
                </c:pt>
                <c:pt idx="1223">
                  <c:v>72.131233609000745</c:v>
                </c:pt>
                <c:pt idx="1224">
                  <c:v>72.137749135637833</c:v>
                </c:pt>
                <c:pt idx="1225">
                  <c:v>72.144262609905567</c:v>
                </c:pt>
                <c:pt idx="1226">
                  <c:v>72.150774037034907</c:v>
                </c:pt>
                <c:pt idx="1227">
                  <c:v>72.157283422248284</c:v>
                </c:pt>
                <c:pt idx="1228">
                  <c:v>72.163790770759576</c:v>
                </c:pt>
                <c:pt idx="1229">
                  <c:v>72.170296087774148</c:v>
                </c:pt>
                <c:pt idx="1230">
                  <c:v>72.176799378488923</c:v>
                </c:pt>
                <c:pt idx="1231">
                  <c:v>72.183300648092413</c:v>
                </c:pt>
                <c:pt idx="1232">
                  <c:v>72.189799901764701</c:v>
                </c:pt>
                <c:pt idx="1233">
                  <c:v>72.19629714467753</c:v>
                </c:pt>
                <c:pt idx="1234">
                  <c:v>72.202792381994314</c:v>
                </c:pt>
                <c:pt idx="1235">
                  <c:v>72.209285618870169</c:v>
                </c:pt>
                <c:pt idx="1236">
                  <c:v>72.215776860451939</c:v>
                </c:pt>
                <c:pt idx="1237">
                  <c:v>72.222266111878255</c:v>
                </c:pt>
                <c:pt idx="1238">
                  <c:v>72.228753378279535</c:v>
                </c:pt>
                <c:pt idx="1239">
                  <c:v>72.235238664778066</c:v>
                </c:pt>
                <c:pt idx="1240">
                  <c:v>72.241721976487966</c:v>
                </c:pt>
                <c:pt idx="1241">
                  <c:v>72.24820331851528</c:v>
                </c:pt>
                <c:pt idx="1242">
                  <c:v>72.254682695957982</c:v>
                </c:pt>
                <c:pt idx="1243">
                  <c:v>72.261160113905987</c:v>
                </c:pt>
                <c:pt idx="1244">
                  <c:v>72.267635577441254</c:v>
                </c:pt>
                <c:pt idx="1245">
                  <c:v>72.274109091637754</c:v>
                </c:pt>
                <c:pt idx="1246">
                  <c:v>72.280580661561501</c:v>
                </c:pt>
                <c:pt idx="1247">
                  <c:v>72.287050292270649</c:v>
                </c:pt>
                <c:pt idx="1248">
                  <c:v>72.293517988815424</c:v>
                </c:pt>
                <c:pt idx="1249">
                  <c:v>72.299983756238234</c:v>
                </c:pt>
                <c:pt idx="1250">
                  <c:v>72.306447599573701</c:v>
                </c:pt>
                <c:pt idx="1251">
                  <c:v>72.312909523848646</c:v>
                </c:pt>
                <c:pt idx="1252">
                  <c:v>72.319369534082142</c:v>
                </c:pt>
                <c:pt idx="1253">
                  <c:v>72.325827635285535</c:v>
                </c:pt>
                <c:pt idx="1254">
                  <c:v>72.332283832462537</c:v>
                </c:pt>
                <c:pt idx="1255">
                  <c:v>72.338738130609144</c:v>
                </c:pt>
                <c:pt idx="1256">
                  <c:v>72.345190534713751</c:v>
                </c:pt>
                <c:pt idx="1257">
                  <c:v>72.351641049757191</c:v>
                </c:pt>
                <c:pt idx="1258">
                  <c:v>72.358089680712695</c:v>
                </c:pt>
                <c:pt idx="1259">
                  <c:v>72.364536432546018</c:v>
                </c:pt>
                <c:pt idx="1260">
                  <c:v>72.370981310215328</c:v>
                </c:pt>
                <c:pt idx="1261">
                  <c:v>72.377424318671387</c:v>
                </c:pt>
                <c:pt idx="1262">
                  <c:v>72.383865462857514</c:v>
                </c:pt>
                <c:pt idx="1263">
                  <c:v>72.390304747709649</c:v>
                </c:pt>
                <c:pt idx="1264">
                  <c:v>72.396742178156273</c:v>
                </c:pt>
                <c:pt idx="1265">
                  <c:v>72.403177759118577</c:v>
                </c:pt>
                <c:pt idx="1266">
                  <c:v>72.409611495510447</c:v>
                </c:pt>
                <c:pt idx="1267">
                  <c:v>72.416043392238421</c:v>
                </c:pt>
                <c:pt idx="1268">
                  <c:v>72.422473454201835</c:v>
                </c:pt>
                <c:pt idx="1269">
                  <c:v>72.428901686292775</c:v>
                </c:pt>
                <c:pt idx="1270">
                  <c:v>72.435328093396137</c:v>
                </c:pt>
                <c:pt idx="1271">
                  <c:v>72.441752680389655</c:v>
                </c:pt>
                <c:pt idx="1272">
                  <c:v>72.448175452143872</c:v>
                </c:pt>
                <c:pt idx="1273">
                  <c:v>72.45459641352231</c:v>
                </c:pt>
                <c:pt idx="1274">
                  <c:v>72.461015569381331</c:v>
                </c:pt>
                <c:pt idx="1275">
                  <c:v>72.467432924570275</c:v>
                </c:pt>
                <c:pt idx="1276">
                  <c:v>72.473848483931491</c:v>
                </c:pt>
                <c:pt idx="1277">
                  <c:v>72.480262252300292</c:v>
                </c:pt>
                <c:pt idx="1278">
                  <c:v>72.486674234505031</c:v>
                </c:pt>
                <c:pt idx="1279">
                  <c:v>72.493084435367152</c:v>
                </c:pt>
                <c:pt idx="1280">
                  <c:v>72.499492859701178</c:v>
                </c:pt>
                <c:pt idx="1281">
                  <c:v>72.505899512314741</c:v>
                </c:pt>
                <c:pt idx="1282">
                  <c:v>72.512304398008652</c:v>
                </c:pt>
                <c:pt idx="1283">
                  <c:v>72.5187075215769</c:v>
                </c:pt>
                <c:pt idx="1284">
                  <c:v>72.525108887806638</c:v>
                </c:pt>
                <c:pt idx="1285">
                  <c:v>72.531508501478299</c:v>
                </c:pt>
                <c:pt idx="1286">
                  <c:v>72.537906367365579</c:v>
                </c:pt>
                <c:pt idx="1287">
                  <c:v>72.544302490235467</c:v>
                </c:pt>
                <c:pt idx="1288">
                  <c:v>72.550696874848242</c:v>
                </c:pt>
                <c:pt idx="1289">
                  <c:v>72.557089525957579</c:v>
                </c:pt>
                <c:pt idx="1290">
                  <c:v>72.5634804483105</c:v>
                </c:pt>
                <c:pt idx="1291">
                  <c:v>72.569869646647419</c:v>
                </c:pt>
                <c:pt idx="1292">
                  <c:v>72.576257125702227</c:v>
                </c:pt>
                <c:pt idx="1293">
                  <c:v>72.582642890202251</c:v>
                </c:pt>
                <c:pt idx="1294">
                  <c:v>72.589026944868294</c:v>
                </c:pt>
                <c:pt idx="1295">
                  <c:v>72.595409294414708</c:v>
                </c:pt>
                <c:pt idx="1296">
                  <c:v>72.601789943549349</c:v>
                </c:pt>
                <c:pt idx="1297">
                  <c:v>72.60816889697368</c:v>
                </c:pt>
                <c:pt idx="1298">
                  <c:v>72.614546159382755</c:v>
                </c:pt>
                <c:pt idx="1299">
                  <c:v>72.620921735465231</c:v>
                </c:pt>
                <c:pt idx="1300">
                  <c:v>72.627295629903429</c:v>
                </c:pt>
                <c:pt idx="1301">
                  <c:v>72.633667847373388</c:v>
                </c:pt>
                <c:pt idx="1302">
                  <c:v>72.640038392544781</c:v>
                </c:pt>
                <c:pt idx="1303">
                  <c:v>72.64640727008107</c:v>
                </c:pt>
                <c:pt idx="1304">
                  <c:v>72.652774484639465</c:v>
                </c:pt>
                <c:pt idx="1305">
                  <c:v>72.659140040870966</c:v>
                </c:pt>
                <c:pt idx="1306">
                  <c:v>72.665503943420376</c:v>
                </c:pt>
                <c:pt idx="1307">
                  <c:v>72.671866196926331</c:v>
                </c:pt>
                <c:pt idx="1308">
                  <c:v>72.678226806021385</c:v>
                </c:pt>
                <c:pt idx="1309">
                  <c:v>72.684585775331939</c:v>
                </c:pt>
                <c:pt idx="1310">
                  <c:v>72.690943109478326</c:v>
                </c:pt>
                <c:pt idx="1311">
                  <c:v>72.697298813074809</c:v>
                </c:pt>
                <c:pt idx="1312">
                  <c:v>72.703652890729657</c:v>
                </c:pt>
                <c:pt idx="1313">
                  <c:v>72.71000534704514</c:v>
                </c:pt>
                <c:pt idx="1314">
                  <c:v>72.716356186617517</c:v>
                </c:pt>
                <c:pt idx="1315">
                  <c:v>72.722705414037122</c:v>
                </c:pt>
                <c:pt idx="1316">
                  <c:v>72.729053033888377</c:v>
                </c:pt>
                <c:pt idx="1317">
                  <c:v>72.735399050749777</c:v>
                </c:pt>
                <c:pt idx="1318">
                  <c:v>72.741743469193992</c:v>
                </c:pt>
                <c:pt idx="1319">
                  <c:v>72.748086293787807</c:v>
                </c:pt>
                <c:pt idx="1320">
                  <c:v>72.754427529092212</c:v>
                </c:pt>
                <c:pt idx="1321">
                  <c:v>72.76076717966238</c:v>
                </c:pt>
                <c:pt idx="1322">
                  <c:v>72.767105250047749</c:v>
                </c:pt>
                <c:pt idx="1323">
                  <c:v>72.773441744791995</c:v>
                </c:pt>
                <c:pt idx="1324">
                  <c:v>72.779776668433058</c:v>
                </c:pt>
                <c:pt idx="1325">
                  <c:v>72.786110025503248</c:v>
                </c:pt>
                <c:pt idx="1326">
                  <c:v>72.792441820529163</c:v>
                </c:pt>
                <c:pt idx="1327">
                  <c:v>72.79877205803173</c:v>
                </c:pt>
                <c:pt idx="1328">
                  <c:v>72.805100742526335</c:v>
                </c:pt>
                <c:pt idx="1329">
                  <c:v>72.81142787852275</c:v>
                </c:pt>
                <c:pt idx="1330">
                  <c:v>72.817753470525133</c:v>
                </c:pt>
                <c:pt idx="1331">
                  <c:v>72.824077523032187</c:v>
                </c:pt>
                <c:pt idx="1332">
                  <c:v>72.830400040537</c:v>
                </c:pt>
                <c:pt idx="1333">
                  <c:v>72.836721027527275</c:v>
                </c:pt>
                <c:pt idx="1334">
                  <c:v>72.843040488485158</c:v>
                </c:pt>
                <c:pt idx="1335">
                  <c:v>72.849358427887424</c:v>
                </c:pt>
                <c:pt idx="1336">
                  <c:v>72.855674850205403</c:v>
                </c:pt>
                <c:pt idx="1337">
                  <c:v>72.861989759905029</c:v>
                </c:pt>
                <c:pt idx="1338">
                  <c:v>72.86830316144686</c:v>
                </c:pt>
                <c:pt idx="1339">
                  <c:v>72.874615059286143</c:v>
                </c:pt>
                <c:pt idx="1340">
                  <c:v>72.880925457872777</c:v>
                </c:pt>
                <c:pt idx="1341">
                  <c:v>72.887234361651394</c:v>
                </c:pt>
                <c:pt idx="1342">
                  <c:v>72.893541775061337</c:v>
                </c:pt>
                <c:pt idx="1343">
                  <c:v>72.899847702536746</c:v>
                </c:pt>
                <c:pt idx="1344">
                  <c:v>72.906152148506465</c:v>
                </c:pt>
                <c:pt idx="1345">
                  <c:v>72.912455117394202</c:v>
                </c:pt>
                <c:pt idx="1346">
                  <c:v>72.918756613618484</c:v>
                </c:pt>
                <c:pt idx="1347">
                  <c:v>72.925056641592676</c:v>
                </c:pt>
                <c:pt idx="1348">
                  <c:v>72.931355205725026</c:v>
                </c:pt>
                <c:pt idx="1349">
                  <c:v>72.93765231041867</c:v>
                </c:pt>
                <c:pt idx="1350">
                  <c:v>72.943947960071696</c:v>
                </c:pt>
                <c:pt idx="1351">
                  <c:v>72.950242159077106</c:v>
                </c:pt>
                <c:pt idx="1352">
                  <c:v>72.956534911822885</c:v>
                </c:pt>
                <c:pt idx="1353">
                  <c:v>72.962826222692044</c:v>
                </c:pt>
                <c:pt idx="1354">
                  <c:v>72.969116096062564</c:v>
                </c:pt>
                <c:pt idx="1355">
                  <c:v>72.975404536307494</c:v>
                </c:pt>
                <c:pt idx="1356">
                  <c:v>72.981691547794966</c:v>
                </c:pt>
                <c:pt idx="1357">
                  <c:v>72.987977134888141</c:v>
                </c:pt>
                <c:pt idx="1358">
                  <c:v>72.994261301945372</c:v>
                </c:pt>
                <c:pt idx="1359">
                  <c:v>73.00054405332007</c:v>
                </c:pt>
                <c:pt idx="1360">
                  <c:v>73.006825393360884</c:v>
                </c:pt>
                <c:pt idx="1361">
                  <c:v>73.013105326411576</c:v>
                </c:pt>
                <c:pt idx="1362">
                  <c:v>73.019383856811132</c:v>
                </c:pt>
                <c:pt idx="1363">
                  <c:v>73.025660988893819</c:v>
                </c:pt>
                <c:pt idx="1364">
                  <c:v>73.031936726989088</c:v>
                </c:pt>
                <c:pt idx="1365">
                  <c:v>73.038211075421685</c:v>
                </c:pt>
                <c:pt idx="1366">
                  <c:v>73.044484038511669</c:v>
                </c:pt>
                <c:pt idx="1367">
                  <c:v>73.050755620574435</c:v>
                </c:pt>
                <c:pt idx="1368">
                  <c:v>73.057025825920661</c:v>
                </c:pt>
                <c:pt idx="1369">
                  <c:v>73.063294658856435</c:v>
                </c:pt>
                <c:pt idx="1370">
                  <c:v>73.069562123683255</c:v>
                </c:pt>
                <c:pt idx="1371">
                  <c:v>73.075828224697986</c:v>
                </c:pt>
                <c:pt idx="1372">
                  <c:v>73.082092966192945</c:v>
                </c:pt>
                <c:pt idx="1373">
                  <c:v>73.088356352455918</c:v>
                </c:pt>
                <c:pt idx="1374">
                  <c:v>73.09461838777014</c:v>
                </c:pt>
                <c:pt idx="1375">
                  <c:v>73.100879076414401</c:v>
                </c:pt>
                <c:pt idx="1376">
                  <c:v>73.10713842266297</c:v>
                </c:pt>
                <c:pt idx="1377">
                  <c:v>73.11339643078567</c:v>
                </c:pt>
                <c:pt idx="1378">
                  <c:v>73.119653105047902</c:v>
                </c:pt>
                <c:pt idx="1379">
                  <c:v>73.125908449710693</c:v>
                </c:pt>
                <c:pt idx="1380">
                  <c:v>73.132162469030632</c:v>
                </c:pt>
                <c:pt idx="1381">
                  <c:v>73.138415167259936</c:v>
                </c:pt>
                <c:pt idx="1382">
                  <c:v>73.144666548646541</c:v>
                </c:pt>
                <c:pt idx="1383">
                  <c:v>73.150916617434021</c:v>
                </c:pt>
                <c:pt idx="1384">
                  <c:v>73.157165377861688</c:v>
                </c:pt>
                <c:pt idx="1385">
                  <c:v>73.163412834164518</c:v>
                </c:pt>
                <c:pt idx="1386">
                  <c:v>73.169658990573296</c:v>
                </c:pt>
                <c:pt idx="1387">
                  <c:v>73.175903851314558</c:v>
                </c:pt>
                <c:pt idx="1388">
                  <c:v>73.182147420610605</c:v>
                </c:pt>
                <c:pt idx="1389">
                  <c:v>73.188389702679601</c:v>
                </c:pt>
                <c:pt idx="1390">
                  <c:v>73.194630701735491</c:v>
                </c:pt>
                <c:pt idx="1391">
                  <c:v>73.200870421988114</c:v>
                </c:pt>
                <c:pt idx="1392">
                  <c:v>73.207108867643157</c:v>
                </c:pt>
                <c:pt idx="1393">
                  <c:v>73.213346042902273</c:v>
                </c:pt>
                <c:pt idx="1394">
                  <c:v>73.219581951962923</c:v>
                </c:pt>
                <c:pt idx="1395">
                  <c:v>73.225816599018643</c:v>
                </c:pt>
                <c:pt idx="1396">
                  <c:v>73.232049988258822</c:v>
                </c:pt>
                <c:pt idx="1397">
                  <c:v>73.238282123868913</c:v>
                </c:pt>
                <c:pt idx="1398">
                  <c:v>73.244513010030332</c:v>
                </c:pt>
                <c:pt idx="1399">
                  <c:v>73.250742650920529</c:v>
                </c:pt>
                <c:pt idx="1400">
                  <c:v>73.256971050713034</c:v>
                </c:pt>
                <c:pt idx="1401">
                  <c:v>73.263198213577439</c:v>
                </c:pt>
                <c:pt idx="1402">
                  <c:v>73.269424143679387</c:v>
                </c:pt>
                <c:pt idx="1403">
                  <c:v>73.275648845180697</c:v>
                </c:pt>
                <c:pt idx="1404">
                  <c:v>73.281872322239295</c:v>
                </c:pt>
                <c:pt idx="1405">
                  <c:v>73.288094579009254</c:v>
                </c:pt>
                <c:pt idx="1406">
                  <c:v>73.294315619640855</c:v>
                </c:pt>
                <c:pt idx="1407">
                  <c:v>73.300535448280542</c:v>
                </c:pt>
                <c:pt idx="1408">
                  <c:v>73.306754069071033</c:v>
                </c:pt>
                <c:pt idx="1409">
                  <c:v>73.312971486151199</c:v>
                </c:pt>
                <c:pt idx="1410">
                  <c:v>73.319187703656283</c:v>
                </c:pt>
                <c:pt idx="1411">
                  <c:v>73.325402725717723</c:v>
                </c:pt>
                <c:pt idx="1412">
                  <c:v>73.331616556463317</c:v>
                </c:pt>
                <c:pt idx="1413">
                  <c:v>73.337829200017154</c:v>
                </c:pt>
                <c:pt idx="1414">
                  <c:v>73.344040660499687</c:v>
                </c:pt>
                <c:pt idx="1415">
                  <c:v>73.350250942027742</c:v>
                </c:pt>
                <c:pt idx="1416">
                  <c:v>73.35646004871451</c:v>
                </c:pt>
                <c:pt idx="1417">
                  <c:v>73.362667984669613</c:v>
                </c:pt>
                <c:pt idx="1418">
                  <c:v>73.368874753999066</c:v>
                </c:pt>
                <c:pt idx="1419">
                  <c:v>73.375080360805399</c:v>
                </c:pt>
                <c:pt idx="1420">
                  <c:v>73.381284809187562</c:v>
                </c:pt>
                <c:pt idx="1421">
                  <c:v>73.387488103241012</c:v>
                </c:pt>
                <c:pt idx="1422">
                  <c:v>73.393690247057705</c:v>
                </c:pt>
                <c:pt idx="1423">
                  <c:v>73.399891244726149</c:v>
                </c:pt>
                <c:pt idx="1424">
                  <c:v>73.406091100331395</c:v>
                </c:pt>
                <c:pt idx="1425">
                  <c:v>73.412289817955056</c:v>
                </c:pt>
                <c:pt idx="1426">
                  <c:v>73.418487401675364</c:v>
                </c:pt>
                <c:pt idx="1427">
                  <c:v>73.424683855567153</c:v>
                </c:pt>
                <c:pt idx="1428">
                  <c:v>73.430879183701862</c:v>
                </c:pt>
                <c:pt idx="1429">
                  <c:v>73.43707339014766</c:v>
                </c:pt>
                <c:pt idx="1430">
                  <c:v>73.443266478969306</c:v>
                </c:pt>
                <c:pt idx="1431">
                  <c:v>73.449458454228321</c:v>
                </c:pt>
                <c:pt idx="1432">
                  <c:v>73.455649319982868</c:v>
                </c:pt>
                <c:pt idx="1433">
                  <c:v>73.461839080287959</c:v>
                </c:pt>
                <c:pt idx="1434">
                  <c:v>73.46802773919525</c:v>
                </c:pt>
                <c:pt idx="1435">
                  <c:v>73.474215300753201</c:v>
                </c:pt>
                <c:pt idx="1436">
                  <c:v>73.480401769007116</c:v>
                </c:pt>
                <c:pt idx="1437">
                  <c:v>73.486587147999089</c:v>
                </c:pt>
                <c:pt idx="1438">
                  <c:v>73.492771441768014</c:v>
                </c:pt>
                <c:pt idx="1439">
                  <c:v>73.498954654349703</c:v>
                </c:pt>
                <c:pt idx="1440">
                  <c:v>73.505136789776785</c:v>
                </c:pt>
                <c:pt idx="1441">
                  <c:v>73.511317852078818</c:v>
                </c:pt>
                <c:pt idx="1442">
                  <c:v>73.517497845282307</c:v>
                </c:pt>
                <c:pt idx="1443">
                  <c:v>73.5236767734106</c:v>
                </c:pt>
                <c:pt idx="1444">
                  <c:v>73.529854640484118</c:v>
                </c:pt>
                <c:pt idx="1445">
                  <c:v>73.536031450520142</c:v>
                </c:pt>
                <c:pt idx="1446">
                  <c:v>73.542207207533039</c:v>
                </c:pt>
                <c:pt idx="1447">
                  <c:v>73.548381915534137</c:v>
                </c:pt>
                <c:pt idx="1448">
                  <c:v>73.554555578531847</c:v>
                </c:pt>
                <c:pt idx="1449">
                  <c:v>73.560728200531585</c:v>
                </c:pt>
                <c:pt idx="1450">
                  <c:v>73.566899785535853</c:v>
                </c:pt>
                <c:pt idx="1451">
                  <c:v>73.57307033754428</c:v>
                </c:pt>
                <c:pt idx="1452">
                  <c:v>73.579239860553557</c:v>
                </c:pt>
                <c:pt idx="1453">
                  <c:v>73.585408358557558</c:v>
                </c:pt>
                <c:pt idx="1454">
                  <c:v>73.591575835547289</c:v>
                </c:pt>
                <c:pt idx="1455">
                  <c:v>73.597742295510912</c:v>
                </c:pt>
                <c:pt idx="1456">
                  <c:v>73.603907742433805</c:v>
                </c:pt>
                <c:pt idx="1457">
                  <c:v>73.610072180298545</c:v>
                </c:pt>
                <c:pt idx="1458">
                  <c:v>73.616235613084939</c:v>
                </c:pt>
                <c:pt idx="1459">
                  <c:v>73.622398044770065</c:v>
                </c:pt>
                <c:pt idx="1460">
                  <c:v>73.628559479328217</c:v>
                </c:pt>
                <c:pt idx="1461">
                  <c:v>73.634719920731058</c:v>
                </c:pt>
                <c:pt idx="1462">
                  <c:v>73.640879372947509</c:v>
                </c:pt>
                <c:pt idx="1463">
                  <c:v>73.647037839943792</c:v>
                </c:pt>
                <c:pt idx="1464">
                  <c:v>73.653195325683541</c:v>
                </c:pt>
                <c:pt idx="1465">
                  <c:v>73.65935183412769</c:v>
                </c:pt>
                <c:pt idx="1466">
                  <c:v>73.665507369234646</c:v>
                </c:pt>
                <c:pt idx="1467">
                  <c:v>73.671661934960142</c:v>
                </c:pt>
                <c:pt idx="1468">
                  <c:v>73.677815535257352</c:v>
                </c:pt>
                <c:pt idx="1469">
                  <c:v>73.683968174076895</c:v>
                </c:pt>
                <c:pt idx="1470">
                  <c:v>73.690119855366888</c:v>
                </c:pt>
                <c:pt idx="1471">
                  <c:v>73.696270583072902</c:v>
                </c:pt>
                <c:pt idx="1472">
                  <c:v>73.702420361137982</c:v>
                </c:pt>
                <c:pt idx="1473">
                  <c:v>73.70856919350274</c:v>
                </c:pt>
                <c:pt idx="1474">
                  <c:v>73.714717084105288</c:v>
                </c:pt>
                <c:pt idx="1475">
                  <c:v>73.720864036881338</c:v>
                </c:pt>
                <c:pt idx="1476">
                  <c:v>73.727010055764126</c:v>
                </c:pt>
                <c:pt idx="1477">
                  <c:v>73.733155144684531</c:v>
                </c:pt>
                <c:pt idx="1478">
                  <c:v>73.739299307571045</c:v>
                </c:pt>
                <c:pt idx="1479">
                  <c:v>73.745442548349743</c:v>
                </c:pt>
                <c:pt idx="1480">
                  <c:v>73.751584870944399</c:v>
                </c:pt>
                <c:pt idx="1481">
                  <c:v>73.75772627927644</c:v>
                </c:pt>
                <c:pt idx="1482">
                  <c:v>73.763866777265022</c:v>
                </c:pt>
                <c:pt idx="1483">
                  <c:v>73.770006368826941</c:v>
                </c:pt>
                <c:pt idx="1484">
                  <c:v>73.776145057876803</c:v>
                </c:pt>
                <c:pt idx="1485">
                  <c:v>73.782282848326886</c:v>
                </c:pt>
                <c:pt idx="1486">
                  <c:v>73.788419744087278</c:v>
                </c:pt>
                <c:pt idx="1487">
                  <c:v>73.794555749065822</c:v>
                </c:pt>
                <c:pt idx="1488">
                  <c:v>73.800690867168228</c:v>
                </c:pt>
                <c:pt idx="1489">
                  <c:v>73.806825102297935</c:v>
                </c:pt>
                <c:pt idx="1490">
                  <c:v>73.812958458356292</c:v>
                </c:pt>
                <c:pt idx="1491">
                  <c:v>73.819090939242514</c:v>
                </c:pt>
                <c:pt idx="1492">
                  <c:v>73.825222548853631</c:v>
                </c:pt>
                <c:pt idx="1493">
                  <c:v>73.831353291084639</c:v>
                </c:pt>
                <c:pt idx="1494">
                  <c:v>73.837483169828403</c:v>
                </c:pt>
                <c:pt idx="1495">
                  <c:v>73.843612188975754</c:v>
                </c:pt>
                <c:pt idx="1496">
                  <c:v>73.849740352415452</c:v>
                </c:pt>
                <c:pt idx="1497">
                  <c:v>73.855867664034221</c:v>
                </c:pt>
                <c:pt idx="1498">
                  <c:v>73.861994127716841</c:v>
                </c:pt>
                <c:pt idx="1499">
                  <c:v>73.868119747346029</c:v>
                </c:pt>
                <c:pt idx="1500">
                  <c:v>73.87424452680257</c:v>
                </c:pt>
                <c:pt idx="1501">
                  <c:v>73.880368469965276</c:v>
                </c:pt>
                <c:pt idx="1502">
                  <c:v>73.886491580711024</c:v>
                </c:pt>
                <c:pt idx="1503">
                  <c:v>73.892613862914786</c:v>
                </c:pt>
                <c:pt idx="1504">
                  <c:v>73.898735320449632</c:v>
                </c:pt>
                <c:pt idx="1505">
                  <c:v>73.904855957186754</c:v>
                </c:pt>
                <c:pt idx="1506">
                  <c:v>73.910975776995485</c:v>
                </c:pt>
                <c:pt idx="1507">
                  <c:v>73.917094783743309</c:v>
                </c:pt>
                <c:pt idx="1508">
                  <c:v>73.92321298129589</c:v>
                </c:pt>
                <c:pt idx="1509">
                  <c:v>73.929330373517104</c:v>
                </c:pt>
                <c:pt idx="1510">
                  <c:v>73.935446964269005</c:v>
                </c:pt>
                <c:pt idx="1511">
                  <c:v>73.941562757411887</c:v>
                </c:pt>
                <c:pt idx="1512">
                  <c:v>73.947677756804325</c:v>
                </c:pt>
                <c:pt idx="1513">
                  <c:v>73.953791966303143</c:v>
                </c:pt>
                <c:pt idx="1514">
                  <c:v>73.959905389763435</c:v>
                </c:pt>
                <c:pt idx="1515">
                  <c:v>73.966018031038615</c:v>
                </c:pt>
                <c:pt idx="1516">
                  <c:v>73.972129893980451</c:v>
                </c:pt>
                <c:pt idx="1517">
                  <c:v>73.978240982438976</c:v>
                </c:pt>
                <c:pt idx="1518">
                  <c:v>73.984351300262674</c:v>
                </c:pt>
                <c:pt idx="1519">
                  <c:v>73.990460851298366</c:v>
                </c:pt>
                <c:pt idx="1520">
                  <c:v>73.99656963939124</c:v>
                </c:pt>
                <c:pt idx="1521">
                  <c:v>74.002677668384919</c:v>
                </c:pt>
                <c:pt idx="1522">
                  <c:v>74.008784942121522</c:v>
                </c:pt>
                <c:pt idx="1523">
                  <c:v>74.014891464441519</c:v>
                </c:pt>
                <c:pt idx="1524">
                  <c:v>74.020997239183913</c:v>
                </c:pt>
                <c:pt idx="1525">
                  <c:v>74.027102270186191</c:v>
                </c:pt>
                <c:pt idx="1526">
                  <c:v>74.033206561284331</c:v>
                </c:pt>
                <c:pt idx="1527">
                  <c:v>74.039310116312819</c:v>
                </c:pt>
                <c:pt idx="1528">
                  <c:v>74.045412939104736</c:v>
                </c:pt>
                <c:pt idx="1529">
                  <c:v>74.051515033491697</c:v>
                </c:pt>
                <c:pt idx="1530">
                  <c:v>74.057616403303868</c:v>
                </c:pt>
                <c:pt idx="1531">
                  <c:v>74.063717052370066</c:v>
                </c:pt>
                <c:pt idx="1532">
                  <c:v>74.069816984517686</c:v>
                </c:pt>
                <c:pt idx="1533">
                  <c:v>74.075916203572774</c:v>
                </c:pt>
                <c:pt idx="1534">
                  <c:v>74.082014713360039</c:v>
                </c:pt>
                <c:pt idx="1535">
                  <c:v>74.088112517702811</c:v>
                </c:pt>
                <c:pt idx="1536">
                  <c:v>74.094209620423172</c:v>
                </c:pt>
                <c:pt idx="1537">
                  <c:v>74.100306025341879</c:v>
                </c:pt>
                <c:pt idx="1538">
                  <c:v>74.106401736278414</c:v>
                </c:pt>
                <c:pt idx="1539">
                  <c:v>74.112496757051019</c:v>
                </c:pt>
                <c:pt idx="1540">
                  <c:v>74.118591091476659</c:v>
                </c:pt>
                <c:pt idx="1541">
                  <c:v>74.124684743371162</c:v>
                </c:pt>
                <c:pt idx="1542">
                  <c:v>74.130777716549019</c:v>
                </c:pt>
                <c:pt idx="1543">
                  <c:v>74.1368700148237</c:v>
                </c:pt>
                <c:pt idx="1544">
                  <c:v>74.142961642007364</c:v>
                </c:pt>
                <c:pt idx="1545">
                  <c:v>74.149052601911123</c:v>
                </c:pt>
                <c:pt idx="1546">
                  <c:v>74.155142898344863</c:v>
                </c:pt>
                <c:pt idx="1547">
                  <c:v>74.161232535117492</c:v>
                </c:pt>
                <c:pt idx="1548">
                  <c:v>74.167321516036694</c:v>
                </c:pt>
                <c:pt idx="1549">
                  <c:v>74.173409844909159</c:v>
                </c:pt>
                <c:pt idx="1550">
                  <c:v>74.179497525540498</c:v>
                </c:pt>
                <c:pt idx="1551">
                  <c:v>74.18558456173524</c:v>
                </c:pt>
                <c:pt idx="1552">
                  <c:v>74.191670957296978</c:v>
                </c:pt>
                <c:pt idx="1553">
                  <c:v>74.197756716028223</c:v>
                </c:pt>
                <c:pt idx="1554">
                  <c:v>74.203841841730565</c:v>
                </c:pt>
                <c:pt idx="1555">
                  <c:v>74.209926338204568</c:v>
                </c:pt>
                <c:pt idx="1556">
                  <c:v>74.216010209249887</c:v>
                </c:pt>
                <c:pt idx="1557">
                  <c:v>74.222093458665242</c:v>
                </c:pt>
                <c:pt idx="1558">
                  <c:v>74.228176090248425</c:v>
                </c:pt>
                <c:pt idx="1559">
                  <c:v>74.23425810779635</c:v>
                </c:pt>
                <c:pt idx="1560">
                  <c:v>74.240339515105049</c:v>
                </c:pt>
                <c:pt idx="1561">
                  <c:v>74.246420315969701</c:v>
                </c:pt>
                <c:pt idx="1562">
                  <c:v>74.252500514184604</c:v>
                </c:pt>
                <c:pt idx="1563">
                  <c:v>74.258580113543317</c:v>
                </c:pt>
                <c:pt idx="1564">
                  <c:v>74.264659117838519</c:v>
                </c:pt>
                <c:pt idx="1565">
                  <c:v>74.270737530862121</c:v>
                </c:pt>
                <c:pt idx="1566">
                  <c:v>74.276815356405322</c:v>
                </c:pt>
                <c:pt idx="1567">
                  <c:v>74.282892598258471</c:v>
                </c:pt>
                <c:pt idx="1568">
                  <c:v>74.288969260211289</c:v>
                </c:pt>
                <c:pt idx="1569">
                  <c:v>74.295045346052689</c:v>
                </c:pt>
                <c:pt idx="1570">
                  <c:v>74.301120859570958</c:v>
                </c:pt>
                <c:pt idx="1571">
                  <c:v>74.3071958045537</c:v>
                </c:pt>
                <c:pt idx="1572">
                  <c:v>74.313270184787811</c:v>
                </c:pt>
                <c:pt idx="1573">
                  <c:v>74.319344004059573</c:v>
                </c:pt>
                <c:pt idx="1574">
                  <c:v>74.325417266154673</c:v>
                </c:pt>
                <c:pt idx="1575">
                  <c:v>74.331489974858172</c:v>
                </c:pt>
                <c:pt idx="1576">
                  <c:v>74.337562133954506</c:v>
                </c:pt>
                <c:pt idx="1577">
                  <c:v>74.343633747227585</c:v>
                </c:pt>
                <c:pt idx="1578">
                  <c:v>74.349704818460779</c:v>
                </c:pt>
                <c:pt idx="1579">
                  <c:v>74.35577535143689</c:v>
                </c:pt>
                <c:pt idx="1580">
                  <c:v>74.361845349938221</c:v>
                </c:pt>
                <c:pt idx="1581">
                  <c:v>74.367914817746595</c:v>
                </c:pt>
                <c:pt idx="1582">
                  <c:v>74.373983758643305</c:v>
                </c:pt>
                <c:pt idx="1583">
                  <c:v>74.380052176409251</c:v>
                </c:pt>
                <c:pt idx="1584">
                  <c:v>74.386120074824831</c:v>
                </c:pt>
                <c:pt idx="1585">
                  <c:v>74.392187457670076</c:v>
                </c:pt>
                <c:pt idx="1586">
                  <c:v>74.398254328724548</c:v>
                </c:pt>
                <c:pt idx="1587">
                  <c:v>74.404320691767467</c:v>
                </c:pt>
                <c:pt idx="1588">
                  <c:v>74.41038655057767</c:v>
                </c:pt>
                <c:pt idx="1589">
                  <c:v>74.416451908933638</c:v>
                </c:pt>
                <c:pt idx="1590">
                  <c:v>74.422516770613512</c:v>
                </c:pt>
                <c:pt idx="1591">
                  <c:v>74.428581139395149</c:v>
                </c:pt>
                <c:pt idx="1592">
                  <c:v>74.434645019056077</c:v>
                </c:pt>
                <c:pt idx="1593">
                  <c:v>74.440708413373557</c:v>
                </c:pt>
                <c:pt idx="1594">
                  <c:v>74.446771326124576</c:v>
                </c:pt>
                <c:pt idx="1595">
                  <c:v>74.452833761085898</c:v>
                </c:pt>
                <c:pt idx="1596">
                  <c:v>74.458895722034029</c:v>
                </c:pt>
                <c:pt idx="1597">
                  <c:v>74.464957212745347</c:v>
                </c:pt>
                <c:pt idx="1598">
                  <c:v>74.471018236995917</c:v>
                </c:pt>
                <c:pt idx="1599">
                  <c:v>74.477078798561749</c:v>
                </c:pt>
                <c:pt idx="1600">
                  <c:v>74.483138901218652</c:v>
                </c:pt>
                <c:pt idx="1601">
                  <c:v>74.48919854874228</c:v>
                </c:pt>
                <c:pt idx="1602">
                  <c:v>74.495257744908216</c:v>
                </c:pt>
                <c:pt idx="1603">
                  <c:v>74.501316493491927</c:v>
                </c:pt>
                <c:pt idx="1604">
                  <c:v>74.507374798268771</c:v>
                </c:pt>
                <c:pt idx="1605">
                  <c:v>74.513432663014115</c:v>
                </c:pt>
                <c:pt idx="1606">
                  <c:v>74.519490091503215</c:v>
                </c:pt>
                <c:pt idx="1607">
                  <c:v>74.525547087511328</c:v>
                </c:pt>
                <c:pt idx="1608">
                  <c:v>74.531603654813708</c:v>
                </c:pt>
                <c:pt idx="1609">
                  <c:v>74.537659797185611</c:v>
                </c:pt>
                <c:pt idx="1610">
                  <c:v>74.543715518402351</c:v>
                </c:pt>
                <c:pt idx="1611">
                  <c:v>74.549770822239267</c:v>
                </c:pt>
                <c:pt idx="1612">
                  <c:v>74.555825712471758</c:v>
                </c:pt>
                <c:pt idx="1613">
                  <c:v>74.561880192875307</c:v>
                </c:pt>
                <c:pt idx="1614">
                  <c:v>74.567934267225539</c:v>
                </c:pt>
                <c:pt idx="1615">
                  <c:v>74.573987939298135</c:v>
                </c:pt>
                <c:pt idx="1616">
                  <c:v>74.580041212868991</c:v>
                </c:pt>
                <c:pt idx="1617">
                  <c:v>74.586094091714116</c:v>
                </c:pt>
                <c:pt idx="1618">
                  <c:v>74.592146579609704</c:v>
                </c:pt>
                <c:pt idx="1619">
                  <c:v>74.598198680332146</c:v>
                </c:pt>
                <c:pt idx="1620">
                  <c:v>74.604250397658021</c:v>
                </c:pt>
                <c:pt idx="1621">
                  <c:v>74.610301735364203</c:v>
                </c:pt>
                <c:pt idx="1622">
                  <c:v>74.616352697227754</c:v>
                </c:pt>
                <c:pt idx="1623">
                  <c:v>74.622403287026046</c:v>
                </c:pt>
                <c:pt idx="1624">
                  <c:v>74.628453508536708</c:v>
                </c:pt>
                <c:pt idx="1625">
                  <c:v>74.634503365537697</c:v>
                </c:pt>
                <c:pt idx="1626">
                  <c:v>74.640552861807279</c:v>
                </c:pt>
                <c:pt idx="1627">
                  <c:v>74.64660200112408</c:v>
                </c:pt>
                <c:pt idx="1628">
                  <c:v>74.652650787267063</c:v>
                </c:pt>
                <c:pt idx="1629">
                  <c:v>74.658699224015578</c:v>
                </c:pt>
                <c:pt idx="1630">
                  <c:v>74.664747315149398</c:v>
                </c:pt>
                <c:pt idx="1631">
                  <c:v>74.670795064448697</c:v>
                </c:pt>
                <c:pt idx="1632">
                  <c:v>74.676842475694073</c:v>
                </c:pt>
                <c:pt idx="1633">
                  <c:v>74.682889552666595</c:v>
                </c:pt>
                <c:pt idx="1634">
                  <c:v>74.68893629914777</c:v>
                </c:pt>
                <c:pt idx="1635">
                  <c:v>74.694982718919633</c:v>
                </c:pt>
                <c:pt idx="1636">
                  <c:v>74.701028815764744</c:v>
                </c:pt>
                <c:pt idx="1637">
                  <c:v>74.707074593466146</c:v>
                </c:pt>
                <c:pt idx="1638">
                  <c:v>74.713120055807437</c:v>
                </c:pt>
                <c:pt idx="1639">
                  <c:v>74.719165206572811</c:v>
                </c:pt>
                <c:pt idx="1640">
                  <c:v>74.725210049547016</c:v>
                </c:pt>
                <c:pt idx="1641">
                  <c:v>74.731254588515426</c:v>
                </c:pt>
                <c:pt idx="1642">
                  <c:v>74.737298827264013</c:v>
                </c:pt>
                <c:pt idx="1643">
                  <c:v>74.743342769579414</c:v>
                </c:pt>
                <c:pt idx="1644">
                  <c:v>74.749386419248907</c:v>
                </c:pt>
                <c:pt idx="1645">
                  <c:v>74.755429780060453</c:v>
                </c:pt>
                <c:pt idx="1646">
                  <c:v>74.761472855802708</c:v>
                </c:pt>
                <c:pt idx="1647">
                  <c:v>74.767515650265054</c:v>
                </c:pt>
                <c:pt idx="1648">
                  <c:v>74.773558167237596</c:v>
                </c:pt>
                <c:pt idx="1649">
                  <c:v>74.779600410511193</c:v>
                </c:pt>
                <c:pt idx="1650">
                  <c:v>74.785642383877487</c:v>
                </c:pt>
                <c:pt idx="1651">
                  <c:v>74.791684091128914</c:v>
                </c:pt>
                <c:pt idx="1652">
                  <c:v>74.797725536058678</c:v>
                </c:pt>
                <c:pt idx="1653">
                  <c:v>74.803766722460878</c:v>
                </c:pt>
                <c:pt idx="1654">
                  <c:v>74.80980765413041</c:v>
                </c:pt>
                <c:pt idx="1655">
                  <c:v>74.815848334863048</c:v>
                </c:pt>
                <c:pt idx="1656">
                  <c:v>74.821888768455494</c:v>
                </c:pt>
                <c:pt idx="1657">
                  <c:v>74.827928958705272</c:v>
                </c:pt>
                <c:pt idx="1658">
                  <c:v>74.833968909410899</c:v>
                </c:pt>
                <c:pt idx="1659">
                  <c:v>74.840008624371805</c:v>
                </c:pt>
                <c:pt idx="1660">
                  <c:v>74.846048107388398</c:v>
                </c:pt>
                <c:pt idx="1661">
                  <c:v>74.852087362262068</c:v>
                </c:pt>
                <c:pt idx="1662">
                  <c:v>74.858126392795171</c:v>
                </c:pt>
                <c:pt idx="1663">
                  <c:v>74.864165202791142</c:v>
                </c:pt>
                <c:pt idx="1664">
                  <c:v>74.870203796054383</c:v>
                </c:pt>
                <c:pt idx="1665">
                  <c:v>74.87624217639042</c:v>
                </c:pt>
                <c:pt idx="1666">
                  <c:v>74.8822803476058</c:v>
                </c:pt>
                <c:pt idx="1667">
                  <c:v>74.888318313508222</c:v>
                </c:pt>
                <c:pt idx="1668">
                  <c:v>74.894356077906465</c:v>
                </c:pt>
                <c:pt idx="1669">
                  <c:v>74.900393644610432</c:v>
                </c:pt>
                <c:pt idx="1670">
                  <c:v>74.906431017431231</c:v>
                </c:pt>
                <c:pt idx="1671">
                  <c:v>74.912468200181095</c:v>
                </c:pt>
                <c:pt idx="1672">
                  <c:v>74.918505196673451</c:v>
                </c:pt>
                <c:pt idx="1673">
                  <c:v>74.924542010722988</c:v>
                </c:pt>
                <c:pt idx="1674">
                  <c:v>74.930578646145563</c:v>
                </c:pt>
                <c:pt idx="1675">
                  <c:v>74.936615106758339</c:v>
                </c:pt>
                <c:pt idx="1676">
                  <c:v>74.942651396379688</c:v>
                </c:pt>
                <c:pt idx="1677">
                  <c:v>74.948687518829345</c:v>
                </c:pt>
                <c:pt idx="1678">
                  <c:v>74.954723477928312</c:v>
                </c:pt>
                <c:pt idx="1679">
                  <c:v>74.960759277498909</c:v>
                </c:pt>
                <c:pt idx="1680">
                  <c:v>74.966794921364837</c:v>
                </c:pt>
                <c:pt idx="1681">
                  <c:v>74.972830413351161</c:v>
                </c:pt>
                <c:pt idx="1682">
                  <c:v>74.978865757284311</c:v>
                </c:pt>
                <c:pt idx="1683">
                  <c:v>74.984900956992121</c:v>
                </c:pt>
                <c:pt idx="1684">
                  <c:v>74.990936016303905</c:v>
                </c:pt>
                <c:pt idx="1685">
                  <c:v>74.996970939050399</c:v>
                </c:pt>
                <c:pt idx="1686">
                  <c:v>75.003005729063744</c:v>
                </c:pt>
                <c:pt idx="1687">
                  <c:v>75.009040390177674</c:v>
                </c:pt>
                <c:pt idx="1688">
                  <c:v>75.015074926227342</c:v>
                </c:pt>
                <c:pt idx="1689">
                  <c:v>75.021109341049467</c:v>
                </c:pt>
                <c:pt idx="1690">
                  <c:v>75.027143638482343</c:v>
                </c:pt>
                <c:pt idx="1691">
                  <c:v>75.033177822365772</c:v>
                </c:pt>
                <c:pt idx="1692">
                  <c:v>75.039211896541161</c:v>
                </c:pt>
                <c:pt idx="1693">
                  <c:v>75.045245864851537</c:v>
                </c:pt>
                <c:pt idx="1694">
                  <c:v>75.051279731141548</c:v>
                </c:pt>
                <c:pt idx="1695">
                  <c:v>75.057313499257461</c:v>
                </c:pt>
                <c:pt idx="1696">
                  <c:v>75.063347173047291</c:v>
                </c:pt>
                <c:pt idx="1697">
                  <c:v>75.06938075636063</c:v>
                </c:pt>
                <c:pt idx="1698">
                  <c:v>75.075414253048862</c:v>
                </c:pt>
                <c:pt idx="1699">
                  <c:v>75.081447666965076</c:v>
                </c:pt>
                <c:pt idx="1700">
                  <c:v>75.087481001964065</c:v>
                </c:pt>
                <c:pt idx="1701">
                  <c:v>75.093514261902428</c:v>
                </c:pt>
                <c:pt idx="1702">
                  <c:v>75.099547450638568</c:v>
                </c:pt>
                <c:pt idx="1703">
                  <c:v>75.105580572032665</c:v>
                </c:pt>
                <c:pt idx="1704">
                  <c:v>75.111613629946746</c:v>
                </c:pt>
                <c:pt idx="1705">
                  <c:v>75.117646628244657</c:v>
                </c:pt>
                <c:pt idx="1706">
                  <c:v>75.123679570792163</c:v>
                </c:pt>
                <c:pt idx="1707">
                  <c:v>75.129712461456862</c:v>
                </c:pt>
                <c:pt idx="1708">
                  <c:v>75.135745304108283</c:v>
                </c:pt>
                <c:pt idx="1709">
                  <c:v>75.141778102617934</c:v>
                </c:pt>
                <c:pt idx="1710">
                  <c:v>75.147810860859195</c:v>
                </c:pt>
                <c:pt idx="1711">
                  <c:v>75.153843582707495</c:v>
                </c:pt>
                <c:pt idx="1712">
                  <c:v>75.159876272040165</c:v>
                </c:pt>
                <c:pt idx="1713">
                  <c:v>75.165908932736627</c:v>
                </c:pt>
                <c:pt idx="1714">
                  <c:v>75.171941568678321</c:v>
                </c:pt>
                <c:pt idx="1715">
                  <c:v>75.177974183748702</c:v>
                </c:pt>
                <c:pt idx="1716">
                  <c:v>75.184006781833361</c:v>
                </c:pt>
                <c:pt idx="1717">
                  <c:v>75.190039366819931</c:v>
                </c:pt>
                <c:pt idx="1718">
                  <c:v>75.196071942598181</c:v>
                </c:pt>
                <c:pt idx="1719">
                  <c:v>75.202104513060036</c:v>
                </c:pt>
                <c:pt idx="1720">
                  <c:v>75.208137082099583</c:v>
                </c:pt>
                <c:pt idx="1721">
                  <c:v>75.214169653613013</c:v>
                </c:pt>
                <c:pt idx="1722">
                  <c:v>75.220202231498845</c:v>
                </c:pt>
                <c:pt idx="1723">
                  <c:v>75.226234819657705</c:v>
                </c:pt>
                <c:pt idx="1724">
                  <c:v>75.232267421992532</c:v>
                </c:pt>
                <c:pt idx="1725">
                  <c:v>75.238300042408483</c:v>
                </c:pt>
                <c:pt idx="1726">
                  <c:v>75.24433268481306</c:v>
                </c:pt>
                <c:pt idx="1727">
                  <c:v>75.25036535311601</c:v>
                </c:pt>
                <c:pt idx="1728">
                  <c:v>75.256398051229425</c:v>
                </c:pt>
                <c:pt idx="1729">
                  <c:v>75.262430783067771</c:v>
                </c:pt>
                <c:pt idx="1730">
                  <c:v>75.268463552547885</c:v>
                </c:pt>
                <c:pt idx="1731">
                  <c:v>75.274496363588952</c:v>
                </c:pt>
                <c:pt idx="1732">
                  <c:v>75.280529220112598</c:v>
                </c:pt>
                <c:pt idx="1733">
                  <c:v>75.286562126042924</c:v>
                </c:pt>
                <c:pt idx="1734">
                  <c:v>75.292595085306417</c:v>
                </c:pt>
                <c:pt idx="1735">
                  <c:v>75.298628101832065</c:v>
                </c:pt>
                <c:pt idx="1736">
                  <c:v>75.304661179551388</c:v>
                </c:pt>
                <c:pt idx="1737">
                  <c:v>75.310694322398419</c:v>
                </c:pt>
                <c:pt idx="1738">
                  <c:v>75.316727534309692</c:v>
                </c:pt>
                <c:pt idx="1739">
                  <c:v>75.322760819224328</c:v>
                </c:pt>
                <c:pt idx="1740">
                  <c:v>75.328794181084078</c:v>
                </c:pt>
                <c:pt idx="1741">
                  <c:v>75.334827623833235</c:v>
                </c:pt>
                <c:pt idx="1742">
                  <c:v>75.340861151418792</c:v>
                </c:pt>
                <c:pt idx="1743">
                  <c:v>75.346894767790289</c:v>
                </c:pt>
                <c:pt idx="1744">
                  <c:v>75.35292847690009</c:v>
                </c:pt>
                <c:pt idx="1745">
                  <c:v>75.358962282703132</c:v>
                </c:pt>
                <c:pt idx="1746">
                  <c:v>75.364996189157111</c:v>
                </c:pt>
                <c:pt idx="1747">
                  <c:v>75.371030200222478</c:v>
                </c:pt>
                <c:pt idx="1748">
                  <c:v>75.377064319862427</c:v>
                </c:pt>
                <c:pt idx="1749">
                  <c:v>75.383098552042966</c:v>
                </c:pt>
                <c:pt idx="1750">
                  <c:v>75.389132900732861</c:v>
                </c:pt>
                <c:pt idx="1751">
                  <c:v>75.395167369903788</c:v>
                </c:pt>
                <c:pt idx="1752">
                  <c:v>75.40120196353017</c:v>
                </c:pt>
                <c:pt idx="1753">
                  <c:v>75.407236685589439</c:v>
                </c:pt>
                <c:pt idx="1754">
                  <c:v>75.413271540061757</c:v>
                </c:pt>
                <c:pt idx="1755">
                  <c:v>75.419306530930356</c:v>
                </c:pt>
                <c:pt idx="1756">
                  <c:v>75.425341662181353</c:v>
                </c:pt>
                <c:pt idx="1757">
                  <c:v>75.431376937803819</c:v>
                </c:pt>
                <c:pt idx="1758">
                  <c:v>75.437412361789811</c:v>
                </c:pt>
                <c:pt idx="1759">
                  <c:v>75.443447938134426</c:v>
                </c:pt>
                <c:pt idx="1760">
                  <c:v>75.449483670835789</c:v>
                </c:pt>
                <c:pt idx="1761">
                  <c:v>75.455519563895066</c:v>
                </c:pt>
                <c:pt idx="1762">
                  <c:v>75.461555621316521</c:v>
                </c:pt>
                <c:pt idx="1763">
                  <c:v>75.467591847107471</c:v>
                </c:pt>
                <c:pt idx="1764">
                  <c:v>75.473628245278448</c:v>
                </c:pt>
                <c:pt idx="1765">
                  <c:v>75.479664819843066</c:v>
                </c:pt>
                <c:pt idx="1766">
                  <c:v>75.485701574818123</c:v>
                </c:pt>
                <c:pt idx="1767">
                  <c:v>75.491738514223627</c:v>
                </c:pt>
                <c:pt idx="1768">
                  <c:v>75.497775642082786</c:v>
                </c:pt>
                <c:pt idx="1769">
                  <c:v>75.503812962422074</c:v>
                </c:pt>
                <c:pt idx="1770">
                  <c:v>75.509850479271208</c:v>
                </c:pt>
                <c:pt idx="1771">
                  <c:v>75.515888196663212</c:v>
                </c:pt>
                <c:pt idx="1772">
                  <c:v>75.521926118634411</c:v>
                </c:pt>
                <c:pt idx="1773">
                  <c:v>75.527964249224468</c:v>
                </c:pt>
                <c:pt idx="1774">
                  <c:v>75.534002592476398</c:v>
                </c:pt>
                <c:pt idx="1775">
                  <c:v>75.540041152436615</c:v>
                </c:pt>
                <c:pt idx="1776">
                  <c:v>75.546079933154957</c:v>
                </c:pt>
                <c:pt idx="1777">
                  <c:v>75.552118938684629</c:v>
                </c:pt>
                <c:pt idx="1778">
                  <c:v>75.558158173082361</c:v>
                </c:pt>
                <c:pt idx="1779">
                  <c:v>75.564197640408338</c:v>
                </c:pt>
                <c:pt idx="1780">
                  <c:v>75.570237344726223</c:v>
                </c:pt>
                <c:pt idx="1781">
                  <c:v>75.576277290103235</c:v>
                </c:pt>
                <c:pt idx="1782">
                  <c:v>75.582317480610129</c:v>
                </c:pt>
                <c:pt idx="1783">
                  <c:v>75.588357920321258</c:v>
                </c:pt>
                <c:pt idx="1784">
                  <c:v>75.594398613314553</c:v>
                </c:pt>
                <c:pt idx="1785">
                  <c:v>75.600439563671571</c:v>
                </c:pt>
                <c:pt idx="1786">
                  <c:v>75.606480775477522</c:v>
                </c:pt>
                <c:pt idx="1787">
                  <c:v>75.612522252821279</c:v>
                </c:pt>
                <c:pt idx="1788">
                  <c:v>75.618563999795455</c:v>
                </c:pt>
                <c:pt idx="1789">
                  <c:v>75.624606020496316</c:v>
                </c:pt>
                <c:pt idx="1790">
                  <c:v>75.630648319023905</c:v>
                </c:pt>
                <c:pt idx="1791">
                  <c:v>75.636690899482105</c:v>
                </c:pt>
                <c:pt idx="1792">
                  <c:v>75.642733765978448</c:v>
                </c:pt>
                <c:pt idx="1793">
                  <c:v>75.648776922624421</c:v>
                </c:pt>
                <c:pt idx="1794">
                  <c:v>75.654820373535301</c:v>
                </c:pt>
                <c:pt idx="1795">
                  <c:v>75.660864122830233</c:v>
                </c:pt>
                <c:pt idx="1796">
                  <c:v>75.666908174632269</c:v>
                </c:pt>
                <c:pt idx="1797">
                  <c:v>75.672952533068397</c:v>
                </c:pt>
                <c:pt idx="1798">
                  <c:v>75.678997202269514</c:v>
                </c:pt>
                <c:pt idx="1799">
                  <c:v>75.685042186370524</c:v>
                </c:pt>
                <c:pt idx="1800">
                  <c:v>75.691087489510309</c:v>
                </c:pt>
                <c:pt idx="1801">
                  <c:v>75.697133115831775</c:v>
                </c:pt>
                <c:pt idx="1802">
                  <c:v>75.703179069481877</c:v>
                </c:pt>
                <c:pt idx="1803">
                  <c:v>75.709225354611661</c:v>
                </c:pt>
                <c:pt idx="1804">
                  <c:v>75.71527197537624</c:v>
                </c:pt>
                <c:pt idx="1805">
                  <c:v>75.721318935934875</c:v>
                </c:pt>
                <c:pt idx="1806">
                  <c:v>75.727366240450976</c:v>
                </c:pt>
                <c:pt idx="1807">
                  <c:v>75.733413893092134</c:v>
                </c:pt>
                <c:pt idx="1808">
                  <c:v>75.739461898030115</c:v>
                </c:pt>
                <c:pt idx="1809">
                  <c:v>75.745510259440934</c:v>
                </c:pt>
                <c:pt idx="1810">
                  <c:v>75.751558981504871</c:v>
                </c:pt>
                <c:pt idx="1811">
                  <c:v>75.757608068406469</c:v>
                </c:pt>
                <c:pt idx="1812">
                  <c:v>75.76365752433459</c:v>
                </c:pt>
                <c:pt idx="1813">
                  <c:v>75.769707353482417</c:v>
                </c:pt>
                <c:pt idx="1814">
                  <c:v>75.775757560047509</c:v>
                </c:pt>
                <c:pt idx="1815">
                  <c:v>75.781808148231775</c:v>
                </c:pt>
                <c:pt idx="1816">
                  <c:v>75.787859122241613</c:v>
                </c:pt>
                <c:pt idx="1817">
                  <c:v>75.793910486287771</c:v>
                </c:pt>
                <c:pt idx="1818">
                  <c:v>75.799962244585515</c:v>
                </c:pt>
                <c:pt idx="1819">
                  <c:v>75.806014401354574</c:v>
                </c:pt>
                <c:pt idx="1820">
                  <c:v>75.812066960819251</c:v>
                </c:pt>
                <c:pt idx="1821">
                  <c:v>75.818119927208343</c:v>
                </c:pt>
                <c:pt idx="1822">
                  <c:v>75.824173304755234</c:v>
                </c:pt>
                <c:pt idx="1823">
                  <c:v>75.830227097697914</c:v>
                </c:pt>
                <c:pt idx="1824">
                  <c:v>75.836281310279006</c:v>
                </c:pt>
                <c:pt idx="1825">
                  <c:v>75.842335946745777</c:v>
                </c:pt>
                <c:pt idx="1826">
                  <c:v>75.848391011350188</c:v>
                </c:pt>
                <c:pt idx="1827">
                  <c:v>75.854446508348914</c:v>
                </c:pt>
                <c:pt idx="1828">
                  <c:v>75.860502442003323</c:v>
                </c:pt>
                <c:pt idx="1829">
                  <c:v>75.866558816579627</c:v>
                </c:pt>
                <c:pt idx="1830">
                  <c:v>75.872615636348755</c:v>
                </c:pt>
                <c:pt idx="1831">
                  <c:v>75.878672905586527</c:v>
                </c:pt>
                <c:pt idx="1832">
                  <c:v>75.884730628573536</c:v>
                </c:pt>
                <c:pt idx="1833">
                  <c:v>75.890788809595335</c:v>
                </c:pt>
                <c:pt idx="1834">
                  <c:v>75.896847452942296</c:v>
                </c:pt>
                <c:pt idx="1835">
                  <c:v>75.902906562909791</c:v>
                </c:pt>
                <c:pt idx="1836">
                  <c:v>75.908966143798139</c:v>
                </c:pt>
                <c:pt idx="1837">
                  <c:v>75.915026199912617</c:v>
                </c:pt>
                <c:pt idx="1838">
                  <c:v>75.921086735563563</c:v>
                </c:pt>
                <c:pt idx="1839">
                  <c:v>75.927147755066315</c:v>
                </c:pt>
                <c:pt idx="1840">
                  <c:v>75.933209262741329</c:v>
                </c:pt>
                <c:pt idx="1841">
                  <c:v>75.939271262914176</c:v>
                </c:pt>
                <c:pt idx="1842">
                  <c:v>75.945333759915471</c:v>
                </c:pt>
                <c:pt idx="1843">
                  <c:v>75.951396758081103</c:v>
                </c:pt>
                <c:pt idx="1844">
                  <c:v>75.957460261752075</c:v>
                </c:pt>
                <c:pt idx="1845">
                  <c:v>75.963524275274651</c:v>
                </c:pt>
                <c:pt idx="1846">
                  <c:v>75.969588803000335</c:v>
                </c:pt>
                <c:pt idx="1847">
                  <c:v>75.975653849285877</c:v>
                </c:pt>
                <c:pt idx="1848">
                  <c:v>75.981719418493398</c:v>
                </c:pt>
                <c:pt idx="1849">
                  <c:v>75.987785514990279</c:v>
                </c:pt>
                <c:pt idx="1850">
                  <c:v>75.99385214314934</c:v>
                </c:pt>
                <c:pt idx="1851">
                  <c:v>75.999919307348748</c:v>
                </c:pt>
                <c:pt idx="1852">
                  <c:v>76.005987011972124</c:v>
                </c:pt>
                <c:pt idx="1853">
                  <c:v>76.01205526140852</c:v>
                </c:pt>
                <c:pt idx="1854">
                  <c:v>76.0181240600525</c:v>
                </c:pt>
                <c:pt idx="1855">
                  <c:v>76.024193412304129</c:v>
                </c:pt>
                <c:pt idx="1856">
                  <c:v>76.030263322569027</c:v>
                </c:pt>
                <c:pt idx="1857">
                  <c:v>76.036333795258372</c:v>
                </c:pt>
                <c:pt idx="1858">
                  <c:v>76.042404834788996</c:v>
                </c:pt>
                <c:pt idx="1859">
                  <c:v>76.04847644558329</c:v>
                </c:pt>
                <c:pt idx="1860">
                  <c:v>76.05454863206937</c:v>
                </c:pt>
                <c:pt idx="1861">
                  <c:v>76.06062139868105</c:v>
                </c:pt>
                <c:pt idx="1862">
                  <c:v>76.066694749857859</c:v>
                </c:pt>
                <c:pt idx="1863">
                  <c:v>76.072768690045095</c:v>
                </c:pt>
                <c:pt idx="1864">
                  <c:v>76.078843223693823</c:v>
                </c:pt>
                <c:pt idx="1865">
                  <c:v>76.084918355260967</c:v>
                </c:pt>
                <c:pt idx="1866">
                  <c:v>76.090994089209275</c:v>
                </c:pt>
                <c:pt idx="1867">
                  <c:v>76.097070430007378</c:v>
                </c:pt>
                <c:pt idx="1868">
                  <c:v>76.103147382129876</c:v>
                </c:pt>
                <c:pt idx="1869">
                  <c:v>76.109224950057225</c:v>
                </c:pt>
                <c:pt idx="1870">
                  <c:v>76.115303138275934</c:v>
                </c:pt>
                <c:pt idx="1871">
                  <c:v>76.121381951278536</c:v>
                </c:pt>
                <c:pt idx="1872">
                  <c:v>76.127461393563536</c:v>
                </c:pt>
                <c:pt idx="1873">
                  <c:v>76.133541469635546</c:v>
                </c:pt>
                <c:pt idx="1874">
                  <c:v>76.139622184005319</c:v>
                </c:pt>
                <c:pt idx="1875">
                  <c:v>76.14570354118969</c:v>
                </c:pt>
                <c:pt idx="1876">
                  <c:v>76.151785545711718</c:v>
                </c:pt>
                <c:pt idx="1877">
                  <c:v>76.157868202100659</c:v>
                </c:pt>
                <c:pt idx="1878">
                  <c:v>76.163951514891934</c:v>
                </c:pt>
                <c:pt idx="1879">
                  <c:v>76.170035488627349</c:v>
                </c:pt>
                <c:pt idx="1880">
                  <c:v>76.176120127854929</c:v>
                </c:pt>
                <c:pt idx="1881">
                  <c:v>76.182205437129042</c:v>
                </c:pt>
                <c:pt idx="1882">
                  <c:v>76.188291421010476</c:v>
                </c:pt>
                <c:pt idx="1883">
                  <c:v>76.194378084066358</c:v>
                </c:pt>
                <c:pt idx="1884">
                  <c:v>76.200465430870295</c:v>
                </c:pt>
                <c:pt idx="1885">
                  <c:v>76.206553466002333</c:v>
                </c:pt>
                <c:pt idx="1886">
                  <c:v>76.212642194049039</c:v>
                </c:pt>
                <c:pt idx="1887">
                  <c:v>76.218731619603503</c:v>
                </c:pt>
                <c:pt idx="1888">
                  <c:v>76.224821747265409</c:v>
                </c:pt>
                <c:pt idx="1889">
                  <c:v>76.230912581640993</c:v>
                </c:pt>
                <c:pt idx="1890">
                  <c:v>76.237004127343184</c:v>
                </c:pt>
                <c:pt idx="1891">
                  <c:v>76.243096388991546</c:v>
                </c:pt>
                <c:pt idx="1892">
                  <c:v>76.249189371212353</c:v>
                </c:pt>
                <c:pt idx="1893">
                  <c:v>76.255283078638641</c:v>
                </c:pt>
                <c:pt idx="1894">
                  <c:v>76.261377515910212</c:v>
                </c:pt>
                <c:pt idx="1895">
                  <c:v>76.267472687673646</c:v>
                </c:pt>
                <c:pt idx="1896">
                  <c:v>76.273568598582415</c:v>
                </c:pt>
                <c:pt idx="1897">
                  <c:v>76.279665253296841</c:v>
                </c:pt>
                <c:pt idx="1898">
                  <c:v>76.285762656484152</c:v>
                </c:pt>
                <c:pt idx="1899">
                  <c:v>76.291860812818541</c:v>
                </c:pt>
                <c:pt idx="1900">
                  <c:v>76.297959726981205</c:v>
                </c:pt>
                <c:pt idx="1901">
                  <c:v>76.304059403660304</c:v>
                </c:pt>
                <c:pt idx="1902">
                  <c:v>76.310159847551134</c:v>
                </c:pt>
                <c:pt idx="1903">
                  <c:v>76.316261063355981</c:v>
                </c:pt>
                <c:pt idx="1904">
                  <c:v>76.322363055784351</c:v>
                </c:pt>
                <c:pt idx="1905">
                  <c:v>76.328465829552883</c:v>
                </c:pt>
                <c:pt idx="1906">
                  <c:v>76.334569389385365</c:v>
                </c:pt>
                <c:pt idx="1907">
                  <c:v>76.340673740012889</c:v>
                </c:pt>
                <c:pt idx="1908">
                  <c:v>76.346778886173809</c:v>
                </c:pt>
                <c:pt idx="1909">
                  <c:v>76.352884832613753</c:v>
                </c:pt>
                <c:pt idx="1910">
                  <c:v>76.3589915840857</c:v>
                </c:pt>
                <c:pt idx="1911">
                  <c:v>76.36509914535003</c:v>
                </c:pt>
                <c:pt idx="1912">
                  <c:v>76.371207521174554</c:v>
                </c:pt>
                <c:pt idx="1913">
                  <c:v>76.377316716334505</c:v>
                </c:pt>
                <c:pt idx="1914">
                  <c:v>76.383426735612616</c:v>
                </c:pt>
                <c:pt idx="1915">
                  <c:v>76.389537583799168</c:v>
                </c:pt>
                <c:pt idx="1916">
                  <c:v>76.395649265692015</c:v>
                </c:pt>
                <c:pt idx="1917">
                  <c:v>76.401761786096571</c:v>
                </c:pt>
                <c:pt idx="1918">
                  <c:v>76.407875149825955</c:v>
                </c:pt>
                <c:pt idx="1919">
                  <c:v>76.413989361700928</c:v>
                </c:pt>
                <c:pt idx="1920">
                  <c:v>76.420104426549969</c:v>
                </c:pt>
                <c:pt idx="1921">
                  <c:v>76.426220349209359</c:v>
                </c:pt>
                <c:pt idx="1922">
                  <c:v>76.43233713452311</c:v>
                </c:pt>
                <c:pt idx="1923">
                  <c:v>76.438454787343133</c:v>
                </c:pt>
                <c:pt idx="1924">
                  <c:v>76.444573312529158</c:v>
                </c:pt>
                <c:pt idx="1925">
                  <c:v>76.450692714948872</c:v>
                </c:pt>
                <c:pt idx="1926">
                  <c:v>76.45681299947789</c:v>
                </c:pt>
                <c:pt idx="1927">
                  <c:v>76.46293417099983</c:v>
                </c:pt>
                <c:pt idx="1928">
                  <c:v>76.469056234406338</c:v>
                </c:pt>
                <c:pt idx="1929">
                  <c:v>76.475179194597118</c:v>
                </c:pt>
                <c:pt idx="1930">
                  <c:v>76.481303056480002</c:v>
                </c:pt>
                <c:pt idx="1931">
                  <c:v>76.48742782497095</c:v>
                </c:pt>
                <c:pt idx="1932">
                  <c:v>76.493553504994154</c:v>
                </c:pt>
                <c:pt idx="1933">
                  <c:v>76.499680101481985</c:v>
                </c:pt>
                <c:pt idx="1934">
                  <c:v>76.505807619375105</c:v>
                </c:pt>
                <c:pt idx="1935">
                  <c:v>76.511936063622514</c:v>
                </c:pt>
                <c:pt idx="1936">
                  <c:v>76.518065439181512</c:v>
                </c:pt>
                <c:pt idx="1937">
                  <c:v>76.524195751017842</c:v>
                </c:pt>
                <c:pt idx="1938">
                  <c:v>76.530327004105644</c:v>
                </c:pt>
                <c:pt idx="1939">
                  <c:v>76.536459203427555</c:v>
                </c:pt>
                <c:pt idx="1940">
                  <c:v>76.542592353974712</c:v>
                </c:pt>
                <c:pt idx="1941">
                  <c:v>76.548726460746835</c:v>
                </c:pt>
                <c:pt idx="1942">
                  <c:v>76.554861528752213</c:v>
                </c:pt>
                <c:pt idx="1943">
                  <c:v>76.560997563007788</c:v>
                </c:pt>
                <c:pt idx="1944">
                  <c:v>76.567134568539174</c:v>
                </c:pt>
                <c:pt idx="1945">
                  <c:v>76.573272550380764</c:v>
                </c:pt>
                <c:pt idx="1946">
                  <c:v>76.57941151357565</c:v>
                </c:pt>
                <c:pt idx="1947">
                  <c:v>76.585551463175776</c:v>
                </c:pt>
                <c:pt idx="1948">
                  <c:v>76.591692404241925</c:v>
                </c:pt>
                <c:pt idx="1949">
                  <c:v>76.597834341843765</c:v>
                </c:pt>
                <c:pt idx="1950">
                  <c:v>76.603977281059926</c:v>
                </c:pt>
                <c:pt idx="1951">
                  <c:v>76.610121226978023</c:v>
                </c:pt>
                <c:pt idx="1952">
                  <c:v>76.61626618469468</c:v>
                </c:pt>
                <c:pt idx="1953">
                  <c:v>76.622412159315601</c:v>
                </c:pt>
                <c:pt idx="1954">
                  <c:v>76.628559155955585</c:v>
                </c:pt>
                <c:pt idx="1955">
                  <c:v>76.634707179738626</c:v>
                </c:pt>
                <c:pt idx="1956">
                  <c:v>76.640856235797884</c:v>
                </c:pt>
                <c:pt idx="1957">
                  <c:v>76.647006329275783</c:v>
                </c:pt>
                <c:pt idx="1958">
                  <c:v>76.653157465324043</c:v>
                </c:pt>
                <c:pt idx="1959">
                  <c:v>76.659309649103704</c:v>
                </c:pt>
                <c:pt idx="1960">
                  <c:v>76.665462885785203</c:v>
                </c:pt>
                <c:pt idx="1961">
                  <c:v>76.671617180548381</c:v>
                </c:pt>
                <c:pt idx="1962">
                  <c:v>76.677772538582602</c:v>
                </c:pt>
                <c:pt idx="1963">
                  <c:v>76.683928965086679</c:v>
                </c:pt>
                <c:pt idx="1964">
                  <c:v>76.690086465269019</c:v>
                </c:pt>
                <c:pt idx="1965">
                  <c:v>76.696245044347663</c:v>
                </c:pt>
                <c:pt idx="1966">
                  <c:v>76.702404707550272</c:v>
                </c:pt>
                <c:pt idx="1967">
                  <c:v>76.708565460114201</c:v>
                </c:pt>
                <c:pt idx="1968">
                  <c:v>76.714727307286623</c:v>
                </c:pt>
                <c:pt idx="1969">
                  <c:v>76.720890254324402</c:v>
                </c:pt>
                <c:pt idx="1970">
                  <c:v>76.72705430649431</c:v>
                </c:pt>
                <c:pt idx="1971">
                  <c:v>76.733219469073035</c:v>
                </c:pt>
                <c:pt idx="1972">
                  <c:v>76.7393857473471</c:v>
                </c:pt>
                <c:pt idx="1973">
                  <c:v>76.745553146613119</c:v>
                </c:pt>
                <c:pt idx="1974">
                  <c:v>76.75172167217768</c:v>
                </c:pt>
                <c:pt idx="1975">
                  <c:v>76.757891329357477</c:v>
                </c:pt>
                <c:pt idx="1976">
                  <c:v>76.764062123479292</c:v>
                </c:pt>
                <c:pt idx="1977">
                  <c:v>76.770234059880138</c:v>
                </c:pt>
                <c:pt idx="1978">
                  <c:v>76.776407143907235</c:v>
                </c:pt>
                <c:pt idx="1979">
                  <c:v>76.782581380918046</c:v>
                </c:pt>
                <c:pt idx="1980">
                  <c:v>76.78875677628038</c:v>
                </c:pt>
                <c:pt idx="1981">
                  <c:v>76.794933335372448</c:v>
                </c:pt>
                <c:pt idx="1982">
                  <c:v>76.801111063582837</c:v>
                </c:pt>
                <c:pt idx="1983">
                  <c:v>76.80728996631062</c:v>
                </c:pt>
                <c:pt idx="1984">
                  <c:v>76.813470048965414</c:v>
                </c:pt>
                <c:pt idx="1985">
                  <c:v>76.819651316967366</c:v>
                </c:pt>
                <c:pt idx="1986">
                  <c:v>76.825833775747299</c:v>
                </c:pt>
                <c:pt idx="1987">
                  <c:v>76.83201743074666</c:v>
                </c:pt>
                <c:pt idx="1988">
                  <c:v>76.838202287417673</c:v>
                </c:pt>
                <c:pt idx="1989">
                  <c:v>76.844388351223287</c:v>
                </c:pt>
                <c:pt idx="1990">
                  <c:v>76.850575627637298</c:v>
                </c:pt>
                <c:pt idx="1991">
                  <c:v>76.856764122144384</c:v>
                </c:pt>
                <c:pt idx="1992">
                  <c:v>76.862953840240166</c:v>
                </c:pt>
                <c:pt idx="1993">
                  <c:v>76.86914478743121</c:v>
                </c:pt>
                <c:pt idx="1994">
                  <c:v>76.875336969235164</c:v>
                </c:pt>
                <c:pt idx="1995">
                  <c:v>76.881530391180704</c:v>
                </c:pt>
                <c:pt idx="1996">
                  <c:v>76.887725058807717</c:v>
                </c:pt>
                <c:pt idx="1997">
                  <c:v>76.893920977667221</c:v>
                </c:pt>
                <c:pt idx="1998">
                  <c:v>76.900118153321529</c:v>
                </c:pt>
                <c:pt idx="1999">
                  <c:v>76.906316591344208</c:v>
                </c:pt>
                <c:pt idx="2000" formatCode="General">
                  <c:v>76.912516297320238</c:v>
                </c:pt>
                <c:pt idx="2001" formatCode="General">
                  <c:v>76.918717276845953</c:v>
                </c:pt>
                <c:pt idx="2002" formatCode="General">
                  <c:v>76.924919535529156</c:v>
                </c:pt>
                <c:pt idx="2003" formatCode="General">
                  <c:v>76.931123078989188</c:v>
                </c:pt>
                <c:pt idx="2004" formatCode="General">
                  <c:v>76.937327912856986</c:v>
                </c:pt>
                <c:pt idx="2005" formatCode="General">
                  <c:v>76.943534042775028</c:v>
                </c:pt>
                <c:pt idx="2006" formatCode="General">
                  <c:v>76.949741474397555</c:v>
                </c:pt>
                <c:pt idx="2007" formatCode="General">
                  <c:v>76.955950213390523</c:v>
                </c:pt>
                <c:pt idx="2008" formatCode="General">
                  <c:v>76.962160265431663</c:v>
                </c:pt>
                <c:pt idx="2009" formatCode="General">
                  <c:v>76.968371636210577</c:v>
                </c:pt>
                <c:pt idx="2010" formatCode="General">
                  <c:v>76.974584331428758</c:v>
                </c:pt>
                <c:pt idx="2011" formatCode="General">
                  <c:v>76.980798356799667</c:v>
                </c:pt>
                <c:pt idx="2012" formatCode="General">
                  <c:v>76.9870137180488</c:v>
                </c:pt>
                <c:pt idx="2013" formatCode="General">
                  <c:v>76.99323042091369</c:v>
                </c:pt>
                <c:pt idx="2014" formatCode="General">
                  <c:v>76.999448471144035</c:v>
                </c:pt>
                <c:pt idx="2015" formatCode="General">
                  <c:v>77.005667874501725</c:v>
                </c:pt>
                <c:pt idx="2016" formatCode="General">
                  <c:v>77.011888636760901</c:v>
                </c:pt>
                <c:pt idx="2017" formatCode="General">
                  <c:v>77.01811076370798</c:v>
                </c:pt>
                <c:pt idx="2018" formatCode="General">
                  <c:v>77.024334261141789</c:v>
                </c:pt>
                <c:pt idx="2019" formatCode="General">
                  <c:v>77.030559134873556</c:v>
                </c:pt>
                <c:pt idx="2020" formatCode="General">
                  <c:v>77.03678539072699</c:v>
                </c:pt>
                <c:pt idx="2021" formatCode="General">
                  <c:v>77.043013034538333</c:v>
                </c:pt>
                <c:pt idx="2022" formatCode="General">
                  <c:v>77.049242072156488</c:v>
                </c:pt>
                <c:pt idx="2023" formatCode="General">
                  <c:v>77.05547250944295</c:v>
                </c:pt>
                <c:pt idx="2024" formatCode="General">
                  <c:v>77.061704352271974</c:v>
                </c:pt>
                <c:pt idx="2025" formatCode="General">
                  <c:v>77.067937606530606</c:v>
                </c:pt>
                <c:pt idx="2026" formatCode="General">
                  <c:v>77.074172278118695</c:v>
                </c:pt>
                <c:pt idx="2027" formatCode="General">
                  <c:v>77.080408372949066</c:v>
                </c:pt>
                <c:pt idx="2028" formatCode="General">
                  <c:v>77.086645896947431</c:v>
                </c:pt>
                <c:pt idx="2029" formatCode="General">
                  <c:v>77.092884856052578</c:v>
                </c:pt>
                <c:pt idx="2030" formatCode="General">
                  <c:v>77.099125256216396</c:v>
                </c:pt>
                <c:pt idx="2031" formatCode="General">
                  <c:v>77.105367103403893</c:v>
                </c:pt>
                <c:pt idx="2032" formatCode="General">
                  <c:v>77.111610403593303</c:v>
                </c:pt>
                <c:pt idx="2033" formatCode="General">
                  <c:v>77.117855162776166</c:v>
                </c:pt>
                <c:pt idx="2034" formatCode="General">
                  <c:v>77.124101386957335</c:v>
                </c:pt>
                <c:pt idx="2035" formatCode="General">
                  <c:v>77.13034908215505</c:v>
                </c:pt>
                <c:pt idx="2036" formatCode="General">
                  <c:v>77.136598254401079</c:v>
                </c:pt>
                <c:pt idx="2037" formatCode="General">
                  <c:v>77.142848909740664</c:v>
                </c:pt>
                <c:pt idx="2038" formatCode="General">
                  <c:v>77.149101054232702</c:v>
                </c:pt>
                <c:pt idx="2039" formatCode="General">
                  <c:v>77.15535469394969</c:v>
                </c:pt>
                <c:pt idx="2040" formatCode="General">
                  <c:v>77.161609834977895</c:v>
                </c:pt>
                <c:pt idx="2041" formatCode="General">
                  <c:v>77.167866483417384</c:v>
                </c:pt>
                <c:pt idx="2042" formatCode="General">
                  <c:v>77.174124645382037</c:v>
                </c:pt>
                <c:pt idx="2043" formatCode="General">
                  <c:v>77.180384326999729</c:v>
                </c:pt>
                <c:pt idx="2044" formatCode="General">
                  <c:v>77.18664553441225</c:v>
                </c:pt>
                <c:pt idx="2045" formatCode="General">
                  <c:v>77.192908273775487</c:v>
                </c:pt>
                <c:pt idx="2046" formatCode="General">
                  <c:v>77.199172551259466</c:v>
                </c:pt>
                <c:pt idx="2047" formatCode="General">
                  <c:v>77.205438373048381</c:v>
                </c:pt>
                <c:pt idx="2048" formatCode="General">
                  <c:v>77.211705745340694</c:v>
                </c:pt>
                <c:pt idx="2049" formatCode="General">
                  <c:v>77.217974674349207</c:v>
                </c:pt>
                <c:pt idx="2050" formatCode="General">
                  <c:v>77.224245166301088</c:v>
                </c:pt>
                <c:pt idx="2051" formatCode="General">
                  <c:v>77.230517227438014</c:v>
                </c:pt>
                <c:pt idx="2052" formatCode="General">
                  <c:v>77.236790864016157</c:v>
                </c:pt>
                <c:pt idx="2053" formatCode="General">
                  <c:v>77.243066082306328</c:v>
                </c:pt>
                <c:pt idx="2054" formatCode="General">
                  <c:v>77.249342888593972</c:v>
                </c:pt>
                <c:pt idx="2055" formatCode="General">
                  <c:v>77.255621289179331</c:v>
                </c:pt>
                <c:pt idx="2056" formatCode="General">
                  <c:v>77.261901290377409</c:v>
                </c:pt>
                <c:pt idx="2057" formatCode="General">
                  <c:v>77.268182898518134</c:v>
                </c:pt>
                <c:pt idx="2058" formatCode="General">
                  <c:v>77.274466119946354</c:v>
                </c:pt>
                <c:pt idx="2059" formatCode="General">
                  <c:v>77.280750961022008</c:v>
                </c:pt>
                <c:pt idx="2060" formatCode="General">
                  <c:v>77.287037428120058</c:v>
                </c:pt>
                <c:pt idx="2061" formatCode="General">
                  <c:v>77.293325527630685</c:v>
                </c:pt>
                <c:pt idx="2062" formatCode="General">
                  <c:v>77.299615265959332</c:v>
                </c:pt>
                <c:pt idx="2063" formatCode="General">
                  <c:v>77.305906649526705</c:v>
                </c:pt>
                <c:pt idx="2064" formatCode="General">
                  <c:v>77.31219968476897</c:v>
                </c:pt>
                <c:pt idx="2065" formatCode="General">
                  <c:v>77.318494378137686</c:v>
                </c:pt>
                <c:pt idx="2066" formatCode="General">
                  <c:v>77.324790736100013</c:v>
                </c:pt>
                <c:pt idx="2067" formatCode="General">
                  <c:v>77.331088765138716</c:v>
                </c:pt>
                <c:pt idx="2068" formatCode="General">
                  <c:v>77.337388471752192</c:v>
                </c:pt>
                <c:pt idx="2069" formatCode="General">
                  <c:v>77.343689862454696</c:v>
                </c:pt>
                <c:pt idx="2070" formatCode="General">
                  <c:v>77.349992943776257</c:v>
                </c:pt>
                <c:pt idx="2071" formatCode="General">
                  <c:v>77.356297722262838</c:v>
                </c:pt>
                <c:pt idx="2072" formatCode="General">
                  <c:v>77.362604204476398</c:v>
                </c:pt>
                <c:pt idx="2073" formatCode="General">
                  <c:v>77.368912396994986</c:v>
                </c:pt>
                <c:pt idx="2074" formatCode="General">
                  <c:v>77.37522230641278</c:v>
                </c:pt>
                <c:pt idx="2075" formatCode="General">
                  <c:v>77.381533939340159</c:v>
                </c:pt>
                <c:pt idx="2076" formatCode="General">
                  <c:v>77.387847302403856</c:v>
                </c:pt>
                <c:pt idx="2077" formatCode="General">
                  <c:v>77.394162402246977</c:v>
                </c:pt>
                <c:pt idx="2078" formatCode="General">
                  <c:v>77.400479245529041</c:v>
                </c:pt>
                <c:pt idx="2079" formatCode="General">
                  <c:v>77.406797838926167</c:v>
                </c:pt>
                <c:pt idx="2080" formatCode="General">
                  <c:v>77.413118189131069</c:v>
                </c:pt>
                <c:pt idx="2081" formatCode="General">
                  <c:v>77.419440302853175</c:v>
                </c:pt>
                <c:pt idx="2082" formatCode="General">
                  <c:v>77.425764186818682</c:v>
                </c:pt>
                <c:pt idx="2083" formatCode="General">
                  <c:v>77.432089847770627</c:v>
                </c:pt>
                <c:pt idx="2084" formatCode="General">
                  <c:v>77.438417292469069</c:v>
                </c:pt>
                <c:pt idx="2085" formatCode="General">
                  <c:v>77.444746527691009</c:v>
                </c:pt>
                <c:pt idx="2086" formatCode="General">
                  <c:v>77.451077560230587</c:v>
                </c:pt>
                <c:pt idx="2087" formatCode="General">
                  <c:v>77.457410396899178</c:v>
                </c:pt>
                <c:pt idx="2088" formatCode="General">
                  <c:v>77.463745044525368</c:v>
                </c:pt>
                <c:pt idx="2089" formatCode="General">
                  <c:v>77.470081509955108</c:v>
                </c:pt>
                <c:pt idx="2090" formatCode="General">
                  <c:v>77.476419800051858</c:v>
                </c:pt>
                <c:pt idx="2091" formatCode="General">
                  <c:v>77.482759921696541</c:v>
                </c:pt>
                <c:pt idx="2092" formatCode="General">
                  <c:v>77.48910188178769</c:v>
                </c:pt>
                <c:pt idx="2093" formatCode="General">
                  <c:v>77.495445687241585</c:v>
                </c:pt>
                <c:pt idx="2094" formatCode="General">
                  <c:v>77.50179134499227</c:v>
                </c:pt>
                <c:pt idx="2095" formatCode="General">
                  <c:v>77.50813886199164</c:v>
                </c:pt>
                <c:pt idx="2096" formatCode="General">
                  <c:v>77.514488245209563</c:v>
                </c:pt>
                <c:pt idx="2097" formatCode="General">
                  <c:v>77.520839501633944</c:v>
                </c:pt>
                <c:pt idx="2098" formatCode="General">
                  <c:v>77.527192638270847</c:v>
                </c:pt>
                <c:pt idx="2099" formatCode="General">
                  <c:v>77.533547662144528</c:v>
                </c:pt>
                <c:pt idx="2100" formatCode="General">
                  <c:v>77.539904580297573</c:v>
                </c:pt>
                <c:pt idx="2101" formatCode="General">
                  <c:v>77.546263399790959</c:v>
                </c:pt>
                <c:pt idx="2102" formatCode="General">
                  <c:v>77.552624127704135</c:v>
                </c:pt>
                <c:pt idx="2103" formatCode="General">
                  <c:v>77.558986771135167</c:v>
                </c:pt>
                <c:pt idx="2104" formatCode="General">
                  <c:v>77.565351337200781</c:v>
                </c:pt>
                <c:pt idx="2105" formatCode="General">
                  <c:v>77.571717833036431</c:v>
                </c:pt>
                <c:pt idx="2106" formatCode="General">
                  <c:v>77.578086265796472</c:v>
                </c:pt>
                <c:pt idx="2107" formatCode="General">
                  <c:v>77.58445664265416</c:v>
                </c:pt>
                <c:pt idx="2108" formatCode="General">
                  <c:v>77.590828970801837</c:v>
                </c:pt>
                <c:pt idx="2109" formatCode="General">
                  <c:v>77.597203257450943</c:v>
                </c:pt>
                <c:pt idx="2110" formatCode="General">
                  <c:v>77.603579509832159</c:v>
                </c:pt>
                <c:pt idx="2111" formatCode="General">
                  <c:v>77.609957735195451</c:v>
                </c:pt>
                <c:pt idx="2112" formatCode="General">
                  <c:v>77.616337940810283</c:v>
                </c:pt>
                <c:pt idx="2113" formatCode="General">
                  <c:v>77.622720133965529</c:v>
                </c:pt>
                <c:pt idx="2114" formatCode="General">
                  <c:v>77.629104321969763</c:v>
                </c:pt>
                <c:pt idx="2115" formatCode="General">
                  <c:v>77.635490512151179</c:v>
                </c:pt>
                <c:pt idx="2116" formatCode="General">
                  <c:v>77.641878711857814</c:v>
                </c:pt>
                <c:pt idx="2117" formatCode="General">
                  <c:v>77.648268928457597</c:v>
                </c:pt>
                <c:pt idx="2118" formatCode="General">
                  <c:v>77.654661169338496</c:v>
                </c:pt>
                <c:pt idx="2119" formatCode="General">
                  <c:v>77.661055441908459</c:v>
                </c:pt>
                <c:pt idx="2120" formatCode="General">
                  <c:v>77.667451753595756</c:v>
                </c:pt>
                <c:pt idx="2121" formatCode="General">
                  <c:v>77.67385011184885</c:v>
                </c:pt>
                <c:pt idx="2122" formatCode="General">
                  <c:v>77.680250524136667</c:v>
                </c:pt>
                <c:pt idx="2123" formatCode="General">
                  <c:v>77.686652997948599</c:v>
                </c:pt>
                <c:pt idx="2124" formatCode="General">
                  <c:v>77.693057540794612</c:v>
                </c:pt>
                <c:pt idx="2125" formatCode="General">
                  <c:v>77.699464160205409</c:v>
                </c:pt>
                <c:pt idx="2126" formatCode="General">
                  <c:v>77.70587286373248</c:v>
                </c:pt>
                <c:pt idx="2127" formatCode="General">
                  <c:v>77.712283658948209</c:v>
                </c:pt>
                <c:pt idx="2128" formatCode="General">
                  <c:v>77.71869655344598</c:v>
                </c:pt>
                <c:pt idx="2129" formatCode="General">
                  <c:v>77.725111554840325</c:v>
                </c:pt>
                <c:pt idx="2130" formatCode="General">
                  <c:v>77.731528670766963</c:v>
                </c:pt>
                <c:pt idx="2131" formatCode="General">
                  <c:v>77.73794790888293</c:v>
                </c:pt>
                <c:pt idx="2132" formatCode="General">
                  <c:v>77.74436927686672</c:v>
                </c:pt>
                <c:pt idx="2133" formatCode="General">
                  <c:v>77.750792782418316</c:v>
                </c:pt>
                <c:pt idx="2134" formatCode="General">
                  <c:v>77.757218433259382</c:v>
                </c:pt>
                <c:pt idx="2135" formatCode="General">
                  <c:v>77.763646237133329</c:v>
                </c:pt>
                <c:pt idx="2136" formatCode="General">
                  <c:v>77.770076201805395</c:v>
                </c:pt>
                <c:pt idx="2137" formatCode="General">
                  <c:v>77.776508335062843</c:v>
                </c:pt>
                <c:pt idx="2138" formatCode="General">
                  <c:v>77.78294264471495</c:v>
                </c:pt>
                <c:pt idx="2139" formatCode="General">
                  <c:v>77.789379138593219</c:v>
                </c:pt>
                <c:pt idx="2140" formatCode="General">
                  <c:v>77.795817824551435</c:v>
                </c:pt>
                <c:pt idx="2141" formatCode="General">
                  <c:v>77.802258710465836</c:v>
                </c:pt>
                <c:pt idx="2142" formatCode="General">
                  <c:v>77.808701804235099</c:v>
                </c:pt>
                <c:pt idx="2143" formatCode="General">
                  <c:v>77.81514711378064</c:v>
                </c:pt>
                <c:pt idx="2144" formatCode="General">
                  <c:v>77.821594647046524</c:v>
                </c:pt>
                <c:pt idx="2145" formatCode="General">
                  <c:v>77.828044411999784</c:v>
                </c:pt>
                <c:pt idx="2146" formatCode="General">
                  <c:v>77.83449641663033</c:v>
                </c:pt>
                <c:pt idx="2147" formatCode="General">
                  <c:v>77.840950668951237</c:v>
                </c:pt>
                <c:pt idx="2148" formatCode="General">
                  <c:v>77.847407176998757</c:v>
                </c:pt>
                <c:pt idx="2149" formatCode="General">
                  <c:v>77.853865948832507</c:v>
                </c:pt>
                <c:pt idx="2150" formatCode="General">
                  <c:v>77.860326992535519</c:v>
                </c:pt>
                <c:pt idx="2151" formatCode="General">
                  <c:v>77.866790316214392</c:v>
                </c:pt>
                <c:pt idx="2152" formatCode="General">
                  <c:v>77.873255927999395</c:v>
                </c:pt>
                <c:pt idx="2153" formatCode="General">
                  <c:v>77.879723836044661</c:v>
                </c:pt>
                <c:pt idx="2154" formatCode="General">
                  <c:v>77.886194048528182</c:v>
                </c:pt>
                <c:pt idx="2155" formatCode="General">
                  <c:v>77.892666573652022</c:v>
                </c:pt>
                <c:pt idx="2156" formatCode="General">
                  <c:v>77.899141419642419</c:v>
                </c:pt>
                <c:pt idx="2157" formatCode="General">
                  <c:v>77.905618594749896</c:v>
                </c:pt>
                <c:pt idx="2158" formatCode="General">
                  <c:v>77.912098107249378</c:v>
                </c:pt>
                <c:pt idx="2159" formatCode="General">
                  <c:v>77.918579965440316</c:v>
                </c:pt>
                <c:pt idx="2160" formatCode="General">
                  <c:v>77.925064177646888</c:v>
                </c:pt>
                <c:pt idx="2161" formatCode="General">
                  <c:v>77.931550752217973</c:v>
                </c:pt>
                <c:pt idx="2162" formatCode="General">
                  <c:v>77.938039697527429</c:v>
                </c:pt>
                <c:pt idx="2163" formatCode="General">
                  <c:v>77.944531021974129</c:v>
                </c:pt>
                <c:pt idx="2164" formatCode="General">
                  <c:v>77.951024733982123</c:v>
                </c:pt>
                <c:pt idx="2165" formatCode="General">
                  <c:v>77.957520842000761</c:v>
                </c:pt>
                <c:pt idx="2166" formatCode="General">
                  <c:v>77.964019354504799</c:v>
                </c:pt>
                <c:pt idx="2167" formatCode="General">
                  <c:v>77.970520279994574</c:v>
                </c:pt>
                <c:pt idx="2168" formatCode="General">
                  <c:v>77.977023626996115</c:v>
                </c:pt>
                <c:pt idx="2169" formatCode="General">
                  <c:v>77.983529404061258</c:v>
                </c:pt>
                <c:pt idx="2170" formatCode="General">
                  <c:v>77.990037619767818</c:v>
                </c:pt>
                <c:pt idx="2171" formatCode="General">
                  <c:v>77.996548282719615</c:v>
                </c:pt>
                <c:pt idx="2172" formatCode="General">
                  <c:v>78.003061401546816</c:v>
                </c:pt>
                <c:pt idx="2173" formatCode="General">
                  <c:v>78.009576984905834</c:v>
                </c:pt>
                <c:pt idx="2174" formatCode="General">
                  <c:v>78.016095041479645</c:v>
                </c:pt>
                <c:pt idx="2175" formatCode="General">
                  <c:v>78.022615579977796</c:v>
                </c:pt>
                <c:pt idx="2176" formatCode="General">
                  <c:v>78.029138609136666</c:v>
                </c:pt>
                <c:pt idx="2177" formatCode="General">
                  <c:v>78.035664137719451</c:v>
                </c:pt>
                <c:pt idx="2178" formatCode="General">
                  <c:v>78.042192174516501</c:v>
                </c:pt>
                <c:pt idx="2179" formatCode="General">
                  <c:v>78.048722728345226</c:v>
                </c:pt>
                <c:pt idx="2180" formatCode="General">
                  <c:v>78.055255808050461</c:v>
                </c:pt>
                <c:pt idx="2181" formatCode="General">
                  <c:v>78.06179142250447</c:v>
                </c:pt>
                <c:pt idx="2182" formatCode="General">
                  <c:v>78.068329580607099</c:v>
                </c:pt>
                <c:pt idx="2183" formatCode="General">
                  <c:v>78.074870291285976</c:v>
                </c:pt>
                <c:pt idx="2184" formatCode="General">
                  <c:v>78.081413563496639</c:v>
                </c:pt>
                <c:pt idx="2185" formatCode="General">
                  <c:v>78.087959406222609</c:v>
                </c:pt>
                <c:pt idx="2186" formatCode="General">
                  <c:v>78.09450782847567</c:v>
                </c:pt>
                <c:pt idx="2187" formatCode="General">
                  <c:v>78.101058839295902</c:v>
                </c:pt>
                <c:pt idx="2188" formatCode="General">
                  <c:v>78.107612447751833</c:v>
                </c:pt>
                <c:pt idx="2189" formatCode="General">
                  <c:v>78.114168662940685</c:v>
                </c:pt>
                <c:pt idx="2190" formatCode="General">
                  <c:v>78.120727493988426</c:v>
                </c:pt>
                <c:pt idx="2191" formatCode="General">
                  <c:v>78.127288950049987</c:v>
                </c:pt>
                <c:pt idx="2192" formatCode="General">
                  <c:v>78.133853040309333</c:v>
                </c:pt>
                <c:pt idx="2193" formatCode="General">
                  <c:v>78.140419773979701</c:v>
                </c:pt>
                <c:pt idx="2194" formatCode="General">
                  <c:v>78.146989160303718</c:v>
                </c:pt>
                <c:pt idx="2195" formatCode="General">
                  <c:v>78.153561208553526</c:v>
                </c:pt>
                <c:pt idx="2196" formatCode="General">
                  <c:v>78.160135928031011</c:v>
                </c:pt>
                <c:pt idx="2197" formatCode="General">
                  <c:v>78.1667133280679</c:v>
                </c:pt>
                <c:pt idx="2198" formatCode="General">
                  <c:v>78.173293418025892</c:v>
                </c:pt>
                <c:pt idx="2199" formatCode="General">
                  <c:v>78.179876207296928</c:v>
                </c:pt>
                <c:pt idx="2200" formatCode="General">
                  <c:v>78.186461705303245</c:v>
                </c:pt>
                <c:pt idx="2201" formatCode="General">
                  <c:v>78.193049921497533</c:v>
                </c:pt>
                <c:pt idx="2202" formatCode="General">
                  <c:v>78.199640865363207</c:v>
                </c:pt>
                <c:pt idx="2203" formatCode="General">
                  <c:v>78.206234546414478</c:v>
                </c:pt>
                <c:pt idx="2204" formatCode="General">
                  <c:v>78.212830974196535</c:v>
                </c:pt>
                <c:pt idx="2205" formatCode="General">
                  <c:v>78.219430158285675</c:v>
                </c:pt>
                <c:pt idx="2206" formatCode="General">
                  <c:v>78.226032108289544</c:v>
                </c:pt>
                <c:pt idx="2207" formatCode="General">
                  <c:v>78.232636833847252</c:v>
                </c:pt>
                <c:pt idx="2208" formatCode="General">
                  <c:v>78.239244344629569</c:v>
                </c:pt>
                <c:pt idx="2209" formatCode="General">
                  <c:v>78.245854650339083</c:v>
                </c:pt>
                <c:pt idx="2210" formatCode="General">
                  <c:v>78.252467760710331</c:v>
                </c:pt>
                <c:pt idx="2211" formatCode="General">
                  <c:v>78.259083685510021</c:v>
                </c:pt>
                <c:pt idx="2212" formatCode="General">
                  <c:v>78.265702434537189</c:v>
                </c:pt>
                <c:pt idx="2213" formatCode="General">
                  <c:v>78.272324017623376</c:v>
                </c:pt>
                <c:pt idx="2214" formatCode="General">
                  <c:v>78.278948444632832</c:v>
                </c:pt>
                <c:pt idx="2215" formatCode="General">
                  <c:v>78.28557572546255</c:v>
                </c:pt>
                <c:pt idx="2216" formatCode="General">
                  <c:v>78.292205870042679</c:v>
                </c:pt>
                <c:pt idx="2217" formatCode="General">
                  <c:v>78.298838888336505</c:v>
                </c:pt>
                <c:pt idx="2218" formatCode="General">
                  <c:v>78.305474790340682</c:v>
                </c:pt>
                <c:pt idx="2219" formatCode="General">
                  <c:v>78.312113586085459</c:v>
                </c:pt>
                <c:pt idx="2220" formatCode="General">
                  <c:v>78.318755285634822</c:v>
                </c:pt>
                <c:pt idx="2221" formatCode="General">
                  <c:v>78.32539989908669</c:v>
                </c:pt>
                <c:pt idx="2222" formatCode="General">
                  <c:v>78.332047436573063</c:v>
                </c:pt>
                <c:pt idx="2223" formatCode="General">
                  <c:v>78.338697908260301</c:v>
                </c:pt>
                <c:pt idx="2224" formatCode="General">
                  <c:v>78.345351324349181</c:v>
                </c:pt>
                <c:pt idx="2225" formatCode="General">
                  <c:v>78.352007695075173</c:v>
                </c:pt>
                <c:pt idx="2226" formatCode="General">
                  <c:v>78.358667030708588</c:v>
                </c:pt>
                <c:pt idx="2227" formatCode="General">
                  <c:v>78.36532934155484</c:v>
                </c:pt>
                <c:pt idx="2228" formatCode="General">
                  <c:v>78.371994637954501</c:v>
                </c:pt>
                <c:pt idx="2229" formatCode="General">
                  <c:v>78.378662930283625</c:v>
                </c:pt>
                <c:pt idx="2230" formatCode="General">
                  <c:v>78.38533422895388</c:v>
                </c:pt>
                <c:pt idx="2231" formatCode="General">
                  <c:v>78.392008544412761</c:v>
                </c:pt>
                <c:pt idx="2232" formatCode="General">
                  <c:v>78.39868588714377</c:v>
                </c:pt>
                <c:pt idx="2233" formatCode="General">
                  <c:v>78.405366267666594</c:v>
                </c:pt>
                <c:pt idx="2234" formatCode="General">
                  <c:v>78.412049696537352</c:v>
                </c:pt>
                <c:pt idx="2235" formatCode="General">
                  <c:v>78.418736184348816</c:v>
                </c:pt>
                <c:pt idx="2236" formatCode="General">
                  <c:v>78.425425741730507</c:v>
                </c:pt>
                <c:pt idx="2237" formatCode="General">
                  <c:v>78.432118379349006</c:v>
                </c:pt>
                <c:pt idx="2238" formatCode="General">
                  <c:v>78.438814107908044</c:v>
                </c:pt>
                <c:pt idx="2239" formatCode="General">
                  <c:v>78.445512938148866</c:v>
                </c:pt>
                <c:pt idx="2240" formatCode="General">
                  <c:v>78.45221488085032</c:v>
                </c:pt>
                <c:pt idx="2241" formatCode="General">
                  <c:v>78.458919946829042</c:v>
                </c:pt>
                <c:pt idx="2242" formatCode="General">
                  <c:v>78.465628146939778</c:v>
                </c:pt>
                <c:pt idx="2243" formatCode="General">
                  <c:v>78.47233949207552</c:v>
                </c:pt>
                <c:pt idx="2244" formatCode="General">
                  <c:v>78.479053993167696</c:v>
                </c:pt>
                <c:pt idx="2245" formatCode="General">
                  <c:v>78.48577166118649</c:v>
                </c:pt>
                <c:pt idx="2246" formatCode="General">
                  <c:v>78.492492507140909</c:v>
                </c:pt>
                <c:pt idx="2247" formatCode="General">
                  <c:v>78.499216542079154</c:v>
                </c:pt>
                <c:pt idx="2248" formatCode="General">
                  <c:v>78.505943777088703</c:v>
                </c:pt>
                <c:pt idx="2249" formatCode="General">
                  <c:v>78.512674223296614</c:v>
                </c:pt>
                <c:pt idx="2250" formatCode="General">
                  <c:v>78.519407891869733</c:v>
                </c:pt>
                <c:pt idx="2251" formatCode="General">
                  <c:v>78.526144794014911</c:v>
                </c:pt>
                <c:pt idx="2252" formatCode="General">
                  <c:v>78.532884940979173</c:v>
                </c:pt>
                <c:pt idx="2253" formatCode="General">
                  <c:v>78.539628344050058</c:v>
                </c:pt>
                <c:pt idx="2254" formatCode="General">
                  <c:v>78.546375014555778</c:v>
                </c:pt>
                <c:pt idx="2255" formatCode="General">
                  <c:v>78.553124963865386</c:v>
                </c:pt>
                <c:pt idx="2256" formatCode="General">
                  <c:v>78.559878203389147</c:v>
                </c:pt>
                <c:pt idx="2257" formatCode="General">
                  <c:v>78.566634744578678</c:v>
                </c:pt>
                <c:pt idx="2258" formatCode="General">
                  <c:v>78.573394598927166</c:v>
                </c:pt>
                <c:pt idx="2259" formatCode="General">
                  <c:v>78.580157777969674</c:v>
                </c:pt>
                <c:pt idx="2260" formatCode="General">
                  <c:v>78.586924293283332</c:v>
                </c:pt>
                <c:pt idx="2261" formatCode="General">
                  <c:v>78.593694156487572</c:v>
                </c:pt>
                <c:pt idx="2262" formatCode="General">
                  <c:v>78.600467379244392</c:v>
                </c:pt>
                <c:pt idx="2263" formatCode="General">
                  <c:v>78.607243973258605</c:v>
                </c:pt>
                <c:pt idx="2264" formatCode="General">
                  <c:v>78.61402395027801</c:v>
                </c:pt>
                <c:pt idx="2265" formatCode="General">
                  <c:v>78.620807322093768</c:v>
                </c:pt>
                <c:pt idx="2266" formatCode="General">
                  <c:v>78.627594100540492</c:v>
                </c:pt>
                <c:pt idx="2267" formatCode="General">
                  <c:v>78.634384297496638</c:v>
                </c:pt>
                <c:pt idx="2268" formatCode="General">
                  <c:v>78.641177924884659</c:v>
                </c:pt>
                <c:pt idx="2269" formatCode="General">
                  <c:v>78.647974994671344</c:v>
                </c:pt>
                <c:pt idx="2270" formatCode="General">
                  <c:v>78.654775518867922</c:v>
                </c:pt>
                <c:pt idx="2271" formatCode="General">
                  <c:v>78.66157950953054</c:v>
                </c:pt>
                <c:pt idx="2272" formatCode="General">
                  <c:v>78.66838697876031</c:v>
                </c:pt>
                <c:pt idx="2273" formatCode="General">
                  <c:v>78.675197938703704</c:v>
                </c:pt>
                <c:pt idx="2274" formatCode="General">
                  <c:v>78.682012401552683</c:v>
                </c:pt>
                <c:pt idx="2275" formatCode="General">
                  <c:v>78.688830379545166</c:v>
                </c:pt>
                <c:pt idx="2276" formatCode="General">
                  <c:v>78.695651884965088</c:v>
                </c:pt>
                <c:pt idx="2277" formatCode="General">
                  <c:v>78.702476930142794</c:v>
                </c:pt>
                <c:pt idx="2278" formatCode="General">
                  <c:v>78.709305527455243</c:v>
                </c:pt>
                <c:pt idx="2279" formatCode="General">
                  <c:v>78.716137689326288</c:v>
                </c:pt>
                <c:pt idx="2280" formatCode="General">
                  <c:v>78.722973428227007</c:v>
                </c:pt>
                <c:pt idx="2281" formatCode="General">
                  <c:v>78.729812756675926</c:v>
                </c:pt>
                <c:pt idx="2282" formatCode="General">
                  <c:v>78.736655687239264</c:v>
                </c:pt>
                <c:pt idx="2283" formatCode="General">
                  <c:v>78.743502232531284</c:v>
                </c:pt>
                <c:pt idx="2284" formatCode="General">
                  <c:v>78.750352405214514</c:v>
                </c:pt>
                <c:pt idx="2285" formatCode="General">
                  <c:v>78.757206218000093</c:v>
                </c:pt>
                <c:pt idx="2286" formatCode="General">
                  <c:v>78.764063683648018</c:v>
                </c:pt>
                <c:pt idx="2287" formatCode="General">
                  <c:v>78.770924814967358</c:v>
                </c:pt>
                <c:pt idx="2288" formatCode="General">
                  <c:v>78.77778962481672</c:v>
                </c:pt>
                <c:pt idx="2289" formatCode="General">
                  <c:v>78.784658126104361</c:v>
                </c:pt>
                <c:pt idx="2290" formatCode="General">
                  <c:v>78.791530331788593</c:v>
                </c:pt>
                <c:pt idx="2291" formatCode="General">
                  <c:v>78.798406254878032</c:v>
                </c:pt>
                <c:pt idx="2292" formatCode="General">
                  <c:v>78.805285908431912</c:v>
                </c:pt>
                <c:pt idx="2293" formatCode="General">
                  <c:v>78.812169305560346</c:v>
                </c:pt>
                <c:pt idx="2294" formatCode="General">
                  <c:v>78.819056459424715</c:v>
                </c:pt>
                <c:pt idx="2295" formatCode="General">
                  <c:v>78.82594738323786</c:v>
                </c:pt>
                <c:pt idx="2296" formatCode="General">
                  <c:v>78.832842090264492</c:v>
                </c:pt>
                <c:pt idx="2297" formatCode="General">
                  <c:v>78.839740593821404</c:v>
                </c:pt>
                <c:pt idx="2298" formatCode="General">
                  <c:v>78.846642907277882</c:v>
                </c:pt>
                <c:pt idx="2299" formatCode="General">
                  <c:v>78.853549044055924</c:v>
                </c:pt>
                <c:pt idx="2300" formatCode="General">
                  <c:v>78.860459017630617</c:v>
                </c:pt>
                <c:pt idx="2301" formatCode="General">
                  <c:v>78.867372841530454</c:v>
                </c:pt>
                <c:pt idx="2302" formatCode="General">
                  <c:v>78.874290529337586</c:v>
                </c:pt>
                <c:pt idx="2303" formatCode="General">
                  <c:v>78.881212094688252</c:v>
                </c:pt>
                <c:pt idx="2304" formatCode="General">
                  <c:v>78.888137551272976</c:v>
                </c:pt>
                <c:pt idx="2305" formatCode="General">
                  <c:v>78.895066912837066</c:v>
                </c:pt>
                <c:pt idx="2306" formatCode="General">
                  <c:v>78.902000193180712</c:v>
                </c:pt>
                <c:pt idx="2307" formatCode="General">
                  <c:v>78.908937406159552</c:v>
                </c:pt>
                <c:pt idx="2308" formatCode="General">
                  <c:v>78.915878565684878</c:v>
                </c:pt>
                <c:pt idx="2309" formatCode="General">
                  <c:v>78.922823685723969</c:v>
                </c:pt>
                <c:pt idx="2310" formatCode="General">
                  <c:v>78.929772780300468</c:v>
                </c:pt>
                <c:pt idx="2311" formatCode="General">
                  <c:v>78.936725863494743</c:v>
                </c:pt>
                <c:pt idx="2312" formatCode="General">
                  <c:v>78.943682949444153</c:v>
                </c:pt>
                <c:pt idx="2313" formatCode="General">
                  <c:v>78.950644052343506</c:v>
                </c:pt>
                <c:pt idx="2314" formatCode="General">
                  <c:v>78.95760918644531</c:v>
                </c:pt>
                <c:pt idx="2315" formatCode="General">
                  <c:v>78.964578366060167</c:v>
                </c:pt>
                <c:pt idx="2316" formatCode="General">
                  <c:v>78.971551605557138</c:v>
                </c:pt>
                <c:pt idx="2317" formatCode="General">
                  <c:v>78.978528919364081</c:v>
                </c:pt>
                <c:pt idx="2318" formatCode="General">
                  <c:v>78.98551032196805</c:v>
                </c:pt>
                <c:pt idx="2319" formatCode="General">
                  <c:v>78.992495827915576</c:v>
                </c:pt>
                <c:pt idx="2320" formatCode="General">
                  <c:v>78.999485451813129</c:v>
                </c:pt>
                <c:pt idx="2321" formatCode="General">
                  <c:v>79.00647920832742</c:v>
                </c:pt>
                <c:pt idx="2322" formatCode="General">
                  <c:v>79.013477112185811</c:v>
                </c:pt>
                <c:pt idx="2323" formatCode="General">
                  <c:v>79.020479178176672</c:v>
                </c:pt>
                <c:pt idx="2324" formatCode="General">
                  <c:v>79.027485421149763</c:v>
                </c:pt>
                <c:pt idx="2325" formatCode="General">
                  <c:v>79.034495856016591</c:v>
                </c:pt>
                <c:pt idx="2326" formatCode="General">
                  <c:v>79.041510497750878</c:v>
                </c:pt>
                <c:pt idx="2327" formatCode="General">
                  <c:v>79.048529361388816</c:v>
                </c:pt>
                <c:pt idx="2328" formatCode="General">
                  <c:v>79.055552462029581</c:v>
                </c:pt>
                <c:pt idx="2329" formatCode="General">
                  <c:v>79.062579814835644</c:v>
                </c:pt>
                <c:pt idx="2330" formatCode="General">
                  <c:v>79.069611435033167</c:v>
                </c:pt>
                <c:pt idx="2331" formatCode="General">
                  <c:v>79.07664733791249</c:v>
                </c:pt>
                <c:pt idx="2332" formatCode="General">
                  <c:v>79.083687538828457</c:v>
                </c:pt>
                <c:pt idx="2333" formatCode="General">
                  <c:v>79.090732053200782</c:v>
                </c:pt>
                <c:pt idx="2334" formatCode="General">
                  <c:v>79.097780896514564</c:v>
                </c:pt>
                <c:pt idx="2335" formatCode="General">
                  <c:v>79.104834084320643</c:v>
                </c:pt>
                <c:pt idx="2336" formatCode="General">
                  <c:v>79.111891632235981</c:v>
                </c:pt>
                <c:pt idx="2337" formatCode="General">
                  <c:v>79.118953555944145</c:v>
                </c:pt>
                <c:pt idx="2338" formatCode="General">
                  <c:v>79.126019871195709</c:v>
                </c:pt>
                <c:pt idx="2339" formatCode="General">
                  <c:v>79.133090593808603</c:v>
                </c:pt>
                <c:pt idx="2340" formatCode="General">
                  <c:v>79.140165739668703</c:v>
                </c:pt>
                <c:pt idx="2341" formatCode="General">
                  <c:v>79.147245324730093</c:v>
                </c:pt>
                <c:pt idx="2342" formatCode="General">
                  <c:v>79.154329365015585</c:v>
                </c:pt>
                <c:pt idx="2343" formatCode="General">
                  <c:v>79.161417876617136</c:v>
                </c:pt>
                <c:pt idx="2344" formatCode="General">
                  <c:v>79.168510875696356</c:v>
                </c:pt>
                <c:pt idx="2345" formatCode="General">
                  <c:v>79.175608378484796</c:v>
                </c:pt>
                <c:pt idx="2346" formatCode="General">
                  <c:v>79.182710401284581</c:v>
                </c:pt>
                <c:pt idx="2347" formatCode="General">
                  <c:v>79.189816960468733</c:v>
                </c:pt>
                <c:pt idx="2348" formatCode="General">
                  <c:v>79.196928072481668</c:v>
                </c:pt>
                <c:pt idx="2349" formatCode="General">
                  <c:v>79.204043753839713</c:v>
                </c:pt>
                <c:pt idx="2350" formatCode="General">
                  <c:v>79.211164021131381</c:v>
                </c:pt>
                <c:pt idx="2351" formatCode="General">
                  <c:v>79.218288891018133</c:v>
                </c:pt>
                <c:pt idx="2352" formatCode="General">
                  <c:v>79.225418380234586</c:v>
                </c:pt>
                <c:pt idx="2353" formatCode="General">
                  <c:v>79.232552505589112</c:v>
                </c:pt>
                <c:pt idx="2354" formatCode="General">
                  <c:v>79.239691283964291</c:v>
                </c:pt>
                <c:pt idx="2355" formatCode="General">
                  <c:v>79.246834732317382</c:v>
                </c:pt>
                <c:pt idx="2356" formatCode="General">
                  <c:v>79.253982867680861</c:v>
                </c:pt>
                <c:pt idx="2357" formatCode="General">
                  <c:v>79.261135707162822</c:v>
                </c:pt>
                <c:pt idx="2358" formatCode="General">
                  <c:v>79.268293267947556</c:v>
                </c:pt>
                <c:pt idx="2359" formatCode="General">
                  <c:v>79.275455567296021</c:v>
                </c:pt>
                <c:pt idx="2360" formatCode="General">
                  <c:v>79.282622622546285</c:v>
                </c:pt>
                <c:pt idx="2361" formatCode="General">
                  <c:v>79.289794451114133</c:v>
                </c:pt>
                <c:pt idx="2362" formatCode="General">
                  <c:v>79.296971070493512</c:v>
                </c:pt>
                <c:pt idx="2363" formatCode="General">
                  <c:v>79.304152498257082</c:v>
                </c:pt>
                <c:pt idx="2364" formatCode="General">
                  <c:v>79.311338752056685</c:v>
                </c:pt>
                <c:pt idx="2365" formatCode="General">
                  <c:v>79.318529849623914</c:v>
                </c:pt>
                <c:pt idx="2366" formatCode="General">
                  <c:v>79.325725808770642</c:v>
                </c:pt>
                <c:pt idx="2367" formatCode="General">
                  <c:v>79.332926647389527</c:v>
                </c:pt>
                <c:pt idx="2368" formatCode="General">
                  <c:v>79.340132383454531</c:v>
                </c:pt>
                <c:pt idx="2369" formatCode="General">
                  <c:v>79.347343035021552</c:v>
                </c:pt>
                <c:pt idx="2370" formatCode="General">
                  <c:v>79.354558620228843</c:v>
                </c:pt>
                <c:pt idx="2371" formatCode="General">
                  <c:v>79.361779157297676</c:v>
                </c:pt>
                <c:pt idx="2372" formatCode="General">
                  <c:v>79.36900466453281</c:v>
                </c:pt>
                <c:pt idx="2373" formatCode="General">
                  <c:v>79.376235160323105</c:v>
                </c:pt>
                <c:pt idx="2374" formatCode="General">
                  <c:v>79.383470663142106</c:v>
                </c:pt>
                <c:pt idx="2375" formatCode="General">
                  <c:v>79.390711191548505</c:v>
                </c:pt>
                <c:pt idx="2376" formatCode="General">
                  <c:v>79.397956764186802</c:v>
                </c:pt>
                <c:pt idx="2377" formatCode="General">
                  <c:v>79.405207399787898</c:v>
                </c:pt>
                <c:pt idx="2378" formatCode="General">
                  <c:v>79.412463117169636</c:v>
                </c:pt>
                <c:pt idx="2379" formatCode="General">
                  <c:v>79.419723935237371</c:v>
                </c:pt>
                <c:pt idx="2380" formatCode="General">
                  <c:v>79.426989872984635</c:v>
                </c:pt>
                <c:pt idx="2381" formatCode="General">
                  <c:v>79.434260949493634</c:v>
                </c:pt>
                <c:pt idx="2382" formatCode="General">
                  <c:v>79.441537183935964</c:v>
                </c:pt>
                <c:pt idx="2383" formatCode="General">
                  <c:v>79.448818595573144</c:v>
                </c:pt>
                <c:pt idx="2384" formatCode="General">
                  <c:v>79.456105203757247</c:v>
                </c:pt>
                <c:pt idx="2385" formatCode="General">
                  <c:v>79.463397027931506</c:v>
                </c:pt>
                <c:pt idx="2386" formatCode="General">
                  <c:v>79.470694087631003</c:v>
                </c:pt>
                <c:pt idx="2387" formatCode="General">
                  <c:v>79.477996402483214</c:v>
                </c:pt>
                <c:pt idx="2388" formatCode="General">
                  <c:v>79.485303992208699</c:v>
                </c:pt>
                <c:pt idx="2389" formatCode="General">
                  <c:v>79.492616876621682</c:v>
                </c:pt>
                <c:pt idx="2390" formatCode="General">
                  <c:v>79.499935075630802</c:v>
                </c:pt>
                <c:pt idx="2391" formatCode="General">
                  <c:v>79.507258609239685</c:v>
                </c:pt>
                <c:pt idx="2392" formatCode="General">
                  <c:v>79.514587497547566</c:v>
                </c:pt>
                <c:pt idx="2393" formatCode="General">
                  <c:v>79.521921760750104</c:v>
                </c:pt>
                <c:pt idx="2394" formatCode="General">
                  <c:v>79.529261419139857</c:v>
                </c:pt>
                <c:pt idx="2395" formatCode="General">
                  <c:v>79.536606493107129</c:v>
                </c:pt>
                <c:pt idx="2396" formatCode="General">
                  <c:v>79.543957003140505</c:v>
                </c:pt>
                <c:pt idx="2397" formatCode="General">
                  <c:v>79.551312969827663</c:v>
                </c:pt>
                <c:pt idx="2398" formatCode="General">
                  <c:v>79.558674413855996</c:v>
                </c:pt>
                <c:pt idx="2399" formatCode="General">
                  <c:v>79.566041356013315</c:v>
                </c:pt>
                <c:pt idx="2400" formatCode="General">
                  <c:v>79.573413817188595</c:v>
                </c:pt>
                <c:pt idx="2401" formatCode="General">
                  <c:v>79.580791818372603</c:v>
                </c:pt>
                <c:pt idx="2402" formatCode="General">
                  <c:v>79.588175380658726</c:v>
                </c:pt>
                <c:pt idx="2403" formatCode="General">
                  <c:v>79.595564525243603</c:v>
                </c:pt>
                <c:pt idx="2404" formatCode="General">
                  <c:v>79.602959273427913</c:v>
                </c:pt>
                <c:pt idx="2405" formatCode="General">
                  <c:v>79.610359646617084</c:v>
                </c:pt>
                <c:pt idx="2406" formatCode="General">
                  <c:v>79.617765666322029</c:v>
                </c:pt>
                <c:pt idx="2407" formatCode="General">
                  <c:v>79.625177354159931</c:v>
                </c:pt>
                <c:pt idx="2408" formatCode="General">
                  <c:v>79.632594731854979</c:v>
                </c:pt>
                <c:pt idx="2409" formatCode="General">
                  <c:v>79.640017821239113</c:v>
                </c:pt>
                <c:pt idx="2410" formatCode="General">
                  <c:v>79.647446644252838</c:v>
                </c:pt>
                <c:pt idx="2411" formatCode="General">
                  <c:v>79.654881222945946</c:v>
                </c:pt>
                <c:pt idx="2412" formatCode="General">
                  <c:v>79.662321579478387</c:v>
                </c:pt>
                <c:pt idx="2413" formatCode="General">
                  <c:v>79.669767736120932</c:v>
                </c:pt>
                <c:pt idx="2414" formatCode="General">
                  <c:v>79.677219715256129</c:v>
                </c:pt>
                <c:pt idx="2415" formatCode="General">
                  <c:v>79.684677539378939</c:v>
                </c:pt>
                <c:pt idx="2416" formatCode="General">
                  <c:v>79.692141231097693</c:v>
                </c:pt>
                <c:pt idx="2417" formatCode="General">
                  <c:v>79.699610813134868</c:v>
                </c:pt>
                <c:pt idx="2418" formatCode="General">
                  <c:v>79.707086308327874</c:v>
                </c:pt>
                <c:pt idx="2419" formatCode="General">
                  <c:v>79.714567739629885</c:v>
                </c:pt>
                <c:pt idx="2420" formatCode="General">
                  <c:v>79.722055130110832</c:v>
                </c:pt>
                <c:pt idx="2421" formatCode="General">
                  <c:v>79.729548502958025</c:v>
                </c:pt>
                <c:pt idx="2422" formatCode="General">
                  <c:v>79.73704788147721</c:v>
                </c:pt>
                <c:pt idx="2423" formatCode="General">
                  <c:v>79.744553289093275</c:v>
                </c:pt>
                <c:pt idx="2424" formatCode="General">
                  <c:v>79.752064749351277</c:v>
                </c:pt>
                <c:pt idx="2425" formatCode="General">
                  <c:v>79.759582285917205</c:v>
                </c:pt>
                <c:pt idx="2426" formatCode="General">
                  <c:v>79.767105922578978</c:v>
                </c:pt>
                <c:pt idx="2427" formatCode="General">
                  <c:v>79.774635683247226</c:v>
                </c:pt>
                <c:pt idx="2428" formatCode="General">
                  <c:v>79.782171591956299</c:v>
                </c:pt>
                <c:pt idx="2429" formatCode="General">
                  <c:v>79.789713672865119</c:v>
                </c:pt>
                <c:pt idx="2430" formatCode="General">
                  <c:v>79.797261950258132</c:v>
                </c:pt>
                <c:pt idx="2431" formatCode="General">
                  <c:v>79.804816448546276</c:v>
                </c:pt>
                <c:pt idx="2432" formatCode="General">
                  <c:v>79.812377192267874</c:v>
                </c:pt>
                <c:pt idx="2433" formatCode="General">
                  <c:v>79.819944206089559</c:v>
                </c:pt>
                <c:pt idx="2434" formatCode="General">
                  <c:v>79.827517514807354</c:v>
                </c:pt>
                <c:pt idx="2435" formatCode="General">
                  <c:v>79.835097143347483</c:v>
                </c:pt>
                <c:pt idx="2436" formatCode="General">
                  <c:v>79.842683116767503</c:v>
                </c:pt>
                <c:pt idx="2437" formatCode="General">
                  <c:v>79.850275460257151</c:v>
                </c:pt>
                <c:pt idx="2438" formatCode="General">
                  <c:v>79.857874199139516</c:v>
                </c:pt>
                <c:pt idx="2439" formatCode="General">
                  <c:v>79.865479358871838</c:v>
                </c:pt>
                <c:pt idx="2440" formatCode="General">
                  <c:v>79.873090965046671</c:v>
                </c:pt>
                <c:pt idx="2441" formatCode="General">
                  <c:v>79.880709043392883</c:v>
                </c:pt>
                <c:pt idx="2442" formatCode="General">
                  <c:v>79.888333619776674</c:v>
                </c:pt>
                <c:pt idx="2443" formatCode="General">
                  <c:v>79.895964720202628</c:v>
                </c:pt>
                <c:pt idx="2444" formatCode="General">
                  <c:v>79.903602370814724</c:v>
                </c:pt>
                <c:pt idx="2445" formatCode="General">
                  <c:v>79.911246597897488</c:v>
                </c:pt>
                <c:pt idx="2446" formatCode="General">
                  <c:v>79.91889742787707</c:v>
                </c:pt>
                <c:pt idx="2447" formatCode="General">
                  <c:v>79.926554887322212</c:v>
                </c:pt>
                <c:pt idx="2448" formatCode="General">
                  <c:v>79.934219002945483</c:v>
                </c:pt>
                <c:pt idx="2449" formatCode="General">
                  <c:v>79.941889801604304</c:v>
                </c:pt>
                <c:pt idx="2450" formatCode="General">
                  <c:v>79.949567310302101</c:v>
                </c:pt>
                <c:pt idx="2451" formatCode="General">
                  <c:v>79.957251556189433</c:v>
                </c:pt>
                <c:pt idx="2452" formatCode="General">
                  <c:v>79.964942566565128</c:v>
                </c:pt>
                <c:pt idx="2453" formatCode="General">
                  <c:v>79.97264036887745</c:v>
                </c:pt>
                <c:pt idx="2454" formatCode="General">
                  <c:v>79.980344990725214</c:v>
                </c:pt>
                <c:pt idx="2455" formatCode="General">
                  <c:v>79.988056459859067</c:v>
                </c:pt>
                <c:pt idx="2456" formatCode="General">
                  <c:v>79.995774804182545</c:v>
                </c:pt>
                <c:pt idx="2457" formatCode="General">
                  <c:v>80.003500051753392</c:v>
                </c:pt>
                <c:pt idx="2458" formatCode="General">
                  <c:v>80.011232230784643</c:v>
                </c:pt>
                <c:pt idx="2459" formatCode="General">
                  <c:v>80.018971369645996</c:v>
                </c:pt>
                <c:pt idx="2460" formatCode="General">
                  <c:v>80.026717496864919</c:v>
                </c:pt>
                <c:pt idx="2461" formatCode="General">
                  <c:v>80.034470641127982</c:v>
                </c:pt>
                <c:pt idx="2462" formatCode="General">
                  <c:v>80.042230831282083</c:v>
                </c:pt>
                <c:pt idx="2463" formatCode="General">
                  <c:v>80.049998096335671</c:v>
                </c:pt>
                <c:pt idx="2464" formatCode="General">
                  <c:v>80.057772465460175</c:v>
                </c:pt>
                <c:pt idx="2465" formatCode="General">
                  <c:v>80.065553967991136</c:v>
                </c:pt>
                <c:pt idx="2466" formatCode="General">
                  <c:v>80.073342633429647</c:v>
                </c:pt>
                <c:pt idx="2467" formatCode="General">
                  <c:v>80.081138491443582</c:v>
                </c:pt>
                <c:pt idx="2468" formatCode="General">
                  <c:v>80.088941571869029</c:v>
                </c:pt>
                <c:pt idx="2469" formatCode="General">
                  <c:v>80.09675190471151</c:v>
                </c:pt>
                <c:pt idx="2470" formatCode="General">
                  <c:v>80.104569520147535</c:v>
                </c:pt>
                <c:pt idx="2471" formatCode="General">
                  <c:v>80.112394448525805</c:v>
                </c:pt>
                <c:pt idx="2472" formatCode="General">
                  <c:v>80.120226720368734</c:v>
                </c:pt>
                <c:pt idx="2473" formatCode="General">
                  <c:v>80.128066366373702</c:v>
                </c:pt>
                <c:pt idx="2474" formatCode="General">
                  <c:v>80.13591341741467</c:v>
                </c:pt>
                <c:pt idx="2475" formatCode="General">
                  <c:v>80.143767904543537</c:v>
                </c:pt>
                <c:pt idx="2476" formatCode="General">
                  <c:v>80.151629858991484</c:v>
                </c:pt>
                <c:pt idx="2477" formatCode="General">
                  <c:v>80.15949931217061</c:v>
                </c:pt>
                <c:pt idx="2478" formatCode="General">
                  <c:v>80.167376295675339</c:v>
                </c:pt>
                <c:pt idx="2479" formatCode="General">
                  <c:v>80.175260841283915</c:v>
                </c:pt>
                <c:pt idx="2480" formatCode="General">
                  <c:v>80.183152980959889</c:v>
                </c:pt>
                <c:pt idx="2481" formatCode="General">
                  <c:v>80.191052746853742</c:v>
                </c:pt>
                <c:pt idx="2482" formatCode="General">
                  <c:v>80.198960171304307</c:v>
                </c:pt>
                <c:pt idx="2483" formatCode="General">
                  <c:v>80.206875286840472</c:v>
                </c:pt>
                <c:pt idx="2484" formatCode="General">
                  <c:v>80.2147981261826</c:v>
                </c:pt>
                <c:pt idx="2485" formatCode="General">
                  <c:v>80.222728722244241</c:v>
                </c:pt>
                <c:pt idx="2486" formatCode="General">
                  <c:v>80.230667108133744</c:v>
                </c:pt>
                <c:pt idx="2487" formatCode="General">
                  <c:v>80.238613317155782</c:v>
                </c:pt>
                <c:pt idx="2488" formatCode="General">
                  <c:v>80.246567382813126</c:v>
                </c:pt>
                <c:pt idx="2489" formatCode="General">
                  <c:v>80.254529338808211</c:v>
                </c:pt>
                <c:pt idx="2490" formatCode="General">
                  <c:v>80.262499219044841</c:v>
                </c:pt>
                <c:pt idx="2491" formatCode="General">
                  <c:v>80.270477057629947</c:v>
                </c:pt>
                <c:pt idx="2492" formatCode="General">
                  <c:v>80.278462888875268</c:v>
                </c:pt>
                <c:pt idx="2493" formatCode="General">
                  <c:v>80.286456747298999</c:v>
                </c:pt>
                <c:pt idx="2494" formatCode="General">
                  <c:v>80.294458667627723</c:v>
                </c:pt>
                <c:pt idx="2495" formatCode="General">
                  <c:v>80.302468684798001</c:v>
                </c:pt>
                <c:pt idx="2496" formatCode="General">
                  <c:v>80.310486833958322</c:v>
                </c:pt>
                <c:pt idx="2497" formatCode="General">
                  <c:v>80.318513150470793</c:v>
                </c:pt>
                <c:pt idx="2498" formatCode="General">
                  <c:v>80.326547669913055</c:v>
                </c:pt>
                <c:pt idx="2499" formatCode="General">
                  <c:v>80.334590428080091</c:v>
                </c:pt>
                <c:pt idx="2500" formatCode="General">
                  <c:v>80.342641460986115</c:v>
                </c:pt>
                <c:pt idx="2501" formatCode="General">
                  <c:v>80.350700804866435</c:v>
                </c:pt>
                <c:pt idx="2502" formatCode="General">
                  <c:v>80.358768496179394</c:v>
                </c:pt>
                <c:pt idx="2503" formatCode="General">
                  <c:v>80.366844571608354</c:v>
                </c:pt>
                <c:pt idx="2504" formatCode="General">
                  <c:v>80.374929068063537</c:v>
                </c:pt>
                <c:pt idx="2505" formatCode="General">
                  <c:v>80.383022022684059</c:v>
                </c:pt>
                <c:pt idx="2506" formatCode="General">
                  <c:v>80.391123472839993</c:v>
                </c:pt>
                <c:pt idx="2507" formatCode="General">
                  <c:v>80.399233456134269</c:v>
                </c:pt>
                <c:pt idx="2508" formatCode="General">
                  <c:v>80.407352010404836</c:v>
                </c:pt>
                <c:pt idx="2509" formatCode="General">
                  <c:v>80.415479173726595</c:v>
                </c:pt>
                <c:pt idx="2510" formatCode="General">
                  <c:v>80.423614984413646</c:v>
                </c:pt>
                <c:pt idx="2511" formatCode="General">
                  <c:v>80.431759481021274</c:v>
                </c:pt>
                <c:pt idx="2512" formatCode="General">
                  <c:v>80.439912702348167</c:v>
                </c:pt>
                <c:pt idx="2513" formatCode="General">
                  <c:v>80.448074687438478</c:v>
                </c:pt>
                <c:pt idx="2514" formatCode="General">
                  <c:v>80.45624547558414</c:v>
                </c:pt>
                <c:pt idx="2515" formatCode="General">
                  <c:v>80.464425106326999</c:v>
                </c:pt>
                <c:pt idx="2516" formatCode="General">
                  <c:v>80.472613619461029</c:v>
                </c:pt>
                <c:pt idx="2517" formatCode="General">
                  <c:v>80.48081105503465</c:v>
                </c:pt>
                <c:pt idx="2518" formatCode="General">
                  <c:v>80.489017453352986</c:v>
                </c:pt>
                <c:pt idx="2519" formatCode="General">
                  <c:v>80.497232854980169</c:v>
                </c:pt>
                <c:pt idx="2520" formatCode="General">
                  <c:v>80.505457300741682</c:v>
                </c:pt>
                <c:pt idx="2521" formatCode="General">
                  <c:v>80.513690831726777</c:v>
                </c:pt>
                <c:pt idx="2522" formatCode="General">
                  <c:v>80.52193348929076</c:v>
                </c:pt>
                <c:pt idx="2523" formatCode="General">
                  <c:v>80.530185315057508</c:v>
                </c:pt>
                <c:pt idx="2524" formatCode="General">
                  <c:v>80.538446350921888</c:v>
                </c:pt>
                <c:pt idx="2525" formatCode="General">
                  <c:v>80.546716639052192</c:v>
                </c:pt>
                <c:pt idx="2526" formatCode="General">
                  <c:v>80.554996221892722</c:v>
                </c:pt>
                <c:pt idx="2527" formatCode="General">
                  <c:v>80.563285142166279</c:v>
                </c:pt>
                <c:pt idx="2528" formatCode="General">
                  <c:v>80.571583442876687</c:v>
                </c:pt>
                <c:pt idx="2529" formatCode="General">
                  <c:v>80.579891167311459</c:v>
                </c:pt>
                <c:pt idx="2530" formatCode="General">
                  <c:v>80.588208359044401</c:v>
                </c:pt>
                <c:pt idx="2531" formatCode="General">
                  <c:v>80.596535061938269</c:v>
                </c:pt>
                <c:pt idx="2532" formatCode="General">
                  <c:v>80.60487132014741</c:v>
                </c:pt>
                <c:pt idx="2533" formatCode="General">
                  <c:v>80.613217178120536</c:v>
                </c:pt>
                <c:pt idx="2534" formatCode="General">
                  <c:v>80.621572680603492</c:v>
                </c:pt>
                <c:pt idx="2535" formatCode="General">
                  <c:v>80.629937872641932</c:v>
                </c:pt>
                <c:pt idx="2536" formatCode="General">
                  <c:v>80.638312799584284</c:v>
                </c:pt>
                <c:pt idx="2537" formatCode="General">
                  <c:v>80.646697507084482</c:v>
                </c:pt>
                <c:pt idx="2538" formatCode="General">
                  <c:v>80.655092041104936</c:v>
                </c:pt>
                <c:pt idx="2539" formatCode="General">
                  <c:v>80.663496447919343</c:v>
                </c:pt>
                <c:pt idx="2540" formatCode="General">
                  <c:v>80.671910774115773</c:v>
                </c:pt>
                <c:pt idx="2541" formatCode="General">
                  <c:v>80.680335066599568</c:v>
                </c:pt>
                <c:pt idx="2542" formatCode="General">
                  <c:v>80.688769372596383</c:v>
                </c:pt>
                <c:pt idx="2543" formatCode="General">
                  <c:v>80.697213739655311</c:v>
                </c:pt>
                <c:pt idx="2544" formatCode="General">
                  <c:v>80.705668215651897</c:v>
                </c:pt>
                <c:pt idx="2545" formatCode="General">
                  <c:v>80.714132848791294</c:v>
                </c:pt>
                <c:pt idx="2546" formatCode="General">
                  <c:v>80.722607687611543</c:v>
                </c:pt>
                <c:pt idx="2547" formatCode="General">
                  <c:v>80.7310927809866</c:v>
                </c:pt>
                <c:pt idx="2548" formatCode="General">
                  <c:v>80.739588178129779</c:v>
                </c:pt>
                <c:pt idx="2549" formatCode="General">
                  <c:v>80.74809392859693</c:v>
                </c:pt>
                <c:pt idx="2550" formatCode="General">
                  <c:v>80.756610082289811</c:v>
                </c:pt>
                <c:pt idx="2551" formatCode="General">
                  <c:v>80.765136689459482</c:v>
                </c:pt>
                <c:pt idx="2552" formatCode="General">
                  <c:v>80.773673800709687</c:v>
                </c:pt>
                <c:pt idx="2553" formatCode="General">
                  <c:v>80.782221467000355</c:v>
                </c:pt>
                <c:pt idx="2554" formatCode="General">
                  <c:v>80.790779739651086</c:v>
                </c:pt>
                <c:pt idx="2555" formatCode="General">
                  <c:v>80.799348670344713</c:v>
                </c:pt>
                <c:pt idx="2556" formatCode="General">
                  <c:v>80.807928311130837</c:v>
                </c:pt>
                <c:pt idx="2557" formatCode="General">
                  <c:v>80.816518714429563</c:v>
                </c:pt>
                <c:pt idx="2558" formatCode="General">
                  <c:v>80.82511993303514</c:v>
                </c:pt>
                <c:pt idx="2559" formatCode="General">
                  <c:v>80.833732020119641</c:v>
                </c:pt>
                <c:pt idx="2560" formatCode="General">
                  <c:v>80.842355029236828</c:v>
                </c:pt>
                <c:pt idx="2561" formatCode="General">
                  <c:v>80.850989014325918</c:v>
                </c:pt>
                <c:pt idx="2562" formatCode="General">
                  <c:v>80.859634029715522</c:v>
                </c:pt>
                <c:pt idx="2563" formatCode="General">
                  <c:v>80.868290130127505</c:v>
                </c:pt>
                <c:pt idx="2564" formatCode="General">
                  <c:v>80.876957370680955</c:v>
                </c:pt>
                <c:pt idx="2565" formatCode="General">
                  <c:v>80.885635806896332</c:v>
                </c:pt>
                <c:pt idx="2566" formatCode="General">
                  <c:v>80.894325494699373</c:v>
                </c:pt>
                <c:pt idx="2567" formatCode="General">
                  <c:v>80.903026490425361</c:v>
                </c:pt>
                <c:pt idx="2568" formatCode="General">
                  <c:v>80.911738850823227</c:v>
                </c:pt>
                <c:pt idx="2569" formatCode="General">
                  <c:v>80.920462633059842</c:v>
                </c:pt>
                <c:pt idx="2570" formatCode="General">
                  <c:v>80.929197894724311</c:v>
                </c:pt>
                <c:pt idx="2571" formatCode="General">
                  <c:v>80.937944693832279</c:v>
                </c:pt>
                <c:pt idx="2572" formatCode="General">
                  <c:v>80.946703088830404</c:v>
                </c:pt>
                <c:pt idx="2573" formatCode="General">
                  <c:v>80.955473138600738</c:v>
                </c:pt>
                <c:pt idx="2574" formatCode="General">
                  <c:v>80.964254902465356</c:v>
                </c:pt>
                <c:pt idx="2575" formatCode="General">
                  <c:v>80.973048440190865</c:v>
                </c:pt>
                <c:pt idx="2576" formatCode="General">
                  <c:v>80.981853811993076</c:v>
                </c:pt>
                <c:pt idx="2577" formatCode="General">
                  <c:v>80.990671078541752</c:v>
                </c:pt>
                <c:pt idx="2578" formatCode="General">
                  <c:v>80.999500300965266</c:v>
                </c:pt>
                <c:pt idx="2579" formatCode="General">
                  <c:v>81.008341540855582</c:v>
                </c:pt>
                <c:pt idx="2580" formatCode="General">
                  <c:v>81.017194860273051</c:v>
                </c:pt>
                <c:pt idx="2581" formatCode="General">
                  <c:v>81.026060321751444</c:v>
                </c:pt>
                <c:pt idx="2582" formatCode="General">
                  <c:v>81.0349379883029</c:v>
                </c:pt>
                <c:pt idx="2583" formatCode="General">
                  <c:v>81.043827923423137</c:v>
                </c:pt>
                <c:pt idx="2584" formatCode="General">
                  <c:v>81.052730191096515</c:v>
                </c:pt>
                <c:pt idx="2585" formatCode="General">
                  <c:v>81.06164485580139</c:v>
                </c:pt>
                <c:pt idx="2586" formatCode="General">
                  <c:v>81.070571982515332</c:v>
                </c:pt>
                <c:pt idx="2587" formatCode="General">
                  <c:v>81.07951163672054</c:v>
                </c:pt>
                <c:pt idx="2588" formatCode="General">
                  <c:v>81.088463884409336</c:v>
                </c:pt>
                <c:pt idx="2589" formatCode="General">
                  <c:v>81.097428792089644</c:v>
                </c:pt>
                <c:pt idx="2590" formatCode="General">
                  <c:v>81.106406426790656</c:v>
                </c:pt>
                <c:pt idx="2591" formatCode="General">
                  <c:v>81.115396856068486</c:v>
                </c:pt>
                <c:pt idx="2592" formatCode="General">
                  <c:v>81.124400148011929</c:v>
                </c:pt>
                <c:pt idx="2593" formatCode="General">
                  <c:v>81.133416371248401</c:v>
                </c:pt>
                <c:pt idx="2594" formatCode="General">
                  <c:v>81.142445594949706</c:v>
                </c:pt>
                <c:pt idx="2595" formatCode="General">
                  <c:v>81.151487888838233</c:v>
                </c:pt>
                <c:pt idx="2596" formatCode="General">
                  <c:v>81.160543323192897</c:v>
                </c:pt>
                <c:pt idx="2597" formatCode="General">
                  <c:v>81.169611968855449</c:v>
                </c:pt>
                <c:pt idx="2598" formatCode="General">
                  <c:v>81.178693897236656</c:v>
                </c:pt>
                <c:pt idx="2599" formatCode="General">
                  <c:v>81.187789180322724</c:v>
                </c:pt>
                <c:pt idx="2600" formatCode="General">
                  <c:v>81.196897890681726</c:v>
                </c:pt>
                <c:pt idx="2601" formatCode="General">
                  <c:v>81.206020101470145</c:v>
                </c:pt>
                <c:pt idx="2602" formatCode="General">
                  <c:v>81.215155886439533</c:v>
                </c:pt>
                <c:pt idx="2603" formatCode="General">
                  <c:v>81.224305319943198</c:v>
                </c:pt>
                <c:pt idx="2604" formatCode="General">
                  <c:v>81.233468476943116</c:v>
                </c:pt>
                <c:pt idx="2605" formatCode="General">
                  <c:v>81.242645433016747</c:v>
                </c:pt>
                <c:pt idx="2606" formatCode="General">
                  <c:v>81.251836264364201</c:v>
                </c:pt>
                <c:pt idx="2607" formatCode="General">
                  <c:v>81.261041047815283</c:v>
                </c:pt>
                <c:pt idx="2608" formatCode="General">
                  <c:v>81.270259860836703</c:v>
                </c:pt>
                <c:pt idx="2609" formatCode="General">
                  <c:v>81.279492781539531</c:v>
                </c:pt>
                <c:pt idx="2610" formatCode="General">
                  <c:v>81.28873988868655</c:v>
                </c:pt>
                <c:pt idx="2611" formatCode="General">
                  <c:v>81.298001261699866</c:v>
                </c:pt>
                <c:pt idx="2612" formatCode="General">
                  <c:v>81.307276980668561</c:v>
                </c:pt>
                <c:pt idx="2613" formatCode="General">
                  <c:v>81.316567126356475</c:v>
                </c:pt>
                <c:pt idx="2614" formatCode="General">
                  <c:v>81.325871780210164</c:v>
                </c:pt>
                <c:pt idx="2615" formatCode="General">
                  <c:v>81.335191024366807</c:v>
                </c:pt>
                <c:pt idx="2616" formatCode="General">
                  <c:v>81.344524941662499</c:v>
                </c:pt>
                <c:pt idx="2617" formatCode="General">
                  <c:v>81.353873615640367</c:v>
                </c:pt>
                <c:pt idx="2618" formatCode="General">
                  <c:v>81.363237130559057</c:v>
                </c:pt>
                <c:pt idx="2619" formatCode="General">
                  <c:v>81.372615571401241</c:v>
                </c:pt>
                <c:pt idx="2620" formatCode="General">
                  <c:v>81.38200902388219</c:v>
                </c:pt>
                <c:pt idx="2621" formatCode="General">
                  <c:v>81.391417574458629</c:v>
                </c:pt>
                <c:pt idx="2622" formatCode="General">
                  <c:v>81.400841310337597</c:v>
                </c:pt>
                <c:pt idx="2623" formatCode="General">
                  <c:v>81.410280319485551</c:v>
                </c:pt>
                <c:pt idx="2624" formatCode="General">
                  <c:v>81.419734690637483</c:v>
                </c:pt>
                <c:pt idx="2625" formatCode="General">
                  <c:v>81.429204513306274</c:v>
                </c:pt>
                <c:pt idx="2626" formatCode="General">
                  <c:v>81.4386898777922</c:v>
                </c:pt>
                <c:pt idx="2627" formatCode="General">
                  <c:v>81.448190875192509</c:v>
                </c:pt>
                <c:pt idx="2628" formatCode="General">
                  <c:v>81.457707597411186</c:v>
                </c:pt>
                <c:pt idx="2629" formatCode="General">
                  <c:v>81.467240137168943</c:v>
                </c:pt>
                <c:pt idx="2630" formatCode="General">
                  <c:v>81.476788588013179</c:v>
                </c:pt>
                <c:pt idx="2631" formatCode="General">
                  <c:v>81.486353044328368</c:v>
                </c:pt>
                <c:pt idx="2632" formatCode="General">
                  <c:v>81.495933601346266</c:v>
                </c:pt>
                <c:pt idx="2633" formatCode="General">
                  <c:v>81.505530355156665</c:v>
                </c:pt>
                <c:pt idx="2634" formatCode="General">
                  <c:v>81.515143402718024</c:v>
                </c:pt>
                <c:pt idx="2635" formatCode="General">
                  <c:v>81.524772841868369</c:v>
                </c:pt>
                <c:pt idx="2636" formatCode="General">
                  <c:v>81.534418771336362</c:v>
                </c:pt>
                <c:pt idx="2637" formatCode="General">
                  <c:v>81.544081290752644</c:v>
                </c:pt>
                <c:pt idx="2638" formatCode="General">
                  <c:v>81.553760500661141</c:v>
                </c:pt>
                <c:pt idx="2639" formatCode="General">
                  <c:v>81.563456502530798</c:v>
                </c:pt>
                <c:pt idx="2640" formatCode="General">
                  <c:v>81.57316939876732</c:v>
                </c:pt>
                <c:pt idx="2641" formatCode="General">
                  <c:v>81.582899292725202</c:v>
                </c:pt>
                <c:pt idx="2642" formatCode="General">
                  <c:v>81.592646288719862</c:v>
                </c:pt>
                <c:pt idx="2643" formatCode="General">
                  <c:v>81.602410492040192</c:v>
                </c:pt>
                <c:pt idx="2644" formatCode="General">
                  <c:v>81.612192008961003</c:v>
                </c:pt>
                <c:pt idx="2645" formatCode="General">
                  <c:v>81.621990946755915</c:v>
                </c:pt>
                <c:pt idx="2646" formatCode="General">
                  <c:v>81.631807413710348</c:v>
                </c:pt>
                <c:pt idx="2647" formatCode="General">
                  <c:v>81.641641519134808</c:v>
                </c:pt>
                <c:pt idx="2648" formatCode="General">
                  <c:v>81.651493373378244</c:v>
                </c:pt>
                <c:pt idx="2649" formatCode="General">
                  <c:v>81.661363087841877</c:v>
                </c:pt>
                <c:pt idx="2650" formatCode="General">
                  <c:v>81.671250774993027</c:v>
                </c:pt>
                <c:pt idx="2651" formatCode="General">
                  <c:v>81.681156548379235</c:v>
                </c:pt>
                <c:pt idx="2652" formatCode="General">
                  <c:v>81.691080522642764</c:v>
                </c:pt>
                <c:pt idx="2653" formatCode="General">
                  <c:v>81.701022813535147</c:v>
                </c:pt>
                <c:pt idx="2654" formatCode="General">
                  <c:v>81.710983537932051</c:v>
                </c:pt>
                <c:pt idx="2655" formatCode="General">
                  <c:v>81.720962813848544</c:v>
                </c:pt>
                <c:pt idx="2656" formatCode="General">
                  <c:v>81.730960760454337</c:v>
                </c:pt>
                <c:pt idx="2657" formatCode="General">
                  <c:v>81.740977498089563</c:v>
                </c:pt>
                <c:pt idx="2658" formatCode="General">
                  <c:v>81.751013148280705</c:v>
                </c:pt>
                <c:pt idx="2659" formatCode="General">
                  <c:v>81.761067833756698</c:v>
                </c:pt>
                <c:pt idx="2660" formatCode="General">
                  <c:v>81.771141678465611</c:v>
                </c:pt>
                <c:pt idx="2661" formatCode="General">
                  <c:v>81.781234807591275</c:v>
                </c:pt>
                <c:pt idx="2662" formatCode="General">
                  <c:v>81.791347347570436</c:v>
                </c:pt>
                <c:pt idx="2663" formatCode="General">
                  <c:v>81.801479426110134</c:v>
                </c:pt>
                <c:pt idx="2664" formatCode="General">
                  <c:v>81.811631172205338</c:v>
                </c:pt>
                <c:pt idx="2665" formatCode="General">
                  <c:v>81.821802716157109</c:v>
                </c:pt>
                <c:pt idx="2666" formatCode="General">
                  <c:v>81.831994189590702</c:v>
                </c:pt>
                <c:pt idx="2667" formatCode="General">
                  <c:v>81.8422057254744</c:v>
                </c:pt>
                <c:pt idx="2668" formatCode="General">
                  <c:v>81.852437458138397</c:v>
                </c:pt>
                <c:pt idx="2669" formatCode="General">
                  <c:v>81.862689523294208</c:v>
                </c:pt>
                <c:pt idx="2670" formatCode="General">
                  <c:v>81.872962058054284</c:v>
                </c:pt>
                <c:pt idx="2671" formatCode="General">
                  <c:v>81.883255200952135</c:v>
                </c:pt>
                <c:pt idx="2672" formatCode="General">
                  <c:v>81.893569091962647</c:v>
                </c:pt>
                <c:pt idx="2673" formatCode="General">
                  <c:v>81.903903872522918</c:v>
                </c:pt>
                <c:pt idx="2674" formatCode="General">
                  <c:v>81.914259685553432</c:v>
                </c:pt>
                <c:pt idx="2675" formatCode="General">
                  <c:v>81.924636675479576</c:v>
                </c:pt>
                <c:pt idx="2676" formatCode="General">
                  <c:v>81.935034988253605</c:v>
                </c:pt>
                <c:pt idx="2677" formatCode="General">
                  <c:v>81.945454771377044</c:v>
                </c:pt>
                <c:pt idx="2678" formatCode="General">
                  <c:v>81.955896173923421</c:v>
                </c:pt>
                <c:pt idx="2679" formatCode="General">
                  <c:v>81.966359346561489</c:v>
                </c:pt>
                <c:pt idx="2680" formatCode="General">
                  <c:v>81.976844441578933</c:v>
                </c:pt>
                <c:pt idx="2681" formatCode="General">
                  <c:v>81.98735161290638</c:v>
                </c:pt>
                <c:pt idx="2682" formatCode="General">
                  <c:v>81.997881016141989</c:v>
                </c:pt>
                <c:pt idx="2683" formatCode="General">
                  <c:v>82.008432808576487</c:v>
                </c:pt>
                <c:pt idx="2684" formatCode="General">
                  <c:v>82.019007149218695</c:v>
                </c:pt>
                <c:pt idx="2685" formatCode="General">
                  <c:v>82.029604198821403</c:v>
                </c:pt>
                <c:pt idx="2686" formatCode="General">
                  <c:v>82.040224119908046</c:v>
                </c:pt>
                <c:pt idx="2687" formatCode="General">
                  <c:v>82.050867076799577</c:v>
                </c:pt>
                <c:pt idx="2688" formatCode="General">
                  <c:v>82.061533235642017</c:v>
                </c:pt>
                <c:pt idx="2689" formatCode="General">
                  <c:v>82.072222764434585</c:v>
                </c:pt>
                <c:pt idx="2690" formatCode="General">
                  <c:v>82.082935833058329</c:v>
                </c:pt>
                <c:pt idx="2691" formatCode="General">
                  <c:v>82.093672613305202</c:v>
                </c:pt>
                <c:pt idx="2692" formatCode="General">
                  <c:v>82.104433278907976</c:v>
                </c:pt>
                <c:pt idx="2693" formatCode="General">
                  <c:v>82.115218005570526</c:v>
                </c:pt>
                <c:pt idx="2694" formatCode="General">
                  <c:v>82.126026970998836</c:v>
                </c:pt>
                <c:pt idx="2695" formatCode="General">
                  <c:v>82.136860354932523</c:v>
                </c:pt>
                <c:pt idx="2696" formatCode="General">
                  <c:v>82.147718339177132</c:v>
                </c:pt>
                <c:pt idx="2697" formatCode="General">
                  <c:v>82.158601107636983</c:v>
                </c:pt>
                <c:pt idx="2698" formatCode="General">
                  <c:v>82.169508846348762</c:v>
                </c:pt>
                <c:pt idx="2699" formatCode="General">
                  <c:v>82.180441743515672</c:v>
                </c:pt>
                <c:pt idx="2700" formatCode="General">
                  <c:v>82.191399989542433</c:v>
                </c:pt>
                <c:pt idx="2701" formatCode="General">
                  <c:v>82.202383777070949</c:v>
                </c:pt>
                <c:pt idx="2702" formatCode="General">
                  <c:v>82.213393301016637</c:v>
                </c:pt>
                <c:pt idx="2703" formatCode="General">
                  <c:v>82.22442875860564</c:v>
                </c:pt>
                <c:pt idx="2704" formatCode="General">
                  <c:v>82.235490349412657</c:v>
                </c:pt>
                <c:pt idx="2705" formatCode="General">
                  <c:v>82.246578275399827</c:v>
                </c:pt>
                <c:pt idx="2706" formatCode="General">
                  <c:v>82.257692740956102</c:v>
                </c:pt>
                <c:pt idx="2707" formatCode="General">
                  <c:v>82.268833952937669</c:v>
                </c:pt>
                <c:pt idx="2708" formatCode="General">
                  <c:v>82.280002120709284</c:v>
                </c:pt>
                <c:pt idx="2709" formatCode="General">
                  <c:v>82.291197456186183</c:v>
                </c:pt>
                <c:pt idx="2710" formatCode="General">
                  <c:v>82.30242017387728</c:v>
                </c:pt>
                <c:pt idx="2711" formatCode="General">
                  <c:v>82.313670490928999</c:v>
                </c:pt>
                <c:pt idx="2712" formatCode="General">
                  <c:v>82.324948627170258</c:v>
                </c:pt>
                <c:pt idx="2713" formatCode="General">
                  <c:v>82.336254805158219</c:v>
                </c:pt>
                <c:pt idx="2714" formatCode="General">
                  <c:v>82.347589250225255</c:v>
                </c:pt>
                <c:pt idx="2715" formatCode="General">
                  <c:v>82.358952190526821</c:v>
                </c:pt>
                <c:pt idx="2716" formatCode="General">
                  <c:v>82.370343857090404</c:v>
                </c:pt>
                <c:pt idx="2717" formatCode="General">
                  <c:v>82.381764483865581</c:v>
                </c:pt>
                <c:pt idx="2718" formatCode="General">
                  <c:v>82.393214307775182</c:v>
                </c:pt>
                <c:pt idx="2719" formatCode="General">
                  <c:v>82.404693568767541</c:v>
                </c:pt>
                <c:pt idx="2720" formatCode="General">
                  <c:v>82.416202509870018</c:v>
                </c:pt>
                <c:pt idx="2721" formatCode="General">
                  <c:v>82.42774137724372</c:v>
                </c:pt>
                <c:pt idx="2722" formatCode="General">
                  <c:v>82.43931042023938</c:v>
                </c:pt>
                <c:pt idx="2723" formatCode="General">
                  <c:v>82.450909891454486</c:v>
                </c:pt>
                <c:pt idx="2724" formatCode="General">
                  <c:v>82.462540046791972</c:v>
                </c:pt>
                <c:pt idx="2725" formatCode="General">
                  <c:v>82.47420114551997</c:v>
                </c:pt>
                <c:pt idx="2726" formatCode="General">
                  <c:v>82.485893450333037</c:v>
                </c:pt>
                <c:pt idx="2727" formatCode="General">
                  <c:v>82.497617227414921</c:v>
                </c:pt>
                <c:pt idx="2728" formatCode="General">
                  <c:v>82.509372746502592</c:v>
                </c:pt>
                <c:pt idx="2729" formatCode="General">
                  <c:v>82.521160280952017</c:v>
                </c:pt>
                <c:pt idx="2730" formatCode="General">
                  <c:v>82.532980107805216</c:v>
                </c:pt>
                <c:pt idx="2731" formatCode="General">
                  <c:v>82.544832507859184</c:v>
                </c:pt>
                <c:pt idx="2732" formatCode="General">
                  <c:v>82.556717765736238</c:v>
                </c:pt>
                <c:pt idx="2733" formatCode="General">
                  <c:v>82.568636169956207</c:v>
                </c:pt>
                <c:pt idx="2734" formatCode="General">
                  <c:v>82.580588013010228</c:v>
                </c:pt>
                <c:pt idx="2735" formatCode="General">
                  <c:v>82.592573591436448</c:v>
                </c:pt>
                <c:pt idx="2736" formatCode="General">
                  <c:v>82.60459320589753</c:v>
                </c:pt>
                <c:pt idx="2737" formatCode="General">
                  <c:v>82.616647161259991</c:v>
                </c:pt>
                <c:pt idx="2738" formatCode="General">
                  <c:v>82.628735766675575</c:v>
                </c:pt>
                <c:pt idx="2739" formatCode="General">
                  <c:v>82.6408593356647</c:v>
                </c:pt>
                <c:pt idx="2740" formatCode="General">
                  <c:v>82.653018186201734</c:v>
                </c:pt>
                <c:pt idx="2741" formatCode="General">
                  <c:v>82.665212640802693</c:v>
                </c:pt>
                <c:pt idx="2742" formatCode="General">
                  <c:v>82.677443026614966</c:v>
                </c:pt>
                <c:pt idx="2743" formatCode="General">
                  <c:v>82.689709675509363</c:v>
                </c:pt>
                <c:pt idx="2744" formatCode="General">
                  <c:v>82.702012924174525</c:v>
                </c:pt>
                <c:pt idx="2745" formatCode="General">
                  <c:v>82.714353114213665</c:v>
                </c:pt>
                <c:pt idx="2746" formatCode="General">
                  <c:v>82.726730592243925</c:v>
                </c:pt>
                <c:pt idx="2747" formatCode="General">
                  <c:v>82.739145709998169</c:v>
                </c:pt>
                <c:pt idx="2748" formatCode="General">
                  <c:v>82.751598824429507</c:v>
                </c:pt>
                <c:pt idx="2749" formatCode="General">
                  <c:v>82.764090297818541</c:v>
                </c:pt>
                <c:pt idx="2750" formatCode="General">
                  <c:v>82.776620497883314</c:v>
                </c:pt>
                <c:pt idx="2751" formatCode="General">
                  <c:v>82.789189797892391</c:v>
                </c:pt>
                <c:pt idx="2752" formatCode="General">
                  <c:v>82.801798576780755</c:v>
                </c:pt>
                <c:pt idx="2753" formatCode="General">
                  <c:v>82.814447219268828</c:v>
                </c:pt>
                <c:pt idx="2754" formatCode="General">
                  <c:v>82.827136115984828</c:v>
                </c:pt>
                <c:pt idx="2755" formatCode="General">
                  <c:v>82.839865663590146</c:v>
                </c:pt>
                <c:pt idx="2756" formatCode="General">
                  <c:v>82.852636264908583</c:v>
                </c:pt>
                <c:pt idx="2757" formatCode="General">
                  <c:v>82.865448329058594</c:v>
                </c:pt>
                <c:pt idx="2758" formatCode="General">
                  <c:v>82.87830227158959</c:v>
                </c:pt>
                <c:pt idx="2759" formatCode="General">
                  <c:v>82.89119851462182</c:v>
                </c:pt>
                <c:pt idx="2760" formatCode="General">
                  <c:v>82.904137486990166</c:v>
                </c:pt>
                <c:pt idx="2761" formatCode="General">
                  <c:v>82.917119624391987</c:v>
                </c:pt>
                <c:pt idx="2762" formatCode="General">
                  <c:v>82.930145369539147</c:v>
                </c:pt>
                <c:pt idx="2763" formatCode="General">
                  <c:v>82.943215172314325</c:v>
                </c:pt>
                <c:pt idx="2764" formatCode="General">
                  <c:v>82.956329489931775</c:v>
                </c:pt>
                <c:pt idx="2765" formatCode="General">
                  <c:v>82.969488787102705</c:v>
                </c:pt>
                <c:pt idx="2766" formatCode="General">
                  <c:v>82.982693536205502</c:v>
                </c:pt>
                <c:pt idx="2767" formatCode="General">
                  <c:v>82.995944217460732</c:v>
                </c:pt>
                <c:pt idx="2768" formatCode="General">
                  <c:v>83.009241319111496</c:v>
                </c:pt>
                <c:pt idx="2769" formatCode="General">
                  <c:v>83.022585337608874</c:v>
                </c:pt>
                <c:pt idx="2770" formatCode="General">
                  <c:v>83.035976777802915</c:v>
                </c:pt>
                <c:pt idx="2771" formatCode="General">
                  <c:v>83.049416153139489</c:v>
                </c:pt>
                <c:pt idx="2772" formatCode="General">
                  <c:v>83.062903985862746</c:v>
                </c:pt>
                <c:pt idx="2773" formatCode="General">
                  <c:v>83.076440807223975</c:v>
                </c:pt>
                <c:pt idx="2774" formatCode="General">
                  <c:v>83.090027157696554</c:v>
                </c:pt>
                <c:pt idx="2775" formatCode="General">
                  <c:v>83.10366358719763</c:v>
                </c:pt>
                <c:pt idx="2776" formatCode="General">
                  <c:v>83.117350655316685</c:v>
                </c:pt>
                <c:pt idx="2777" formatCode="General">
                  <c:v>83.131088931550934</c:v>
                </c:pt>
                <c:pt idx="2778" formatCode="General">
                  <c:v>83.144878995548268</c:v>
                </c:pt>
                <c:pt idx="2779" formatCode="General">
                  <c:v>83.158721437357798</c:v>
                </c:pt>
                <c:pt idx="2780" formatCode="General">
                  <c:v>83.172616857688254</c:v>
                </c:pt>
                <c:pt idx="2781" formatCode="General">
                  <c:v>83.186565868174611</c:v>
                </c:pt>
                <c:pt idx="2782" formatCode="General">
                  <c:v>83.200569091653378</c:v>
                </c:pt>
                <c:pt idx="2783" formatCode="General">
                  <c:v>83.214627162446604</c:v>
                </c:pt>
                <c:pt idx="2784" formatCode="General">
                  <c:v>83.228740726655147</c:v>
                </c:pt>
                <c:pt idx="2785" formatCode="General">
                  <c:v>83.242910442461707</c:v>
                </c:pt>
                <c:pt idx="2786" formatCode="General">
                  <c:v>83.25713698044359</c:v>
                </c:pt>
                <c:pt idx="2787" formatCode="General">
                  <c:v>83.271421023896011</c:v>
                </c:pt>
                <c:pt idx="2788" formatCode="General">
                  <c:v>83.285763269166154</c:v>
                </c:pt>
                <c:pt idx="2789" formatCode="General">
                  <c:v>83.300164425998489</c:v>
                </c:pt>
                <c:pt idx="2790" formatCode="General">
                  <c:v>83.314625217891731</c:v>
                </c:pt>
                <c:pt idx="2791" formatCode="General">
                  <c:v>83.329146382468139</c:v>
                </c:pt>
                <c:pt idx="2792" formatCode="General">
                  <c:v>83.343728671855317</c:v>
                </c:pt>
                <c:pt idx="2793" formatCode="General">
                  <c:v>83.358372853081434</c:v>
                </c:pt>
                <c:pt idx="2794" formatCode="General">
                  <c:v>83.37307970848407</c:v>
                </c:pt>
                <c:pt idx="2795" formatCode="General">
                  <c:v>83.387850036133599</c:v>
                </c:pt>
                <c:pt idx="2796" formatCode="General">
                  <c:v>83.402684650271496</c:v>
                </c:pt>
                <c:pt idx="2797" formatCode="General">
                  <c:v>83.417584381764257</c:v>
                </c:pt>
                <c:pt idx="2798" formatCode="General">
                  <c:v>83.432550078573783</c:v>
                </c:pt>
                <c:pt idx="2799" formatCode="General">
                  <c:v>83.44758260624468</c:v>
                </c:pt>
                <c:pt idx="2800" formatCode="General">
                  <c:v>83.462682848409472</c:v>
                </c:pt>
                <c:pt idx="2801" formatCode="General">
                  <c:v>83.477851707312325</c:v>
                </c:pt>
                <c:pt idx="2802" formatCode="General">
                  <c:v>83.493090104352433</c:v>
                </c:pt>
                <c:pt idx="2803" formatCode="General">
                  <c:v>83.508398980647357</c:v>
                </c:pt>
                <c:pt idx="2804" formatCode="General">
                  <c:v>83.52377929761802</c:v>
                </c:pt>
                <c:pt idx="2805" formatCode="General">
                  <c:v>83.539232037595738</c:v>
                </c:pt>
                <c:pt idx="2806" formatCode="General">
                  <c:v>83.554758204452554</c:v>
                </c:pt>
                <c:pt idx="2807" formatCode="General">
                  <c:v>83.570358824255933</c:v>
                </c:pt>
                <c:pt idx="2808" formatCode="General">
                  <c:v>83.586034945949038</c:v>
                </c:pt>
                <c:pt idx="2809" formatCode="General">
                  <c:v>83.601787642057772</c:v>
                </c:pt>
                <c:pt idx="2810" formatCode="General">
                  <c:v>83.617618009425669</c:v>
                </c:pt>
                <c:pt idx="2811" formatCode="General">
                  <c:v>83.633527169978436</c:v>
                </c:pt>
                <c:pt idx="2812" formatCode="General">
                  <c:v>83.649516271519104</c:v>
                </c:pt>
                <c:pt idx="2813" formatCode="General">
                  <c:v>83.665586488555661</c:v>
                </c:pt>
                <c:pt idx="2814" formatCode="General">
                  <c:v>83.681739023162592</c:v>
                </c:pt>
                <c:pt idx="2815" formatCode="General">
                  <c:v>83.697975105878143</c:v>
                </c:pt>
                <c:pt idx="2816" formatCode="General">
                  <c:v>83.714295996638938</c:v>
                </c:pt>
                <c:pt idx="2817" formatCode="General">
                  <c:v>83.730702985754149</c:v>
                </c:pt>
                <c:pt idx="2818" formatCode="General">
                  <c:v>83.747197394921002</c:v>
                </c:pt>
                <c:pt idx="2819" formatCode="General">
                  <c:v>83.763780578283956</c:v>
                </c:pt>
                <c:pt idx="2820" formatCode="General">
                  <c:v>83.780453923539568</c:v>
                </c:pt>
                <c:pt idx="2821" formatCode="General">
                  <c:v>83.797218853089916</c:v>
                </c:pt>
                <c:pt idx="2822" formatCode="General">
                  <c:v>83.814076825246829</c:v>
                </c:pt>
                <c:pt idx="2823" formatCode="General">
                  <c:v>83.831029335489617</c:v>
                </c:pt>
                <c:pt idx="2824" formatCode="General">
                  <c:v>83.848077917779719</c:v>
                </c:pt>
                <c:pt idx="2825" formatCode="General">
                  <c:v>83.865224145934704</c:v>
                </c:pt>
                <c:pt idx="2826" formatCode="General">
                  <c:v>83.88246963506559</c:v>
                </c:pt>
                <c:pt idx="2827" formatCode="General">
                  <c:v>83.899816043080548</c:v>
                </c:pt>
                <c:pt idx="2828" formatCode="General">
                  <c:v>83.917265072259013</c:v>
                </c:pt>
                <c:pt idx="2829" formatCode="General">
                  <c:v>83.93481847090024</c:v>
                </c:pt>
                <c:pt idx="2830" formatCode="General">
                  <c:v>83.95247803505049</c:v>
                </c:pt>
                <c:pt idx="2831" formatCode="General">
                  <c:v>83.970245610313526</c:v>
                </c:pt>
                <c:pt idx="2832" formatCode="General">
                  <c:v>83.988123093749422</c:v>
                </c:pt>
                <c:pt idx="2833" formatCode="General">
                  <c:v>84.006112435866797</c:v>
                </c:pt>
                <c:pt idx="2834" formatCode="General">
                  <c:v>84.024215642714182</c:v>
                </c:pt>
                <c:pt idx="2835" formatCode="General">
                  <c:v>84.042434778076753</c:v>
                </c:pt>
                <c:pt idx="2836" formatCode="General">
                  <c:v>84.060771965784625</c:v>
                </c:pt>
                <c:pt idx="2837" formatCode="General">
                  <c:v>84.079229392139794</c:v>
                </c:pt>
                <c:pt idx="2838" formatCode="General">
                  <c:v>84.097809308469465</c:v>
                </c:pt>
                <c:pt idx="2839" formatCode="General">
                  <c:v>84.116514033813289</c:v>
                </c:pt>
                <c:pt idx="2840" formatCode="General">
                  <c:v>84.135345957753728</c:v>
                </c:pt>
                <c:pt idx="2841" formatCode="General">
                  <c:v>84.154307543398531</c:v>
                </c:pt>
                <c:pt idx="2842" formatCode="General">
                  <c:v>84.173401330525365</c:v>
                </c:pt>
                <c:pt idx="2843" formatCode="General">
                  <c:v>84.192629938899685</c:v>
                </c:pt>
                <c:pt idx="2844" formatCode="General">
                  <c:v>84.211996071777307</c:v>
                </c:pt>
                <c:pt idx="2845" formatCode="General">
                  <c:v>84.231502519604433</c:v>
                </c:pt>
                <c:pt idx="2846" formatCode="General">
                  <c:v>84.251152163928751</c:v>
                </c:pt>
                <c:pt idx="2847" formatCode="General">
                  <c:v>84.27094798153648</c:v>
                </c:pt>
                <c:pt idx="2848" formatCode="General">
                  <c:v>84.290893048831308</c:v>
                </c:pt>
                <c:pt idx="2849" formatCode="General">
                  <c:v>84.310990546472695</c:v>
                </c:pt>
                <c:pt idx="2850" formatCode="General">
                  <c:v>84.331243764292267</c:v>
                </c:pt>
                <c:pt idx="2851" formatCode="General">
                  <c:v>84.351656106509111</c:v>
                </c:pt>
                <c:pt idx="2852" formatCode="General">
                  <c:v>84.372231097265868</c:v>
                </c:pt>
                <c:pt idx="2853" formatCode="General">
                  <c:v>84.392972386510408</c:v>
                </c:pt>
                <c:pt idx="2854" formatCode="General">
                  <c:v>84.41388375624912</c:v>
                </c:pt>
                <c:pt idx="2855" formatCode="General">
                  <c:v>84.434969127201057</c:v>
                </c:pt>
                <c:pt idx="2856" formatCode="General">
                  <c:v>84.456232565884406</c:v>
                </c:pt>
                <c:pt idx="2857" formatCode="General">
                  <c:v>84.477678292169969</c:v>
                </c:pt>
                <c:pt idx="2858" formatCode="General">
                  <c:v>84.499310687339246</c:v>
                </c:pt>
                <c:pt idx="2859" formatCode="General">
                  <c:v>84.521134302689077</c:v>
                </c:pt>
                <c:pt idx="2860" formatCode="General">
                  <c:v>84.543153868728069</c:v>
                </c:pt>
                <c:pt idx="2861" formatCode="General">
                  <c:v>84.565374305015197</c:v>
                </c:pt>
                <c:pt idx="2862" formatCode="General">
                  <c:v>84.58780073069579</c:v>
                </c:pt>
                <c:pt idx="2863" formatCode="General">
                  <c:v>84.610438475795632</c:v>
                </c:pt>
                <c:pt idx="2864" formatCode="General">
                  <c:v>84.633293093340754</c:v>
                </c:pt>
                <c:pt idx="2865" formatCode="General">
                  <c:v>84.656370372376983</c:v>
                </c:pt>
                <c:pt idx="2866" formatCode="General">
                  <c:v>84.67967635197185</c:v>
                </c:pt>
                <c:pt idx="2867" formatCode="General">
                  <c:v>84.703217336290223</c:v>
                </c:pt>
                <c:pt idx="2868" formatCode="General">
                  <c:v>84.726999910845208</c:v>
                </c:pt>
                <c:pt idx="2869" formatCode="General">
                  <c:v>84.751030960037511</c:v>
                </c:pt>
                <c:pt idx="2870" formatCode="General">
                  <c:v>84.775317686109162</c:v>
                </c:pt>
                <c:pt idx="2871" formatCode="General">
                  <c:v>84.799867629652667</c:v>
                </c:pt>
                <c:pt idx="2872" formatCode="General">
                  <c:v>84.824688691833188</c:v>
                </c:pt>
                <c:pt idx="2873" formatCode="General">
                  <c:v>84.849789158500485</c:v>
                </c:pt>
                <c:pt idx="2874" formatCode="General">
                  <c:v>84.875177726389225</c:v>
                </c:pt>
                <c:pt idx="2875" formatCode="General">
                  <c:v>84.900863531631529</c:v>
                </c:pt>
                <c:pt idx="2876" formatCode="General">
                  <c:v>84.926856180833838</c:v>
                </c:pt>
                <c:pt idx="2877" formatCode="General">
                  <c:v>84.953165785003691</c:v>
                </c:pt>
                <c:pt idx="2878" formatCode="General">
                  <c:v>84.979802996649894</c:v>
                </c:pt>
                <c:pt idx="2879" formatCode="General">
                  <c:v>85.006779050423376</c:v>
                </c:pt>
                <c:pt idx="2880" formatCode="General">
                  <c:v>85.034105807717893</c:v>
                </c:pt>
                <c:pt idx="2881" formatCode="General">
                  <c:v>85.061795805708059</c:v>
                </c:pt>
                <c:pt idx="2882" formatCode="General">
                  <c:v>85.089862311372485</c:v>
                </c:pt>
                <c:pt idx="2883" formatCode="General">
                  <c:v>85.118319381130874</c:v>
                </c:pt>
                <c:pt idx="2884" formatCode="General">
                  <c:v>85.147181926818376</c:v>
                </c:pt>
                <c:pt idx="2885" formatCode="General">
                  <c:v>85.176465788834093</c:v>
                </c:pt>
                <c:pt idx="2886" formatCode="General">
                  <c:v>85.206187817432706</c:v>
                </c:pt>
                <c:pt idx="2887" formatCode="General">
                  <c:v>85.236365963285834</c:v>
                </c:pt>
                <c:pt idx="2888" formatCode="General">
                  <c:v>85.267019378628319</c:v>
                </c:pt>
                <c:pt idx="2889" formatCode="General">
                  <c:v>85.29816853052867</c:v>
                </c:pt>
                <c:pt idx="2890" formatCode="General">
                  <c:v>85.329835328094134</c:v>
                </c:pt>
                <c:pt idx="2891" formatCode="General">
                  <c:v>85.362043265746166</c:v>
                </c:pt>
                <c:pt idx="2892" formatCode="General">
                  <c:v>85.394817585098707</c:v>
                </c:pt>
                <c:pt idx="2893" formatCode="General">
                  <c:v>85.428185458453655</c:v>
                </c:pt>
                <c:pt idx="2894" formatCode="General">
                  <c:v>85.462176197519554</c:v>
                </c:pt>
                <c:pt idx="2895" formatCode="General">
                  <c:v>85.496821491687612</c:v>
                </c:pt>
                <c:pt idx="2896" formatCode="General">
                  <c:v>85.532155681103475</c:v>
                </c:pt>
                <c:pt idx="2897" formatCode="General">
                  <c:v>85.568216070898217</c:v>
                </c:pt>
                <c:pt idx="2898" formatCode="General">
                  <c:v>85.605043294357628</c:v>
                </c:pt>
                <c:pt idx="2899" formatCode="General">
                  <c:v>85.642681734596323</c:v>
                </c:pt>
                <c:pt idx="2900" formatCode="General">
                  <c:v>85.681180016580626</c:v>
                </c:pt>
                <c:pt idx="2901" formatCode="General">
                  <c:v>85.720591584268107</c:v>
                </c:pt>
                <c:pt idx="2902" formatCode="General">
                  <c:v>85.760975381416714</c:v>
                </c:pt>
                <c:pt idx="2903" formatCode="General">
                  <c:v>85.802396659561467</c:v>
                </c:pt>
                <c:pt idx="2904" formatCode="General">
                  <c:v>85.844927943180025</c:v>
                </c:pt>
                <c:pt idx="2905" formatCode="General">
                  <c:v>85.888650190763627</c:v>
                </c:pt>
                <c:pt idx="2906" formatCode="General">
                  <c:v>85.933654202231637</c:v>
                </c:pt>
                <c:pt idx="2907" formatCode="General">
                  <c:v>85.980042339123614</c:v>
                </c:pt>
                <c:pt idx="2908" formatCode="General">
                  <c:v>86.027930646120168</c:v>
                </c:pt>
                <c:pt idx="2909" formatCode="General">
                  <c:v>86.077451493471088</c:v>
                </c:pt>
                <c:pt idx="2910" formatCode="General">
                  <c:v>86.128756904128053</c:v>
                </c:pt>
                <c:pt idx="2911" formatCode="General">
                  <c:v>86.182022793497168</c:v>
                </c:pt>
                <c:pt idx="2912" formatCode="General">
                  <c:v>86.237454444500244</c:v>
                </c:pt>
                <c:pt idx="2913" formatCode="General">
                  <c:v>86.295293683727621</c:v>
                </c:pt>
                <c:pt idx="2914" formatCode="General">
                  <c:v>86.355828445707942</c:v>
                </c:pt>
                <c:pt idx="2915" formatCode="General">
                  <c:v>86.419405763660322</c:v>
                </c:pt>
                <c:pt idx="2916" formatCode="General">
                  <c:v>86.48644980018598</c:v>
                </c:pt>
                <c:pt idx="2917" formatCode="General">
                  <c:v>86.557487505905456</c:v>
                </c:pt>
                <c:pt idx="2918" formatCode="General">
                  <c:v>86.63318621302237</c:v>
                </c:pt>
                <c:pt idx="2919" formatCode="General">
                  <c:v>86.714410648450254</c:v>
                </c:pt>
                <c:pt idx="2920" formatCode="General">
                  <c:v>86.802313061960589</c:v>
                </c:pt>
                <c:pt idx="2921" formatCode="General">
                  <c:v>86.898483151173437</c:v>
                </c:pt>
                <c:pt idx="2922" formatCode="General">
                  <c:v>87.005213985772471</c:v>
                </c:pt>
                <c:pt idx="2923" formatCode="General">
                  <c:v>87.126014803179388</c:v>
                </c:pt>
                <c:pt idx="2924" formatCode="General">
                  <c:v>87.26671934079782</c:v>
                </c:pt>
                <c:pt idx="2925" formatCode="General">
                  <c:v>87.438316518654815</c:v>
                </c:pt>
                <c:pt idx="2926" formatCode="General">
                  <c:v>87.666474913454024</c:v>
                </c:pt>
                <c:pt idx="2927" formatCode="General">
                  <c:v>88.050563230918314</c:v>
                </c:pt>
              </c:numCache>
            </c:numRef>
          </c:yVal>
          <c:smooth val="0"/>
          <c:extLst>
            <c:ext xmlns:c16="http://schemas.microsoft.com/office/drawing/2014/chart" uri="{C3380CC4-5D6E-409C-BE32-E72D297353CC}">
              <c16:uniqueId val="{00000002-4A91-4EC3-8CE4-EAD66AEEEC15}"/>
            </c:ext>
          </c:extLst>
        </c:ser>
        <c:dLbls>
          <c:showLegendKey val="0"/>
          <c:showVal val="0"/>
          <c:showCatName val="0"/>
          <c:showSerName val="0"/>
          <c:showPercent val="0"/>
          <c:showBubbleSize val="0"/>
        </c:dLbls>
        <c:axId val="1322597520"/>
        <c:axId val="1322583600"/>
      </c:scatterChart>
      <c:valAx>
        <c:axId val="1322597520"/>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322583600"/>
        <c:crosses val="autoZero"/>
        <c:crossBetween val="midCat"/>
      </c:valAx>
      <c:valAx>
        <c:axId val="1322583600"/>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32259752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BetaPERT Q-Q Plot</a:t>
            </a:r>
          </a:p>
        </c:rich>
      </c:tx>
      <c:overlay val="0"/>
    </c:title>
    <c:autoTitleDeleted val="0"/>
    <c:plotArea>
      <c:layout/>
      <c:scatterChart>
        <c:scatterStyle val="lineMarker"/>
        <c:varyColors val="0"/>
        <c:ser>
          <c:idx val="0"/>
          <c:order val="0"/>
          <c:tx>
            <c:v>BetaPERT</c:v>
          </c:tx>
          <c:spPr>
            <a:ln w="38100">
              <a:noFill/>
            </a:ln>
          </c:spPr>
          <c:marker>
            <c:symbol val="diamond"/>
            <c:size val="4"/>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3CD6-4ECD-AA39-931F0CE9EF90}"/>
            </c:ext>
          </c:extLst>
        </c:ser>
        <c:ser>
          <c:idx val="1"/>
          <c:order val="1"/>
          <c:tx>
            <c:v>Identity</c:v>
          </c:tx>
          <c:spPr>
            <a:ln w="15875" cap="rnd">
              <a:solidFill>
                <a:srgbClr val="787878"/>
              </a:solidFill>
              <a:prstDash val="dot"/>
            </a:ln>
          </c:spPr>
          <c:marker>
            <c:symbol val="none"/>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yVal>
          <c:smooth val="0"/>
          <c:extLst>
            <c:ext xmlns:c16="http://schemas.microsoft.com/office/drawing/2014/chart" uri="{C3380CC4-5D6E-409C-BE32-E72D297353CC}">
              <c16:uniqueId val="{00000002-3CD6-4ECD-AA39-931F0CE9EF90}"/>
            </c:ext>
          </c:extLst>
        </c:ser>
        <c:dLbls>
          <c:showLegendKey val="0"/>
          <c:showVal val="0"/>
          <c:showCatName val="0"/>
          <c:showSerName val="0"/>
          <c:showPercent val="0"/>
          <c:showBubbleSize val="0"/>
        </c:dLbls>
        <c:axId val="1322634480"/>
        <c:axId val="1322633040"/>
      </c:scatterChart>
      <c:valAx>
        <c:axId val="1322634480"/>
        <c:scaling>
          <c:orientation val="minMax"/>
          <c:max val="89"/>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322633040"/>
        <c:crosses val="autoZero"/>
        <c:crossBetween val="midCat"/>
      </c:valAx>
      <c:valAx>
        <c:axId val="1322633040"/>
        <c:scaling>
          <c:orientation val="minMax"/>
          <c:max val="89"/>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32263448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11" Type="http://schemas.openxmlformats.org/officeDocument/2006/relationships/chart" Target="../charts/chart18.xml"/><Relationship Id="rId5" Type="http://schemas.openxmlformats.org/officeDocument/2006/relationships/chart" Target="../charts/chart12.xml"/><Relationship Id="rId10" Type="http://schemas.openxmlformats.org/officeDocument/2006/relationships/chart" Target="../charts/chart17.xml"/><Relationship Id="rId4" Type="http://schemas.openxmlformats.org/officeDocument/2006/relationships/chart" Target="../charts/chart11.xml"/><Relationship Id="rId9"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43</xdr:col>
      <xdr:colOff>0</xdr:colOff>
      <xdr:row>2</xdr:row>
      <xdr:rowOff>0</xdr:rowOff>
    </xdr:from>
    <xdr:to>
      <xdr:col>49</xdr:col>
      <xdr:colOff>279400</xdr:colOff>
      <xdr:row>22</xdr:row>
      <xdr:rowOff>127000</xdr:rowOff>
    </xdr:to>
    <xdr:graphicFrame macro="">
      <xdr:nvGraphicFramePr>
        <xdr:cNvPr id="2" name="Chart 1">
          <a:extLst>
            <a:ext uri="{FF2B5EF4-FFF2-40B4-BE49-F238E27FC236}">
              <a16:creationId xmlns:a16="http://schemas.microsoft.com/office/drawing/2014/main" id="{0601B499-FC82-3977-8515-15A048D5FE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49</xdr:col>
      <xdr:colOff>406400</xdr:colOff>
      <xdr:row>2</xdr:row>
      <xdr:rowOff>0</xdr:rowOff>
    </xdr:from>
    <xdr:to>
      <xdr:col>56</xdr:col>
      <xdr:colOff>76200</xdr:colOff>
      <xdr:row>22</xdr:row>
      <xdr:rowOff>127000</xdr:rowOff>
    </xdr:to>
    <xdr:graphicFrame macro="">
      <xdr:nvGraphicFramePr>
        <xdr:cNvPr id="3" name="Chart 2">
          <a:extLst>
            <a:ext uri="{FF2B5EF4-FFF2-40B4-BE49-F238E27FC236}">
              <a16:creationId xmlns:a16="http://schemas.microsoft.com/office/drawing/2014/main" id="{8B4767E0-5B8E-AE50-DD0C-3D63F7DCF0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43</xdr:col>
      <xdr:colOff>0</xdr:colOff>
      <xdr:row>23</xdr:row>
      <xdr:rowOff>63500</xdr:rowOff>
    </xdr:from>
    <xdr:to>
      <xdr:col>49</xdr:col>
      <xdr:colOff>279400</xdr:colOff>
      <xdr:row>44</xdr:row>
      <xdr:rowOff>0</xdr:rowOff>
    </xdr:to>
    <xdr:graphicFrame macro="">
      <xdr:nvGraphicFramePr>
        <xdr:cNvPr id="4" name="Chart 3">
          <a:extLst>
            <a:ext uri="{FF2B5EF4-FFF2-40B4-BE49-F238E27FC236}">
              <a16:creationId xmlns:a16="http://schemas.microsoft.com/office/drawing/2014/main" id="{A2F25857-7783-C60D-D832-6D76037EB9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49</xdr:col>
      <xdr:colOff>406400</xdr:colOff>
      <xdr:row>23</xdr:row>
      <xdr:rowOff>63500</xdr:rowOff>
    </xdr:from>
    <xdr:to>
      <xdr:col>56</xdr:col>
      <xdr:colOff>76200</xdr:colOff>
      <xdr:row>44</xdr:row>
      <xdr:rowOff>0</xdr:rowOff>
    </xdr:to>
    <xdr:graphicFrame macro="">
      <xdr:nvGraphicFramePr>
        <xdr:cNvPr id="5" name="Chart 4">
          <a:extLst>
            <a:ext uri="{FF2B5EF4-FFF2-40B4-BE49-F238E27FC236}">
              <a16:creationId xmlns:a16="http://schemas.microsoft.com/office/drawing/2014/main" id="{2CDE8532-64A5-9293-93FD-69AC65D32B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43</xdr:col>
      <xdr:colOff>0</xdr:colOff>
      <xdr:row>44</xdr:row>
      <xdr:rowOff>127000</xdr:rowOff>
    </xdr:from>
    <xdr:to>
      <xdr:col>49</xdr:col>
      <xdr:colOff>279400</xdr:colOff>
      <xdr:row>65</xdr:row>
      <xdr:rowOff>63500</xdr:rowOff>
    </xdr:to>
    <xdr:graphicFrame macro="">
      <xdr:nvGraphicFramePr>
        <xdr:cNvPr id="6" name="Chart 5">
          <a:extLst>
            <a:ext uri="{FF2B5EF4-FFF2-40B4-BE49-F238E27FC236}">
              <a16:creationId xmlns:a16="http://schemas.microsoft.com/office/drawing/2014/main" id="{BC4E25BF-5E10-4974-CBD7-67E33C4724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49</xdr:col>
      <xdr:colOff>406400</xdr:colOff>
      <xdr:row>44</xdr:row>
      <xdr:rowOff>127000</xdr:rowOff>
    </xdr:from>
    <xdr:to>
      <xdr:col>56</xdr:col>
      <xdr:colOff>76200</xdr:colOff>
      <xdr:row>65</xdr:row>
      <xdr:rowOff>63500</xdr:rowOff>
    </xdr:to>
    <xdr:graphicFrame macro="">
      <xdr:nvGraphicFramePr>
        <xdr:cNvPr id="7" name="Chart 6">
          <a:extLst>
            <a:ext uri="{FF2B5EF4-FFF2-40B4-BE49-F238E27FC236}">
              <a16:creationId xmlns:a16="http://schemas.microsoft.com/office/drawing/2014/main" id="{DB262FE9-932D-2B86-1D34-1B35DB7CBF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43</xdr:col>
      <xdr:colOff>0</xdr:colOff>
      <xdr:row>66</xdr:row>
      <xdr:rowOff>0</xdr:rowOff>
    </xdr:from>
    <xdr:to>
      <xdr:col>49</xdr:col>
      <xdr:colOff>279400</xdr:colOff>
      <xdr:row>86</xdr:row>
      <xdr:rowOff>127000</xdr:rowOff>
    </xdr:to>
    <xdr:graphicFrame macro="">
      <xdr:nvGraphicFramePr>
        <xdr:cNvPr id="8" name="Chart 7">
          <a:extLst>
            <a:ext uri="{FF2B5EF4-FFF2-40B4-BE49-F238E27FC236}">
              <a16:creationId xmlns:a16="http://schemas.microsoft.com/office/drawing/2014/main" id="{B90A94BE-FCCD-AC36-401D-773CB757A9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0</xdr:colOff>
      <xdr:row>13</xdr:row>
      <xdr:rowOff>0</xdr:rowOff>
    </xdr:from>
    <xdr:to>
      <xdr:col>19</xdr:col>
      <xdr:colOff>0</xdr:colOff>
      <xdr:row>33</xdr:row>
      <xdr:rowOff>0</xdr:rowOff>
    </xdr:to>
    <xdr:graphicFrame macro="">
      <xdr:nvGraphicFramePr>
        <xdr:cNvPr id="2" name="Chart 1">
          <a:extLst>
            <a:ext uri="{FF2B5EF4-FFF2-40B4-BE49-F238E27FC236}">
              <a16:creationId xmlns:a16="http://schemas.microsoft.com/office/drawing/2014/main" id="{115F4E7E-1003-56CB-DEB5-2A85007239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33</xdr:row>
      <xdr:rowOff>0</xdr:rowOff>
    </xdr:from>
    <xdr:to>
      <xdr:col>19</xdr:col>
      <xdr:colOff>0</xdr:colOff>
      <xdr:row>53</xdr:row>
      <xdr:rowOff>0</xdr:rowOff>
    </xdr:to>
    <xdr:graphicFrame macro="">
      <xdr:nvGraphicFramePr>
        <xdr:cNvPr id="3" name="Chart 2">
          <a:extLst>
            <a:ext uri="{FF2B5EF4-FFF2-40B4-BE49-F238E27FC236}">
              <a16:creationId xmlns:a16="http://schemas.microsoft.com/office/drawing/2014/main" id="{B44898C0-9EB7-3344-8F6F-BCC45F4DF1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53</xdr:row>
      <xdr:rowOff>0</xdr:rowOff>
    </xdr:from>
    <xdr:to>
      <xdr:col>19</xdr:col>
      <xdr:colOff>0</xdr:colOff>
      <xdr:row>73</xdr:row>
      <xdr:rowOff>0</xdr:rowOff>
    </xdr:to>
    <xdr:graphicFrame macro="">
      <xdr:nvGraphicFramePr>
        <xdr:cNvPr id="4" name="Chart 3">
          <a:extLst>
            <a:ext uri="{FF2B5EF4-FFF2-40B4-BE49-F238E27FC236}">
              <a16:creationId xmlns:a16="http://schemas.microsoft.com/office/drawing/2014/main" id="{005672C7-6F93-D2EA-F78E-193EBCB1FB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73</xdr:row>
      <xdr:rowOff>0</xdr:rowOff>
    </xdr:from>
    <xdr:to>
      <xdr:col>15</xdr:col>
      <xdr:colOff>0</xdr:colOff>
      <xdr:row>93</xdr:row>
      <xdr:rowOff>0</xdr:rowOff>
    </xdr:to>
    <xdr:graphicFrame macro="">
      <xdr:nvGraphicFramePr>
        <xdr:cNvPr id="5" name="Chart 4">
          <a:extLst>
            <a:ext uri="{FF2B5EF4-FFF2-40B4-BE49-F238E27FC236}">
              <a16:creationId xmlns:a16="http://schemas.microsoft.com/office/drawing/2014/main" id="{E48F10A5-4903-1DA7-14B5-B999F85B45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0</xdr:colOff>
      <xdr:row>93</xdr:row>
      <xdr:rowOff>0</xdr:rowOff>
    </xdr:from>
    <xdr:to>
      <xdr:col>15</xdr:col>
      <xdr:colOff>0</xdr:colOff>
      <xdr:row>113</xdr:row>
      <xdr:rowOff>0</xdr:rowOff>
    </xdr:to>
    <xdr:graphicFrame macro="">
      <xdr:nvGraphicFramePr>
        <xdr:cNvPr id="6" name="Chart 5">
          <a:extLst>
            <a:ext uri="{FF2B5EF4-FFF2-40B4-BE49-F238E27FC236}">
              <a16:creationId xmlns:a16="http://schemas.microsoft.com/office/drawing/2014/main" id="{5222DB5D-05E0-97E3-CC0B-6733DD187B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0</xdr:colOff>
      <xdr:row>113</xdr:row>
      <xdr:rowOff>0</xdr:rowOff>
    </xdr:from>
    <xdr:to>
      <xdr:col>15</xdr:col>
      <xdr:colOff>0</xdr:colOff>
      <xdr:row>133</xdr:row>
      <xdr:rowOff>0</xdr:rowOff>
    </xdr:to>
    <xdr:graphicFrame macro="">
      <xdr:nvGraphicFramePr>
        <xdr:cNvPr id="7" name="Chart 6">
          <a:extLst>
            <a:ext uri="{FF2B5EF4-FFF2-40B4-BE49-F238E27FC236}">
              <a16:creationId xmlns:a16="http://schemas.microsoft.com/office/drawing/2014/main" id="{46F73A9A-4B8F-30B2-82AB-E51DC557A9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0</xdr:colOff>
      <xdr:row>133</xdr:row>
      <xdr:rowOff>0</xdr:rowOff>
    </xdr:from>
    <xdr:to>
      <xdr:col>15</xdr:col>
      <xdr:colOff>0</xdr:colOff>
      <xdr:row>153</xdr:row>
      <xdr:rowOff>0</xdr:rowOff>
    </xdr:to>
    <xdr:graphicFrame macro="">
      <xdr:nvGraphicFramePr>
        <xdr:cNvPr id="8" name="Chart 7">
          <a:extLst>
            <a:ext uri="{FF2B5EF4-FFF2-40B4-BE49-F238E27FC236}">
              <a16:creationId xmlns:a16="http://schemas.microsoft.com/office/drawing/2014/main" id="{3558DFB9-E3A5-40FE-72D3-9B3622E43D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0</xdr:colOff>
      <xdr:row>153</xdr:row>
      <xdr:rowOff>0</xdr:rowOff>
    </xdr:from>
    <xdr:to>
      <xdr:col>15</xdr:col>
      <xdr:colOff>0</xdr:colOff>
      <xdr:row>173</xdr:row>
      <xdr:rowOff>0</xdr:rowOff>
    </xdr:to>
    <xdr:graphicFrame macro="">
      <xdr:nvGraphicFramePr>
        <xdr:cNvPr id="9" name="Chart 8">
          <a:extLst>
            <a:ext uri="{FF2B5EF4-FFF2-40B4-BE49-F238E27FC236}">
              <a16:creationId xmlns:a16="http://schemas.microsoft.com/office/drawing/2014/main" id="{EABE7EAA-E42C-504D-50F5-BDC496CDDA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xdr:col>
      <xdr:colOff>0</xdr:colOff>
      <xdr:row>173</xdr:row>
      <xdr:rowOff>0</xdr:rowOff>
    </xdr:from>
    <xdr:to>
      <xdr:col>15</xdr:col>
      <xdr:colOff>0</xdr:colOff>
      <xdr:row>193</xdr:row>
      <xdr:rowOff>0</xdr:rowOff>
    </xdr:to>
    <xdr:graphicFrame macro="">
      <xdr:nvGraphicFramePr>
        <xdr:cNvPr id="10" name="Chart 9">
          <a:extLst>
            <a:ext uri="{FF2B5EF4-FFF2-40B4-BE49-F238E27FC236}">
              <a16:creationId xmlns:a16="http://schemas.microsoft.com/office/drawing/2014/main" id="{DBF8042E-F9F3-123A-5943-0F44E328D2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0</xdr:colOff>
      <xdr:row>193</xdr:row>
      <xdr:rowOff>0</xdr:rowOff>
    </xdr:from>
    <xdr:to>
      <xdr:col>15</xdr:col>
      <xdr:colOff>0</xdr:colOff>
      <xdr:row>213</xdr:row>
      <xdr:rowOff>0</xdr:rowOff>
    </xdr:to>
    <xdr:graphicFrame macro="">
      <xdr:nvGraphicFramePr>
        <xdr:cNvPr id="11" name="Chart 10">
          <a:extLst>
            <a:ext uri="{FF2B5EF4-FFF2-40B4-BE49-F238E27FC236}">
              <a16:creationId xmlns:a16="http://schemas.microsoft.com/office/drawing/2014/main" id="{8254FFE3-6C6F-386A-C9EF-08826328D4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0</xdr:colOff>
      <xdr:row>213</xdr:row>
      <xdr:rowOff>0</xdr:rowOff>
    </xdr:from>
    <xdr:to>
      <xdr:col>15</xdr:col>
      <xdr:colOff>0</xdr:colOff>
      <xdr:row>233</xdr:row>
      <xdr:rowOff>0</xdr:rowOff>
    </xdr:to>
    <xdr:graphicFrame macro="">
      <xdr:nvGraphicFramePr>
        <xdr:cNvPr id="12" name="Chart 11">
          <a:extLst>
            <a:ext uri="{FF2B5EF4-FFF2-40B4-BE49-F238E27FC236}">
              <a16:creationId xmlns:a16="http://schemas.microsoft.com/office/drawing/2014/main" id="{2F5AAA91-4684-BCBC-C309-3D44EC2466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16C5E56-B2E8-4D3E-9458-E3C5F1F5CA58}" name="LAMBDAFunctionsCatalog" displayName="LAMBDAFunctionsCatalog" ref="A1:G102" totalsRowShown="0" headerRowDxfId="38" dataDxfId="37">
  <autoFilter ref="A1:G102" xr:uid="{416C5E56-B2E8-4D3E-9458-E3C5F1F5CA58}"/>
  <tableColumns count="7">
    <tableColumn id="1" xr3:uid="{EB931F89-F3CC-410F-B381-50ED67FBFAD9}" name="Function Name" dataDxfId="45"/>
    <tableColumn id="2" xr3:uid="{1028D837-57EF-418E-A387-EE6BD8E9BE95}" name="Scope" dataDxfId="44"/>
    <tableColumn id="3" xr3:uid="{25FA229D-5A7B-4AB2-8556-2656117D6F85}" name="Definition" dataDxfId="43"/>
    <tableColumn id="4" xr3:uid="{9721891F-2B55-4C8B-AA7D-8D22BCC6E2BE}" name="Arguments" dataDxfId="42"/>
    <tableColumn id="5" xr3:uid="{8D798105-6DF5-489E-8D7F-957B7622FF65}" name="Yields" dataDxfId="41"/>
    <tableColumn id="6" xr3:uid="{4C589F9E-6EBC-4F33-ACA4-67F46480497B}" name="Plain-Language Summary" dataDxfId="40"/>
    <tableColumn id="7" xr3:uid="{B77801BC-4690-4B62-AC22-558D0331B83D}" name="Description" dataDxfId="3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BC90D8C-A233-4D49-B422-CCB4327A8516}" name="LifeExpectancyData" displayName="LifeExpectancyData" ref="A1:W2939" totalsRowShown="0">
  <autoFilter ref="A1:W2939" xr:uid="{2BC90D8C-A233-4D49-B422-CCB4327A8516}"/>
  <tableColumns count="23">
    <tableColumn id="1" xr3:uid="{7E5507EA-6E55-4A69-BFC6-91A9646C5FE0}" name="Country"/>
    <tableColumn id="2" xr3:uid="{8868D9EF-D695-41E5-A0F2-551CC4419D8F}" name="Year"/>
    <tableColumn id="3" xr3:uid="{F5B6AA79-5D11-4F60-973A-2E807B83E44D}" name="Status"/>
    <tableColumn id="4" xr3:uid="{7835AF64-37A2-4464-AFFF-5C2B541F9F39}" name="Life expectancy"/>
    <tableColumn id="5" xr3:uid="{48605FAD-CEC1-4A68-8275-68E9637CD471}" name="Adult Mortality"/>
    <tableColumn id="6" xr3:uid="{BE8647B1-C793-44AB-B2CC-9EFCFBBD5B13}" name="infant deaths"/>
    <tableColumn id="7" xr3:uid="{2B2222A2-F435-4838-B799-205D1D1423F2}" name="Alcohol"/>
    <tableColumn id="8" xr3:uid="{F5146CCD-E55B-4A1B-B018-32D49D646E7A}" name="percentage expenditure"/>
    <tableColumn id="9" xr3:uid="{6F853D74-B402-46E8-A9C5-9C65B1370B25}" name="Hepatitis B"/>
    <tableColumn id="10" xr3:uid="{2AE8E8DD-4414-4D6D-BF1F-9B93E5FDC9A7}" name="Measles"/>
    <tableColumn id="11" xr3:uid="{7301FD24-C6F5-4430-891A-F85FF8C7598D}" name="BMI"/>
    <tableColumn id="12" xr3:uid="{A3CF99F1-8DFA-4490-84F1-A3DBFBD5E046}" name="under-five deaths"/>
    <tableColumn id="13" xr3:uid="{0F86C835-BF50-404B-99F3-CF7EC5A652CF}" name="Polio"/>
    <tableColumn id="14" xr3:uid="{64902ABF-052A-4215-B37A-9B4E32945977}" name="Total expenditure"/>
    <tableColumn id="15" xr3:uid="{E4C443AF-47B9-4D4E-9367-E24044FAC787}" name="Diphtheria"/>
    <tableColumn id="16" xr3:uid="{9F1248E1-2150-41C4-9635-C5D8350C1F52}" name="HIV/AIDS"/>
    <tableColumn id="17" xr3:uid="{EBF09B2E-3A85-4395-A393-EA7A7827E156}" name="GDP"/>
    <tableColumn id="18" xr3:uid="{6AC835DE-BA91-4C92-A51F-38A26B484B2F}" name="Population"/>
    <tableColumn id="19" xr3:uid="{E041AC25-E45B-4EC6-8608-CF8A5B508472}" name="thinness 1-19 years"/>
    <tableColumn id="20" xr3:uid="{015A7E17-1B68-4072-BB70-21A3B5D4E8CF}" name="thinness 5-9 years"/>
    <tableColumn id="21" xr3:uid="{C5BAD709-7614-4FDA-B703-E5A2CE42F1F2}" name="Income composition of resources"/>
    <tableColumn id="22" xr3:uid="{F18937DA-99CB-42C5-9ABE-098611A52780}" name="Schooling"/>
    <tableColumn id="23" xr3:uid="{7552C1F1-FF6A-4859-9BE4-75D6B18B1F85}"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02"/>
  <sheetViews>
    <sheetView workbookViewId="0">
      <pane ySplit="1" topLeftCell="A2" activePane="bottomLeft" state="frozenSplit"/>
      <selection pane="bottomLeft" activeCell="B4" sqref="B4"/>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961</v>
      </c>
      <c r="C1" s="2" t="s">
        <v>1</v>
      </c>
      <c r="D1" s="2" t="s">
        <v>2</v>
      </c>
      <c r="E1" s="2" t="s">
        <v>3</v>
      </c>
      <c r="F1" s="2" t="s">
        <v>4</v>
      </c>
      <c r="G1" s="2" t="s">
        <v>5</v>
      </c>
    </row>
    <row r="2" spans="1:7" ht="90" x14ac:dyDescent="0.25">
      <c r="A2" s="2" t="s">
        <v>6</v>
      </c>
      <c r="B2" s="2" t="s">
        <v>962</v>
      </c>
      <c r="C2" s="1" t="s">
        <v>7</v>
      </c>
      <c r="D2" s="2" t="s">
        <v>8</v>
      </c>
      <c r="E2" s="2" t="s">
        <v>9</v>
      </c>
      <c r="F2" s="2" t="s">
        <v>10</v>
      </c>
      <c r="G2" s="2" t="s">
        <v>11</v>
      </c>
    </row>
    <row r="3" spans="1:7" ht="105" x14ac:dyDescent="0.25">
      <c r="A3" s="2" t="s">
        <v>853</v>
      </c>
      <c r="B3" s="2" t="s">
        <v>962</v>
      </c>
      <c r="C3" s="1" t="s">
        <v>12</v>
      </c>
      <c r="D3" s="2" t="s">
        <v>13</v>
      </c>
      <c r="E3" s="2" t="s">
        <v>14</v>
      </c>
      <c r="F3" s="2" t="s">
        <v>15</v>
      </c>
      <c r="G3" s="2" t="s">
        <v>16</v>
      </c>
    </row>
    <row r="4" spans="1:7" ht="105" x14ac:dyDescent="0.25">
      <c r="A4" s="2" t="s">
        <v>854</v>
      </c>
      <c r="B4" s="2" t="s">
        <v>962</v>
      </c>
      <c r="C4" s="1" t="s">
        <v>17</v>
      </c>
      <c r="D4" s="2" t="s">
        <v>18</v>
      </c>
      <c r="E4" s="2" t="s">
        <v>19</v>
      </c>
      <c r="F4" s="2" t="s">
        <v>20</v>
      </c>
      <c r="G4" s="2" t="s">
        <v>21</v>
      </c>
    </row>
    <row r="5" spans="1:7" ht="120" x14ac:dyDescent="0.25">
      <c r="A5" s="2" t="s">
        <v>855</v>
      </c>
      <c r="B5" s="2" t="s">
        <v>962</v>
      </c>
      <c r="C5" s="1" t="s">
        <v>22</v>
      </c>
      <c r="D5" s="2" t="s">
        <v>23</v>
      </c>
      <c r="E5" s="2" t="s">
        <v>24</v>
      </c>
      <c r="F5" s="2" t="s">
        <v>25</v>
      </c>
      <c r="G5" s="2" t="s">
        <v>856</v>
      </c>
    </row>
    <row r="6" spans="1:7" ht="120" x14ac:dyDescent="0.25">
      <c r="A6" s="2" t="s">
        <v>857</v>
      </c>
      <c r="B6" s="2" t="s">
        <v>962</v>
      </c>
      <c r="C6" s="1" t="s">
        <v>858</v>
      </c>
      <c r="D6" s="2" t="s">
        <v>23</v>
      </c>
      <c r="E6" s="2" t="s">
        <v>26</v>
      </c>
      <c r="F6" s="2" t="s">
        <v>27</v>
      </c>
      <c r="G6" s="2" t="s">
        <v>859</v>
      </c>
    </row>
    <row r="7" spans="1:7" ht="120" x14ac:dyDescent="0.25">
      <c r="A7" s="2" t="s">
        <v>28</v>
      </c>
      <c r="B7" s="2" t="s">
        <v>962</v>
      </c>
      <c r="C7" s="1" t="s">
        <v>860</v>
      </c>
      <c r="D7" s="2" t="s">
        <v>23</v>
      </c>
      <c r="E7" s="2" t="s">
        <v>29</v>
      </c>
      <c r="F7" s="2" t="s">
        <v>30</v>
      </c>
      <c r="G7" s="2" t="s">
        <v>861</v>
      </c>
    </row>
    <row r="8" spans="1:7" ht="165" x14ac:dyDescent="0.25">
      <c r="A8" s="2" t="s">
        <v>862</v>
      </c>
      <c r="B8" s="2" t="s">
        <v>962</v>
      </c>
      <c r="C8" s="1" t="s">
        <v>863</v>
      </c>
      <c r="D8" s="2" t="s">
        <v>23</v>
      </c>
      <c r="E8" s="2" t="s">
        <v>31</v>
      </c>
      <c r="F8" s="2" t="s">
        <v>32</v>
      </c>
      <c r="G8" s="2" t="s">
        <v>864</v>
      </c>
    </row>
    <row r="9" spans="1:7" ht="120" x14ac:dyDescent="0.25">
      <c r="A9" s="2" t="s">
        <v>33</v>
      </c>
      <c r="B9" s="2" t="s">
        <v>962</v>
      </c>
      <c r="C9" s="1" t="s">
        <v>34</v>
      </c>
      <c r="D9" s="2" t="s">
        <v>18</v>
      </c>
      <c r="E9" s="2" t="s">
        <v>35</v>
      </c>
      <c r="F9" s="2" t="s">
        <v>36</v>
      </c>
      <c r="G9" s="2" t="s">
        <v>37</v>
      </c>
    </row>
    <row r="10" spans="1:7" ht="120" x14ac:dyDescent="0.25">
      <c r="A10" s="2" t="s">
        <v>38</v>
      </c>
      <c r="B10" s="2" t="s">
        <v>962</v>
      </c>
      <c r="C10" s="1" t="s">
        <v>865</v>
      </c>
      <c r="D10" s="2" t="s">
        <v>23</v>
      </c>
      <c r="E10" s="2" t="s">
        <v>39</v>
      </c>
      <c r="F10" s="2" t="s">
        <v>40</v>
      </c>
      <c r="G10" s="2" t="s">
        <v>866</v>
      </c>
    </row>
    <row r="11" spans="1:7" ht="120" x14ac:dyDescent="0.25">
      <c r="A11" s="2" t="s">
        <v>41</v>
      </c>
      <c r="B11" s="2" t="s">
        <v>962</v>
      </c>
      <c r="C11" s="1" t="s">
        <v>867</v>
      </c>
      <c r="D11" s="2" t="s">
        <v>23</v>
      </c>
      <c r="E11" s="2" t="s">
        <v>42</v>
      </c>
      <c r="F11" s="2" t="s">
        <v>43</v>
      </c>
      <c r="G11" s="2" t="s">
        <v>868</v>
      </c>
    </row>
    <row r="12" spans="1:7" ht="120" x14ac:dyDescent="0.25">
      <c r="A12" s="2" t="s">
        <v>44</v>
      </c>
      <c r="B12" s="2" t="s">
        <v>962</v>
      </c>
      <c r="C12" s="1" t="s">
        <v>869</v>
      </c>
      <c r="D12" s="2" t="s">
        <v>23</v>
      </c>
      <c r="E12" s="2" t="s">
        <v>45</v>
      </c>
      <c r="F12" s="2" t="s">
        <v>46</v>
      </c>
      <c r="G12" s="2" t="s">
        <v>47</v>
      </c>
    </row>
    <row r="13" spans="1:7" ht="120" x14ac:dyDescent="0.25">
      <c r="A13" s="2" t="s">
        <v>48</v>
      </c>
      <c r="B13" s="2" t="s">
        <v>962</v>
      </c>
      <c r="C13" s="1" t="s">
        <v>870</v>
      </c>
      <c r="D13" s="2" t="s">
        <v>23</v>
      </c>
      <c r="E13" s="2" t="s">
        <v>49</v>
      </c>
      <c r="F13" s="2" t="s">
        <v>50</v>
      </c>
      <c r="G13" s="2" t="s">
        <v>51</v>
      </c>
    </row>
    <row r="14" spans="1:7" ht="120" x14ac:dyDescent="0.25">
      <c r="A14" s="2" t="s">
        <v>52</v>
      </c>
      <c r="B14" s="2" t="s">
        <v>962</v>
      </c>
      <c r="C14" s="1" t="s">
        <v>871</v>
      </c>
      <c r="D14" s="2" t="s">
        <v>23</v>
      </c>
      <c r="E14" s="2" t="s">
        <v>53</v>
      </c>
      <c r="F14" s="2" t="s">
        <v>54</v>
      </c>
      <c r="G14" s="2" t="s">
        <v>872</v>
      </c>
    </row>
    <row r="15" spans="1:7" ht="120" x14ac:dyDescent="0.25">
      <c r="A15" s="2" t="s">
        <v>55</v>
      </c>
      <c r="B15" s="2" t="s">
        <v>962</v>
      </c>
      <c r="C15" s="1" t="s">
        <v>927</v>
      </c>
      <c r="D15" s="2" t="s">
        <v>23</v>
      </c>
      <c r="E15" s="2" t="s">
        <v>56</v>
      </c>
      <c r="F15" s="2" t="s">
        <v>57</v>
      </c>
      <c r="G15" s="2" t="s">
        <v>934</v>
      </c>
    </row>
    <row r="16" spans="1:7" ht="135" x14ac:dyDescent="0.25">
      <c r="A16" s="2" t="s">
        <v>58</v>
      </c>
      <c r="B16" s="2" t="s">
        <v>962</v>
      </c>
      <c r="C16" s="1" t="s">
        <v>873</v>
      </c>
      <c r="D16" s="2" t="s">
        <v>23</v>
      </c>
      <c r="E16" s="2" t="s">
        <v>59</v>
      </c>
      <c r="F16" s="2" t="s">
        <v>60</v>
      </c>
      <c r="G16" s="2" t="s">
        <v>61</v>
      </c>
    </row>
    <row r="17" spans="1:7" ht="135" x14ac:dyDescent="0.25">
      <c r="A17" s="2" t="s">
        <v>62</v>
      </c>
      <c r="B17" s="2" t="s">
        <v>962</v>
      </c>
      <c r="C17" s="1" t="s">
        <v>874</v>
      </c>
      <c r="D17" s="2" t="s">
        <v>23</v>
      </c>
      <c r="E17" s="2" t="s">
        <v>63</v>
      </c>
      <c r="F17" s="2" t="s">
        <v>64</v>
      </c>
      <c r="G17" s="2" t="s">
        <v>65</v>
      </c>
    </row>
    <row r="18" spans="1:7" ht="150" x14ac:dyDescent="0.25">
      <c r="A18" s="2" t="s">
        <v>66</v>
      </c>
      <c r="B18" s="2" t="s">
        <v>962</v>
      </c>
      <c r="C18" s="1" t="s">
        <v>875</v>
      </c>
      <c r="D18" s="2" t="s">
        <v>23</v>
      </c>
      <c r="E18" s="2" t="s">
        <v>67</v>
      </c>
      <c r="F18" s="2" t="s">
        <v>68</v>
      </c>
      <c r="G18" s="2" t="s">
        <v>69</v>
      </c>
    </row>
    <row r="19" spans="1:7" ht="135" x14ac:dyDescent="0.25">
      <c r="A19" s="2" t="s">
        <v>70</v>
      </c>
      <c r="B19" s="2" t="s">
        <v>962</v>
      </c>
      <c r="C19" s="1" t="s">
        <v>71</v>
      </c>
      <c r="D19" s="2" t="s">
        <v>23</v>
      </c>
      <c r="E19" s="2" t="s">
        <v>72</v>
      </c>
      <c r="F19" s="2" t="s">
        <v>73</v>
      </c>
      <c r="G19" s="2" t="s">
        <v>74</v>
      </c>
    </row>
    <row r="20" spans="1:7" ht="135" x14ac:dyDescent="0.25">
      <c r="A20" s="2" t="s">
        <v>75</v>
      </c>
      <c r="B20" s="2" t="s">
        <v>962</v>
      </c>
      <c r="C20" s="1" t="s">
        <v>76</v>
      </c>
      <c r="D20" s="2" t="s">
        <v>23</v>
      </c>
      <c r="E20" s="2" t="s">
        <v>77</v>
      </c>
      <c r="F20" s="2" t="s">
        <v>78</v>
      </c>
      <c r="G20" s="2" t="s">
        <v>79</v>
      </c>
    </row>
    <row r="21" spans="1:7" ht="165" x14ac:dyDescent="0.25">
      <c r="A21" s="2" t="s">
        <v>80</v>
      </c>
      <c r="B21" s="2" t="s">
        <v>962</v>
      </c>
      <c r="C21" s="1" t="s">
        <v>81</v>
      </c>
      <c r="D21" s="2" t="s">
        <v>23</v>
      </c>
      <c r="E21" s="2" t="s">
        <v>82</v>
      </c>
      <c r="F21" s="2" t="s">
        <v>83</v>
      </c>
      <c r="G21" s="2" t="s">
        <v>84</v>
      </c>
    </row>
    <row r="22" spans="1:7" ht="180" x14ac:dyDescent="0.25">
      <c r="A22" s="2" t="s">
        <v>85</v>
      </c>
      <c r="B22" s="2" t="s">
        <v>962</v>
      </c>
      <c r="C22" s="1" t="s">
        <v>86</v>
      </c>
      <c r="D22" s="2" t="s">
        <v>23</v>
      </c>
      <c r="E22" s="2" t="s">
        <v>87</v>
      </c>
      <c r="F22" s="2" t="s">
        <v>88</v>
      </c>
      <c r="G22" s="2" t="s">
        <v>89</v>
      </c>
    </row>
    <row r="23" spans="1:7" ht="120" x14ac:dyDescent="0.25">
      <c r="A23" s="2" t="s">
        <v>876</v>
      </c>
      <c r="B23" s="2" t="s">
        <v>962</v>
      </c>
      <c r="C23" s="1" t="s">
        <v>90</v>
      </c>
      <c r="D23" s="2" t="s">
        <v>23</v>
      </c>
      <c r="E23" s="2" t="s">
        <v>91</v>
      </c>
      <c r="F23" s="2" t="s">
        <v>92</v>
      </c>
      <c r="G23" s="2" t="s">
        <v>93</v>
      </c>
    </row>
    <row r="24" spans="1:7" ht="120" x14ac:dyDescent="0.25">
      <c r="A24" s="2" t="s">
        <v>94</v>
      </c>
      <c r="B24" s="2" t="s">
        <v>962</v>
      </c>
      <c r="C24" s="1" t="s">
        <v>877</v>
      </c>
      <c r="D24" s="2" t="s">
        <v>23</v>
      </c>
      <c r="E24" s="2" t="s">
        <v>95</v>
      </c>
      <c r="F24" s="2" t="s">
        <v>96</v>
      </c>
      <c r="G24" s="2" t="s">
        <v>878</v>
      </c>
    </row>
    <row r="25" spans="1:7" ht="150" x14ac:dyDescent="0.25">
      <c r="A25" s="2" t="s">
        <v>879</v>
      </c>
      <c r="B25" s="2" t="s">
        <v>962</v>
      </c>
      <c r="C25" s="1" t="s">
        <v>880</v>
      </c>
      <c r="D25" s="2" t="s">
        <v>97</v>
      </c>
      <c r="E25" s="2" t="s">
        <v>98</v>
      </c>
      <c r="F25" s="2" t="s">
        <v>99</v>
      </c>
      <c r="G25" s="2" t="s">
        <v>881</v>
      </c>
    </row>
    <row r="26" spans="1:7" ht="150" x14ac:dyDescent="0.25">
      <c r="A26" s="2" t="s">
        <v>882</v>
      </c>
      <c r="B26" s="2" t="s">
        <v>962</v>
      </c>
      <c r="C26" s="1" t="s">
        <v>883</v>
      </c>
      <c r="D26" s="2" t="s">
        <v>97</v>
      </c>
      <c r="E26" s="2" t="s">
        <v>100</v>
      </c>
      <c r="F26" s="2" t="s">
        <v>101</v>
      </c>
      <c r="G26" s="2" t="s">
        <v>884</v>
      </c>
    </row>
    <row r="27" spans="1:7" ht="120" x14ac:dyDescent="0.25">
      <c r="A27" s="2" t="s">
        <v>885</v>
      </c>
      <c r="B27" s="2" t="s">
        <v>962</v>
      </c>
      <c r="C27" s="1" t="s">
        <v>886</v>
      </c>
      <c r="D27" s="2" t="s">
        <v>23</v>
      </c>
      <c r="E27" s="2" t="s">
        <v>102</v>
      </c>
      <c r="F27" s="2" t="s">
        <v>103</v>
      </c>
      <c r="G27" s="2" t="s">
        <v>887</v>
      </c>
    </row>
    <row r="28" spans="1:7" ht="120" x14ac:dyDescent="0.25">
      <c r="A28" s="2" t="s">
        <v>104</v>
      </c>
      <c r="B28" s="2" t="s">
        <v>962</v>
      </c>
      <c r="C28" s="1" t="s">
        <v>888</v>
      </c>
      <c r="D28" s="2" t="s">
        <v>23</v>
      </c>
      <c r="E28" s="2" t="s">
        <v>105</v>
      </c>
      <c r="F28" s="2" t="s">
        <v>106</v>
      </c>
      <c r="G28" s="2" t="s">
        <v>889</v>
      </c>
    </row>
    <row r="29" spans="1:7" ht="180" x14ac:dyDescent="0.25">
      <c r="A29" s="2" t="s">
        <v>107</v>
      </c>
      <c r="B29" s="2" t="s">
        <v>962</v>
      </c>
      <c r="C29" s="1" t="s">
        <v>108</v>
      </c>
      <c r="D29" s="2" t="s">
        <v>23</v>
      </c>
      <c r="E29" s="2" t="s">
        <v>109</v>
      </c>
      <c r="F29" s="2" t="s">
        <v>110</v>
      </c>
      <c r="G29" s="2" t="s">
        <v>111</v>
      </c>
    </row>
    <row r="30" spans="1:7" ht="300" x14ac:dyDescent="0.25">
      <c r="A30" s="2" t="s">
        <v>112</v>
      </c>
      <c r="B30" s="2" t="s">
        <v>962</v>
      </c>
      <c r="C30" s="1" t="s">
        <v>890</v>
      </c>
      <c r="D30" s="2" t="s">
        <v>113</v>
      </c>
      <c r="E30" s="2" t="s">
        <v>114</v>
      </c>
      <c r="F30" s="2" t="s">
        <v>115</v>
      </c>
      <c r="G30" s="2" t="s">
        <v>116</v>
      </c>
    </row>
    <row r="31" spans="1:7" ht="120" x14ac:dyDescent="0.25">
      <c r="A31" s="2" t="s">
        <v>117</v>
      </c>
      <c r="B31" s="2" t="s">
        <v>962</v>
      </c>
      <c r="C31" s="1" t="s">
        <v>118</v>
      </c>
      <c r="D31" s="2" t="s">
        <v>119</v>
      </c>
      <c r="E31" s="2" t="s">
        <v>120</v>
      </c>
      <c r="F31" s="2" t="s">
        <v>121</v>
      </c>
      <c r="G31" s="2" t="s">
        <v>122</v>
      </c>
    </row>
    <row r="32" spans="1:7" ht="405" x14ac:dyDescent="0.25">
      <c r="A32" s="2" t="s">
        <v>123</v>
      </c>
      <c r="B32" s="2" t="s">
        <v>962</v>
      </c>
      <c r="C32" s="1" t="s">
        <v>891</v>
      </c>
      <c r="D32" s="2" t="s">
        <v>124</v>
      </c>
      <c r="E32" s="2" t="s">
        <v>125</v>
      </c>
      <c r="F32" s="2" t="s">
        <v>126</v>
      </c>
      <c r="G32" s="2" t="s">
        <v>127</v>
      </c>
    </row>
    <row r="33" spans="1:7" ht="60" x14ac:dyDescent="0.25">
      <c r="A33" s="2" t="s">
        <v>892</v>
      </c>
      <c r="B33" s="2" t="s">
        <v>962</v>
      </c>
      <c r="C33" s="1" t="s">
        <v>128</v>
      </c>
      <c r="D33" s="2" t="s">
        <v>8</v>
      </c>
      <c r="E33" s="2" t="s">
        <v>129</v>
      </c>
      <c r="F33" s="2" t="s">
        <v>130</v>
      </c>
      <c r="G33" s="2" t="s">
        <v>131</v>
      </c>
    </row>
    <row r="34" spans="1:7" ht="90" x14ac:dyDescent="0.25">
      <c r="A34" s="2" t="s">
        <v>132</v>
      </c>
      <c r="B34" s="2" t="s">
        <v>962</v>
      </c>
      <c r="C34" s="1" t="s">
        <v>133</v>
      </c>
      <c r="D34" s="2" t="s">
        <v>8</v>
      </c>
      <c r="E34" s="2" t="s">
        <v>134</v>
      </c>
      <c r="F34" s="2" t="s">
        <v>135</v>
      </c>
      <c r="G34" s="2" t="s">
        <v>136</v>
      </c>
    </row>
    <row r="35" spans="1:7" ht="60" x14ac:dyDescent="0.25">
      <c r="A35" s="2" t="s">
        <v>137</v>
      </c>
      <c r="B35" s="2" t="s">
        <v>962</v>
      </c>
      <c r="C35" s="1" t="s">
        <v>138</v>
      </c>
      <c r="D35" s="2" t="s">
        <v>8</v>
      </c>
      <c r="E35" s="2" t="s">
        <v>139</v>
      </c>
      <c r="F35" s="2" t="s">
        <v>140</v>
      </c>
      <c r="G35" s="2" t="s">
        <v>141</v>
      </c>
    </row>
    <row r="36" spans="1:7" ht="90" x14ac:dyDescent="0.25">
      <c r="A36" s="2" t="s">
        <v>893</v>
      </c>
      <c r="B36" s="2" t="s">
        <v>962</v>
      </c>
      <c r="C36" s="1" t="s">
        <v>142</v>
      </c>
      <c r="D36" s="2" t="s">
        <v>8</v>
      </c>
      <c r="E36" s="2" t="s">
        <v>143</v>
      </c>
      <c r="F36" s="2" t="s">
        <v>144</v>
      </c>
      <c r="G36" s="2" t="s">
        <v>145</v>
      </c>
    </row>
    <row r="37" spans="1:7" ht="120" x14ac:dyDescent="0.25">
      <c r="A37" s="2" t="s">
        <v>146</v>
      </c>
      <c r="B37" s="2" t="s">
        <v>962</v>
      </c>
      <c r="C37" s="1" t="s">
        <v>147</v>
      </c>
      <c r="D37" s="2" t="s">
        <v>8</v>
      </c>
      <c r="E37" s="2" t="s">
        <v>148</v>
      </c>
      <c r="F37" s="2" t="s">
        <v>149</v>
      </c>
      <c r="G37" s="2" t="s">
        <v>150</v>
      </c>
    </row>
    <row r="38" spans="1:7" ht="165" x14ac:dyDescent="0.25">
      <c r="A38" s="2" t="s">
        <v>151</v>
      </c>
      <c r="B38" s="2" t="s">
        <v>962</v>
      </c>
      <c r="C38" s="1" t="s">
        <v>152</v>
      </c>
      <c r="D38" s="2" t="s">
        <v>153</v>
      </c>
      <c r="E38" s="2" t="s">
        <v>154</v>
      </c>
      <c r="F38" s="2" t="s">
        <v>155</v>
      </c>
      <c r="G38" s="2" t="s">
        <v>156</v>
      </c>
    </row>
    <row r="39" spans="1:7" ht="105" x14ac:dyDescent="0.25">
      <c r="A39" s="2" t="s">
        <v>157</v>
      </c>
      <c r="B39" s="2" t="s">
        <v>962</v>
      </c>
      <c r="C39" s="1" t="s">
        <v>158</v>
      </c>
      <c r="D39" s="2" t="s">
        <v>159</v>
      </c>
      <c r="E39" s="2" t="s">
        <v>160</v>
      </c>
      <c r="F39" s="2" t="s">
        <v>161</v>
      </c>
      <c r="G39" s="2" t="s">
        <v>894</v>
      </c>
    </row>
    <row r="40" spans="1:7" ht="135" x14ac:dyDescent="0.25">
      <c r="A40" s="2" t="s">
        <v>162</v>
      </c>
      <c r="B40" s="2" t="s">
        <v>962</v>
      </c>
      <c r="C40" s="1" t="s">
        <v>163</v>
      </c>
      <c r="D40" s="2" t="s">
        <v>23</v>
      </c>
      <c r="E40" s="2" t="s">
        <v>164</v>
      </c>
      <c r="F40" s="2" t="s">
        <v>165</v>
      </c>
      <c r="G40" s="2" t="s">
        <v>166</v>
      </c>
    </row>
    <row r="41" spans="1:7" ht="120" x14ac:dyDescent="0.25">
      <c r="A41" s="2" t="s">
        <v>167</v>
      </c>
      <c r="B41" s="2" t="s">
        <v>962</v>
      </c>
      <c r="C41" s="1" t="s">
        <v>168</v>
      </c>
      <c r="D41" s="2" t="s">
        <v>23</v>
      </c>
      <c r="E41" s="2" t="s">
        <v>169</v>
      </c>
      <c r="F41" s="2" t="s">
        <v>170</v>
      </c>
      <c r="G41" s="2" t="s">
        <v>171</v>
      </c>
    </row>
    <row r="42" spans="1:7" ht="120" x14ac:dyDescent="0.25">
      <c r="A42" s="2" t="s">
        <v>172</v>
      </c>
      <c r="B42" s="2" t="s">
        <v>962</v>
      </c>
      <c r="C42" s="1" t="s">
        <v>173</v>
      </c>
      <c r="D42" s="2" t="s">
        <v>23</v>
      </c>
      <c r="E42" s="2" t="s">
        <v>174</v>
      </c>
      <c r="F42" s="2" t="s">
        <v>175</v>
      </c>
      <c r="G42" s="2" t="s">
        <v>176</v>
      </c>
    </row>
    <row r="43" spans="1:7" ht="105" x14ac:dyDescent="0.25">
      <c r="A43" s="2" t="s">
        <v>895</v>
      </c>
      <c r="B43" s="2" t="s">
        <v>962</v>
      </c>
      <c r="C43" s="1" t="s">
        <v>177</v>
      </c>
      <c r="D43" s="2" t="s">
        <v>178</v>
      </c>
      <c r="E43" s="2" t="s">
        <v>179</v>
      </c>
      <c r="F43" s="2" t="s">
        <v>180</v>
      </c>
      <c r="G43" s="2" t="s">
        <v>896</v>
      </c>
    </row>
    <row r="44" spans="1:7" ht="210" x14ac:dyDescent="0.25">
      <c r="A44" s="2" t="s">
        <v>897</v>
      </c>
      <c r="B44" s="2" t="s">
        <v>962</v>
      </c>
      <c r="C44" s="1" t="s">
        <v>181</v>
      </c>
      <c r="D44" s="2" t="s">
        <v>182</v>
      </c>
      <c r="E44" s="2" t="s">
        <v>183</v>
      </c>
      <c r="F44" s="2" t="s">
        <v>184</v>
      </c>
      <c r="G44" s="2" t="s">
        <v>185</v>
      </c>
    </row>
    <row r="45" spans="1:7" ht="195" x14ac:dyDescent="0.25">
      <c r="A45" s="2" t="s">
        <v>898</v>
      </c>
      <c r="B45" s="2" t="s">
        <v>962</v>
      </c>
      <c r="C45" s="1" t="s">
        <v>899</v>
      </c>
      <c r="D45" s="2" t="s">
        <v>186</v>
      </c>
      <c r="E45" s="2" t="s">
        <v>187</v>
      </c>
      <c r="F45" s="2" t="s">
        <v>188</v>
      </c>
      <c r="G45" s="2" t="s">
        <v>900</v>
      </c>
    </row>
    <row r="46" spans="1:7" ht="150" x14ac:dyDescent="0.25">
      <c r="A46" s="2" t="s">
        <v>901</v>
      </c>
      <c r="B46" s="2" t="s">
        <v>962</v>
      </c>
      <c r="C46" s="1" t="s">
        <v>902</v>
      </c>
      <c r="D46" s="2" t="s">
        <v>23</v>
      </c>
      <c r="E46" s="2" t="s">
        <v>189</v>
      </c>
      <c r="F46" s="2" t="s">
        <v>190</v>
      </c>
      <c r="G46" s="2" t="s">
        <v>928</v>
      </c>
    </row>
    <row r="47" spans="1:7" ht="135" x14ac:dyDescent="0.25">
      <c r="A47" s="2" t="s">
        <v>929</v>
      </c>
      <c r="B47" s="2" t="s">
        <v>962</v>
      </c>
      <c r="C47" s="1" t="s">
        <v>930</v>
      </c>
      <c r="D47" s="2" t="s">
        <v>23</v>
      </c>
      <c r="E47" s="2" t="s">
        <v>931</v>
      </c>
      <c r="F47" s="2" t="s">
        <v>932</v>
      </c>
      <c r="G47" s="2" t="s">
        <v>933</v>
      </c>
    </row>
    <row r="48" spans="1:7" ht="150" x14ac:dyDescent="0.25">
      <c r="A48" s="2" t="s">
        <v>903</v>
      </c>
      <c r="B48" s="2" t="s">
        <v>962</v>
      </c>
      <c r="C48" s="1" t="s">
        <v>191</v>
      </c>
      <c r="D48" s="2" t="s">
        <v>153</v>
      </c>
      <c r="E48" s="2" t="s">
        <v>192</v>
      </c>
      <c r="F48" s="2" t="s">
        <v>193</v>
      </c>
      <c r="G48" s="2" t="s">
        <v>904</v>
      </c>
    </row>
    <row r="49" spans="1:7" ht="135" x14ac:dyDescent="0.25">
      <c r="A49" s="2" t="s">
        <v>194</v>
      </c>
      <c r="B49" s="2" t="s">
        <v>962</v>
      </c>
      <c r="C49" s="1" t="s">
        <v>905</v>
      </c>
      <c r="D49" s="2" t="s">
        <v>23</v>
      </c>
      <c r="E49" s="2" t="s">
        <v>195</v>
      </c>
      <c r="F49" s="2" t="s">
        <v>196</v>
      </c>
      <c r="G49" s="2" t="s">
        <v>197</v>
      </c>
    </row>
    <row r="50" spans="1:7" ht="120" x14ac:dyDescent="0.25">
      <c r="A50" s="2" t="s">
        <v>198</v>
      </c>
      <c r="B50" s="2" t="s">
        <v>962</v>
      </c>
      <c r="C50" s="1" t="s">
        <v>199</v>
      </c>
      <c r="D50" s="2" t="s">
        <v>23</v>
      </c>
      <c r="E50" s="2" t="s">
        <v>200</v>
      </c>
      <c r="F50" s="2" t="s">
        <v>201</v>
      </c>
      <c r="G50" s="2" t="s">
        <v>202</v>
      </c>
    </row>
    <row r="51" spans="1:7" ht="135" x14ac:dyDescent="0.25">
      <c r="A51" s="2" t="s">
        <v>203</v>
      </c>
      <c r="B51" s="2" t="s">
        <v>962</v>
      </c>
      <c r="C51" s="1" t="s">
        <v>906</v>
      </c>
      <c r="D51" s="2" t="s">
        <v>23</v>
      </c>
      <c r="E51" s="2" t="s">
        <v>204</v>
      </c>
      <c r="F51" s="2" t="s">
        <v>205</v>
      </c>
      <c r="G51" s="2" t="s">
        <v>206</v>
      </c>
    </row>
    <row r="52" spans="1:7" ht="120" x14ac:dyDescent="0.25">
      <c r="A52" s="2" t="s">
        <v>207</v>
      </c>
      <c r="B52" s="2" t="s">
        <v>962</v>
      </c>
      <c r="C52" s="1" t="s">
        <v>208</v>
      </c>
      <c r="D52" s="2" t="s">
        <v>23</v>
      </c>
      <c r="E52" s="2" t="s">
        <v>209</v>
      </c>
      <c r="F52" s="2" t="s">
        <v>210</v>
      </c>
      <c r="G52" s="2" t="s">
        <v>211</v>
      </c>
    </row>
    <row r="53" spans="1:7" ht="135" x14ac:dyDescent="0.25">
      <c r="A53" s="2" t="s">
        <v>907</v>
      </c>
      <c r="B53" s="2" t="s">
        <v>962</v>
      </c>
      <c r="C53" s="1" t="s">
        <v>212</v>
      </c>
      <c r="D53" s="2" t="s">
        <v>213</v>
      </c>
      <c r="E53" s="2" t="s">
        <v>214</v>
      </c>
      <c r="F53" s="2" t="s">
        <v>215</v>
      </c>
      <c r="G53" s="2" t="s">
        <v>908</v>
      </c>
    </row>
    <row r="54" spans="1:7" ht="150" x14ac:dyDescent="0.25">
      <c r="A54" s="2" t="s">
        <v>216</v>
      </c>
      <c r="B54" s="2" t="s">
        <v>962</v>
      </c>
      <c r="C54" s="1" t="s">
        <v>217</v>
      </c>
      <c r="D54" s="2" t="s">
        <v>909</v>
      </c>
      <c r="E54" s="2" t="s">
        <v>218</v>
      </c>
      <c r="F54" s="2" t="s">
        <v>219</v>
      </c>
      <c r="G54" s="2" t="s">
        <v>910</v>
      </c>
    </row>
    <row r="55" spans="1:7" ht="210" x14ac:dyDescent="0.25">
      <c r="A55" s="2" t="s">
        <v>220</v>
      </c>
      <c r="B55" s="2" t="s">
        <v>962</v>
      </c>
      <c r="C55" s="1" t="s">
        <v>221</v>
      </c>
      <c r="D55" s="2" t="s">
        <v>222</v>
      </c>
      <c r="E55" s="2" t="s">
        <v>223</v>
      </c>
      <c r="F55" s="2" t="s">
        <v>224</v>
      </c>
      <c r="G55" s="2" t="s">
        <v>225</v>
      </c>
    </row>
    <row r="56" spans="1:7" ht="150" x14ac:dyDescent="0.25">
      <c r="A56" s="2" t="s">
        <v>226</v>
      </c>
      <c r="B56" s="2" t="s">
        <v>962</v>
      </c>
      <c r="C56" s="1" t="s">
        <v>227</v>
      </c>
      <c r="D56" s="2" t="s">
        <v>228</v>
      </c>
      <c r="E56" s="2" t="s">
        <v>229</v>
      </c>
      <c r="F56" s="2" t="s">
        <v>230</v>
      </c>
      <c r="G56" s="2" t="s">
        <v>231</v>
      </c>
    </row>
    <row r="57" spans="1:7" ht="315" x14ac:dyDescent="0.25">
      <c r="A57" s="2" t="s">
        <v>232</v>
      </c>
      <c r="B57" s="2" t="s">
        <v>962</v>
      </c>
      <c r="C57" s="1" t="s">
        <v>233</v>
      </c>
      <c r="D57" s="2" t="s">
        <v>234</v>
      </c>
      <c r="E57" s="2" t="s">
        <v>235</v>
      </c>
      <c r="F57" s="2" t="s">
        <v>236</v>
      </c>
      <c r="G57" s="2" t="s">
        <v>237</v>
      </c>
    </row>
    <row r="58" spans="1:7" ht="135" x14ac:dyDescent="0.25">
      <c r="A58" s="2" t="s">
        <v>238</v>
      </c>
      <c r="B58" s="2" t="s">
        <v>962</v>
      </c>
      <c r="C58" s="1" t="s">
        <v>239</v>
      </c>
      <c r="D58" s="2" t="s">
        <v>240</v>
      </c>
      <c r="E58" s="2" t="s">
        <v>241</v>
      </c>
      <c r="F58" s="2" t="s">
        <v>242</v>
      </c>
      <c r="G58" s="2" t="s">
        <v>243</v>
      </c>
    </row>
    <row r="59" spans="1:7" ht="150" x14ac:dyDescent="0.25">
      <c r="A59" s="2" t="s">
        <v>244</v>
      </c>
      <c r="B59" s="2" t="s">
        <v>962</v>
      </c>
      <c r="C59" s="1" t="s">
        <v>245</v>
      </c>
      <c r="D59" s="2" t="s">
        <v>240</v>
      </c>
      <c r="E59" s="2" t="s">
        <v>246</v>
      </c>
      <c r="F59" s="2" t="s">
        <v>247</v>
      </c>
      <c r="G59" s="2" t="s">
        <v>248</v>
      </c>
    </row>
    <row r="60" spans="1:7" ht="180" x14ac:dyDescent="0.25">
      <c r="A60" s="2" t="s">
        <v>911</v>
      </c>
      <c r="B60" s="2" t="s">
        <v>962</v>
      </c>
      <c r="C60" s="1" t="s">
        <v>912</v>
      </c>
      <c r="D60" s="2" t="s">
        <v>23</v>
      </c>
      <c r="E60" s="2" t="s">
        <v>249</v>
      </c>
      <c r="F60" s="2" t="s">
        <v>250</v>
      </c>
      <c r="G60" s="2" t="s">
        <v>913</v>
      </c>
    </row>
    <row r="61" spans="1:7" ht="150" x14ac:dyDescent="0.25">
      <c r="A61" s="2" t="s">
        <v>914</v>
      </c>
      <c r="B61" s="2" t="s">
        <v>962</v>
      </c>
      <c r="C61" s="1" t="s">
        <v>915</v>
      </c>
      <c r="D61" s="2" t="s">
        <v>23</v>
      </c>
      <c r="E61" s="2" t="s">
        <v>251</v>
      </c>
      <c r="F61" s="2" t="s">
        <v>252</v>
      </c>
      <c r="G61" s="2" t="s">
        <v>916</v>
      </c>
    </row>
    <row r="62" spans="1:7" ht="150" x14ac:dyDescent="0.25">
      <c r="A62" s="2" t="s">
        <v>253</v>
      </c>
      <c r="B62" s="2" t="s">
        <v>962</v>
      </c>
      <c r="C62" s="1" t="s">
        <v>254</v>
      </c>
      <c r="D62" s="2" t="s">
        <v>255</v>
      </c>
      <c r="E62" s="2" t="s">
        <v>256</v>
      </c>
      <c r="F62" s="2" t="s">
        <v>257</v>
      </c>
      <c r="G62" s="2" t="s">
        <v>258</v>
      </c>
    </row>
    <row r="63" spans="1:7" ht="120" x14ac:dyDescent="0.25">
      <c r="A63" s="2" t="s">
        <v>259</v>
      </c>
      <c r="B63" s="2" t="s">
        <v>962</v>
      </c>
      <c r="C63" s="1" t="s">
        <v>260</v>
      </c>
      <c r="D63" s="2" t="s">
        <v>261</v>
      </c>
      <c r="E63" s="2" t="s">
        <v>262</v>
      </c>
      <c r="F63" s="2" t="s">
        <v>263</v>
      </c>
      <c r="G63" s="2" t="s">
        <v>264</v>
      </c>
    </row>
    <row r="64" spans="1:7" ht="330" x14ac:dyDescent="0.25">
      <c r="A64" s="2" t="s">
        <v>917</v>
      </c>
      <c r="B64" s="2" t="s">
        <v>962</v>
      </c>
      <c r="C64" s="1" t="s">
        <v>265</v>
      </c>
      <c r="D64" s="2" t="s">
        <v>266</v>
      </c>
      <c r="E64" s="2" t="s">
        <v>267</v>
      </c>
      <c r="F64" s="2" t="s">
        <v>268</v>
      </c>
      <c r="G64" s="2" t="s">
        <v>918</v>
      </c>
    </row>
    <row r="65" spans="1:7" ht="120" x14ac:dyDescent="0.25">
      <c r="A65" s="2" t="s">
        <v>269</v>
      </c>
      <c r="B65" s="2" t="s">
        <v>962</v>
      </c>
      <c r="C65" s="1" t="s">
        <v>270</v>
      </c>
      <c r="D65" s="2" t="s">
        <v>271</v>
      </c>
      <c r="E65" s="2" t="s">
        <v>272</v>
      </c>
      <c r="F65" s="2" t="s">
        <v>273</v>
      </c>
      <c r="G65" s="2" t="s">
        <v>274</v>
      </c>
    </row>
    <row r="66" spans="1:7" ht="150" x14ac:dyDescent="0.25">
      <c r="A66" s="2" t="s">
        <v>275</v>
      </c>
      <c r="B66" s="2" t="s">
        <v>962</v>
      </c>
      <c r="C66" s="1" t="s">
        <v>276</v>
      </c>
      <c r="D66" s="2" t="s">
        <v>271</v>
      </c>
      <c r="E66" s="2" t="s">
        <v>277</v>
      </c>
      <c r="F66" s="2" t="s">
        <v>278</v>
      </c>
      <c r="G66" s="2" t="s">
        <v>279</v>
      </c>
    </row>
    <row r="67" spans="1:7" ht="150" x14ac:dyDescent="0.25">
      <c r="A67" s="2" t="s">
        <v>919</v>
      </c>
      <c r="B67" s="2" t="s">
        <v>962</v>
      </c>
      <c r="C67" s="1" t="s">
        <v>280</v>
      </c>
      <c r="D67" s="2" t="s">
        <v>271</v>
      </c>
      <c r="E67" s="2" t="s">
        <v>281</v>
      </c>
      <c r="F67" s="2" t="s">
        <v>282</v>
      </c>
      <c r="G67" s="2" t="s">
        <v>920</v>
      </c>
    </row>
    <row r="68" spans="1:7" ht="330" x14ac:dyDescent="0.25">
      <c r="A68" s="2" t="s">
        <v>921</v>
      </c>
      <c r="B68" s="2" t="s">
        <v>962</v>
      </c>
      <c r="C68" s="1" t="s">
        <v>283</v>
      </c>
      <c r="D68" s="2" t="s">
        <v>284</v>
      </c>
      <c r="E68" s="2" t="s">
        <v>285</v>
      </c>
      <c r="F68" s="2" t="s">
        <v>286</v>
      </c>
      <c r="G68" s="2" t="s">
        <v>922</v>
      </c>
    </row>
    <row r="69" spans="1:7" ht="165" x14ac:dyDescent="0.25">
      <c r="A69" s="2" t="s">
        <v>287</v>
      </c>
      <c r="B69" s="2" t="s">
        <v>962</v>
      </c>
      <c r="C69" s="1" t="s">
        <v>959</v>
      </c>
      <c r="D69" s="2" t="s">
        <v>284</v>
      </c>
      <c r="E69" s="2" t="s">
        <v>830</v>
      </c>
      <c r="F69" s="2" t="s">
        <v>831</v>
      </c>
      <c r="G69" s="2" t="s">
        <v>960</v>
      </c>
    </row>
    <row r="70" spans="1:7" ht="105" x14ac:dyDescent="0.25">
      <c r="A70" s="2" t="s">
        <v>832</v>
      </c>
      <c r="B70" s="2" t="s">
        <v>962</v>
      </c>
      <c r="C70" s="1" t="s">
        <v>833</v>
      </c>
      <c r="D70" s="2" t="s">
        <v>284</v>
      </c>
      <c r="E70" s="2" t="s">
        <v>834</v>
      </c>
      <c r="F70" s="2" t="s">
        <v>835</v>
      </c>
      <c r="G70" s="2" t="s">
        <v>836</v>
      </c>
    </row>
    <row r="71" spans="1:7" ht="105" x14ac:dyDescent="0.25">
      <c r="A71" s="2" t="s">
        <v>288</v>
      </c>
      <c r="B71" s="2" t="s">
        <v>962</v>
      </c>
      <c r="C71" s="1" t="s">
        <v>837</v>
      </c>
      <c r="D71" s="2" t="s">
        <v>284</v>
      </c>
      <c r="E71" s="2" t="s">
        <v>838</v>
      </c>
      <c r="F71" s="2" t="s">
        <v>289</v>
      </c>
      <c r="G71" s="2" t="s">
        <v>839</v>
      </c>
    </row>
    <row r="72" spans="1:7" ht="90" x14ac:dyDescent="0.25">
      <c r="A72" s="2" t="s">
        <v>771</v>
      </c>
      <c r="B72" s="2" t="s">
        <v>962</v>
      </c>
      <c r="C72" s="1" t="s">
        <v>840</v>
      </c>
      <c r="D72" s="2" t="s">
        <v>284</v>
      </c>
      <c r="E72" s="2" t="s">
        <v>841</v>
      </c>
      <c r="F72" s="2" t="s">
        <v>772</v>
      </c>
      <c r="G72" s="2" t="s">
        <v>842</v>
      </c>
    </row>
    <row r="73" spans="1:7" ht="105" x14ac:dyDescent="0.25">
      <c r="A73" s="2" t="s">
        <v>773</v>
      </c>
      <c r="B73" s="2" t="s">
        <v>962</v>
      </c>
      <c r="C73" s="1" t="s">
        <v>843</v>
      </c>
      <c r="D73" s="2" t="s">
        <v>284</v>
      </c>
      <c r="E73" s="2" t="s">
        <v>844</v>
      </c>
      <c r="F73" s="2" t="s">
        <v>774</v>
      </c>
      <c r="G73" s="2" t="s">
        <v>845</v>
      </c>
    </row>
    <row r="74" spans="1:7" ht="120" x14ac:dyDescent="0.25">
      <c r="A74" s="2" t="s">
        <v>775</v>
      </c>
      <c r="B74" s="2" t="s">
        <v>962</v>
      </c>
      <c r="C74" s="1" t="s">
        <v>776</v>
      </c>
      <c r="D74" s="2" t="s">
        <v>777</v>
      </c>
      <c r="E74" s="2" t="s">
        <v>778</v>
      </c>
      <c r="F74" s="2" t="s">
        <v>779</v>
      </c>
      <c r="G74" s="2" t="s">
        <v>780</v>
      </c>
    </row>
    <row r="75" spans="1:7" ht="120" x14ac:dyDescent="0.25">
      <c r="A75" s="2" t="s">
        <v>781</v>
      </c>
      <c r="B75" s="2" t="s">
        <v>962</v>
      </c>
      <c r="C75" s="1" t="s">
        <v>782</v>
      </c>
      <c r="D75" s="2" t="s">
        <v>783</v>
      </c>
      <c r="E75" s="2" t="s">
        <v>784</v>
      </c>
      <c r="F75" s="2" t="s">
        <v>785</v>
      </c>
      <c r="G75" s="2" t="s">
        <v>786</v>
      </c>
    </row>
    <row r="76" spans="1:7" ht="105" x14ac:dyDescent="0.25">
      <c r="A76" s="2" t="s">
        <v>787</v>
      </c>
      <c r="B76" s="2" t="s">
        <v>962</v>
      </c>
      <c r="C76" s="1" t="s">
        <v>788</v>
      </c>
      <c r="D76" s="2" t="s">
        <v>789</v>
      </c>
      <c r="E76" s="2" t="s">
        <v>790</v>
      </c>
      <c r="F76" s="2" t="s">
        <v>791</v>
      </c>
      <c r="G76" s="2" t="s">
        <v>792</v>
      </c>
    </row>
    <row r="77" spans="1:7" ht="135" x14ac:dyDescent="0.25">
      <c r="A77" s="2" t="s">
        <v>793</v>
      </c>
      <c r="B77" s="2" t="s">
        <v>962</v>
      </c>
      <c r="C77" s="1" t="s">
        <v>794</v>
      </c>
      <c r="D77" s="2" t="s">
        <v>795</v>
      </c>
      <c r="E77" s="2" t="s">
        <v>796</v>
      </c>
      <c r="F77" s="2" t="s">
        <v>797</v>
      </c>
      <c r="G77" s="2" t="s">
        <v>798</v>
      </c>
    </row>
    <row r="78" spans="1:7" ht="135" x14ac:dyDescent="0.25">
      <c r="A78" s="2" t="s">
        <v>799</v>
      </c>
      <c r="B78" s="2" t="s">
        <v>962</v>
      </c>
      <c r="C78" s="1" t="s">
        <v>800</v>
      </c>
      <c r="D78" s="2" t="s">
        <v>801</v>
      </c>
      <c r="E78" s="2" t="s">
        <v>802</v>
      </c>
      <c r="F78" s="2" t="s">
        <v>803</v>
      </c>
      <c r="G78" s="2" t="s">
        <v>804</v>
      </c>
    </row>
    <row r="79" spans="1:7" ht="195" x14ac:dyDescent="0.25">
      <c r="A79" s="2" t="s">
        <v>805</v>
      </c>
      <c r="B79" s="2" t="s">
        <v>962</v>
      </c>
      <c r="C79" s="1" t="s">
        <v>806</v>
      </c>
      <c r="D79" s="2" t="s">
        <v>807</v>
      </c>
      <c r="E79" s="2" t="s">
        <v>808</v>
      </c>
      <c r="F79" s="2" t="s">
        <v>809</v>
      </c>
      <c r="G79" s="2" t="s">
        <v>810</v>
      </c>
    </row>
    <row r="80" spans="1:7" ht="255" x14ac:dyDescent="0.25">
      <c r="A80" s="2" t="s">
        <v>811</v>
      </c>
      <c r="B80" s="2" t="s">
        <v>962</v>
      </c>
      <c r="C80" s="1" t="s">
        <v>812</v>
      </c>
      <c r="D80" s="2" t="s">
        <v>813</v>
      </c>
      <c r="E80" s="2" t="s">
        <v>814</v>
      </c>
      <c r="F80" s="2" t="s">
        <v>815</v>
      </c>
      <c r="G80" s="2" t="s">
        <v>816</v>
      </c>
    </row>
    <row r="81" spans="1:7" ht="180" x14ac:dyDescent="0.25">
      <c r="A81" s="2" t="s">
        <v>817</v>
      </c>
      <c r="B81" s="2" t="s">
        <v>962</v>
      </c>
      <c r="C81" s="1" t="s">
        <v>1014</v>
      </c>
      <c r="D81" s="2" t="s">
        <v>818</v>
      </c>
      <c r="E81" s="2" t="s">
        <v>819</v>
      </c>
      <c r="F81" s="2" t="s">
        <v>820</v>
      </c>
      <c r="G81" s="2" t="s">
        <v>1015</v>
      </c>
    </row>
    <row r="82" spans="1:7" ht="240" x14ac:dyDescent="0.25">
      <c r="A82" s="2" t="s">
        <v>923</v>
      </c>
      <c r="B82" s="2" t="s">
        <v>962</v>
      </c>
      <c r="C82" s="1" t="s">
        <v>290</v>
      </c>
      <c r="D82" s="2" t="s">
        <v>291</v>
      </c>
      <c r="E82" s="2" t="s">
        <v>292</v>
      </c>
      <c r="F82" s="2" t="s">
        <v>293</v>
      </c>
      <c r="G82" s="2" t="s">
        <v>924</v>
      </c>
    </row>
    <row r="83" spans="1:7" ht="180" x14ac:dyDescent="0.25">
      <c r="A83" s="2" t="s">
        <v>294</v>
      </c>
      <c r="B83" s="2" t="s">
        <v>962</v>
      </c>
      <c r="C83" s="1" t="s">
        <v>925</v>
      </c>
      <c r="D83" s="2" t="s">
        <v>295</v>
      </c>
      <c r="E83" s="2" t="s">
        <v>296</v>
      </c>
      <c r="F83" s="2" t="s">
        <v>297</v>
      </c>
      <c r="G83" s="2" t="s">
        <v>926</v>
      </c>
    </row>
    <row r="84" spans="1:7" ht="150" x14ac:dyDescent="0.25">
      <c r="A84" s="2" t="s">
        <v>298</v>
      </c>
      <c r="B84" s="2" t="s">
        <v>962</v>
      </c>
      <c r="C84" s="1" t="s">
        <v>299</v>
      </c>
      <c r="D84" s="2" t="s">
        <v>300</v>
      </c>
      <c r="E84" s="2" t="s">
        <v>301</v>
      </c>
      <c r="F84" s="2" t="s">
        <v>302</v>
      </c>
      <c r="G84" s="2" t="s">
        <v>303</v>
      </c>
    </row>
    <row r="85" spans="1:7" ht="135" x14ac:dyDescent="0.25">
      <c r="A85" s="2" t="s">
        <v>304</v>
      </c>
      <c r="B85" s="2" t="s">
        <v>962</v>
      </c>
      <c r="C85" s="1" t="s">
        <v>305</v>
      </c>
      <c r="D85" s="2" t="s">
        <v>306</v>
      </c>
      <c r="E85" s="2" t="s">
        <v>307</v>
      </c>
      <c r="F85" s="2" t="s">
        <v>308</v>
      </c>
      <c r="G85" s="2" t="s">
        <v>309</v>
      </c>
    </row>
    <row r="86" spans="1:7" ht="120" x14ac:dyDescent="0.25">
      <c r="A86" s="2" t="s">
        <v>310</v>
      </c>
      <c r="B86" s="2" t="s">
        <v>962</v>
      </c>
      <c r="C86" s="1" t="s">
        <v>311</v>
      </c>
      <c r="D86" s="2" t="s">
        <v>312</v>
      </c>
      <c r="E86" s="2" t="s">
        <v>313</v>
      </c>
      <c r="F86" s="2" t="s">
        <v>314</v>
      </c>
      <c r="G86" s="2" t="s">
        <v>315</v>
      </c>
    </row>
    <row r="87" spans="1:7" ht="120" x14ac:dyDescent="0.25">
      <c r="A87" s="2" t="s">
        <v>316</v>
      </c>
      <c r="B87" s="2" t="s">
        <v>962</v>
      </c>
      <c r="C87" s="1" t="s">
        <v>317</v>
      </c>
      <c r="D87" s="2" t="s">
        <v>318</v>
      </c>
      <c r="E87" s="2" t="s">
        <v>319</v>
      </c>
      <c r="F87" s="2" t="s">
        <v>320</v>
      </c>
      <c r="G87" s="2" t="s">
        <v>321</v>
      </c>
    </row>
    <row r="88" spans="1:7" ht="120" x14ac:dyDescent="0.25">
      <c r="A88" s="2" t="s">
        <v>322</v>
      </c>
      <c r="B88" s="2" t="s">
        <v>962</v>
      </c>
      <c r="C88" s="1" t="s">
        <v>323</v>
      </c>
      <c r="D88" s="2" t="s">
        <v>324</v>
      </c>
      <c r="E88" s="2" t="s">
        <v>325</v>
      </c>
      <c r="F88" s="2" t="s">
        <v>326</v>
      </c>
      <c r="G88" s="2" t="s">
        <v>327</v>
      </c>
    </row>
    <row r="89" spans="1:7" ht="180" x14ac:dyDescent="0.25">
      <c r="A89" s="2" t="s">
        <v>328</v>
      </c>
      <c r="B89" s="2" t="s">
        <v>962</v>
      </c>
      <c r="C89" s="1" t="s">
        <v>329</v>
      </c>
      <c r="D89" s="2" t="s">
        <v>330</v>
      </c>
      <c r="E89" s="2" t="s">
        <v>331</v>
      </c>
      <c r="F89" s="2" t="s">
        <v>332</v>
      </c>
      <c r="G89" s="2" t="s">
        <v>333</v>
      </c>
    </row>
    <row r="90" spans="1:7" ht="135" x14ac:dyDescent="0.25">
      <c r="A90" s="2" t="s">
        <v>334</v>
      </c>
      <c r="B90" s="2" t="s">
        <v>962</v>
      </c>
      <c r="C90" s="1" t="s">
        <v>335</v>
      </c>
      <c r="D90" s="2" t="s">
        <v>336</v>
      </c>
      <c r="E90" s="2" t="s">
        <v>337</v>
      </c>
      <c r="F90" s="2" t="s">
        <v>338</v>
      </c>
      <c r="G90" s="2" t="s">
        <v>339</v>
      </c>
    </row>
    <row r="91" spans="1:7" ht="180" x14ac:dyDescent="0.25">
      <c r="A91" s="2" t="s">
        <v>340</v>
      </c>
      <c r="B91" s="2" t="s">
        <v>962</v>
      </c>
      <c r="C91" s="1" t="s">
        <v>341</v>
      </c>
      <c r="D91" s="2" t="s">
        <v>342</v>
      </c>
      <c r="E91" s="2" t="s">
        <v>343</v>
      </c>
      <c r="F91" s="2" t="s">
        <v>344</v>
      </c>
      <c r="G91" s="2" t="s">
        <v>345</v>
      </c>
    </row>
    <row r="92" spans="1:7" ht="150" x14ac:dyDescent="0.25">
      <c r="A92" s="2" t="s">
        <v>346</v>
      </c>
      <c r="B92" s="2" t="s">
        <v>962</v>
      </c>
      <c r="C92" s="1" t="s">
        <v>347</v>
      </c>
      <c r="D92" s="2" t="s">
        <v>348</v>
      </c>
      <c r="E92" s="2" t="s">
        <v>349</v>
      </c>
      <c r="F92" s="2" t="s">
        <v>350</v>
      </c>
      <c r="G92" s="2" t="s">
        <v>351</v>
      </c>
    </row>
    <row r="93" spans="1:7" ht="135" x14ac:dyDescent="0.25">
      <c r="A93" s="2" t="s">
        <v>352</v>
      </c>
      <c r="B93" s="2" t="s">
        <v>962</v>
      </c>
      <c r="C93" s="1" t="s">
        <v>353</v>
      </c>
      <c r="D93" s="2" t="s">
        <v>354</v>
      </c>
      <c r="E93" s="2" t="s">
        <v>355</v>
      </c>
      <c r="F93" s="2" t="s">
        <v>356</v>
      </c>
      <c r="G93" s="2" t="s">
        <v>357</v>
      </c>
    </row>
    <row r="94" spans="1:7" ht="240" x14ac:dyDescent="0.25">
      <c r="A94" s="2" t="s">
        <v>846</v>
      </c>
      <c r="B94" s="2" t="s">
        <v>962</v>
      </c>
      <c r="C94" s="1" t="s">
        <v>821</v>
      </c>
      <c r="D94" s="2" t="s">
        <v>822</v>
      </c>
      <c r="E94" s="2" t="s">
        <v>823</v>
      </c>
      <c r="F94" s="2" t="s">
        <v>847</v>
      </c>
      <c r="G94" s="2" t="s">
        <v>848</v>
      </c>
    </row>
    <row r="95" spans="1:7" ht="225" x14ac:dyDescent="0.25">
      <c r="A95" s="2" t="s">
        <v>849</v>
      </c>
      <c r="B95" s="2" t="s">
        <v>962</v>
      </c>
      <c r="C95" s="1" t="s">
        <v>824</v>
      </c>
      <c r="D95" s="2" t="s">
        <v>822</v>
      </c>
      <c r="E95" s="2" t="s">
        <v>825</v>
      </c>
      <c r="F95" s="2" t="s">
        <v>850</v>
      </c>
      <c r="G95" s="2" t="s">
        <v>851</v>
      </c>
    </row>
    <row r="96" spans="1:7" ht="409.5" x14ac:dyDescent="0.25">
      <c r="A96" s="2" t="s">
        <v>935</v>
      </c>
      <c r="B96" s="2" t="s">
        <v>962</v>
      </c>
      <c r="C96" s="1" t="s">
        <v>936</v>
      </c>
      <c r="D96" s="2" t="s">
        <v>937</v>
      </c>
      <c r="E96" s="2" t="s">
        <v>938</v>
      </c>
      <c r="F96" s="2" t="s">
        <v>939</v>
      </c>
      <c r="G96" s="2" t="s">
        <v>940</v>
      </c>
    </row>
    <row r="97" spans="1:7" ht="390" x14ac:dyDescent="0.25">
      <c r="A97" s="2" t="s">
        <v>941</v>
      </c>
      <c r="B97" s="2" t="s">
        <v>962</v>
      </c>
      <c r="C97" s="1" t="s">
        <v>942</v>
      </c>
      <c r="D97" s="2" t="s">
        <v>937</v>
      </c>
      <c r="E97" s="2" t="s">
        <v>943</v>
      </c>
      <c r="F97" s="2" t="s">
        <v>944</v>
      </c>
      <c r="G97" s="2" t="s">
        <v>945</v>
      </c>
    </row>
    <row r="98" spans="1:7" ht="165" x14ac:dyDescent="0.25">
      <c r="A98" s="2" t="s">
        <v>963</v>
      </c>
      <c r="B98" s="2" t="s">
        <v>739</v>
      </c>
      <c r="C98" s="1" t="s">
        <v>983</v>
      </c>
      <c r="D98" s="2"/>
      <c r="E98" s="2" t="s">
        <v>964</v>
      </c>
      <c r="F98" s="2" t="s">
        <v>965</v>
      </c>
      <c r="G98" s="2" t="s">
        <v>966</v>
      </c>
    </row>
    <row r="99" spans="1:7" ht="105" x14ac:dyDescent="0.25">
      <c r="A99" s="2" t="s">
        <v>967</v>
      </c>
      <c r="B99" s="2" t="s">
        <v>739</v>
      </c>
      <c r="C99" s="1" t="s">
        <v>984</v>
      </c>
      <c r="D99" s="2"/>
      <c r="E99" s="2" t="s">
        <v>968</v>
      </c>
      <c r="F99" s="2" t="s">
        <v>969</v>
      </c>
      <c r="G99" s="2" t="s">
        <v>970</v>
      </c>
    </row>
    <row r="100" spans="1:7" ht="135" x14ac:dyDescent="0.25">
      <c r="A100" s="2" t="s">
        <v>971</v>
      </c>
      <c r="B100" s="2" t="s">
        <v>739</v>
      </c>
      <c r="C100" s="1" t="s">
        <v>985</v>
      </c>
      <c r="D100" s="2"/>
      <c r="E100" s="2" t="s">
        <v>972</v>
      </c>
      <c r="F100" s="2" t="s">
        <v>973</v>
      </c>
      <c r="G100" s="2" t="s">
        <v>974</v>
      </c>
    </row>
    <row r="101" spans="1:7" ht="210" x14ac:dyDescent="0.25">
      <c r="A101" s="2" t="s">
        <v>975</v>
      </c>
      <c r="B101" s="2" t="s">
        <v>739</v>
      </c>
      <c r="C101" s="1" t="s">
        <v>986</v>
      </c>
      <c r="D101" s="2"/>
      <c r="E101" s="2" t="s">
        <v>976</v>
      </c>
      <c r="F101" s="2" t="s">
        <v>977</v>
      </c>
      <c r="G101" s="2" t="s">
        <v>981</v>
      </c>
    </row>
    <row r="102" spans="1:7" ht="135" x14ac:dyDescent="0.25">
      <c r="A102" s="2" t="s">
        <v>978</v>
      </c>
      <c r="B102" s="2" t="s">
        <v>739</v>
      </c>
      <c r="C102" s="1" t="s">
        <v>987</v>
      </c>
      <c r="D102" s="2"/>
      <c r="E102" s="2" t="s">
        <v>979</v>
      </c>
      <c r="F102" s="2" t="s">
        <v>980</v>
      </c>
      <c r="G102" s="2" t="s">
        <v>982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358</v>
      </c>
      <c r="B1" t="s">
        <v>359</v>
      </c>
      <c r="C1" t="s">
        <v>360</v>
      </c>
      <c r="D1" t="s">
        <v>361</v>
      </c>
      <c r="E1" t="s">
        <v>362</v>
      </c>
      <c r="F1" t="s">
        <v>363</v>
      </c>
      <c r="G1" t="s">
        <v>364</v>
      </c>
      <c r="H1" t="s">
        <v>365</v>
      </c>
      <c r="I1" t="s">
        <v>366</v>
      </c>
      <c r="J1" t="s">
        <v>367</v>
      </c>
      <c r="K1" t="s">
        <v>368</v>
      </c>
      <c r="L1" t="s">
        <v>369</v>
      </c>
      <c r="M1" t="s">
        <v>370</v>
      </c>
      <c r="N1" t="s">
        <v>371</v>
      </c>
      <c r="O1" t="s">
        <v>372</v>
      </c>
      <c r="P1" t="s">
        <v>373</v>
      </c>
      <c r="Q1" t="s">
        <v>374</v>
      </c>
      <c r="R1" t="s">
        <v>375</v>
      </c>
      <c r="S1" t="s">
        <v>376</v>
      </c>
      <c r="T1" t="s">
        <v>377</v>
      </c>
      <c r="U1" t="s">
        <v>378</v>
      </c>
      <c r="V1" t="s">
        <v>379</v>
      </c>
      <c r="W1" t="s">
        <v>380</v>
      </c>
    </row>
    <row r="2" spans="1:23" x14ac:dyDescent="0.25">
      <c r="A2" t="s">
        <v>381</v>
      </c>
      <c r="B2">
        <v>2015</v>
      </c>
      <c r="C2" t="s">
        <v>382</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381</v>
      </c>
      <c r="B3">
        <v>2014</v>
      </c>
      <c r="C3" t="s">
        <v>382</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381</v>
      </c>
      <c r="B4">
        <v>2013</v>
      </c>
      <c r="C4" t="s">
        <v>382</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381</v>
      </c>
      <c r="B5">
        <v>2012</v>
      </c>
      <c r="C5" t="s">
        <v>382</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381</v>
      </c>
      <c r="B6">
        <v>2011</v>
      </c>
      <c r="C6" t="s">
        <v>382</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381</v>
      </c>
      <c r="B7">
        <v>2010</v>
      </c>
      <c r="C7" t="s">
        <v>382</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381</v>
      </c>
      <c r="B8">
        <v>2009</v>
      </c>
      <c r="C8" t="s">
        <v>382</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381</v>
      </c>
      <c r="B9">
        <v>2008</v>
      </c>
      <c r="C9" t="s">
        <v>382</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381</v>
      </c>
      <c r="B10">
        <v>2007</v>
      </c>
      <c r="C10" t="s">
        <v>382</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381</v>
      </c>
      <c r="B11">
        <v>2006</v>
      </c>
      <c r="C11" t="s">
        <v>382</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381</v>
      </c>
      <c r="B12">
        <v>2005</v>
      </c>
      <c r="C12" t="s">
        <v>382</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381</v>
      </c>
      <c r="B13">
        <v>2004</v>
      </c>
      <c r="C13" t="s">
        <v>382</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381</v>
      </c>
      <c r="B14">
        <v>2003</v>
      </c>
      <c r="C14" t="s">
        <v>382</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381</v>
      </c>
      <c r="B15">
        <v>2002</v>
      </c>
      <c r="C15" t="s">
        <v>382</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381</v>
      </c>
      <c r="B16">
        <v>2001</v>
      </c>
      <c r="C16" t="s">
        <v>382</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381</v>
      </c>
      <c r="B17">
        <v>2000</v>
      </c>
      <c r="C17" t="s">
        <v>382</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383</v>
      </c>
      <c r="B18">
        <v>2015</v>
      </c>
      <c r="C18" t="s">
        <v>382</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383</v>
      </c>
      <c r="B19">
        <v>2014</v>
      </c>
      <c r="C19" t="s">
        <v>382</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383</v>
      </c>
      <c r="B20">
        <v>2013</v>
      </c>
      <c r="C20" t="s">
        <v>382</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383</v>
      </c>
      <c r="B21">
        <v>2012</v>
      </c>
      <c r="C21" t="s">
        <v>382</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383</v>
      </c>
      <c r="B22">
        <v>2011</v>
      </c>
      <c r="C22" t="s">
        <v>382</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383</v>
      </c>
      <c r="B23">
        <v>2010</v>
      </c>
      <c r="C23" t="s">
        <v>382</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383</v>
      </c>
      <c r="B24">
        <v>2009</v>
      </c>
      <c r="C24" t="s">
        <v>382</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383</v>
      </c>
      <c r="B25">
        <v>2008</v>
      </c>
      <c r="C25" t="s">
        <v>382</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383</v>
      </c>
      <c r="B26">
        <v>2007</v>
      </c>
      <c r="C26" t="s">
        <v>382</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383</v>
      </c>
      <c r="B27">
        <v>2006</v>
      </c>
      <c r="C27" t="s">
        <v>382</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383</v>
      </c>
      <c r="B28">
        <v>2005</v>
      </c>
      <c r="C28" t="s">
        <v>382</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383</v>
      </c>
      <c r="B29">
        <v>2004</v>
      </c>
      <c r="C29" t="s">
        <v>382</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383</v>
      </c>
      <c r="B30">
        <v>2003</v>
      </c>
      <c r="C30" t="s">
        <v>382</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383</v>
      </c>
      <c r="B31">
        <v>2002</v>
      </c>
      <c r="C31" t="s">
        <v>382</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383</v>
      </c>
      <c r="B32">
        <v>2001</v>
      </c>
      <c r="C32" t="s">
        <v>382</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383</v>
      </c>
      <c r="B33">
        <v>2000</v>
      </c>
      <c r="C33" t="s">
        <v>382</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384</v>
      </c>
      <c r="B34">
        <v>2015</v>
      </c>
      <c r="C34" t="s">
        <v>382</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384</v>
      </c>
      <c r="B35">
        <v>2014</v>
      </c>
      <c r="C35" t="s">
        <v>382</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384</v>
      </c>
      <c r="B36">
        <v>2013</v>
      </c>
      <c r="C36" t="s">
        <v>382</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384</v>
      </c>
      <c r="B37">
        <v>2012</v>
      </c>
      <c r="C37" t="s">
        <v>382</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384</v>
      </c>
      <c r="B38">
        <v>2011</v>
      </c>
      <c r="C38" t="s">
        <v>382</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384</v>
      </c>
      <c r="B39">
        <v>2010</v>
      </c>
      <c r="C39" t="s">
        <v>382</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384</v>
      </c>
      <c r="B40">
        <v>2009</v>
      </c>
      <c r="C40" t="s">
        <v>382</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384</v>
      </c>
      <c r="B41">
        <v>2008</v>
      </c>
      <c r="C41" t="s">
        <v>382</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384</v>
      </c>
      <c r="B42">
        <v>2007</v>
      </c>
      <c r="C42" t="s">
        <v>382</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384</v>
      </c>
      <c r="B43">
        <v>2006</v>
      </c>
      <c r="C43" t="s">
        <v>382</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384</v>
      </c>
      <c r="B44">
        <v>2005</v>
      </c>
      <c r="C44" t="s">
        <v>382</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384</v>
      </c>
      <c r="B45">
        <v>2004</v>
      </c>
      <c r="C45" t="s">
        <v>382</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384</v>
      </c>
      <c r="B46">
        <v>2003</v>
      </c>
      <c r="C46" t="s">
        <v>382</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384</v>
      </c>
      <c r="B47">
        <v>2002</v>
      </c>
      <c r="C47" t="s">
        <v>382</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384</v>
      </c>
      <c r="B48">
        <v>2001</v>
      </c>
      <c r="C48" t="s">
        <v>382</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384</v>
      </c>
      <c r="B49">
        <v>2000</v>
      </c>
      <c r="C49" t="s">
        <v>382</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385</v>
      </c>
      <c r="B50">
        <v>2015</v>
      </c>
      <c r="C50" t="s">
        <v>382</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385</v>
      </c>
      <c r="B51">
        <v>2014</v>
      </c>
      <c r="C51" t="s">
        <v>382</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385</v>
      </c>
      <c r="B52">
        <v>2013</v>
      </c>
      <c r="C52" t="s">
        <v>382</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385</v>
      </c>
      <c r="B53">
        <v>2012</v>
      </c>
      <c r="C53" t="s">
        <v>382</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385</v>
      </c>
      <c r="B54">
        <v>2011</v>
      </c>
      <c r="C54" t="s">
        <v>382</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385</v>
      </c>
      <c r="B55">
        <v>2010</v>
      </c>
      <c r="C55" t="s">
        <v>382</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385</v>
      </c>
      <c r="B56">
        <v>2009</v>
      </c>
      <c r="C56" t="s">
        <v>382</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385</v>
      </c>
      <c r="B57">
        <v>2008</v>
      </c>
      <c r="C57" t="s">
        <v>382</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385</v>
      </c>
      <c r="B58">
        <v>2007</v>
      </c>
      <c r="C58" t="s">
        <v>382</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385</v>
      </c>
      <c r="B59">
        <v>2006</v>
      </c>
      <c r="C59" t="s">
        <v>382</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385</v>
      </c>
      <c r="B60">
        <v>2005</v>
      </c>
      <c r="C60" t="s">
        <v>382</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385</v>
      </c>
      <c r="B61">
        <v>2004</v>
      </c>
      <c r="C61" t="s">
        <v>382</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385</v>
      </c>
      <c r="B62">
        <v>2003</v>
      </c>
      <c r="C62" t="s">
        <v>382</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385</v>
      </c>
      <c r="B63">
        <v>2002</v>
      </c>
      <c r="C63" t="s">
        <v>382</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385</v>
      </c>
      <c r="B64">
        <v>2001</v>
      </c>
      <c r="C64" t="s">
        <v>382</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385</v>
      </c>
      <c r="B65">
        <v>2000</v>
      </c>
      <c r="C65" t="s">
        <v>382</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386</v>
      </c>
      <c r="B66">
        <v>2015</v>
      </c>
      <c r="C66" t="s">
        <v>382</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386</v>
      </c>
      <c r="B67">
        <v>2014</v>
      </c>
      <c r="C67" t="s">
        <v>382</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386</v>
      </c>
      <c r="B68">
        <v>2013</v>
      </c>
      <c r="C68" t="s">
        <v>382</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386</v>
      </c>
      <c r="B69">
        <v>2012</v>
      </c>
      <c r="C69" t="s">
        <v>382</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386</v>
      </c>
      <c r="B70">
        <v>2011</v>
      </c>
      <c r="C70" t="s">
        <v>382</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386</v>
      </c>
      <c r="B71">
        <v>2010</v>
      </c>
      <c r="C71" t="s">
        <v>382</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386</v>
      </c>
      <c r="B72">
        <v>2009</v>
      </c>
      <c r="C72" t="s">
        <v>382</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386</v>
      </c>
      <c r="B73">
        <v>2008</v>
      </c>
      <c r="C73" t="s">
        <v>382</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386</v>
      </c>
      <c r="B74">
        <v>2007</v>
      </c>
      <c r="C74" t="s">
        <v>382</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386</v>
      </c>
      <c r="B75">
        <v>2006</v>
      </c>
      <c r="C75" t="s">
        <v>382</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386</v>
      </c>
      <c r="B76">
        <v>2005</v>
      </c>
      <c r="C76" t="s">
        <v>382</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386</v>
      </c>
      <c r="B77">
        <v>2004</v>
      </c>
      <c r="C77" t="s">
        <v>382</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386</v>
      </c>
      <c r="B78">
        <v>2003</v>
      </c>
      <c r="C78" t="s">
        <v>382</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386</v>
      </c>
      <c r="B79">
        <v>2002</v>
      </c>
      <c r="C79" t="s">
        <v>382</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386</v>
      </c>
      <c r="B80">
        <v>2001</v>
      </c>
      <c r="C80" t="s">
        <v>382</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386</v>
      </c>
      <c r="B81">
        <v>2000</v>
      </c>
      <c r="C81" t="s">
        <v>382</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387</v>
      </c>
      <c r="B82">
        <v>2015</v>
      </c>
      <c r="C82" t="s">
        <v>382</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387</v>
      </c>
      <c r="B83">
        <v>2014</v>
      </c>
      <c r="C83" t="s">
        <v>382</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387</v>
      </c>
      <c r="B84">
        <v>2013</v>
      </c>
      <c r="C84" t="s">
        <v>382</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387</v>
      </c>
      <c r="B85">
        <v>2012</v>
      </c>
      <c r="C85" t="s">
        <v>382</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387</v>
      </c>
      <c r="B86">
        <v>2011</v>
      </c>
      <c r="C86" t="s">
        <v>382</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387</v>
      </c>
      <c r="B87">
        <v>2010</v>
      </c>
      <c r="C87" t="s">
        <v>382</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387</v>
      </c>
      <c r="B88">
        <v>2009</v>
      </c>
      <c r="C88" t="s">
        <v>382</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387</v>
      </c>
      <c r="B89">
        <v>2008</v>
      </c>
      <c r="C89" t="s">
        <v>382</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387</v>
      </c>
      <c r="B90">
        <v>2007</v>
      </c>
      <c r="C90" t="s">
        <v>382</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387</v>
      </c>
      <c r="B91">
        <v>2006</v>
      </c>
      <c r="C91" t="s">
        <v>382</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387</v>
      </c>
      <c r="B92">
        <v>2005</v>
      </c>
      <c r="C92" t="s">
        <v>382</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387</v>
      </c>
      <c r="B93">
        <v>2004</v>
      </c>
      <c r="C93" t="s">
        <v>382</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387</v>
      </c>
      <c r="B94">
        <v>2003</v>
      </c>
      <c r="C94" t="s">
        <v>382</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387</v>
      </c>
      <c r="B95">
        <v>2002</v>
      </c>
      <c r="C95" t="s">
        <v>382</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387</v>
      </c>
      <c r="B96">
        <v>2001</v>
      </c>
      <c r="C96" t="s">
        <v>382</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387</v>
      </c>
      <c r="B97">
        <v>2000</v>
      </c>
      <c r="C97" t="s">
        <v>382</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388</v>
      </c>
      <c r="B98">
        <v>2015</v>
      </c>
      <c r="C98" t="s">
        <v>382</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388</v>
      </c>
      <c r="B99">
        <v>2014</v>
      </c>
      <c r="C99" t="s">
        <v>382</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388</v>
      </c>
      <c r="B100">
        <v>2013</v>
      </c>
      <c r="C100" t="s">
        <v>382</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388</v>
      </c>
      <c r="B101">
        <v>2012</v>
      </c>
      <c r="C101" t="s">
        <v>382</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388</v>
      </c>
      <c r="B102">
        <v>2011</v>
      </c>
      <c r="C102" t="s">
        <v>382</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388</v>
      </c>
      <c r="B103">
        <v>2010</v>
      </c>
      <c r="C103" t="s">
        <v>382</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388</v>
      </c>
      <c r="B104">
        <v>2009</v>
      </c>
      <c r="C104" t="s">
        <v>382</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388</v>
      </c>
      <c r="B105">
        <v>2008</v>
      </c>
      <c r="C105" t="s">
        <v>382</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388</v>
      </c>
      <c r="B106">
        <v>2007</v>
      </c>
      <c r="C106" t="s">
        <v>382</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388</v>
      </c>
      <c r="B107">
        <v>2006</v>
      </c>
      <c r="C107" t="s">
        <v>382</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388</v>
      </c>
      <c r="B108">
        <v>2005</v>
      </c>
      <c r="C108" t="s">
        <v>382</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388</v>
      </c>
      <c r="B109">
        <v>2004</v>
      </c>
      <c r="C109" t="s">
        <v>382</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388</v>
      </c>
      <c r="B110">
        <v>2003</v>
      </c>
      <c r="C110" t="s">
        <v>382</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388</v>
      </c>
      <c r="B111">
        <v>2002</v>
      </c>
      <c r="C111" t="s">
        <v>382</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388</v>
      </c>
      <c r="B112">
        <v>2001</v>
      </c>
      <c r="C112" t="s">
        <v>382</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388</v>
      </c>
      <c r="B113">
        <v>2000</v>
      </c>
      <c r="C113" t="s">
        <v>382</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389</v>
      </c>
      <c r="B114">
        <v>2015</v>
      </c>
      <c r="C114" t="s">
        <v>390</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389</v>
      </c>
      <c r="B115">
        <v>2014</v>
      </c>
      <c r="C115" t="s">
        <v>390</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389</v>
      </c>
      <c r="B116">
        <v>2013</v>
      </c>
      <c r="C116" t="s">
        <v>390</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389</v>
      </c>
      <c r="B117">
        <v>2012</v>
      </c>
      <c r="C117" t="s">
        <v>390</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389</v>
      </c>
      <c r="B118">
        <v>2011</v>
      </c>
      <c r="C118" t="s">
        <v>390</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389</v>
      </c>
      <c r="B119">
        <v>2010</v>
      </c>
      <c r="C119" t="s">
        <v>390</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389</v>
      </c>
      <c r="B120">
        <v>2009</v>
      </c>
      <c r="C120" t="s">
        <v>390</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389</v>
      </c>
      <c r="B121">
        <v>2008</v>
      </c>
      <c r="C121" t="s">
        <v>390</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389</v>
      </c>
      <c r="B122">
        <v>2007</v>
      </c>
      <c r="C122" t="s">
        <v>390</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389</v>
      </c>
      <c r="B123">
        <v>2006</v>
      </c>
      <c r="C123" t="s">
        <v>390</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389</v>
      </c>
      <c r="B124">
        <v>2005</v>
      </c>
      <c r="C124" t="s">
        <v>390</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389</v>
      </c>
      <c r="B125">
        <v>2004</v>
      </c>
      <c r="C125" t="s">
        <v>390</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389</v>
      </c>
      <c r="B126">
        <v>2003</v>
      </c>
      <c r="C126" t="s">
        <v>390</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389</v>
      </c>
      <c r="B127">
        <v>2002</v>
      </c>
      <c r="C127" t="s">
        <v>390</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389</v>
      </c>
      <c r="B128">
        <v>2001</v>
      </c>
      <c r="C128" t="s">
        <v>390</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389</v>
      </c>
      <c r="B129">
        <v>2000</v>
      </c>
      <c r="C129" t="s">
        <v>390</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391</v>
      </c>
      <c r="B130">
        <v>2015</v>
      </c>
      <c r="C130" t="s">
        <v>390</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391</v>
      </c>
      <c r="B131">
        <v>2014</v>
      </c>
      <c r="C131" t="s">
        <v>390</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391</v>
      </c>
      <c r="B132">
        <v>2013</v>
      </c>
      <c r="C132" t="s">
        <v>390</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391</v>
      </c>
      <c r="B133">
        <v>2012</v>
      </c>
      <c r="C133" t="s">
        <v>390</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391</v>
      </c>
      <c r="B134">
        <v>2011</v>
      </c>
      <c r="C134" t="s">
        <v>390</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391</v>
      </c>
      <c r="B135">
        <v>2010</v>
      </c>
      <c r="C135" t="s">
        <v>390</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391</v>
      </c>
      <c r="B136">
        <v>2009</v>
      </c>
      <c r="C136" t="s">
        <v>390</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391</v>
      </c>
      <c r="B137">
        <v>2008</v>
      </c>
      <c r="C137" t="s">
        <v>390</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391</v>
      </c>
      <c r="B138">
        <v>2007</v>
      </c>
      <c r="C138" t="s">
        <v>390</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391</v>
      </c>
      <c r="B139">
        <v>2006</v>
      </c>
      <c r="C139" t="s">
        <v>390</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391</v>
      </c>
      <c r="B140">
        <v>2005</v>
      </c>
      <c r="C140" t="s">
        <v>390</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391</v>
      </c>
      <c r="B141">
        <v>2004</v>
      </c>
      <c r="C141" t="s">
        <v>390</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391</v>
      </c>
      <c r="B142">
        <v>2003</v>
      </c>
      <c r="C142" t="s">
        <v>390</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391</v>
      </c>
      <c r="B143">
        <v>2002</v>
      </c>
      <c r="C143" t="s">
        <v>390</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391</v>
      </c>
      <c r="B144">
        <v>2001</v>
      </c>
      <c r="C144" t="s">
        <v>390</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391</v>
      </c>
      <c r="B145">
        <v>2000</v>
      </c>
      <c r="C145" t="s">
        <v>390</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392</v>
      </c>
      <c r="B146">
        <v>2015</v>
      </c>
      <c r="C146" t="s">
        <v>382</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392</v>
      </c>
      <c r="B147">
        <v>2014</v>
      </c>
      <c r="C147" t="s">
        <v>382</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392</v>
      </c>
      <c r="B148">
        <v>2013</v>
      </c>
      <c r="C148" t="s">
        <v>382</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392</v>
      </c>
      <c r="B149">
        <v>2012</v>
      </c>
      <c r="C149" t="s">
        <v>382</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392</v>
      </c>
      <c r="B150">
        <v>2011</v>
      </c>
      <c r="C150" t="s">
        <v>382</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392</v>
      </c>
      <c r="B151">
        <v>2010</v>
      </c>
      <c r="C151" t="s">
        <v>382</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392</v>
      </c>
      <c r="B152">
        <v>2009</v>
      </c>
      <c r="C152" t="s">
        <v>382</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392</v>
      </c>
      <c r="B153">
        <v>2008</v>
      </c>
      <c r="C153" t="s">
        <v>382</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392</v>
      </c>
      <c r="B154">
        <v>2007</v>
      </c>
      <c r="C154" t="s">
        <v>382</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392</v>
      </c>
      <c r="B155">
        <v>2006</v>
      </c>
      <c r="C155" t="s">
        <v>382</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392</v>
      </c>
      <c r="B156">
        <v>2005</v>
      </c>
      <c r="C156" t="s">
        <v>382</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392</v>
      </c>
      <c r="B157">
        <v>2004</v>
      </c>
      <c r="C157" t="s">
        <v>382</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392</v>
      </c>
      <c r="B158">
        <v>2003</v>
      </c>
      <c r="C158" t="s">
        <v>382</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392</v>
      </c>
      <c r="B159">
        <v>2002</v>
      </c>
      <c r="C159" t="s">
        <v>382</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392</v>
      </c>
      <c r="B160">
        <v>2001</v>
      </c>
      <c r="C160" t="s">
        <v>382</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392</v>
      </c>
      <c r="B161">
        <v>2000</v>
      </c>
      <c r="C161" t="s">
        <v>382</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393</v>
      </c>
      <c r="B162">
        <v>2015</v>
      </c>
      <c r="C162" t="s">
        <v>382</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393</v>
      </c>
      <c r="B163">
        <v>2014</v>
      </c>
      <c r="C163" t="s">
        <v>382</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393</v>
      </c>
      <c r="B164">
        <v>2013</v>
      </c>
      <c r="C164" t="s">
        <v>382</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393</v>
      </c>
      <c r="B165">
        <v>2012</v>
      </c>
      <c r="C165" t="s">
        <v>382</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393</v>
      </c>
      <c r="B166">
        <v>2011</v>
      </c>
      <c r="C166" t="s">
        <v>382</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393</v>
      </c>
      <c r="B167">
        <v>2010</v>
      </c>
      <c r="C167" t="s">
        <v>382</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393</v>
      </c>
      <c r="B168">
        <v>2009</v>
      </c>
      <c r="C168" t="s">
        <v>382</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393</v>
      </c>
      <c r="B169">
        <v>2008</v>
      </c>
      <c r="C169" t="s">
        <v>382</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393</v>
      </c>
      <c r="B170">
        <v>2007</v>
      </c>
      <c r="C170" t="s">
        <v>382</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393</v>
      </c>
      <c r="B171">
        <v>2006</v>
      </c>
      <c r="C171" t="s">
        <v>382</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393</v>
      </c>
      <c r="B172">
        <v>2005</v>
      </c>
      <c r="C172" t="s">
        <v>382</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393</v>
      </c>
      <c r="B173">
        <v>2004</v>
      </c>
      <c r="C173" t="s">
        <v>382</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393</v>
      </c>
      <c r="B174">
        <v>2003</v>
      </c>
      <c r="C174" t="s">
        <v>382</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393</v>
      </c>
      <c r="B175">
        <v>2002</v>
      </c>
      <c r="C175" t="s">
        <v>382</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393</v>
      </c>
      <c r="B176">
        <v>2001</v>
      </c>
      <c r="C176" t="s">
        <v>382</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393</v>
      </c>
      <c r="B177">
        <v>2000</v>
      </c>
      <c r="C177" t="s">
        <v>382</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394</v>
      </c>
      <c r="B178">
        <v>2015</v>
      </c>
      <c r="C178" t="s">
        <v>382</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394</v>
      </c>
      <c r="B179">
        <v>2014</v>
      </c>
      <c r="C179" t="s">
        <v>382</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394</v>
      </c>
      <c r="B180">
        <v>2013</v>
      </c>
      <c r="C180" t="s">
        <v>382</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394</v>
      </c>
      <c r="B181">
        <v>2012</v>
      </c>
      <c r="C181" t="s">
        <v>382</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394</v>
      </c>
      <c r="B182">
        <v>2011</v>
      </c>
      <c r="C182" t="s">
        <v>382</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394</v>
      </c>
      <c r="B183">
        <v>2010</v>
      </c>
      <c r="C183" t="s">
        <v>382</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394</v>
      </c>
      <c r="B184">
        <v>2009</v>
      </c>
      <c r="C184" t="s">
        <v>382</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394</v>
      </c>
      <c r="B185">
        <v>2008</v>
      </c>
      <c r="C185" t="s">
        <v>382</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394</v>
      </c>
      <c r="B186">
        <v>2007</v>
      </c>
      <c r="C186" t="s">
        <v>382</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394</v>
      </c>
      <c r="B187">
        <v>2006</v>
      </c>
      <c r="C187" t="s">
        <v>382</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394</v>
      </c>
      <c r="B188">
        <v>2005</v>
      </c>
      <c r="C188" t="s">
        <v>382</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394</v>
      </c>
      <c r="B189">
        <v>2004</v>
      </c>
      <c r="C189" t="s">
        <v>382</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394</v>
      </c>
      <c r="B190">
        <v>2003</v>
      </c>
      <c r="C190" t="s">
        <v>382</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394</v>
      </c>
      <c r="B191">
        <v>2002</v>
      </c>
      <c r="C191" t="s">
        <v>382</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394</v>
      </c>
      <c r="B192">
        <v>2001</v>
      </c>
      <c r="C192" t="s">
        <v>382</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394</v>
      </c>
      <c r="B193">
        <v>2000</v>
      </c>
      <c r="C193" t="s">
        <v>382</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395</v>
      </c>
      <c r="B194">
        <v>2015</v>
      </c>
      <c r="C194" t="s">
        <v>382</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395</v>
      </c>
      <c r="B195">
        <v>2014</v>
      </c>
      <c r="C195" t="s">
        <v>382</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395</v>
      </c>
      <c r="B196">
        <v>2013</v>
      </c>
      <c r="C196" t="s">
        <v>382</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395</v>
      </c>
      <c r="B197">
        <v>2012</v>
      </c>
      <c r="C197" t="s">
        <v>382</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395</v>
      </c>
      <c r="B198">
        <v>2011</v>
      </c>
      <c r="C198" t="s">
        <v>382</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395</v>
      </c>
      <c r="B199">
        <v>2010</v>
      </c>
      <c r="C199" t="s">
        <v>382</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395</v>
      </c>
      <c r="B200">
        <v>2009</v>
      </c>
      <c r="C200" t="s">
        <v>382</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395</v>
      </c>
      <c r="B201">
        <v>2008</v>
      </c>
      <c r="C201" t="s">
        <v>382</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395</v>
      </c>
      <c r="B202">
        <v>2007</v>
      </c>
      <c r="C202" t="s">
        <v>382</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395</v>
      </c>
      <c r="B203">
        <v>2006</v>
      </c>
      <c r="C203" t="s">
        <v>382</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395</v>
      </c>
      <c r="B204">
        <v>2005</v>
      </c>
      <c r="C204" t="s">
        <v>382</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395</v>
      </c>
      <c r="B205">
        <v>2004</v>
      </c>
      <c r="C205" t="s">
        <v>382</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395</v>
      </c>
      <c r="B206">
        <v>2003</v>
      </c>
      <c r="C206" t="s">
        <v>382</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395</v>
      </c>
      <c r="B207">
        <v>2002</v>
      </c>
      <c r="C207" t="s">
        <v>382</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395</v>
      </c>
      <c r="B208">
        <v>2001</v>
      </c>
      <c r="C208" t="s">
        <v>382</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395</v>
      </c>
      <c r="B209">
        <v>2000</v>
      </c>
      <c r="C209" t="s">
        <v>382</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396</v>
      </c>
      <c r="B210">
        <v>2015</v>
      </c>
      <c r="C210" t="s">
        <v>382</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396</v>
      </c>
      <c r="B211">
        <v>2014</v>
      </c>
      <c r="C211" t="s">
        <v>382</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396</v>
      </c>
      <c r="B212">
        <v>2013</v>
      </c>
      <c r="C212" t="s">
        <v>382</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396</v>
      </c>
      <c r="B213">
        <v>2012</v>
      </c>
      <c r="C213" t="s">
        <v>382</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396</v>
      </c>
      <c r="B214">
        <v>2011</v>
      </c>
      <c r="C214" t="s">
        <v>382</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396</v>
      </c>
      <c r="B215">
        <v>2010</v>
      </c>
      <c r="C215" t="s">
        <v>382</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396</v>
      </c>
      <c r="B216">
        <v>2009</v>
      </c>
      <c r="C216" t="s">
        <v>382</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396</v>
      </c>
      <c r="B217">
        <v>2008</v>
      </c>
      <c r="C217" t="s">
        <v>382</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396</v>
      </c>
      <c r="B218">
        <v>2007</v>
      </c>
      <c r="C218" t="s">
        <v>382</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396</v>
      </c>
      <c r="B219">
        <v>2006</v>
      </c>
      <c r="C219" t="s">
        <v>382</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396</v>
      </c>
      <c r="B220">
        <v>2005</v>
      </c>
      <c r="C220" t="s">
        <v>382</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396</v>
      </c>
      <c r="B221">
        <v>2004</v>
      </c>
      <c r="C221" t="s">
        <v>382</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396</v>
      </c>
      <c r="B222">
        <v>2003</v>
      </c>
      <c r="C222" t="s">
        <v>382</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396</v>
      </c>
      <c r="B223">
        <v>2002</v>
      </c>
      <c r="C223" t="s">
        <v>382</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396</v>
      </c>
      <c r="B224">
        <v>2001</v>
      </c>
      <c r="C224" t="s">
        <v>382</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396</v>
      </c>
      <c r="B225">
        <v>2000</v>
      </c>
      <c r="C225" t="s">
        <v>382</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397</v>
      </c>
      <c r="B226">
        <v>2015</v>
      </c>
      <c r="C226" t="s">
        <v>382</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397</v>
      </c>
      <c r="B227">
        <v>2014</v>
      </c>
      <c r="C227" t="s">
        <v>382</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397</v>
      </c>
      <c r="B228">
        <v>2013</v>
      </c>
      <c r="C228" t="s">
        <v>382</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397</v>
      </c>
      <c r="B229">
        <v>2012</v>
      </c>
      <c r="C229" t="s">
        <v>382</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397</v>
      </c>
      <c r="B230">
        <v>2011</v>
      </c>
      <c r="C230" t="s">
        <v>382</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397</v>
      </c>
      <c r="B231">
        <v>2010</v>
      </c>
      <c r="C231" t="s">
        <v>382</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397</v>
      </c>
      <c r="B232">
        <v>2009</v>
      </c>
      <c r="C232" t="s">
        <v>382</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397</v>
      </c>
      <c r="B233">
        <v>2008</v>
      </c>
      <c r="C233" t="s">
        <v>382</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397</v>
      </c>
      <c r="B234">
        <v>2007</v>
      </c>
      <c r="C234" t="s">
        <v>382</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397</v>
      </c>
      <c r="B235">
        <v>2006</v>
      </c>
      <c r="C235" t="s">
        <v>382</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397</v>
      </c>
      <c r="B236">
        <v>2005</v>
      </c>
      <c r="C236" t="s">
        <v>382</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397</v>
      </c>
      <c r="B237">
        <v>2004</v>
      </c>
      <c r="C237" t="s">
        <v>382</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397</v>
      </c>
      <c r="B238">
        <v>2003</v>
      </c>
      <c r="C238" t="s">
        <v>382</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397</v>
      </c>
      <c r="B239">
        <v>2002</v>
      </c>
      <c r="C239" t="s">
        <v>382</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397</v>
      </c>
      <c r="B240">
        <v>2001</v>
      </c>
      <c r="C240" t="s">
        <v>382</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397</v>
      </c>
      <c r="B241">
        <v>2000</v>
      </c>
      <c r="C241" t="s">
        <v>382</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398</v>
      </c>
      <c r="B242">
        <v>2015</v>
      </c>
      <c r="C242" t="s">
        <v>390</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398</v>
      </c>
      <c r="B243">
        <v>2014</v>
      </c>
      <c r="C243" t="s">
        <v>390</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398</v>
      </c>
      <c r="B244">
        <v>2013</v>
      </c>
      <c r="C244" t="s">
        <v>390</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398</v>
      </c>
      <c r="B245">
        <v>2012</v>
      </c>
      <c r="C245" t="s">
        <v>390</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398</v>
      </c>
      <c r="B246">
        <v>2011</v>
      </c>
      <c r="C246" t="s">
        <v>390</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398</v>
      </c>
      <c r="B247">
        <v>2010</v>
      </c>
      <c r="C247" t="s">
        <v>390</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398</v>
      </c>
      <c r="B248">
        <v>2009</v>
      </c>
      <c r="C248" t="s">
        <v>390</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398</v>
      </c>
      <c r="B249">
        <v>2008</v>
      </c>
      <c r="C249" t="s">
        <v>390</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398</v>
      </c>
      <c r="B250">
        <v>2007</v>
      </c>
      <c r="C250" t="s">
        <v>390</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398</v>
      </c>
      <c r="B251">
        <v>2006</v>
      </c>
      <c r="C251" t="s">
        <v>390</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398</v>
      </c>
      <c r="B252">
        <v>2005</v>
      </c>
      <c r="C252" t="s">
        <v>390</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398</v>
      </c>
      <c r="B253">
        <v>2004</v>
      </c>
      <c r="C253" t="s">
        <v>390</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398</v>
      </c>
      <c r="B254">
        <v>2003</v>
      </c>
      <c r="C254" t="s">
        <v>390</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398</v>
      </c>
      <c r="B255">
        <v>2002</v>
      </c>
      <c r="C255" t="s">
        <v>390</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398</v>
      </c>
      <c r="B256">
        <v>2001</v>
      </c>
      <c r="C256" t="s">
        <v>390</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398</v>
      </c>
      <c r="B257">
        <v>2000</v>
      </c>
      <c r="C257" t="s">
        <v>390</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399</v>
      </c>
      <c r="B258">
        <v>2015</v>
      </c>
      <c r="C258" t="s">
        <v>382</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399</v>
      </c>
      <c r="B259">
        <v>2014</v>
      </c>
      <c r="C259" t="s">
        <v>382</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399</v>
      </c>
      <c r="B260">
        <v>2013</v>
      </c>
      <c r="C260" t="s">
        <v>382</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399</v>
      </c>
      <c r="B261">
        <v>2012</v>
      </c>
      <c r="C261" t="s">
        <v>382</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399</v>
      </c>
      <c r="B262">
        <v>2011</v>
      </c>
      <c r="C262" t="s">
        <v>382</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399</v>
      </c>
      <c r="B263">
        <v>2010</v>
      </c>
      <c r="C263" t="s">
        <v>382</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399</v>
      </c>
      <c r="B264">
        <v>2009</v>
      </c>
      <c r="C264" t="s">
        <v>382</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399</v>
      </c>
      <c r="B265">
        <v>2008</v>
      </c>
      <c r="C265" t="s">
        <v>382</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399</v>
      </c>
      <c r="B266">
        <v>2007</v>
      </c>
      <c r="C266" t="s">
        <v>382</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399</v>
      </c>
      <c r="B267">
        <v>2006</v>
      </c>
      <c r="C267" t="s">
        <v>382</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399</v>
      </c>
      <c r="B268">
        <v>2005</v>
      </c>
      <c r="C268" t="s">
        <v>382</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399</v>
      </c>
      <c r="B269">
        <v>2004</v>
      </c>
      <c r="C269" t="s">
        <v>382</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399</v>
      </c>
      <c r="B270">
        <v>2003</v>
      </c>
      <c r="C270" t="s">
        <v>382</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399</v>
      </c>
      <c r="B271">
        <v>2002</v>
      </c>
      <c r="C271" t="s">
        <v>382</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399</v>
      </c>
      <c r="B272">
        <v>2001</v>
      </c>
      <c r="C272" t="s">
        <v>382</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399</v>
      </c>
      <c r="B273">
        <v>2000</v>
      </c>
      <c r="C273" t="s">
        <v>382</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400</v>
      </c>
      <c r="B274">
        <v>2015</v>
      </c>
      <c r="C274" t="s">
        <v>382</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400</v>
      </c>
      <c r="B275">
        <v>2014</v>
      </c>
      <c r="C275" t="s">
        <v>382</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400</v>
      </c>
      <c r="B276">
        <v>2013</v>
      </c>
      <c r="C276" t="s">
        <v>382</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400</v>
      </c>
      <c r="B277">
        <v>2012</v>
      </c>
      <c r="C277" t="s">
        <v>382</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400</v>
      </c>
      <c r="B278">
        <v>2011</v>
      </c>
      <c r="C278" t="s">
        <v>382</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400</v>
      </c>
      <c r="B279">
        <v>2010</v>
      </c>
      <c r="C279" t="s">
        <v>382</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400</v>
      </c>
      <c r="B280">
        <v>2009</v>
      </c>
      <c r="C280" t="s">
        <v>382</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400</v>
      </c>
      <c r="B281">
        <v>2008</v>
      </c>
      <c r="C281" t="s">
        <v>382</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400</v>
      </c>
      <c r="B282">
        <v>2007</v>
      </c>
      <c r="C282" t="s">
        <v>382</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400</v>
      </c>
      <c r="B283">
        <v>2006</v>
      </c>
      <c r="C283" t="s">
        <v>382</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400</v>
      </c>
      <c r="B284">
        <v>2005</v>
      </c>
      <c r="C284" t="s">
        <v>382</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400</v>
      </c>
      <c r="B285">
        <v>2004</v>
      </c>
      <c r="C285" t="s">
        <v>382</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400</v>
      </c>
      <c r="B286">
        <v>2003</v>
      </c>
      <c r="C286" t="s">
        <v>382</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400</v>
      </c>
      <c r="B287">
        <v>2002</v>
      </c>
      <c r="C287" t="s">
        <v>382</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400</v>
      </c>
      <c r="B288">
        <v>2001</v>
      </c>
      <c r="C288" t="s">
        <v>382</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400</v>
      </c>
      <c r="B289">
        <v>2000</v>
      </c>
      <c r="C289" t="s">
        <v>382</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401</v>
      </c>
      <c r="B290">
        <v>2015</v>
      </c>
      <c r="C290" t="s">
        <v>382</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401</v>
      </c>
      <c r="B291">
        <v>2014</v>
      </c>
      <c r="C291" t="s">
        <v>382</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401</v>
      </c>
      <c r="B292">
        <v>2013</v>
      </c>
      <c r="C292" t="s">
        <v>382</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401</v>
      </c>
      <c r="B293">
        <v>2012</v>
      </c>
      <c r="C293" t="s">
        <v>382</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401</v>
      </c>
      <c r="B294">
        <v>2011</v>
      </c>
      <c r="C294" t="s">
        <v>382</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401</v>
      </c>
      <c r="B295">
        <v>2010</v>
      </c>
      <c r="C295" t="s">
        <v>382</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401</v>
      </c>
      <c r="B296">
        <v>2009</v>
      </c>
      <c r="C296" t="s">
        <v>382</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401</v>
      </c>
      <c r="B297">
        <v>2008</v>
      </c>
      <c r="C297" t="s">
        <v>382</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401</v>
      </c>
      <c r="B298">
        <v>2007</v>
      </c>
      <c r="C298" t="s">
        <v>382</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401</v>
      </c>
      <c r="B299">
        <v>2006</v>
      </c>
      <c r="C299" t="s">
        <v>382</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401</v>
      </c>
      <c r="B300">
        <v>2005</v>
      </c>
      <c r="C300" t="s">
        <v>382</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401</v>
      </c>
      <c r="B301">
        <v>2004</v>
      </c>
      <c r="C301" t="s">
        <v>382</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401</v>
      </c>
      <c r="B302">
        <v>2003</v>
      </c>
      <c r="C302" t="s">
        <v>382</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401</v>
      </c>
      <c r="B303">
        <v>2002</v>
      </c>
      <c r="C303" t="s">
        <v>382</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401</v>
      </c>
      <c r="B304">
        <v>2001</v>
      </c>
      <c r="C304" t="s">
        <v>382</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401</v>
      </c>
      <c r="B305">
        <v>2000</v>
      </c>
      <c r="C305" t="s">
        <v>382</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402</v>
      </c>
      <c r="B306">
        <v>2015</v>
      </c>
      <c r="C306" t="s">
        <v>382</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402</v>
      </c>
      <c r="B307">
        <v>2014</v>
      </c>
      <c r="C307" t="s">
        <v>382</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402</v>
      </c>
      <c r="B308">
        <v>2013</v>
      </c>
      <c r="C308" t="s">
        <v>382</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402</v>
      </c>
      <c r="B309">
        <v>2012</v>
      </c>
      <c r="C309" t="s">
        <v>382</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402</v>
      </c>
      <c r="B310">
        <v>2011</v>
      </c>
      <c r="C310" t="s">
        <v>382</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402</v>
      </c>
      <c r="B311">
        <v>2010</v>
      </c>
      <c r="C311" t="s">
        <v>382</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402</v>
      </c>
      <c r="B312">
        <v>2009</v>
      </c>
      <c r="C312" t="s">
        <v>382</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402</v>
      </c>
      <c r="B313">
        <v>2008</v>
      </c>
      <c r="C313" t="s">
        <v>382</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402</v>
      </c>
      <c r="B314">
        <v>2007</v>
      </c>
      <c r="C314" t="s">
        <v>382</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402</v>
      </c>
      <c r="B315">
        <v>2006</v>
      </c>
      <c r="C315" t="s">
        <v>382</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402</v>
      </c>
      <c r="B316">
        <v>2005</v>
      </c>
      <c r="C316" t="s">
        <v>382</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402</v>
      </c>
      <c r="B317">
        <v>2004</v>
      </c>
      <c r="C317" t="s">
        <v>382</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402</v>
      </c>
      <c r="B318">
        <v>2003</v>
      </c>
      <c r="C318" t="s">
        <v>382</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402</v>
      </c>
      <c r="B319">
        <v>2002</v>
      </c>
      <c r="C319" t="s">
        <v>382</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402</v>
      </c>
      <c r="B320">
        <v>2001</v>
      </c>
      <c r="C320" t="s">
        <v>382</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402</v>
      </c>
      <c r="B321">
        <v>2000</v>
      </c>
      <c r="C321" t="s">
        <v>382</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403</v>
      </c>
      <c r="B322">
        <v>2015</v>
      </c>
      <c r="C322" t="s">
        <v>382</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403</v>
      </c>
      <c r="B323">
        <v>2014</v>
      </c>
      <c r="C323" t="s">
        <v>382</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403</v>
      </c>
      <c r="B324">
        <v>2013</v>
      </c>
      <c r="C324" t="s">
        <v>382</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403</v>
      </c>
      <c r="B325">
        <v>2012</v>
      </c>
      <c r="C325" t="s">
        <v>382</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403</v>
      </c>
      <c r="B326">
        <v>2011</v>
      </c>
      <c r="C326" t="s">
        <v>382</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403</v>
      </c>
      <c r="B327">
        <v>2010</v>
      </c>
      <c r="C327" t="s">
        <v>382</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403</v>
      </c>
      <c r="B328">
        <v>2009</v>
      </c>
      <c r="C328" t="s">
        <v>382</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403</v>
      </c>
      <c r="B329">
        <v>2008</v>
      </c>
      <c r="C329" t="s">
        <v>382</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403</v>
      </c>
      <c r="B330">
        <v>2007</v>
      </c>
      <c r="C330" t="s">
        <v>382</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403</v>
      </c>
      <c r="B331">
        <v>2006</v>
      </c>
      <c r="C331" t="s">
        <v>382</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403</v>
      </c>
      <c r="B332">
        <v>2005</v>
      </c>
      <c r="C332" t="s">
        <v>382</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403</v>
      </c>
      <c r="B333">
        <v>2004</v>
      </c>
      <c r="C333" t="s">
        <v>382</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403</v>
      </c>
      <c r="B334">
        <v>2003</v>
      </c>
      <c r="C334" t="s">
        <v>382</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403</v>
      </c>
      <c r="B335">
        <v>2002</v>
      </c>
      <c r="C335" t="s">
        <v>382</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403</v>
      </c>
      <c r="B336">
        <v>2001</v>
      </c>
      <c r="C336" t="s">
        <v>382</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403</v>
      </c>
      <c r="B337">
        <v>2000</v>
      </c>
      <c r="C337" t="s">
        <v>382</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404</v>
      </c>
      <c r="B338">
        <v>2015</v>
      </c>
      <c r="C338" t="s">
        <v>382</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404</v>
      </c>
      <c r="B339">
        <v>2014</v>
      </c>
      <c r="C339" t="s">
        <v>382</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404</v>
      </c>
      <c r="B340">
        <v>2013</v>
      </c>
      <c r="C340" t="s">
        <v>382</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404</v>
      </c>
      <c r="B341">
        <v>2012</v>
      </c>
      <c r="C341" t="s">
        <v>382</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404</v>
      </c>
      <c r="B342">
        <v>2011</v>
      </c>
      <c r="C342" t="s">
        <v>382</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404</v>
      </c>
      <c r="B343">
        <v>2010</v>
      </c>
      <c r="C343" t="s">
        <v>382</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404</v>
      </c>
      <c r="B344">
        <v>2009</v>
      </c>
      <c r="C344" t="s">
        <v>382</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404</v>
      </c>
      <c r="B345">
        <v>2008</v>
      </c>
      <c r="C345" t="s">
        <v>382</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404</v>
      </c>
      <c r="B346">
        <v>2007</v>
      </c>
      <c r="C346" t="s">
        <v>382</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404</v>
      </c>
      <c r="B347">
        <v>2006</v>
      </c>
      <c r="C347" t="s">
        <v>382</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404</v>
      </c>
      <c r="B348">
        <v>2005</v>
      </c>
      <c r="C348" t="s">
        <v>382</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404</v>
      </c>
      <c r="B349">
        <v>2004</v>
      </c>
      <c r="C349" t="s">
        <v>382</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404</v>
      </c>
      <c r="B350">
        <v>2003</v>
      </c>
      <c r="C350" t="s">
        <v>382</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404</v>
      </c>
      <c r="B351">
        <v>2002</v>
      </c>
      <c r="C351" t="s">
        <v>382</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404</v>
      </c>
      <c r="B352">
        <v>2001</v>
      </c>
      <c r="C352" t="s">
        <v>382</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404</v>
      </c>
      <c r="B353">
        <v>2000</v>
      </c>
      <c r="C353" t="s">
        <v>382</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405</v>
      </c>
      <c r="B354">
        <v>2015</v>
      </c>
      <c r="C354" t="s">
        <v>382</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405</v>
      </c>
      <c r="B355">
        <v>2014</v>
      </c>
      <c r="C355" t="s">
        <v>382</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405</v>
      </c>
      <c r="B356">
        <v>2013</v>
      </c>
      <c r="C356" t="s">
        <v>382</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405</v>
      </c>
      <c r="B357">
        <v>2012</v>
      </c>
      <c r="C357" t="s">
        <v>382</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405</v>
      </c>
      <c r="B358">
        <v>2011</v>
      </c>
      <c r="C358" t="s">
        <v>382</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405</v>
      </c>
      <c r="B359">
        <v>2010</v>
      </c>
      <c r="C359" t="s">
        <v>382</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405</v>
      </c>
      <c r="B360">
        <v>2009</v>
      </c>
      <c r="C360" t="s">
        <v>382</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405</v>
      </c>
      <c r="B361">
        <v>2008</v>
      </c>
      <c r="C361" t="s">
        <v>382</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405</v>
      </c>
      <c r="B362">
        <v>2007</v>
      </c>
      <c r="C362" t="s">
        <v>382</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405</v>
      </c>
      <c r="B363">
        <v>2006</v>
      </c>
      <c r="C363" t="s">
        <v>382</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405</v>
      </c>
      <c r="B364">
        <v>2005</v>
      </c>
      <c r="C364" t="s">
        <v>382</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405</v>
      </c>
      <c r="B365">
        <v>2004</v>
      </c>
      <c r="C365" t="s">
        <v>382</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405</v>
      </c>
      <c r="B366">
        <v>2003</v>
      </c>
      <c r="C366" t="s">
        <v>382</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405</v>
      </c>
      <c r="B367">
        <v>2002</v>
      </c>
      <c r="C367" t="s">
        <v>382</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405</v>
      </c>
      <c r="B368">
        <v>2001</v>
      </c>
      <c r="C368" t="s">
        <v>382</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405</v>
      </c>
      <c r="B369">
        <v>2000</v>
      </c>
      <c r="C369" t="s">
        <v>382</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406</v>
      </c>
      <c r="B370">
        <v>2015</v>
      </c>
      <c r="C370" t="s">
        <v>382</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406</v>
      </c>
      <c r="B371">
        <v>2014</v>
      </c>
      <c r="C371" t="s">
        <v>382</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406</v>
      </c>
      <c r="B372">
        <v>2013</v>
      </c>
      <c r="C372" t="s">
        <v>382</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406</v>
      </c>
      <c r="B373">
        <v>2012</v>
      </c>
      <c r="C373" t="s">
        <v>382</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406</v>
      </c>
      <c r="B374">
        <v>2011</v>
      </c>
      <c r="C374" t="s">
        <v>382</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406</v>
      </c>
      <c r="B375">
        <v>2010</v>
      </c>
      <c r="C375" t="s">
        <v>382</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406</v>
      </c>
      <c r="B376">
        <v>2009</v>
      </c>
      <c r="C376" t="s">
        <v>382</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406</v>
      </c>
      <c r="B377">
        <v>2008</v>
      </c>
      <c r="C377" t="s">
        <v>382</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406</v>
      </c>
      <c r="B378">
        <v>2007</v>
      </c>
      <c r="C378" t="s">
        <v>382</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406</v>
      </c>
      <c r="B379">
        <v>2006</v>
      </c>
      <c r="C379" t="s">
        <v>382</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406</v>
      </c>
      <c r="B380">
        <v>2005</v>
      </c>
      <c r="C380" t="s">
        <v>382</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406</v>
      </c>
      <c r="B381">
        <v>2004</v>
      </c>
      <c r="C381" t="s">
        <v>382</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406</v>
      </c>
      <c r="B382">
        <v>2003</v>
      </c>
      <c r="C382" t="s">
        <v>382</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406</v>
      </c>
      <c r="B383">
        <v>2002</v>
      </c>
      <c r="C383" t="s">
        <v>382</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406</v>
      </c>
      <c r="B384">
        <v>2001</v>
      </c>
      <c r="C384" t="s">
        <v>382</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406</v>
      </c>
      <c r="B385">
        <v>2000</v>
      </c>
      <c r="C385" t="s">
        <v>382</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407</v>
      </c>
      <c r="B386">
        <v>2015</v>
      </c>
      <c r="C386" t="s">
        <v>390</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407</v>
      </c>
      <c r="B387">
        <v>2014</v>
      </c>
      <c r="C387" t="s">
        <v>390</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407</v>
      </c>
      <c r="B388">
        <v>2013</v>
      </c>
      <c r="C388" t="s">
        <v>390</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407</v>
      </c>
      <c r="B389">
        <v>2012</v>
      </c>
      <c r="C389" t="s">
        <v>390</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407</v>
      </c>
      <c r="B390">
        <v>2011</v>
      </c>
      <c r="C390" t="s">
        <v>390</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407</v>
      </c>
      <c r="B391">
        <v>2010</v>
      </c>
      <c r="C391" t="s">
        <v>390</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407</v>
      </c>
      <c r="B392">
        <v>2009</v>
      </c>
      <c r="C392" t="s">
        <v>390</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407</v>
      </c>
      <c r="B393">
        <v>2008</v>
      </c>
      <c r="C393" t="s">
        <v>390</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407</v>
      </c>
      <c r="B394">
        <v>2007</v>
      </c>
      <c r="C394" t="s">
        <v>390</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407</v>
      </c>
      <c r="B395">
        <v>2006</v>
      </c>
      <c r="C395" t="s">
        <v>390</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407</v>
      </c>
      <c r="B396">
        <v>2005</v>
      </c>
      <c r="C396" t="s">
        <v>390</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407</v>
      </c>
      <c r="B397">
        <v>2004</v>
      </c>
      <c r="C397" t="s">
        <v>390</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407</v>
      </c>
      <c r="B398">
        <v>2003</v>
      </c>
      <c r="C398" t="s">
        <v>390</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407</v>
      </c>
      <c r="B399">
        <v>2002</v>
      </c>
      <c r="C399" t="s">
        <v>390</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407</v>
      </c>
      <c r="B400">
        <v>2001</v>
      </c>
      <c r="C400" t="s">
        <v>390</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407</v>
      </c>
      <c r="B401">
        <v>2000</v>
      </c>
      <c r="C401" t="s">
        <v>390</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408</v>
      </c>
      <c r="B402">
        <v>2015</v>
      </c>
      <c r="C402" t="s">
        <v>382</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408</v>
      </c>
      <c r="B403">
        <v>2014</v>
      </c>
      <c r="C403" t="s">
        <v>382</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408</v>
      </c>
      <c r="B404">
        <v>2013</v>
      </c>
      <c r="C404" t="s">
        <v>382</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408</v>
      </c>
      <c r="B405">
        <v>2012</v>
      </c>
      <c r="C405" t="s">
        <v>382</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408</v>
      </c>
      <c r="B406">
        <v>2011</v>
      </c>
      <c r="C406" t="s">
        <v>382</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408</v>
      </c>
      <c r="B407">
        <v>2010</v>
      </c>
      <c r="C407" t="s">
        <v>382</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408</v>
      </c>
      <c r="B408">
        <v>2009</v>
      </c>
      <c r="C408" t="s">
        <v>382</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408</v>
      </c>
      <c r="B409">
        <v>2008</v>
      </c>
      <c r="C409" t="s">
        <v>382</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408</v>
      </c>
      <c r="B410">
        <v>2007</v>
      </c>
      <c r="C410" t="s">
        <v>382</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408</v>
      </c>
      <c r="B411">
        <v>2006</v>
      </c>
      <c r="C411" t="s">
        <v>382</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408</v>
      </c>
      <c r="B412">
        <v>2005</v>
      </c>
      <c r="C412" t="s">
        <v>382</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408</v>
      </c>
      <c r="B413">
        <v>2004</v>
      </c>
      <c r="C413" t="s">
        <v>382</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408</v>
      </c>
      <c r="B414">
        <v>2003</v>
      </c>
      <c r="C414" t="s">
        <v>382</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408</v>
      </c>
      <c r="B415">
        <v>2002</v>
      </c>
      <c r="C415" t="s">
        <v>382</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408</v>
      </c>
      <c r="B416">
        <v>2001</v>
      </c>
      <c r="C416" t="s">
        <v>382</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408</v>
      </c>
      <c r="B417">
        <v>2000</v>
      </c>
      <c r="C417" t="s">
        <v>382</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409</v>
      </c>
      <c r="B418">
        <v>2015</v>
      </c>
      <c r="C418" t="s">
        <v>382</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409</v>
      </c>
      <c r="B419">
        <v>2014</v>
      </c>
      <c r="C419" t="s">
        <v>382</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409</v>
      </c>
      <c r="B420">
        <v>2013</v>
      </c>
      <c r="C420" t="s">
        <v>382</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409</v>
      </c>
      <c r="B421">
        <v>2012</v>
      </c>
      <c r="C421" t="s">
        <v>382</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409</v>
      </c>
      <c r="B422">
        <v>2011</v>
      </c>
      <c r="C422" t="s">
        <v>382</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409</v>
      </c>
      <c r="B423">
        <v>2010</v>
      </c>
      <c r="C423" t="s">
        <v>382</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409</v>
      </c>
      <c r="B424">
        <v>2009</v>
      </c>
      <c r="C424" t="s">
        <v>382</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409</v>
      </c>
      <c r="B425">
        <v>2008</v>
      </c>
      <c r="C425" t="s">
        <v>382</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409</v>
      </c>
      <c r="B426">
        <v>2007</v>
      </c>
      <c r="C426" t="s">
        <v>382</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409</v>
      </c>
      <c r="B427">
        <v>2006</v>
      </c>
      <c r="C427" t="s">
        <v>382</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409</v>
      </c>
      <c r="B428">
        <v>2005</v>
      </c>
      <c r="C428" t="s">
        <v>382</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409</v>
      </c>
      <c r="B429">
        <v>2004</v>
      </c>
      <c r="C429" t="s">
        <v>382</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409</v>
      </c>
      <c r="B430">
        <v>2003</v>
      </c>
      <c r="C430" t="s">
        <v>382</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409</v>
      </c>
      <c r="B431">
        <v>2002</v>
      </c>
      <c r="C431" t="s">
        <v>382</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409</v>
      </c>
      <c r="B432">
        <v>2001</v>
      </c>
      <c r="C432" t="s">
        <v>382</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409</v>
      </c>
      <c r="B433">
        <v>2000</v>
      </c>
      <c r="C433" t="s">
        <v>382</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410</v>
      </c>
      <c r="B434">
        <v>2015</v>
      </c>
      <c r="C434" t="s">
        <v>382</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410</v>
      </c>
      <c r="B435">
        <v>2014</v>
      </c>
      <c r="C435" t="s">
        <v>382</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410</v>
      </c>
      <c r="B436">
        <v>2013</v>
      </c>
      <c r="C436" t="s">
        <v>382</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410</v>
      </c>
      <c r="B437">
        <v>2012</v>
      </c>
      <c r="C437" t="s">
        <v>382</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410</v>
      </c>
      <c r="B438">
        <v>2011</v>
      </c>
      <c r="C438" t="s">
        <v>382</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410</v>
      </c>
      <c r="B439">
        <v>2010</v>
      </c>
      <c r="C439" t="s">
        <v>382</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410</v>
      </c>
      <c r="B440">
        <v>2009</v>
      </c>
      <c r="C440" t="s">
        <v>382</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410</v>
      </c>
      <c r="B441">
        <v>2008</v>
      </c>
      <c r="C441" t="s">
        <v>382</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410</v>
      </c>
      <c r="B442">
        <v>2007</v>
      </c>
      <c r="C442" t="s">
        <v>382</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410</v>
      </c>
      <c r="B443">
        <v>2006</v>
      </c>
      <c r="C443" t="s">
        <v>382</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410</v>
      </c>
      <c r="B444">
        <v>2005</v>
      </c>
      <c r="C444" t="s">
        <v>382</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410</v>
      </c>
      <c r="B445">
        <v>2004</v>
      </c>
      <c r="C445" t="s">
        <v>382</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410</v>
      </c>
      <c r="B446">
        <v>2003</v>
      </c>
      <c r="C446" t="s">
        <v>382</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410</v>
      </c>
      <c r="B447">
        <v>2002</v>
      </c>
      <c r="C447" t="s">
        <v>382</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410</v>
      </c>
      <c r="B448">
        <v>2001</v>
      </c>
      <c r="C448" t="s">
        <v>382</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410</v>
      </c>
      <c r="B449">
        <v>2000</v>
      </c>
      <c r="C449" t="s">
        <v>382</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411</v>
      </c>
      <c r="B450">
        <v>2015</v>
      </c>
      <c r="C450" t="s">
        <v>382</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411</v>
      </c>
      <c r="B451">
        <v>2014</v>
      </c>
      <c r="C451" t="s">
        <v>382</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411</v>
      </c>
      <c r="B452">
        <v>2013</v>
      </c>
      <c r="C452" t="s">
        <v>382</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411</v>
      </c>
      <c r="B453">
        <v>2012</v>
      </c>
      <c r="C453" t="s">
        <v>382</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411</v>
      </c>
      <c r="B454">
        <v>2011</v>
      </c>
      <c r="C454" t="s">
        <v>382</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411</v>
      </c>
      <c r="B455">
        <v>2010</v>
      </c>
      <c r="C455" t="s">
        <v>382</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411</v>
      </c>
      <c r="B456">
        <v>2009</v>
      </c>
      <c r="C456" t="s">
        <v>382</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411</v>
      </c>
      <c r="B457">
        <v>2008</v>
      </c>
      <c r="C457" t="s">
        <v>382</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411</v>
      </c>
      <c r="B458">
        <v>2007</v>
      </c>
      <c r="C458" t="s">
        <v>382</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411</v>
      </c>
      <c r="B459">
        <v>2006</v>
      </c>
      <c r="C459" t="s">
        <v>382</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411</v>
      </c>
      <c r="B460">
        <v>2005</v>
      </c>
      <c r="C460" t="s">
        <v>382</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411</v>
      </c>
      <c r="B461">
        <v>2004</v>
      </c>
      <c r="C461" t="s">
        <v>382</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411</v>
      </c>
      <c r="B462">
        <v>2003</v>
      </c>
      <c r="C462" t="s">
        <v>382</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411</v>
      </c>
      <c r="B463">
        <v>2002</v>
      </c>
      <c r="C463" t="s">
        <v>382</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411</v>
      </c>
      <c r="B464">
        <v>2001</v>
      </c>
      <c r="C464" t="s">
        <v>382</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411</v>
      </c>
      <c r="B465">
        <v>2000</v>
      </c>
      <c r="C465" t="s">
        <v>382</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412</v>
      </c>
      <c r="B466">
        <v>2015</v>
      </c>
      <c r="C466" t="s">
        <v>382</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412</v>
      </c>
      <c r="B467">
        <v>2014</v>
      </c>
      <c r="C467" t="s">
        <v>382</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412</v>
      </c>
      <c r="B468">
        <v>2013</v>
      </c>
      <c r="C468" t="s">
        <v>382</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412</v>
      </c>
      <c r="B469">
        <v>2012</v>
      </c>
      <c r="C469" t="s">
        <v>382</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412</v>
      </c>
      <c r="B470">
        <v>2011</v>
      </c>
      <c r="C470" t="s">
        <v>382</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412</v>
      </c>
      <c r="B471">
        <v>2010</v>
      </c>
      <c r="C471" t="s">
        <v>382</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412</v>
      </c>
      <c r="B472">
        <v>2009</v>
      </c>
      <c r="C472" t="s">
        <v>382</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412</v>
      </c>
      <c r="B473">
        <v>2008</v>
      </c>
      <c r="C473" t="s">
        <v>382</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412</v>
      </c>
      <c r="B474">
        <v>2007</v>
      </c>
      <c r="C474" t="s">
        <v>382</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412</v>
      </c>
      <c r="B475">
        <v>2006</v>
      </c>
      <c r="C475" t="s">
        <v>382</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412</v>
      </c>
      <c r="B476">
        <v>2005</v>
      </c>
      <c r="C476" t="s">
        <v>382</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412</v>
      </c>
      <c r="B477">
        <v>2004</v>
      </c>
      <c r="C477" t="s">
        <v>382</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412</v>
      </c>
      <c r="B478">
        <v>2003</v>
      </c>
      <c r="C478" t="s">
        <v>382</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412</v>
      </c>
      <c r="B479">
        <v>2002</v>
      </c>
      <c r="C479" t="s">
        <v>382</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412</v>
      </c>
      <c r="B480">
        <v>2001</v>
      </c>
      <c r="C480" t="s">
        <v>382</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412</v>
      </c>
      <c r="B481">
        <v>2000</v>
      </c>
      <c r="C481" t="s">
        <v>382</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413</v>
      </c>
      <c r="B482">
        <v>2015</v>
      </c>
      <c r="C482" t="s">
        <v>382</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413</v>
      </c>
      <c r="B483">
        <v>2014</v>
      </c>
      <c r="C483" t="s">
        <v>382</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413</v>
      </c>
      <c r="B484">
        <v>2013</v>
      </c>
      <c r="C484" t="s">
        <v>382</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413</v>
      </c>
      <c r="B485">
        <v>2012</v>
      </c>
      <c r="C485" t="s">
        <v>382</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413</v>
      </c>
      <c r="B486">
        <v>2011</v>
      </c>
      <c r="C486" t="s">
        <v>382</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413</v>
      </c>
      <c r="B487">
        <v>2010</v>
      </c>
      <c r="C487" t="s">
        <v>382</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413</v>
      </c>
      <c r="B488">
        <v>2009</v>
      </c>
      <c r="C488" t="s">
        <v>382</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413</v>
      </c>
      <c r="B489">
        <v>2008</v>
      </c>
      <c r="C489" t="s">
        <v>382</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413</v>
      </c>
      <c r="B490">
        <v>2007</v>
      </c>
      <c r="C490" t="s">
        <v>382</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413</v>
      </c>
      <c r="B491">
        <v>2006</v>
      </c>
      <c r="C491" t="s">
        <v>382</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413</v>
      </c>
      <c r="B492">
        <v>2005</v>
      </c>
      <c r="C492" t="s">
        <v>382</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413</v>
      </c>
      <c r="B493">
        <v>2004</v>
      </c>
      <c r="C493" t="s">
        <v>382</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413</v>
      </c>
      <c r="B494">
        <v>2003</v>
      </c>
      <c r="C494" t="s">
        <v>382</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413</v>
      </c>
      <c r="B495">
        <v>2002</v>
      </c>
      <c r="C495" t="s">
        <v>382</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413</v>
      </c>
      <c r="B496">
        <v>2001</v>
      </c>
      <c r="C496" t="s">
        <v>382</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413</v>
      </c>
      <c r="B497">
        <v>2000</v>
      </c>
      <c r="C497" t="s">
        <v>382</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414</v>
      </c>
      <c r="B498">
        <v>2015</v>
      </c>
      <c r="C498" t="s">
        <v>382</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414</v>
      </c>
      <c r="B499">
        <v>2014</v>
      </c>
      <c r="C499" t="s">
        <v>382</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414</v>
      </c>
      <c r="B500">
        <v>2013</v>
      </c>
      <c r="C500" t="s">
        <v>382</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414</v>
      </c>
      <c r="B501">
        <v>2012</v>
      </c>
      <c r="C501" t="s">
        <v>382</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414</v>
      </c>
      <c r="B502">
        <v>2011</v>
      </c>
      <c r="C502" t="s">
        <v>382</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414</v>
      </c>
      <c r="B503">
        <v>2010</v>
      </c>
      <c r="C503" t="s">
        <v>382</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414</v>
      </c>
      <c r="B504">
        <v>2009</v>
      </c>
      <c r="C504" t="s">
        <v>382</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414</v>
      </c>
      <c r="B505">
        <v>2008</v>
      </c>
      <c r="C505" t="s">
        <v>382</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414</v>
      </c>
      <c r="B506">
        <v>2007</v>
      </c>
      <c r="C506" t="s">
        <v>382</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414</v>
      </c>
      <c r="B507">
        <v>2006</v>
      </c>
      <c r="C507" t="s">
        <v>382</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414</v>
      </c>
      <c r="B508">
        <v>2005</v>
      </c>
      <c r="C508" t="s">
        <v>382</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414</v>
      </c>
      <c r="B509">
        <v>2004</v>
      </c>
      <c r="C509" t="s">
        <v>382</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414</v>
      </c>
      <c r="B510">
        <v>2003</v>
      </c>
      <c r="C510" t="s">
        <v>382</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414</v>
      </c>
      <c r="B511">
        <v>2002</v>
      </c>
      <c r="C511" t="s">
        <v>382</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414</v>
      </c>
      <c r="B512">
        <v>2001</v>
      </c>
      <c r="C512" t="s">
        <v>382</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414</v>
      </c>
      <c r="B513">
        <v>2000</v>
      </c>
      <c r="C513" t="s">
        <v>382</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415</v>
      </c>
      <c r="B514">
        <v>2015</v>
      </c>
      <c r="C514" t="s">
        <v>382</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415</v>
      </c>
      <c r="B515">
        <v>2014</v>
      </c>
      <c r="C515" t="s">
        <v>382</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415</v>
      </c>
      <c r="B516">
        <v>2013</v>
      </c>
      <c r="C516" t="s">
        <v>382</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415</v>
      </c>
      <c r="B517">
        <v>2012</v>
      </c>
      <c r="C517" t="s">
        <v>382</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415</v>
      </c>
      <c r="B518">
        <v>2011</v>
      </c>
      <c r="C518" t="s">
        <v>382</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415</v>
      </c>
      <c r="B519">
        <v>2010</v>
      </c>
      <c r="C519" t="s">
        <v>382</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415</v>
      </c>
      <c r="B520">
        <v>2009</v>
      </c>
      <c r="C520" t="s">
        <v>382</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415</v>
      </c>
      <c r="B521">
        <v>2008</v>
      </c>
      <c r="C521" t="s">
        <v>382</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415</v>
      </c>
      <c r="B522">
        <v>2007</v>
      </c>
      <c r="C522" t="s">
        <v>382</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415</v>
      </c>
      <c r="B523">
        <v>2006</v>
      </c>
      <c r="C523" t="s">
        <v>382</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415</v>
      </c>
      <c r="B524">
        <v>2005</v>
      </c>
      <c r="C524" t="s">
        <v>382</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415</v>
      </c>
      <c r="B525">
        <v>2004</v>
      </c>
      <c r="C525" t="s">
        <v>382</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415</v>
      </c>
      <c r="B526">
        <v>2003</v>
      </c>
      <c r="C526" t="s">
        <v>382</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415</v>
      </c>
      <c r="B527">
        <v>2002</v>
      </c>
      <c r="C527" t="s">
        <v>382</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415</v>
      </c>
      <c r="B528">
        <v>2001</v>
      </c>
      <c r="C528" t="s">
        <v>382</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415</v>
      </c>
      <c r="B529">
        <v>2000</v>
      </c>
      <c r="C529" t="s">
        <v>382</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416</v>
      </c>
      <c r="B530">
        <v>2015</v>
      </c>
      <c r="C530" t="s">
        <v>382</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416</v>
      </c>
      <c r="B531">
        <v>2014</v>
      </c>
      <c r="C531" t="s">
        <v>382</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416</v>
      </c>
      <c r="B532">
        <v>2013</v>
      </c>
      <c r="C532" t="s">
        <v>382</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416</v>
      </c>
      <c r="B533">
        <v>2012</v>
      </c>
      <c r="C533" t="s">
        <v>382</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416</v>
      </c>
      <c r="B534">
        <v>2011</v>
      </c>
      <c r="C534" t="s">
        <v>382</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416</v>
      </c>
      <c r="B535">
        <v>2010</v>
      </c>
      <c r="C535" t="s">
        <v>382</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416</v>
      </c>
      <c r="B536">
        <v>2009</v>
      </c>
      <c r="C536" t="s">
        <v>382</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416</v>
      </c>
      <c r="B537">
        <v>2008</v>
      </c>
      <c r="C537" t="s">
        <v>382</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416</v>
      </c>
      <c r="B538">
        <v>2007</v>
      </c>
      <c r="C538" t="s">
        <v>382</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416</v>
      </c>
      <c r="B539">
        <v>2006</v>
      </c>
      <c r="C539" t="s">
        <v>382</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416</v>
      </c>
      <c r="B540">
        <v>2005</v>
      </c>
      <c r="C540" t="s">
        <v>382</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416</v>
      </c>
      <c r="B541">
        <v>2004</v>
      </c>
      <c r="C541" t="s">
        <v>382</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416</v>
      </c>
      <c r="B542">
        <v>2003</v>
      </c>
      <c r="C542" t="s">
        <v>382</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416</v>
      </c>
      <c r="B543">
        <v>2002</v>
      </c>
      <c r="C543" t="s">
        <v>382</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416</v>
      </c>
      <c r="B544">
        <v>2001</v>
      </c>
      <c r="C544" t="s">
        <v>382</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416</v>
      </c>
      <c r="B545">
        <v>2000</v>
      </c>
      <c r="C545" t="s">
        <v>382</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417</v>
      </c>
      <c r="B546">
        <v>2015</v>
      </c>
      <c r="C546" t="s">
        <v>382</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417</v>
      </c>
      <c r="B547">
        <v>2014</v>
      </c>
      <c r="C547" t="s">
        <v>382</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417</v>
      </c>
      <c r="B548">
        <v>2013</v>
      </c>
      <c r="C548" t="s">
        <v>382</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417</v>
      </c>
      <c r="B549">
        <v>2012</v>
      </c>
      <c r="C549" t="s">
        <v>382</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417</v>
      </c>
      <c r="B550">
        <v>2011</v>
      </c>
      <c r="C550" t="s">
        <v>382</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417</v>
      </c>
      <c r="B551">
        <v>2010</v>
      </c>
      <c r="C551" t="s">
        <v>382</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417</v>
      </c>
      <c r="B552">
        <v>2009</v>
      </c>
      <c r="C552" t="s">
        <v>382</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417</v>
      </c>
      <c r="B553">
        <v>2008</v>
      </c>
      <c r="C553" t="s">
        <v>382</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417</v>
      </c>
      <c r="B554">
        <v>2007</v>
      </c>
      <c r="C554" t="s">
        <v>382</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417</v>
      </c>
      <c r="B555">
        <v>2006</v>
      </c>
      <c r="C555" t="s">
        <v>382</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417</v>
      </c>
      <c r="B556">
        <v>2005</v>
      </c>
      <c r="C556" t="s">
        <v>382</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417</v>
      </c>
      <c r="B557">
        <v>2004</v>
      </c>
      <c r="C557" t="s">
        <v>382</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417</v>
      </c>
      <c r="B558">
        <v>2003</v>
      </c>
      <c r="C558" t="s">
        <v>382</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417</v>
      </c>
      <c r="B559">
        <v>2002</v>
      </c>
      <c r="C559" t="s">
        <v>382</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417</v>
      </c>
      <c r="B560">
        <v>2001</v>
      </c>
      <c r="C560" t="s">
        <v>382</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417</v>
      </c>
      <c r="B561">
        <v>2000</v>
      </c>
      <c r="C561" t="s">
        <v>382</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418</v>
      </c>
      <c r="B562">
        <v>2015</v>
      </c>
      <c r="C562" t="s">
        <v>382</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418</v>
      </c>
      <c r="B563">
        <v>2014</v>
      </c>
      <c r="C563" t="s">
        <v>382</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418</v>
      </c>
      <c r="B564">
        <v>2013</v>
      </c>
      <c r="C564" t="s">
        <v>382</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418</v>
      </c>
      <c r="B565">
        <v>2012</v>
      </c>
      <c r="C565" t="s">
        <v>382</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418</v>
      </c>
      <c r="B566">
        <v>2011</v>
      </c>
      <c r="C566" t="s">
        <v>382</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418</v>
      </c>
      <c r="B567">
        <v>2010</v>
      </c>
      <c r="C567" t="s">
        <v>382</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418</v>
      </c>
      <c r="B568">
        <v>2009</v>
      </c>
      <c r="C568" t="s">
        <v>382</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418</v>
      </c>
      <c r="B569">
        <v>2008</v>
      </c>
      <c r="C569" t="s">
        <v>382</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418</v>
      </c>
      <c r="B570">
        <v>2007</v>
      </c>
      <c r="C570" t="s">
        <v>382</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418</v>
      </c>
      <c r="B571">
        <v>2006</v>
      </c>
      <c r="C571" t="s">
        <v>382</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418</v>
      </c>
      <c r="B572">
        <v>2005</v>
      </c>
      <c r="C572" t="s">
        <v>382</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418</v>
      </c>
      <c r="B573">
        <v>2004</v>
      </c>
      <c r="C573" t="s">
        <v>382</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418</v>
      </c>
      <c r="B574">
        <v>2003</v>
      </c>
      <c r="C574" t="s">
        <v>382</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418</v>
      </c>
      <c r="B575">
        <v>2002</v>
      </c>
      <c r="C575" t="s">
        <v>382</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418</v>
      </c>
      <c r="B576">
        <v>2001</v>
      </c>
      <c r="C576" t="s">
        <v>382</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418</v>
      </c>
      <c r="B577">
        <v>2000</v>
      </c>
      <c r="C577" t="s">
        <v>382</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419</v>
      </c>
      <c r="B578">
        <v>2015</v>
      </c>
      <c r="C578" t="s">
        <v>382</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419</v>
      </c>
      <c r="B579">
        <v>2014</v>
      </c>
      <c r="C579" t="s">
        <v>382</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419</v>
      </c>
      <c r="B580">
        <v>2013</v>
      </c>
      <c r="C580" t="s">
        <v>382</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419</v>
      </c>
      <c r="B581">
        <v>2012</v>
      </c>
      <c r="C581" t="s">
        <v>382</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419</v>
      </c>
      <c r="B582">
        <v>2011</v>
      </c>
      <c r="C582" t="s">
        <v>382</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419</v>
      </c>
      <c r="B583">
        <v>2010</v>
      </c>
      <c r="C583" t="s">
        <v>382</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419</v>
      </c>
      <c r="B584">
        <v>2009</v>
      </c>
      <c r="C584" t="s">
        <v>382</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419</v>
      </c>
      <c r="B585">
        <v>2008</v>
      </c>
      <c r="C585" t="s">
        <v>382</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419</v>
      </c>
      <c r="B586">
        <v>2007</v>
      </c>
      <c r="C586" t="s">
        <v>382</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419</v>
      </c>
      <c r="B587">
        <v>2006</v>
      </c>
      <c r="C587" t="s">
        <v>382</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419</v>
      </c>
      <c r="B588">
        <v>2005</v>
      </c>
      <c r="C588" t="s">
        <v>382</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419</v>
      </c>
      <c r="B589">
        <v>2004</v>
      </c>
      <c r="C589" t="s">
        <v>382</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419</v>
      </c>
      <c r="B590">
        <v>2003</v>
      </c>
      <c r="C590" t="s">
        <v>382</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419</v>
      </c>
      <c r="B591">
        <v>2002</v>
      </c>
      <c r="C591" t="s">
        <v>382</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419</v>
      </c>
      <c r="B592">
        <v>2001</v>
      </c>
      <c r="C592" t="s">
        <v>382</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419</v>
      </c>
      <c r="B593">
        <v>2000</v>
      </c>
      <c r="C593" t="s">
        <v>382</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420</v>
      </c>
      <c r="B594">
        <v>2015</v>
      </c>
      <c r="C594" t="s">
        <v>382</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420</v>
      </c>
      <c r="B595">
        <v>2014</v>
      </c>
      <c r="C595" t="s">
        <v>382</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420</v>
      </c>
      <c r="B596">
        <v>2013</v>
      </c>
      <c r="C596" t="s">
        <v>382</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420</v>
      </c>
      <c r="B597">
        <v>2012</v>
      </c>
      <c r="C597" t="s">
        <v>382</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420</v>
      </c>
      <c r="B598">
        <v>2011</v>
      </c>
      <c r="C598" t="s">
        <v>382</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420</v>
      </c>
      <c r="B599">
        <v>2010</v>
      </c>
      <c r="C599" t="s">
        <v>382</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420</v>
      </c>
      <c r="B600">
        <v>2009</v>
      </c>
      <c r="C600" t="s">
        <v>382</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420</v>
      </c>
      <c r="B601">
        <v>2008</v>
      </c>
      <c r="C601" t="s">
        <v>382</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420</v>
      </c>
      <c r="B602">
        <v>2007</v>
      </c>
      <c r="C602" t="s">
        <v>382</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420</v>
      </c>
      <c r="B603">
        <v>2006</v>
      </c>
      <c r="C603" t="s">
        <v>382</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420</v>
      </c>
      <c r="B604">
        <v>2005</v>
      </c>
      <c r="C604" t="s">
        <v>382</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420</v>
      </c>
      <c r="B605">
        <v>2004</v>
      </c>
      <c r="C605" t="s">
        <v>382</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420</v>
      </c>
      <c r="B606">
        <v>2003</v>
      </c>
      <c r="C606" t="s">
        <v>382</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420</v>
      </c>
      <c r="B607">
        <v>2002</v>
      </c>
      <c r="C607" t="s">
        <v>382</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420</v>
      </c>
      <c r="B608">
        <v>2001</v>
      </c>
      <c r="C608" t="s">
        <v>382</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420</v>
      </c>
      <c r="B609">
        <v>2000</v>
      </c>
      <c r="C609" t="s">
        <v>382</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421</v>
      </c>
      <c r="B610">
        <v>2015</v>
      </c>
      <c r="C610" t="s">
        <v>382</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421</v>
      </c>
      <c r="B611">
        <v>2014</v>
      </c>
      <c r="C611" t="s">
        <v>382</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421</v>
      </c>
      <c r="B612">
        <v>2013</v>
      </c>
      <c r="C612" t="s">
        <v>382</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421</v>
      </c>
      <c r="B613">
        <v>2012</v>
      </c>
      <c r="C613" t="s">
        <v>382</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421</v>
      </c>
      <c r="B614">
        <v>2011</v>
      </c>
      <c r="C614" t="s">
        <v>382</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421</v>
      </c>
      <c r="B615">
        <v>2010</v>
      </c>
      <c r="C615" t="s">
        <v>382</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421</v>
      </c>
      <c r="B616">
        <v>2009</v>
      </c>
      <c r="C616" t="s">
        <v>382</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421</v>
      </c>
      <c r="B617">
        <v>2008</v>
      </c>
      <c r="C617" t="s">
        <v>382</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421</v>
      </c>
      <c r="B618">
        <v>2007</v>
      </c>
      <c r="C618" t="s">
        <v>382</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421</v>
      </c>
      <c r="B619">
        <v>2006</v>
      </c>
      <c r="C619" t="s">
        <v>382</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421</v>
      </c>
      <c r="B620">
        <v>2005</v>
      </c>
      <c r="C620" t="s">
        <v>382</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421</v>
      </c>
      <c r="B621">
        <v>2004</v>
      </c>
      <c r="C621" t="s">
        <v>382</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421</v>
      </c>
      <c r="B622">
        <v>2003</v>
      </c>
      <c r="C622" t="s">
        <v>382</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421</v>
      </c>
      <c r="B623">
        <v>2002</v>
      </c>
      <c r="C623" t="s">
        <v>382</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421</v>
      </c>
      <c r="B624">
        <v>2001</v>
      </c>
      <c r="C624" t="s">
        <v>382</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421</v>
      </c>
      <c r="B625">
        <v>2000</v>
      </c>
      <c r="C625" t="s">
        <v>382</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422</v>
      </c>
      <c r="B626">
        <v>2013</v>
      </c>
      <c r="C626" t="s">
        <v>382</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423</v>
      </c>
      <c r="B627">
        <v>2015</v>
      </c>
      <c r="C627" t="s">
        <v>382</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423</v>
      </c>
      <c r="B628">
        <v>2014</v>
      </c>
      <c r="C628" t="s">
        <v>382</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423</v>
      </c>
      <c r="B629">
        <v>2013</v>
      </c>
      <c r="C629" t="s">
        <v>382</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423</v>
      </c>
      <c r="B630">
        <v>2012</v>
      </c>
      <c r="C630" t="s">
        <v>382</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423</v>
      </c>
      <c r="B631">
        <v>2011</v>
      </c>
      <c r="C631" t="s">
        <v>382</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423</v>
      </c>
      <c r="B632">
        <v>2010</v>
      </c>
      <c r="C632" t="s">
        <v>382</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423</v>
      </c>
      <c r="B633">
        <v>2009</v>
      </c>
      <c r="C633" t="s">
        <v>382</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423</v>
      </c>
      <c r="B634">
        <v>2008</v>
      </c>
      <c r="C634" t="s">
        <v>382</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423</v>
      </c>
      <c r="B635">
        <v>2007</v>
      </c>
      <c r="C635" t="s">
        <v>382</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423</v>
      </c>
      <c r="B636">
        <v>2006</v>
      </c>
      <c r="C636" t="s">
        <v>382</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423</v>
      </c>
      <c r="B637">
        <v>2005</v>
      </c>
      <c r="C637" t="s">
        <v>382</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423</v>
      </c>
      <c r="B638">
        <v>2004</v>
      </c>
      <c r="C638" t="s">
        <v>382</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423</v>
      </c>
      <c r="B639">
        <v>2003</v>
      </c>
      <c r="C639" t="s">
        <v>382</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423</v>
      </c>
      <c r="B640">
        <v>2002</v>
      </c>
      <c r="C640" t="s">
        <v>382</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423</v>
      </c>
      <c r="B641">
        <v>2001</v>
      </c>
      <c r="C641" t="s">
        <v>382</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423</v>
      </c>
      <c r="B642">
        <v>2000</v>
      </c>
      <c r="C642" t="s">
        <v>382</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424</v>
      </c>
      <c r="B643">
        <v>2015</v>
      </c>
      <c r="C643" t="s">
        <v>390</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424</v>
      </c>
      <c r="B644">
        <v>2014</v>
      </c>
      <c r="C644" t="s">
        <v>390</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424</v>
      </c>
      <c r="B645">
        <v>2013</v>
      </c>
      <c r="C645" t="s">
        <v>390</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424</v>
      </c>
      <c r="B646">
        <v>2012</v>
      </c>
      <c r="C646" t="s">
        <v>390</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424</v>
      </c>
      <c r="B647">
        <v>2011</v>
      </c>
      <c r="C647" t="s">
        <v>390</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424</v>
      </c>
      <c r="B648">
        <v>2010</v>
      </c>
      <c r="C648" t="s">
        <v>390</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424</v>
      </c>
      <c r="B649">
        <v>2009</v>
      </c>
      <c r="C649" t="s">
        <v>390</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424</v>
      </c>
      <c r="B650">
        <v>2008</v>
      </c>
      <c r="C650" t="s">
        <v>390</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424</v>
      </c>
      <c r="B651">
        <v>2007</v>
      </c>
      <c r="C651" t="s">
        <v>390</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424</v>
      </c>
      <c r="B652">
        <v>2006</v>
      </c>
      <c r="C652" t="s">
        <v>390</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424</v>
      </c>
      <c r="B653">
        <v>2005</v>
      </c>
      <c r="C653" t="s">
        <v>390</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424</v>
      </c>
      <c r="B654">
        <v>2004</v>
      </c>
      <c r="C654" t="s">
        <v>390</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424</v>
      </c>
      <c r="B655">
        <v>2003</v>
      </c>
      <c r="C655" t="s">
        <v>390</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424</v>
      </c>
      <c r="B656">
        <v>2002</v>
      </c>
      <c r="C656" t="s">
        <v>390</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424</v>
      </c>
      <c r="B657">
        <v>2001</v>
      </c>
      <c r="C657" t="s">
        <v>390</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424</v>
      </c>
      <c r="B658">
        <v>2000</v>
      </c>
      <c r="C658" t="s">
        <v>390</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425</v>
      </c>
      <c r="B659">
        <v>2015</v>
      </c>
      <c r="C659" t="s">
        <v>382</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425</v>
      </c>
      <c r="B660">
        <v>2014</v>
      </c>
      <c r="C660" t="s">
        <v>382</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425</v>
      </c>
      <c r="B661">
        <v>2013</v>
      </c>
      <c r="C661" t="s">
        <v>382</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425</v>
      </c>
      <c r="B662">
        <v>2012</v>
      </c>
      <c r="C662" t="s">
        <v>382</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425</v>
      </c>
      <c r="B663">
        <v>2011</v>
      </c>
      <c r="C663" t="s">
        <v>382</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425</v>
      </c>
      <c r="B664">
        <v>2010</v>
      </c>
      <c r="C664" t="s">
        <v>382</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425</v>
      </c>
      <c r="B665">
        <v>2009</v>
      </c>
      <c r="C665" t="s">
        <v>382</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425</v>
      </c>
      <c r="B666">
        <v>2008</v>
      </c>
      <c r="C666" t="s">
        <v>382</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425</v>
      </c>
      <c r="B667">
        <v>2007</v>
      </c>
      <c r="C667" t="s">
        <v>382</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425</v>
      </c>
      <c r="B668">
        <v>2006</v>
      </c>
      <c r="C668" t="s">
        <v>382</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425</v>
      </c>
      <c r="B669">
        <v>2005</v>
      </c>
      <c r="C669" t="s">
        <v>382</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425</v>
      </c>
      <c r="B670">
        <v>2004</v>
      </c>
      <c r="C670" t="s">
        <v>382</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425</v>
      </c>
      <c r="B671">
        <v>2003</v>
      </c>
      <c r="C671" t="s">
        <v>382</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425</v>
      </c>
      <c r="B672">
        <v>2002</v>
      </c>
      <c r="C672" t="s">
        <v>382</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425</v>
      </c>
      <c r="B673">
        <v>2001</v>
      </c>
      <c r="C673" t="s">
        <v>382</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425</v>
      </c>
      <c r="B674">
        <v>2000</v>
      </c>
      <c r="C674" t="s">
        <v>382</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426</v>
      </c>
      <c r="B675">
        <v>2015</v>
      </c>
      <c r="C675" t="s">
        <v>390</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426</v>
      </c>
      <c r="B676">
        <v>2014</v>
      </c>
      <c r="C676" t="s">
        <v>390</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426</v>
      </c>
      <c r="B677">
        <v>2013</v>
      </c>
      <c r="C677" t="s">
        <v>390</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426</v>
      </c>
      <c r="B678">
        <v>2012</v>
      </c>
      <c r="C678" t="s">
        <v>390</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426</v>
      </c>
      <c r="B679">
        <v>2011</v>
      </c>
      <c r="C679" t="s">
        <v>390</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426</v>
      </c>
      <c r="B680">
        <v>2010</v>
      </c>
      <c r="C680" t="s">
        <v>390</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426</v>
      </c>
      <c r="B681">
        <v>2009</v>
      </c>
      <c r="C681" t="s">
        <v>390</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426</v>
      </c>
      <c r="B682">
        <v>2008</v>
      </c>
      <c r="C682" t="s">
        <v>390</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426</v>
      </c>
      <c r="B683">
        <v>2007</v>
      </c>
      <c r="C683" t="s">
        <v>390</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426</v>
      </c>
      <c r="B684">
        <v>2006</v>
      </c>
      <c r="C684" t="s">
        <v>390</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426</v>
      </c>
      <c r="B685">
        <v>2005</v>
      </c>
      <c r="C685" t="s">
        <v>390</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426</v>
      </c>
      <c r="B686">
        <v>2004</v>
      </c>
      <c r="C686" t="s">
        <v>390</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426</v>
      </c>
      <c r="B687">
        <v>2003</v>
      </c>
      <c r="C687" t="s">
        <v>390</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426</v>
      </c>
      <c r="B688">
        <v>2002</v>
      </c>
      <c r="C688" t="s">
        <v>390</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426</v>
      </c>
      <c r="B689">
        <v>2001</v>
      </c>
      <c r="C689" t="s">
        <v>390</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426</v>
      </c>
      <c r="B690">
        <v>2000</v>
      </c>
      <c r="C690" t="s">
        <v>390</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427</v>
      </c>
      <c r="B691">
        <v>2015</v>
      </c>
      <c r="C691" t="s">
        <v>390</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427</v>
      </c>
      <c r="B692">
        <v>2014</v>
      </c>
      <c r="C692" t="s">
        <v>390</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427</v>
      </c>
      <c r="B693">
        <v>2013</v>
      </c>
      <c r="C693" t="s">
        <v>390</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427</v>
      </c>
      <c r="B694">
        <v>2012</v>
      </c>
      <c r="C694" t="s">
        <v>390</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427</v>
      </c>
      <c r="B695">
        <v>2011</v>
      </c>
      <c r="C695" t="s">
        <v>390</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427</v>
      </c>
      <c r="B696">
        <v>2010</v>
      </c>
      <c r="C696" t="s">
        <v>390</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427</v>
      </c>
      <c r="B697">
        <v>2009</v>
      </c>
      <c r="C697" t="s">
        <v>390</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427</v>
      </c>
      <c r="B698">
        <v>2008</v>
      </c>
      <c r="C698" t="s">
        <v>390</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427</v>
      </c>
      <c r="B699">
        <v>2007</v>
      </c>
      <c r="C699" t="s">
        <v>390</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427</v>
      </c>
      <c r="B700">
        <v>2006</v>
      </c>
      <c r="C700" t="s">
        <v>390</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427</v>
      </c>
      <c r="B701">
        <v>2005</v>
      </c>
      <c r="C701" t="s">
        <v>390</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427</v>
      </c>
      <c r="B702">
        <v>2004</v>
      </c>
      <c r="C702" t="s">
        <v>390</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427</v>
      </c>
      <c r="B703">
        <v>2003</v>
      </c>
      <c r="C703" t="s">
        <v>390</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427</v>
      </c>
      <c r="B704">
        <v>2002</v>
      </c>
      <c r="C704" t="s">
        <v>390</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427</v>
      </c>
      <c r="B705">
        <v>2001</v>
      </c>
      <c r="C705" t="s">
        <v>390</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427</v>
      </c>
      <c r="B706">
        <v>2000</v>
      </c>
      <c r="C706" t="s">
        <v>390</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428</v>
      </c>
      <c r="B707">
        <v>2015</v>
      </c>
      <c r="C707" t="s">
        <v>382</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428</v>
      </c>
      <c r="B708">
        <v>2014</v>
      </c>
      <c r="C708" t="s">
        <v>382</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428</v>
      </c>
      <c r="B709">
        <v>2013</v>
      </c>
      <c r="C709" t="s">
        <v>382</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428</v>
      </c>
      <c r="B710">
        <v>2012</v>
      </c>
      <c r="C710" t="s">
        <v>382</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428</v>
      </c>
      <c r="B711">
        <v>2011</v>
      </c>
      <c r="C711" t="s">
        <v>382</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428</v>
      </c>
      <c r="B712">
        <v>2010</v>
      </c>
      <c r="C712" t="s">
        <v>382</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428</v>
      </c>
      <c r="B713">
        <v>2009</v>
      </c>
      <c r="C713" t="s">
        <v>382</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428</v>
      </c>
      <c r="B714">
        <v>2008</v>
      </c>
      <c r="C714" t="s">
        <v>382</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428</v>
      </c>
      <c r="B715">
        <v>2007</v>
      </c>
      <c r="C715" t="s">
        <v>382</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428</v>
      </c>
      <c r="B716">
        <v>2006</v>
      </c>
      <c r="C716" t="s">
        <v>382</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428</v>
      </c>
      <c r="B717">
        <v>2005</v>
      </c>
      <c r="C717" t="s">
        <v>382</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428</v>
      </c>
      <c r="B718">
        <v>2004</v>
      </c>
      <c r="C718" t="s">
        <v>382</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428</v>
      </c>
      <c r="B719">
        <v>2003</v>
      </c>
      <c r="C719" t="s">
        <v>382</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428</v>
      </c>
      <c r="B720">
        <v>2002</v>
      </c>
      <c r="C720" t="s">
        <v>382</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428</v>
      </c>
      <c r="B721">
        <v>2001</v>
      </c>
      <c r="C721" t="s">
        <v>382</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428</v>
      </c>
      <c r="B722">
        <v>2000</v>
      </c>
      <c r="C722" t="s">
        <v>382</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429</v>
      </c>
      <c r="B723">
        <v>2015</v>
      </c>
      <c r="C723" t="s">
        <v>382</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429</v>
      </c>
      <c r="B724">
        <v>2014</v>
      </c>
      <c r="C724" t="s">
        <v>382</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429</v>
      </c>
      <c r="B725">
        <v>2013</v>
      </c>
      <c r="C725" t="s">
        <v>382</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429</v>
      </c>
      <c r="B726">
        <v>2012</v>
      </c>
      <c r="C726" t="s">
        <v>382</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429</v>
      </c>
      <c r="B727">
        <v>2011</v>
      </c>
      <c r="C727" t="s">
        <v>382</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429</v>
      </c>
      <c r="B728">
        <v>2010</v>
      </c>
      <c r="C728" t="s">
        <v>382</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429</v>
      </c>
      <c r="B729">
        <v>2009</v>
      </c>
      <c r="C729" t="s">
        <v>382</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429</v>
      </c>
      <c r="B730">
        <v>2008</v>
      </c>
      <c r="C730" t="s">
        <v>382</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429</v>
      </c>
      <c r="B731">
        <v>2007</v>
      </c>
      <c r="C731" t="s">
        <v>382</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429</v>
      </c>
      <c r="B732">
        <v>2006</v>
      </c>
      <c r="C732" t="s">
        <v>382</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429</v>
      </c>
      <c r="B733">
        <v>2005</v>
      </c>
      <c r="C733" t="s">
        <v>382</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429</v>
      </c>
      <c r="B734">
        <v>2004</v>
      </c>
      <c r="C734" t="s">
        <v>382</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429</v>
      </c>
      <c r="B735">
        <v>2003</v>
      </c>
      <c r="C735" t="s">
        <v>382</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429</v>
      </c>
      <c r="B736">
        <v>2002</v>
      </c>
      <c r="C736" t="s">
        <v>382</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429</v>
      </c>
      <c r="B737">
        <v>2001</v>
      </c>
      <c r="C737" t="s">
        <v>382</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429</v>
      </c>
      <c r="B738">
        <v>2000</v>
      </c>
      <c r="C738" t="s">
        <v>382</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430</v>
      </c>
      <c r="B739">
        <v>2015</v>
      </c>
      <c r="C739" t="s">
        <v>390</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430</v>
      </c>
      <c r="B740">
        <v>2014</v>
      </c>
      <c r="C740" t="s">
        <v>390</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430</v>
      </c>
      <c r="B741">
        <v>2013</v>
      </c>
      <c r="C741" t="s">
        <v>390</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430</v>
      </c>
      <c r="B742">
        <v>2012</v>
      </c>
      <c r="C742" t="s">
        <v>390</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430</v>
      </c>
      <c r="B743">
        <v>2011</v>
      </c>
      <c r="C743" t="s">
        <v>390</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430</v>
      </c>
      <c r="B744">
        <v>2010</v>
      </c>
      <c r="C744" t="s">
        <v>390</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430</v>
      </c>
      <c r="B745">
        <v>2009</v>
      </c>
      <c r="C745" t="s">
        <v>390</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430</v>
      </c>
      <c r="B746">
        <v>2008</v>
      </c>
      <c r="C746" t="s">
        <v>390</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430</v>
      </c>
      <c r="B747">
        <v>2007</v>
      </c>
      <c r="C747" t="s">
        <v>390</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430</v>
      </c>
      <c r="B748">
        <v>2006</v>
      </c>
      <c r="C748" t="s">
        <v>390</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430</v>
      </c>
      <c r="B749">
        <v>2005</v>
      </c>
      <c r="C749" t="s">
        <v>390</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430</v>
      </c>
      <c r="B750">
        <v>2004</v>
      </c>
      <c r="C750" t="s">
        <v>390</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430</v>
      </c>
      <c r="B751">
        <v>2003</v>
      </c>
      <c r="C751" t="s">
        <v>390</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430</v>
      </c>
      <c r="B752">
        <v>2002</v>
      </c>
      <c r="C752" t="s">
        <v>390</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430</v>
      </c>
      <c r="B753">
        <v>2001</v>
      </c>
      <c r="C753" t="s">
        <v>390</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430</v>
      </c>
      <c r="B754">
        <v>2000</v>
      </c>
      <c r="C754" t="s">
        <v>390</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431</v>
      </c>
      <c r="B755">
        <v>2015</v>
      </c>
      <c r="C755" t="s">
        <v>382</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431</v>
      </c>
      <c r="B756">
        <v>2014</v>
      </c>
      <c r="C756" t="s">
        <v>382</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431</v>
      </c>
      <c r="B757">
        <v>2013</v>
      </c>
      <c r="C757" t="s">
        <v>382</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431</v>
      </c>
      <c r="B758">
        <v>2012</v>
      </c>
      <c r="C758" t="s">
        <v>382</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431</v>
      </c>
      <c r="B759">
        <v>2011</v>
      </c>
      <c r="C759" t="s">
        <v>382</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431</v>
      </c>
      <c r="B760">
        <v>2010</v>
      </c>
      <c r="C760" t="s">
        <v>382</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431</v>
      </c>
      <c r="B761">
        <v>2009</v>
      </c>
      <c r="C761" t="s">
        <v>382</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431</v>
      </c>
      <c r="B762">
        <v>2008</v>
      </c>
      <c r="C762" t="s">
        <v>382</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431</v>
      </c>
      <c r="B763">
        <v>2007</v>
      </c>
      <c r="C763" t="s">
        <v>382</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431</v>
      </c>
      <c r="B764">
        <v>2006</v>
      </c>
      <c r="C764" t="s">
        <v>382</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431</v>
      </c>
      <c r="B765">
        <v>2005</v>
      </c>
      <c r="C765" t="s">
        <v>382</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431</v>
      </c>
      <c r="B766">
        <v>2004</v>
      </c>
      <c r="C766" t="s">
        <v>382</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431</v>
      </c>
      <c r="B767">
        <v>2003</v>
      </c>
      <c r="C767" t="s">
        <v>382</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431</v>
      </c>
      <c r="B768">
        <v>2002</v>
      </c>
      <c r="C768" t="s">
        <v>382</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431</v>
      </c>
      <c r="B769">
        <v>2001</v>
      </c>
      <c r="C769" t="s">
        <v>382</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431</v>
      </c>
      <c r="B770">
        <v>2000</v>
      </c>
      <c r="C770" t="s">
        <v>382</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432</v>
      </c>
      <c r="B771">
        <v>2013</v>
      </c>
      <c r="C771" t="s">
        <v>382</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433</v>
      </c>
      <c r="B772">
        <v>2015</v>
      </c>
      <c r="C772" t="s">
        <v>382</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433</v>
      </c>
      <c r="B773">
        <v>2014</v>
      </c>
      <c r="C773" t="s">
        <v>382</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433</v>
      </c>
      <c r="B774">
        <v>2013</v>
      </c>
      <c r="C774" t="s">
        <v>382</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433</v>
      </c>
      <c r="B775">
        <v>2012</v>
      </c>
      <c r="C775" t="s">
        <v>382</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433</v>
      </c>
      <c r="B776">
        <v>2011</v>
      </c>
      <c r="C776" t="s">
        <v>382</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433</v>
      </c>
      <c r="B777">
        <v>2010</v>
      </c>
      <c r="C777" t="s">
        <v>382</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433</v>
      </c>
      <c r="B778">
        <v>2009</v>
      </c>
      <c r="C778" t="s">
        <v>382</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433</v>
      </c>
      <c r="B779">
        <v>2008</v>
      </c>
      <c r="C779" t="s">
        <v>382</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433</v>
      </c>
      <c r="B780">
        <v>2007</v>
      </c>
      <c r="C780" t="s">
        <v>382</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433</v>
      </c>
      <c r="B781">
        <v>2006</v>
      </c>
      <c r="C781" t="s">
        <v>382</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433</v>
      </c>
      <c r="B782">
        <v>2005</v>
      </c>
      <c r="C782" t="s">
        <v>382</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433</v>
      </c>
      <c r="B783">
        <v>2004</v>
      </c>
      <c r="C783" t="s">
        <v>382</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433</v>
      </c>
      <c r="B784">
        <v>2003</v>
      </c>
      <c r="C784" t="s">
        <v>382</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433</v>
      </c>
      <c r="B785">
        <v>2002</v>
      </c>
      <c r="C785" t="s">
        <v>382</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433</v>
      </c>
      <c r="B786">
        <v>2001</v>
      </c>
      <c r="C786" t="s">
        <v>382</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433</v>
      </c>
      <c r="B787">
        <v>2000</v>
      </c>
      <c r="C787" t="s">
        <v>382</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434</v>
      </c>
      <c r="B788">
        <v>2015</v>
      </c>
      <c r="C788" t="s">
        <v>382</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434</v>
      </c>
      <c r="B789">
        <v>2014</v>
      </c>
      <c r="C789" t="s">
        <v>382</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434</v>
      </c>
      <c r="B790">
        <v>2013</v>
      </c>
      <c r="C790" t="s">
        <v>382</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434</v>
      </c>
      <c r="B791">
        <v>2012</v>
      </c>
      <c r="C791" t="s">
        <v>382</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434</v>
      </c>
      <c r="B792">
        <v>2011</v>
      </c>
      <c r="C792" t="s">
        <v>382</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434</v>
      </c>
      <c r="B793">
        <v>2010</v>
      </c>
      <c r="C793" t="s">
        <v>382</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434</v>
      </c>
      <c r="B794">
        <v>2009</v>
      </c>
      <c r="C794" t="s">
        <v>382</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434</v>
      </c>
      <c r="B795">
        <v>2008</v>
      </c>
      <c r="C795" t="s">
        <v>382</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434</v>
      </c>
      <c r="B796">
        <v>2007</v>
      </c>
      <c r="C796" t="s">
        <v>382</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434</v>
      </c>
      <c r="B797">
        <v>2006</v>
      </c>
      <c r="C797" t="s">
        <v>382</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434</v>
      </c>
      <c r="B798">
        <v>2005</v>
      </c>
      <c r="C798" t="s">
        <v>382</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434</v>
      </c>
      <c r="B799">
        <v>2004</v>
      </c>
      <c r="C799" t="s">
        <v>382</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434</v>
      </c>
      <c r="B800">
        <v>2003</v>
      </c>
      <c r="C800" t="s">
        <v>382</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434</v>
      </c>
      <c r="B801">
        <v>2002</v>
      </c>
      <c r="C801" t="s">
        <v>382</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434</v>
      </c>
      <c r="B802">
        <v>2001</v>
      </c>
      <c r="C802" t="s">
        <v>382</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434</v>
      </c>
      <c r="B803">
        <v>2000</v>
      </c>
      <c r="C803" t="s">
        <v>382</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435</v>
      </c>
      <c r="B804">
        <v>2015</v>
      </c>
      <c r="C804" t="s">
        <v>382</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435</v>
      </c>
      <c r="B805">
        <v>2014</v>
      </c>
      <c r="C805" t="s">
        <v>382</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435</v>
      </c>
      <c r="B806">
        <v>2013</v>
      </c>
      <c r="C806" t="s">
        <v>382</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435</v>
      </c>
      <c r="B807">
        <v>2012</v>
      </c>
      <c r="C807" t="s">
        <v>382</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435</v>
      </c>
      <c r="B808">
        <v>2011</v>
      </c>
      <c r="C808" t="s">
        <v>382</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435</v>
      </c>
      <c r="B809">
        <v>2010</v>
      </c>
      <c r="C809" t="s">
        <v>382</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435</v>
      </c>
      <c r="B810">
        <v>2009</v>
      </c>
      <c r="C810" t="s">
        <v>382</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435</v>
      </c>
      <c r="B811">
        <v>2008</v>
      </c>
      <c r="C811" t="s">
        <v>382</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435</v>
      </c>
      <c r="B812">
        <v>2007</v>
      </c>
      <c r="C812" t="s">
        <v>382</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435</v>
      </c>
      <c r="B813">
        <v>2006</v>
      </c>
      <c r="C813" t="s">
        <v>382</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435</v>
      </c>
      <c r="B814">
        <v>2005</v>
      </c>
      <c r="C814" t="s">
        <v>382</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435</v>
      </c>
      <c r="B815">
        <v>2004</v>
      </c>
      <c r="C815" t="s">
        <v>382</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435</v>
      </c>
      <c r="B816">
        <v>2003</v>
      </c>
      <c r="C816" t="s">
        <v>382</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435</v>
      </c>
      <c r="B817">
        <v>2002</v>
      </c>
      <c r="C817" t="s">
        <v>382</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435</v>
      </c>
      <c r="B818">
        <v>2001</v>
      </c>
      <c r="C818" t="s">
        <v>382</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435</v>
      </c>
      <c r="B819">
        <v>2000</v>
      </c>
      <c r="C819" t="s">
        <v>382</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436</v>
      </c>
      <c r="B820">
        <v>2015</v>
      </c>
      <c r="C820" t="s">
        <v>382</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436</v>
      </c>
      <c r="B821">
        <v>2014</v>
      </c>
      <c r="C821" t="s">
        <v>382</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436</v>
      </c>
      <c r="B822">
        <v>2013</v>
      </c>
      <c r="C822" t="s">
        <v>382</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436</v>
      </c>
      <c r="B823">
        <v>2012</v>
      </c>
      <c r="C823" t="s">
        <v>382</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436</v>
      </c>
      <c r="B824">
        <v>2011</v>
      </c>
      <c r="C824" t="s">
        <v>382</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436</v>
      </c>
      <c r="B825">
        <v>2010</v>
      </c>
      <c r="C825" t="s">
        <v>382</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436</v>
      </c>
      <c r="B826">
        <v>2009</v>
      </c>
      <c r="C826" t="s">
        <v>382</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436</v>
      </c>
      <c r="B827">
        <v>2008</v>
      </c>
      <c r="C827" t="s">
        <v>382</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436</v>
      </c>
      <c r="B828">
        <v>2007</v>
      </c>
      <c r="C828" t="s">
        <v>382</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436</v>
      </c>
      <c r="B829">
        <v>2006</v>
      </c>
      <c r="C829" t="s">
        <v>382</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436</v>
      </c>
      <c r="B830">
        <v>2005</v>
      </c>
      <c r="C830" t="s">
        <v>382</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436</v>
      </c>
      <c r="B831">
        <v>2004</v>
      </c>
      <c r="C831" t="s">
        <v>382</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436</v>
      </c>
      <c r="B832">
        <v>2003</v>
      </c>
      <c r="C832" t="s">
        <v>382</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436</v>
      </c>
      <c r="B833">
        <v>2002</v>
      </c>
      <c r="C833" t="s">
        <v>382</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436</v>
      </c>
      <c r="B834">
        <v>2001</v>
      </c>
      <c r="C834" t="s">
        <v>382</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436</v>
      </c>
      <c r="B835">
        <v>2000</v>
      </c>
      <c r="C835" t="s">
        <v>382</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437</v>
      </c>
      <c r="B836">
        <v>2015</v>
      </c>
      <c r="C836" t="s">
        <v>382</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437</v>
      </c>
      <c r="B837">
        <v>2014</v>
      </c>
      <c r="C837" t="s">
        <v>382</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437</v>
      </c>
      <c r="B838">
        <v>2013</v>
      </c>
      <c r="C838" t="s">
        <v>382</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437</v>
      </c>
      <c r="B839">
        <v>2012</v>
      </c>
      <c r="C839" t="s">
        <v>382</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437</v>
      </c>
      <c r="B840">
        <v>2011</v>
      </c>
      <c r="C840" t="s">
        <v>382</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437</v>
      </c>
      <c r="B841">
        <v>2010</v>
      </c>
      <c r="C841" t="s">
        <v>382</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437</v>
      </c>
      <c r="B842">
        <v>2009</v>
      </c>
      <c r="C842" t="s">
        <v>382</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437</v>
      </c>
      <c r="B843">
        <v>2008</v>
      </c>
      <c r="C843" t="s">
        <v>382</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437</v>
      </c>
      <c r="B844">
        <v>2007</v>
      </c>
      <c r="C844" t="s">
        <v>382</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437</v>
      </c>
      <c r="B845">
        <v>2006</v>
      </c>
      <c r="C845" t="s">
        <v>382</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437</v>
      </c>
      <c r="B846">
        <v>2005</v>
      </c>
      <c r="C846" t="s">
        <v>382</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437</v>
      </c>
      <c r="B847">
        <v>2004</v>
      </c>
      <c r="C847" t="s">
        <v>382</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437</v>
      </c>
      <c r="B848">
        <v>2003</v>
      </c>
      <c r="C848" t="s">
        <v>382</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437</v>
      </c>
      <c r="B849">
        <v>2002</v>
      </c>
      <c r="C849" t="s">
        <v>382</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437</v>
      </c>
      <c r="B850">
        <v>2001</v>
      </c>
      <c r="C850" t="s">
        <v>382</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437</v>
      </c>
      <c r="B851">
        <v>2000</v>
      </c>
      <c r="C851" t="s">
        <v>382</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438</v>
      </c>
      <c r="B852">
        <v>2015</v>
      </c>
      <c r="C852" t="s">
        <v>382</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438</v>
      </c>
      <c r="B853">
        <v>2014</v>
      </c>
      <c r="C853" t="s">
        <v>382</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438</v>
      </c>
      <c r="B854">
        <v>2013</v>
      </c>
      <c r="C854" t="s">
        <v>382</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438</v>
      </c>
      <c r="B855">
        <v>2012</v>
      </c>
      <c r="C855" t="s">
        <v>382</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438</v>
      </c>
      <c r="B856">
        <v>2011</v>
      </c>
      <c r="C856" t="s">
        <v>382</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438</v>
      </c>
      <c r="B857">
        <v>2010</v>
      </c>
      <c r="C857" t="s">
        <v>382</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438</v>
      </c>
      <c r="B858">
        <v>2009</v>
      </c>
      <c r="C858" t="s">
        <v>382</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438</v>
      </c>
      <c r="B859">
        <v>2008</v>
      </c>
      <c r="C859" t="s">
        <v>382</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438</v>
      </c>
      <c r="B860">
        <v>2007</v>
      </c>
      <c r="C860" t="s">
        <v>382</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438</v>
      </c>
      <c r="B861">
        <v>2006</v>
      </c>
      <c r="C861" t="s">
        <v>382</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438</v>
      </c>
      <c r="B862">
        <v>2005</v>
      </c>
      <c r="C862" t="s">
        <v>382</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438</v>
      </c>
      <c r="B863">
        <v>2004</v>
      </c>
      <c r="C863" t="s">
        <v>382</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438</v>
      </c>
      <c r="B864">
        <v>2003</v>
      </c>
      <c r="C864" t="s">
        <v>382</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438</v>
      </c>
      <c r="B865">
        <v>2002</v>
      </c>
      <c r="C865" t="s">
        <v>382</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438</v>
      </c>
      <c r="B866">
        <v>2001</v>
      </c>
      <c r="C866" t="s">
        <v>382</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438</v>
      </c>
      <c r="B867">
        <v>2000</v>
      </c>
      <c r="C867" t="s">
        <v>382</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439</v>
      </c>
      <c r="B868">
        <v>2015</v>
      </c>
      <c r="C868" t="s">
        <v>382</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439</v>
      </c>
      <c r="B869">
        <v>2014</v>
      </c>
      <c r="C869" t="s">
        <v>382</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439</v>
      </c>
      <c r="B870">
        <v>2013</v>
      </c>
      <c r="C870" t="s">
        <v>382</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439</v>
      </c>
      <c r="B871">
        <v>2012</v>
      </c>
      <c r="C871" t="s">
        <v>382</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439</v>
      </c>
      <c r="B872">
        <v>2011</v>
      </c>
      <c r="C872" t="s">
        <v>382</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439</v>
      </c>
      <c r="B873">
        <v>2010</v>
      </c>
      <c r="C873" t="s">
        <v>382</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439</v>
      </c>
      <c r="B874">
        <v>2009</v>
      </c>
      <c r="C874" t="s">
        <v>382</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439</v>
      </c>
      <c r="B875">
        <v>2008</v>
      </c>
      <c r="C875" t="s">
        <v>382</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439</v>
      </c>
      <c r="B876">
        <v>2007</v>
      </c>
      <c r="C876" t="s">
        <v>382</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439</v>
      </c>
      <c r="B877">
        <v>2006</v>
      </c>
      <c r="C877" t="s">
        <v>382</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439</v>
      </c>
      <c r="B878">
        <v>2005</v>
      </c>
      <c r="C878" t="s">
        <v>382</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439</v>
      </c>
      <c r="B879">
        <v>2004</v>
      </c>
      <c r="C879" t="s">
        <v>382</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439</v>
      </c>
      <c r="B880">
        <v>2003</v>
      </c>
      <c r="C880" t="s">
        <v>382</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439</v>
      </c>
      <c r="B881">
        <v>2002</v>
      </c>
      <c r="C881" t="s">
        <v>382</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439</v>
      </c>
      <c r="B882">
        <v>2001</v>
      </c>
      <c r="C882" t="s">
        <v>382</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439</v>
      </c>
      <c r="B883">
        <v>2000</v>
      </c>
      <c r="C883" t="s">
        <v>382</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440</v>
      </c>
      <c r="B884">
        <v>2015</v>
      </c>
      <c r="C884" t="s">
        <v>382</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440</v>
      </c>
      <c r="B885">
        <v>2014</v>
      </c>
      <c r="C885" t="s">
        <v>382</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440</v>
      </c>
      <c r="B886">
        <v>2013</v>
      </c>
      <c r="C886" t="s">
        <v>382</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440</v>
      </c>
      <c r="B887">
        <v>2012</v>
      </c>
      <c r="C887" t="s">
        <v>382</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440</v>
      </c>
      <c r="B888">
        <v>2011</v>
      </c>
      <c r="C888" t="s">
        <v>382</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440</v>
      </c>
      <c r="B889">
        <v>2010</v>
      </c>
      <c r="C889" t="s">
        <v>382</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440</v>
      </c>
      <c r="B890">
        <v>2009</v>
      </c>
      <c r="C890" t="s">
        <v>382</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440</v>
      </c>
      <c r="B891">
        <v>2008</v>
      </c>
      <c r="C891" t="s">
        <v>382</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440</v>
      </c>
      <c r="B892">
        <v>2007</v>
      </c>
      <c r="C892" t="s">
        <v>382</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440</v>
      </c>
      <c r="B893">
        <v>2006</v>
      </c>
      <c r="C893" t="s">
        <v>382</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440</v>
      </c>
      <c r="B894">
        <v>2005</v>
      </c>
      <c r="C894" t="s">
        <v>382</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440</v>
      </c>
      <c r="B895">
        <v>2004</v>
      </c>
      <c r="C895" t="s">
        <v>382</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440</v>
      </c>
      <c r="B896">
        <v>2003</v>
      </c>
      <c r="C896" t="s">
        <v>382</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440</v>
      </c>
      <c r="B897">
        <v>2002</v>
      </c>
      <c r="C897" t="s">
        <v>382</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440</v>
      </c>
      <c r="B898">
        <v>2001</v>
      </c>
      <c r="C898" t="s">
        <v>382</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440</v>
      </c>
      <c r="B899">
        <v>2000</v>
      </c>
      <c r="C899" t="s">
        <v>382</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441</v>
      </c>
      <c r="B900">
        <v>2015</v>
      </c>
      <c r="C900" t="s">
        <v>382</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441</v>
      </c>
      <c r="B901">
        <v>2014</v>
      </c>
      <c r="C901" t="s">
        <v>382</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441</v>
      </c>
      <c r="B902">
        <v>2013</v>
      </c>
      <c r="C902" t="s">
        <v>382</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441</v>
      </c>
      <c r="B903">
        <v>2012</v>
      </c>
      <c r="C903" t="s">
        <v>382</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441</v>
      </c>
      <c r="B904">
        <v>2011</v>
      </c>
      <c r="C904" t="s">
        <v>382</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441</v>
      </c>
      <c r="B905">
        <v>2010</v>
      </c>
      <c r="C905" t="s">
        <v>382</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441</v>
      </c>
      <c r="B906">
        <v>2009</v>
      </c>
      <c r="C906" t="s">
        <v>382</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441</v>
      </c>
      <c r="B907">
        <v>2008</v>
      </c>
      <c r="C907" t="s">
        <v>382</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441</v>
      </c>
      <c r="B908">
        <v>2007</v>
      </c>
      <c r="C908" t="s">
        <v>382</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441</v>
      </c>
      <c r="B909">
        <v>2006</v>
      </c>
      <c r="C909" t="s">
        <v>382</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441</v>
      </c>
      <c r="B910">
        <v>2005</v>
      </c>
      <c r="C910" t="s">
        <v>382</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441</v>
      </c>
      <c r="B911">
        <v>2004</v>
      </c>
      <c r="C911" t="s">
        <v>382</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441</v>
      </c>
      <c r="B912">
        <v>2003</v>
      </c>
      <c r="C912" t="s">
        <v>382</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441</v>
      </c>
      <c r="B913">
        <v>2002</v>
      </c>
      <c r="C913" t="s">
        <v>382</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441</v>
      </c>
      <c r="B914">
        <v>2001</v>
      </c>
      <c r="C914" t="s">
        <v>382</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441</v>
      </c>
      <c r="B915">
        <v>2000</v>
      </c>
      <c r="C915" t="s">
        <v>382</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442</v>
      </c>
      <c r="B916">
        <v>2015</v>
      </c>
      <c r="C916" t="s">
        <v>382</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442</v>
      </c>
      <c r="B917">
        <v>2014</v>
      </c>
      <c r="C917" t="s">
        <v>382</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442</v>
      </c>
      <c r="B918">
        <v>2013</v>
      </c>
      <c r="C918" t="s">
        <v>382</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442</v>
      </c>
      <c r="B919">
        <v>2012</v>
      </c>
      <c r="C919" t="s">
        <v>382</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442</v>
      </c>
      <c r="B920">
        <v>2011</v>
      </c>
      <c r="C920" t="s">
        <v>382</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442</v>
      </c>
      <c r="B921">
        <v>2010</v>
      </c>
      <c r="C921" t="s">
        <v>382</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442</v>
      </c>
      <c r="B922">
        <v>2009</v>
      </c>
      <c r="C922" t="s">
        <v>382</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442</v>
      </c>
      <c r="B923">
        <v>2008</v>
      </c>
      <c r="C923" t="s">
        <v>382</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442</v>
      </c>
      <c r="B924">
        <v>2007</v>
      </c>
      <c r="C924" t="s">
        <v>382</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442</v>
      </c>
      <c r="B925">
        <v>2006</v>
      </c>
      <c r="C925" t="s">
        <v>382</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442</v>
      </c>
      <c r="B926">
        <v>2005</v>
      </c>
      <c r="C926" t="s">
        <v>382</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442</v>
      </c>
      <c r="B927">
        <v>2004</v>
      </c>
      <c r="C927" t="s">
        <v>382</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442</v>
      </c>
      <c r="B928">
        <v>2003</v>
      </c>
      <c r="C928" t="s">
        <v>382</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442</v>
      </c>
      <c r="B929">
        <v>2002</v>
      </c>
      <c r="C929" t="s">
        <v>382</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442</v>
      </c>
      <c r="B930">
        <v>2001</v>
      </c>
      <c r="C930" t="s">
        <v>382</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442</v>
      </c>
      <c r="B931">
        <v>2000</v>
      </c>
      <c r="C931" t="s">
        <v>382</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443</v>
      </c>
      <c r="B932">
        <v>2015</v>
      </c>
      <c r="C932" t="s">
        <v>382</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443</v>
      </c>
      <c r="B933">
        <v>2014</v>
      </c>
      <c r="C933" t="s">
        <v>382</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443</v>
      </c>
      <c r="B934">
        <v>2013</v>
      </c>
      <c r="C934" t="s">
        <v>382</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443</v>
      </c>
      <c r="B935">
        <v>2012</v>
      </c>
      <c r="C935" t="s">
        <v>382</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443</v>
      </c>
      <c r="B936">
        <v>2011</v>
      </c>
      <c r="C936" t="s">
        <v>382</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443</v>
      </c>
      <c r="B937">
        <v>2010</v>
      </c>
      <c r="C937" t="s">
        <v>382</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443</v>
      </c>
      <c r="B938">
        <v>2009</v>
      </c>
      <c r="C938" t="s">
        <v>382</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443</v>
      </c>
      <c r="B939">
        <v>2008</v>
      </c>
      <c r="C939" t="s">
        <v>382</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443</v>
      </c>
      <c r="B940">
        <v>2007</v>
      </c>
      <c r="C940" t="s">
        <v>382</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443</v>
      </c>
      <c r="B941">
        <v>2006</v>
      </c>
      <c r="C941" t="s">
        <v>382</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443</v>
      </c>
      <c r="B942">
        <v>2005</v>
      </c>
      <c r="C942" t="s">
        <v>382</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443</v>
      </c>
      <c r="B943">
        <v>2004</v>
      </c>
      <c r="C943" t="s">
        <v>382</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443</v>
      </c>
      <c r="B944">
        <v>2003</v>
      </c>
      <c r="C944" t="s">
        <v>382</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443</v>
      </c>
      <c r="B945">
        <v>2002</v>
      </c>
      <c r="C945" t="s">
        <v>382</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443</v>
      </c>
      <c r="B946">
        <v>2001</v>
      </c>
      <c r="C946" t="s">
        <v>382</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443</v>
      </c>
      <c r="B947">
        <v>2000</v>
      </c>
      <c r="C947" t="s">
        <v>382</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444</v>
      </c>
      <c r="B948">
        <v>2015</v>
      </c>
      <c r="C948" t="s">
        <v>382</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444</v>
      </c>
      <c r="B949">
        <v>2014</v>
      </c>
      <c r="C949" t="s">
        <v>382</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444</v>
      </c>
      <c r="B950">
        <v>2013</v>
      </c>
      <c r="C950" t="s">
        <v>382</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444</v>
      </c>
      <c r="B951">
        <v>2012</v>
      </c>
      <c r="C951" t="s">
        <v>382</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444</v>
      </c>
      <c r="B952">
        <v>2011</v>
      </c>
      <c r="C952" t="s">
        <v>382</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444</v>
      </c>
      <c r="B953">
        <v>2010</v>
      </c>
      <c r="C953" t="s">
        <v>382</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444</v>
      </c>
      <c r="B954">
        <v>2009</v>
      </c>
      <c r="C954" t="s">
        <v>382</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444</v>
      </c>
      <c r="B955">
        <v>2008</v>
      </c>
      <c r="C955" t="s">
        <v>382</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444</v>
      </c>
      <c r="B956">
        <v>2007</v>
      </c>
      <c r="C956" t="s">
        <v>382</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444</v>
      </c>
      <c r="B957">
        <v>2006</v>
      </c>
      <c r="C957" t="s">
        <v>382</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444</v>
      </c>
      <c r="B958">
        <v>2005</v>
      </c>
      <c r="C958" t="s">
        <v>382</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444</v>
      </c>
      <c r="B959">
        <v>2004</v>
      </c>
      <c r="C959" t="s">
        <v>382</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444</v>
      </c>
      <c r="B960">
        <v>2003</v>
      </c>
      <c r="C960" t="s">
        <v>382</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444</v>
      </c>
      <c r="B961">
        <v>2002</v>
      </c>
      <c r="C961" t="s">
        <v>382</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444</v>
      </c>
      <c r="B962">
        <v>2001</v>
      </c>
      <c r="C962" t="s">
        <v>382</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444</v>
      </c>
      <c r="B963">
        <v>2000</v>
      </c>
      <c r="C963" t="s">
        <v>382</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445</v>
      </c>
      <c r="B964">
        <v>2015</v>
      </c>
      <c r="C964" t="s">
        <v>382</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445</v>
      </c>
      <c r="B965">
        <v>2014</v>
      </c>
      <c r="C965" t="s">
        <v>382</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445</v>
      </c>
      <c r="B966">
        <v>2013</v>
      </c>
      <c r="C966" t="s">
        <v>382</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445</v>
      </c>
      <c r="B967">
        <v>2012</v>
      </c>
      <c r="C967" t="s">
        <v>382</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445</v>
      </c>
      <c r="B968">
        <v>2011</v>
      </c>
      <c r="C968" t="s">
        <v>382</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445</v>
      </c>
      <c r="B969">
        <v>2010</v>
      </c>
      <c r="C969" t="s">
        <v>382</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445</v>
      </c>
      <c r="B970">
        <v>2009</v>
      </c>
      <c r="C970" t="s">
        <v>382</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445</v>
      </c>
      <c r="B971">
        <v>2008</v>
      </c>
      <c r="C971" t="s">
        <v>382</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445</v>
      </c>
      <c r="B972">
        <v>2007</v>
      </c>
      <c r="C972" t="s">
        <v>382</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445</v>
      </c>
      <c r="B973">
        <v>2006</v>
      </c>
      <c r="C973" t="s">
        <v>382</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445</v>
      </c>
      <c r="B974">
        <v>2005</v>
      </c>
      <c r="C974" t="s">
        <v>382</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445</v>
      </c>
      <c r="B975">
        <v>2004</v>
      </c>
      <c r="C975" t="s">
        <v>382</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445</v>
      </c>
      <c r="B976">
        <v>2003</v>
      </c>
      <c r="C976" t="s">
        <v>382</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445</v>
      </c>
      <c r="B977">
        <v>2002</v>
      </c>
      <c r="C977" t="s">
        <v>382</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445</v>
      </c>
      <c r="B978">
        <v>2001</v>
      </c>
      <c r="C978" t="s">
        <v>382</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445</v>
      </c>
      <c r="B979">
        <v>2000</v>
      </c>
      <c r="C979" t="s">
        <v>382</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446</v>
      </c>
      <c r="B980">
        <v>2015</v>
      </c>
      <c r="C980" t="s">
        <v>382</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446</v>
      </c>
      <c r="B981">
        <v>2014</v>
      </c>
      <c r="C981" t="s">
        <v>382</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446</v>
      </c>
      <c r="B982">
        <v>2013</v>
      </c>
      <c r="C982" t="s">
        <v>382</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446</v>
      </c>
      <c r="B983">
        <v>2012</v>
      </c>
      <c r="C983" t="s">
        <v>382</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446</v>
      </c>
      <c r="B984">
        <v>2011</v>
      </c>
      <c r="C984" t="s">
        <v>382</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446</v>
      </c>
      <c r="B985">
        <v>2010</v>
      </c>
      <c r="C985" t="s">
        <v>382</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446</v>
      </c>
      <c r="B986">
        <v>2009</v>
      </c>
      <c r="C986" t="s">
        <v>382</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446</v>
      </c>
      <c r="B987">
        <v>2008</v>
      </c>
      <c r="C987" t="s">
        <v>382</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446</v>
      </c>
      <c r="B988">
        <v>2007</v>
      </c>
      <c r="C988" t="s">
        <v>382</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446</v>
      </c>
      <c r="B989">
        <v>2006</v>
      </c>
      <c r="C989" t="s">
        <v>382</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446</v>
      </c>
      <c r="B990">
        <v>2005</v>
      </c>
      <c r="C990" t="s">
        <v>382</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446</v>
      </c>
      <c r="B991">
        <v>2004</v>
      </c>
      <c r="C991" t="s">
        <v>382</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446</v>
      </c>
      <c r="B992">
        <v>2003</v>
      </c>
      <c r="C992" t="s">
        <v>382</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446</v>
      </c>
      <c r="B993">
        <v>2002</v>
      </c>
      <c r="C993" t="s">
        <v>382</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446</v>
      </c>
      <c r="B994">
        <v>2001</v>
      </c>
      <c r="C994" t="s">
        <v>382</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446</v>
      </c>
      <c r="B995">
        <v>2000</v>
      </c>
      <c r="C995" t="s">
        <v>382</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447</v>
      </c>
      <c r="B996">
        <v>2015</v>
      </c>
      <c r="C996" t="s">
        <v>390</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447</v>
      </c>
      <c r="B997">
        <v>2014</v>
      </c>
      <c r="C997" t="s">
        <v>390</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447</v>
      </c>
      <c r="B998">
        <v>2013</v>
      </c>
      <c r="C998" t="s">
        <v>390</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447</v>
      </c>
      <c r="B999">
        <v>2012</v>
      </c>
      <c r="C999" t="s">
        <v>390</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447</v>
      </c>
      <c r="B1000">
        <v>2011</v>
      </c>
      <c r="C1000" t="s">
        <v>390</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447</v>
      </c>
      <c r="B1001">
        <v>2010</v>
      </c>
      <c r="C1001" t="s">
        <v>390</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447</v>
      </c>
      <c r="B1002">
        <v>2009</v>
      </c>
      <c r="C1002" t="s">
        <v>390</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447</v>
      </c>
      <c r="B1003">
        <v>2008</v>
      </c>
      <c r="C1003" t="s">
        <v>390</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447</v>
      </c>
      <c r="B1004">
        <v>2007</v>
      </c>
      <c r="C1004" t="s">
        <v>390</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447</v>
      </c>
      <c r="B1005">
        <v>2006</v>
      </c>
      <c r="C1005" t="s">
        <v>390</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447</v>
      </c>
      <c r="B1006">
        <v>2005</v>
      </c>
      <c r="C1006" t="s">
        <v>390</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447</v>
      </c>
      <c r="B1007">
        <v>2004</v>
      </c>
      <c r="C1007" t="s">
        <v>390</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447</v>
      </c>
      <c r="B1008">
        <v>2003</v>
      </c>
      <c r="C1008" t="s">
        <v>390</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447</v>
      </c>
      <c r="B1009">
        <v>2002</v>
      </c>
      <c r="C1009" t="s">
        <v>390</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447</v>
      </c>
      <c r="B1010">
        <v>2001</v>
      </c>
      <c r="C1010" t="s">
        <v>390</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447</v>
      </c>
      <c r="B1011">
        <v>2000</v>
      </c>
      <c r="C1011" t="s">
        <v>390</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448</v>
      </c>
      <c r="B1012">
        <v>2015</v>
      </c>
      <c r="C1012" t="s">
        <v>382</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448</v>
      </c>
      <c r="B1013">
        <v>2014</v>
      </c>
      <c r="C1013" t="s">
        <v>382</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448</v>
      </c>
      <c r="B1014">
        <v>2013</v>
      </c>
      <c r="C1014" t="s">
        <v>382</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448</v>
      </c>
      <c r="B1015">
        <v>2012</v>
      </c>
      <c r="C1015" t="s">
        <v>382</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448</v>
      </c>
      <c r="B1016">
        <v>2011</v>
      </c>
      <c r="C1016" t="s">
        <v>382</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448</v>
      </c>
      <c r="B1017">
        <v>2010</v>
      </c>
      <c r="C1017" t="s">
        <v>382</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448</v>
      </c>
      <c r="B1018">
        <v>2009</v>
      </c>
      <c r="C1018" t="s">
        <v>382</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448</v>
      </c>
      <c r="B1019">
        <v>2008</v>
      </c>
      <c r="C1019" t="s">
        <v>382</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448</v>
      </c>
      <c r="B1020">
        <v>2007</v>
      </c>
      <c r="C1020" t="s">
        <v>382</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448</v>
      </c>
      <c r="B1021">
        <v>2006</v>
      </c>
      <c r="C1021" t="s">
        <v>382</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448</v>
      </c>
      <c r="B1022">
        <v>2005</v>
      </c>
      <c r="C1022" t="s">
        <v>382</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448</v>
      </c>
      <c r="B1023">
        <v>2004</v>
      </c>
      <c r="C1023" t="s">
        <v>382</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448</v>
      </c>
      <c r="B1024">
        <v>2003</v>
      </c>
      <c r="C1024" t="s">
        <v>382</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448</v>
      </c>
      <c r="B1025">
        <v>2002</v>
      </c>
      <c r="C1025" t="s">
        <v>382</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448</v>
      </c>
      <c r="B1026">
        <v>2001</v>
      </c>
      <c r="C1026" t="s">
        <v>382</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448</v>
      </c>
      <c r="B1027">
        <v>2000</v>
      </c>
      <c r="C1027" t="s">
        <v>382</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449</v>
      </c>
      <c r="B1028">
        <v>2015</v>
      </c>
      <c r="C1028" t="s">
        <v>382</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449</v>
      </c>
      <c r="B1029">
        <v>2014</v>
      </c>
      <c r="C1029" t="s">
        <v>382</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449</v>
      </c>
      <c r="B1030">
        <v>2013</v>
      </c>
      <c r="C1030" t="s">
        <v>382</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449</v>
      </c>
      <c r="B1031">
        <v>2012</v>
      </c>
      <c r="C1031" t="s">
        <v>382</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449</v>
      </c>
      <c r="B1032">
        <v>2011</v>
      </c>
      <c r="C1032" t="s">
        <v>382</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449</v>
      </c>
      <c r="B1033">
        <v>2010</v>
      </c>
      <c r="C1033" t="s">
        <v>382</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449</v>
      </c>
      <c r="B1034">
        <v>2009</v>
      </c>
      <c r="C1034" t="s">
        <v>382</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449</v>
      </c>
      <c r="B1035">
        <v>2008</v>
      </c>
      <c r="C1035" t="s">
        <v>382</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449</v>
      </c>
      <c r="B1036">
        <v>2007</v>
      </c>
      <c r="C1036" t="s">
        <v>382</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449</v>
      </c>
      <c r="B1037">
        <v>2006</v>
      </c>
      <c r="C1037" t="s">
        <v>382</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449</v>
      </c>
      <c r="B1038">
        <v>2005</v>
      </c>
      <c r="C1038" t="s">
        <v>382</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449</v>
      </c>
      <c r="B1039">
        <v>2004</v>
      </c>
      <c r="C1039" t="s">
        <v>382</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449</v>
      </c>
      <c r="B1040">
        <v>2003</v>
      </c>
      <c r="C1040" t="s">
        <v>382</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449</v>
      </c>
      <c r="B1041">
        <v>2002</v>
      </c>
      <c r="C1041" t="s">
        <v>382</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449</v>
      </c>
      <c r="B1042">
        <v>2001</v>
      </c>
      <c r="C1042" t="s">
        <v>382</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449</v>
      </c>
      <c r="B1043">
        <v>2000</v>
      </c>
      <c r="C1043" t="s">
        <v>382</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450</v>
      </c>
      <c r="B1044">
        <v>2015</v>
      </c>
      <c r="C1044" t="s">
        <v>382</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450</v>
      </c>
      <c r="B1045">
        <v>2014</v>
      </c>
      <c r="C1045" t="s">
        <v>382</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450</v>
      </c>
      <c r="B1046">
        <v>2013</v>
      </c>
      <c r="C1046" t="s">
        <v>382</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450</v>
      </c>
      <c r="B1047">
        <v>2012</v>
      </c>
      <c r="C1047" t="s">
        <v>382</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450</v>
      </c>
      <c r="B1048">
        <v>2011</v>
      </c>
      <c r="C1048" t="s">
        <v>382</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450</v>
      </c>
      <c r="B1049">
        <v>2010</v>
      </c>
      <c r="C1049" t="s">
        <v>382</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450</v>
      </c>
      <c r="B1050">
        <v>2009</v>
      </c>
      <c r="C1050" t="s">
        <v>382</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450</v>
      </c>
      <c r="B1051">
        <v>2008</v>
      </c>
      <c r="C1051" t="s">
        <v>382</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450</v>
      </c>
      <c r="B1052">
        <v>2007</v>
      </c>
      <c r="C1052" t="s">
        <v>382</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450</v>
      </c>
      <c r="B1053">
        <v>2006</v>
      </c>
      <c r="C1053" t="s">
        <v>382</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450</v>
      </c>
      <c r="B1054">
        <v>2005</v>
      </c>
      <c r="C1054" t="s">
        <v>382</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450</v>
      </c>
      <c r="B1055">
        <v>2004</v>
      </c>
      <c r="C1055" t="s">
        <v>382</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450</v>
      </c>
      <c r="B1056">
        <v>2003</v>
      </c>
      <c r="C1056" t="s">
        <v>382</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450</v>
      </c>
      <c r="B1057">
        <v>2002</v>
      </c>
      <c r="C1057" t="s">
        <v>382</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450</v>
      </c>
      <c r="B1058">
        <v>2001</v>
      </c>
      <c r="C1058" t="s">
        <v>382</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450</v>
      </c>
      <c r="B1059">
        <v>2000</v>
      </c>
      <c r="C1059" t="s">
        <v>382</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451</v>
      </c>
      <c r="B1060">
        <v>2015</v>
      </c>
      <c r="C1060" t="s">
        <v>382</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451</v>
      </c>
      <c r="B1061">
        <v>2014</v>
      </c>
      <c r="C1061" t="s">
        <v>382</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451</v>
      </c>
      <c r="B1062">
        <v>2013</v>
      </c>
      <c r="C1062" t="s">
        <v>382</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451</v>
      </c>
      <c r="B1063">
        <v>2012</v>
      </c>
      <c r="C1063" t="s">
        <v>382</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451</v>
      </c>
      <c r="B1064">
        <v>2011</v>
      </c>
      <c r="C1064" t="s">
        <v>382</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451</v>
      </c>
      <c r="B1065">
        <v>2010</v>
      </c>
      <c r="C1065" t="s">
        <v>382</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451</v>
      </c>
      <c r="B1066">
        <v>2009</v>
      </c>
      <c r="C1066" t="s">
        <v>382</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451</v>
      </c>
      <c r="B1067">
        <v>2008</v>
      </c>
      <c r="C1067" t="s">
        <v>382</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451</v>
      </c>
      <c r="B1068">
        <v>2007</v>
      </c>
      <c r="C1068" t="s">
        <v>382</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451</v>
      </c>
      <c r="B1069">
        <v>2006</v>
      </c>
      <c r="C1069" t="s">
        <v>382</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451</v>
      </c>
      <c r="B1070">
        <v>2005</v>
      </c>
      <c r="C1070" t="s">
        <v>382</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451</v>
      </c>
      <c r="B1071">
        <v>2004</v>
      </c>
      <c r="C1071" t="s">
        <v>382</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451</v>
      </c>
      <c r="B1072">
        <v>2003</v>
      </c>
      <c r="C1072" t="s">
        <v>382</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451</v>
      </c>
      <c r="B1073">
        <v>2002</v>
      </c>
      <c r="C1073" t="s">
        <v>382</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451</v>
      </c>
      <c r="B1074">
        <v>2001</v>
      </c>
      <c r="C1074" t="s">
        <v>382</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451</v>
      </c>
      <c r="B1075">
        <v>2000</v>
      </c>
      <c r="C1075" t="s">
        <v>382</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452</v>
      </c>
      <c r="B1076">
        <v>2015</v>
      </c>
      <c r="C1076" t="s">
        <v>382</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452</v>
      </c>
      <c r="B1077">
        <v>2014</v>
      </c>
      <c r="C1077" t="s">
        <v>382</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452</v>
      </c>
      <c r="B1078">
        <v>2013</v>
      </c>
      <c r="C1078" t="s">
        <v>382</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452</v>
      </c>
      <c r="B1079">
        <v>2012</v>
      </c>
      <c r="C1079" t="s">
        <v>382</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452</v>
      </c>
      <c r="B1080">
        <v>2011</v>
      </c>
      <c r="C1080" t="s">
        <v>382</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452</v>
      </c>
      <c r="B1081">
        <v>2010</v>
      </c>
      <c r="C1081" t="s">
        <v>382</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452</v>
      </c>
      <c r="B1082">
        <v>2009</v>
      </c>
      <c r="C1082" t="s">
        <v>382</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452</v>
      </c>
      <c r="B1083">
        <v>2008</v>
      </c>
      <c r="C1083" t="s">
        <v>382</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452</v>
      </c>
      <c r="B1084">
        <v>2007</v>
      </c>
      <c r="C1084" t="s">
        <v>382</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452</v>
      </c>
      <c r="B1085">
        <v>2006</v>
      </c>
      <c r="C1085" t="s">
        <v>382</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452</v>
      </c>
      <c r="B1086">
        <v>2005</v>
      </c>
      <c r="C1086" t="s">
        <v>382</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452</v>
      </c>
      <c r="B1087">
        <v>2004</v>
      </c>
      <c r="C1087" t="s">
        <v>382</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452</v>
      </c>
      <c r="B1088">
        <v>2003</v>
      </c>
      <c r="C1088" t="s">
        <v>382</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452</v>
      </c>
      <c r="B1089">
        <v>2002</v>
      </c>
      <c r="C1089" t="s">
        <v>382</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452</v>
      </c>
      <c r="B1090">
        <v>2001</v>
      </c>
      <c r="C1090" t="s">
        <v>382</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452</v>
      </c>
      <c r="B1091">
        <v>2000</v>
      </c>
      <c r="C1091" t="s">
        <v>382</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453</v>
      </c>
      <c r="B1092">
        <v>2015</v>
      </c>
      <c r="C1092" t="s">
        <v>382</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453</v>
      </c>
      <c r="B1093">
        <v>2014</v>
      </c>
      <c r="C1093" t="s">
        <v>382</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453</v>
      </c>
      <c r="B1094">
        <v>2013</v>
      </c>
      <c r="C1094" t="s">
        <v>382</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453</v>
      </c>
      <c r="B1095">
        <v>2012</v>
      </c>
      <c r="C1095" t="s">
        <v>382</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453</v>
      </c>
      <c r="B1096">
        <v>2011</v>
      </c>
      <c r="C1096" t="s">
        <v>382</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453</v>
      </c>
      <c r="B1097">
        <v>2010</v>
      </c>
      <c r="C1097" t="s">
        <v>382</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453</v>
      </c>
      <c r="B1098">
        <v>2009</v>
      </c>
      <c r="C1098" t="s">
        <v>382</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453</v>
      </c>
      <c r="B1099">
        <v>2008</v>
      </c>
      <c r="C1099" t="s">
        <v>382</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453</v>
      </c>
      <c r="B1100">
        <v>2007</v>
      </c>
      <c r="C1100" t="s">
        <v>382</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453</v>
      </c>
      <c r="B1101">
        <v>2006</v>
      </c>
      <c r="C1101" t="s">
        <v>382</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453</v>
      </c>
      <c r="B1102">
        <v>2005</v>
      </c>
      <c r="C1102" t="s">
        <v>382</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453</v>
      </c>
      <c r="B1103">
        <v>2004</v>
      </c>
      <c r="C1103" t="s">
        <v>382</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453</v>
      </c>
      <c r="B1104">
        <v>2003</v>
      </c>
      <c r="C1104" t="s">
        <v>382</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453</v>
      </c>
      <c r="B1105">
        <v>2002</v>
      </c>
      <c r="C1105" t="s">
        <v>382</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453</v>
      </c>
      <c r="B1106">
        <v>2001</v>
      </c>
      <c r="C1106" t="s">
        <v>382</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453</v>
      </c>
      <c r="B1107">
        <v>2000</v>
      </c>
      <c r="C1107" t="s">
        <v>382</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454</v>
      </c>
      <c r="B1108">
        <v>2015</v>
      </c>
      <c r="C1108" t="s">
        <v>382</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454</v>
      </c>
      <c r="B1109">
        <v>2014</v>
      </c>
      <c r="C1109" t="s">
        <v>382</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454</v>
      </c>
      <c r="B1110">
        <v>2013</v>
      </c>
      <c r="C1110" t="s">
        <v>382</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454</v>
      </c>
      <c r="B1111">
        <v>2012</v>
      </c>
      <c r="C1111" t="s">
        <v>382</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454</v>
      </c>
      <c r="B1112">
        <v>2011</v>
      </c>
      <c r="C1112" t="s">
        <v>382</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454</v>
      </c>
      <c r="B1113">
        <v>2010</v>
      </c>
      <c r="C1113" t="s">
        <v>382</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454</v>
      </c>
      <c r="B1114">
        <v>2009</v>
      </c>
      <c r="C1114" t="s">
        <v>382</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454</v>
      </c>
      <c r="B1115">
        <v>2008</v>
      </c>
      <c r="C1115" t="s">
        <v>382</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454</v>
      </c>
      <c r="B1116">
        <v>2007</v>
      </c>
      <c r="C1116" t="s">
        <v>382</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454</v>
      </c>
      <c r="B1117">
        <v>2006</v>
      </c>
      <c r="C1117" t="s">
        <v>382</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454</v>
      </c>
      <c r="B1118">
        <v>2005</v>
      </c>
      <c r="C1118" t="s">
        <v>382</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454</v>
      </c>
      <c r="B1119">
        <v>2004</v>
      </c>
      <c r="C1119" t="s">
        <v>382</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454</v>
      </c>
      <c r="B1120">
        <v>2003</v>
      </c>
      <c r="C1120" t="s">
        <v>382</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454</v>
      </c>
      <c r="B1121">
        <v>2002</v>
      </c>
      <c r="C1121" t="s">
        <v>382</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454</v>
      </c>
      <c r="B1122">
        <v>2001</v>
      </c>
      <c r="C1122" t="s">
        <v>382</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454</v>
      </c>
      <c r="B1123">
        <v>2000</v>
      </c>
      <c r="C1123" t="s">
        <v>382</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455</v>
      </c>
      <c r="B1124">
        <v>2015</v>
      </c>
      <c r="C1124" t="s">
        <v>382</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455</v>
      </c>
      <c r="B1125">
        <v>2014</v>
      </c>
      <c r="C1125" t="s">
        <v>382</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455</v>
      </c>
      <c r="B1126">
        <v>2013</v>
      </c>
      <c r="C1126" t="s">
        <v>382</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455</v>
      </c>
      <c r="B1127">
        <v>2012</v>
      </c>
      <c r="C1127" t="s">
        <v>382</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455</v>
      </c>
      <c r="B1128">
        <v>2011</v>
      </c>
      <c r="C1128" t="s">
        <v>382</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455</v>
      </c>
      <c r="B1129">
        <v>2010</v>
      </c>
      <c r="C1129" t="s">
        <v>382</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455</v>
      </c>
      <c r="B1130">
        <v>2009</v>
      </c>
      <c r="C1130" t="s">
        <v>382</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455</v>
      </c>
      <c r="B1131">
        <v>2008</v>
      </c>
      <c r="C1131" t="s">
        <v>382</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455</v>
      </c>
      <c r="B1132">
        <v>2007</v>
      </c>
      <c r="C1132" t="s">
        <v>382</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455</v>
      </c>
      <c r="B1133">
        <v>2006</v>
      </c>
      <c r="C1133" t="s">
        <v>382</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455</v>
      </c>
      <c r="B1134">
        <v>2005</v>
      </c>
      <c r="C1134" t="s">
        <v>382</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455</v>
      </c>
      <c r="B1135">
        <v>2004</v>
      </c>
      <c r="C1135" t="s">
        <v>382</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455</v>
      </c>
      <c r="B1136">
        <v>2003</v>
      </c>
      <c r="C1136" t="s">
        <v>382</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455</v>
      </c>
      <c r="B1137">
        <v>2002</v>
      </c>
      <c r="C1137" t="s">
        <v>382</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455</v>
      </c>
      <c r="B1138">
        <v>2001</v>
      </c>
      <c r="C1138" t="s">
        <v>382</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455</v>
      </c>
      <c r="B1139">
        <v>2000</v>
      </c>
      <c r="C1139" t="s">
        <v>382</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456</v>
      </c>
      <c r="B1140">
        <v>2015</v>
      </c>
      <c r="C1140" t="s">
        <v>382</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456</v>
      </c>
      <c r="B1141">
        <v>2014</v>
      </c>
      <c r="C1141" t="s">
        <v>382</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456</v>
      </c>
      <c r="B1142">
        <v>2013</v>
      </c>
      <c r="C1142" t="s">
        <v>382</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456</v>
      </c>
      <c r="B1143">
        <v>2012</v>
      </c>
      <c r="C1143" t="s">
        <v>382</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456</v>
      </c>
      <c r="B1144">
        <v>2011</v>
      </c>
      <c r="C1144" t="s">
        <v>382</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456</v>
      </c>
      <c r="B1145">
        <v>2010</v>
      </c>
      <c r="C1145" t="s">
        <v>382</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456</v>
      </c>
      <c r="B1146">
        <v>2009</v>
      </c>
      <c r="C1146" t="s">
        <v>382</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456</v>
      </c>
      <c r="B1147">
        <v>2008</v>
      </c>
      <c r="C1147" t="s">
        <v>382</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456</v>
      </c>
      <c r="B1148">
        <v>2007</v>
      </c>
      <c r="C1148" t="s">
        <v>382</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456</v>
      </c>
      <c r="B1149">
        <v>2006</v>
      </c>
      <c r="C1149" t="s">
        <v>382</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456</v>
      </c>
      <c r="B1150">
        <v>2005</v>
      </c>
      <c r="C1150" t="s">
        <v>382</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456</v>
      </c>
      <c r="B1151">
        <v>2004</v>
      </c>
      <c r="C1151" t="s">
        <v>382</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456</v>
      </c>
      <c r="B1152">
        <v>2003</v>
      </c>
      <c r="C1152" t="s">
        <v>382</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456</v>
      </c>
      <c r="B1153">
        <v>2002</v>
      </c>
      <c r="C1153" t="s">
        <v>382</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456</v>
      </c>
      <c r="B1154">
        <v>2001</v>
      </c>
      <c r="C1154" t="s">
        <v>382</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456</v>
      </c>
      <c r="B1155">
        <v>2000</v>
      </c>
      <c r="C1155" t="s">
        <v>382</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457</v>
      </c>
      <c r="B1156">
        <v>2015</v>
      </c>
      <c r="C1156" t="s">
        <v>390</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457</v>
      </c>
      <c r="B1157">
        <v>2014</v>
      </c>
      <c r="C1157" t="s">
        <v>390</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457</v>
      </c>
      <c r="B1158">
        <v>2013</v>
      </c>
      <c r="C1158" t="s">
        <v>390</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457</v>
      </c>
      <c r="B1159">
        <v>2012</v>
      </c>
      <c r="C1159" t="s">
        <v>390</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457</v>
      </c>
      <c r="B1160">
        <v>2011</v>
      </c>
      <c r="C1160" t="s">
        <v>390</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457</v>
      </c>
      <c r="B1161">
        <v>2010</v>
      </c>
      <c r="C1161" t="s">
        <v>390</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457</v>
      </c>
      <c r="B1162">
        <v>2009</v>
      </c>
      <c r="C1162" t="s">
        <v>390</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457</v>
      </c>
      <c r="B1163">
        <v>2008</v>
      </c>
      <c r="C1163" t="s">
        <v>390</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457</v>
      </c>
      <c r="B1164">
        <v>2007</v>
      </c>
      <c r="C1164" t="s">
        <v>390</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457</v>
      </c>
      <c r="B1165">
        <v>2006</v>
      </c>
      <c r="C1165" t="s">
        <v>390</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457</v>
      </c>
      <c r="B1166">
        <v>2005</v>
      </c>
      <c r="C1166" t="s">
        <v>390</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457</v>
      </c>
      <c r="B1167">
        <v>2004</v>
      </c>
      <c r="C1167" t="s">
        <v>390</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457</v>
      </c>
      <c r="B1168">
        <v>2003</v>
      </c>
      <c r="C1168" t="s">
        <v>390</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457</v>
      </c>
      <c r="B1169">
        <v>2002</v>
      </c>
      <c r="C1169" t="s">
        <v>390</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457</v>
      </c>
      <c r="B1170">
        <v>2001</v>
      </c>
      <c r="C1170" t="s">
        <v>390</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457</v>
      </c>
      <c r="B1171">
        <v>2000</v>
      </c>
      <c r="C1171" t="s">
        <v>390</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458</v>
      </c>
      <c r="B1172">
        <v>2015</v>
      </c>
      <c r="C1172" t="s">
        <v>390</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458</v>
      </c>
      <c r="B1173">
        <v>2014</v>
      </c>
      <c r="C1173" t="s">
        <v>390</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458</v>
      </c>
      <c r="B1174">
        <v>2013</v>
      </c>
      <c r="C1174" t="s">
        <v>390</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458</v>
      </c>
      <c r="B1175">
        <v>2012</v>
      </c>
      <c r="C1175" t="s">
        <v>390</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458</v>
      </c>
      <c r="B1176">
        <v>2011</v>
      </c>
      <c r="C1176" t="s">
        <v>390</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458</v>
      </c>
      <c r="B1177">
        <v>2010</v>
      </c>
      <c r="C1177" t="s">
        <v>390</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458</v>
      </c>
      <c r="B1178">
        <v>2009</v>
      </c>
      <c r="C1178" t="s">
        <v>390</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458</v>
      </c>
      <c r="B1179">
        <v>2008</v>
      </c>
      <c r="C1179" t="s">
        <v>390</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458</v>
      </c>
      <c r="B1180">
        <v>2007</v>
      </c>
      <c r="C1180" t="s">
        <v>390</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458</v>
      </c>
      <c r="B1181">
        <v>2006</v>
      </c>
      <c r="C1181" t="s">
        <v>390</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458</v>
      </c>
      <c r="B1182">
        <v>2005</v>
      </c>
      <c r="C1182" t="s">
        <v>390</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458</v>
      </c>
      <c r="B1183">
        <v>2004</v>
      </c>
      <c r="C1183" t="s">
        <v>390</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458</v>
      </c>
      <c r="B1184">
        <v>2003</v>
      </c>
      <c r="C1184" t="s">
        <v>390</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458</v>
      </c>
      <c r="B1185">
        <v>2002</v>
      </c>
      <c r="C1185" t="s">
        <v>390</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458</v>
      </c>
      <c r="B1186">
        <v>2001</v>
      </c>
      <c r="C1186" t="s">
        <v>390</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458</v>
      </c>
      <c r="B1187">
        <v>2000</v>
      </c>
      <c r="C1187" t="s">
        <v>390</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459</v>
      </c>
      <c r="B1188">
        <v>2015</v>
      </c>
      <c r="C1188" t="s">
        <v>382</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459</v>
      </c>
      <c r="B1189">
        <v>2014</v>
      </c>
      <c r="C1189" t="s">
        <v>382</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459</v>
      </c>
      <c r="B1190">
        <v>2013</v>
      </c>
      <c r="C1190" t="s">
        <v>382</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459</v>
      </c>
      <c r="B1191">
        <v>2012</v>
      </c>
      <c r="C1191" t="s">
        <v>382</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459</v>
      </c>
      <c r="B1192">
        <v>2011</v>
      </c>
      <c r="C1192" t="s">
        <v>382</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459</v>
      </c>
      <c r="B1193">
        <v>2010</v>
      </c>
      <c r="C1193" t="s">
        <v>382</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459</v>
      </c>
      <c r="B1194">
        <v>2009</v>
      </c>
      <c r="C1194" t="s">
        <v>382</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459</v>
      </c>
      <c r="B1195">
        <v>2008</v>
      </c>
      <c r="C1195" t="s">
        <v>382</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459</v>
      </c>
      <c r="B1196">
        <v>2007</v>
      </c>
      <c r="C1196" t="s">
        <v>382</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459</v>
      </c>
      <c r="B1197">
        <v>2006</v>
      </c>
      <c r="C1197" t="s">
        <v>382</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459</v>
      </c>
      <c r="B1198">
        <v>2005</v>
      </c>
      <c r="C1198" t="s">
        <v>382</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459</v>
      </c>
      <c r="B1199">
        <v>2004</v>
      </c>
      <c r="C1199" t="s">
        <v>382</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459</v>
      </c>
      <c r="B1200">
        <v>2003</v>
      </c>
      <c r="C1200" t="s">
        <v>382</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459</v>
      </c>
      <c r="B1201">
        <v>2002</v>
      </c>
      <c r="C1201" t="s">
        <v>382</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459</v>
      </c>
      <c r="B1202">
        <v>2001</v>
      </c>
      <c r="C1202" t="s">
        <v>382</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459</v>
      </c>
      <c r="B1203">
        <v>2000</v>
      </c>
      <c r="C1203" t="s">
        <v>382</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460</v>
      </c>
      <c r="B1204">
        <v>2015</v>
      </c>
      <c r="C1204" t="s">
        <v>382</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460</v>
      </c>
      <c r="B1205">
        <v>2014</v>
      </c>
      <c r="C1205" t="s">
        <v>382</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460</v>
      </c>
      <c r="B1206">
        <v>2013</v>
      </c>
      <c r="C1206" t="s">
        <v>382</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460</v>
      </c>
      <c r="B1207">
        <v>2012</v>
      </c>
      <c r="C1207" t="s">
        <v>382</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460</v>
      </c>
      <c r="B1208">
        <v>2011</v>
      </c>
      <c r="C1208" t="s">
        <v>382</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460</v>
      </c>
      <c r="B1209">
        <v>2010</v>
      </c>
      <c r="C1209" t="s">
        <v>382</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460</v>
      </c>
      <c r="B1210">
        <v>2009</v>
      </c>
      <c r="C1210" t="s">
        <v>382</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460</v>
      </c>
      <c r="B1211">
        <v>2008</v>
      </c>
      <c r="C1211" t="s">
        <v>382</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460</v>
      </c>
      <c r="B1212">
        <v>2007</v>
      </c>
      <c r="C1212" t="s">
        <v>382</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460</v>
      </c>
      <c r="B1213">
        <v>2006</v>
      </c>
      <c r="C1213" t="s">
        <v>382</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460</v>
      </c>
      <c r="B1214">
        <v>2005</v>
      </c>
      <c r="C1214" t="s">
        <v>382</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460</v>
      </c>
      <c r="B1215">
        <v>2004</v>
      </c>
      <c r="C1215" t="s">
        <v>382</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460</v>
      </c>
      <c r="B1216">
        <v>2003</v>
      </c>
      <c r="C1216" t="s">
        <v>382</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460</v>
      </c>
      <c r="B1217">
        <v>2002</v>
      </c>
      <c r="C1217" t="s">
        <v>382</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460</v>
      </c>
      <c r="B1218">
        <v>2001</v>
      </c>
      <c r="C1218" t="s">
        <v>382</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460</v>
      </c>
      <c r="B1219">
        <v>2000</v>
      </c>
      <c r="C1219" t="s">
        <v>382</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461</v>
      </c>
      <c r="B1220">
        <v>2015</v>
      </c>
      <c r="C1220" t="s">
        <v>382</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461</v>
      </c>
      <c r="B1221">
        <v>2014</v>
      </c>
      <c r="C1221" t="s">
        <v>382</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461</v>
      </c>
      <c r="B1222">
        <v>2013</v>
      </c>
      <c r="C1222" t="s">
        <v>382</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461</v>
      </c>
      <c r="B1223">
        <v>2012</v>
      </c>
      <c r="C1223" t="s">
        <v>382</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461</v>
      </c>
      <c r="B1224">
        <v>2011</v>
      </c>
      <c r="C1224" t="s">
        <v>382</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461</v>
      </c>
      <c r="B1225">
        <v>2010</v>
      </c>
      <c r="C1225" t="s">
        <v>382</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461</v>
      </c>
      <c r="B1226">
        <v>2009</v>
      </c>
      <c r="C1226" t="s">
        <v>382</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461</v>
      </c>
      <c r="B1227">
        <v>2008</v>
      </c>
      <c r="C1227" t="s">
        <v>382</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461</v>
      </c>
      <c r="B1228">
        <v>2007</v>
      </c>
      <c r="C1228" t="s">
        <v>382</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461</v>
      </c>
      <c r="B1229">
        <v>2006</v>
      </c>
      <c r="C1229" t="s">
        <v>382</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461</v>
      </c>
      <c r="B1230">
        <v>2005</v>
      </c>
      <c r="C1230" t="s">
        <v>382</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461</v>
      </c>
      <c r="B1231">
        <v>2004</v>
      </c>
      <c r="C1231" t="s">
        <v>382</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461</v>
      </c>
      <c r="B1232">
        <v>2003</v>
      </c>
      <c r="C1232" t="s">
        <v>382</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461</v>
      </c>
      <c r="B1233">
        <v>2002</v>
      </c>
      <c r="C1233" t="s">
        <v>382</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461</v>
      </c>
      <c r="B1234">
        <v>2001</v>
      </c>
      <c r="C1234" t="s">
        <v>382</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461</v>
      </c>
      <c r="B1235">
        <v>2000</v>
      </c>
      <c r="C1235" t="s">
        <v>382</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462</v>
      </c>
      <c r="B1236">
        <v>2015</v>
      </c>
      <c r="C1236" t="s">
        <v>382</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462</v>
      </c>
      <c r="B1237">
        <v>2014</v>
      </c>
      <c r="C1237" t="s">
        <v>382</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462</v>
      </c>
      <c r="B1238">
        <v>2013</v>
      </c>
      <c r="C1238" t="s">
        <v>382</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462</v>
      </c>
      <c r="B1239">
        <v>2012</v>
      </c>
      <c r="C1239" t="s">
        <v>382</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462</v>
      </c>
      <c r="B1240">
        <v>2011</v>
      </c>
      <c r="C1240" t="s">
        <v>382</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462</v>
      </c>
      <c r="B1241">
        <v>2010</v>
      </c>
      <c r="C1241" t="s">
        <v>382</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462</v>
      </c>
      <c r="B1242">
        <v>2009</v>
      </c>
      <c r="C1242" t="s">
        <v>382</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462</v>
      </c>
      <c r="B1243">
        <v>2008</v>
      </c>
      <c r="C1243" t="s">
        <v>382</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462</v>
      </c>
      <c r="B1244">
        <v>2007</v>
      </c>
      <c r="C1244" t="s">
        <v>382</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462</v>
      </c>
      <c r="B1245">
        <v>2006</v>
      </c>
      <c r="C1245" t="s">
        <v>382</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462</v>
      </c>
      <c r="B1246">
        <v>2005</v>
      </c>
      <c r="C1246" t="s">
        <v>382</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462</v>
      </c>
      <c r="B1247">
        <v>2004</v>
      </c>
      <c r="C1247" t="s">
        <v>382</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462</v>
      </c>
      <c r="B1248">
        <v>2003</v>
      </c>
      <c r="C1248" t="s">
        <v>382</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462</v>
      </c>
      <c r="B1249">
        <v>2002</v>
      </c>
      <c r="C1249" t="s">
        <v>382</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462</v>
      </c>
      <c r="B1250">
        <v>2001</v>
      </c>
      <c r="C1250" t="s">
        <v>382</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462</v>
      </c>
      <c r="B1251">
        <v>2000</v>
      </c>
      <c r="C1251" t="s">
        <v>382</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463</v>
      </c>
      <c r="B1252">
        <v>2015</v>
      </c>
      <c r="C1252" t="s">
        <v>390</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463</v>
      </c>
      <c r="B1253">
        <v>2014</v>
      </c>
      <c r="C1253" t="s">
        <v>390</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463</v>
      </c>
      <c r="B1254">
        <v>2013</v>
      </c>
      <c r="C1254" t="s">
        <v>390</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463</v>
      </c>
      <c r="B1255">
        <v>2012</v>
      </c>
      <c r="C1255" t="s">
        <v>390</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463</v>
      </c>
      <c r="B1256">
        <v>2011</v>
      </c>
      <c r="C1256" t="s">
        <v>390</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463</v>
      </c>
      <c r="B1257">
        <v>2010</v>
      </c>
      <c r="C1257" t="s">
        <v>390</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463</v>
      </c>
      <c r="B1258">
        <v>2009</v>
      </c>
      <c r="C1258" t="s">
        <v>390</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463</v>
      </c>
      <c r="B1259">
        <v>2008</v>
      </c>
      <c r="C1259" t="s">
        <v>390</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463</v>
      </c>
      <c r="B1260">
        <v>2007</v>
      </c>
      <c r="C1260" t="s">
        <v>390</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463</v>
      </c>
      <c r="B1261">
        <v>2006</v>
      </c>
      <c r="C1261" t="s">
        <v>390</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463</v>
      </c>
      <c r="B1262">
        <v>2005</v>
      </c>
      <c r="C1262" t="s">
        <v>390</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463</v>
      </c>
      <c r="B1263">
        <v>2004</v>
      </c>
      <c r="C1263" t="s">
        <v>390</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463</v>
      </c>
      <c r="B1264">
        <v>2003</v>
      </c>
      <c r="C1264" t="s">
        <v>390</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463</v>
      </c>
      <c r="B1265">
        <v>2002</v>
      </c>
      <c r="C1265" t="s">
        <v>390</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463</v>
      </c>
      <c r="B1266">
        <v>2001</v>
      </c>
      <c r="C1266" t="s">
        <v>390</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463</v>
      </c>
      <c r="B1267">
        <v>2000</v>
      </c>
      <c r="C1267" t="s">
        <v>390</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464</v>
      </c>
      <c r="B1268">
        <v>2015</v>
      </c>
      <c r="C1268" t="s">
        <v>382</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464</v>
      </c>
      <c r="B1269">
        <v>2014</v>
      </c>
      <c r="C1269" t="s">
        <v>382</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464</v>
      </c>
      <c r="B1270">
        <v>2013</v>
      </c>
      <c r="C1270" t="s">
        <v>382</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464</v>
      </c>
      <c r="B1271">
        <v>2012</v>
      </c>
      <c r="C1271" t="s">
        <v>382</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464</v>
      </c>
      <c r="B1272">
        <v>2011</v>
      </c>
      <c r="C1272" t="s">
        <v>382</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464</v>
      </c>
      <c r="B1273">
        <v>2010</v>
      </c>
      <c r="C1273" t="s">
        <v>382</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464</v>
      </c>
      <c r="B1274">
        <v>2009</v>
      </c>
      <c r="C1274" t="s">
        <v>382</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464</v>
      </c>
      <c r="B1275">
        <v>2008</v>
      </c>
      <c r="C1275" t="s">
        <v>382</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464</v>
      </c>
      <c r="B1276">
        <v>2007</v>
      </c>
      <c r="C1276" t="s">
        <v>382</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464</v>
      </c>
      <c r="B1277">
        <v>2006</v>
      </c>
      <c r="C1277" t="s">
        <v>382</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464</v>
      </c>
      <c r="B1278">
        <v>2005</v>
      </c>
      <c r="C1278" t="s">
        <v>382</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464</v>
      </c>
      <c r="B1279">
        <v>2004</v>
      </c>
      <c r="C1279" t="s">
        <v>382</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464</v>
      </c>
      <c r="B1280">
        <v>2003</v>
      </c>
      <c r="C1280" t="s">
        <v>382</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464</v>
      </c>
      <c r="B1281">
        <v>2002</v>
      </c>
      <c r="C1281" t="s">
        <v>382</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464</v>
      </c>
      <c r="B1282">
        <v>2001</v>
      </c>
      <c r="C1282" t="s">
        <v>382</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464</v>
      </c>
      <c r="B1283">
        <v>2000</v>
      </c>
      <c r="C1283" t="s">
        <v>382</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465</v>
      </c>
      <c r="B1284">
        <v>2015</v>
      </c>
      <c r="C1284" t="s">
        <v>390</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465</v>
      </c>
      <c r="B1285">
        <v>2014</v>
      </c>
      <c r="C1285" t="s">
        <v>390</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465</v>
      </c>
      <c r="B1286">
        <v>2013</v>
      </c>
      <c r="C1286" t="s">
        <v>390</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465</v>
      </c>
      <c r="B1287">
        <v>2012</v>
      </c>
      <c r="C1287" t="s">
        <v>390</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465</v>
      </c>
      <c r="B1288">
        <v>2011</v>
      </c>
      <c r="C1288" t="s">
        <v>390</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465</v>
      </c>
      <c r="B1289">
        <v>2010</v>
      </c>
      <c r="C1289" t="s">
        <v>390</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465</v>
      </c>
      <c r="B1290">
        <v>2009</v>
      </c>
      <c r="C1290" t="s">
        <v>390</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465</v>
      </c>
      <c r="B1291">
        <v>2008</v>
      </c>
      <c r="C1291" t="s">
        <v>390</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465</v>
      </c>
      <c r="B1292">
        <v>2007</v>
      </c>
      <c r="C1292" t="s">
        <v>390</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465</v>
      </c>
      <c r="B1293">
        <v>2006</v>
      </c>
      <c r="C1293" t="s">
        <v>390</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465</v>
      </c>
      <c r="B1294">
        <v>2005</v>
      </c>
      <c r="C1294" t="s">
        <v>390</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465</v>
      </c>
      <c r="B1295">
        <v>2004</v>
      </c>
      <c r="C1295" t="s">
        <v>390</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465</v>
      </c>
      <c r="B1296">
        <v>2003</v>
      </c>
      <c r="C1296" t="s">
        <v>390</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465</v>
      </c>
      <c r="B1297">
        <v>2002</v>
      </c>
      <c r="C1297" t="s">
        <v>390</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465</v>
      </c>
      <c r="B1298">
        <v>2001</v>
      </c>
      <c r="C1298" t="s">
        <v>390</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465</v>
      </c>
      <c r="B1299">
        <v>2000</v>
      </c>
      <c r="C1299" t="s">
        <v>390</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466</v>
      </c>
      <c r="B1300">
        <v>2015</v>
      </c>
      <c r="C1300" t="s">
        <v>382</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466</v>
      </c>
      <c r="B1301">
        <v>2014</v>
      </c>
      <c r="C1301" t="s">
        <v>382</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466</v>
      </c>
      <c r="B1302">
        <v>2013</v>
      </c>
      <c r="C1302" t="s">
        <v>382</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466</v>
      </c>
      <c r="B1303">
        <v>2012</v>
      </c>
      <c r="C1303" t="s">
        <v>382</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466</v>
      </c>
      <c r="B1304">
        <v>2011</v>
      </c>
      <c r="C1304" t="s">
        <v>382</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466</v>
      </c>
      <c r="B1305">
        <v>2010</v>
      </c>
      <c r="C1305" t="s">
        <v>382</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466</v>
      </c>
      <c r="B1306">
        <v>2009</v>
      </c>
      <c r="C1306" t="s">
        <v>382</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466</v>
      </c>
      <c r="B1307">
        <v>2008</v>
      </c>
      <c r="C1307" t="s">
        <v>382</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466</v>
      </c>
      <c r="B1308">
        <v>2007</v>
      </c>
      <c r="C1308" t="s">
        <v>382</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466</v>
      </c>
      <c r="B1309">
        <v>2006</v>
      </c>
      <c r="C1309" t="s">
        <v>382</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466</v>
      </c>
      <c r="B1310">
        <v>2005</v>
      </c>
      <c r="C1310" t="s">
        <v>382</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466</v>
      </c>
      <c r="B1311">
        <v>2004</v>
      </c>
      <c r="C1311" t="s">
        <v>382</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466</v>
      </c>
      <c r="B1312">
        <v>2003</v>
      </c>
      <c r="C1312" t="s">
        <v>382</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466</v>
      </c>
      <c r="B1313">
        <v>2002</v>
      </c>
      <c r="C1313" t="s">
        <v>382</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466</v>
      </c>
      <c r="B1314">
        <v>2001</v>
      </c>
      <c r="C1314" t="s">
        <v>382</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466</v>
      </c>
      <c r="B1315">
        <v>2000</v>
      </c>
      <c r="C1315" t="s">
        <v>382</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467</v>
      </c>
      <c r="B1316">
        <v>2015</v>
      </c>
      <c r="C1316" t="s">
        <v>390</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467</v>
      </c>
      <c r="B1317">
        <v>2014</v>
      </c>
      <c r="C1317" t="s">
        <v>390</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467</v>
      </c>
      <c r="B1318">
        <v>2013</v>
      </c>
      <c r="C1318" t="s">
        <v>390</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467</v>
      </c>
      <c r="B1319">
        <v>2012</v>
      </c>
      <c r="C1319" t="s">
        <v>390</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467</v>
      </c>
      <c r="B1320">
        <v>2011</v>
      </c>
      <c r="C1320" t="s">
        <v>390</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467</v>
      </c>
      <c r="B1321">
        <v>2010</v>
      </c>
      <c r="C1321" t="s">
        <v>390</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467</v>
      </c>
      <c r="B1322">
        <v>2009</v>
      </c>
      <c r="C1322" t="s">
        <v>390</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467</v>
      </c>
      <c r="B1323">
        <v>2008</v>
      </c>
      <c r="C1323" t="s">
        <v>390</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467</v>
      </c>
      <c r="B1324">
        <v>2007</v>
      </c>
      <c r="C1324" t="s">
        <v>390</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467</v>
      </c>
      <c r="B1325">
        <v>2006</v>
      </c>
      <c r="C1325" t="s">
        <v>390</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467</v>
      </c>
      <c r="B1326">
        <v>2005</v>
      </c>
      <c r="C1326" t="s">
        <v>390</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467</v>
      </c>
      <c r="B1327">
        <v>2004</v>
      </c>
      <c r="C1327" t="s">
        <v>390</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467</v>
      </c>
      <c r="B1328">
        <v>2003</v>
      </c>
      <c r="C1328" t="s">
        <v>390</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467</v>
      </c>
      <c r="B1329">
        <v>2002</v>
      </c>
      <c r="C1329" t="s">
        <v>390</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467</v>
      </c>
      <c r="B1330">
        <v>2001</v>
      </c>
      <c r="C1330" t="s">
        <v>390</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467</v>
      </c>
      <c r="B1331">
        <v>2000</v>
      </c>
      <c r="C1331" t="s">
        <v>390</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468</v>
      </c>
      <c r="B1332">
        <v>2015</v>
      </c>
      <c r="C1332" t="s">
        <v>382</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468</v>
      </c>
      <c r="B1333">
        <v>2014</v>
      </c>
      <c r="C1333" t="s">
        <v>382</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468</v>
      </c>
      <c r="B1334">
        <v>2013</v>
      </c>
      <c r="C1334" t="s">
        <v>382</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468</v>
      </c>
      <c r="B1335">
        <v>2012</v>
      </c>
      <c r="C1335" t="s">
        <v>382</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468</v>
      </c>
      <c r="B1336">
        <v>2011</v>
      </c>
      <c r="C1336" t="s">
        <v>382</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468</v>
      </c>
      <c r="B1337">
        <v>2010</v>
      </c>
      <c r="C1337" t="s">
        <v>382</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468</v>
      </c>
      <c r="B1338">
        <v>2009</v>
      </c>
      <c r="C1338" t="s">
        <v>382</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468</v>
      </c>
      <c r="B1339">
        <v>2008</v>
      </c>
      <c r="C1339" t="s">
        <v>382</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468</v>
      </c>
      <c r="B1340">
        <v>2007</v>
      </c>
      <c r="C1340" t="s">
        <v>382</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468</v>
      </c>
      <c r="B1341">
        <v>2006</v>
      </c>
      <c r="C1341" t="s">
        <v>382</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468</v>
      </c>
      <c r="B1342">
        <v>2005</v>
      </c>
      <c r="C1342" t="s">
        <v>382</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468</v>
      </c>
      <c r="B1343">
        <v>2004</v>
      </c>
      <c r="C1343" t="s">
        <v>382</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468</v>
      </c>
      <c r="B1344">
        <v>2003</v>
      </c>
      <c r="C1344" t="s">
        <v>382</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468</v>
      </c>
      <c r="B1345">
        <v>2002</v>
      </c>
      <c r="C1345" t="s">
        <v>382</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468</v>
      </c>
      <c r="B1346">
        <v>2001</v>
      </c>
      <c r="C1346" t="s">
        <v>382</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468</v>
      </c>
      <c r="B1347">
        <v>2000</v>
      </c>
      <c r="C1347" t="s">
        <v>382</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469</v>
      </c>
      <c r="B1348">
        <v>2015</v>
      </c>
      <c r="C1348" t="s">
        <v>382</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469</v>
      </c>
      <c r="B1349">
        <v>2014</v>
      </c>
      <c r="C1349" t="s">
        <v>382</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469</v>
      </c>
      <c r="B1350">
        <v>2013</v>
      </c>
      <c r="C1350" t="s">
        <v>382</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469</v>
      </c>
      <c r="B1351">
        <v>2012</v>
      </c>
      <c r="C1351" t="s">
        <v>382</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469</v>
      </c>
      <c r="B1352">
        <v>2011</v>
      </c>
      <c r="C1352" t="s">
        <v>382</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469</v>
      </c>
      <c r="B1353">
        <v>2010</v>
      </c>
      <c r="C1353" t="s">
        <v>382</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469</v>
      </c>
      <c r="B1354">
        <v>2009</v>
      </c>
      <c r="C1354" t="s">
        <v>382</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469</v>
      </c>
      <c r="B1355">
        <v>2008</v>
      </c>
      <c r="C1355" t="s">
        <v>382</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469</v>
      </c>
      <c r="B1356">
        <v>2007</v>
      </c>
      <c r="C1356" t="s">
        <v>382</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469</v>
      </c>
      <c r="B1357">
        <v>2006</v>
      </c>
      <c r="C1357" t="s">
        <v>382</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469</v>
      </c>
      <c r="B1358">
        <v>2005</v>
      </c>
      <c r="C1358" t="s">
        <v>382</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469</v>
      </c>
      <c r="B1359">
        <v>2004</v>
      </c>
      <c r="C1359" t="s">
        <v>382</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469</v>
      </c>
      <c r="B1360">
        <v>2003</v>
      </c>
      <c r="C1360" t="s">
        <v>382</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469</v>
      </c>
      <c r="B1361">
        <v>2002</v>
      </c>
      <c r="C1361" t="s">
        <v>382</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469</v>
      </c>
      <c r="B1362">
        <v>2001</v>
      </c>
      <c r="C1362" t="s">
        <v>382</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469</v>
      </c>
      <c r="B1363">
        <v>2000</v>
      </c>
      <c r="C1363" t="s">
        <v>382</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470</v>
      </c>
      <c r="B1364">
        <v>2015</v>
      </c>
      <c r="C1364" t="s">
        <v>382</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470</v>
      </c>
      <c r="B1365">
        <v>2014</v>
      </c>
      <c r="C1365" t="s">
        <v>382</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470</v>
      </c>
      <c r="B1366">
        <v>2013</v>
      </c>
      <c r="C1366" t="s">
        <v>382</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470</v>
      </c>
      <c r="B1367">
        <v>2012</v>
      </c>
      <c r="C1367" t="s">
        <v>382</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470</v>
      </c>
      <c r="B1368">
        <v>2011</v>
      </c>
      <c r="C1368" t="s">
        <v>382</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470</v>
      </c>
      <c r="B1369">
        <v>2010</v>
      </c>
      <c r="C1369" t="s">
        <v>382</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470</v>
      </c>
      <c r="B1370">
        <v>2009</v>
      </c>
      <c r="C1370" t="s">
        <v>382</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470</v>
      </c>
      <c r="B1371">
        <v>2008</v>
      </c>
      <c r="C1371" t="s">
        <v>382</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470</v>
      </c>
      <c r="B1372">
        <v>2007</v>
      </c>
      <c r="C1372" t="s">
        <v>382</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470</v>
      </c>
      <c r="B1373">
        <v>2006</v>
      </c>
      <c r="C1373" t="s">
        <v>382</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470</v>
      </c>
      <c r="B1374">
        <v>2005</v>
      </c>
      <c r="C1374" t="s">
        <v>382</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470</v>
      </c>
      <c r="B1375">
        <v>2004</v>
      </c>
      <c r="C1375" t="s">
        <v>382</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470</v>
      </c>
      <c r="B1376">
        <v>2003</v>
      </c>
      <c r="C1376" t="s">
        <v>382</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470</v>
      </c>
      <c r="B1377">
        <v>2002</v>
      </c>
      <c r="C1377" t="s">
        <v>382</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470</v>
      </c>
      <c r="B1378">
        <v>2001</v>
      </c>
      <c r="C1378" t="s">
        <v>382</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470</v>
      </c>
      <c r="B1379">
        <v>2000</v>
      </c>
      <c r="C1379" t="s">
        <v>382</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471</v>
      </c>
      <c r="B1380">
        <v>2015</v>
      </c>
      <c r="C1380" t="s">
        <v>382</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471</v>
      </c>
      <c r="B1381">
        <v>2014</v>
      </c>
      <c r="C1381" t="s">
        <v>382</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471</v>
      </c>
      <c r="B1382">
        <v>2013</v>
      </c>
      <c r="C1382" t="s">
        <v>382</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471</v>
      </c>
      <c r="B1383">
        <v>2012</v>
      </c>
      <c r="C1383" t="s">
        <v>382</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471</v>
      </c>
      <c r="B1384">
        <v>2011</v>
      </c>
      <c r="C1384" t="s">
        <v>382</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471</v>
      </c>
      <c r="B1385">
        <v>2010</v>
      </c>
      <c r="C1385" t="s">
        <v>382</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471</v>
      </c>
      <c r="B1386">
        <v>2009</v>
      </c>
      <c r="C1386" t="s">
        <v>382</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471</v>
      </c>
      <c r="B1387">
        <v>2008</v>
      </c>
      <c r="C1387" t="s">
        <v>382</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471</v>
      </c>
      <c r="B1388">
        <v>2007</v>
      </c>
      <c r="C1388" t="s">
        <v>382</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471</v>
      </c>
      <c r="B1389">
        <v>2006</v>
      </c>
      <c r="C1389" t="s">
        <v>382</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471</v>
      </c>
      <c r="B1390">
        <v>2005</v>
      </c>
      <c r="C1390" t="s">
        <v>382</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471</v>
      </c>
      <c r="B1391">
        <v>2004</v>
      </c>
      <c r="C1391" t="s">
        <v>382</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471</v>
      </c>
      <c r="B1392">
        <v>2003</v>
      </c>
      <c r="C1392" t="s">
        <v>382</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471</v>
      </c>
      <c r="B1393">
        <v>2002</v>
      </c>
      <c r="C1393" t="s">
        <v>382</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471</v>
      </c>
      <c r="B1394">
        <v>2001</v>
      </c>
      <c r="C1394" t="s">
        <v>382</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471</v>
      </c>
      <c r="B1395">
        <v>2000</v>
      </c>
      <c r="C1395" t="s">
        <v>382</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472</v>
      </c>
      <c r="B1396">
        <v>2015</v>
      </c>
      <c r="C1396" t="s">
        <v>382</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472</v>
      </c>
      <c r="B1397">
        <v>2014</v>
      </c>
      <c r="C1397" t="s">
        <v>382</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472</v>
      </c>
      <c r="B1398">
        <v>2013</v>
      </c>
      <c r="C1398" t="s">
        <v>382</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472</v>
      </c>
      <c r="B1399">
        <v>2012</v>
      </c>
      <c r="C1399" t="s">
        <v>382</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472</v>
      </c>
      <c r="B1400">
        <v>2011</v>
      </c>
      <c r="C1400" t="s">
        <v>382</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472</v>
      </c>
      <c r="B1401">
        <v>2010</v>
      </c>
      <c r="C1401" t="s">
        <v>382</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472</v>
      </c>
      <c r="B1402">
        <v>2009</v>
      </c>
      <c r="C1402" t="s">
        <v>382</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472</v>
      </c>
      <c r="B1403">
        <v>2008</v>
      </c>
      <c r="C1403" t="s">
        <v>382</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472</v>
      </c>
      <c r="B1404">
        <v>2007</v>
      </c>
      <c r="C1404" t="s">
        <v>382</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472</v>
      </c>
      <c r="B1405">
        <v>2006</v>
      </c>
      <c r="C1405" t="s">
        <v>382</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472</v>
      </c>
      <c r="B1406">
        <v>2005</v>
      </c>
      <c r="C1406" t="s">
        <v>382</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472</v>
      </c>
      <c r="B1407">
        <v>2004</v>
      </c>
      <c r="C1407" t="s">
        <v>382</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472</v>
      </c>
      <c r="B1408">
        <v>2003</v>
      </c>
      <c r="C1408" t="s">
        <v>382</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472</v>
      </c>
      <c r="B1409">
        <v>2002</v>
      </c>
      <c r="C1409" t="s">
        <v>382</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472</v>
      </c>
      <c r="B1410">
        <v>2001</v>
      </c>
      <c r="C1410" t="s">
        <v>382</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472</v>
      </c>
      <c r="B1411">
        <v>2000</v>
      </c>
      <c r="C1411" t="s">
        <v>382</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473</v>
      </c>
      <c r="B1412">
        <v>2015</v>
      </c>
      <c r="C1412" t="s">
        <v>382</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473</v>
      </c>
      <c r="B1413">
        <v>2014</v>
      </c>
      <c r="C1413" t="s">
        <v>382</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473</v>
      </c>
      <c r="B1414">
        <v>2013</v>
      </c>
      <c r="C1414" t="s">
        <v>382</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473</v>
      </c>
      <c r="B1415">
        <v>2012</v>
      </c>
      <c r="C1415" t="s">
        <v>382</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473</v>
      </c>
      <c r="B1416">
        <v>2011</v>
      </c>
      <c r="C1416" t="s">
        <v>382</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473</v>
      </c>
      <c r="B1417">
        <v>2010</v>
      </c>
      <c r="C1417" t="s">
        <v>382</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473</v>
      </c>
      <c r="B1418">
        <v>2009</v>
      </c>
      <c r="C1418" t="s">
        <v>382</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473</v>
      </c>
      <c r="B1419">
        <v>2008</v>
      </c>
      <c r="C1419" t="s">
        <v>382</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473</v>
      </c>
      <c r="B1420">
        <v>2007</v>
      </c>
      <c r="C1420" t="s">
        <v>382</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473</v>
      </c>
      <c r="B1421">
        <v>2006</v>
      </c>
      <c r="C1421" t="s">
        <v>382</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473</v>
      </c>
      <c r="B1422">
        <v>2005</v>
      </c>
      <c r="C1422" t="s">
        <v>382</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473</v>
      </c>
      <c r="B1423">
        <v>2004</v>
      </c>
      <c r="C1423" t="s">
        <v>382</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473</v>
      </c>
      <c r="B1424">
        <v>2003</v>
      </c>
      <c r="C1424" t="s">
        <v>382</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473</v>
      </c>
      <c r="B1425">
        <v>2002</v>
      </c>
      <c r="C1425" t="s">
        <v>382</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473</v>
      </c>
      <c r="B1426">
        <v>2001</v>
      </c>
      <c r="C1426" t="s">
        <v>382</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473</v>
      </c>
      <c r="B1427">
        <v>2000</v>
      </c>
      <c r="C1427" t="s">
        <v>382</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474</v>
      </c>
      <c r="B1428">
        <v>2015</v>
      </c>
      <c r="C1428" t="s">
        <v>382</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474</v>
      </c>
      <c r="B1429">
        <v>2014</v>
      </c>
      <c r="C1429" t="s">
        <v>382</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474</v>
      </c>
      <c r="B1430">
        <v>2013</v>
      </c>
      <c r="C1430" t="s">
        <v>382</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474</v>
      </c>
      <c r="B1431">
        <v>2012</v>
      </c>
      <c r="C1431" t="s">
        <v>382</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474</v>
      </c>
      <c r="B1432">
        <v>2011</v>
      </c>
      <c r="C1432" t="s">
        <v>382</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474</v>
      </c>
      <c r="B1433">
        <v>2010</v>
      </c>
      <c r="C1433" t="s">
        <v>382</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474</v>
      </c>
      <c r="B1434">
        <v>2009</v>
      </c>
      <c r="C1434" t="s">
        <v>382</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474</v>
      </c>
      <c r="B1435">
        <v>2008</v>
      </c>
      <c r="C1435" t="s">
        <v>382</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474</v>
      </c>
      <c r="B1436">
        <v>2007</v>
      </c>
      <c r="C1436" t="s">
        <v>382</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474</v>
      </c>
      <c r="B1437">
        <v>2006</v>
      </c>
      <c r="C1437" t="s">
        <v>382</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474</v>
      </c>
      <c r="B1438">
        <v>2005</v>
      </c>
      <c r="C1438" t="s">
        <v>382</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474</v>
      </c>
      <c r="B1439">
        <v>2004</v>
      </c>
      <c r="C1439" t="s">
        <v>382</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474</v>
      </c>
      <c r="B1440">
        <v>2003</v>
      </c>
      <c r="C1440" t="s">
        <v>382</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474</v>
      </c>
      <c r="B1441">
        <v>2002</v>
      </c>
      <c r="C1441" t="s">
        <v>382</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474</v>
      </c>
      <c r="B1442">
        <v>2001</v>
      </c>
      <c r="C1442" t="s">
        <v>382</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474</v>
      </c>
      <c r="B1443">
        <v>2000</v>
      </c>
      <c r="C1443" t="s">
        <v>382</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475</v>
      </c>
      <c r="B1444">
        <v>2015</v>
      </c>
      <c r="C1444" t="s">
        <v>390</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475</v>
      </c>
      <c r="B1445">
        <v>2014</v>
      </c>
      <c r="C1445" t="s">
        <v>390</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475</v>
      </c>
      <c r="B1446">
        <v>2013</v>
      </c>
      <c r="C1446" t="s">
        <v>390</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475</v>
      </c>
      <c r="B1447">
        <v>2012</v>
      </c>
      <c r="C1447" t="s">
        <v>390</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475</v>
      </c>
      <c r="B1448">
        <v>2011</v>
      </c>
      <c r="C1448" t="s">
        <v>390</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475</v>
      </c>
      <c r="B1449">
        <v>2010</v>
      </c>
      <c r="C1449" t="s">
        <v>390</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475</v>
      </c>
      <c r="B1450">
        <v>2009</v>
      </c>
      <c r="C1450" t="s">
        <v>390</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475</v>
      </c>
      <c r="B1451">
        <v>2008</v>
      </c>
      <c r="C1451" t="s">
        <v>390</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475</v>
      </c>
      <c r="B1452">
        <v>2007</v>
      </c>
      <c r="C1452" t="s">
        <v>390</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475</v>
      </c>
      <c r="B1453">
        <v>2006</v>
      </c>
      <c r="C1453" t="s">
        <v>390</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475</v>
      </c>
      <c r="B1454">
        <v>2005</v>
      </c>
      <c r="C1454" t="s">
        <v>390</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475</v>
      </c>
      <c r="B1455">
        <v>2004</v>
      </c>
      <c r="C1455" t="s">
        <v>390</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475</v>
      </c>
      <c r="B1456">
        <v>2003</v>
      </c>
      <c r="C1456" t="s">
        <v>390</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475</v>
      </c>
      <c r="B1457">
        <v>2002</v>
      </c>
      <c r="C1457" t="s">
        <v>390</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475</v>
      </c>
      <c r="B1458">
        <v>2001</v>
      </c>
      <c r="C1458" t="s">
        <v>390</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475</v>
      </c>
      <c r="B1459">
        <v>2000</v>
      </c>
      <c r="C1459" t="s">
        <v>390</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476</v>
      </c>
      <c r="B1460">
        <v>2015</v>
      </c>
      <c r="C1460" t="s">
        <v>382</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476</v>
      </c>
      <c r="B1461">
        <v>2014</v>
      </c>
      <c r="C1461" t="s">
        <v>382</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476</v>
      </c>
      <c r="B1462">
        <v>2013</v>
      </c>
      <c r="C1462" t="s">
        <v>382</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476</v>
      </c>
      <c r="B1463">
        <v>2012</v>
      </c>
      <c r="C1463" t="s">
        <v>382</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476</v>
      </c>
      <c r="B1464">
        <v>2011</v>
      </c>
      <c r="C1464" t="s">
        <v>382</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476</v>
      </c>
      <c r="B1465">
        <v>2010</v>
      </c>
      <c r="C1465" t="s">
        <v>382</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476</v>
      </c>
      <c r="B1466">
        <v>2009</v>
      </c>
      <c r="C1466" t="s">
        <v>382</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476</v>
      </c>
      <c r="B1467">
        <v>2008</v>
      </c>
      <c r="C1467" t="s">
        <v>382</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476</v>
      </c>
      <c r="B1468">
        <v>2007</v>
      </c>
      <c r="C1468" t="s">
        <v>382</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476</v>
      </c>
      <c r="B1469">
        <v>2006</v>
      </c>
      <c r="C1469" t="s">
        <v>382</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476</v>
      </c>
      <c r="B1470">
        <v>2005</v>
      </c>
      <c r="C1470" t="s">
        <v>382</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476</v>
      </c>
      <c r="B1471">
        <v>2004</v>
      </c>
      <c r="C1471" t="s">
        <v>382</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476</v>
      </c>
      <c r="B1472">
        <v>2003</v>
      </c>
      <c r="C1472" t="s">
        <v>382</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476</v>
      </c>
      <c r="B1473">
        <v>2002</v>
      </c>
      <c r="C1473" t="s">
        <v>382</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476</v>
      </c>
      <c r="B1474">
        <v>2001</v>
      </c>
      <c r="C1474" t="s">
        <v>382</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476</v>
      </c>
      <c r="B1475">
        <v>2000</v>
      </c>
      <c r="C1475" t="s">
        <v>382</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477</v>
      </c>
      <c r="B1476">
        <v>2015</v>
      </c>
      <c r="C1476" t="s">
        <v>382</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477</v>
      </c>
      <c r="B1477">
        <v>2014</v>
      </c>
      <c r="C1477" t="s">
        <v>382</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477</v>
      </c>
      <c r="B1478">
        <v>2013</v>
      </c>
      <c r="C1478" t="s">
        <v>382</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477</v>
      </c>
      <c r="B1479">
        <v>2012</v>
      </c>
      <c r="C1479" t="s">
        <v>382</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477</v>
      </c>
      <c r="B1480">
        <v>2011</v>
      </c>
      <c r="C1480" t="s">
        <v>382</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477</v>
      </c>
      <c r="B1481">
        <v>2010</v>
      </c>
      <c r="C1481" t="s">
        <v>382</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477</v>
      </c>
      <c r="B1482">
        <v>2009</v>
      </c>
      <c r="C1482" t="s">
        <v>382</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477</v>
      </c>
      <c r="B1483">
        <v>2008</v>
      </c>
      <c r="C1483" t="s">
        <v>382</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477</v>
      </c>
      <c r="B1484">
        <v>2007</v>
      </c>
      <c r="C1484" t="s">
        <v>382</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477</v>
      </c>
      <c r="B1485">
        <v>2006</v>
      </c>
      <c r="C1485" t="s">
        <v>382</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477</v>
      </c>
      <c r="B1486">
        <v>2005</v>
      </c>
      <c r="C1486" t="s">
        <v>382</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477</v>
      </c>
      <c r="B1487">
        <v>2004</v>
      </c>
      <c r="C1487" t="s">
        <v>382</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477</v>
      </c>
      <c r="B1488">
        <v>2003</v>
      </c>
      <c r="C1488" t="s">
        <v>382</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477</v>
      </c>
      <c r="B1489">
        <v>2002</v>
      </c>
      <c r="C1489" t="s">
        <v>382</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477</v>
      </c>
      <c r="B1490">
        <v>2001</v>
      </c>
      <c r="C1490" t="s">
        <v>382</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477</v>
      </c>
      <c r="B1491">
        <v>2000</v>
      </c>
      <c r="C1491" t="s">
        <v>382</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478</v>
      </c>
      <c r="B1492">
        <v>2015</v>
      </c>
      <c r="C1492" t="s">
        <v>382</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478</v>
      </c>
      <c r="B1493">
        <v>2014</v>
      </c>
      <c r="C1493" t="s">
        <v>382</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478</v>
      </c>
      <c r="B1494">
        <v>2013</v>
      </c>
      <c r="C1494" t="s">
        <v>382</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478</v>
      </c>
      <c r="B1495">
        <v>2012</v>
      </c>
      <c r="C1495" t="s">
        <v>382</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478</v>
      </c>
      <c r="B1496">
        <v>2011</v>
      </c>
      <c r="C1496" t="s">
        <v>382</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478</v>
      </c>
      <c r="B1497">
        <v>2010</v>
      </c>
      <c r="C1497" t="s">
        <v>382</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478</v>
      </c>
      <c r="B1498">
        <v>2009</v>
      </c>
      <c r="C1498" t="s">
        <v>382</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478</v>
      </c>
      <c r="B1499">
        <v>2008</v>
      </c>
      <c r="C1499" t="s">
        <v>382</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478</v>
      </c>
      <c r="B1500">
        <v>2007</v>
      </c>
      <c r="C1500" t="s">
        <v>382</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478</v>
      </c>
      <c r="B1501">
        <v>2006</v>
      </c>
      <c r="C1501" t="s">
        <v>382</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478</v>
      </c>
      <c r="B1502">
        <v>2005</v>
      </c>
      <c r="C1502" t="s">
        <v>382</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478</v>
      </c>
      <c r="B1503">
        <v>2004</v>
      </c>
      <c r="C1503" t="s">
        <v>382</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478</v>
      </c>
      <c r="B1504">
        <v>2003</v>
      </c>
      <c r="C1504" t="s">
        <v>382</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478</v>
      </c>
      <c r="B1505">
        <v>2002</v>
      </c>
      <c r="C1505" t="s">
        <v>382</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478</v>
      </c>
      <c r="B1506">
        <v>2001</v>
      </c>
      <c r="C1506" t="s">
        <v>382</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478</v>
      </c>
      <c r="B1507">
        <v>2000</v>
      </c>
      <c r="C1507" t="s">
        <v>382</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479</v>
      </c>
      <c r="B1508">
        <v>2015</v>
      </c>
      <c r="C1508" t="s">
        <v>382</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479</v>
      </c>
      <c r="B1509">
        <v>2014</v>
      </c>
      <c r="C1509" t="s">
        <v>382</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479</v>
      </c>
      <c r="B1510">
        <v>2013</v>
      </c>
      <c r="C1510" t="s">
        <v>382</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479</v>
      </c>
      <c r="B1511">
        <v>2012</v>
      </c>
      <c r="C1511" t="s">
        <v>382</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479</v>
      </c>
      <c r="B1512">
        <v>2011</v>
      </c>
      <c r="C1512" t="s">
        <v>382</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479</v>
      </c>
      <c r="B1513">
        <v>2010</v>
      </c>
      <c r="C1513" t="s">
        <v>382</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479</v>
      </c>
      <c r="B1514">
        <v>2009</v>
      </c>
      <c r="C1514" t="s">
        <v>382</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479</v>
      </c>
      <c r="B1515">
        <v>2008</v>
      </c>
      <c r="C1515" t="s">
        <v>382</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479</v>
      </c>
      <c r="B1516">
        <v>2007</v>
      </c>
      <c r="C1516" t="s">
        <v>382</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479</v>
      </c>
      <c r="B1517">
        <v>2006</v>
      </c>
      <c r="C1517" t="s">
        <v>382</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479</v>
      </c>
      <c r="B1518">
        <v>2005</v>
      </c>
      <c r="C1518" t="s">
        <v>382</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479</v>
      </c>
      <c r="B1519">
        <v>2004</v>
      </c>
      <c r="C1519" t="s">
        <v>382</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479</v>
      </c>
      <c r="B1520">
        <v>2003</v>
      </c>
      <c r="C1520" t="s">
        <v>382</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479</v>
      </c>
      <c r="B1521">
        <v>2002</v>
      </c>
      <c r="C1521" t="s">
        <v>382</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479</v>
      </c>
      <c r="B1522">
        <v>2001</v>
      </c>
      <c r="C1522" t="s">
        <v>382</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479</v>
      </c>
      <c r="B1523">
        <v>2000</v>
      </c>
      <c r="C1523" t="s">
        <v>382</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480</v>
      </c>
      <c r="B1524">
        <v>2015</v>
      </c>
      <c r="C1524" t="s">
        <v>390</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480</v>
      </c>
      <c r="B1525">
        <v>2014</v>
      </c>
      <c r="C1525" t="s">
        <v>390</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480</v>
      </c>
      <c r="B1526">
        <v>2013</v>
      </c>
      <c r="C1526" t="s">
        <v>390</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480</v>
      </c>
      <c r="B1527">
        <v>2012</v>
      </c>
      <c r="C1527" t="s">
        <v>390</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480</v>
      </c>
      <c r="B1528">
        <v>2011</v>
      </c>
      <c r="C1528" t="s">
        <v>390</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480</v>
      </c>
      <c r="B1529">
        <v>2010</v>
      </c>
      <c r="C1529" t="s">
        <v>390</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480</v>
      </c>
      <c r="B1530">
        <v>2009</v>
      </c>
      <c r="C1530" t="s">
        <v>390</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480</v>
      </c>
      <c r="B1531">
        <v>2008</v>
      </c>
      <c r="C1531" t="s">
        <v>390</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480</v>
      </c>
      <c r="B1532">
        <v>2007</v>
      </c>
      <c r="C1532" t="s">
        <v>390</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480</v>
      </c>
      <c r="B1533">
        <v>2006</v>
      </c>
      <c r="C1533" t="s">
        <v>390</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480</v>
      </c>
      <c r="B1534">
        <v>2005</v>
      </c>
      <c r="C1534" t="s">
        <v>390</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480</v>
      </c>
      <c r="B1535">
        <v>2004</v>
      </c>
      <c r="C1535" t="s">
        <v>390</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480</v>
      </c>
      <c r="B1536">
        <v>2003</v>
      </c>
      <c r="C1536" t="s">
        <v>390</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480</v>
      </c>
      <c r="B1537">
        <v>2002</v>
      </c>
      <c r="C1537" t="s">
        <v>390</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480</v>
      </c>
      <c r="B1538">
        <v>2001</v>
      </c>
      <c r="C1538" t="s">
        <v>390</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480</v>
      </c>
      <c r="B1539">
        <v>2000</v>
      </c>
      <c r="C1539" t="s">
        <v>390</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481</v>
      </c>
      <c r="B1540">
        <v>2015</v>
      </c>
      <c r="C1540" t="s">
        <v>390</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481</v>
      </c>
      <c r="B1541">
        <v>2014</v>
      </c>
      <c r="C1541" t="s">
        <v>390</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481</v>
      </c>
      <c r="B1542">
        <v>2013</v>
      </c>
      <c r="C1542" t="s">
        <v>390</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481</v>
      </c>
      <c r="B1543">
        <v>2012</v>
      </c>
      <c r="C1543" t="s">
        <v>390</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481</v>
      </c>
      <c r="B1544">
        <v>2011</v>
      </c>
      <c r="C1544" t="s">
        <v>390</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481</v>
      </c>
      <c r="B1545">
        <v>2010</v>
      </c>
      <c r="C1545" t="s">
        <v>390</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481</v>
      </c>
      <c r="B1546">
        <v>2009</v>
      </c>
      <c r="C1546" t="s">
        <v>390</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481</v>
      </c>
      <c r="B1547">
        <v>2008</v>
      </c>
      <c r="C1547" t="s">
        <v>390</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481</v>
      </c>
      <c r="B1548">
        <v>2007</v>
      </c>
      <c r="C1548" t="s">
        <v>390</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481</v>
      </c>
      <c r="B1549">
        <v>2006</v>
      </c>
      <c r="C1549" t="s">
        <v>390</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481</v>
      </c>
      <c r="B1550">
        <v>2005</v>
      </c>
      <c r="C1550" t="s">
        <v>390</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481</v>
      </c>
      <c r="B1551">
        <v>2004</v>
      </c>
      <c r="C1551" t="s">
        <v>390</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481</v>
      </c>
      <c r="B1552">
        <v>2003</v>
      </c>
      <c r="C1552" t="s">
        <v>390</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481</v>
      </c>
      <c r="B1553">
        <v>2002</v>
      </c>
      <c r="C1553" t="s">
        <v>390</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481</v>
      </c>
      <c r="B1554">
        <v>2001</v>
      </c>
      <c r="C1554" t="s">
        <v>390</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481</v>
      </c>
      <c r="B1555">
        <v>2000</v>
      </c>
      <c r="C1555" t="s">
        <v>390</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482</v>
      </c>
      <c r="B1556">
        <v>2015</v>
      </c>
      <c r="C1556" t="s">
        <v>382</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482</v>
      </c>
      <c r="B1557">
        <v>2014</v>
      </c>
      <c r="C1557" t="s">
        <v>382</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482</v>
      </c>
      <c r="B1558">
        <v>2013</v>
      </c>
      <c r="C1558" t="s">
        <v>382</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482</v>
      </c>
      <c r="B1559">
        <v>2012</v>
      </c>
      <c r="C1559" t="s">
        <v>382</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482</v>
      </c>
      <c r="B1560">
        <v>2011</v>
      </c>
      <c r="C1560" t="s">
        <v>382</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482</v>
      </c>
      <c r="B1561">
        <v>2010</v>
      </c>
      <c r="C1561" t="s">
        <v>382</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482</v>
      </c>
      <c r="B1562">
        <v>2009</v>
      </c>
      <c r="C1562" t="s">
        <v>382</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482</v>
      </c>
      <c r="B1563">
        <v>2008</v>
      </c>
      <c r="C1563" t="s">
        <v>382</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482</v>
      </c>
      <c r="B1564">
        <v>2007</v>
      </c>
      <c r="C1564" t="s">
        <v>382</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482</v>
      </c>
      <c r="B1565">
        <v>2006</v>
      </c>
      <c r="C1565" t="s">
        <v>382</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482</v>
      </c>
      <c r="B1566">
        <v>2005</v>
      </c>
      <c r="C1566" t="s">
        <v>382</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482</v>
      </c>
      <c r="B1567">
        <v>2004</v>
      </c>
      <c r="C1567" t="s">
        <v>382</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482</v>
      </c>
      <c r="B1568">
        <v>2003</v>
      </c>
      <c r="C1568" t="s">
        <v>382</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482</v>
      </c>
      <c r="B1569">
        <v>2002</v>
      </c>
      <c r="C1569" t="s">
        <v>382</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482</v>
      </c>
      <c r="B1570">
        <v>2001</v>
      </c>
      <c r="C1570" t="s">
        <v>382</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482</v>
      </c>
      <c r="B1571">
        <v>2000</v>
      </c>
      <c r="C1571" t="s">
        <v>382</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483</v>
      </c>
      <c r="B1572">
        <v>2015</v>
      </c>
      <c r="C1572" t="s">
        <v>382</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483</v>
      </c>
      <c r="B1573">
        <v>2014</v>
      </c>
      <c r="C1573" t="s">
        <v>382</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483</v>
      </c>
      <c r="B1574">
        <v>2013</v>
      </c>
      <c r="C1574" t="s">
        <v>382</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483</v>
      </c>
      <c r="B1575">
        <v>2012</v>
      </c>
      <c r="C1575" t="s">
        <v>382</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483</v>
      </c>
      <c r="B1576">
        <v>2011</v>
      </c>
      <c r="C1576" t="s">
        <v>382</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483</v>
      </c>
      <c r="B1577">
        <v>2010</v>
      </c>
      <c r="C1577" t="s">
        <v>382</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483</v>
      </c>
      <c r="B1578">
        <v>2009</v>
      </c>
      <c r="C1578" t="s">
        <v>382</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483</v>
      </c>
      <c r="B1579">
        <v>2008</v>
      </c>
      <c r="C1579" t="s">
        <v>382</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483</v>
      </c>
      <c r="B1580">
        <v>2007</v>
      </c>
      <c r="C1580" t="s">
        <v>382</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483</v>
      </c>
      <c r="B1581">
        <v>2006</v>
      </c>
      <c r="C1581" t="s">
        <v>382</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483</v>
      </c>
      <c r="B1582">
        <v>2005</v>
      </c>
      <c r="C1582" t="s">
        <v>382</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483</v>
      </c>
      <c r="B1583">
        <v>2004</v>
      </c>
      <c r="C1583" t="s">
        <v>382</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483</v>
      </c>
      <c r="B1584">
        <v>2003</v>
      </c>
      <c r="C1584" t="s">
        <v>382</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483</v>
      </c>
      <c r="B1585">
        <v>2002</v>
      </c>
      <c r="C1585" t="s">
        <v>382</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483</v>
      </c>
      <c r="B1586">
        <v>2001</v>
      </c>
      <c r="C1586" t="s">
        <v>382</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483</v>
      </c>
      <c r="B1587">
        <v>2000</v>
      </c>
      <c r="C1587" t="s">
        <v>382</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484</v>
      </c>
      <c r="B1588">
        <v>2015</v>
      </c>
      <c r="C1588" t="s">
        <v>382</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484</v>
      </c>
      <c r="B1589">
        <v>2014</v>
      </c>
      <c r="C1589" t="s">
        <v>382</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484</v>
      </c>
      <c r="B1590">
        <v>2013</v>
      </c>
      <c r="C1590" t="s">
        <v>382</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484</v>
      </c>
      <c r="B1591">
        <v>2012</v>
      </c>
      <c r="C1591" t="s">
        <v>382</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484</v>
      </c>
      <c r="B1592">
        <v>2011</v>
      </c>
      <c r="C1592" t="s">
        <v>382</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484</v>
      </c>
      <c r="B1593">
        <v>2010</v>
      </c>
      <c r="C1593" t="s">
        <v>382</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484</v>
      </c>
      <c r="B1594">
        <v>2009</v>
      </c>
      <c r="C1594" t="s">
        <v>382</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484</v>
      </c>
      <c r="B1595">
        <v>2008</v>
      </c>
      <c r="C1595" t="s">
        <v>382</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484</v>
      </c>
      <c r="B1596">
        <v>2007</v>
      </c>
      <c r="C1596" t="s">
        <v>382</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484</v>
      </c>
      <c r="B1597">
        <v>2006</v>
      </c>
      <c r="C1597" t="s">
        <v>382</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484</v>
      </c>
      <c r="B1598">
        <v>2005</v>
      </c>
      <c r="C1598" t="s">
        <v>382</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484</v>
      </c>
      <c r="B1599">
        <v>2004</v>
      </c>
      <c r="C1599" t="s">
        <v>382</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484</v>
      </c>
      <c r="B1600">
        <v>2003</v>
      </c>
      <c r="C1600" t="s">
        <v>382</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484</v>
      </c>
      <c r="B1601">
        <v>2002</v>
      </c>
      <c r="C1601" t="s">
        <v>382</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484</v>
      </c>
      <c r="B1602">
        <v>2001</v>
      </c>
      <c r="C1602" t="s">
        <v>382</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484</v>
      </c>
      <c r="B1603">
        <v>2000</v>
      </c>
      <c r="C1603" t="s">
        <v>382</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485</v>
      </c>
      <c r="B1604">
        <v>2015</v>
      </c>
      <c r="C1604" t="s">
        <v>382</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485</v>
      </c>
      <c r="B1605">
        <v>2014</v>
      </c>
      <c r="C1605" t="s">
        <v>382</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485</v>
      </c>
      <c r="B1606">
        <v>2013</v>
      </c>
      <c r="C1606" t="s">
        <v>382</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485</v>
      </c>
      <c r="B1607">
        <v>2012</v>
      </c>
      <c r="C1607" t="s">
        <v>382</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485</v>
      </c>
      <c r="B1608">
        <v>2011</v>
      </c>
      <c r="C1608" t="s">
        <v>382</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485</v>
      </c>
      <c r="B1609">
        <v>2010</v>
      </c>
      <c r="C1609" t="s">
        <v>382</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485</v>
      </c>
      <c r="B1610">
        <v>2009</v>
      </c>
      <c r="C1610" t="s">
        <v>382</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485</v>
      </c>
      <c r="B1611">
        <v>2008</v>
      </c>
      <c r="C1611" t="s">
        <v>382</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485</v>
      </c>
      <c r="B1612">
        <v>2007</v>
      </c>
      <c r="C1612" t="s">
        <v>382</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485</v>
      </c>
      <c r="B1613">
        <v>2006</v>
      </c>
      <c r="C1613" t="s">
        <v>382</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485</v>
      </c>
      <c r="B1614">
        <v>2005</v>
      </c>
      <c r="C1614" t="s">
        <v>382</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485</v>
      </c>
      <c r="B1615">
        <v>2004</v>
      </c>
      <c r="C1615" t="s">
        <v>382</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485</v>
      </c>
      <c r="B1616">
        <v>2003</v>
      </c>
      <c r="C1616" t="s">
        <v>382</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485</v>
      </c>
      <c r="B1617">
        <v>2002</v>
      </c>
      <c r="C1617" t="s">
        <v>382</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485</v>
      </c>
      <c r="B1618">
        <v>2001</v>
      </c>
      <c r="C1618" t="s">
        <v>382</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485</v>
      </c>
      <c r="B1619">
        <v>2000</v>
      </c>
      <c r="C1619" t="s">
        <v>382</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486</v>
      </c>
      <c r="B1620">
        <v>2015</v>
      </c>
      <c r="C1620" t="s">
        <v>382</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486</v>
      </c>
      <c r="B1621">
        <v>2014</v>
      </c>
      <c r="C1621" t="s">
        <v>382</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486</v>
      </c>
      <c r="B1622">
        <v>2013</v>
      </c>
      <c r="C1622" t="s">
        <v>382</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486</v>
      </c>
      <c r="B1623">
        <v>2012</v>
      </c>
      <c r="C1623" t="s">
        <v>382</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486</v>
      </c>
      <c r="B1624">
        <v>2011</v>
      </c>
      <c r="C1624" t="s">
        <v>382</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486</v>
      </c>
      <c r="B1625">
        <v>2010</v>
      </c>
      <c r="C1625" t="s">
        <v>382</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486</v>
      </c>
      <c r="B1626">
        <v>2009</v>
      </c>
      <c r="C1626" t="s">
        <v>382</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486</v>
      </c>
      <c r="B1627">
        <v>2008</v>
      </c>
      <c r="C1627" t="s">
        <v>382</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486</v>
      </c>
      <c r="B1628">
        <v>2007</v>
      </c>
      <c r="C1628" t="s">
        <v>382</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486</v>
      </c>
      <c r="B1629">
        <v>2006</v>
      </c>
      <c r="C1629" t="s">
        <v>382</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486</v>
      </c>
      <c r="B1630">
        <v>2005</v>
      </c>
      <c r="C1630" t="s">
        <v>382</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486</v>
      </c>
      <c r="B1631">
        <v>2004</v>
      </c>
      <c r="C1631" t="s">
        <v>382</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486</v>
      </c>
      <c r="B1632">
        <v>2003</v>
      </c>
      <c r="C1632" t="s">
        <v>382</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486</v>
      </c>
      <c r="B1633">
        <v>2002</v>
      </c>
      <c r="C1633" t="s">
        <v>382</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486</v>
      </c>
      <c r="B1634">
        <v>2001</v>
      </c>
      <c r="C1634" t="s">
        <v>382</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486</v>
      </c>
      <c r="B1635">
        <v>2000</v>
      </c>
      <c r="C1635" t="s">
        <v>382</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487</v>
      </c>
      <c r="B1636">
        <v>2015</v>
      </c>
      <c r="C1636" t="s">
        <v>390</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487</v>
      </c>
      <c r="B1637">
        <v>2014</v>
      </c>
      <c r="C1637" t="s">
        <v>390</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487</v>
      </c>
      <c r="B1638">
        <v>2013</v>
      </c>
      <c r="C1638" t="s">
        <v>390</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487</v>
      </c>
      <c r="B1639">
        <v>2012</v>
      </c>
      <c r="C1639" t="s">
        <v>390</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487</v>
      </c>
      <c r="B1640">
        <v>2011</v>
      </c>
      <c r="C1640" t="s">
        <v>390</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487</v>
      </c>
      <c r="B1641">
        <v>2010</v>
      </c>
      <c r="C1641" t="s">
        <v>390</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487</v>
      </c>
      <c r="B1642">
        <v>2009</v>
      </c>
      <c r="C1642" t="s">
        <v>390</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487</v>
      </c>
      <c r="B1643">
        <v>2008</v>
      </c>
      <c r="C1643" t="s">
        <v>390</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487</v>
      </c>
      <c r="B1644">
        <v>2007</v>
      </c>
      <c r="C1644" t="s">
        <v>390</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487</v>
      </c>
      <c r="B1645">
        <v>2006</v>
      </c>
      <c r="C1645" t="s">
        <v>390</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487</v>
      </c>
      <c r="B1646">
        <v>2005</v>
      </c>
      <c r="C1646" t="s">
        <v>390</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487</v>
      </c>
      <c r="B1647">
        <v>2004</v>
      </c>
      <c r="C1647" t="s">
        <v>390</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487</v>
      </c>
      <c r="B1648">
        <v>2003</v>
      </c>
      <c r="C1648" t="s">
        <v>390</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487</v>
      </c>
      <c r="B1649">
        <v>2002</v>
      </c>
      <c r="C1649" t="s">
        <v>390</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487</v>
      </c>
      <c r="B1650">
        <v>2001</v>
      </c>
      <c r="C1650" t="s">
        <v>390</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487</v>
      </c>
      <c r="B1651">
        <v>2000</v>
      </c>
      <c r="C1651" t="s">
        <v>390</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488</v>
      </c>
      <c r="B1652">
        <v>2013</v>
      </c>
      <c r="C1652" t="s">
        <v>382</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489</v>
      </c>
      <c r="B1653">
        <v>2015</v>
      </c>
      <c r="C1653" t="s">
        <v>382</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489</v>
      </c>
      <c r="B1654">
        <v>2014</v>
      </c>
      <c r="C1654" t="s">
        <v>382</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489</v>
      </c>
      <c r="B1655">
        <v>2013</v>
      </c>
      <c r="C1655" t="s">
        <v>382</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489</v>
      </c>
      <c r="B1656">
        <v>2012</v>
      </c>
      <c r="C1656" t="s">
        <v>382</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489</v>
      </c>
      <c r="B1657">
        <v>2011</v>
      </c>
      <c r="C1657" t="s">
        <v>382</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489</v>
      </c>
      <c r="B1658">
        <v>2010</v>
      </c>
      <c r="C1658" t="s">
        <v>382</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489</v>
      </c>
      <c r="B1659">
        <v>2009</v>
      </c>
      <c r="C1659" t="s">
        <v>382</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489</v>
      </c>
      <c r="B1660">
        <v>2008</v>
      </c>
      <c r="C1660" t="s">
        <v>382</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489</v>
      </c>
      <c r="B1661">
        <v>2007</v>
      </c>
      <c r="C1661" t="s">
        <v>382</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489</v>
      </c>
      <c r="B1662">
        <v>2006</v>
      </c>
      <c r="C1662" t="s">
        <v>382</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489</v>
      </c>
      <c r="B1663">
        <v>2005</v>
      </c>
      <c r="C1663" t="s">
        <v>382</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489</v>
      </c>
      <c r="B1664">
        <v>2004</v>
      </c>
      <c r="C1664" t="s">
        <v>382</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489</v>
      </c>
      <c r="B1665">
        <v>2003</v>
      </c>
      <c r="C1665" t="s">
        <v>382</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489</v>
      </c>
      <c r="B1666">
        <v>2002</v>
      </c>
      <c r="C1666" t="s">
        <v>382</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489</v>
      </c>
      <c r="B1667">
        <v>2001</v>
      </c>
      <c r="C1667" t="s">
        <v>382</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489</v>
      </c>
      <c r="B1668">
        <v>2000</v>
      </c>
      <c r="C1668" t="s">
        <v>382</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490</v>
      </c>
      <c r="B1669">
        <v>2015</v>
      </c>
      <c r="C1669" t="s">
        <v>382</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490</v>
      </c>
      <c r="B1670">
        <v>2014</v>
      </c>
      <c r="C1670" t="s">
        <v>382</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490</v>
      </c>
      <c r="B1671">
        <v>2013</v>
      </c>
      <c r="C1671" t="s">
        <v>382</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490</v>
      </c>
      <c r="B1672">
        <v>2012</v>
      </c>
      <c r="C1672" t="s">
        <v>382</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490</v>
      </c>
      <c r="B1673">
        <v>2011</v>
      </c>
      <c r="C1673" t="s">
        <v>382</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490</v>
      </c>
      <c r="B1674">
        <v>2010</v>
      </c>
      <c r="C1674" t="s">
        <v>382</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490</v>
      </c>
      <c r="B1675">
        <v>2009</v>
      </c>
      <c r="C1675" t="s">
        <v>382</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490</v>
      </c>
      <c r="B1676">
        <v>2008</v>
      </c>
      <c r="C1676" t="s">
        <v>382</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490</v>
      </c>
      <c r="B1677">
        <v>2007</v>
      </c>
      <c r="C1677" t="s">
        <v>382</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490</v>
      </c>
      <c r="B1678">
        <v>2006</v>
      </c>
      <c r="C1678" t="s">
        <v>382</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490</v>
      </c>
      <c r="B1679">
        <v>2005</v>
      </c>
      <c r="C1679" t="s">
        <v>382</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490</v>
      </c>
      <c r="B1680">
        <v>2004</v>
      </c>
      <c r="C1680" t="s">
        <v>382</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490</v>
      </c>
      <c r="B1681">
        <v>2003</v>
      </c>
      <c r="C1681" t="s">
        <v>382</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490</v>
      </c>
      <c r="B1682">
        <v>2002</v>
      </c>
      <c r="C1682" t="s">
        <v>382</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490</v>
      </c>
      <c r="B1683">
        <v>2001</v>
      </c>
      <c r="C1683" t="s">
        <v>382</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490</v>
      </c>
      <c r="B1684">
        <v>2000</v>
      </c>
      <c r="C1684" t="s">
        <v>382</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491</v>
      </c>
      <c r="B1685">
        <v>2015</v>
      </c>
      <c r="C1685" t="s">
        <v>382</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491</v>
      </c>
      <c r="B1686">
        <v>2014</v>
      </c>
      <c r="C1686" t="s">
        <v>382</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491</v>
      </c>
      <c r="B1687">
        <v>2013</v>
      </c>
      <c r="C1687" t="s">
        <v>382</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491</v>
      </c>
      <c r="B1688">
        <v>2012</v>
      </c>
      <c r="C1688" t="s">
        <v>382</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491</v>
      </c>
      <c r="B1689">
        <v>2011</v>
      </c>
      <c r="C1689" t="s">
        <v>382</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491</v>
      </c>
      <c r="B1690">
        <v>2010</v>
      </c>
      <c r="C1690" t="s">
        <v>382</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491</v>
      </c>
      <c r="B1691">
        <v>2009</v>
      </c>
      <c r="C1691" t="s">
        <v>382</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491</v>
      </c>
      <c r="B1692">
        <v>2008</v>
      </c>
      <c r="C1692" t="s">
        <v>382</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491</v>
      </c>
      <c r="B1693">
        <v>2007</v>
      </c>
      <c r="C1693" t="s">
        <v>382</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491</v>
      </c>
      <c r="B1694">
        <v>2006</v>
      </c>
      <c r="C1694" t="s">
        <v>382</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491</v>
      </c>
      <c r="B1695">
        <v>2005</v>
      </c>
      <c r="C1695" t="s">
        <v>382</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491</v>
      </c>
      <c r="B1696">
        <v>2004</v>
      </c>
      <c r="C1696" t="s">
        <v>382</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491</v>
      </c>
      <c r="B1697">
        <v>2003</v>
      </c>
      <c r="C1697" t="s">
        <v>382</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491</v>
      </c>
      <c r="B1698">
        <v>2002</v>
      </c>
      <c r="C1698" t="s">
        <v>382</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491</v>
      </c>
      <c r="B1699">
        <v>2001</v>
      </c>
      <c r="C1699" t="s">
        <v>382</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491</v>
      </c>
      <c r="B1700">
        <v>2000</v>
      </c>
      <c r="C1700" t="s">
        <v>382</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492</v>
      </c>
      <c r="B1701">
        <v>2015</v>
      </c>
      <c r="C1701" t="s">
        <v>382</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492</v>
      </c>
      <c r="B1702">
        <v>2014</v>
      </c>
      <c r="C1702" t="s">
        <v>382</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492</v>
      </c>
      <c r="B1703">
        <v>2013</v>
      </c>
      <c r="C1703" t="s">
        <v>382</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492</v>
      </c>
      <c r="B1704">
        <v>2012</v>
      </c>
      <c r="C1704" t="s">
        <v>382</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492</v>
      </c>
      <c r="B1705">
        <v>2011</v>
      </c>
      <c r="C1705" t="s">
        <v>382</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492</v>
      </c>
      <c r="B1706">
        <v>2010</v>
      </c>
      <c r="C1706" t="s">
        <v>382</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492</v>
      </c>
      <c r="B1707">
        <v>2009</v>
      </c>
      <c r="C1707" t="s">
        <v>382</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492</v>
      </c>
      <c r="B1708">
        <v>2008</v>
      </c>
      <c r="C1708" t="s">
        <v>382</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492</v>
      </c>
      <c r="B1709">
        <v>2007</v>
      </c>
      <c r="C1709" t="s">
        <v>382</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492</v>
      </c>
      <c r="B1710">
        <v>2006</v>
      </c>
      <c r="C1710" t="s">
        <v>382</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492</v>
      </c>
      <c r="B1711">
        <v>2005</v>
      </c>
      <c r="C1711" t="s">
        <v>382</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492</v>
      </c>
      <c r="B1712">
        <v>2004</v>
      </c>
      <c r="C1712" t="s">
        <v>382</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492</v>
      </c>
      <c r="B1713">
        <v>2003</v>
      </c>
      <c r="C1713" t="s">
        <v>382</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492</v>
      </c>
      <c r="B1714">
        <v>2002</v>
      </c>
      <c r="C1714" t="s">
        <v>382</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492</v>
      </c>
      <c r="B1715">
        <v>2001</v>
      </c>
      <c r="C1715" t="s">
        <v>382</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492</v>
      </c>
      <c r="B1716">
        <v>2000</v>
      </c>
      <c r="C1716" t="s">
        <v>382</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493</v>
      </c>
      <c r="B1717">
        <v>2013</v>
      </c>
      <c r="C1717" t="s">
        <v>382</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494</v>
      </c>
      <c r="B1718">
        <v>2015</v>
      </c>
      <c r="C1718" t="s">
        <v>382</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494</v>
      </c>
      <c r="B1719">
        <v>2014</v>
      </c>
      <c r="C1719" t="s">
        <v>382</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494</v>
      </c>
      <c r="B1720">
        <v>2013</v>
      </c>
      <c r="C1720" t="s">
        <v>382</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494</v>
      </c>
      <c r="B1721">
        <v>2012</v>
      </c>
      <c r="C1721" t="s">
        <v>382</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494</v>
      </c>
      <c r="B1722">
        <v>2011</v>
      </c>
      <c r="C1722" t="s">
        <v>382</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494</v>
      </c>
      <c r="B1723">
        <v>2010</v>
      </c>
      <c r="C1723" t="s">
        <v>382</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494</v>
      </c>
      <c r="B1724">
        <v>2009</v>
      </c>
      <c r="C1724" t="s">
        <v>382</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494</v>
      </c>
      <c r="B1725">
        <v>2008</v>
      </c>
      <c r="C1725" t="s">
        <v>382</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494</v>
      </c>
      <c r="B1726">
        <v>2007</v>
      </c>
      <c r="C1726" t="s">
        <v>382</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494</v>
      </c>
      <c r="B1727">
        <v>2006</v>
      </c>
      <c r="C1727" t="s">
        <v>382</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494</v>
      </c>
      <c r="B1728">
        <v>2005</v>
      </c>
      <c r="C1728" t="s">
        <v>382</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494</v>
      </c>
      <c r="B1729">
        <v>2004</v>
      </c>
      <c r="C1729" t="s">
        <v>382</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494</v>
      </c>
      <c r="B1730">
        <v>2003</v>
      </c>
      <c r="C1730" t="s">
        <v>382</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494</v>
      </c>
      <c r="B1731">
        <v>2002</v>
      </c>
      <c r="C1731" t="s">
        <v>382</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494</v>
      </c>
      <c r="B1732">
        <v>2001</v>
      </c>
      <c r="C1732" t="s">
        <v>382</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494</v>
      </c>
      <c r="B1733">
        <v>2000</v>
      </c>
      <c r="C1733" t="s">
        <v>382</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495</v>
      </c>
      <c r="B1734">
        <v>2015</v>
      </c>
      <c r="C1734" t="s">
        <v>382</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495</v>
      </c>
      <c r="B1735">
        <v>2014</v>
      </c>
      <c r="C1735" t="s">
        <v>382</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495</v>
      </c>
      <c r="B1736">
        <v>2013</v>
      </c>
      <c r="C1736" t="s">
        <v>382</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495</v>
      </c>
      <c r="B1737">
        <v>2012</v>
      </c>
      <c r="C1737" t="s">
        <v>382</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495</v>
      </c>
      <c r="B1738">
        <v>2011</v>
      </c>
      <c r="C1738" t="s">
        <v>382</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495</v>
      </c>
      <c r="B1739">
        <v>2010</v>
      </c>
      <c r="C1739" t="s">
        <v>382</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495</v>
      </c>
      <c r="B1740">
        <v>2009</v>
      </c>
      <c r="C1740" t="s">
        <v>382</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495</v>
      </c>
      <c r="B1741">
        <v>2008</v>
      </c>
      <c r="C1741" t="s">
        <v>382</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495</v>
      </c>
      <c r="B1742">
        <v>2007</v>
      </c>
      <c r="C1742" t="s">
        <v>382</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495</v>
      </c>
      <c r="B1743">
        <v>2006</v>
      </c>
      <c r="C1743" t="s">
        <v>382</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495</v>
      </c>
      <c r="B1744">
        <v>2005</v>
      </c>
      <c r="C1744" t="s">
        <v>382</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495</v>
      </c>
      <c r="B1745">
        <v>2004</v>
      </c>
      <c r="C1745" t="s">
        <v>382</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495</v>
      </c>
      <c r="B1746">
        <v>2003</v>
      </c>
      <c r="C1746" t="s">
        <v>382</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495</v>
      </c>
      <c r="B1747">
        <v>2002</v>
      </c>
      <c r="C1747" t="s">
        <v>382</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495</v>
      </c>
      <c r="B1748">
        <v>2001</v>
      </c>
      <c r="C1748" t="s">
        <v>382</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495</v>
      </c>
      <c r="B1749">
        <v>2000</v>
      </c>
      <c r="C1749" t="s">
        <v>382</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496</v>
      </c>
      <c r="B1750">
        <v>2015</v>
      </c>
      <c r="C1750" t="s">
        <v>382</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496</v>
      </c>
      <c r="B1751">
        <v>2014</v>
      </c>
      <c r="C1751" t="s">
        <v>382</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496</v>
      </c>
      <c r="B1752">
        <v>2013</v>
      </c>
      <c r="C1752" t="s">
        <v>382</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496</v>
      </c>
      <c r="B1753">
        <v>2012</v>
      </c>
      <c r="C1753" t="s">
        <v>382</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496</v>
      </c>
      <c r="B1754">
        <v>2011</v>
      </c>
      <c r="C1754" t="s">
        <v>382</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496</v>
      </c>
      <c r="B1755">
        <v>2010</v>
      </c>
      <c r="C1755" t="s">
        <v>382</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496</v>
      </c>
      <c r="B1756">
        <v>2009</v>
      </c>
      <c r="C1756" t="s">
        <v>382</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496</v>
      </c>
      <c r="B1757">
        <v>2008</v>
      </c>
      <c r="C1757" t="s">
        <v>382</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496</v>
      </c>
      <c r="B1758">
        <v>2007</v>
      </c>
      <c r="C1758" t="s">
        <v>382</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496</v>
      </c>
      <c r="B1759">
        <v>2006</v>
      </c>
      <c r="C1759" t="s">
        <v>382</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496</v>
      </c>
      <c r="B1760">
        <v>2005</v>
      </c>
      <c r="C1760" t="s">
        <v>382</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496</v>
      </c>
      <c r="B1761">
        <v>2004</v>
      </c>
      <c r="C1761" t="s">
        <v>382</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496</v>
      </c>
      <c r="B1762">
        <v>2003</v>
      </c>
      <c r="C1762" t="s">
        <v>382</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496</v>
      </c>
      <c r="B1763">
        <v>2002</v>
      </c>
      <c r="C1763" t="s">
        <v>382</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496</v>
      </c>
      <c r="B1764">
        <v>2001</v>
      </c>
      <c r="C1764" t="s">
        <v>382</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496</v>
      </c>
      <c r="B1765">
        <v>2000</v>
      </c>
      <c r="C1765" t="s">
        <v>382</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497</v>
      </c>
      <c r="B1766">
        <v>2015</v>
      </c>
      <c r="C1766" t="s">
        <v>382</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497</v>
      </c>
      <c r="B1767">
        <v>2014</v>
      </c>
      <c r="C1767" t="s">
        <v>382</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497</v>
      </c>
      <c r="B1768">
        <v>2013</v>
      </c>
      <c r="C1768" t="s">
        <v>382</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497</v>
      </c>
      <c r="B1769">
        <v>2012</v>
      </c>
      <c r="C1769" t="s">
        <v>382</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497</v>
      </c>
      <c r="B1770">
        <v>2011</v>
      </c>
      <c r="C1770" t="s">
        <v>382</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497</v>
      </c>
      <c r="B1771">
        <v>2010</v>
      </c>
      <c r="C1771" t="s">
        <v>382</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497</v>
      </c>
      <c r="B1772">
        <v>2009</v>
      </c>
      <c r="C1772" t="s">
        <v>382</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497</v>
      </c>
      <c r="B1773">
        <v>2008</v>
      </c>
      <c r="C1773" t="s">
        <v>382</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497</v>
      </c>
      <c r="B1774">
        <v>2007</v>
      </c>
      <c r="C1774" t="s">
        <v>382</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497</v>
      </c>
      <c r="B1775">
        <v>2006</v>
      </c>
      <c r="C1775" t="s">
        <v>382</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497</v>
      </c>
      <c r="B1776">
        <v>2005</v>
      </c>
      <c r="C1776" t="s">
        <v>382</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497</v>
      </c>
      <c r="B1777">
        <v>2004</v>
      </c>
      <c r="C1777" t="s">
        <v>382</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497</v>
      </c>
      <c r="B1778">
        <v>2003</v>
      </c>
      <c r="C1778" t="s">
        <v>382</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497</v>
      </c>
      <c r="B1779">
        <v>2002</v>
      </c>
      <c r="C1779" t="s">
        <v>382</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497</v>
      </c>
      <c r="B1780">
        <v>2001</v>
      </c>
      <c r="C1780" t="s">
        <v>382</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497</v>
      </c>
      <c r="B1781">
        <v>2000</v>
      </c>
      <c r="C1781" t="s">
        <v>382</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498</v>
      </c>
      <c r="B1782">
        <v>2015</v>
      </c>
      <c r="C1782" t="s">
        <v>382</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498</v>
      </c>
      <c r="B1783">
        <v>2014</v>
      </c>
      <c r="C1783" t="s">
        <v>382</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498</v>
      </c>
      <c r="B1784">
        <v>2013</v>
      </c>
      <c r="C1784" t="s">
        <v>382</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498</v>
      </c>
      <c r="B1785">
        <v>2012</v>
      </c>
      <c r="C1785" t="s">
        <v>382</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498</v>
      </c>
      <c r="B1786">
        <v>2011</v>
      </c>
      <c r="C1786" t="s">
        <v>382</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498</v>
      </c>
      <c r="B1787">
        <v>2010</v>
      </c>
      <c r="C1787" t="s">
        <v>382</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498</v>
      </c>
      <c r="B1788">
        <v>2009</v>
      </c>
      <c r="C1788" t="s">
        <v>382</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498</v>
      </c>
      <c r="B1789">
        <v>2008</v>
      </c>
      <c r="C1789" t="s">
        <v>382</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498</v>
      </c>
      <c r="B1790">
        <v>2007</v>
      </c>
      <c r="C1790" t="s">
        <v>382</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498</v>
      </c>
      <c r="B1791">
        <v>2006</v>
      </c>
      <c r="C1791" t="s">
        <v>382</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498</v>
      </c>
      <c r="B1792">
        <v>2005</v>
      </c>
      <c r="C1792" t="s">
        <v>382</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498</v>
      </c>
      <c r="B1793">
        <v>2004</v>
      </c>
      <c r="C1793" t="s">
        <v>382</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498</v>
      </c>
      <c r="B1794">
        <v>2003</v>
      </c>
      <c r="C1794" t="s">
        <v>382</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498</v>
      </c>
      <c r="B1795">
        <v>2002</v>
      </c>
      <c r="C1795" t="s">
        <v>382</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498</v>
      </c>
      <c r="B1796">
        <v>2001</v>
      </c>
      <c r="C1796" t="s">
        <v>382</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498</v>
      </c>
      <c r="B1797">
        <v>2000</v>
      </c>
      <c r="C1797" t="s">
        <v>382</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499</v>
      </c>
      <c r="B1798">
        <v>2015</v>
      </c>
      <c r="C1798" t="s">
        <v>382</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499</v>
      </c>
      <c r="B1799">
        <v>2014</v>
      </c>
      <c r="C1799" t="s">
        <v>382</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499</v>
      </c>
      <c r="B1800">
        <v>2013</v>
      </c>
      <c r="C1800" t="s">
        <v>382</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499</v>
      </c>
      <c r="B1801">
        <v>2012</v>
      </c>
      <c r="C1801" t="s">
        <v>382</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499</v>
      </c>
      <c r="B1802">
        <v>2011</v>
      </c>
      <c r="C1802" t="s">
        <v>382</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499</v>
      </c>
      <c r="B1803">
        <v>2010</v>
      </c>
      <c r="C1803" t="s">
        <v>382</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499</v>
      </c>
      <c r="B1804">
        <v>2009</v>
      </c>
      <c r="C1804" t="s">
        <v>382</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499</v>
      </c>
      <c r="B1805">
        <v>2008</v>
      </c>
      <c r="C1805" t="s">
        <v>382</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499</v>
      </c>
      <c r="B1806">
        <v>2007</v>
      </c>
      <c r="C1806" t="s">
        <v>382</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499</v>
      </c>
      <c r="B1807">
        <v>2006</v>
      </c>
      <c r="C1807" t="s">
        <v>382</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499</v>
      </c>
      <c r="B1808">
        <v>2005</v>
      </c>
      <c r="C1808" t="s">
        <v>382</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499</v>
      </c>
      <c r="B1809">
        <v>2004</v>
      </c>
      <c r="C1809" t="s">
        <v>382</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499</v>
      </c>
      <c r="B1810">
        <v>2003</v>
      </c>
      <c r="C1810" t="s">
        <v>382</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499</v>
      </c>
      <c r="B1811">
        <v>2002</v>
      </c>
      <c r="C1811" t="s">
        <v>382</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499</v>
      </c>
      <c r="B1812">
        <v>2001</v>
      </c>
      <c r="C1812" t="s">
        <v>382</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499</v>
      </c>
      <c r="B1813">
        <v>2000</v>
      </c>
      <c r="C1813" t="s">
        <v>382</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500</v>
      </c>
      <c r="B1814">
        <v>2013</v>
      </c>
      <c r="C1814" t="s">
        <v>382</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501</v>
      </c>
      <c r="B1815">
        <v>2015</v>
      </c>
      <c r="C1815" t="s">
        <v>382</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501</v>
      </c>
      <c r="B1816">
        <v>2014</v>
      </c>
      <c r="C1816" t="s">
        <v>382</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501</v>
      </c>
      <c r="B1817">
        <v>2013</v>
      </c>
      <c r="C1817" t="s">
        <v>382</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501</v>
      </c>
      <c r="B1818">
        <v>2012</v>
      </c>
      <c r="C1818" t="s">
        <v>382</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501</v>
      </c>
      <c r="B1819">
        <v>2011</v>
      </c>
      <c r="C1819" t="s">
        <v>382</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501</v>
      </c>
      <c r="B1820">
        <v>2010</v>
      </c>
      <c r="C1820" t="s">
        <v>382</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501</v>
      </c>
      <c r="B1821">
        <v>2009</v>
      </c>
      <c r="C1821" t="s">
        <v>382</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501</v>
      </c>
      <c r="B1822">
        <v>2008</v>
      </c>
      <c r="C1822" t="s">
        <v>382</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501</v>
      </c>
      <c r="B1823">
        <v>2007</v>
      </c>
      <c r="C1823" t="s">
        <v>382</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501</v>
      </c>
      <c r="B1824">
        <v>2006</v>
      </c>
      <c r="C1824" t="s">
        <v>382</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501</v>
      </c>
      <c r="B1825">
        <v>2005</v>
      </c>
      <c r="C1825" t="s">
        <v>382</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501</v>
      </c>
      <c r="B1826">
        <v>2004</v>
      </c>
      <c r="C1826" t="s">
        <v>382</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501</v>
      </c>
      <c r="B1827">
        <v>2003</v>
      </c>
      <c r="C1827" t="s">
        <v>382</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501</v>
      </c>
      <c r="B1828">
        <v>2002</v>
      </c>
      <c r="C1828" t="s">
        <v>382</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501</v>
      </c>
      <c r="B1829">
        <v>2001</v>
      </c>
      <c r="C1829" t="s">
        <v>382</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501</v>
      </c>
      <c r="B1830">
        <v>2000</v>
      </c>
      <c r="C1830" t="s">
        <v>382</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502</v>
      </c>
      <c r="B1831">
        <v>2015</v>
      </c>
      <c r="C1831" t="s">
        <v>390</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502</v>
      </c>
      <c r="B1832">
        <v>2014</v>
      </c>
      <c r="C1832" t="s">
        <v>390</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502</v>
      </c>
      <c r="B1833">
        <v>2013</v>
      </c>
      <c r="C1833" t="s">
        <v>390</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502</v>
      </c>
      <c r="B1834">
        <v>2012</v>
      </c>
      <c r="C1834" t="s">
        <v>390</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502</v>
      </c>
      <c r="B1835">
        <v>2011</v>
      </c>
      <c r="C1835" t="s">
        <v>390</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502</v>
      </c>
      <c r="B1836">
        <v>2010</v>
      </c>
      <c r="C1836" t="s">
        <v>390</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502</v>
      </c>
      <c r="B1837">
        <v>2009</v>
      </c>
      <c r="C1837" t="s">
        <v>390</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502</v>
      </c>
      <c r="B1838">
        <v>2008</v>
      </c>
      <c r="C1838" t="s">
        <v>390</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502</v>
      </c>
      <c r="B1839">
        <v>2007</v>
      </c>
      <c r="C1839" t="s">
        <v>390</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502</v>
      </c>
      <c r="B1840">
        <v>2006</v>
      </c>
      <c r="C1840" t="s">
        <v>390</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502</v>
      </c>
      <c r="B1841">
        <v>2005</v>
      </c>
      <c r="C1841" t="s">
        <v>390</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502</v>
      </c>
      <c r="B1842">
        <v>2004</v>
      </c>
      <c r="C1842" t="s">
        <v>390</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502</v>
      </c>
      <c r="B1843">
        <v>2003</v>
      </c>
      <c r="C1843" t="s">
        <v>390</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502</v>
      </c>
      <c r="B1844">
        <v>2002</v>
      </c>
      <c r="C1844" t="s">
        <v>390</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502</v>
      </c>
      <c r="B1845">
        <v>2001</v>
      </c>
      <c r="C1845" t="s">
        <v>390</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502</v>
      </c>
      <c r="B1846">
        <v>2000</v>
      </c>
      <c r="C1846" t="s">
        <v>390</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503</v>
      </c>
      <c r="B1847">
        <v>2015</v>
      </c>
      <c r="C1847" t="s">
        <v>390</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503</v>
      </c>
      <c r="B1848">
        <v>2014</v>
      </c>
      <c r="C1848" t="s">
        <v>390</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503</v>
      </c>
      <c r="B1849">
        <v>2013</v>
      </c>
      <c r="C1849" t="s">
        <v>390</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503</v>
      </c>
      <c r="B1850">
        <v>2012</v>
      </c>
      <c r="C1850" t="s">
        <v>390</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503</v>
      </c>
      <c r="B1851">
        <v>2011</v>
      </c>
      <c r="C1851" t="s">
        <v>390</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503</v>
      </c>
      <c r="B1852">
        <v>2010</v>
      </c>
      <c r="C1852" t="s">
        <v>390</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503</v>
      </c>
      <c r="B1853">
        <v>2009</v>
      </c>
      <c r="C1853" t="s">
        <v>390</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503</v>
      </c>
      <c r="B1854">
        <v>2008</v>
      </c>
      <c r="C1854" t="s">
        <v>390</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503</v>
      </c>
      <c r="B1855">
        <v>2007</v>
      </c>
      <c r="C1855" t="s">
        <v>390</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503</v>
      </c>
      <c r="B1856">
        <v>2006</v>
      </c>
      <c r="C1856" t="s">
        <v>390</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503</v>
      </c>
      <c r="B1857">
        <v>2005</v>
      </c>
      <c r="C1857" t="s">
        <v>390</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503</v>
      </c>
      <c r="B1858">
        <v>2004</v>
      </c>
      <c r="C1858" t="s">
        <v>390</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503</v>
      </c>
      <c r="B1859">
        <v>2003</v>
      </c>
      <c r="C1859" t="s">
        <v>390</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503</v>
      </c>
      <c r="B1860">
        <v>2002</v>
      </c>
      <c r="C1860" t="s">
        <v>390</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503</v>
      </c>
      <c r="B1861">
        <v>2001</v>
      </c>
      <c r="C1861" t="s">
        <v>390</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503</v>
      </c>
      <c r="B1862">
        <v>2000</v>
      </c>
      <c r="C1862" t="s">
        <v>390</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504</v>
      </c>
      <c r="B1863">
        <v>2015</v>
      </c>
      <c r="C1863" t="s">
        <v>382</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504</v>
      </c>
      <c r="B1864">
        <v>2014</v>
      </c>
      <c r="C1864" t="s">
        <v>382</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504</v>
      </c>
      <c r="B1865">
        <v>2013</v>
      </c>
      <c r="C1865" t="s">
        <v>382</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504</v>
      </c>
      <c r="B1866">
        <v>2012</v>
      </c>
      <c r="C1866" t="s">
        <v>382</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504</v>
      </c>
      <c r="B1867">
        <v>2011</v>
      </c>
      <c r="C1867" t="s">
        <v>382</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504</v>
      </c>
      <c r="B1868">
        <v>2010</v>
      </c>
      <c r="C1868" t="s">
        <v>382</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504</v>
      </c>
      <c r="B1869">
        <v>2009</v>
      </c>
      <c r="C1869" t="s">
        <v>382</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504</v>
      </c>
      <c r="B1870">
        <v>2008</v>
      </c>
      <c r="C1870" t="s">
        <v>382</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504</v>
      </c>
      <c r="B1871">
        <v>2007</v>
      </c>
      <c r="C1871" t="s">
        <v>382</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504</v>
      </c>
      <c r="B1872">
        <v>2006</v>
      </c>
      <c r="C1872" t="s">
        <v>382</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504</v>
      </c>
      <c r="B1873">
        <v>2005</v>
      </c>
      <c r="C1873" t="s">
        <v>382</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504</v>
      </c>
      <c r="B1874">
        <v>2004</v>
      </c>
      <c r="C1874" t="s">
        <v>382</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504</v>
      </c>
      <c r="B1875">
        <v>2003</v>
      </c>
      <c r="C1875" t="s">
        <v>382</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504</v>
      </c>
      <c r="B1876">
        <v>2002</v>
      </c>
      <c r="C1876" t="s">
        <v>382</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504</v>
      </c>
      <c r="B1877">
        <v>2001</v>
      </c>
      <c r="C1877" t="s">
        <v>382</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504</v>
      </c>
      <c r="B1878">
        <v>2000</v>
      </c>
      <c r="C1878" t="s">
        <v>382</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505</v>
      </c>
      <c r="B1879">
        <v>2015</v>
      </c>
      <c r="C1879" t="s">
        <v>382</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505</v>
      </c>
      <c r="B1880">
        <v>2014</v>
      </c>
      <c r="C1880" t="s">
        <v>382</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505</v>
      </c>
      <c r="B1881">
        <v>2013</v>
      </c>
      <c r="C1881" t="s">
        <v>382</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505</v>
      </c>
      <c r="B1882">
        <v>2012</v>
      </c>
      <c r="C1882" t="s">
        <v>382</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505</v>
      </c>
      <c r="B1883">
        <v>2011</v>
      </c>
      <c r="C1883" t="s">
        <v>382</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505</v>
      </c>
      <c r="B1884">
        <v>2010</v>
      </c>
      <c r="C1884" t="s">
        <v>382</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505</v>
      </c>
      <c r="B1885">
        <v>2009</v>
      </c>
      <c r="C1885" t="s">
        <v>382</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505</v>
      </c>
      <c r="B1886">
        <v>2008</v>
      </c>
      <c r="C1886" t="s">
        <v>382</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505</v>
      </c>
      <c r="B1887">
        <v>2007</v>
      </c>
      <c r="C1887" t="s">
        <v>382</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505</v>
      </c>
      <c r="B1888">
        <v>2006</v>
      </c>
      <c r="C1888" t="s">
        <v>382</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505</v>
      </c>
      <c r="B1889">
        <v>2005</v>
      </c>
      <c r="C1889" t="s">
        <v>382</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505</v>
      </c>
      <c r="B1890">
        <v>2004</v>
      </c>
      <c r="C1890" t="s">
        <v>382</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505</v>
      </c>
      <c r="B1891">
        <v>2003</v>
      </c>
      <c r="C1891" t="s">
        <v>382</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505</v>
      </c>
      <c r="B1892">
        <v>2002</v>
      </c>
      <c r="C1892" t="s">
        <v>382</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505</v>
      </c>
      <c r="B1893">
        <v>2001</v>
      </c>
      <c r="C1893" t="s">
        <v>382</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505</v>
      </c>
      <c r="B1894">
        <v>2000</v>
      </c>
      <c r="C1894" t="s">
        <v>382</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506</v>
      </c>
      <c r="B1895">
        <v>2015</v>
      </c>
      <c r="C1895" t="s">
        <v>382</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506</v>
      </c>
      <c r="B1896">
        <v>2014</v>
      </c>
      <c r="C1896" t="s">
        <v>382</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506</v>
      </c>
      <c r="B1897">
        <v>2013</v>
      </c>
      <c r="C1897" t="s">
        <v>382</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506</v>
      </c>
      <c r="B1898">
        <v>2012</v>
      </c>
      <c r="C1898" t="s">
        <v>382</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506</v>
      </c>
      <c r="B1899">
        <v>2011</v>
      </c>
      <c r="C1899" t="s">
        <v>382</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506</v>
      </c>
      <c r="B1900">
        <v>2010</v>
      </c>
      <c r="C1900" t="s">
        <v>382</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506</v>
      </c>
      <c r="B1901">
        <v>2009</v>
      </c>
      <c r="C1901" t="s">
        <v>382</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506</v>
      </c>
      <c r="B1902">
        <v>2008</v>
      </c>
      <c r="C1902" t="s">
        <v>382</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506</v>
      </c>
      <c r="B1903">
        <v>2007</v>
      </c>
      <c r="C1903" t="s">
        <v>382</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506</v>
      </c>
      <c r="B1904">
        <v>2006</v>
      </c>
      <c r="C1904" t="s">
        <v>382</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506</v>
      </c>
      <c r="B1905">
        <v>2005</v>
      </c>
      <c r="C1905" t="s">
        <v>382</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506</v>
      </c>
      <c r="B1906">
        <v>2004</v>
      </c>
      <c r="C1906" t="s">
        <v>382</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506</v>
      </c>
      <c r="B1907">
        <v>2003</v>
      </c>
      <c r="C1907" t="s">
        <v>382</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506</v>
      </c>
      <c r="B1908">
        <v>2002</v>
      </c>
      <c r="C1908" t="s">
        <v>382</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506</v>
      </c>
      <c r="B1909">
        <v>2001</v>
      </c>
      <c r="C1909" t="s">
        <v>382</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506</v>
      </c>
      <c r="B1910">
        <v>2000</v>
      </c>
      <c r="C1910" t="s">
        <v>382</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507</v>
      </c>
      <c r="B1911">
        <v>2013</v>
      </c>
      <c r="C1911" t="s">
        <v>382</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508</v>
      </c>
      <c r="B1912">
        <v>2015</v>
      </c>
      <c r="C1912" t="s">
        <v>390</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508</v>
      </c>
      <c r="B1913">
        <v>2014</v>
      </c>
      <c r="C1913" t="s">
        <v>390</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508</v>
      </c>
      <c r="B1914">
        <v>2013</v>
      </c>
      <c r="C1914" t="s">
        <v>390</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508</v>
      </c>
      <c r="B1915">
        <v>2012</v>
      </c>
      <c r="C1915" t="s">
        <v>390</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508</v>
      </c>
      <c r="B1916">
        <v>2011</v>
      </c>
      <c r="C1916" t="s">
        <v>390</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508</v>
      </c>
      <c r="B1917">
        <v>2010</v>
      </c>
      <c r="C1917" t="s">
        <v>390</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508</v>
      </c>
      <c r="B1918">
        <v>2009</v>
      </c>
      <c r="C1918" t="s">
        <v>390</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508</v>
      </c>
      <c r="B1919">
        <v>2008</v>
      </c>
      <c r="C1919" t="s">
        <v>390</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508</v>
      </c>
      <c r="B1920">
        <v>2007</v>
      </c>
      <c r="C1920" t="s">
        <v>390</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508</v>
      </c>
      <c r="B1921">
        <v>2006</v>
      </c>
      <c r="C1921" t="s">
        <v>390</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508</v>
      </c>
      <c r="B1922">
        <v>2005</v>
      </c>
      <c r="C1922" t="s">
        <v>390</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508</v>
      </c>
      <c r="B1923">
        <v>2004</v>
      </c>
      <c r="C1923" t="s">
        <v>390</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508</v>
      </c>
      <c r="B1924">
        <v>2003</v>
      </c>
      <c r="C1924" t="s">
        <v>390</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508</v>
      </c>
      <c r="B1925">
        <v>2002</v>
      </c>
      <c r="C1925" t="s">
        <v>390</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508</v>
      </c>
      <c r="B1926">
        <v>2001</v>
      </c>
      <c r="C1926" t="s">
        <v>390</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508</v>
      </c>
      <c r="B1927">
        <v>2000</v>
      </c>
      <c r="C1927" t="s">
        <v>390</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509</v>
      </c>
      <c r="B1928">
        <v>2015</v>
      </c>
      <c r="C1928" t="s">
        <v>382</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509</v>
      </c>
      <c r="B1929">
        <v>2014</v>
      </c>
      <c r="C1929" t="s">
        <v>382</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509</v>
      </c>
      <c r="B1930">
        <v>2013</v>
      </c>
      <c r="C1930" t="s">
        <v>382</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509</v>
      </c>
      <c r="B1931">
        <v>2012</v>
      </c>
      <c r="C1931" t="s">
        <v>382</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509</v>
      </c>
      <c r="B1932">
        <v>2011</v>
      </c>
      <c r="C1932" t="s">
        <v>382</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509</v>
      </c>
      <c r="B1933">
        <v>2010</v>
      </c>
      <c r="C1933" t="s">
        <v>382</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509</v>
      </c>
      <c r="B1934">
        <v>2009</v>
      </c>
      <c r="C1934" t="s">
        <v>382</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509</v>
      </c>
      <c r="B1935">
        <v>2008</v>
      </c>
      <c r="C1935" t="s">
        <v>382</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509</v>
      </c>
      <c r="B1936">
        <v>2007</v>
      </c>
      <c r="C1936" t="s">
        <v>382</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509</v>
      </c>
      <c r="B1937">
        <v>2006</v>
      </c>
      <c r="C1937" t="s">
        <v>382</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509</v>
      </c>
      <c r="B1938">
        <v>2005</v>
      </c>
      <c r="C1938" t="s">
        <v>382</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509</v>
      </c>
      <c r="B1939">
        <v>2004</v>
      </c>
      <c r="C1939" t="s">
        <v>382</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509</v>
      </c>
      <c r="B1940">
        <v>2003</v>
      </c>
      <c r="C1940" t="s">
        <v>382</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509</v>
      </c>
      <c r="B1941">
        <v>2002</v>
      </c>
      <c r="C1941" t="s">
        <v>382</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509</v>
      </c>
      <c r="B1942">
        <v>2001</v>
      </c>
      <c r="C1942" t="s">
        <v>382</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509</v>
      </c>
      <c r="B1943">
        <v>2000</v>
      </c>
      <c r="C1943" t="s">
        <v>382</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510</v>
      </c>
      <c r="B1944">
        <v>2015</v>
      </c>
      <c r="C1944" t="s">
        <v>382</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510</v>
      </c>
      <c r="B1945">
        <v>2014</v>
      </c>
      <c r="C1945" t="s">
        <v>382</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510</v>
      </c>
      <c r="B1946">
        <v>2013</v>
      </c>
      <c r="C1946" t="s">
        <v>382</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510</v>
      </c>
      <c r="B1947">
        <v>2012</v>
      </c>
      <c r="C1947" t="s">
        <v>382</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510</v>
      </c>
      <c r="B1948">
        <v>2011</v>
      </c>
      <c r="C1948" t="s">
        <v>382</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510</v>
      </c>
      <c r="B1949">
        <v>2010</v>
      </c>
      <c r="C1949" t="s">
        <v>382</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510</v>
      </c>
      <c r="B1950">
        <v>2009</v>
      </c>
      <c r="C1950" t="s">
        <v>382</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510</v>
      </c>
      <c r="B1951">
        <v>2008</v>
      </c>
      <c r="C1951" t="s">
        <v>382</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510</v>
      </c>
      <c r="B1952">
        <v>2007</v>
      </c>
      <c r="C1952" t="s">
        <v>382</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510</v>
      </c>
      <c r="B1953">
        <v>2006</v>
      </c>
      <c r="C1953" t="s">
        <v>382</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510</v>
      </c>
      <c r="B1954">
        <v>2005</v>
      </c>
      <c r="C1954" t="s">
        <v>382</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510</v>
      </c>
      <c r="B1955">
        <v>2004</v>
      </c>
      <c r="C1955" t="s">
        <v>382</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510</v>
      </c>
      <c r="B1956">
        <v>2003</v>
      </c>
      <c r="C1956" t="s">
        <v>382</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510</v>
      </c>
      <c r="B1957">
        <v>2002</v>
      </c>
      <c r="C1957" t="s">
        <v>382</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510</v>
      </c>
      <c r="B1958">
        <v>2001</v>
      </c>
      <c r="C1958" t="s">
        <v>382</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510</v>
      </c>
      <c r="B1959">
        <v>2000</v>
      </c>
      <c r="C1959" t="s">
        <v>382</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511</v>
      </c>
      <c r="B1960">
        <v>2013</v>
      </c>
      <c r="C1960" t="s">
        <v>382</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512</v>
      </c>
      <c r="B1961">
        <v>2015</v>
      </c>
      <c r="C1961" t="s">
        <v>382</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512</v>
      </c>
      <c r="B1962">
        <v>2014</v>
      </c>
      <c r="C1962" t="s">
        <v>382</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512</v>
      </c>
      <c r="B1963">
        <v>2013</v>
      </c>
      <c r="C1963" t="s">
        <v>382</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512</v>
      </c>
      <c r="B1964">
        <v>2012</v>
      </c>
      <c r="C1964" t="s">
        <v>382</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512</v>
      </c>
      <c r="B1965">
        <v>2011</v>
      </c>
      <c r="C1965" t="s">
        <v>382</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512</v>
      </c>
      <c r="B1966">
        <v>2010</v>
      </c>
      <c r="C1966" t="s">
        <v>382</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512</v>
      </c>
      <c r="B1967">
        <v>2009</v>
      </c>
      <c r="C1967" t="s">
        <v>382</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512</v>
      </c>
      <c r="B1968">
        <v>2008</v>
      </c>
      <c r="C1968" t="s">
        <v>382</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512</v>
      </c>
      <c r="B1969">
        <v>2007</v>
      </c>
      <c r="C1969" t="s">
        <v>382</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512</v>
      </c>
      <c r="B1970">
        <v>2006</v>
      </c>
      <c r="C1970" t="s">
        <v>382</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512</v>
      </c>
      <c r="B1971">
        <v>2005</v>
      </c>
      <c r="C1971" t="s">
        <v>382</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512</v>
      </c>
      <c r="B1972">
        <v>2004</v>
      </c>
      <c r="C1972" t="s">
        <v>382</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512</v>
      </c>
      <c r="B1973">
        <v>2003</v>
      </c>
      <c r="C1973" t="s">
        <v>382</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512</v>
      </c>
      <c r="B1974">
        <v>2002</v>
      </c>
      <c r="C1974" t="s">
        <v>382</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512</v>
      </c>
      <c r="B1975">
        <v>2001</v>
      </c>
      <c r="C1975" t="s">
        <v>382</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512</v>
      </c>
      <c r="B1976">
        <v>2000</v>
      </c>
      <c r="C1976" t="s">
        <v>382</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513</v>
      </c>
      <c r="B1977">
        <v>2015</v>
      </c>
      <c r="C1977" t="s">
        <v>382</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513</v>
      </c>
      <c r="B1978">
        <v>2014</v>
      </c>
      <c r="C1978" t="s">
        <v>382</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513</v>
      </c>
      <c r="B1979">
        <v>2013</v>
      </c>
      <c r="C1979" t="s">
        <v>382</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513</v>
      </c>
      <c r="B1980">
        <v>2012</v>
      </c>
      <c r="C1980" t="s">
        <v>382</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513</v>
      </c>
      <c r="B1981">
        <v>2011</v>
      </c>
      <c r="C1981" t="s">
        <v>382</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513</v>
      </c>
      <c r="B1982">
        <v>2010</v>
      </c>
      <c r="C1982" t="s">
        <v>382</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513</v>
      </c>
      <c r="B1983">
        <v>2009</v>
      </c>
      <c r="C1983" t="s">
        <v>382</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513</v>
      </c>
      <c r="B1984">
        <v>2008</v>
      </c>
      <c r="C1984" t="s">
        <v>382</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513</v>
      </c>
      <c r="B1985">
        <v>2007</v>
      </c>
      <c r="C1985" t="s">
        <v>382</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513</v>
      </c>
      <c r="B1986">
        <v>2006</v>
      </c>
      <c r="C1986" t="s">
        <v>382</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513</v>
      </c>
      <c r="B1987">
        <v>2005</v>
      </c>
      <c r="C1987" t="s">
        <v>382</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513</v>
      </c>
      <c r="B1988">
        <v>2004</v>
      </c>
      <c r="C1988" t="s">
        <v>382</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513</v>
      </c>
      <c r="B1989">
        <v>2003</v>
      </c>
      <c r="C1989" t="s">
        <v>382</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513</v>
      </c>
      <c r="B1990">
        <v>2002</v>
      </c>
      <c r="C1990" t="s">
        <v>382</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513</v>
      </c>
      <c r="B1991">
        <v>2001</v>
      </c>
      <c r="C1991" t="s">
        <v>382</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513</v>
      </c>
      <c r="B1992">
        <v>2000</v>
      </c>
      <c r="C1992" t="s">
        <v>382</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514</v>
      </c>
      <c r="B1993">
        <v>2015</v>
      </c>
      <c r="C1993" t="s">
        <v>382</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514</v>
      </c>
      <c r="B1994">
        <v>2014</v>
      </c>
      <c r="C1994" t="s">
        <v>382</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514</v>
      </c>
      <c r="B1995">
        <v>2013</v>
      </c>
      <c r="C1995" t="s">
        <v>382</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514</v>
      </c>
      <c r="B1996">
        <v>2012</v>
      </c>
      <c r="C1996" t="s">
        <v>382</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514</v>
      </c>
      <c r="B1997">
        <v>2011</v>
      </c>
      <c r="C1997" t="s">
        <v>382</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514</v>
      </c>
      <c r="B1998">
        <v>2010</v>
      </c>
      <c r="C1998" t="s">
        <v>382</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514</v>
      </c>
      <c r="B1999">
        <v>2009</v>
      </c>
      <c r="C1999" t="s">
        <v>382</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514</v>
      </c>
      <c r="B2000">
        <v>2008</v>
      </c>
      <c r="C2000" t="s">
        <v>382</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514</v>
      </c>
      <c r="B2001">
        <v>2007</v>
      </c>
      <c r="C2001" t="s">
        <v>382</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514</v>
      </c>
      <c r="B2002">
        <v>2006</v>
      </c>
      <c r="C2002" t="s">
        <v>382</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514</v>
      </c>
      <c r="B2003">
        <v>2005</v>
      </c>
      <c r="C2003" t="s">
        <v>382</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514</v>
      </c>
      <c r="B2004">
        <v>2004</v>
      </c>
      <c r="C2004" t="s">
        <v>382</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514</v>
      </c>
      <c r="B2005">
        <v>2003</v>
      </c>
      <c r="C2005" t="s">
        <v>382</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514</v>
      </c>
      <c r="B2006">
        <v>2002</v>
      </c>
      <c r="C2006" t="s">
        <v>382</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514</v>
      </c>
      <c r="B2007">
        <v>2001</v>
      </c>
      <c r="C2007" t="s">
        <v>382</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514</v>
      </c>
      <c r="B2008">
        <v>2000</v>
      </c>
      <c r="C2008" t="s">
        <v>382</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515</v>
      </c>
      <c r="B2009">
        <v>2015</v>
      </c>
      <c r="C2009" t="s">
        <v>382</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515</v>
      </c>
      <c r="B2010">
        <v>2014</v>
      </c>
      <c r="C2010" t="s">
        <v>382</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515</v>
      </c>
      <c r="B2011">
        <v>2013</v>
      </c>
      <c r="C2011" t="s">
        <v>382</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515</v>
      </c>
      <c r="B2012">
        <v>2012</v>
      </c>
      <c r="C2012" t="s">
        <v>382</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515</v>
      </c>
      <c r="B2013">
        <v>2011</v>
      </c>
      <c r="C2013" t="s">
        <v>382</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515</v>
      </c>
      <c r="B2014">
        <v>2010</v>
      </c>
      <c r="C2014" t="s">
        <v>382</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515</v>
      </c>
      <c r="B2015">
        <v>2009</v>
      </c>
      <c r="C2015" t="s">
        <v>382</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515</v>
      </c>
      <c r="B2016">
        <v>2008</v>
      </c>
      <c r="C2016" t="s">
        <v>382</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515</v>
      </c>
      <c r="B2017">
        <v>2007</v>
      </c>
      <c r="C2017" t="s">
        <v>382</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515</v>
      </c>
      <c r="B2018">
        <v>2006</v>
      </c>
      <c r="C2018" t="s">
        <v>382</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515</v>
      </c>
      <c r="B2019">
        <v>2005</v>
      </c>
      <c r="C2019" t="s">
        <v>382</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515</v>
      </c>
      <c r="B2020">
        <v>2004</v>
      </c>
      <c r="C2020" t="s">
        <v>382</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515</v>
      </c>
      <c r="B2021">
        <v>2003</v>
      </c>
      <c r="C2021" t="s">
        <v>382</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515</v>
      </c>
      <c r="B2022">
        <v>2002</v>
      </c>
      <c r="C2022" t="s">
        <v>382</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515</v>
      </c>
      <c r="B2023">
        <v>2001</v>
      </c>
      <c r="C2023" t="s">
        <v>382</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515</v>
      </c>
      <c r="B2024">
        <v>2000</v>
      </c>
      <c r="C2024" t="s">
        <v>382</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516</v>
      </c>
      <c r="B2025">
        <v>2015</v>
      </c>
      <c r="C2025" t="s">
        <v>382</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516</v>
      </c>
      <c r="B2026">
        <v>2014</v>
      </c>
      <c r="C2026" t="s">
        <v>382</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516</v>
      </c>
      <c r="B2027">
        <v>2013</v>
      </c>
      <c r="C2027" t="s">
        <v>382</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516</v>
      </c>
      <c r="B2028">
        <v>2012</v>
      </c>
      <c r="C2028" t="s">
        <v>382</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516</v>
      </c>
      <c r="B2029">
        <v>2011</v>
      </c>
      <c r="C2029" t="s">
        <v>382</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516</v>
      </c>
      <c r="B2030">
        <v>2010</v>
      </c>
      <c r="C2030" t="s">
        <v>382</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516</v>
      </c>
      <c r="B2031">
        <v>2009</v>
      </c>
      <c r="C2031" t="s">
        <v>382</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516</v>
      </c>
      <c r="B2032">
        <v>2008</v>
      </c>
      <c r="C2032" t="s">
        <v>382</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516</v>
      </c>
      <c r="B2033">
        <v>2007</v>
      </c>
      <c r="C2033" t="s">
        <v>382</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516</v>
      </c>
      <c r="B2034">
        <v>2006</v>
      </c>
      <c r="C2034" t="s">
        <v>382</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516</v>
      </c>
      <c r="B2035">
        <v>2005</v>
      </c>
      <c r="C2035" t="s">
        <v>382</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516</v>
      </c>
      <c r="B2036">
        <v>2004</v>
      </c>
      <c r="C2036" t="s">
        <v>382</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516</v>
      </c>
      <c r="B2037">
        <v>2003</v>
      </c>
      <c r="C2037" t="s">
        <v>382</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516</v>
      </c>
      <c r="B2038">
        <v>2002</v>
      </c>
      <c r="C2038" t="s">
        <v>382</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516</v>
      </c>
      <c r="B2039">
        <v>2001</v>
      </c>
      <c r="C2039" t="s">
        <v>382</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516</v>
      </c>
      <c r="B2040">
        <v>2000</v>
      </c>
      <c r="C2040" t="s">
        <v>382</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517</v>
      </c>
      <c r="B2041">
        <v>2015</v>
      </c>
      <c r="C2041" t="s">
        <v>390</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517</v>
      </c>
      <c r="B2042">
        <v>2014</v>
      </c>
      <c r="C2042" t="s">
        <v>390</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517</v>
      </c>
      <c r="B2043">
        <v>2013</v>
      </c>
      <c r="C2043" t="s">
        <v>390</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517</v>
      </c>
      <c r="B2044">
        <v>2012</v>
      </c>
      <c r="C2044" t="s">
        <v>390</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517</v>
      </c>
      <c r="B2045">
        <v>2011</v>
      </c>
      <c r="C2045" t="s">
        <v>390</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517</v>
      </c>
      <c r="B2046">
        <v>2010</v>
      </c>
      <c r="C2046" t="s">
        <v>390</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517</v>
      </c>
      <c r="B2047">
        <v>2009</v>
      </c>
      <c r="C2047" t="s">
        <v>390</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517</v>
      </c>
      <c r="B2048">
        <v>2008</v>
      </c>
      <c r="C2048" t="s">
        <v>390</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517</v>
      </c>
      <c r="B2049">
        <v>2007</v>
      </c>
      <c r="C2049" t="s">
        <v>390</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517</v>
      </c>
      <c r="B2050">
        <v>2006</v>
      </c>
      <c r="C2050" t="s">
        <v>390</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517</v>
      </c>
      <c r="B2051">
        <v>2005</v>
      </c>
      <c r="C2051" t="s">
        <v>390</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517</v>
      </c>
      <c r="B2052">
        <v>2004</v>
      </c>
      <c r="C2052" t="s">
        <v>390</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517</v>
      </c>
      <c r="B2053">
        <v>2003</v>
      </c>
      <c r="C2053" t="s">
        <v>390</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517</v>
      </c>
      <c r="B2054">
        <v>2002</v>
      </c>
      <c r="C2054" t="s">
        <v>390</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517</v>
      </c>
      <c r="B2055">
        <v>2001</v>
      </c>
      <c r="C2055" t="s">
        <v>390</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517</v>
      </c>
      <c r="B2056">
        <v>2000</v>
      </c>
      <c r="C2056" t="s">
        <v>390</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518</v>
      </c>
      <c r="B2057">
        <v>2015</v>
      </c>
      <c r="C2057" t="s">
        <v>390</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518</v>
      </c>
      <c r="B2058">
        <v>2014</v>
      </c>
      <c r="C2058" t="s">
        <v>390</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518</v>
      </c>
      <c r="B2059">
        <v>2013</v>
      </c>
      <c r="C2059" t="s">
        <v>390</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518</v>
      </c>
      <c r="B2060">
        <v>2012</v>
      </c>
      <c r="C2060" t="s">
        <v>390</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518</v>
      </c>
      <c r="B2061">
        <v>2011</v>
      </c>
      <c r="C2061" t="s">
        <v>390</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518</v>
      </c>
      <c r="B2062">
        <v>2010</v>
      </c>
      <c r="C2062" t="s">
        <v>390</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518</v>
      </c>
      <c r="B2063">
        <v>2009</v>
      </c>
      <c r="C2063" t="s">
        <v>390</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518</v>
      </c>
      <c r="B2064">
        <v>2008</v>
      </c>
      <c r="C2064" t="s">
        <v>390</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518</v>
      </c>
      <c r="B2065">
        <v>2007</v>
      </c>
      <c r="C2065" t="s">
        <v>390</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518</v>
      </c>
      <c r="B2066">
        <v>2006</v>
      </c>
      <c r="C2066" t="s">
        <v>390</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518</v>
      </c>
      <c r="B2067">
        <v>2005</v>
      </c>
      <c r="C2067" t="s">
        <v>390</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518</v>
      </c>
      <c r="B2068">
        <v>2004</v>
      </c>
      <c r="C2068" t="s">
        <v>390</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518</v>
      </c>
      <c r="B2069">
        <v>2003</v>
      </c>
      <c r="C2069" t="s">
        <v>390</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518</v>
      </c>
      <c r="B2070">
        <v>2002</v>
      </c>
      <c r="C2070" t="s">
        <v>390</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518</v>
      </c>
      <c r="B2071">
        <v>2001</v>
      </c>
      <c r="C2071" t="s">
        <v>390</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518</v>
      </c>
      <c r="B2072">
        <v>2000</v>
      </c>
      <c r="C2072" t="s">
        <v>390</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519</v>
      </c>
      <c r="B2073">
        <v>2015</v>
      </c>
      <c r="C2073" t="s">
        <v>382</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519</v>
      </c>
      <c r="B2074">
        <v>2014</v>
      </c>
      <c r="C2074" t="s">
        <v>382</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519</v>
      </c>
      <c r="B2075">
        <v>2013</v>
      </c>
      <c r="C2075" t="s">
        <v>382</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519</v>
      </c>
      <c r="B2076">
        <v>2012</v>
      </c>
      <c r="C2076" t="s">
        <v>382</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519</v>
      </c>
      <c r="B2077">
        <v>2011</v>
      </c>
      <c r="C2077" t="s">
        <v>382</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519</v>
      </c>
      <c r="B2078">
        <v>2010</v>
      </c>
      <c r="C2078" t="s">
        <v>382</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519</v>
      </c>
      <c r="B2079">
        <v>2009</v>
      </c>
      <c r="C2079" t="s">
        <v>382</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519</v>
      </c>
      <c r="B2080">
        <v>2008</v>
      </c>
      <c r="C2080" t="s">
        <v>382</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519</v>
      </c>
      <c r="B2081">
        <v>2007</v>
      </c>
      <c r="C2081" t="s">
        <v>382</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519</v>
      </c>
      <c r="B2082">
        <v>2006</v>
      </c>
      <c r="C2082" t="s">
        <v>382</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519</v>
      </c>
      <c r="B2083">
        <v>2005</v>
      </c>
      <c r="C2083" t="s">
        <v>382</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519</v>
      </c>
      <c r="B2084">
        <v>2004</v>
      </c>
      <c r="C2084" t="s">
        <v>382</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519</v>
      </c>
      <c r="B2085">
        <v>2003</v>
      </c>
      <c r="C2085" t="s">
        <v>382</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519</v>
      </c>
      <c r="B2086">
        <v>2002</v>
      </c>
      <c r="C2086" t="s">
        <v>382</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519</v>
      </c>
      <c r="B2087">
        <v>2001</v>
      </c>
      <c r="C2087" t="s">
        <v>382</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519</v>
      </c>
      <c r="B2088">
        <v>2000</v>
      </c>
      <c r="C2088" t="s">
        <v>382</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520</v>
      </c>
      <c r="B2089">
        <v>2015</v>
      </c>
      <c r="C2089" t="s">
        <v>382</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520</v>
      </c>
      <c r="B2090">
        <v>2014</v>
      </c>
      <c r="C2090" t="s">
        <v>382</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520</v>
      </c>
      <c r="B2091">
        <v>2013</v>
      </c>
      <c r="C2091" t="s">
        <v>382</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520</v>
      </c>
      <c r="B2092">
        <v>2012</v>
      </c>
      <c r="C2092" t="s">
        <v>382</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520</v>
      </c>
      <c r="B2093">
        <v>2011</v>
      </c>
      <c r="C2093" t="s">
        <v>382</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520</v>
      </c>
      <c r="B2094">
        <v>2010</v>
      </c>
      <c r="C2094" t="s">
        <v>382</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520</v>
      </c>
      <c r="B2095">
        <v>2009</v>
      </c>
      <c r="C2095" t="s">
        <v>382</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520</v>
      </c>
      <c r="B2096">
        <v>2008</v>
      </c>
      <c r="C2096" t="s">
        <v>382</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520</v>
      </c>
      <c r="B2097">
        <v>2007</v>
      </c>
      <c r="C2097" t="s">
        <v>382</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520</v>
      </c>
      <c r="B2098">
        <v>2006</v>
      </c>
      <c r="C2098" t="s">
        <v>382</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520</v>
      </c>
      <c r="B2099">
        <v>2005</v>
      </c>
      <c r="C2099" t="s">
        <v>382</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520</v>
      </c>
      <c r="B2100">
        <v>2004</v>
      </c>
      <c r="C2100" t="s">
        <v>382</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520</v>
      </c>
      <c r="B2101">
        <v>2003</v>
      </c>
      <c r="C2101" t="s">
        <v>382</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520</v>
      </c>
      <c r="B2102">
        <v>2002</v>
      </c>
      <c r="C2102" t="s">
        <v>382</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520</v>
      </c>
      <c r="B2103">
        <v>2001</v>
      </c>
      <c r="C2103" t="s">
        <v>382</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520</v>
      </c>
      <c r="B2104">
        <v>2000</v>
      </c>
      <c r="C2104" t="s">
        <v>382</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521</v>
      </c>
      <c r="B2105">
        <v>2015</v>
      </c>
      <c r="C2105" t="s">
        <v>382</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521</v>
      </c>
      <c r="B2106">
        <v>2014</v>
      </c>
      <c r="C2106" t="s">
        <v>382</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521</v>
      </c>
      <c r="B2107">
        <v>2013</v>
      </c>
      <c r="C2107" t="s">
        <v>382</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521</v>
      </c>
      <c r="B2108">
        <v>2012</v>
      </c>
      <c r="C2108" t="s">
        <v>382</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521</v>
      </c>
      <c r="B2109">
        <v>2011</v>
      </c>
      <c r="C2109" t="s">
        <v>382</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521</v>
      </c>
      <c r="B2110">
        <v>2010</v>
      </c>
      <c r="C2110" t="s">
        <v>382</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521</v>
      </c>
      <c r="B2111">
        <v>2009</v>
      </c>
      <c r="C2111" t="s">
        <v>382</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521</v>
      </c>
      <c r="B2112">
        <v>2008</v>
      </c>
      <c r="C2112" t="s">
        <v>382</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521</v>
      </c>
      <c r="B2113">
        <v>2007</v>
      </c>
      <c r="C2113" t="s">
        <v>382</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521</v>
      </c>
      <c r="B2114">
        <v>2006</v>
      </c>
      <c r="C2114" t="s">
        <v>382</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521</v>
      </c>
      <c r="B2115">
        <v>2005</v>
      </c>
      <c r="C2115" t="s">
        <v>382</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521</v>
      </c>
      <c r="B2116">
        <v>2004</v>
      </c>
      <c r="C2116" t="s">
        <v>382</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521</v>
      </c>
      <c r="B2117">
        <v>2003</v>
      </c>
      <c r="C2117" t="s">
        <v>382</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521</v>
      </c>
      <c r="B2118">
        <v>2002</v>
      </c>
      <c r="C2118" t="s">
        <v>382</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521</v>
      </c>
      <c r="B2119">
        <v>2001</v>
      </c>
      <c r="C2119" t="s">
        <v>382</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521</v>
      </c>
      <c r="B2120">
        <v>2000</v>
      </c>
      <c r="C2120" t="s">
        <v>382</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522</v>
      </c>
      <c r="B2121">
        <v>2015</v>
      </c>
      <c r="C2121" t="s">
        <v>390</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522</v>
      </c>
      <c r="B2122">
        <v>2014</v>
      </c>
      <c r="C2122" t="s">
        <v>390</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522</v>
      </c>
      <c r="B2123">
        <v>2013</v>
      </c>
      <c r="C2123" t="s">
        <v>390</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522</v>
      </c>
      <c r="B2124">
        <v>2012</v>
      </c>
      <c r="C2124" t="s">
        <v>390</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522</v>
      </c>
      <c r="B2125">
        <v>2011</v>
      </c>
      <c r="C2125" t="s">
        <v>390</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522</v>
      </c>
      <c r="B2126">
        <v>2010</v>
      </c>
      <c r="C2126" t="s">
        <v>390</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522</v>
      </c>
      <c r="B2127">
        <v>2009</v>
      </c>
      <c r="C2127" t="s">
        <v>390</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522</v>
      </c>
      <c r="B2128">
        <v>2008</v>
      </c>
      <c r="C2128" t="s">
        <v>390</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522</v>
      </c>
      <c r="B2129">
        <v>2007</v>
      </c>
      <c r="C2129" t="s">
        <v>390</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522</v>
      </c>
      <c r="B2130">
        <v>2006</v>
      </c>
      <c r="C2130" t="s">
        <v>390</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522</v>
      </c>
      <c r="B2131">
        <v>2005</v>
      </c>
      <c r="C2131" t="s">
        <v>390</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522</v>
      </c>
      <c r="B2132">
        <v>2004</v>
      </c>
      <c r="C2132" t="s">
        <v>390</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522</v>
      </c>
      <c r="B2133">
        <v>2003</v>
      </c>
      <c r="C2133" t="s">
        <v>390</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522</v>
      </c>
      <c r="B2134">
        <v>2002</v>
      </c>
      <c r="C2134" t="s">
        <v>390</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522</v>
      </c>
      <c r="B2135">
        <v>2001</v>
      </c>
      <c r="C2135" t="s">
        <v>390</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522</v>
      </c>
      <c r="B2136">
        <v>2000</v>
      </c>
      <c r="C2136" t="s">
        <v>390</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523</v>
      </c>
      <c r="B2137">
        <v>2015</v>
      </c>
      <c r="C2137" t="s">
        <v>382</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523</v>
      </c>
      <c r="B2138">
        <v>2014</v>
      </c>
      <c r="C2138" t="s">
        <v>382</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523</v>
      </c>
      <c r="B2139">
        <v>2013</v>
      </c>
      <c r="C2139" t="s">
        <v>382</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523</v>
      </c>
      <c r="B2140">
        <v>2012</v>
      </c>
      <c r="C2140" t="s">
        <v>382</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523</v>
      </c>
      <c r="B2141">
        <v>2011</v>
      </c>
      <c r="C2141" t="s">
        <v>382</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523</v>
      </c>
      <c r="B2142">
        <v>2010</v>
      </c>
      <c r="C2142" t="s">
        <v>382</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523</v>
      </c>
      <c r="B2143">
        <v>2009</v>
      </c>
      <c r="C2143" t="s">
        <v>382</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523</v>
      </c>
      <c r="B2144">
        <v>2008</v>
      </c>
      <c r="C2144" t="s">
        <v>382</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523</v>
      </c>
      <c r="B2145">
        <v>2007</v>
      </c>
      <c r="C2145" t="s">
        <v>382</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523</v>
      </c>
      <c r="B2146">
        <v>2006</v>
      </c>
      <c r="C2146" t="s">
        <v>382</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523</v>
      </c>
      <c r="B2147">
        <v>2005</v>
      </c>
      <c r="C2147" t="s">
        <v>382</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523</v>
      </c>
      <c r="B2148">
        <v>2004</v>
      </c>
      <c r="C2148" t="s">
        <v>382</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523</v>
      </c>
      <c r="B2149">
        <v>2003</v>
      </c>
      <c r="C2149" t="s">
        <v>382</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523</v>
      </c>
      <c r="B2150">
        <v>2002</v>
      </c>
      <c r="C2150" t="s">
        <v>382</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523</v>
      </c>
      <c r="B2151">
        <v>2001</v>
      </c>
      <c r="C2151" t="s">
        <v>382</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523</v>
      </c>
      <c r="B2152">
        <v>2000</v>
      </c>
      <c r="C2152" t="s">
        <v>382</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524</v>
      </c>
      <c r="B2153">
        <v>2015</v>
      </c>
      <c r="C2153" t="s">
        <v>382</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524</v>
      </c>
      <c r="B2154">
        <v>2014</v>
      </c>
      <c r="C2154" t="s">
        <v>382</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524</v>
      </c>
      <c r="B2155">
        <v>2013</v>
      </c>
      <c r="C2155" t="s">
        <v>382</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524</v>
      </c>
      <c r="B2156">
        <v>2012</v>
      </c>
      <c r="C2156" t="s">
        <v>382</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524</v>
      </c>
      <c r="B2157">
        <v>2011</v>
      </c>
      <c r="C2157" t="s">
        <v>382</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524</v>
      </c>
      <c r="B2158">
        <v>2010</v>
      </c>
      <c r="C2158" t="s">
        <v>382</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524</v>
      </c>
      <c r="B2159">
        <v>2009</v>
      </c>
      <c r="C2159" t="s">
        <v>382</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524</v>
      </c>
      <c r="B2160">
        <v>2008</v>
      </c>
      <c r="C2160" t="s">
        <v>382</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524</v>
      </c>
      <c r="B2161">
        <v>2007</v>
      </c>
      <c r="C2161" t="s">
        <v>382</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524</v>
      </c>
      <c r="B2162">
        <v>2006</v>
      </c>
      <c r="C2162" t="s">
        <v>382</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524</v>
      </c>
      <c r="B2163">
        <v>2005</v>
      </c>
      <c r="C2163" t="s">
        <v>382</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524</v>
      </c>
      <c r="B2164">
        <v>2004</v>
      </c>
      <c r="C2164" t="s">
        <v>382</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524</v>
      </c>
      <c r="B2165">
        <v>2003</v>
      </c>
      <c r="C2165" t="s">
        <v>382</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524</v>
      </c>
      <c r="B2166">
        <v>2002</v>
      </c>
      <c r="C2166" t="s">
        <v>382</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524</v>
      </c>
      <c r="B2167">
        <v>2001</v>
      </c>
      <c r="C2167" t="s">
        <v>382</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524</v>
      </c>
      <c r="B2168">
        <v>2000</v>
      </c>
      <c r="C2168" t="s">
        <v>382</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525</v>
      </c>
      <c r="B2169">
        <v>2013</v>
      </c>
      <c r="C2169" t="s">
        <v>382</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526</v>
      </c>
      <c r="B2170">
        <v>2015</v>
      </c>
      <c r="C2170" t="s">
        <v>382</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526</v>
      </c>
      <c r="B2171">
        <v>2014</v>
      </c>
      <c r="C2171" t="s">
        <v>382</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526</v>
      </c>
      <c r="B2172">
        <v>2013</v>
      </c>
      <c r="C2172" t="s">
        <v>382</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526</v>
      </c>
      <c r="B2173">
        <v>2012</v>
      </c>
      <c r="C2173" t="s">
        <v>382</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526</v>
      </c>
      <c r="B2174">
        <v>2011</v>
      </c>
      <c r="C2174" t="s">
        <v>382</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526</v>
      </c>
      <c r="B2175">
        <v>2010</v>
      </c>
      <c r="C2175" t="s">
        <v>382</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526</v>
      </c>
      <c r="B2176">
        <v>2009</v>
      </c>
      <c r="C2176" t="s">
        <v>382</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526</v>
      </c>
      <c r="B2177">
        <v>2008</v>
      </c>
      <c r="C2177" t="s">
        <v>382</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526</v>
      </c>
      <c r="B2178">
        <v>2007</v>
      </c>
      <c r="C2178" t="s">
        <v>382</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526</v>
      </c>
      <c r="B2179">
        <v>2006</v>
      </c>
      <c r="C2179" t="s">
        <v>382</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526</v>
      </c>
      <c r="B2180">
        <v>2005</v>
      </c>
      <c r="C2180" t="s">
        <v>382</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526</v>
      </c>
      <c r="B2181">
        <v>2004</v>
      </c>
      <c r="C2181" t="s">
        <v>382</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526</v>
      </c>
      <c r="B2182">
        <v>2003</v>
      </c>
      <c r="C2182" t="s">
        <v>382</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526</v>
      </c>
      <c r="B2183">
        <v>2002</v>
      </c>
      <c r="C2183" t="s">
        <v>382</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526</v>
      </c>
      <c r="B2184">
        <v>2001</v>
      </c>
      <c r="C2184" t="s">
        <v>382</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526</v>
      </c>
      <c r="B2185">
        <v>2000</v>
      </c>
      <c r="C2185" t="s">
        <v>382</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527</v>
      </c>
      <c r="B2186">
        <v>2015</v>
      </c>
      <c r="C2186" t="s">
        <v>382</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527</v>
      </c>
      <c r="B2187">
        <v>2014</v>
      </c>
      <c r="C2187" t="s">
        <v>382</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527</v>
      </c>
      <c r="B2188">
        <v>2013</v>
      </c>
      <c r="C2188" t="s">
        <v>382</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527</v>
      </c>
      <c r="B2189">
        <v>2012</v>
      </c>
      <c r="C2189" t="s">
        <v>382</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527</v>
      </c>
      <c r="B2190">
        <v>2011</v>
      </c>
      <c r="C2190" t="s">
        <v>382</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527</v>
      </c>
      <c r="B2191">
        <v>2010</v>
      </c>
      <c r="C2191" t="s">
        <v>382</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527</v>
      </c>
      <c r="B2192">
        <v>2009</v>
      </c>
      <c r="C2192" t="s">
        <v>382</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527</v>
      </c>
      <c r="B2193">
        <v>2008</v>
      </c>
      <c r="C2193" t="s">
        <v>382</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527</v>
      </c>
      <c r="B2194">
        <v>2007</v>
      </c>
      <c r="C2194" t="s">
        <v>382</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527</v>
      </c>
      <c r="B2195">
        <v>2006</v>
      </c>
      <c r="C2195" t="s">
        <v>382</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527</v>
      </c>
      <c r="B2196">
        <v>2005</v>
      </c>
      <c r="C2196" t="s">
        <v>382</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527</v>
      </c>
      <c r="B2197">
        <v>2004</v>
      </c>
      <c r="C2197" t="s">
        <v>382</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527</v>
      </c>
      <c r="B2198">
        <v>2003</v>
      </c>
      <c r="C2198" t="s">
        <v>382</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527</v>
      </c>
      <c r="B2199">
        <v>2002</v>
      </c>
      <c r="C2199" t="s">
        <v>382</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527</v>
      </c>
      <c r="B2200">
        <v>2001</v>
      </c>
      <c r="C2200" t="s">
        <v>382</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527</v>
      </c>
      <c r="B2201">
        <v>2000</v>
      </c>
      <c r="C2201" t="s">
        <v>382</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528</v>
      </c>
      <c r="B2202">
        <v>2015</v>
      </c>
      <c r="C2202" t="s">
        <v>382</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528</v>
      </c>
      <c r="B2203">
        <v>2014</v>
      </c>
      <c r="C2203" t="s">
        <v>382</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528</v>
      </c>
      <c r="B2204">
        <v>2013</v>
      </c>
      <c r="C2204" t="s">
        <v>382</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528</v>
      </c>
      <c r="B2205">
        <v>2012</v>
      </c>
      <c r="C2205" t="s">
        <v>382</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528</v>
      </c>
      <c r="B2206">
        <v>2011</v>
      </c>
      <c r="C2206" t="s">
        <v>382</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528</v>
      </c>
      <c r="B2207">
        <v>2010</v>
      </c>
      <c r="C2207" t="s">
        <v>382</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528</v>
      </c>
      <c r="B2208">
        <v>2009</v>
      </c>
      <c r="C2208" t="s">
        <v>382</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528</v>
      </c>
      <c r="B2209">
        <v>2008</v>
      </c>
      <c r="C2209" t="s">
        <v>382</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528</v>
      </c>
      <c r="B2210">
        <v>2007</v>
      </c>
      <c r="C2210" t="s">
        <v>382</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528</v>
      </c>
      <c r="B2211">
        <v>2006</v>
      </c>
      <c r="C2211" t="s">
        <v>382</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528</v>
      </c>
      <c r="B2212">
        <v>2005</v>
      </c>
      <c r="C2212" t="s">
        <v>382</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528</v>
      </c>
      <c r="B2213">
        <v>2004</v>
      </c>
      <c r="C2213" t="s">
        <v>382</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528</v>
      </c>
      <c r="B2214">
        <v>2003</v>
      </c>
      <c r="C2214" t="s">
        <v>382</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528</v>
      </c>
      <c r="B2215">
        <v>2002</v>
      </c>
      <c r="C2215" t="s">
        <v>382</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528</v>
      </c>
      <c r="B2216">
        <v>2001</v>
      </c>
      <c r="C2216" t="s">
        <v>382</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528</v>
      </c>
      <c r="B2217">
        <v>2000</v>
      </c>
      <c r="C2217" t="s">
        <v>382</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529</v>
      </c>
      <c r="B2218">
        <v>2013</v>
      </c>
      <c r="C2218" t="s">
        <v>382</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530</v>
      </c>
      <c r="B2219">
        <v>2015</v>
      </c>
      <c r="C2219" t="s">
        <v>382</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530</v>
      </c>
      <c r="B2220">
        <v>2014</v>
      </c>
      <c r="C2220" t="s">
        <v>382</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530</v>
      </c>
      <c r="B2221">
        <v>2013</v>
      </c>
      <c r="C2221" t="s">
        <v>382</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530</v>
      </c>
      <c r="B2222">
        <v>2012</v>
      </c>
      <c r="C2222" t="s">
        <v>382</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530</v>
      </c>
      <c r="B2223">
        <v>2011</v>
      </c>
      <c r="C2223" t="s">
        <v>382</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530</v>
      </c>
      <c r="B2224">
        <v>2010</v>
      </c>
      <c r="C2224" t="s">
        <v>382</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530</v>
      </c>
      <c r="B2225">
        <v>2009</v>
      </c>
      <c r="C2225" t="s">
        <v>382</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530</v>
      </c>
      <c r="B2226">
        <v>2008</v>
      </c>
      <c r="C2226" t="s">
        <v>382</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530</v>
      </c>
      <c r="B2227">
        <v>2007</v>
      </c>
      <c r="C2227" t="s">
        <v>382</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530</v>
      </c>
      <c r="B2228">
        <v>2006</v>
      </c>
      <c r="C2228" t="s">
        <v>382</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530</v>
      </c>
      <c r="B2229">
        <v>2005</v>
      </c>
      <c r="C2229" t="s">
        <v>382</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530</v>
      </c>
      <c r="B2230">
        <v>2004</v>
      </c>
      <c r="C2230" t="s">
        <v>382</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530</v>
      </c>
      <c r="B2231">
        <v>2003</v>
      </c>
      <c r="C2231" t="s">
        <v>382</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530</v>
      </c>
      <c r="B2232">
        <v>2002</v>
      </c>
      <c r="C2232" t="s">
        <v>382</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530</v>
      </c>
      <c r="B2233">
        <v>2001</v>
      </c>
      <c r="C2233" t="s">
        <v>382</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530</v>
      </c>
      <c r="B2234">
        <v>2000</v>
      </c>
      <c r="C2234" t="s">
        <v>382</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531</v>
      </c>
      <c r="B2235">
        <v>2015</v>
      </c>
      <c r="C2235" t="s">
        <v>382</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531</v>
      </c>
      <c r="B2236">
        <v>2014</v>
      </c>
      <c r="C2236" t="s">
        <v>382</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531</v>
      </c>
      <c r="B2237">
        <v>2013</v>
      </c>
      <c r="C2237" t="s">
        <v>382</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531</v>
      </c>
      <c r="B2238">
        <v>2012</v>
      </c>
      <c r="C2238" t="s">
        <v>382</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531</v>
      </c>
      <c r="B2239">
        <v>2011</v>
      </c>
      <c r="C2239" t="s">
        <v>382</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531</v>
      </c>
      <c r="B2240">
        <v>2010</v>
      </c>
      <c r="C2240" t="s">
        <v>382</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531</v>
      </c>
      <c r="B2241">
        <v>2009</v>
      </c>
      <c r="C2241" t="s">
        <v>382</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531</v>
      </c>
      <c r="B2242">
        <v>2008</v>
      </c>
      <c r="C2242" t="s">
        <v>382</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531</v>
      </c>
      <c r="B2243">
        <v>2007</v>
      </c>
      <c r="C2243" t="s">
        <v>382</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531</v>
      </c>
      <c r="B2244">
        <v>2006</v>
      </c>
      <c r="C2244" t="s">
        <v>382</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531</v>
      </c>
      <c r="B2245">
        <v>2005</v>
      </c>
      <c r="C2245" t="s">
        <v>382</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531</v>
      </c>
      <c r="B2246">
        <v>2004</v>
      </c>
      <c r="C2246" t="s">
        <v>382</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531</v>
      </c>
      <c r="B2247">
        <v>2003</v>
      </c>
      <c r="C2247" t="s">
        <v>382</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531</v>
      </c>
      <c r="B2248">
        <v>2002</v>
      </c>
      <c r="C2248" t="s">
        <v>382</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531</v>
      </c>
      <c r="B2249">
        <v>2001</v>
      </c>
      <c r="C2249" t="s">
        <v>382</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531</v>
      </c>
      <c r="B2250">
        <v>2000</v>
      </c>
      <c r="C2250" t="s">
        <v>382</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532</v>
      </c>
      <c r="B2251">
        <v>2015</v>
      </c>
      <c r="C2251" t="s">
        <v>382</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532</v>
      </c>
      <c r="B2252">
        <v>2014</v>
      </c>
      <c r="C2252" t="s">
        <v>382</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532</v>
      </c>
      <c r="B2253">
        <v>2013</v>
      </c>
      <c r="C2253" t="s">
        <v>382</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532</v>
      </c>
      <c r="B2254">
        <v>2012</v>
      </c>
      <c r="C2254" t="s">
        <v>382</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532</v>
      </c>
      <c r="B2255">
        <v>2011</v>
      </c>
      <c r="C2255" t="s">
        <v>382</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532</v>
      </c>
      <c r="B2256">
        <v>2010</v>
      </c>
      <c r="C2256" t="s">
        <v>382</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532</v>
      </c>
      <c r="B2257">
        <v>2009</v>
      </c>
      <c r="C2257" t="s">
        <v>382</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532</v>
      </c>
      <c r="B2258">
        <v>2008</v>
      </c>
      <c r="C2258" t="s">
        <v>382</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532</v>
      </c>
      <c r="B2259">
        <v>2007</v>
      </c>
      <c r="C2259" t="s">
        <v>382</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532</v>
      </c>
      <c r="B2260">
        <v>2006</v>
      </c>
      <c r="C2260" t="s">
        <v>382</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532</v>
      </c>
      <c r="B2261">
        <v>2005</v>
      </c>
      <c r="C2261" t="s">
        <v>382</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532</v>
      </c>
      <c r="B2262">
        <v>2004</v>
      </c>
      <c r="C2262" t="s">
        <v>382</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532</v>
      </c>
      <c r="B2263">
        <v>2003</v>
      </c>
      <c r="C2263" t="s">
        <v>382</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532</v>
      </c>
      <c r="B2264">
        <v>2002</v>
      </c>
      <c r="C2264" t="s">
        <v>382</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532</v>
      </c>
      <c r="B2265">
        <v>2001</v>
      </c>
      <c r="C2265" t="s">
        <v>382</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532</v>
      </c>
      <c r="B2266">
        <v>2000</v>
      </c>
      <c r="C2266" t="s">
        <v>382</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533</v>
      </c>
      <c r="B2267">
        <v>2015</v>
      </c>
      <c r="C2267" t="s">
        <v>382</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533</v>
      </c>
      <c r="B2268">
        <v>2014</v>
      </c>
      <c r="C2268" t="s">
        <v>382</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533</v>
      </c>
      <c r="B2269">
        <v>2013</v>
      </c>
      <c r="C2269" t="s">
        <v>382</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533</v>
      </c>
      <c r="B2270">
        <v>2012</v>
      </c>
      <c r="C2270" t="s">
        <v>382</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533</v>
      </c>
      <c r="B2271">
        <v>2011</v>
      </c>
      <c r="C2271" t="s">
        <v>382</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533</v>
      </c>
      <c r="B2272">
        <v>2010</v>
      </c>
      <c r="C2272" t="s">
        <v>382</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533</v>
      </c>
      <c r="B2273">
        <v>2009</v>
      </c>
      <c r="C2273" t="s">
        <v>382</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533</v>
      </c>
      <c r="B2274">
        <v>2008</v>
      </c>
      <c r="C2274" t="s">
        <v>382</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533</v>
      </c>
      <c r="B2275">
        <v>2007</v>
      </c>
      <c r="C2275" t="s">
        <v>382</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533</v>
      </c>
      <c r="B2276">
        <v>2006</v>
      </c>
      <c r="C2276" t="s">
        <v>382</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533</v>
      </c>
      <c r="B2277">
        <v>2005</v>
      </c>
      <c r="C2277" t="s">
        <v>382</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533</v>
      </c>
      <c r="B2278">
        <v>2004</v>
      </c>
      <c r="C2278" t="s">
        <v>382</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533</v>
      </c>
      <c r="B2279">
        <v>2003</v>
      </c>
      <c r="C2279" t="s">
        <v>382</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533</v>
      </c>
      <c r="B2280">
        <v>2002</v>
      </c>
      <c r="C2280" t="s">
        <v>382</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533</v>
      </c>
      <c r="B2281">
        <v>2001</v>
      </c>
      <c r="C2281" t="s">
        <v>382</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533</v>
      </c>
      <c r="B2282">
        <v>2000</v>
      </c>
      <c r="C2282" t="s">
        <v>382</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534</v>
      </c>
      <c r="B2283">
        <v>2015</v>
      </c>
      <c r="C2283" t="s">
        <v>382</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534</v>
      </c>
      <c r="B2284">
        <v>2014</v>
      </c>
      <c r="C2284" t="s">
        <v>382</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534</v>
      </c>
      <c r="B2285">
        <v>2013</v>
      </c>
      <c r="C2285" t="s">
        <v>382</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534</v>
      </c>
      <c r="B2286">
        <v>2012</v>
      </c>
      <c r="C2286" t="s">
        <v>382</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534</v>
      </c>
      <c r="B2287">
        <v>2011</v>
      </c>
      <c r="C2287" t="s">
        <v>382</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534</v>
      </c>
      <c r="B2288">
        <v>2010</v>
      </c>
      <c r="C2288" t="s">
        <v>382</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534</v>
      </c>
      <c r="B2289">
        <v>2009</v>
      </c>
      <c r="C2289" t="s">
        <v>382</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534</v>
      </c>
      <c r="B2290">
        <v>2008</v>
      </c>
      <c r="C2290" t="s">
        <v>382</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534</v>
      </c>
      <c r="B2291">
        <v>2007</v>
      </c>
      <c r="C2291" t="s">
        <v>382</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534</v>
      </c>
      <c r="B2292">
        <v>2006</v>
      </c>
      <c r="C2292" t="s">
        <v>382</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534</v>
      </c>
      <c r="B2293">
        <v>2005</v>
      </c>
      <c r="C2293" t="s">
        <v>382</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534</v>
      </c>
      <c r="B2294">
        <v>2004</v>
      </c>
      <c r="C2294" t="s">
        <v>382</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534</v>
      </c>
      <c r="B2295">
        <v>2003</v>
      </c>
      <c r="C2295" t="s">
        <v>382</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534</v>
      </c>
      <c r="B2296">
        <v>2002</v>
      </c>
      <c r="C2296" t="s">
        <v>382</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534</v>
      </c>
      <c r="B2297">
        <v>2001</v>
      </c>
      <c r="C2297" t="s">
        <v>382</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534</v>
      </c>
      <c r="B2298">
        <v>2000</v>
      </c>
      <c r="C2298" t="s">
        <v>382</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535</v>
      </c>
      <c r="B2299">
        <v>2015</v>
      </c>
      <c r="C2299" t="s">
        <v>382</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535</v>
      </c>
      <c r="B2300">
        <v>2014</v>
      </c>
      <c r="C2300" t="s">
        <v>382</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535</v>
      </c>
      <c r="B2301">
        <v>2013</v>
      </c>
      <c r="C2301" t="s">
        <v>382</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535</v>
      </c>
      <c r="B2302">
        <v>2012</v>
      </c>
      <c r="C2302" t="s">
        <v>382</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535</v>
      </c>
      <c r="B2303">
        <v>2011</v>
      </c>
      <c r="C2303" t="s">
        <v>382</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535</v>
      </c>
      <c r="B2304">
        <v>2010</v>
      </c>
      <c r="C2304" t="s">
        <v>382</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535</v>
      </c>
      <c r="B2305">
        <v>2009</v>
      </c>
      <c r="C2305" t="s">
        <v>382</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535</v>
      </c>
      <c r="B2306">
        <v>2008</v>
      </c>
      <c r="C2306" t="s">
        <v>382</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535</v>
      </c>
      <c r="B2307">
        <v>2007</v>
      </c>
      <c r="C2307" t="s">
        <v>382</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535</v>
      </c>
      <c r="B2308">
        <v>2006</v>
      </c>
      <c r="C2308" t="s">
        <v>382</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535</v>
      </c>
      <c r="B2309">
        <v>2005</v>
      </c>
      <c r="C2309" t="s">
        <v>382</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535</v>
      </c>
      <c r="B2310">
        <v>2004</v>
      </c>
      <c r="C2310" t="s">
        <v>382</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535</v>
      </c>
      <c r="B2311">
        <v>2003</v>
      </c>
      <c r="C2311" t="s">
        <v>382</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535</v>
      </c>
      <c r="B2312">
        <v>2002</v>
      </c>
      <c r="C2312" t="s">
        <v>382</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535</v>
      </c>
      <c r="B2313">
        <v>2001</v>
      </c>
      <c r="C2313" t="s">
        <v>382</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535</v>
      </c>
      <c r="B2314">
        <v>2000</v>
      </c>
      <c r="C2314" t="s">
        <v>382</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536</v>
      </c>
      <c r="B2315">
        <v>2015</v>
      </c>
      <c r="C2315" t="s">
        <v>390</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536</v>
      </c>
      <c r="B2316">
        <v>2014</v>
      </c>
      <c r="C2316" t="s">
        <v>390</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536</v>
      </c>
      <c r="B2317">
        <v>2013</v>
      </c>
      <c r="C2317" t="s">
        <v>390</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536</v>
      </c>
      <c r="B2318">
        <v>2012</v>
      </c>
      <c r="C2318" t="s">
        <v>390</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536</v>
      </c>
      <c r="B2319">
        <v>2011</v>
      </c>
      <c r="C2319" t="s">
        <v>390</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536</v>
      </c>
      <c r="B2320">
        <v>2010</v>
      </c>
      <c r="C2320" t="s">
        <v>390</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536</v>
      </c>
      <c r="B2321">
        <v>2009</v>
      </c>
      <c r="C2321" t="s">
        <v>390</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536</v>
      </c>
      <c r="B2322">
        <v>2008</v>
      </c>
      <c r="C2322" t="s">
        <v>390</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536</v>
      </c>
      <c r="B2323">
        <v>2007</v>
      </c>
      <c r="C2323" t="s">
        <v>390</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536</v>
      </c>
      <c r="B2324">
        <v>2006</v>
      </c>
      <c r="C2324" t="s">
        <v>390</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536</v>
      </c>
      <c r="B2325">
        <v>2005</v>
      </c>
      <c r="C2325" t="s">
        <v>390</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536</v>
      </c>
      <c r="B2326">
        <v>2004</v>
      </c>
      <c r="C2326" t="s">
        <v>390</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536</v>
      </c>
      <c r="B2327">
        <v>2003</v>
      </c>
      <c r="C2327" t="s">
        <v>390</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536</v>
      </c>
      <c r="B2328">
        <v>2002</v>
      </c>
      <c r="C2328" t="s">
        <v>390</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536</v>
      </c>
      <c r="B2329">
        <v>2001</v>
      </c>
      <c r="C2329" t="s">
        <v>390</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536</v>
      </c>
      <c r="B2330">
        <v>2000</v>
      </c>
      <c r="C2330" t="s">
        <v>390</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537</v>
      </c>
      <c r="B2331">
        <v>2015</v>
      </c>
      <c r="C2331" t="s">
        <v>390</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537</v>
      </c>
      <c r="B2332">
        <v>2014</v>
      </c>
      <c r="C2332" t="s">
        <v>390</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537</v>
      </c>
      <c r="B2333">
        <v>2013</v>
      </c>
      <c r="C2333" t="s">
        <v>390</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537</v>
      </c>
      <c r="B2334">
        <v>2012</v>
      </c>
      <c r="C2334" t="s">
        <v>390</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537</v>
      </c>
      <c r="B2335">
        <v>2011</v>
      </c>
      <c r="C2335" t="s">
        <v>390</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537</v>
      </c>
      <c r="B2336">
        <v>2010</v>
      </c>
      <c r="C2336" t="s">
        <v>390</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537</v>
      </c>
      <c r="B2337">
        <v>2009</v>
      </c>
      <c r="C2337" t="s">
        <v>390</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537</v>
      </c>
      <c r="B2338">
        <v>2008</v>
      </c>
      <c r="C2338" t="s">
        <v>390</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537</v>
      </c>
      <c r="B2339">
        <v>2007</v>
      </c>
      <c r="C2339" t="s">
        <v>390</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537</v>
      </c>
      <c r="B2340">
        <v>2006</v>
      </c>
      <c r="C2340" t="s">
        <v>390</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537</v>
      </c>
      <c r="B2341">
        <v>2005</v>
      </c>
      <c r="C2341" t="s">
        <v>390</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537</v>
      </c>
      <c r="B2342">
        <v>2004</v>
      </c>
      <c r="C2342" t="s">
        <v>390</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537</v>
      </c>
      <c r="B2343">
        <v>2003</v>
      </c>
      <c r="C2343" t="s">
        <v>390</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537</v>
      </c>
      <c r="B2344">
        <v>2002</v>
      </c>
      <c r="C2344" t="s">
        <v>390</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537</v>
      </c>
      <c r="B2345">
        <v>2001</v>
      </c>
      <c r="C2345" t="s">
        <v>390</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537</v>
      </c>
      <c r="B2346">
        <v>2000</v>
      </c>
      <c r="C2346" t="s">
        <v>390</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538</v>
      </c>
      <c r="B2347">
        <v>2015</v>
      </c>
      <c r="C2347" t="s">
        <v>390</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538</v>
      </c>
      <c r="B2348">
        <v>2014</v>
      </c>
      <c r="C2348" t="s">
        <v>390</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538</v>
      </c>
      <c r="B2349">
        <v>2013</v>
      </c>
      <c r="C2349" t="s">
        <v>390</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538</v>
      </c>
      <c r="B2350">
        <v>2012</v>
      </c>
      <c r="C2350" t="s">
        <v>390</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538</v>
      </c>
      <c r="B2351">
        <v>2011</v>
      </c>
      <c r="C2351" t="s">
        <v>390</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538</v>
      </c>
      <c r="B2352">
        <v>2010</v>
      </c>
      <c r="C2352" t="s">
        <v>390</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538</v>
      </c>
      <c r="B2353">
        <v>2009</v>
      </c>
      <c r="C2353" t="s">
        <v>390</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538</v>
      </c>
      <c r="B2354">
        <v>2008</v>
      </c>
      <c r="C2354" t="s">
        <v>390</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538</v>
      </c>
      <c r="B2355">
        <v>2007</v>
      </c>
      <c r="C2355" t="s">
        <v>390</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538</v>
      </c>
      <c r="B2356">
        <v>2006</v>
      </c>
      <c r="C2356" t="s">
        <v>390</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538</v>
      </c>
      <c r="B2357">
        <v>2005</v>
      </c>
      <c r="C2357" t="s">
        <v>390</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538</v>
      </c>
      <c r="B2358">
        <v>2004</v>
      </c>
      <c r="C2358" t="s">
        <v>390</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538</v>
      </c>
      <c r="B2359">
        <v>2003</v>
      </c>
      <c r="C2359" t="s">
        <v>390</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538</v>
      </c>
      <c r="B2360">
        <v>2002</v>
      </c>
      <c r="C2360" t="s">
        <v>390</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538</v>
      </c>
      <c r="B2361">
        <v>2001</v>
      </c>
      <c r="C2361" t="s">
        <v>390</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538</v>
      </c>
      <c r="B2362">
        <v>2000</v>
      </c>
      <c r="C2362" t="s">
        <v>390</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539</v>
      </c>
      <c r="B2363">
        <v>2015</v>
      </c>
      <c r="C2363" t="s">
        <v>382</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539</v>
      </c>
      <c r="B2364">
        <v>2014</v>
      </c>
      <c r="C2364" t="s">
        <v>382</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539</v>
      </c>
      <c r="B2365">
        <v>2013</v>
      </c>
      <c r="C2365" t="s">
        <v>382</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539</v>
      </c>
      <c r="B2366">
        <v>2012</v>
      </c>
      <c r="C2366" t="s">
        <v>382</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539</v>
      </c>
      <c r="B2367">
        <v>2011</v>
      </c>
      <c r="C2367" t="s">
        <v>382</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539</v>
      </c>
      <c r="B2368">
        <v>2010</v>
      </c>
      <c r="C2368" t="s">
        <v>382</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539</v>
      </c>
      <c r="B2369">
        <v>2009</v>
      </c>
      <c r="C2369" t="s">
        <v>382</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539</v>
      </c>
      <c r="B2370">
        <v>2008</v>
      </c>
      <c r="C2370" t="s">
        <v>382</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539</v>
      </c>
      <c r="B2371">
        <v>2007</v>
      </c>
      <c r="C2371" t="s">
        <v>382</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539</v>
      </c>
      <c r="B2372">
        <v>2006</v>
      </c>
      <c r="C2372" t="s">
        <v>382</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539</v>
      </c>
      <c r="B2373">
        <v>2005</v>
      </c>
      <c r="C2373" t="s">
        <v>382</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539</v>
      </c>
      <c r="B2374">
        <v>2004</v>
      </c>
      <c r="C2374" t="s">
        <v>382</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539</v>
      </c>
      <c r="B2375">
        <v>2003</v>
      </c>
      <c r="C2375" t="s">
        <v>382</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539</v>
      </c>
      <c r="B2376">
        <v>2002</v>
      </c>
      <c r="C2376" t="s">
        <v>382</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539</v>
      </c>
      <c r="B2377">
        <v>2001</v>
      </c>
      <c r="C2377" t="s">
        <v>382</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539</v>
      </c>
      <c r="B2378">
        <v>2000</v>
      </c>
      <c r="C2378" t="s">
        <v>382</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540</v>
      </c>
      <c r="B2379">
        <v>2015</v>
      </c>
      <c r="C2379" t="s">
        <v>382</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540</v>
      </c>
      <c r="B2380">
        <v>2014</v>
      </c>
      <c r="C2380" t="s">
        <v>382</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540</v>
      </c>
      <c r="B2381">
        <v>2013</v>
      </c>
      <c r="C2381" t="s">
        <v>382</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540</v>
      </c>
      <c r="B2382">
        <v>2012</v>
      </c>
      <c r="C2382" t="s">
        <v>382</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540</v>
      </c>
      <c r="B2383">
        <v>2011</v>
      </c>
      <c r="C2383" t="s">
        <v>382</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540</v>
      </c>
      <c r="B2384">
        <v>2010</v>
      </c>
      <c r="C2384" t="s">
        <v>382</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540</v>
      </c>
      <c r="B2385">
        <v>2009</v>
      </c>
      <c r="C2385" t="s">
        <v>382</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540</v>
      </c>
      <c r="B2386">
        <v>2008</v>
      </c>
      <c r="C2386" t="s">
        <v>382</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540</v>
      </c>
      <c r="B2387">
        <v>2007</v>
      </c>
      <c r="C2387" t="s">
        <v>382</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540</v>
      </c>
      <c r="B2388">
        <v>2006</v>
      </c>
      <c r="C2388" t="s">
        <v>382</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540</v>
      </c>
      <c r="B2389">
        <v>2005</v>
      </c>
      <c r="C2389" t="s">
        <v>382</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540</v>
      </c>
      <c r="B2390">
        <v>2004</v>
      </c>
      <c r="C2390" t="s">
        <v>382</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540</v>
      </c>
      <c r="B2391">
        <v>2003</v>
      </c>
      <c r="C2391" t="s">
        <v>382</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540</v>
      </c>
      <c r="B2392">
        <v>2002</v>
      </c>
      <c r="C2392" t="s">
        <v>382</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540</v>
      </c>
      <c r="B2393">
        <v>2001</v>
      </c>
      <c r="C2393" t="s">
        <v>382</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540</v>
      </c>
      <c r="B2394">
        <v>2000</v>
      </c>
      <c r="C2394" t="s">
        <v>382</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541</v>
      </c>
      <c r="B2395">
        <v>2015</v>
      </c>
      <c r="C2395" t="s">
        <v>382</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541</v>
      </c>
      <c r="B2396">
        <v>2014</v>
      </c>
      <c r="C2396" t="s">
        <v>382</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541</v>
      </c>
      <c r="B2397">
        <v>2013</v>
      </c>
      <c r="C2397" t="s">
        <v>382</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541</v>
      </c>
      <c r="B2398">
        <v>2012</v>
      </c>
      <c r="C2398" t="s">
        <v>382</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541</v>
      </c>
      <c r="B2399">
        <v>2011</v>
      </c>
      <c r="C2399" t="s">
        <v>382</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541</v>
      </c>
      <c r="B2400">
        <v>2010</v>
      </c>
      <c r="C2400" t="s">
        <v>382</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541</v>
      </c>
      <c r="B2401">
        <v>2009</v>
      </c>
      <c r="C2401" t="s">
        <v>382</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541</v>
      </c>
      <c r="B2402">
        <v>2008</v>
      </c>
      <c r="C2402" t="s">
        <v>382</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541</v>
      </c>
      <c r="B2403">
        <v>2007</v>
      </c>
      <c r="C2403" t="s">
        <v>382</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541</v>
      </c>
      <c r="B2404">
        <v>2006</v>
      </c>
      <c r="C2404" t="s">
        <v>382</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541</v>
      </c>
      <c r="B2405">
        <v>2005</v>
      </c>
      <c r="C2405" t="s">
        <v>382</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541</v>
      </c>
      <c r="B2406">
        <v>2004</v>
      </c>
      <c r="C2406" t="s">
        <v>382</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541</v>
      </c>
      <c r="B2407">
        <v>2003</v>
      </c>
      <c r="C2407" t="s">
        <v>382</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541</v>
      </c>
      <c r="B2408">
        <v>2002</v>
      </c>
      <c r="C2408" t="s">
        <v>382</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541</v>
      </c>
      <c r="B2409">
        <v>2001</v>
      </c>
      <c r="C2409" t="s">
        <v>382</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541</v>
      </c>
      <c r="B2410">
        <v>2000</v>
      </c>
      <c r="C2410" t="s">
        <v>382</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542</v>
      </c>
      <c r="B2411">
        <v>2015</v>
      </c>
      <c r="C2411" t="s">
        <v>382</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542</v>
      </c>
      <c r="B2412">
        <v>2014</v>
      </c>
      <c r="C2412" t="s">
        <v>382</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542</v>
      </c>
      <c r="B2413">
        <v>2013</v>
      </c>
      <c r="C2413" t="s">
        <v>382</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542</v>
      </c>
      <c r="B2414">
        <v>2012</v>
      </c>
      <c r="C2414" t="s">
        <v>382</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542</v>
      </c>
      <c r="B2415">
        <v>2011</v>
      </c>
      <c r="C2415" t="s">
        <v>382</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542</v>
      </c>
      <c r="B2416">
        <v>2010</v>
      </c>
      <c r="C2416" t="s">
        <v>382</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542</v>
      </c>
      <c r="B2417">
        <v>2009</v>
      </c>
      <c r="C2417" t="s">
        <v>382</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542</v>
      </c>
      <c r="B2418">
        <v>2008</v>
      </c>
      <c r="C2418" t="s">
        <v>382</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542</v>
      </c>
      <c r="B2419">
        <v>2007</v>
      </c>
      <c r="C2419" t="s">
        <v>382</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542</v>
      </c>
      <c r="B2420">
        <v>2006</v>
      </c>
      <c r="C2420" t="s">
        <v>382</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542</v>
      </c>
      <c r="B2421">
        <v>2005</v>
      </c>
      <c r="C2421" t="s">
        <v>382</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542</v>
      </c>
      <c r="B2422">
        <v>2004</v>
      </c>
      <c r="C2422" t="s">
        <v>382</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542</v>
      </c>
      <c r="B2423">
        <v>2003</v>
      </c>
      <c r="C2423" t="s">
        <v>382</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542</v>
      </c>
      <c r="B2424">
        <v>2002</v>
      </c>
      <c r="C2424" t="s">
        <v>382</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542</v>
      </c>
      <c r="B2425">
        <v>2001</v>
      </c>
      <c r="C2425" t="s">
        <v>382</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542</v>
      </c>
      <c r="B2426">
        <v>2000</v>
      </c>
      <c r="C2426" t="s">
        <v>382</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543</v>
      </c>
      <c r="B2427">
        <v>2015</v>
      </c>
      <c r="C2427" t="s">
        <v>390</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543</v>
      </c>
      <c r="B2428">
        <v>2014</v>
      </c>
      <c r="C2428" t="s">
        <v>390</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543</v>
      </c>
      <c r="B2429">
        <v>2013</v>
      </c>
      <c r="C2429" t="s">
        <v>390</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543</v>
      </c>
      <c r="B2430">
        <v>2012</v>
      </c>
      <c r="C2430" t="s">
        <v>390</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543</v>
      </c>
      <c r="B2431">
        <v>2011</v>
      </c>
      <c r="C2431" t="s">
        <v>390</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543</v>
      </c>
      <c r="B2432">
        <v>2010</v>
      </c>
      <c r="C2432" t="s">
        <v>390</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543</v>
      </c>
      <c r="B2433">
        <v>2009</v>
      </c>
      <c r="C2433" t="s">
        <v>390</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543</v>
      </c>
      <c r="B2434">
        <v>2008</v>
      </c>
      <c r="C2434" t="s">
        <v>390</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543</v>
      </c>
      <c r="B2435">
        <v>2007</v>
      </c>
      <c r="C2435" t="s">
        <v>390</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543</v>
      </c>
      <c r="B2436">
        <v>2006</v>
      </c>
      <c r="C2436" t="s">
        <v>390</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543</v>
      </c>
      <c r="B2437">
        <v>2005</v>
      </c>
      <c r="C2437" t="s">
        <v>390</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543</v>
      </c>
      <c r="B2438">
        <v>2004</v>
      </c>
      <c r="C2438" t="s">
        <v>390</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543</v>
      </c>
      <c r="B2439">
        <v>2003</v>
      </c>
      <c r="C2439" t="s">
        <v>390</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543</v>
      </c>
      <c r="B2440">
        <v>2002</v>
      </c>
      <c r="C2440" t="s">
        <v>390</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543</v>
      </c>
      <c r="B2441">
        <v>2001</v>
      </c>
      <c r="C2441" t="s">
        <v>390</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543</v>
      </c>
      <c r="B2442">
        <v>2000</v>
      </c>
      <c r="C2442" t="s">
        <v>390</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544</v>
      </c>
      <c r="B2443">
        <v>2015</v>
      </c>
      <c r="C2443" t="s">
        <v>382</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544</v>
      </c>
      <c r="B2444">
        <v>2014</v>
      </c>
      <c r="C2444" t="s">
        <v>382</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544</v>
      </c>
      <c r="B2445">
        <v>2013</v>
      </c>
      <c r="C2445" t="s">
        <v>382</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544</v>
      </c>
      <c r="B2446">
        <v>2012</v>
      </c>
      <c r="C2446" t="s">
        <v>382</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544</v>
      </c>
      <c r="B2447">
        <v>2011</v>
      </c>
      <c r="C2447" t="s">
        <v>382</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544</v>
      </c>
      <c r="B2448">
        <v>2010</v>
      </c>
      <c r="C2448" t="s">
        <v>382</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544</v>
      </c>
      <c r="B2449">
        <v>2009</v>
      </c>
      <c r="C2449" t="s">
        <v>382</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544</v>
      </c>
      <c r="B2450">
        <v>2008</v>
      </c>
      <c r="C2450" t="s">
        <v>382</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544</v>
      </c>
      <c r="B2451">
        <v>2007</v>
      </c>
      <c r="C2451" t="s">
        <v>382</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544</v>
      </c>
      <c r="B2452">
        <v>2006</v>
      </c>
      <c r="C2452" t="s">
        <v>382</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544</v>
      </c>
      <c r="B2453">
        <v>2005</v>
      </c>
      <c r="C2453" t="s">
        <v>382</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544</v>
      </c>
      <c r="B2454">
        <v>2004</v>
      </c>
      <c r="C2454" t="s">
        <v>382</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544</v>
      </c>
      <c r="B2455">
        <v>2003</v>
      </c>
      <c r="C2455" t="s">
        <v>382</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544</v>
      </c>
      <c r="B2456">
        <v>2002</v>
      </c>
      <c r="C2456" t="s">
        <v>382</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544</v>
      </c>
      <c r="B2457">
        <v>2001</v>
      </c>
      <c r="C2457" t="s">
        <v>382</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544</v>
      </c>
      <c r="B2458">
        <v>2000</v>
      </c>
      <c r="C2458" t="s">
        <v>382</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545</v>
      </c>
      <c r="B2459">
        <v>2015</v>
      </c>
      <c r="C2459" t="s">
        <v>382</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545</v>
      </c>
      <c r="B2460">
        <v>2014</v>
      </c>
      <c r="C2460" t="s">
        <v>382</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545</v>
      </c>
      <c r="B2461">
        <v>2013</v>
      </c>
      <c r="C2461" t="s">
        <v>382</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545</v>
      </c>
      <c r="B2462">
        <v>2012</v>
      </c>
      <c r="C2462" t="s">
        <v>382</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545</v>
      </c>
      <c r="B2463">
        <v>2011</v>
      </c>
      <c r="C2463" t="s">
        <v>382</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545</v>
      </c>
      <c r="B2464">
        <v>2010</v>
      </c>
      <c r="C2464" t="s">
        <v>382</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545</v>
      </c>
      <c r="B2465">
        <v>2009</v>
      </c>
      <c r="C2465" t="s">
        <v>382</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545</v>
      </c>
      <c r="B2466">
        <v>2008</v>
      </c>
      <c r="C2466" t="s">
        <v>382</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545</v>
      </c>
      <c r="B2467">
        <v>2007</v>
      </c>
      <c r="C2467" t="s">
        <v>382</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545</v>
      </c>
      <c r="B2468">
        <v>2006</v>
      </c>
      <c r="C2468" t="s">
        <v>382</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545</v>
      </c>
      <c r="B2469">
        <v>2005</v>
      </c>
      <c r="C2469" t="s">
        <v>382</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545</v>
      </c>
      <c r="B2470">
        <v>2004</v>
      </c>
      <c r="C2470" t="s">
        <v>382</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545</v>
      </c>
      <c r="B2471">
        <v>2003</v>
      </c>
      <c r="C2471" t="s">
        <v>382</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545</v>
      </c>
      <c r="B2472">
        <v>2002</v>
      </c>
      <c r="C2472" t="s">
        <v>382</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545</v>
      </c>
      <c r="B2473">
        <v>2001</v>
      </c>
      <c r="C2473" t="s">
        <v>382</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545</v>
      </c>
      <c r="B2474">
        <v>2000</v>
      </c>
      <c r="C2474" t="s">
        <v>382</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546</v>
      </c>
      <c r="B2475">
        <v>2015</v>
      </c>
      <c r="C2475" t="s">
        <v>382</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546</v>
      </c>
      <c r="B2476">
        <v>2014</v>
      </c>
      <c r="C2476" t="s">
        <v>382</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546</v>
      </c>
      <c r="B2477">
        <v>2013</v>
      </c>
      <c r="C2477" t="s">
        <v>382</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546</v>
      </c>
      <c r="B2478">
        <v>2012</v>
      </c>
      <c r="C2478" t="s">
        <v>382</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546</v>
      </c>
      <c r="B2479">
        <v>2011</v>
      </c>
      <c r="C2479" t="s">
        <v>382</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546</v>
      </c>
      <c r="B2480">
        <v>2010</v>
      </c>
      <c r="C2480" t="s">
        <v>382</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546</v>
      </c>
      <c r="B2481">
        <v>2009</v>
      </c>
      <c r="C2481" t="s">
        <v>382</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546</v>
      </c>
      <c r="B2482">
        <v>2008</v>
      </c>
      <c r="C2482" t="s">
        <v>382</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546</v>
      </c>
      <c r="B2483">
        <v>2007</v>
      </c>
      <c r="C2483" t="s">
        <v>382</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546</v>
      </c>
      <c r="B2484">
        <v>2006</v>
      </c>
      <c r="C2484" t="s">
        <v>382</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546</v>
      </c>
      <c r="B2485">
        <v>2005</v>
      </c>
      <c r="C2485" t="s">
        <v>382</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546</v>
      </c>
      <c r="B2486">
        <v>2004</v>
      </c>
      <c r="C2486" t="s">
        <v>382</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546</v>
      </c>
      <c r="B2487">
        <v>2003</v>
      </c>
      <c r="C2487" t="s">
        <v>382</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546</v>
      </c>
      <c r="B2488">
        <v>2002</v>
      </c>
      <c r="C2488" t="s">
        <v>382</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546</v>
      </c>
      <c r="B2489">
        <v>2001</v>
      </c>
      <c r="C2489" t="s">
        <v>382</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546</v>
      </c>
      <c r="B2490">
        <v>2000</v>
      </c>
      <c r="C2490" t="s">
        <v>382</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547</v>
      </c>
      <c r="B2491">
        <v>2015</v>
      </c>
      <c r="C2491" t="s">
        <v>382</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547</v>
      </c>
      <c r="B2492">
        <v>2014</v>
      </c>
      <c r="C2492" t="s">
        <v>382</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547</v>
      </c>
      <c r="B2493">
        <v>2013</v>
      </c>
      <c r="C2493" t="s">
        <v>382</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547</v>
      </c>
      <c r="B2494">
        <v>2012</v>
      </c>
      <c r="C2494" t="s">
        <v>382</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547</v>
      </c>
      <c r="B2495">
        <v>2011</v>
      </c>
      <c r="C2495" t="s">
        <v>382</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547</v>
      </c>
      <c r="B2496">
        <v>2010</v>
      </c>
      <c r="C2496" t="s">
        <v>382</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547</v>
      </c>
      <c r="B2497">
        <v>2009</v>
      </c>
      <c r="C2497" t="s">
        <v>382</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547</v>
      </c>
      <c r="B2498">
        <v>2008</v>
      </c>
      <c r="C2498" t="s">
        <v>382</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547</v>
      </c>
      <c r="B2499">
        <v>2007</v>
      </c>
      <c r="C2499" t="s">
        <v>382</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547</v>
      </c>
      <c r="B2500">
        <v>2006</v>
      </c>
      <c r="C2500" t="s">
        <v>382</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547</v>
      </c>
      <c r="B2501">
        <v>2005</v>
      </c>
      <c r="C2501" t="s">
        <v>382</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547</v>
      </c>
      <c r="B2502">
        <v>2004</v>
      </c>
      <c r="C2502" t="s">
        <v>382</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547</v>
      </c>
      <c r="B2503">
        <v>2003</v>
      </c>
      <c r="C2503" t="s">
        <v>382</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547</v>
      </c>
      <c r="B2504">
        <v>2002</v>
      </c>
      <c r="C2504" t="s">
        <v>382</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547</v>
      </c>
      <c r="B2505">
        <v>2001</v>
      </c>
      <c r="C2505" t="s">
        <v>382</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547</v>
      </c>
      <c r="B2506">
        <v>2000</v>
      </c>
      <c r="C2506" t="s">
        <v>382</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548</v>
      </c>
      <c r="B2507">
        <v>2015</v>
      </c>
      <c r="C2507" t="s">
        <v>390</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548</v>
      </c>
      <c r="B2508">
        <v>2014</v>
      </c>
      <c r="C2508" t="s">
        <v>390</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548</v>
      </c>
      <c r="B2509">
        <v>2013</v>
      </c>
      <c r="C2509" t="s">
        <v>390</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548</v>
      </c>
      <c r="B2510">
        <v>2012</v>
      </c>
      <c r="C2510" t="s">
        <v>390</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548</v>
      </c>
      <c r="B2511">
        <v>2011</v>
      </c>
      <c r="C2511" t="s">
        <v>390</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548</v>
      </c>
      <c r="B2512">
        <v>2010</v>
      </c>
      <c r="C2512" t="s">
        <v>390</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548</v>
      </c>
      <c r="B2513">
        <v>2009</v>
      </c>
      <c r="C2513" t="s">
        <v>390</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548</v>
      </c>
      <c r="B2514">
        <v>2008</v>
      </c>
      <c r="C2514" t="s">
        <v>390</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548</v>
      </c>
      <c r="B2515">
        <v>2007</v>
      </c>
      <c r="C2515" t="s">
        <v>390</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548</v>
      </c>
      <c r="B2516">
        <v>2006</v>
      </c>
      <c r="C2516" t="s">
        <v>390</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548</v>
      </c>
      <c r="B2517">
        <v>2005</v>
      </c>
      <c r="C2517" t="s">
        <v>390</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548</v>
      </c>
      <c r="B2518">
        <v>2004</v>
      </c>
      <c r="C2518" t="s">
        <v>390</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548</v>
      </c>
      <c r="B2519">
        <v>2003</v>
      </c>
      <c r="C2519" t="s">
        <v>390</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548</v>
      </c>
      <c r="B2520">
        <v>2002</v>
      </c>
      <c r="C2520" t="s">
        <v>390</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548</v>
      </c>
      <c r="B2521">
        <v>2001</v>
      </c>
      <c r="C2521" t="s">
        <v>390</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548</v>
      </c>
      <c r="B2522">
        <v>2000</v>
      </c>
      <c r="C2522" t="s">
        <v>390</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549</v>
      </c>
      <c r="B2523">
        <v>2015</v>
      </c>
      <c r="C2523" t="s">
        <v>390</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549</v>
      </c>
      <c r="B2524">
        <v>2014</v>
      </c>
      <c r="C2524" t="s">
        <v>390</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549</v>
      </c>
      <c r="B2525">
        <v>2013</v>
      </c>
      <c r="C2525" t="s">
        <v>390</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549</v>
      </c>
      <c r="B2526">
        <v>2012</v>
      </c>
      <c r="C2526" t="s">
        <v>390</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549</v>
      </c>
      <c r="B2527">
        <v>2011</v>
      </c>
      <c r="C2527" t="s">
        <v>390</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549</v>
      </c>
      <c r="B2528">
        <v>2010</v>
      </c>
      <c r="C2528" t="s">
        <v>390</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549</v>
      </c>
      <c r="B2529">
        <v>2009</v>
      </c>
      <c r="C2529" t="s">
        <v>390</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549</v>
      </c>
      <c r="B2530">
        <v>2008</v>
      </c>
      <c r="C2530" t="s">
        <v>390</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549</v>
      </c>
      <c r="B2531">
        <v>2007</v>
      </c>
      <c r="C2531" t="s">
        <v>390</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549</v>
      </c>
      <c r="B2532">
        <v>2006</v>
      </c>
      <c r="C2532" t="s">
        <v>390</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549</v>
      </c>
      <c r="B2533">
        <v>2005</v>
      </c>
      <c r="C2533" t="s">
        <v>390</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549</v>
      </c>
      <c r="B2534">
        <v>2004</v>
      </c>
      <c r="C2534" t="s">
        <v>390</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549</v>
      </c>
      <c r="B2535">
        <v>2003</v>
      </c>
      <c r="C2535" t="s">
        <v>390</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549</v>
      </c>
      <c r="B2536">
        <v>2002</v>
      </c>
      <c r="C2536" t="s">
        <v>390</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549</v>
      </c>
      <c r="B2537">
        <v>2001</v>
      </c>
      <c r="C2537" t="s">
        <v>390</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549</v>
      </c>
      <c r="B2538">
        <v>2000</v>
      </c>
      <c r="C2538" t="s">
        <v>390</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550</v>
      </c>
      <c r="B2539">
        <v>2015</v>
      </c>
      <c r="C2539" t="s">
        <v>382</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550</v>
      </c>
      <c r="B2540">
        <v>2014</v>
      </c>
      <c r="C2540" t="s">
        <v>382</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550</v>
      </c>
      <c r="B2541">
        <v>2013</v>
      </c>
      <c r="C2541" t="s">
        <v>382</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550</v>
      </c>
      <c r="B2542">
        <v>2012</v>
      </c>
      <c r="C2542" t="s">
        <v>382</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550</v>
      </c>
      <c r="B2543">
        <v>2011</v>
      </c>
      <c r="C2543" t="s">
        <v>382</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550</v>
      </c>
      <c r="B2544">
        <v>2010</v>
      </c>
      <c r="C2544" t="s">
        <v>382</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550</v>
      </c>
      <c r="B2545">
        <v>2009</v>
      </c>
      <c r="C2545" t="s">
        <v>382</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550</v>
      </c>
      <c r="B2546">
        <v>2008</v>
      </c>
      <c r="C2546" t="s">
        <v>382</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550</v>
      </c>
      <c r="B2547">
        <v>2007</v>
      </c>
      <c r="C2547" t="s">
        <v>382</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550</v>
      </c>
      <c r="B2548">
        <v>2006</v>
      </c>
      <c r="C2548" t="s">
        <v>382</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550</v>
      </c>
      <c r="B2549">
        <v>2005</v>
      </c>
      <c r="C2549" t="s">
        <v>382</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550</v>
      </c>
      <c r="B2550">
        <v>2004</v>
      </c>
      <c r="C2550" t="s">
        <v>382</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550</v>
      </c>
      <c r="B2551">
        <v>2003</v>
      </c>
      <c r="C2551" t="s">
        <v>382</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550</v>
      </c>
      <c r="B2552">
        <v>2002</v>
      </c>
      <c r="C2552" t="s">
        <v>382</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550</v>
      </c>
      <c r="B2553">
        <v>2001</v>
      </c>
      <c r="C2553" t="s">
        <v>382</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550</v>
      </c>
      <c r="B2554">
        <v>2000</v>
      </c>
      <c r="C2554" t="s">
        <v>382</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551</v>
      </c>
      <c r="B2555">
        <v>2015</v>
      </c>
      <c r="C2555" t="s">
        <v>382</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551</v>
      </c>
      <c r="B2556">
        <v>2014</v>
      </c>
      <c r="C2556" t="s">
        <v>382</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551</v>
      </c>
      <c r="B2557">
        <v>2013</v>
      </c>
      <c r="C2557" t="s">
        <v>382</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551</v>
      </c>
      <c r="B2558">
        <v>2012</v>
      </c>
      <c r="C2558" t="s">
        <v>382</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551</v>
      </c>
      <c r="B2559">
        <v>2011</v>
      </c>
      <c r="C2559" t="s">
        <v>382</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551</v>
      </c>
      <c r="B2560">
        <v>2010</v>
      </c>
      <c r="C2560" t="s">
        <v>382</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551</v>
      </c>
      <c r="B2561">
        <v>2009</v>
      </c>
      <c r="C2561" t="s">
        <v>382</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551</v>
      </c>
      <c r="B2562">
        <v>2008</v>
      </c>
      <c r="C2562" t="s">
        <v>382</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551</v>
      </c>
      <c r="B2563">
        <v>2007</v>
      </c>
      <c r="C2563" t="s">
        <v>382</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551</v>
      </c>
      <c r="B2564">
        <v>2006</v>
      </c>
      <c r="C2564" t="s">
        <v>382</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551</v>
      </c>
      <c r="B2565">
        <v>2005</v>
      </c>
      <c r="C2565" t="s">
        <v>382</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551</v>
      </c>
      <c r="B2566">
        <v>2004</v>
      </c>
      <c r="C2566" t="s">
        <v>382</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551</v>
      </c>
      <c r="B2567">
        <v>2003</v>
      </c>
      <c r="C2567" t="s">
        <v>382</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551</v>
      </c>
      <c r="B2568">
        <v>2002</v>
      </c>
      <c r="C2568" t="s">
        <v>382</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551</v>
      </c>
      <c r="B2569">
        <v>2001</v>
      </c>
      <c r="C2569" t="s">
        <v>382</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551</v>
      </c>
      <c r="B2570">
        <v>2000</v>
      </c>
      <c r="C2570" t="s">
        <v>382</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552</v>
      </c>
      <c r="B2571">
        <v>2015</v>
      </c>
      <c r="C2571" t="s">
        <v>382</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552</v>
      </c>
      <c r="B2572">
        <v>2014</v>
      </c>
      <c r="C2572" t="s">
        <v>382</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552</v>
      </c>
      <c r="B2573">
        <v>2013</v>
      </c>
      <c r="C2573" t="s">
        <v>382</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552</v>
      </c>
      <c r="B2574">
        <v>2012</v>
      </c>
      <c r="C2574" t="s">
        <v>382</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552</v>
      </c>
      <c r="B2575">
        <v>2011</v>
      </c>
      <c r="C2575" t="s">
        <v>382</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552</v>
      </c>
      <c r="B2576">
        <v>2010</v>
      </c>
      <c r="C2576" t="s">
        <v>382</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552</v>
      </c>
      <c r="B2577">
        <v>2009</v>
      </c>
      <c r="C2577" t="s">
        <v>382</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552</v>
      </c>
      <c r="B2578">
        <v>2008</v>
      </c>
      <c r="C2578" t="s">
        <v>382</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552</v>
      </c>
      <c r="B2579">
        <v>2007</v>
      </c>
      <c r="C2579" t="s">
        <v>382</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552</v>
      </c>
      <c r="B2580">
        <v>2006</v>
      </c>
      <c r="C2580" t="s">
        <v>382</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552</v>
      </c>
      <c r="B2581">
        <v>2005</v>
      </c>
      <c r="C2581" t="s">
        <v>382</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552</v>
      </c>
      <c r="B2582">
        <v>2004</v>
      </c>
      <c r="C2582" t="s">
        <v>382</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552</v>
      </c>
      <c r="B2583">
        <v>2003</v>
      </c>
      <c r="C2583" t="s">
        <v>382</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552</v>
      </c>
      <c r="B2584">
        <v>2002</v>
      </c>
      <c r="C2584" t="s">
        <v>382</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552</v>
      </c>
      <c r="B2585">
        <v>2001</v>
      </c>
      <c r="C2585" t="s">
        <v>382</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552</v>
      </c>
      <c r="B2586">
        <v>2000</v>
      </c>
      <c r="C2586" t="s">
        <v>382</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553</v>
      </c>
      <c r="B2587">
        <v>2015</v>
      </c>
      <c r="C2587" t="s">
        <v>382</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553</v>
      </c>
      <c r="B2588">
        <v>2014</v>
      </c>
      <c r="C2588" t="s">
        <v>382</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553</v>
      </c>
      <c r="B2589">
        <v>2013</v>
      </c>
      <c r="C2589" t="s">
        <v>382</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553</v>
      </c>
      <c r="B2590">
        <v>2012</v>
      </c>
      <c r="C2590" t="s">
        <v>382</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553</v>
      </c>
      <c r="B2591">
        <v>2011</v>
      </c>
      <c r="C2591" t="s">
        <v>382</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553</v>
      </c>
      <c r="B2592">
        <v>2010</v>
      </c>
      <c r="C2592" t="s">
        <v>382</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553</v>
      </c>
      <c r="B2593">
        <v>2009</v>
      </c>
      <c r="C2593" t="s">
        <v>382</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553</v>
      </c>
      <c r="B2594">
        <v>2008</v>
      </c>
      <c r="C2594" t="s">
        <v>382</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553</v>
      </c>
      <c r="B2595">
        <v>2007</v>
      </c>
      <c r="C2595" t="s">
        <v>382</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553</v>
      </c>
      <c r="B2596">
        <v>2006</v>
      </c>
      <c r="C2596" t="s">
        <v>382</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553</v>
      </c>
      <c r="B2597">
        <v>2005</v>
      </c>
      <c r="C2597" t="s">
        <v>382</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553</v>
      </c>
      <c r="B2598">
        <v>2004</v>
      </c>
      <c r="C2598" t="s">
        <v>382</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553</v>
      </c>
      <c r="B2599">
        <v>2003</v>
      </c>
      <c r="C2599" t="s">
        <v>382</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553</v>
      </c>
      <c r="B2600">
        <v>2002</v>
      </c>
      <c r="C2600" t="s">
        <v>382</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553</v>
      </c>
      <c r="B2601">
        <v>2001</v>
      </c>
      <c r="C2601" t="s">
        <v>382</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553</v>
      </c>
      <c r="B2602">
        <v>2000</v>
      </c>
      <c r="C2602" t="s">
        <v>382</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554</v>
      </c>
      <c r="B2603">
        <v>2015</v>
      </c>
      <c r="C2603" t="s">
        <v>382</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554</v>
      </c>
      <c r="B2604">
        <v>2014</v>
      </c>
      <c r="C2604" t="s">
        <v>382</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554</v>
      </c>
      <c r="B2605">
        <v>2013</v>
      </c>
      <c r="C2605" t="s">
        <v>382</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554</v>
      </c>
      <c r="B2606">
        <v>2012</v>
      </c>
      <c r="C2606" t="s">
        <v>382</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554</v>
      </c>
      <c r="B2607">
        <v>2011</v>
      </c>
      <c r="C2607" t="s">
        <v>382</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554</v>
      </c>
      <c r="B2608">
        <v>2010</v>
      </c>
      <c r="C2608" t="s">
        <v>382</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554</v>
      </c>
      <c r="B2609">
        <v>2009</v>
      </c>
      <c r="C2609" t="s">
        <v>382</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554</v>
      </c>
      <c r="B2610">
        <v>2008</v>
      </c>
      <c r="C2610" t="s">
        <v>382</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554</v>
      </c>
      <c r="B2611">
        <v>2007</v>
      </c>
      <c r="C2611" t="s">
        <v>382</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554</v>
      </c>
      <c r="B2612">
        <v>2006</v>
      </c>
      <c r="C2612" t="s">
        <v>382</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554</v>
      </c>
      <c r="B2613">
        <v>2005</v>
      </c>
      <c r="C2613" t="s">
        <v>382</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554</v>
      </c>
      <c r="B2614">
        <v>2004</v>
      </c>
      <c r="C2614" t="s">
        <v>382</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554</v>
      </c>
      <c r="B2615">
        <v>2003</v>
      </c>
      <c r="C2615" t="s">
        <v>382</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554</v>
      </c>
      <c r="B2616">
        <v>2002</v>
      </c>
      <c r="C2616" t="s">
        <v>382</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554</v>
      </c>
      <c r="B2617">
        <v>2001</v>
      </c>
      <c r="C2617" t="s">
        <v>382</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554</v>
      </c>
      <c r="B2618">
        <v>2000</v>
      </c>
      <c r="C2618" t="s">
        <v>382</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555</v>
      </c>
      <c r="B2619">
        <v>2015</v>
      </c>
      <c r="C2619" t="s">
        <v>382</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555</v>
      </c>
      <c r="B2620">
        <v>2014</v>
      </c>
      <c r="C2620" t="s">
        <v>382</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555</v>
      </c>
      <c r="B2621">
        <v>2013</v>
      </c>
      <c r="C2621" t="s">
        <v>382</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555</v>
      </c>
      <c r="B2622">
        <v>2012</v>
      </c>
      <c r="C2622" t="s">
        <v>382</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555</v>
      </c>
      <c r="B2623">
        <v>2011</v>
      </c>
      <c r="C2623" t="s">
        <v>382</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555</v>
      </c>
      <c r="B2624">
        <v>2010</v>
      </c>
      <c r="C2624" t="s">
        <v>382</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555</v>
      </c>
      <c r="B2625">
        <v>2009</v>
      </c>
      <c r="C2625" t="s">
        <v>382</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555</v>
      </c>
      <c r="B2626">
        <v>2008</v>
      </c>
      <c r="C2626" t="s">
        <v>382</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555</v>
      </c>
      <c r="B2627">
        <v>2007</v>
      </c>
      <c r="C2627" t="s">
        <v>382</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555</v>
      </c>
      <c r="B2628">
        <v>2006</v>
      </c>
      <c r="C2628" t="s">
        <v>382</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555</v>
      </c>
      <c r="B2629">
        <v>2005</v>
      </c>
      <c r="C2629" t="s">
        <v>382</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555</v>
      </c>
      <c r="B2630">
        <v>2004</v>
      </c>
      <c r="C2630" t="s">
        <v>382</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555</v>
      </c>
      <c r="B2631">
        <v>2003</v>
      </c>
      <c r="C2631" t="s">
        <v>382</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555</v>
      </c>
      <c r="B2632">
        <v>2002</v>
      </c>
      <c r="C2632" t="s">
        <v>382</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555</v>
      </c>
      <c r="B2633">
        <v>2001</v>
      </c>
      <c r="C2633" t="s">
        <v>382</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555</v>
      </c>
      <c r="B2634">
        <v>2000</v>
      </c>
      <c r="C2634" t="s">
        <v>382</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556</v>
      </c>
      <c r="B2635">
        <v>2015</v>
      </c>
      <c r="C2635" t="s">
        <v>382</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556</v>
      </c>
      <c r="B2636">
        <v>2014</v>
      </c>
      <c r="C2636" t="s">
        <v>382</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556</v>
      </c>
      <c r="B2637">
        <v>2013</v>
      </c>
      <c r="C2637" t="s">
        <v>382</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556</v>
      </c>
      <c r="B2638">
        <v>2012</v>
      </c>
      <c r="C2638" t="s">
        <v>382</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556</v>
      </c>
      <c r="B2639">
        <v>2011</v>
      </c>
      <c r="C2639" t="s">
        <v>382</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556</v>
      </c>
      <c r="B2640">
        <v>2010</v>
      </c>
      <c r="C2640" t="s">
        <v>382</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556</v>
      </c>
      <c r="B2641">
        <v>2009</v>
      </c>
      <c r="C2641" t="s">
        <v>382</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556</v>
      </c>
      <c r="B2642">
        <v>2008</v>
      </c>
      <c r="C2642" t="s">
        <v>382</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556</v>
      </c>
      <c r="B2643">
        <v>2007</v>
      </c>
      <c r="C2643" t="s">
        <v>382</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556</v>
      </c>
      <c r="B2644">
        <v>2006</v>
      </c>
      <c r="C2644" t="s">
        <v>382</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556</v>
      </c>
      <c r="B2645">
        <v>2005</v>
      </c>
      <c r="C2645" t="s">
        <v>382</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556</v>
      </c>
      <c r="B2646">
        <v>2004</v>
      </c>
      <c r="C2646" t="s">
        <v>382</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556</v>
      </c>
      <c r="B2647">
        <v>2003</v>
      </c>
      <c r="C2647" t="s">
        <v>382</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556</v>
      </c>
      <c r="B2648">
        <v>2002</v>
      </c>
      <c r="C2648" t="s">
        <v>382</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556</v>
      </c>
      <c r="B2649">
        <v>2001</v>
      </c>
      <c r="C2649" t="s">
        <v>382</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556</v>
      </c>
      <c r="B2650">
        <v>2000</v>
      </c>
      <c r="C2650" t="s">
        <v>382</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557</v>
      </c>
      <c r="B2651">
        <v>2015</v>
      </c>
      <c r="C2651" t="s">
        <v>382</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557</v>
      </c>
      <c r="B2652">
        <v>2014</v>
      </c>
      <c r="C2652" t="s">
        <v>382</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557</v>
      </c>
      <c r="B2653">
        <v>2013</v>
      </c>
      <c r="C2653" t="s">
        <v>382</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557</v>
      </c>
      <c r="B2654">
        <v>2012</v>
      </c>
      <c r="C2654" t="s">
        <v>382</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557</v>
      </c>
      <c r="B2655">
        <v>2011</v>
      </c>
      <c r="C2655" t="s">
        <v>382</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557</v>
      </c>
      <c r="B2656">
        <v>2010</v>
      </c>
      <c r="C2656" t="s">
        <v>382</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557</v>
      </c>
      <c r="B2657">
        <v>2009</v>
      </c>
      <c r="C2657" t="s">
        <v>382</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557</v>
      </c>
      <c r="B2658">
        <v>2008</v>
      </c>
      <c r="C2658" t="s">
        <v>382</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557</v>
      </c>
      <c r="B2659">
        <v>2007</v>
      </c>
      <c r="C2659" t="s">
        <v>382</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557</v>
      </c>
      <c r="B2660">
        <v>2006</v>
      </c>
      <c r="C2660" t="s">
        <v>382</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557</v>
      </c>
      <c r="B2661">
        <v>2005</v>
      </c>
      <c r="C2661" t="s">
        <v>382</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557</v>
      </c>
      <c r="B2662">
        <v>2004</v>
      </c>
      <c r="C2662" t="s">
        <v>382</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557</v>
      </c>
      <c r="B2663">
        <v>2003</v>
      </c>
      <c r="C2663" t="s">
        <v>382</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557</v>
      </c>
      <c r="B2664">
        <v>2002</v>
      </c>
      <c r="C2664" t="s">
        <v>382</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557</v>
      </c>
      <c r="B2665">
        <v>2001</v>
      </c>
      <c r="C2665" t="s">
        <v>382</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557</v>
      </c>
      <c r="B2666">
        <v>2000</v>
      </c>
      <c r="C2666" t="s">
        <v>382</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558</v>
      </c>
      <c r="B2667">
        <v>2015</v>
      </c>
      <c r="C2667" t="s">
        <v>382</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558</v>
      </c>
      <c r="B2668">
        <v>2014</v>
      </c>
      <c r="C2668" t="s">
        <v>382</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558</v>
      </c>
      <c r="B2669">
        <v>2013</v>
      </c>
      <c r="C2669" t="s">
        <v>382</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558</v>
      </c>
      <c r="B2670">
        <v>2012</v>
      </c>
      <c r="C2670" t="s">
        <v>382</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558</v>
      </c>
      <c r="B2671">
        <v>2011</v>
      </c>
      <c r="C2671" t="s">
        <v>382</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558</v>
      </c>
      <c r="B2672">
        <v>2010</v>
      </c>
      <c r="C2672" t="s">
        <v>382</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558</v>
      </c>
      <c r="B2673">
        <v>2009</v>
      </c>
      <c r="C2673" t="s">
        <v>382</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558</v>
      </c>
      <c r="B2674">
        <v>2008</v>
      </c>
      <c r="C2674" t="s">
        <v>382</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558</v>
      </c>
      <c r="B2675">
        <v>2007</v>
      </c>
      <c r="C2675" t="s">
        <v>382</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558</v>
      </c>
      <c r="B2676">
        <v>2006</v>
      </c>
      <c r="C2676" t="s">
        <v>382</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558</v>
      </c>
      <c r="B2677">
        <v>2005</v>
      </c>
      <c r="C2677" t="s">
        <v>382</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558</v>
      </c>
      <c r="B2678">
        <v>2004</v>
      </c>
      <c r="C2678" t="s">
        <v>382</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558</v>
      </c>
      <c r="B2679">
        <v>2003</v>
      </c>
      <c r="C2679" t="s">
        <v>382</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558</v>
      </c>
      <c r="B2680">
        <v>2002</v>
      </c>
      <c r="C2680" t="s">
        <v>382</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558</v>
      </c>
      <c r="B2681">
        <v>2001</v>
      </c>
      <c r="C2681" t="s">
        <v>382</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558</v>
      </c>
      <c r="B2682">
        <v>2000</v>
      </c>
      <c r="C2682" t="s">
        <v>382</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559</v>
      </c>
      <c r="B2683">
        <v>2015</v>
      </c>
      <c r="C2683" t="s">
        <v>382</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559</v>
      </c>
      <c r="B2684">
        <v>2014</v>
      </c>
      <c r="C2684" t="s">
        <v>382</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559</v>
      </c>
      <c r="B2685">
        <v>2013</v>
      </c>
      <c r="C2685" t="s">
        <v>382</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559</v>
      </c>
      <c r="B2686">
        <v>2012</v>
      </c>
      <c r="C2686" t="s">
        <v>382</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559</v>
      </c>
      <c r="B2687">
        <v>2011</v>
      </c>
      <c r="C2687" t="s">
        <v>382</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559</v>
      </c>
      <c r="B2688">
        <v>2010</v>
      </c>
      <c r="C2688" t="s">
        <v>382</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559</v>
      </c>
      <c r="B2689">
        <v>2009</v>
      </c>
      <c r="C2689" t="s">
        <v>382</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559</v>
      </c>
      <c r="B2690">
        <v>2008</v>
      </c>
      <c r="C2690" t="s">
        <v>382</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559</v>
      </c>
      <c r="B2691">
        <v>2007</v>
      </c>
      <c r="C2691" t="s">
        <v>382</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559</v>
      </c>
      <c r="B2692">
        <v>2006</v>
      </c>
      <c r="C2692" t="s">
        <v>382</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559</v>
      </c>
      <c r="B2693">
        <v>2005</v>
      </c>
      <c r="C2693" t="s">
        <v>382</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559</v>
      </c>
      <c r="B2694">
        <v>2004</v>
      </c>
      <c r="C2694" t="s">
        <v>382</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559</v>
      </c>
      <c r="B2695">
        <v>2003</v>
      </c>
      <c r="C2695" t="s">
        <v>382</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559</v>
      </c>
      <c r="B2696">
        <v>2002</v>
      </c>
      <c r="C2696" t="s">
        <v>382</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559</v>
      </c>
      <c r="B2697">
        <v>2001</v>
      </c>
      <c r="C2697" t="s">
        <v>382</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559</v>
      </c>
      <c r="B2698">
        <v>2000</v>
      </c>
      <c r="C2698" t="s">
        <v>382</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560</v>
      </c>
      <c r="B2699">
        <v>2015</v>
      </c>
      <c r="C2699" t="s">
        <v>382</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560</v>
      </c>
      <c r="B2700">
        <v>2014</v>
      </c>
      <c r="C2700" t="s">
        <v>382</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560</v>
      </c>
      <c r="B2701">
        <v>2013</v>
      </c>
      <c r="C2701" t="s">
        <v>382</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560</v>
      </c>
      <c r="B2702">
        <v>2012</v>
      </c>
      <c r="C2702" t="s">
        <v>382</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560</v>
      </c>
      <c r="B2703">
        <v>2011</v>
      </c>
      <c r="C2703" t="s">
        <v>382</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560</v>
      </c>
      <c r="B2704">
        <v>2010</v>
      </c>
      <c r="C2704" t="s">
        <v>382</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560</v>
      </c>
      <c r="B2705">
        <v>2009</v>
      </c>
      <c r="C2705" t="s">
        <v>382</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560</v>
      </c>
      <c r="B2706">
        <v>2008</v>
      </c>
      <c r="C2706" t="s">
        <v>382</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560</v>
      </c>
      <c r="B2707">
        <v>2007</v>
      </c>
      <c r="C2707" t="s">
        <v>382</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560</v>
      </c>
      <c r="B2708">
        <v>2006</v>
      </c>
      <c r="C2708" t="s">
        <v>382</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560</v>
      </c>
      <c r="B2709">
        <v>2005</v>
      </c>
      <c r="C2709" t="s">
        <v>382</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560</v>
      </c>
      <c r="B2710">
        <v>2004</v>
      </c>
      <c r="C2710" t="s">
        <v>382</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560</v>
      </c>
      <c r="B2711">
        <v>2003</v>
      </c>
      <c r="C2711" t="s">
        <v>382</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560</v>
      </c>
      <c r="B2712">
        <v>2002</v>
      </c>
      <c r="C2712" t="s">
        <v>382</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560</v>
      </c>
      <c r="B2713">
        <v>2001</v>
      </c>
      <c r="C2713" t="s">
        <v>382</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560</v>
      </c>
      <c r="B2714">
        <v>2000</v>
      </c>
      <c r="C2714" t="s">
        <v>382</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561</v>
      </c>
      <c r="B2715">
        <v>2013</v>
      </c>
      <c r="C2715" t="s">
        <v>382</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562</v>
      </c>
      <c r="B2716">
        <v>2015</v>
      </c>
      <c r="C2716" t="s">
        <v>382</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562</v>
      </c>
      <c r="B2717">
        <v>2014</v>
      </c>
      <c r="C2717" t="s">
        <v>382</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562</v>
      </c>
      <c r="B2718">
        <v>2013</v>
      </c>
      <c r="C2718" t="s">
        <v>382</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562</v>
      </c>
      <c r="B2719">
        <v>2012</v>
      </c>
      <c r="C2719" t="s">
        <v>382</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562</v>
      </c>
      <c r="B2720">
        <v>2011</v>
      </c>
      <c r="C2720" t="s">
        <v>382</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562</v>
      </c>
      <c r="B2721">
        <v>2010</v>
      </c>
      <c r="C2721" t="s">
        <v>382</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562</v>
      </c>
      <c r="B2722">
        <v>2009</v>
      </c>
      <c r="C2722" t="s">
        <v>382</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562</v>
      </c>
      <c r="B2723">
        <v>2008</v>
      </c>
      <c r="C2723" t="s">
        <v>382</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562</v>
      </c>
      <c r="B2724">
        <v>2007</v>
      </c>
      <c r="C2724" t="s">
        <v>382</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562</v>
      </c>
      <c r="B2725">
        <v>2006</v>
      </c>
      <c r="C2725" t="s">
        <v>382</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562</v>
      </c>
      <c r="B2726">
        <v>2005</v>
      </c>
      <c r="C2726" t="s">
        <v>382</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562</v>
      </c>
      <c r="B2727">
        <v>2004</v>
      </c>
      <c r="C2727" t="s">
        <v>382</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562</v>
      </c>
      <c r="B2728">
        <v>2003</v>
      </c>
      <c r="C2728" t="s">
        <v>382</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562</v>
      </c>
      <c r="B2729">
        <v>2002</v>
      </c>
      <c r="C2729" t="s">
        <v>382</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562</v>
      </c>
      <c r="B2730">
        <v>2001</v>
      </c>
      <c r="C2730" t="s">
        <v>382</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562</v>
      </c>
      <c r="B2731">
        <v>2000</v>
      </c>
      <c r="C2731" t="s">
        <v>382</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563</v>
      </c>
      <c r="B2732">
        <v>2015</v>
      </c>
      <c r="C2732" t="s">
        <v>382</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563</v>
      </c>
      <c r="B2733">
        <v>2014</v>
      </c>
      <c r="C2733" t="s">
        <v>382</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563</v>
      </c>
      <c r="B2734">
        <v>2013</v>
      </c>
      <c r="C2734" t="s">
        <v>382</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563</v>
      </c>
      <c r="B2735">
        <v>2012</v>
      </c>
      <c r="C2735" t="s">
        <v>382</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563</v>
      </c>
      <c r="B2736">
        <v>2011</v>
      </c>
      <c r="C2736" t="s">
        <v>382</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563</v>
      </c>
      <c r="B2737">
        <v>2010</v>
      </c>
      <c r="C2737" t="s">
        <v>382</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563</v>
      </c>
      <c r="B2738">
        <v>2009</v>
      </c>
      <c r="C2738" t="s">
        <v>382</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563</v>
      </c>
      <c r="B2739">
        <v>2008</v>
      </c>
      <c r="C2739" t="s">
        <v>382</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563</v>
      </c>
      <c r="B2740">
        <v>2007</v>
      </c>
      <c r="C2740" t="s">
        <v>382</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563</v>
      </c>
      <c r="B2741">
        <v>2006</v>
      </c>
      <c r="C2741" t="s">
        <v>382</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563</v>
      </c>
      <c r="B2742">
        <v>2005</v>
      </c>
      <c r="C2742" t="s">
        <v>382</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563</v>
      </c>
      <c r="B2743">
        <v>2004</v>
      </c>
      <c r="C2743" t="s">
        <v>382</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563</v>
      </c>
      <c r="B2744">
        <v>2003</v>
      </c>
      <c r="C2744" t="s">
        <v>382</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563</v>
      </c>
      <c r="B2745">
        <v>2002</v>
      </c>
      <c r="C2745" t="s">
        <v>382</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563</v>
      </c>
      <c r="B2746">
        <v>2001</v>
      </c>
      <c r="C2746" t="s">
        <v>382</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563</v>
      </c>
      <c r="B2747">
        <v>2000</v>
      </c>
      <c r="C2747" t="s">
        <v>382</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564</v>
      </c>
      <c r="B2748">
        <v>2015</v>
      </c>
      <c r="C2748" t="s">
        <v>382</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564</v>
      </c>
      <c r="B2749">
        <v>2014</v>
      </c>
      <c r="C2749" t="s">
        <v>382</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564</v>
      </c>
      <c r="B2750">
        <v>2013</v>
      </c>
      <c r="C2750" t="s">
        <v>382</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564</v>
      </c>
      <c r="B2751">
        <v>2012</v>
      </c>
      <c r="C2751" t="s">
        <v>382</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564</v>
      </c>
      <c r="B2752">
        <v>2011</v>
      </c>
      <c r="C2752" t="s">
        <v>382</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564</v>
      </c>
      <c r="B2753">
        <v>2010</v>
      </c>
      <c r="C2753" t="s">
        <v>382</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564</v>
      </c>
      <c r="B2754">
        <v>2009</v>
      </c>
      <c r="C2754" t="s">
        <v>382</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564</v>
      </c>
      <c r="B2755">
        <v>2008</v>
      </c>
      <c r="C2755" t="s">
        <v>382</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564</v>
      </c>
      <c r="B2756">
        <v>2007</v>
      </c>
      <c r="C2756" t="s">
        <v>382</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564</v>
      </c>
      <c r="B2757">
        <v>2006</v>
      </c>
      <c r="C2757" t="s">
        <v>382</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564</v>
      </c>
      <c r="B2758">
        <v>2005</v>
      </c>
      <c r="C2758" t="s">
        <v>382</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564</v>
      </c>
      <c r="B2759">
        <v>2004</v>
      </c>
      <c r="C2759" t="s">
        <v>382</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564</v>
      </c>
      <c r="B2760">
        <v>2003</v>
      </c>
      <c r="C2760" t="s">
        <v>382</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564</v>
      </c>
      <c r="B2761">
        <v>2002</v>
      </c>
      <c r="C2761" t="s">
        <v>382</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564</v>
      </c>
      <c r="B2762">
        <v>2001</v>
      </c>
      <c r="C2762" t="s">
        <v>382</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564</v>
      </c>
      <c r="B2763">
        <v>2000</v>
      </c>
      <c r="C2763" t="s">
        <v>382</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565</v>
      </c>
      <c r="B2764">
        <v>2015</v>
      </c>
      <c r="C2764" t="s">
        <v>390</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565</v>
      </c>
      <c r="B2765">
        <v>2014</v>
      </c>
      <c r="C2765" t="s">
        <v>390</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565</v>
      </c>
      <c r="B2766">
        <v>2013</v>
      </c>
      <c r="C2766" t="s">
        <v>390</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565</v>
      </c>
      <c r="B2767">
        <v>2012</v>
      </c>
      <c r="C2767" t="s">
        <v>390</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565</v>
      </c>
      <c r="B2768">
        <v>2011</v>
      </c>
      <c r="C2768" t="s">
        <v>390</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565</v>
      </c>
      <c r="B2769">
        <v>2010</v>
      </c>
      <c r="C2769" t="s">
        <v>390</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565</v>
      </c>
      <c r="B2770">
        <v>2009</v>
      </c>
      <c r="C2770" t="s">
        <v>390</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565</v>
      </c>
      <c r="B2771">
        <v>2008</v>
      </c>
      <c r="C2771" t="s">
        <v>390</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565</v>
      </c>
      <c r="B2772">
        <v>2007</v>
      </c>
      <c r="C2772" t="s">
        <v>390</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565</v>
      </c>
      <c r="B2773">
        <v>2006</v>
      </c>
      <c r="C2773" t="s">
        <v>390</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565</v>
      </c>
      <c r="B2774">
        <v>2005</v>
      </c>
      <c r="C2774" t="s">
        <v>390</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565</v>
      </c>
      <c r="B2775">
        <v>2004</v>
      </c>
      <c r="C2775" t="s">
        <v>390</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565</v>
      </c>
      <c r="B2776">
        <v>2003</v>
      </c>
      <c r="C2776" t="s">
        <v>390</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565</v>
      </c>
      <c r="B2777">
        <v>2002</v>
      </c>
      <c r="C2777" t="s">
        <v>390</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565</v>
      </c>
      <c r="B2778">
        <v>2001</v>
      </c>
      <c r="C2778" t="s">
        <v>390</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565</v>
      </c>
      <c r="B2779">
        <v>2000</v>
      </c>
      <c r="C2779" t="s">
        <v>390</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566</v>
      </c>
      <c r="B2780">
        <v>2015</v>
      </c>
      <c r="C2780" t="s">
        <v>382</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566</v>
      </c>
      <c r="B2781">
        <v>2014</v>
      </c>
      <c r="C2781" t="s">
        <v>382</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566</v>
      </c>
      <c r="B2782">
        <v>2013</v>
      </c>
      <c r="C2782" t="s">
        <v>382</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566</v>
      </c>
      <c r="B2783">
        <v>2012</v>
      </c>
      <c r="C2783" t="s">
        <v>382</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566</v>
      </c>
      <c r="B2784">
        <v>2011</v>
      </c>
      <c r="C2784" t="s">
        <v>382</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566</v>
      </c>
      <c r="B2785">
        <v>2010</v>
      </c>
      <c r="C2785" t="s">
        <v>382</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566</v>
      </c>
      <c r="B2786">
        <v>2009</v>
      </c>
      <c r="C2786" t="s">
        <v>382</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566</v>
      </c>
      <c r="B2787">
        <v>2008</v>
      </c>
      <c r="C2787" t="s">
        <v>382</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566</v>
      </c>
      <c r="B2788">
        <v>2007</v>
      </c>
      <c r="C2788" t="s">
        <v>382</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566</v>
      </c>
      <c r="B2789">
        <v>2006</v>
      </c>
      <c r="C2789" t="s">
        <v>382</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566</v>
      </c>
      <c r="B2790">
        <v>2005</v>
      </c>
      <c r="C2790" t="s">
        <v>382</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566</v>
      </c>
      <c r="B2791">
        <v>2004</v>
      </c>
      <c r="C2791" t="s">
        <v>382</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566</v>
      </c>
      <c r="B2792">
        <v>2003</v>
      </c>
      <c r="C2792" t="s">
        <v>382</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566</v>
      </c>
      <c r="B2793">
        <v>2002</v>
      </c>
      <c r="C2793" t="s">
        <v>382</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566</v>
      </c>
      <c r="B2794">
        <v>2001</v>
      </c>
      <c r="C2794" t="s">
        <v>382</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566</v>
      </c>
      <c r="B2795">
        <v>2000</v>
      </c>
      <c r="C2795" t="s">
        <v>382</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567</v>
      </c>
      <c r="B2796">
        <v>2015</v>
      </c>
      <c r="C2796" t="s">
        <v>390</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567</v>
      </c>
      <c r="B2797">
        <v>2014</v>
      </c>
      <c r="C2797" t="s">
        <v>390</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567</v>
      </c>
      <c r="B2798">
        <v>2013</v>
      </c>
      <c r="C2798" t="s">
        <v>390</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567</v>
      </c>
      <c r="B2799">
        <v>2012</v>
      </c>
      <c r="C2799" t="s">
        <v>390</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567</v>
      </c>
      <c r="B2800">
        <v>2011</v>
      </c>
      <c r="C2800" t="s">
        <v>390</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567</v>
      </c>
      <c r="B2801">
        <v>2010</v>
      </c>
      <c r="C2801" t="s">
        <v>390</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567</v>
      </c>
      <c r="B2802">
        <v>2009</v>
      </c>
      <c r="C2802" t="s">
        <v>390</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567</v>
      </c>
      <c r="B2803">
        <v>2008</v>
      </c>
      <c r="C2803" t="s">
        <v>390</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567</v>
      </c>
      <c r="B2804">
        <v>2007</v>
      </c>
      <c r="C2804" t="s">
        <v>390</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567</v>
      </c>
      <c r="B2805">
        <v>2006</v>
      </c>
      <c r="C2805" t="s">
        <v>390</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567</v>
      </c>
      <c r="B2806">
        <v>2005</v>
      </c>
      <c r="C2806" t="s">
        <v>390</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567</v>
      </c>
      <c r="B2807">
        <v>2004</v>
      </c>
      <c r="C2807" t="s">
        <v>390</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567</v>
      </c>
      <c r="B2808">
        <v>2003</v>
      </c>
      <c r="C2808" t="s">
        <v>390</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567</v>
      </c>
      <c r="B2809">
        <v>2002</v>
      </c>
      <c r="C2809" t="s">
        <v>390</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567</v>
      </c>
      <c r="B2810">
        <v>2001</v>
      </c>
      <c r="C2810" t="s">
        <v>390</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567</v>
      </c>
      <c r="B2811">
        <v>2000</v>
      </c>
      <c r="C2811" t="s">
        <v>390</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568</v>
      </c>
      <c r="B2812">
        <v>2015</v>
      </c>
      <c r="C2812" t="s">
        <v>382</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568</v>
      </c>
      <c r="B2813">
        <v>2014</v>
      </c>
      <c r="C2813" t="s">
        <v>382</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568</v>
      </c>
      <c r="B2814">
        <v>2013</v>
      </c>
      <c r="C2814" t="s">
        <v>382</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568</v>
      </c>
      <c r="B2815">
        <v>2012</v>
      </c>
      <c r="C2815" t="s">
        <v>382</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568</v>
      </c>
      <c r="B2816">
        <v>2011</v>
      </c>
      <c r="C2816" t="s">
        <v>382</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568</v>
      </c>
      <c r="B2817">
        <v>2010</v>
      </c>
      <c r="C2817" t="s">
        <v>382</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568</v>
      </c>
      <c r="B2818">
        <v>2009</v>
      </c>
      <c r="C2818" t="s">
        <v>382</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568</v>
      </c>
      <c r="B2819">
        <v>2008</v>
      </c>
      <c r="C2819" t="s">
        <v>382</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568</v>
      </c>
      <c r="B2820">
        <v>2007</v>
      </c>
      <c r="C2820" t="s">
        <v>382</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568</v>
      </c>
      <c r="B2821">
        <v>2006</v>
      </c>
      <c r="C2821" t="s">
        <v>382</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568</v>
      </c>
      <c r="B2822">
        <v>2005</v>
      </c>
      <c r="C2822" t="s">
        <v>382</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568</v>
      </c>
      <c r="B2823">
        <v>2004</v>
      </c>
      <c r="C2823" t="s">
        <v>382</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568</v>
      </c>
      <c r="B2824">
        <v>2003</v>
      </c>
      <c r="C2824" t="s">
        <v>382</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568</v>
      </c>
      <c r="B2825">
        <v>2002</v>
      </c>
      <c r="C2825" t="s">
        <v>382</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568</v>
      </c>
      <c r="B2826">
        <v>2001</v>
      </c>
      <c r="C2826" t="s">
        <v>382</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568</v>
      </c>
      <c r="B2827">
        <v>2000</v>
      </c>
      <c r="C2827" t="s">
        <v>382</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569</v>
      </c>
      <c r="B2828">
        <v>2015</v>
      </c>
      <c r="C2828" t="s">
        <v>382</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569</v>
      </c>
      <c r="B2829">
        <v>2014</v>
      </c>
      <c r="C2829" t="s">
        <v>382</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569</v>
      </c>
      <c r="B2830">
        <v>2013</v>
      </c>
      <c r="C2830" t="s">
        <v>382</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569</v>
      </c>
      <c r="B2831">
        <v>2012</v>
      </c>
      <c r="C2831" t="s">
        <v>382</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569</v>
      </c>
      <c r="B2832">
        <v>2011</v>
      </c>
      <c r="C2832" t="s">
        <v>382</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569</v>
      </c>
      <c r="B2833">
        <v>2010</v>
      </c>
      <c r="C2833" t="s">
        <v>382</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569</v>
      </c>
      <c r="B2834">
        <v>2009</v>
      </c>
      <c r="C2834" t="s">
        <v>382</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569</v>
      </c>
      <c r="B2835">
        <v>2008</v>
      </c>
      <c r="C2835" t="s">
        <v>382</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569</v>
      </c>
      <c r="B2836">
        <v>2007</v>
      </c>
      <c r="C2836" t="s">
        <v>382</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569</v>
      </c>
      <c r="B2837">
        <v>2006</v>
      </c>
      <c r="C2837" t="s">
        <v>382</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569</v>
      </c>
      <c r="B2838">
        <v>2005</v>
      </c>
      <c r="C2838" t="s">
        <v>382</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569</v>
      </c>
      <c r="B2839">
        <v>2004</v>
      </c>
      <c r="C2839" t="s">
        <v>382</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569</v>
      </c>
      <c r="B2840">
        <v>2003</v>
      </c>
      <c r="C2840" t="s">
        <v>382</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569</v>
      </c>
      <c r="B2841">
        <v>2002</v>
      </c>
      <c r="C2841" t="s">
        <v>382</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569</v>
      </c>
      <c r="B2842">
        <v>2001</v>
      </c>
      <c r="C2842" t="s">
        <v>382</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569</v>
      </c>
      <c r="B2843">
        <v>2000</v>
      </c>
      <c r="C2843" t="s">
        <v>382</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570</v>
      </c>
      <c r="B2844">
        <v>2015</v>
      </c>
      <c r="C2844" t="s">
        <v>382</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570</v>
      </c>
      <c r="B2845">
        <v>2014</v>
      </c>
      <c r="C2845" t="s">
        <v>382</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570</v>
      </c>
      <c r="B2846">
        <v>2013</v>
      </c>
      <c r="C2846" t="s">
        <v>382</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570</v>
      </c>
      <c r="B2847">
        <v>2012</v>
      </c>
      <c r="C2847" t="s">
        <v>382</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570</v>
      </c>
      <c r="B2848">
        <v>2011</v>
      </c>
      <c r="C2848" t="s">
        <v>382</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570</v>
      </c>
      <c r="B2849">
        <v>2010</v>
      </c>
      <c r="C2849" t="s">
        <v>382</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570</v>
      </c>
      <c r="B2850">
        <v>2009</v>
      </c>
      <c r="C2850" t="s">
        <v>382</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570</v>
      </c>
      <c r="B2851">
        <v>2008</v>
      </c>
      <c r="C2851" t="s">
        <v>382</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570</v>
      </c>
      <c r="B2852">
        <v>2007</v>
      </c>
      <c r="C2852" t="s">
        <v>382</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570</v>
      </c>
      <c r="B2853">
        <v>2006</v>
      </c>
      <c r="C2853" t="s">
        <v>382</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570</v>
      </c>
      <c r="B2854">
        <v>2005</v>
      </c>
      <c r="C2854" t="s">
        <v>382</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570</v>
      </c>
      <c r="B2855">
        <v>2004</v>
      </c>
      <c r="C2855" t="s">
        <v>382</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570</v>
      </c>
      <c r="B2856">
        <v>2003</v>
      </c>
      <c r="C2856" t="s">
        <v>382</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570</v>
      </c>
      <c r="B2857">
        <v>2002</v>
      </c>
      <c r="C2857" t="s">
        <v>382</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570</v>
      </c>
      <c r="B2858">
        <v>2001</v>
      </c>
      <c r="C2858" t="s">
        <v>382</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570</v>
      </c>
      <c r="B2859">
        <v>2000</v>
      </c>
      <c r="C2859" t="s">
        <v>382</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571</v>
      </c>
      <c r="B2860">
        <v>2015</v>
      </c>
      <c r="C2860" t="s">
        <v>382</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571</v>
      </c>
      <c r="B2861">
        <v>2014</v>
      </c>
      <c r="C2861" t="s">
        <v>382</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571</v>
      </c>
      <c r="B2862">
        <v>2013</v>
      </c>
      <c r="C2862" t="s">
        <v>382</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571</v>
      </c>
      <c r="B2863">
        <v>2012</v>
      </c>
      <c r="C2863" t="s">
        <v>382</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571</v>
      </c>
      <c r="B2864">
        <v>2011</v>
      </c>
      <c r="C2864" t="s">
        <v>382</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571</v>
      </c>
      <c r="B2865">
        <v>2010</v>
      </c>
      <c r="C2865" t="s">
        <v>382</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571</v>
      </c>
      <c r="B2866">
        <v>2009</v>
      </c>
      <c r="C2866" t="s">
        <v>382</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571</v>
      </c>
      <c r="B2867">
        <v>2008</v>
      </c>
      <c r="C2867" t="s">
        <v>382</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571</v>
      </c>
      <c r="B2868">
        <v>2007</v>
      </c>
      <c r="C2868" t="s">
        <v>382</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571</v>
      </c>
      <c r="B2869">
        <v>2006</v>
      </c>
      <c r="C2869" t="s">
        <v>382</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571</v>
      </c>
      <c r="B2870">
        <v>2005</v>
      </c>
      <c r="C2870" t="s">
        <v>382</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571</v>
      </c>
      <c r="B2871">
        <v>2004</v>
      </c>
      <c r="C2871" t="s">
        <v>382</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571</v>
      </c>
      <c r="B2872">
        <v>2003</v>
      </c>
      <c r="C2872" t="s">
        <v>382</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571</v>
      </c>
      <c r="B2873">
        <v>2002</v>
      </c>
      <c r="C2873" t="s">
        <v>382</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571</v>
      </c>
      <c r="B2874">
        <v>2001</v>
      </c>
      <c r="C2874" t="s">
        <v>382</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571</v>
      </c>
      <c r="B2875">
        <v>2000</v>
      </c>
      <c r="C2875" t="s">
        <v>382</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572</v>
      </c>
      <c r="B2876">
        <v>2015</v>
      </c>
      <c r="C2876" t="s">
        <v>382</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572</v>
      </c>
      <c r="B2877">
        <v>2014</v>
      </c>
      <c r="C2877" t="s">
        <v>382</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572</v>
      </c>
      <c r="B2878">
        <v>2013</v>
      </c>
      <c r="C2878" t="s">
        <v>382</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572</v>
      </c>
      <c r="B2879">
        <v>2012</v>
      </c>
      <c r="C2879" t="s">
        <v>382</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572</v>
      </c>
      <c r="B2880">
        <v>2011</v>
      </c>
      <c r="C2880" t="s">
        <v>382</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572</v>
      </c>
      <c r="B2881">
        <v>2010</v>
      </c>
      <c r="C2881" t="s">
        <v>382</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572</v>
      </c>
      <c r="B2882">
        <v>2009</v>
      </c>
      <c r="C2882" t="s">
        <v>382</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572</v>
      </c>
      <c r="B2883">
        <v>2008</v>
      </c>
      <c r="C2883" t="s">
        <v>382</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572</v>
      </c>
      <c r="B2884">
        <v>2007</v>
      </c>
      <c r="C2884" t="s">
        <v>382</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572</v>
      </c>
      <c r="B2885">
        <v>2006</v>
      </c>
      <c r="C2885" t="s">
        <v>382</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572</v>
      </c>
      <c r="B2886">
        <v>2005</v>
      </c>
      <c r="C2886" t="s">
        <v>382</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572</v>
      </c>
      <c r="B2887">
        <v>2004</v>
      </c>
      <c r="C2887" t="s">
        <v>382</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572</v>
      </c>
      <c r="B2888">
        <v>2003</v>
      </c>
      <c r="C2888" t="s">
        <v>382</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572</v>
      </c>
      <c r="B2889">
        <v>2002</v>
      </c>
      <c r="C2889" t="s">
        <v>382</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572</v>
      </c>
      <c r="B2890">
        <v>2001</v>
      </c>
      <c r="C2890" t="s">
        <v>382</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572</v>
      </c>
      <c r="B2891">
        <v>2000</v>
      </c>
      <c r="C2891" t="s">
        <v>382</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573</v>
      </c>
      <c r="B2892">
        <v>2015</v>
      </c>
      <c r="C2892" t="s">
        <v>382</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573</v>
      </c>
      <c r="B2893">
        <v>2014</v>
      </c>
      <c r="C2893" t="s">
        <v>382</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573</v>
      </c>
      <c r="B2894">
        <v>2013</v>
      </c>
      <c r="C2894" t="s">
        <v>382</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573</v>
      </c>
      <c r="B2895">
        <v>2012</v>
      </c>
      <c r="C2895" t="s">
        <v>382</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573</v>
      </c>
      <c r="B2896">
        <v>2011</v>
      </c>
      <c r="C2896" t="s">
        <v>382</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573</v>
      </c>
      <c r="B2897">
        <v>2010</v>
      </c>
      <c r="C2897" t="s">
        <v>382</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573</v>
      </c>
      <c r="B2898">
        <v>2009</v>
      </c>
      <c r="C2898" t="s">
        <v>382</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573</v>
      </c>
      <c r="B2899">
        <v>2008</v>
      </c>
      <c r="C2899" t="s">
        <v>382</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573</v>
      </c>
      <c r="B2900">
        <v>2007</v>
      </c>
      <c r="C2900" t="s">
        <v>382</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573</v>
      </c>
      <c r="B2901">
        <v>2006</v>
      </c>
      <c r="C2901" t="s">
        <v>382</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573</v>
      </c>
      <c r="B2902">
        <v>2005</v>
      </c>
      <c r="C2902" t="s">
        <v>382</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573</v>
      </c>
      <c r="B2903">
        <v>2004</v>
      </c>
      <c r="C2903" t="s">
        <v>382</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573</v>
      </c>
      <c r="B2904">
        <v>2003</v>
      </c>
      <c r="C2904" t="s">
        <v>382</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573</v>
      </c>
      <c r="B2905">
        <v>2002</v>
      </c>
      <c r="C2905" t="s">
        <v>382</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573</v>
      </c>
      <c r="B2906">
        <v>2001</v>
      </c>
      <c r="C2906" t="s">
        <v>382</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573</v>
      </c>
      <c r="B2907">
        <v>2000</v>
      </c>
      <c r="C2907" t="s">
        <v>382</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574</v>
      </c>
      <c r="B2908">
        <v>2015</v>
      </c>
      <c r="C2908" t="s">
        <v>382</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574</v>
      </c>
      <c r="B2909">
        <v>2014</v>
      </c>
      <c r="C2909" t="s">
        <v>382</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574</v>
      </c>
      <c r="B2910">
        <v>2013</v>
      </c>
      <c r="C2910" t="s">
        <v>382</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574</v>
      </c>
      <c r="B2911">
        <v>2012</v>
      </c>
      <c r="C2911" t="s">
        <v>382</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574</v>
      </c>
      <c r="B2912">
        <v>2011</v>
      </c>
      <c r="C2912" t="s">
        <v>382</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574</v>
      </c>
      <c r="B2913">
        <v>2010</v>
      </c>
      <c r="C2913" t="s">
        <v>382</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574</v>
      </c>
      <c r="B2914">
        <v>2009</v>
      </c>
      <c r="C2914" t="s">
        <v>382</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574</v>
      </c>
      <c r="B2915">
        <v>2008</v>
      </c>
      <c r="C2915" t="s">
        <v>382</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574</v>
      </c>
      <c r="B2916">
        <v>2007</v>
      </c>
      <c r="C2916" t="s">
        <v>382</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574</v>
      </c>
      <c r="B2917">
        <v>2006</v>
      </c>
      <c r="C2917" t="s">
        <v>382</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574</v>
      </c>
      <c r="B2918">
        <v>2005</v>
      </c>
      <c r="C2918" t="s">
        <v>382</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574</v>
      </c>
      <c r="B2919">
        <v>2004</v>
      </c>
      <c r="C2919" t="s">
        <v>382</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574</v>
      </c>
      <c r="B2920">
        <v>2003</v>
      </c>
      <c r="C2920" t="s">
        <v>382</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574</v>
      </c>
      <c r="B2921">
        <v>2002</v>
      </c>
      <c r="C2921" t="s">
        <v>382</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574</v>
      </c>
      <c r="B2922">
        <v>2001</v>
      </c>
      <c r="C2922" t="s">
        <v>382</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574</v>
      </c>
      <c r="B2923">
        <v>2000</v>
      </c>
      <c r="C2923" t="s">
        <v>382</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575</v>
      </c>
      <c r="B2924">
        <v>2015</v>
      </c>
      <c r="C2924" t="s">
        <v>382</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575</v>
      </c>
      <c r="B2925">
        <v>2014</v>
      </c>
      <c r="C2925" t="s">
        <v>382</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575</v>
      </c>
      <c r="B2926">
        <v>2013</v>
      </c>
      <c r="C2926" t="s">
        <v>382</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575</v>
      </c>
      <c r="B2927">
        <v>2012</v>
      </c>
      <c r="C2927" t="s">
        <v>382</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575</v>
      </c>
      <c r="B2928">
        <v>2011</v>
      </c>
      <c r="C2928" t="s">
        <v>382</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575</v>
      </c>
      <c r="B2929">
        <v>2010</v>
      </c>
      <c r="C2929" t="s">
        <v>382</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575</v>
      </c>
      <c r="B2930">
        <v>2009</v>
      </c>
      <c r="C2930" t="s">
        <v>382</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575</v>
      </c>
      <c r="B2931">
        <v>2008</v>
      </c>
      <c r="C2931" t="s">
        <v>382</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575</v>
      </c>
      <c r="B2932">
        <v>2007</v>
      </c>
      <c r="C2932" t="s">
        <v>382</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575</v>
      </c>
      <c r="B2933">
        <v>2006</v>
      </c>
      <c r="C2933" t="s">
        <v>382</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575</v>
      </c>
      <c r="B2934">
        <v>2005</v>
      </c>
      <c r="C2934" t="s">
        <v>382</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575</v>
      </c>
      <c r="B2935">
        <v>2004</v>
      </c>
      <c r="C2935" t="s">
        <v>382</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575</v>
      </c>
      <c r="B2936">
        <v>2003</v>
      </c>
      <c r="C2936" t="s">
        <v>382</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575</v>
      </c>
      <c r="B2937">
        <v>2002</v>
      </c>
      <c r="C2937" t="s">
        <v>382</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575</v>
      </c>
      <c r="B2938">
        <v>2001</v>
      </c>
      <c r="C2938" t="s">
        <v>382</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575</v>
      </c>
      <c r="B2939">
        <v>2000</v>
      </c>
      <c r="C2939" t="s">
        <v>382</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9919E-5478-41FC-8F14-30B8E199C022}">
  <dimension ref="A1:A20"/>
  <sheetViews>
    <sheetView workbookViewId="0"/>
  </sheetViews>
  <sheetFormatPr defaultRowHeight="15" x14ac:dyDescent="0.25"/>
  <cols>
    <col min="1" max="1" width="110.7109375" customWidth="1"/>
  </cols>
  <sheetData>
    <row r="1" spans="1:1" x14ac:dyDescent="0.25">
      <c r="A1" s="5" t="s">
        <v>622</v>
      </c>
    </row>
    <row r="2" spans="1:1" ht="30" x14ac:dyDescent="0.25">
      <c r="A2" s="2" t="s">
        <v>995</v>
      </c>
    </row>
    <row r="3" spans="1:1" ht="30" x14ac:dyDescent="0.25">
      <c r="A3" s="2" t="s">
        <v>623</v>
      </c>
    </row>
    <row r="5" spans="1:1" x14ac:dyDescent="0.25">
      <c r="A5" s="5" t="s">
        <v>996</v>
      </c>
    </row>
    <row r="6" spans="1:1" ht="45" x14ac:dyDescent="0.25">
      <c r="A6" s="2" t="s">
        <v>997</v>
      </c>
    </row>
    <row r="8" spans="1:1" x14ac:dyDescent="0.25">
      <c r="A8" s="5" t="s">
        <v>998</v>
      </c>
    </row>
    <row r="9" spans="1:1" ht="135" x14ac:dyDescent="0.25">
      <c r="A9" s="2" t="s">
        <v>999</v>
      </c>
    </row>
    <row r="10" spans="1:1" ht="90" x14ac:dyDescent="0.25">
      <c r="A10" s="2" t="s">
        <v>1000</v>
      </c>
    </row>
    <row r="11" spans="1:1" ht="45" x14ac:dyDescent="0.25">
      <c r="A11" s="2" t="s">
        <v>1001</v>
      </c>
    </row>
    <row r="13" spans="1:1" x14ac:dyDescent="0.25">
      <c r="A13" s="5" t="s">
        <v>1002</v>
      </c>
    </row>
    <row r="14" spans="1:1" ht="45" x14ac:dyDescent="0.25">
      <c r="A14" s="2" t="s">
        <v>1003</v>
      </c>
    </row>
    <row r="16" spans="1:1" x14ac:dyDescent="0.25">
      <c r="A16" s="5" t="s">
        <v>1004</v>
      </c>
    </row>
    <row r="17" spans="1:1" ht="60" x14ac:dyDescent="0.25">
      <c r="A17" s="2" t="s">
        <v>1005</v>
      </c>
    </row>
    <row r="19" spans="1:1" x14ac:dyDescent="0.25">
      <c r="A19" s="5" t="s">
        <v>624</v>
      </c>
    </row>
    <row r="20" spans="1:1" ht="75" x14ac:dyDescent="0.25">
      <c r="A20" s="2" t="s">
        <v>1006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A30DB-7A98-4539-AB3F-E39540D8A9F3}">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5" t="s">
        <v>625</v>
      </c>
      <c r="B1" s="17"/>
      <c r="C1" s="17"/>
      <c r="D1" s="17"/>
    </row>
    <row r="2" spans="1:4" ht="90" x14ac:dyDescent="0.25">
      <c r="A2" s="2" t="s">
        <v>626</v>
      </c>
    </row>
    <row r="4" spans="1:4" x14ac:dyDescent="0.25">
      <c r="A4" s="7" t="s">
        <v>627</v>
      </c>
      <c r="B4" s="6"/>
      <c r="C4" s="6"/>
      <c r="D4" s="6"/>
    </row>
    <row r="5" spans="1:4" x14ac:dyDescent="0.25">
      <c r="A5" s="7" t="s">
        <v>628</v>
      </c>
      <c r="B5" s="7" t="s">
        <v>629</v>
      </c>
      <c r="C5" s="7" t="s">
        <v>630</v>
      </c>
      <c r="D5" s="7" t="s">
        <v>631</v>
      </c>
    </row>
    <row r="6" spans="1:4" ht="45" x14ac:dyDescent="0.25">
      <c r="A6" s="2" t="s">
        <v>632</v>
      </c>
      <c r="B6" s="2" t="s">
        <v>633</v>
      </c>
      <c r="C6" s="2" t="s">
        <v>167</v>
      </c>
      <c r="D6" s="2" t="s">
        <v>634</v>
      </c>
    </row>
    <row r="7" spans="1:4" ht="60" x14ac:dyDescent="0.25">
      <c r="A7" s="2" t="s">
        <v>635</v>
      </c>
      <c r="B7" s="2" t="s">
        <v>636</v>
      </c>
      <c r="C7" s="2" t="s">
        <v>637</v>
      </c>
      <c r="D7" s="2" t="s">
        <v>638</v>
      </c>
    </row>
    <row r="8" spans="1:4" ht="45" x14ac:dyDescent="0.25">
      <c r="A8" s="2" t="s">
        <v>639</v>
      </c>
      <c r="B8" s="2" t="s">
        <v>633</v>
      </c>
      <c r="C8" s="2" t="s">
        <v>640</v>
      </c>
      <c r="D8" s="2" t="s">
        <v>641</v>
      </c>
    </row>
    <row r="10" spans="1:4" x14ac:dyDescent="0.25">
      <c r="A10" s="7" t="s">
        <v>642</v>
      </c>
      <c r="B10" s="6"/>
      <c r="C10" s="6"/>
      <c r="D10" s="6"/>
    </row>
    <row r="11" spans="1:4" x14ac:dyDescent="0.25">
      <c r="A11" s="7" t="s">
        <v>628</v>
      </c>
      <c r="B11" s="7" t="s">
        <v>629</v>
      </c>
      <c r="C11" s="7" t="s">
        <v>630</v>
      </c>
      <c r="D11" s="7" t="s">
        <v>631</v>
      </c>
    </row>
    <row r="12" spans="1:4" ht="60" x14ac:dyDescent="0.25">
      <c r="A12" s="2" t="s">
        <v>643</v>
      </c>
      <c r="B12" s="2" t="s">
        <v>633</v>
      </c>
      <c r="C12" s="2" t="s">
        <v>644</v>
      </c>
      <c r="D12" s="2" t="s">
        <v>645</v>
      </c>
    </row>
    <row r="13" spans="1:4" ht="180" x14ac:dyDescent="0.25">
      <c r="A13" s="2" t="s">
        <v>646</v>
      </c>
      <c r="B13" s="2" t="s">
        <v>647</v>
      </c>
      <c r="C13" s="2" t="s">
        <v>646</v>
      </c>
      <c r="D13" s="2" t="s">
        <v>648</v>
      </c>
    </row>
    <row r="14" spans="1:4" ht="60" x14ac:dyDescent="0.25">
      <c r="A14" s="2" t="s">
        <v>649</v>
      </c>
      <c r="B14" s="2" t="s">
        <v>650</v>
      </c>
      <c r="C14" s="2" t="s">
        <v>651</v>
      </c>
      <c r="D14" s="2" t="s">
        <v>652</v>
      </c>
    </row>
    <row r="15" spans="1:4" ht="75" x14ac:dyDescent="0.25">
      <c r="A15" s="2" t="s">
        <v>653</v>
      </c>
      <c r="B15" s="2" t="s">
        <v>647</v>
      </c>
      <c r="C15" s="2" t="s">
        <v>654</v>
      </c>
      <c r="D15" s="2" t="s">
        <v>655</v>
      </c>
    </row>
    <row r="17" spans="1:4" x14ac:dyDescent="0.25">
      <c r="A17" s="7" t="s">
        <v>656</v>
      </c>
      <c r="B17" s="6"/>
      <c r="C17" s="6"/>
      <c r="D17" s="6"/>
    </row>
    <row r="18" spans="1:4" x14ac:dyDescent="0.25">
      <c r="A18" s="7" t="s">
        <v>657</v>
      </c>
      <c r="B18" s="7" t="s">
        <v>658</v>
      </c>
      <c r="C18" s="7" t="s">
        <v>659</v>
      </c>
      <c r="D18" s="7" t="s">
        <v>660</v>
      </c>
    </row>
    <row r="19" spans="1:4" ht="30" x14ac:dyDescent="0.25">
      <c r="A19" s="2" t="s">
        <v>661</v>
      </c>
      <c r="B19" s="2" t="s">
        <v>662</v>
      </c>
      <c r="C19" s="2" t="s">
        <v>663</v>
      </c>
      <c r="D19" s="2" t="s">
        <v>664</v>
      </c>
    </row>
    <row r="20" spans="1:4" ht="30" x14ac:dyDescent="0.25">
      <c r="A20" s="2" t="s">
        <v>117</v>
      </c>
      <c r="B20" s="2" t="s">
        <v>665</v>
      </c>
      <c r="C20" s="2" t="s">
        <v>666</v>
      </c>
      <c r="D20" s="2" t="s">
        <v>667</v>
      </c>
    </row>
    <row r="21" spans="1:4" x14ac:dyDescent="0.25">
      <c r="A21" s="2" t="s">
        <v>668</v>
      </c>
      <c r="B21" s="2" t="s">
        <v>669</v>
      </c>
      <c r="C21" s="2" t="s">
        <v>670</v>
      </c>
      <c r="D21" s="2" t="s">
        <v>671</v>
      </c>
    </row>
    <row r="22" spans="1:4" ht="30" x14ac:dyDescent="0.25">
      <c r="A22" s="2" t="s">
        <v>672</v>
      </c>
      <c r="B22" s="2" t="s">
        <v>673</v>
      </c>
      <c r="C22" s="2" t="s">
        <v>674</v>
      </c>
      <c r="D22" s="2" t="s">
        <v>675</v>
      </c>
    </row>
    <row r="23" spans="1:4" x14ac:dyDescent="0.25">
      <c r="A23" s="2" t="s">
        <v>676</v>
      </c>
      <c r="B23" s="2" t="s">
        <v>677</v>
      </c>
      <c r="C23" s="2" t="s">
        <v>670</v>
      </c>
      <c r="D23" s="2" t="s">
        <v>678</v>
      </c>
    </row>
    <row r="24" spans="1:4" x14ac:dyDescent="0.25">
      <c r="A24" s="2" t="s">
        <v>679</v>
      </c>
      <c r="B24" s="2" t="s">
        <v>680</v>
      </c>
      <c r="C24" s="2" t="s">
        <v>670</v>
      </c>
      <c r="D24" s="2" t="s">
        <v>681</v>
      </c>
    </row>
    <row r="25" spans="1:4" x14ac:dyDescent="0.25">
      <c r="A25" s="2" t="s">
        <v>650</v>
      </c>
      <c r="B25" s="2" t="s">
        <v>682</v>
      </c>
      <c r="C25" s="2" t="s">
        <v>670</v>
      </c>
      <c r="D25" s="2" t="s">
        <v>683</v>
      </c>
    </row>
    <row r="26" spans="1:4" ht="30" x14ac:dyDescent="0.25">
      <c r="A26" s="2" t="s">
        <v>651</v>
      </c>
      <c r="B26" s="2" t="s">
        <v>684</v>
      </c>
      <c r="C26" s="2" t="s">
        <v>685</v>
      </c>
      <c r="D26" s="2" t="s">
        <v>686</v>
      </c>
    </row>
    <row r="27" spans="1:4" x14ac:dyDescent="0.25">
      <c r="A27" s="2" t="s">
        <v>646</v>
      </c>
      <c r="B27" s="2" t="s">
        <v>687</v>
      </c>
      <c r="C27" s="2" t="s">
        <v>688</v>
      </c>
      <c r="D27" s="2" t="s">
        <v>689</v>
      </c>
    </row>
    <row r="28" spans="1:4" ht="30" x14ac:dyDescent="0.25">
      <c r="A28" s="2" t="s">
        <v>643</v>
      </c>
      <c r="B28" s="2" t="s">
        <v>690</v>
      </c>
      <c r="C28" s="2" t="s">
        <v>691</v>
      </c>
      <c r="D28" s="2" t="s">
        <v>692</v>
      </c>
    </row>
    <row r="29" spans="1:4" x14ac:dyDescent="0.25">
      <c r="A29" s="2" t="s">
        <v>693</v>
      </c>
      <c r="B29" s="2" t="s">
        <v>694</v>
      </c>
      <c r="C29" s="2" t="s">
        <v>695</v>
      </c>
      <c r="D29" s="2" t="s">
        <v>696</v>
      </c>
    </row>
    <row r="31" spans="1:4" x14ac:dyDescent="0.25">
      <c r="A31" s="7" t="s">
        <v>697</v>
      </c>
      <c r="B31" s="6"/>
      <c r="C31" s="6"/>
    </row>
    <row r="32" spans="1:4" x14ac:dyDescent="0.25">
      <c r="A32" s="7" t="s">
        <v>698</v>
      </c>
      <c r="B32" s="7" t="s">
        <v>699</v>
      </c>
      <c r="C32" s="7" t="s">
        <v>700</v>
      </c>
    </row>
    <row r="33" spans="1:3" ht="120" x14ac:dyDescent="0.25">
      <c r="A33" s="2" t="s">
        <v>701</v>
      </c>
      <c r="B33" s="2" t="s">
        <v>702</v>
      </c>
      <c r="C33" s="2" t="s">
        <v>703</v>
      </c>
    </row>
    <row r="34" spans="1:3" ht="105" x14ac:dyDescent="0.25">
      <c r="A34" s="2" t="s">
        <v>704</v>
      </c>
      <c r="B34" s="2" t="s">
        <v>705</v>
      </c>
      <c r="C34" s="2" t="s">
        <v>706</v>
      </c>
    </row>
    <row r="35" spans="1:3" ht="120" x14ac:dyDescent="0.25">
      <c r="A35" s="2" t="s">
        <v>707</v>
      </c>
      <c r="B35" s="2" t="s">
        <v>708</v>
      </c>
      <c r="C35" s="2" t="s">
        <v>709</v>
      </c>
    </row>
    <row r="36" spans="1:3" ht="240" x14ac:dyDescent="0.25">
      <c r="A36" s="2" t="s">
        <v>710</v>
      </c>
      <c r="B36" s="2" t="s">
        <v>711</v>
      </c>
      <c r="C36" s="2" t="s">
        <v>712</v>
      </c>
    </row>
    <row r="37" spans="1:3" ht="150" x14ac:dyDescent="0.25">
      <c r="A37" s="2" t="s">
        <v>713</v>
      </c>
      <c r="B37" s="2" t="s">
        <v>714</v>
      </c>
      <c r="C37" s="2" t="s">
        <v>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dimension ref="A1:D6"/>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5" t="s">
        <v>716</v>
      </c>
      <c r="B1" s="17"/>
      <c r="C1" s="17"/>
      <c r="D1" s="17"/>
    </row>
    <row r="2" spans="1:4" x14ac:dyDescent="0.25">
      <c r="A2" s="7" t="s">
        <v>717</v>
      </c>
      <c r="B2" s="7" t="s">
        <v>718</v>
      </c>
      <c r="C2" s="7" t="s">
        <v>1007</v>
      </c>
      <c r="D2" s="7" t="s">
        <v>719</v>
      </c>
    </row>
    <row r="3" spans="1:4" ht="105" x14ac:dyDescent="0.25">
      <c r="A3" t="s">
        <v>720</v>
      </c>
      <c r="B3" s="24">
        <v>46189</v>
      </c>
      <c r="C3" t="s">
        <v>1009</v>
      </c>
      <c r="D3" s="2" t="s">
        <v>721</v>
      </c>
    </row>
    <row r="4" spans="1:4" ht="105" x14ac:dyDescent="0.25">
      <c r="A4" t="s">
        <v>1008</v>
      </c>
      <c r="B4" s="24">
        <v>46202</v>
      </c>
      <c r="C4" t="s">
        <v>1009</v>
      </c>
      <c r="D4" s="2" t="s">
        <v>948</v>
      </c>
    </row>
    <row r="5" spans="1:4" ht="105" x14ac:dyDescent="0.25">
      <c r="A5" t="s">
        <v>1010</v>
      </c>
      <c r="B5" s="24">
        <v>46206</v>
      </c>
      <c r="C5" t="s">
        <v>1009</v>
      </c>
      <c r="D5" s="2" t="s">
        <v>1011</v>
      </c>
    </row>
    <row r="6" spans="1:4" ht="225" x14ac:dyDescent="0.25">
      <c r="A6" t="s">
        <v>947</v>
      </c>
      <c r="B6" s="24">
        <v>46208</v>
      </c>
      <c r="C6" t="s">
        <v>1012</v>
      </c>
      <c r="D6" s="2"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dimension ref="A1:AQ1651"/>
  <sheetViews>
    <sheetView tabSelected="1" workbookViewId="0">
      <pane ySplit="2" topLeftCell="A3" activePane="bottomLeft" state="frozenSplit"/>
      <selection pane="bottomLeft" activeCell="A3" sqref="A3"/>
    </sheetView>
  </sheetViews>
  <sheetFormatPr defaultRowHeight="15" outlineLevelCol="1" x14ac:dyDescent="0.25"/>
  <cols>
    <col min="1" max="1" width="28.7109375" customWidth="1" outlineLevel="1"/>
    <col min="2" max="2" width="20.7109375" customWidth="1" outlineLevel="1"/>
    <col min="3" max="3" width="9.7109375" customWidth="1" outlineLevel="1"/>
    <col min="4" max="4" width="11.7109375" customWidth="1" outlineLevel="1"/>
    <col min="5" max="5" width="15.7109375" customWidth="1" outlineLevel="1"/>
    <col min="6" max="6" width="6.7109375" hidden="1" customWidth="1" outlineLevel="1"/>
    <col min="7" max="7" width="10.7109375" hidden="1" customWidth="1" outlineLevel="1"/>
    <col min="8" max="8" width="7.7109375" customWidth="1" outlineLevel="1"/>
    <col min="9" max="9" width="16.7109375" customWidth="1" outlineLevel="1"/>
    <col min="10" max="10" width="2.7109375" customWidth="1"/>
    <col min="11" max="11" width="28.7109375" customWidth="1" outlineLevel="1"/>
    <col min="12" max="12" width="8.7109375" customWidth="1" outlineLevel="1"/>
    <col min="13" max="14" width="10.7109375" customWidth="1" outlineLevel="1"/>
    <col min="15" max="16" width="8.7109375" customWidth="1" outlineLevel="1"/>
    <col min="17" max="17" width="10.7109375" customWidth="1" outlineLevel="1"/>
    <col min="18" max="18" width="2.7109375" customWidth="1"/>
    <col min="19" max="19" width="22.7109375" customWidth="1" outlineLevel="1"/>
    <col min="20" max="21" width="12.7109375" customWidth="1" outlineLevel="1"/>
    <col min="22" max="22" width="14.7109375" customWidth="1" outlineLevel="1"/>
    <col min="23" max="23" width="10.7109375" customWidth="1" outlineLevel="1"/>
    <col min="24" max="24" width="13.7109375" customWidth="1" outlineLevel="1"/>
    <col min="25" max="25" width="10.7109375" customWidth="1" outlineLevel="1"/>
    <col min="26" max="26" width="12.7109375" customWidth="1" outlineLevel="1"/>
    <col min="27" max="27" width="2.7109375" customWidth="1"/>
    <col min="28" max="28" width="20.7109375" customWidth="1" outlineLevel="1"/>
    <col min="29" max="29" width="14.7109375" customWidth="1" outlineLevel="1"/>
    <col min="30" max="30" width="13.7109375" style="8" customWidth="1" outlineLevel="1"/>
    <col min="31" max="31" width="2.7109375" customWidth="1"/>
    <col min="32" max="32" width="16.7109375" customWidth="1" outlineLevel="1"/>
    <col min="33" max="33" width="10.7109375" customWidth="1" outlineLevel="1"/>
    <col min="34" max="34" width="9.7109375" style="8" customWidth="1" outlineLevel="1"/>
    <col min="35" max="35" width="10.7109375" style="8" customWidth="1" outlineLevel="1"/>
    <col min="36" max="37" width="9.7109375" style="8" customWidth="1" outlineLevel="1"/>
    <col min="38" max="38" width="12.7109375" style="8" customWidth="1" outlineLevel="1"/>
    <col min="39" max="39" width="9.7109375" style="8" customWidth="1" outlineLevel="1"/>
    <col min="40" max="40" width="14.7109375" style="8" customWidth="1" outlineLevel="1"/>
    <col min="41" max="41" width="17.7109375" style="8" customWidth="1" outlineLevel="1"/>
    <col min="42" max="42" width="14.7109375" style="8" customWidth="1" outlineLevel="1"/>
    <col min="43" max="43" width="15.7109375" style="8" customWidth="1" outlineLevel="1"/>
  </cols>
  <sheetData>
    <row r="1" spans="1:43" x14ac:dyDescent="0.25">
      <c r="A1" s="5" t="s">
        <v>992</v>
      </c>
      <c r="K1" s="5" t="s">
        <v>722</v>
      </c>
      <c r="S1" s="5" t="s">
        <v>725</v>
      </c>
      <c r="AB1" s="57" t="s">
        <v>749</v>
      </c>
      <c r="AC1" s="59"/>
      <c r="AF1" s="5" t="s">
        <v>759</v>
      </c>
    </row>
    <row r="2" spans="1:43" ht="30" x14ac:dyDescent="0.25">
      <c r="A2" s="3" t="s">
        <v>758</v>
      </c>
      <c r="C2" s="20" t="b">
        <v>1</v>
      </c>
      <c r="K2" s="32"/>
      <c r="L2" s="32" t="s">
        <v>723</v>
      </c>
      <c r="M2" s="32" t="s">
        <v>724</v>
      </c>
      <c r="N2" s="32" t="s">
        <v>238</v>
      </c>
      <c r="O2" s="32" t="s">
        <v>244</v>
      </c>
      <c r="P2" s="32" t="s">
        <v>112</v>
      </c>
      <c r="Q2" s="32" t="s">
        <v>117</v>
      </c>
      <c r="R2" s="2"/>
      <c r="S2" s="2"/>
      <c r="T2" s="2"/>
      <c r="U2" s="2"/>
      <c r="V2" s="2"/>
      <c r="W2" s="49" t="s">
        <v>852</v>
      </c>
      <c r="X2" s="49" t="str" cm="1">
        <f t="array" ref="X2">IFERROR(INDEX(_xlfn.TOROW(Header_Names),_xlfn.XMATCH("Response (y)",_xlfn.TAKE(Spec_Role,COLUMNS(Source_Data)))),"(none)")</f>
        <v>Life expectancy</v>
      </c>
      <c r="Y2" s="2"/>
      <c r="Z2" s="2"/>
      <c r="AA2" s="2"/>
      <c r="AB2" s="33" t="s">
        <v>750</v>
      </c>
      <c r="AC2" s="34"/>
      <c r="AD2" s="51"/>
      <c r="AE2" s="2"/>
      <c r="AF2" s="32" t="s">
        <v>993</v>
      </c>
      <c r="AG2" s="32" t="s">
        <v>640</v>
      </c>
      <c r="AH2" s="35" t="s">
        <v>633</v>
      </c>
      <c r="AI2" s="35" t="s">
        <v>167</v>
      </c>
      <c r="AJ2" s="35" t="s">
        <v>760</v>
      </c>
      <c r="AK2" s="35" t="s">
        <v>761</v>
      </c>
      <c r="AL2" s="35" t="s">
        <v>651</v>
      </c>
      <c r="AM2" s="35" t="s">
        <v>646</v>
      </c>
      <c r="AN2" s="35" t="s">
        <v>762</v>
      </c>
      <c r="AO2" s="35" t="s">
        <v>637</v>
      </c>
      <c r="AP2" s="35" t="s">
        <v>643</v>
      </c>
      <c r="AQ2" s="35" t="s">
        <v>693</v>
      </c>
    </row>
    <row r="3" spans="1:43" x14ac:dyDescent="0.25">
      <c r="A3" s="3" t="s">
        <v>949</v>
      </c>
      <c r="B3" s="3" t="s">
        <v>950</v>
      </c>
      <c r="C3" s="3" t="s">
        <v>946</v>
      </c>
      <c r="D3" s="3" t="s">
        <v>951</v>
      </c>
      <c r="E3" s="3" t="s">
        <v>952</v>
      </c>
      <c r="F3" s="3" t="s">
        <v>953</v>
      </c>
      <c r="G3" s="3" t="s">
        <v>954</v>
      </c>
      <c r="H3" s="3" t="s">
        <v>955</v>
      </c>
      <c r="I3" s="3" t="s">
        <v>991</v>
      </c>
      <c r="K3" t="str" cm="1">
        <f t="array" ref="K3:K21">TRANSPOSE(Constructed_Column_Names())</f>
        <v>Year: 2001</v>
      </c>
      <c r="L3" s="18" cm="1">
        <f t="array" ref="L3:L21">Pearson_R(X_s(),Response_Column(),Sample_Include())</f>
        <v>2.2180103842358277E-2</v>
      </c>
      <c r="M3" s="18" cm="1">
        <f t="array" ref="M3:M21">Spearman_R(X_s(),Response_Column(),Sample_Include())</f>
        <v>2.2377061596973398E-2</v>
      </c>
      <c r="N3" s="18" cm="1">
        <f t="array" ref="N3:N21">Skewness(X_s(),Sample_Include())</f>
        <v>4.697518378658164</v>
      </c>
      <c r="O3" s="18" cm="1">
        <f t="array" ref="O3:O21">Kurtosis(X_s(),Sample_Include())</f>
        <v>20.091045013897631</v>
      </c>
      <c r="P3" s="18" cm="1">
        <f t="array" ref="P3:P21">VIF(X_s(),Allow_Intercept,Sample_Include())</f>
        <v>1.9992429647926779</v>
      </c>
      <c r="Q3" s="18" cm="1">
        <f t="array" ref="Q3:Q21">Tolerance(X_s(),Allow_Intercept,Sample_Include())</f>
        <v>0.50018933046674507</v>
      </c>
      <c r="S3" s="57" t="s">
        <v>726</v>
      </c>
      <c r="T3" s="59"/>
      <c r="V3" s="57" t="s">
        <v>731</v>
      </c>
      <c r="W3" s="59"/>
      <c r="AB3" s="11" t="s">
        <v>751</v>
      </c>
      <c r="AC3" s="14" cm="1">
        <f t="array" ref="AC3:AC8">IF(Zero_Predictors_Selected(),IF(AND(Allow_Intercept,Intercept_Only_N()&gt;=2),_xlfn.LET(_xlpm.point,Intercept_Only_Point(),_xlpm.se_pred,Intercept_Only_S()*SQRT(1+1/Intercept_Only_N()),_xlpm.t_crit,_xlfn.T.INV.2T(alpha,Intercept_Only_DF()),_xlfn.VSTACK(_xlpm.point,_xlpm.se_pred,_xlpm.t_crit,_xlpm.point-_xlpm.t_crit*_xlpm.se_pred,_xlpm.point+_xlpm.t_crit*_xlpm.se_pred,1-alpha)),NA()),_xlfn.LET(_xlpm.pred_input,_xlfn.VSTACK($AC$12,_xlfn.TAKE($AC$13:$AC$62,COLUMNS(X_s()))),Prediction_Interval(X_s(),Response_Column(),_xlpm.pred_input,Allow_Intercept,Sample_Include(),alpha)))</f>
        <v>69.30230442692546</v>
      </c>
      <c r="AF3" t="str" cm="1">
        <f t="array" ref="AF3:AF1651">IFERROR(_xlfn._xlws.FILTER(Row_Labels(),Sample_Include()),NA())</f>
        <v>Afghanistan</v>
      </c>
      <c r="AG3" cm="1">
        <f t="array" ref="AG3:AG1651">Dependent_Variable(Response_Column(),Sample_Include())</f>
        <v>65</v>
      </c>
      <c r="AH3" s="8" cm="1">
        <f t="array" ref="AH3:AH1651">Predictions(X_s(),Response_Column(),Allow_Intercept,Sample_Include())</f>
        <v>65.073751371362434</v>
      </c>
      <c r="AI3" s="8" cm="1">
        <f t="array" ref="AI3:AI1651">Residuals(X_s(),Response_Column(),Allow_Intercept,Sample_Include())</f>
        <v>-7.3751371362433815E-2</v>
      </c>
      <c r="AJ3" s="8" cm="1">
        <f t="array" ref="AJ3:AJ1651">LOOCV_Residual(X_s(),Response_Column(),Allow_Intercept,Sample_Include())</f>
        <v>-0.14768802334838549</v>
      </c>
      <c r="AK3" s="8" cm="1">
        <f t="array" ref="AK3:AK1651">Hat_Diagonal(X_s(),Allow_Intercept,Sample_Include())</f>
        <v>0.50062727030708776</v>
      </c>
      <c r="AL3" s="8" cm="1">
        <f t="array" ref="AL3:AL1651">Studentized_Residuals(X_s(),Response_Column(),Allow_Intercept,Sample_Include())</f>
        <v>-2.2666937876007154E-2</v>
      </c>
      <c r="AM3" s="8" cm="1">
        <f t="array" ref="AM3:AM1651">Cooks_Distance(X_s(),Response_Column(),Allow_Intercept,Sample_Include())</f>
        <v>2.5754041650634802E-5</v>
      </c>
      <c r="AN3" s="8" cm="1">
        <f t="array" ref="AN3:AN1651">_xlfn._xlws.SORT(Normal_Scores(Response_Column(),Sample_Include()))</f>
        <v>-3.4287229888501014</v>
      </c>
      <c r="AO3" s="8" cm="1">
        <f t="array" ref="AO3:AO1651">Studentized_Residuals_Ranked(X_s(),Response_Column(),Allow_Intercept,Sample_Include())</f>
        <v>-5.5941042776455463</v>
      </c>
      <c r="AP3" s="8" cm="1">
        <f t="array" ref="AP3:AP1651">SQRT(ABS(Studentized_Residuals(X_s(),Response_Column(),Allow_Intercept,Sample_Include())))</f>
        <v>0.15055543124048085</v>
      </c>
      <c r="AQ3" s="8" cm="1">
        <f t="array" ref="AQ3:AQ1651">LOOCV_Residual(X_s(),Response_Column(),Allow_Intercept,Sample_Include())</f>
        <v>-0.14768802334838549</v>
      </c>
    </row>
    <row r="4" spans="1:43" x14ac:dyDescent="0.25">
      <c r="A4" t="str" cm="1">
        <f t="array" ref="A4:A26">TRANSPOSE(Header_Names)</f>
        <v>Country</v>
      </c>
      <c r="B4" s="20" t="s">
        <v>988</v>
      </c>
      <c r="C4" s="20" t="b">
        <v>0</v>
      </c>
      <c r="D4" s="20" t="s">
        <v>956</v>
      </c>
      <c r="E4" s="20"/>
      <c r="F4" s="20"/>
      <c r="G4" s="20" t="s">
        <v>957</v>
      </c>
      <c r="H4" t="str" cm="1">
        <f t="array" ref="H4">IF(OR($B4&lt;&gt;"Predictor (x)",$D4&lt;&gt;"Categorical"),"",_xlfn.LET(_xlpm.col,INDEX(Source_Data,0,ROW()-3),_xlpm.x,IF(_xlpm.col="","",_xlpm.col),IFERROR(ROWS(_xlfn.UNIQUE(_xlfn._xlws.FILTER(_xlpm.x,(_xlpm.x&lt;&gt;"")*Sample_Include()))),0)))</f>
        <v/>
      </c>
      <c r="I4" t="str" cm="1">
        <f t="array" ref="I4">IF(OR($B4&lt;&gt;"Predictor (x)",$D4&lt;&gt;"Categorical"),"",IF($E4&lt;&gt;"",$E4,_xlfn.LET(_xlpm.col,INDEX(Source_Data,0,ROW()-3),_xlpm.x,IF(_xlpm.col="","",_xlpm.col),IFERROR(INDEX(_xlfn._xlws.SORT(_xlfn.UNIQUE(_xlfn._xlws.FILTER(_xlpm.x,(_xlpm.x&lt;&gt;"")*Sample_Include()))),1,1),""))))</f>
        <v/>
      </c>
      <c r="K4" t="str">
        <v>Year: 2002</v>
      </c>
      <c r="L4" s="18">
        <v>-1.8565780018645197E-2</v>
      </c>
      <c r="M4" s="18">
        <v>-1.4636581009559523E-2</v>
      </c>
      <c r="N4" s="18">
        <v>4.1762910958250821</v>
      </c>
      <c r="O4" s="18">
        <v>15.460156807174712</v>
      </c>
      <c r="P4" s="18">
        <v>2.2143908872072777</v>
      </c>
      <c r="Q4" s="18">
        <v>0.45159145378401078</v>
      </c>
      <c r="S4" s="11" t="s">
        <v>727</v>
      </c>
      <c r="T4" s="14" cm="1">
        <f t="array" ref="T4">Multiple_R(X_s(),Response_Column(),Allow_Intercept,Sample_Include())</f>
        <v>0.85393497332207757</v>
      </c>
      <c r="V4" s="11" t="s">
        <v>55</v>
      </c>
      <c r="W4" s="14" cm="1">
        <f t="array" ref="W4">PRESS(X_s(),Response_Column(),Allow_Intercept,Sample_Include())</f>
        <v>35356.298046359603</v>
      </c>
      <c r="AB4" s="11" t="s">
        <v>752</v>
      </c>
      <c r="AC4" s="14">
        <v>4.6057088335025336</v>
      </c>
      <c r="AF4" t="str">
        <v>Afghanistan</v>
      </c>
      <c r="AG4">
        <v>59.9</v>
      </c>
      <c r="AH4" s="8">
        <v>62.302509084032771</v>
      </c>
      <c r="AI4" s="8">
        <v>-2.4025090840327721</v>
      </c>
      <c r="AJ4" s="8">
        <v>-2.4228558167174432</v>
      </c>
      <c r="AK4" s="8">
        <v>8.3978305866493942E-3</v>
      </c>
      <c r="AL4" s="8">
        <v>-0.52400022033450988</v>
      </c>
      <c r="AM4" s="8">
        <v>1.1626863783851176E-4</v>
      </c>
      <c r="AN4" s="8">
        <v>-3.118249953252767</v>
      </c>
      <c r="AO4" s="8">
        <v>-5.4916740023776045</v>
      </c>
      <c r="AP4" s="8">
        <v>0.72387859502440732</v>
      </c>
      <c r="AQ4" s="8">
        <v>-2.4228558167174432</v>
      </c>
    </row>
    <row r="5" spans="1:43" x14ac:dyDescent="0.25">
      <c r="A5" t="str">
        <v>Year</v>
      </c>
      <c r="B5" s="20" t="s">
        <v>989</v>
      </c>
      <c r="C5" s="20" t="b">
        <v>1</v>
      </c>
      <c r="D5" s="20" t="s">
        <v>958</v>
      </c>
      <c r="E5" s="20"/>
      <c r="F5" s="20"/>
      <c r="G5" s="20" t="s">
        <v>957</v>
      </c>
      <c r="H5" cm="1">
        <f t="array" ref="H5">IF(OR($B5&lt;&gt;"Predictor (x)",$D5&lt;&gt;"Categorical"),"",_xlfn.LET(_xlpm.col,INDEX(Source_Data,0,ROW()-3),_xlpm.x,IF(_xlpm.col="","",_xlpm.col),IFERROR(ROWS(_xlfn.UNIQUE(_xlfn._xlws.FILTER(_xlpm.x,(_xlpm.x&lt;&gt;"")*Sample_Include()))),0)))</f>
        <v>16</v>
      </c>
      <c r="I5" cm="1">
        <f t="array" ref="I5">IF(OR($B5&lt;&gt;"Predictor (x)",$D5&lt;&gt;"Categorical"),"",IF($E5&lt;&gt;"",$E5,_xlfn.LET(_xlpm.col,INDEX(Source_Data,0,ROW()-3),_xlpm.x,IF(_xlpm.col="","",_xlpm.col),IFERROR(INDEX(_xlfn._xlws.SORT(_xlfn.UNIQUE(_xlfn._xlws.FILTER(_xlpm.x,(_xlpm.x&lt;&gt;"")*Sample_Include()))),1,1),""))))</f>
        <v>2000</v>
      </c>
      <c r="K5" t="str">
        <v>Year: 2003</v>
      </c>
      <c r="L5" s="18">
        <v>-2.6937028857175579E-2</v>
      </c>
      <c r="M5" s="18">
        <v>-2.3945046273478359E-2</v>
      </c>
      <c r="N5" s="18">
        <v>3.800697580101208</v>
      </c>
      <c r="O5" s="18">
        <v>12.460413325104852</v>
      </c>
      <c r="P5" s="18">
        <v>2.4123131636807442</v>
      </c>
      <c r="Q5" s="18">
        <v>0.41453987610554871</v>
      </c>
      <c r="S5" s="11" t="s">
        <v>728</v>
      </c>
      <c r="T5" s="14" cm="1">
        <f t="array" ref="T5">R_Squared(X_s(),Response_Column(),Allow_Intercept,Sample_Include())</f>
        <v>0.7292049386625773</v>
      </c>
      <c r="V5" s="11" t="s">
        <v>668</v>
      </c>
      <c r="W5" s="14" cm="1">
        <f t="array" ref="W5">1-PRESS(X_s(),Response_Column(),Allow_Intercept,Sample_Include())/SS_Total(Response_Column(),Allow_Intercept,Sample_Include())</f>
        <v>0.72275943701333945</v>
      </c>
      <c r="AB5" s="11" t="s">
        <v>753</v>
      </c>
      <c r="AC5" s="14">
        <v>1.9614213233068194</v>
      </c>
      <c r="AF5" t="str">
        <v>Afghanistan</v>
      </c>
      <c r="AG5">
        <v>59.9</v>
      </c>
      <c r="AH5" s="8">
        <v>62.111513891320939</v>
      </c>
      <c r="AI5" s="8">
        <v>-2.2115138913209407</v>
      </c>
      <c r="AJ5" s="8">
        <v>-2.2303948495835622</v>
      </c>
      <c r="AK5" s="8">
        <v>8.465298539470192E-3</v>
      </c>
      <c r="AL5" s="8">
        <v>-0.48235954618385846</v>
      </c>
      <c r="AM5" s="8">
        <v>9.9322151969964196E-5</v>
      </c>
      <c r="AN5" s="8">
        <v>-2.9644605992605717</v>
      </c>
      <c r="AO5" s="8">
        <v>-5.2453869621321587</v>
      </c>
      <c r="AP5" s="8">
        <v>0.69452109124479322</v>
      </c>
      <c r="AQ5" s="8">
        <v>-2.2303948495835622</v>
      </c>
    </row>
    <row r="6" spans="1:43" x14ac:dyDescent="0.25">
      <c r="A6" t="str">
        <v>Status</v>
      </c>
      <c r="B6" s="20" t="s">
        <v>989</v>
      </c>
      <c r="C6" s="20" t="b">
        <v>1</v>
      </c>
      <c r="D6" s="20" t="s">
        <v>958</v>
      </c>
      <c r="E6" s="20"/>
      <c r="F6" s="20"/>
      <c r="G6" s="20" t="s">
        <v>957</v>
      </c>
      <c r="H6" cm="1">
        <f t="array" ref="H6">IF(OR($B6&lt;&gt;"Predictor (x)",$D6&lt;&gt;"Categorical"),"",_xlfn.LET(_xlpm.col,INDEX(Source_Data,0,ROW()-3),_xlpm.x,IF(_xlpm.col="","",_xlpm.col),IFERROR(ROWS(_xlfn.UNIQUE(_xlfn._xlws.FILTER(_xlpm.x,(_xlpm.x&lt;&gt;"")*Sample_Include()))),0)))</f>
        <v>2</v>
      </c>
      <c r="I6" t="str" cm="1">
        <f t="array" ref="I6">IF(OR($B6&lt;&gt;"Predictor (x)",$D6&lt;&gt;"Categorical"),"",IF($E6&lt;&gt;"",$E6,_xlfn.LET(_xlpm.col,INDEX(Source_Data,0,ROW()-3),_xlpm.x,IF(_xlpm.col="","",_xlpm.col),IFERROR(INDEX(_xlfn._xlws.SORT(_xlfn.UNIQUE(_xlfn._xlws.FILTER(_xlpm.x,(_xlpm.x&lt;&gt;"")*Sample_Include()))),1,1),""))))</f>
        <v>Developed</v>
      </c>
      <c r="K6" t="str">
        <v>Year: 2004</v>
      </c>
      <c r="L6" s="18">
        <v>-2.5485955198354782E-2</v>
      </c>
      <c r="M6" s="18">
        <v>-3.2458123232621622E-2</v>
      </c>
      <c r="N6" s="18">
        <v>3.6194143696917429</v>
      </c>
      <c r="O6" s="18">
        <v>11.113638163338805</v>
      </c>
      <c r="P6" s="18">
        <v>2.5261162436776687</v>
      </c>
      <c r="Q6" s="18">
        <v>0.39586460144214947</v>
      </c>
      <c r="S6" s="11" t="s">
        <v>729</v>
      </c>
      <c r="T6" s="14" cm="1">
        <f t="array" ref="T6">Adjusted_R_Squared(X_s(),Response_Column(),Allow_Intercept,Sample_Include())</f>
        <v>0.72604649411659139</v>
      </c>
      <c r="V6" s="11" t="s">
        <v>732</v>
      </c>
      <c r="W6" s="14" cm="1">
        <f t="array" ref="W6">(Regression_Degrees_Of_Freedom(X_s())+IF(Allow_Intercept,1,0))/Observations(Response_Column(),Sample_Include())</f>
        <v>1.2128562765312311E-2</v>
      </c>
      <c r="AB6" s="11" t="s">
        <v>746</v>
      </c>
      <c r="AC6" s="14">
        <v>60.268568911951014</v>
      </c>
      <c r="AF6" t="str">
        <v>Afghanistan</v>
      </c>
      <c r="AG6">
        <v>59.5</v>
      </c>
      <c r="AH6" s="8">
        <v>61.733691503960685</v>
      </c>
      <c r="AI6" s="8">
        <v>-2.2336915039606851</v>
      </c>
      <c r="AJ6" s="8">
        <v>-2.2530036527314801</v>
      </c>
      <c r="AK6" s="8">
        <v>8.5717343366849882E-3</v>
      </c>
      <c r="AL6" s="8">
        <v>-0.48722291901902637</v>
      </c>
      <c r="AM6" s="8">
        <v>1.0262019346563272E-4</v>
      </c>
      <c r="AN6" s="8">
        <v>-2.9644605992605717</v>
      </c>
      <c r="AO6" s="8">
        <v>-5.1644174474533449</v>
      </c>
      <c r="AP6" s="8">
        <v>0.69801355217433014</v>
      </c>
      <c r="AQ6" s="8">
        <v>-2.2530036527314801</v>
      </c>
    </row>
    <row r="7" spans="1:43" x14ac:dyDescent="0.25">
      <c r="A7" t="str">
        <v>Life expectancy</v>
      </c>
      <c r="B7" s="20" t="s">
        <v>990</v>
      </c>
      <c r="C7" s="20" t="b">
        <v>0</v>
      </c>
      <c r="D7" s="20" t="s">
        <v>956</v>
      </c>
      <c r="E7" s="20"/>
      <c r="F7" s="20"/>
      <c r="G7" s="20" t="s">
        <v>957</v>
      </c>
      <c r="H7" t="str" cm="1">
        <f t="array" ref="H7">IF(OR($B7&lt;&gt;"Predictor (x)",$D7&lt;&gt;"Categorical"),"",_xlfn.LET(_xlpm.col,INDEX(Source_Data,0,ROW()-3),_xlpm.x,IF(_xlpm.col="","",_xlpm.col),IFERROR(ROWS(_xlfn.UNIQUE(_xlfn._xlws.FILTER(_xlpm.x,(_xlpm.x&lt;&gt;"")*Sample_Include()))),0)))</f>
        <v/>
      </c>
      <c r="I7" t="str" cm="1">
        <f t="array" ref="I7">IF(OR($B7&lt;&gt;"Predictor (x)",$D7&lt;&gt;"Categorical"),"",IF($E7&lt;&gt;"",$E7,_xlfn.LET(_xlpm.col,INDEX(Source_Data,0,ROW()-3),_xlpm.x,IF(_xlpm.col="","",_xlpm.col),IFERROR(INDEX(_xlfn._xlws.SORT(_xlfn.UNIQUE(_xlfn._xlws.FILTER(_xlpm.x,(_xlpm.x&lt;&gt;"")*Sample_Include()))),1,1),""))))</f>
        <v/>
      </c>
      <c r="K7" t="str">
        <v>Year: 2005</v>
      </c>
      <c r="L7" s="18">
        <v>-2.5219654747890886E-2</v>
      </c>
      <c r="M7" s="18">
        <v>-2.5536600391258265E-2</v>
      </c>
      <c r="N7" s="18">
        <v>3.4762572580182267</v>
      </c>
      <c r="O7" s="18">
        <v>10.096608796372387</v>
      </c>
      <c r="P7" s="18">
        <v>2.622641382023335</v>
      </c>
      <c r="Q7" s="18">
        <v>0.38129498255248018</v>
      </c>
      <c r="S7" s="11" t="s">
        <v>730</v>
      </c>
      <c r="T7" s="14" cm="1">
        <f t="array" ref="T7">SE_Regression(X_s(),Response_Column(),Allow_Intercept,Sample_Include())</f>
        <v>4.6043129526298916</v>
      </c>
      <c r="V7" s="11" t="s">
        <v>58</v>
      </c>
      <c r="W7" s="14" cm="1">
        <f t="array" ref="W7">AIC(X_s(),Response_Column(),Allow_Intercept,Sample_Include())</f>
        <v>5055.9021644114346</v>
      </c>
      <c r="AB7" s="11" t="s">
        <v>747</v>
      </c>
      <c r="AC7" s="14">
        <v>78.336039941899912</v>
      </c>
      <c r="AF7" t="str">
        <v>Afghanistan</v>
      </c>
      <c r="AG7">
        <v>59.2</v>
      </c>
      <c r="AH7" s="8">
        <v>61.288147432930288</v>
      </c>
      <c r="AI7" s="8">
        <v>-2.0881474329302847</v>
      </c>
      <c r="AJ7" s="8">
        <v>-2.1061444781053336</v>
      </c>
      <c r="AK7" s="8">
        <v>8.5450192815065829E-3</v>
      </c>
      <c r="AL7" s="8">
        <v>-0.45547004979546546</v>
      </c>
      <c r="AM7" s="8">
        <v>8.9398390808356963E-5</v>
      </c>
      <c r="AN7" s="8">
        <v>-2.7786903070508315</v>
      </c>
      <c r="AO7" s="8">
        <v>-4.976103611800303</v>
      </c>
      <c r="AP7" s="8">
        <v>0.67488521231055687</v>
      </c>
      <c r="AQ7" s="8">
        <v>-2.1061444781053336</v>
      </c>
    </row>
    <row r="8" spans="1:43" x14ac:dyDescent="0.25">
      <c r="A8" t="str">
        <v>Adult Mortality</v>
      </c>
      <c r="B8" s="20" t="s">
        <v>989</v>
      </c>
      <c r="C8" s="20" t="b">
        <v>1</v>
      </c>
      <c r="D8" s="20" t="s">
        <v>956</v>
      </c>
      <c r="E8" s="20"/>
      <c r="F8" s="20"/>
      <c r="G8" s="20" t="s">
        <v>957</v>
      </c>
      <c r="H8" t="str" cm="1">
        <f t="array" ref="H8">IF(OR($B8&lt;&gt;"Predictor (x)",$D8&lt;&gt;"Categorical"),"",_xlfn.LET(_xlpm.col,INDEX(Source_Data,0,ROW()-3),_xlpm.x,IF(_xlpm.col="","",_xlpm.col),IFERROR(ROWS(_xlfn.UNIQUE(_xlfn._xlws.FILTER(_xlpm.x,(_xlpm.x&lt;&gt;"")*Sample_Include()))),0)))</f>
        <v/>
      </c>
      <c r="I8" t="str" cm="1">
        <f t="array" ref="I8">IF(OR($B8&lt;&gt;"Predictor (x)",$D8&lt;&gt;"Categorical"),"",IF($E8&lt;&gt;"",$E8,_xlfn.LET(_xlpm.col,INDEX(Source_Data,0,ROW()-3),_xlpm.x,IF(_xlpm.col="","",_xlpm.col),IFERROR(INDEX(_xlfn._xlws.SORT(_xlfn.UNIQUE(_xlfn._xlws.FILTER(_xlpm.x,(_xlpm.x&lt;&gt;"")*Sample_Include()))),1,1),""))))</f>
        <v/>
      </c>
      <c r="K8" t="str">
        <v>Year: 2006</v>
      </c>
      <c r="L8" s="18">
        <v>-1.2330981490303454E-2</v>
      </c>
      <c r="M8" s="18">
        <v>-1.3001812378660915E-2</v>
      </c>
      <c r="N8" s="18">
        <v>3.4000303573888169</v>
      </c>
      <c r="O8" s="18">
        <v>9.5718142027292537</v>
      </c>
      <c r="P8" s="18">
        <v>2.6775015970696874</v>
      </c>
      <c r="Q8" s="18">
        <v>0.37348250364982805</v>
      </c>
      <c r="S8" s="12" t="s">
        <v>6</v>
      </c>
      <c r="T8" s="16" cm="1">
        <f t="array" ref="T8">Observations(Response_Column(),Sample_Include())</f>
        <v>1649</v>
      </c>
      <c r="V8" s="11" t="s">
        <v>62</v>
      </c>
      <c r="W8" s="14" cm="1">
        <f t="array" ref="W8">BIC(X_s(),Response_Column(),Allow_Intercept,Sample_Include())</f>
        <v>5164.060650862627</v>
      </c>
      <c r="AB8" s="12" t="s">
        <v>754</v>
      </c>
      <c r="AC8" s="23">
        <v>0.95</v>
      </c>
      <c r="AF8" t="str">
        <v>Afghanistan</v>
      </c>
      <c r="AG8">
        <v>58.8</v>
      </c>
      <c r="AH8" s="8">
        <v>60.70020220823131</v>
      </c>
      <c r="AI8" s="8">
        <v>-1.9002022082313133</v>
      </c>
      <c r="AJ8" s="8">
        <v>-1.9168048429144833</v>
      </c>
      <c r="AK8" s="8">
        <v>8.6616197494189667E-3</v>
      </c>
      <c r="AL8" s="8">
        <v>-0.41449951191867679</v>
      </c>
      <c r="AM8" s="8">
        <v>7.5057698740513796E-5</v>
      </c>
      <c r="AN8" s="8">
        <v>-2.7786903070508315</v>
      </c>
      <c r="AO8" s="8">
        <v>-4.9055116225892794</v>
      </c>
      <c r="AP8" s="8">
        <v>0.64381636505969375</v>
      </c>
      <c r="AQ8" s="8">
        <v>-1.9168048429144833</v>
      </c>
    </row>
    <row r="9" spans="1:43" x14ac:dyDescent="0.25">
      <c r="A9" t="str">
        <v>infant deaths</v>
      </c>
      <c r="B9" s="20" t="s">
        <v>989</v>
      </c>
      <c r="C9" s="20" t="b">
        <v>0</v>
      </c>
      <c r="D9" s="20" t="s">
        <v>956</v>
      </c>
      <c r="E9" s="20"/>
      <c r="F9" s="20"/>
      <c r="G9" s="20" t="s">
        <v>957</v>
      </c>
      <c r="H9" t="str" cm="1">
        <f t="array" ref="H9">IF(OR($B9&lt;&gt;"Predictor (x)",$D9&lt;&gt;"Categorical"),"",_xlfn.LET(_xlpm.col,INDEX(Source_Data,0,ROW()-3),_xlpm.x,IF(_xlpm.col="","",_xlpm.col),IFERROR(ROWS(_xlfn.UNIQUE(_xlfn._xlws.FILTER(_xlpm.x,(_xlpm.x&lt;&gt;"")*Sample_Include()))),0)))</f>
        <v/>
      </c>
      <c r="I9" t="str" cm="1">
        <f t="array" ref="I9">IF(OR($B9&lt;&gt;"Predictor (x)",$D9&lt;&gt;"Categorical"),"",IF($E9&lt;&gt;"",$E9,_xlfn.LET(_xlpm.col,INDEX(Source_Data,0,ROW()-3),_xlpm.x,IF(_xlpm.col="","",_xlpm.col),IFERROR(INDEX(_xlfn._xlws.SORT(_xlfn.UNIQUE(_xlfn._xlws.FILTER(_xlpm.x,(_xlpm.x&lt;&gt;"")*Sample_Include()))),1,1),""))))</f>
        <v/>
      </c>
      <c r="K9" t="str">
        <v>Year: 2007</v>
      </c>
      <c r="L9" s="18">
        <v>-2.0010000647526414E-2</v>
      </c>
      <c r="M9" s="18">
        <v>-1.7417904824051297E-2</v>
      </c>
      <c r="N9" s="18">
        <v>3.2923951989063318</v>
      </c>
      <c r="O9" s="18">
        <v>8.8505991865414337</v>
      </c>
      <c r="P9" s="18">
        <v>2.7583023181599122</v>
      </c>
      <c r="Q9" s="18">
        <v>0.36254184083313568</v>
      </c>
      <c r="V9" s="11" t="s">
        <v>66</v>
      </c>
      <c r="W9" s="14" cm="1">
        <f t="array" ref="W9">AICc(X_s(),Response_Column(),Allow_Intercept,Sample_Include())</f>
        <v>5056.4181349274049</v>
      </c>
      <c r="AF9" t="str">
        <v>Afghanistan</v>
      </c>
      <c r="AG9">
        <v>58.6</v>
      </c>
      <c r="AH9" s="8">
        <v>60.459650561142091</v>
      </c>
      <c r="AI9" s="8">
        <v>-1.8596505611420895</v>
      </c>
      <c r="AJ9" s="8">
        <v>-1.876171985650821</v>
      </c>
      <c r="AK9" s="8">
        <v>8.805922183621414E-3</v>
      </c>
      <c r="AL9" s="8">
        <v>-0.40568332915282124</v>
      </c>
      <c r="AM9" s="8">
        <v>7.3107254095852503E-5</v>
      </c>
      <c r="AN9" s="8">
        <v>-2.6570161854420777</v>
      </c>
      <c r="AO9" s="8">
        <v>-4.8416734585250634</v>
      </c>
      <c r="AP9" s="8">
        <v>0.63693275088726697</v>
      </c>
      <c r="AQ9" s="8">
        <v>-1.876171985650821</v>
      </c>
    </row>
    <row r="10" spans="1:43" x14ac:dyDescent="0.25">
      <c r="A10" t="str">
        <v>Alcohol</v>
      </c>
      <c r="B10" s="20" t="s">
        <v>989</v>
      </c>
      <c r="C10" s="20" t="b">
        <v>0</v>
      </c>
      <c r="D10" s="20" t="s">
        <v>956</v>
      </c>
      <c r="E10" s="20"/>
      <c r="F10" s="20"/>
      <c r="G10" s="20" t="s">
        <v>957</v>
      </c>
      <c r="H10" t="str" cm="1">
        <f t="array" ref="H10">IF(OR($B10&lt;&gt;"Predictor (x)",$D10&lt;&gt;"Categorical"),"",_xlfn.LET(_xlpm.col,INDEX(Source_Data,0,ROW()-3),_xlpm.x,IF(_xlpm.col="","",_xlpm.col),IFERROR(ROWS(_xlfn.UNIQUE(_xlfn._xlws.FILTER(_xlpm.x,(_xlpm.x&lt;&gt;"")*Sample_Include()))),0)))</f>
        <v/>
      </c>
      <c r="I10" t="str" cm="1">
        <f t="array" ref="I10">IF(OR($B10&lt;&gt;"Predictor (x)",$D10&lt;&gt;"Categorical"),"",IF($E10&lt;&gt;"",$E10,_xlfn.LET(_xlpm.col,INDEX(Source_Data,0,ROW()-3),_xlpm.x,IF(_xlpm.col="","",_xlpm.col),IFERROR(INDEX(_xlfn._xlws.SORT(_xlfn.UNIQUE(_xlfn._xlws.FILTER(_xlpm.x,(_xlpm.x&lt;&gt;"")*Sample_Include()))),1,1),""))))</f>
        <v/>
      </c>
      <c r="K10" t="str">
        <v>Year: 2008</v>
      </c>
      <c r="L10" s="18">
        <v>-2.0520611501988122E-2</v>
      </c>
      <c r="M10" s="18">
        <v>-1.9417661919081616E-2</v>
      </c>
      <c r="N10" s="18">
        <v>3.2413294925017211</v>
      </c>
      <c r="O10" s="18">
        <v>8.516544759416032</v>
      </c>
      <c r="P10" s="18">
        <v>2.8088105868198703</v>
      </c>
      <c r="Q10" s="18">
        <v>0.35602258290125499</v>
      </c>
      <c r="V10" s="12" t="s">
        <v>672</v>
      </c>
      <c r="W10" s="23" cm="1">
        <f t="array" ref="W10">QQ_Correlation(X_s(),Response_Column(),Allow_Intercept,Sample_Include())</f>
        <v>0.96139725901745132</v>
      </c>
      <c r="AB10" s="5" t="s">
        <v>755</v>
      </c>
      <c r="AF10" t="str">
        <v>Afghanistan</v>
      </c>
      <c r="AG10">
        <v>58.1</v>
      </c>
      <c r="AH10" s="8">
        <v>59.76673733231388</v>
      </c>
      <c r="AI10" s="8">
        <v>-1.666737332313879</v>
      </c>
      <c r="AJ10" s="8">
        <v>-1.6820659728348657</v>
      </c>
      <c r="AK10" s="8">
        <v>9.1129841329307439E-3</v>
      </c>
      <c r="AL10" s="8">
        <v>-0.36365558305346085</v>
      </c>
      <c r="AM10" s="8">
        <v>6.0811679758517911E-5</v>
      </c>
      <c r="AN10" s="8">
        <v>-2.6570161854420777</v>
      </c>
      <c r="AO10" s="8">
        <v>-4.6973427803821401</v>
      </c>
      <c r="AP10" s="8">
        <v>0.60303862484376647</v>
      </c>
      <c r="AQ10" s="8">
        <v>-1.6820659728348657</v>
      </c>
    </row>
    <row r="11" spans="1:43" x14ac:dyDescent="0.25">
      <c r="A11" t="str">
        <v>percentage expenditure</v>
      </c>
      <c r="B11" s="20" t="s">
        <v>989</v>
      </c>
      <c r="C11" s="20" t="b">
        <v>0</v>
      </c>
      <c r="D11" s="20" t="s">
        <v>956</v>
      </c>
      <c r="E11" s="20"/>
      <c r="F11" s="20"/>
      <c r="G11" s="20" t="s">
        <v>957</v>
      </c>
      <c r="H11" t="str" cm="1">
        <f t="array" ref="H11">IF(OR($B11&lt;&gt;"Predictor (x)",$D11&lt;&gt;"Categorical"),"",_xlfn.LET(_xlpm.col,INDEX(Source_Data,0,ROW()-3),_xlpm.x,IF(_xlpm.col="","",_xlpm.col),IFERROR(ROWS(_xlfn.UNIQUE(_xlfn._xlws.FILTER(_xlpm.x,(_xlpm.x&lt;&gt;"")*Sample_Include()))),0)))</f>
        <v/>
      </c>
      <c r="I11" t="str" cm="1">
        <f t="array" ref="I11">IF(OR($B11&lt;&gt;"Predictor (x)",$D11&lt;&gt;"Categorical"),"",IF($E11&lt;&gt;"",$E11,_xlfn.LET(_xlpm.col,INDEX(Source_Data,0,ROW()-3),_xlpm.x,IF(_xlpm.col="","",_xlpm.col),IFERROR(INDEX(_xlfn._xlws.SORT(_xlfn.UNIQUE(_xlfn._xlws.FILTER(_xlpm.x,(_xlpm.x&lt;&gt;"")*Sample_Include()))),1,1),""))))</f>
        <v/>
      </c>
      <c r="K11" t="str">
        <v>Year: 2009</v>
      </c>
      <c r="L11" s="18">
        <v>-1.7103774510659395E-2</v>
      </c>
      <c r="M11" s="18">
        <v>-1.063424995640622E-2</v>
      </c>
      <c r="N11" s="18">
        <v>3.1919531931201388</v>
      </c>
      <c r="O11" s="18">
        <v>8.1985073335511984</v>
      </c>
      <c r="P11" s="18">
        <v>2.8397674375472342</v>
      </c>
      <c r="Q11" s="18">
        <v>0.35214151228655566</v>
      </c>
      <c r="AB11" s="3" t="s">
        <v>756</v>
      </c>
      <c r="AC11" s="3" t="s">
        <v>757</v>
      </c>
      <c r="AD11" s="50" t="s">
        <v>994</v>
      </c>
      <c r="AF11" t="str">
        <v>Afghanistan</v>
      </c>
      <c r="AG11">
        <v>57.5</v>
      </c>
      <c r="AH11" s="8">
        <v>58.732446525935742</v>
      </c>
      <c r="AI11" s="8">
        <v>-1.2324465259357424</v>
      </c>
      <c r="AJ11" s="8">
        <v>-1.2443776137400271</v>
      </c>
      <c r="AK11" s="8">
        <v>9.5879961778043109E-3</v>
      </c>
      <c r="AL11" s="8">
        <v>-0.26896471074204936</v>
      </c>
      <c r="AM11" s="8">
        <v>3.501648640293579E-5</v>
      </c>
      <c r="AN11" s="8">
        <v>-2.5652792972685243</v>
      </c>
      <c r="AO11" s="8">
        <v>-4.6870802281737989</v>
      </c>
      <c r="AP11" s="8">
        <v>0.51861807791673575</v>
      </c>
      <c r="AQ11" s="8">
        <v>-1.2443776137400271</v>
      </c>
    </row>
    <row r="12" spans="1:43" x14ac:dyDescent="0.25">
      <c r="A12" t="str">
        <v>Hepatitis B</v>
      </c>
      <c r="B12" s="20" t="s">
        <v>989</v>
      </c>
      <c r="C12" s="20" t="b">
        <v>0</v>
      </c>
      <c r="D12" s="20" t="s">
        <v>956</v>
      </c>
      <c r="E12" s="20"/>
      <c r="F12" s="20"/>
      <c r="G12" s="20" t="s">
        <v>957</v>
      </c>
      <c r="H12" t="str" cm="1">
        <f t="array" ref="H12">IF(OR($B12&lt;&gt;"Predictor (x)",$D12&lt;&gt;"Categorical"),"",_xlfn.LET(_xlpm.col,INDEX(Source_Data,0,ROW()-3),_xlpm.x,IF(_xlpm.col="","",_xlpm.col),IFERROR(ROWS(_xlfn.UNIQUE(_xlfn._xlws.FILTER(_xlpm.x,(_xlpm.x&lt;&gt;"")*Sample_Include()))),0)))</f>
        <v/>
      </c>
      <c r="I12" t="str" cm="1">
        <f t="array" ref="I12">IF(OR($B12&lt;&gt;"Predictor (x)",$D12&lt;&gt;"Categorical"),"",IF($E12&lt;&gt;"",$E12,_xlfn.LET(_xlpm.col,INDEX(Source_Data,0,ROW()-3),_xlpm.x,IF(_xlpm.col="","",_xlpm.col),IFERROR(INDEX(_xlfn._xlws.SORT(_xlfn.UNIQUE(_xlfn._xlws.FILTER(_xlpm.x,(_xlpm.x&lt;&gt;"")*Sample_Include()))),1,1),""))))</f>
        <v/>
      </c>
      <c r="K12" t="str">
        <v>Year: 2010</v>
      </c>
      <c r="L12" s="18">
        <v>-5.771466097132829E-3</v>
      </c>
      <c r="M12" s="18">
        <v>-3.3732515033106873E-3</v>
      </c>
      <c r="N12" s="18">
        <v>3.1599255968695532</v>
      </c>
      <c r="O12" s="18">
        <v>7.9948248865175566</v>
      </c>
      <c r="P12" s="18">
        <v>2.8679940225282623</v>
      </c>
      <c r="Q12" s="18">
        <v>0.34867576157584046</v>
      </c>
      <c r="S12" s="3" t="s">
        <v>733</v>
      </c>
      <c r="T12" s="20">
        <v>0.05</v>
      </c>
      <c r="AB12" t="s">
        <v>758</v>
      </c>
      <c r="AC12" s="20">
        <f>IF(Allow_Intercept,1,0)</f>
        <v>1</v>
      </c>
      <c r="AF12" t="str">
        <v>Afghanistan</v>
      </c>
      <c r="AG12">
        <v>57.3</v>
      </c>
      <c r="AH12" s="8">
        <v>58.843735144781903</v>
      </c>
      <c r="AI12" s="8">
        <v>-1.5437351447819054</v>
      </c>
      <c r="AJ12" s="8">
        <v>-1.5595622386453356</v>
      </c>
      <c r="AK12" s="8">
        <v>1.0148420801197329E-2</v>
      </c>
      <c r="AL12" s="8">
        <v>-0.33699458043963171</v>
      </c>
      <c r="AM12" s="8">
        <v>5.8216249612701798E-5</v>
      </c>
      <c r="AN12" s="8">
        <v>-2.5264513477970261</v>
      </c>
      <c r="AO12" s="8">
        <v>-4.4903131895291484</v>
      </c>
      <c r="AP12" s="8">
        <v>0.5805123430553667</v>
      </c>
      <c r="AQ12" s="8">
        <v>-1.5595622386453356</v>
      </c>
    </row>
    <row r="13" spans="1:43" x14ac:dyDescent="0.25">
      <c r="A13" t="str">
        <v>Measles</v>
      </c>
      <c r="B13" s="20" t="s">
        <v>989</v>
      </c>
      <c r="C13" s="20" t="b">
        <v>0</v>
      </c>
      <c r="D13" s="20" t="s">
        <v>956</v>
      </c>
      <c r="E13" s="20"/>
      <c r="F13" s="20"/>
      <c r="G13" s="20" t="s">
        <v>957</v>
      </c>
      <c r="H13" t="str" cm="1">
        <f t="array" ref="H13">IF(OR($B13&lt;&gt;"Predictor (x)",$D13&lt;&gt;"Categorical"),"",_xlfn.LET(_xlpm.col,INDEX(Source_Data,0,ROW()-3),_xlpm.x,IF(_xlpm.col="","",_xlpm.col),IFERROR(ROWS(_xlfn.UNIQUE(_xlfn._xlws.FILTER(_xlpm.x,(_xlpm.x&lt;&gt;"")*Sample_Include()))),0)))</f>
        <v/>
      </c>
      <c r="I13" t="str" cm="1">
        <f t="array" ref="I13">IF(OR($B13&lt;&gt;"Predictor (x)",$D13&lt;&gt;"Categorical"),"",IF($E13&lt;&gt;"",$E13,_xlfn.LET(_xlpm.col,INDEX(Source_Data,0,ROW()-3),_xlpm.x,IF(_xlpm.col="","",_xlpm.col),IFERROR(INDEX(_xlfn._xlws.SORT(_xlfn.UNIQUE(_xlfn._xlws.FILTER(_xlpm.x,(_xlpm.x&lt;&gt;"")*Sample_Include()))),1,1),""))))</f>
        <v/>
      </c>
      <c r="K13" t="str">
        <v>Year: 2011</v>
      </c>
      <c r="L13" s="18">
        <v>1.8654551622585627E-2</v>
      </c>
      <c r="M13" s="18">
        <v>2.0082251646763111E-2</v>
      </c>
      <c r="N13" s="18">
        <v>3.1285782013051966</v>
      </c>
      <c r="O13" s="18">
        <v>7.7974572917458849</v>
      </c>
      <c r="P13" s="18">
        <v>2.905155971110926</v>
      </c>
      <c r="Q13" s="18">
        <v>0.34421559804157498</v>
      </c>
      <c r="S13" s="57" t="s">
        <v>734</v>
      </c>
      <c r="T13" s="58"/>
      <c r="U13" s="58"/>
      <c r="V13" s="58"/>
      <c r="W13" s="58"/>
      <c r="X13" s="59"/>
      <c r="AB13" t="str" cm="1">
        <f t="array" ref="AB13:AB31">TRANSPOSE(Constructed_Column_Names())</f>
        <v>Year: 2001</v>
      </c>
      <c r="AC13" s="21" cm="1">
        <f t="array" ref="AC13">IF(ROW()-12&lt;=IFERROR(ROWS(_xlfn.ANCHORARRAY($AD$13)),0),INDEX(_xlfn.ANCHORARRAY($AD$13),ROW()-12),"")</f>
        <v>4.0024257125530621E-2</v>
      </c>
      <c r="AD13" s="8" cm="1">
        <f t="array" ref="AD13:AD31">IFERROR(TRANSPOSE(_xlfn.BYCOL(_xlfn._xlws.FILTER(X_s(),Sample_Include()),_xlfn.LAMBDA(_xlpm.c,AVERAGE(_xlpm.c)))),"")</f>
        <v>4.0024257125530621E-2</v>
      </c>
      <c r="AF13" t="str">
        <v>Afghanistan</v>
      </c>
      <c r="AG13">
        <v>57.3</v>
      </c>
      <c r="AH13" s="8">
        <v>57.990198849604127</v>
      </c>
      <c r="AI13" s="8">
        <v>-0.6901988496041298</v>
      </c>
      <c r="AJ13" s="8">
        <v>-0.69757181829959192</v>
      </c>
      <c r="AK13" s="8">
        <v>1.0569476148612882E-2</v>
      </c>
      <c r="AL13" s="8">
        <v>-0.1507012117154039</v>
      </c>
      <c r="AM13" s="8">
        <v>1.2130303073158398E-5</v>
      </c>
      <c r="AN13" s="8">
        <v>-2.5264513477970261</v>
      </c>
      <c r="AO13" s="8">
        <v>-4.3640565165099847</v>
      </c>
      <c r="AP13" s="8">
        <v>0.38820253955300693</v>
      </c>
      <c r="AQ13" s="8">
        <v>-0.69757181829959192</v>
      </c>
    </row>
    <row r="14" spans="1:43" x14ac:dyDescent="0.25">
      <c r="A14" t="str">
        <v>BMI</v>
      </c>
      <c r="B14" s="20" t="s">
        <v>989</v>
      </c>
      <c r="C14" s="20" t="b">
        <v>0</v>
      </c>
      <c r="D14" s="20" t="s">
        <v>956</v>
      </c>
      <c r="E14" s="20"/>
      <c r="F14" s="20"/>
      <c r="G14" s="20" t="s">
        <v>957</v>
      </c>
      <c r="H14" t="str" cm="1">
        <f t="array" ref="H14">IF(OR($B14&lt;&gt;"Predictor (x)",$D14&lt;&gt;"Categorical"),"",_xlfn.LET(_xlpm.col,INDEX(Source_Data,0,ROW()-3),_xlpm.x,IF(_xlpm.col="","",_xlpm.col),IFERROR(ROWS(_xlfn.UNIQUE(_xlfn._xlws.FILTER(_xlpm.x,(_xlpm.x&lt;&gt;"")*Sample_Include()))),0)))</f>
        <v/>
      </c>
      <c r="I14" t="str" cm="1">
        <f t="array" ref="I14">IF(OR($B14&lt;&gt;"Predictor (x)",$D14&lt;&gt;"Categorical"),"",IF($E14&lt;&gt;"",$E14,_xlfn.LET(_xlpm.col,INDEX(Source_Data,0,ROW()-3),_xlpm.x,IF(_xlpm.col="","",_xlpm.col),IFERROR(INDEX(_xlfn._xlws.SORT(_xlfn.UNIQUE(_xlfn._xlws.FILTER(_xlpm.x,(_xlpm.x&lt;&gt;"")*Sample_Include()))),1,1),""))))</f>
        <v/>
      </c>
      <c r="K14" t="str">
        <v>Year: 2012</v>
      </c>
      <c r="L14" s="18">
        <v>3.1227124359874226E-2</v>
      </c>
      <c r="M14" s="18">
        <v>3.2438379478408927E-2</v>
      </c>
      <c r="N14" s="18">
        <v>3.144168505913949</v>
      </c>
      <c r="O14" s="18">
        <v>7.8953700778689866</v>
      </c>
      <c r="P14" s="18">
        <v>2.8931723413884454</v>
      </c>
      <c r="Q14" s="18">
        <v>0.3456413521221815</v>
      </c>
      <c r="S14" s="26"/>
      <c r="T14" s="69" t="s">
        <v>735</v>
      </c>
      <c r="U14" s="69" t="s">
        <v>736</v>
      </c>
      <c r="V14" s="69" t="s">
        <v>737</v>
      </c>
      <c r="W14" s="69" t="s">
        <v>738</v>
      </c>
      <c r="X14" s="28" t="s">
        <v>676</v>
      </c>
      <c r="AB14" t="str">
        <v>Year: 2002</v>
      </c>
      <c r="AC14" s="21" cm="1">
        <f t="array" ref="AC14">IF(ROW()-12&lt;=IFERROR(ROWS(_xlfn.ANCHORARRAY($AD$13)),0),INDEX(_xlfn.ANCHORARRAY($AD$13),ROW()-12),"")</f>
        <v>4.9120679199514856E-2</v>
      </c>
      <c r="AD14" s="8">
        <v>4.9120679199514856E-2</v>
      </c>
      <c r="AF14" t="str">
        <v>Afghanistan</v>
      </c>
      <c r="AG14">
        <v>57</v>
      </c>
      <c r="AH14" s="8">
        <v>56.875540739626288</v>
      </c>
      <c r="AI14" s="8">
        <v>0.1244592603737118</v>
      </c>
      <c r="AJ14" s="8">
        <v>0.12597025856835406</v>
      </c>
      <c r="AK14" s="8">
        <v>1.1994880472697939E-2</v>
      </c>
      <c r="AL14" s="8">
        <v>2.7194606782552408E-2</v>
      </c>
      <c r="AM14" s="8">
        <v>4.4892345961381076E-7</v>
      </c>
      <c r="AN14" s="8">
        <v>-2.5264513477970261</v>
      </c>
      <c r="AO14" s="8">
        <v>-4.3372689492935166</v>
      </c>
      <c r="AP14" s="8">
        <v>0.16490787362206938</v>
      </c>
      <c r="AQ14" s="8">
        <v>0.12597025856835406</v>
      </c>
    </row>
    <row r="15" spans="1:43" x14ac:dyDescent="0.25">
      <c r="A15" t="str">
        <v>under-five deaths</v>
      </c>
      <c r="B15" s="20" t="s">
        <v>989</v>
      </c>
      <c r="C15" s="20" t="b">
        <v>0</v>
      </c>
      <c r="D15" s="20" t="s">
        <v>956</v>
      </c>
      <c r="E15" s="20"/>
      <c r="F15" s="20"/>
      <c r="G15" s="20" t="s">
        <v>957</v>
      </c>
      <c r="H15" t="str" cm="1">
        <f t="array" ref="H15">IF(OR($B15&lt;&gt;"Predictor (x)",$D15&lt;&gt;"Categorical"),"",_xlfn.LET(_xlpm.col,INDEX(Source_Data,0,ROW()-3),_xlpm.x,IF(_xlpm.col="","",_xlpm.col),IFERROR(ROWS(_xlfn.UNIQUE(_xlfn._xlws.FILTER(_xlpm.x,(_xlpm.x&lt;&gt;"")*Sample_Include()))),0)))</f>
        <v/>
      </c>
      <c r="I15" t="str" cm="1">
        <f t="array" ref="I15">IF(OR($B15&lt;&gt;"Predictor (x)",$D15&lt;&gt;"Categorical"),"",IF($E15&lt;&gt;"",$E15,_xlfn.LET(_xlpm.col,INDEX(Source_Data,0,ROW()-3),_xlpm.x,IF(_xlpm.col="","",_xlpm.col),IFERROR(INDEX(_xlfn._xlws.SORT(_xlfn.UNIQUE(_xlfn._xlws.FILTER(_xlpm.x,(_xlpm.x&lt;&gt;"")*Sample_Include()))),1,1),""))))</f>
        <v/>
      </c>
      <c r="K15" t="str">
        <v>Year: 2013</v>
      </c>
      <c r="L15" s="18">
        <v>3.6106307622519922E-2</v>
      </c>
      <c r="M15" s="18">
        <v>3.1551070501529423E-2</v>
      </c>
      <c r="N15" s="18">
        <v>3.1285782013051961</v>
      </c>
      <c r="O15" s="18">
        <v>7.7974572917458884</v>
      </c>
      <c r="P15" s="18">
        <v>2.9026898540056441</v>
      </c>
      <c r="Q15" s="18">
        <v>0.34450804264190449</v>
      </c>
      <c r="S15" s="11" t="s">
        <v>739</v>
      </c>
      <c r="T15" s="56" cm="1">
        <f t="array" ref="T15">Regression_Degrees_Of_Freedom(X_s())</f>
        <v>19</v>
      </c>
      <c r="U15" s="55" cm="1">
        <f t="array" ref="U15">SS_Regression(X_s(),Response_Column(),Allow_Intercept,Sample_Include())</f>
        <v>92995.003582762001</v>
      </c>
      <c r="V15" s="55" cm="1">
        <f t="array" ref="V15">MS_Regression(X_s(),Response_Column(),Allow_Intercept,Sample_Include())</f>
        <v>4894.4738727769472</v>
      </c>
      <c r="W15" s="55" cm="1">
        <f t="array" ref="W15">F_Statistic(X_s(),Response_Column(),Allow_Intercept,Sample_Include())</f>
        <v>230.87470051970089</v>
      </c>
      <c r="X15" s="29" cm="1">
        <f t="array" ref="X15">F_Statistic_P_Value(X_s(),Response_Column(),Allow_Intercept,Sample_Include())</f>
        <v>0</v>
      </c>
      <c r="AB15" t="str">
        <v>Year: 2003</v>
      </c>
      <c r="AC15" s="21" cm="1">
        <f t="array" ref="AC15">IF(ROW()-12&lt;=IFERROR(ROWS(_xlfn.ANCHORARRAY($AD$13)),0),INDEX(_xlfn.ANCHORARRAY($AD$13),ROW()-12),"")</f>
        <v>5.7610673135233471E-2</v>
      </c>
      <c r="AD15" s="8">
        <v>5.7610673135233471E-2</v>
      </c>
      <c r="AF15" t="str">
        <v>Afghanistan</v>
      </c>
      <c r="AG15">
        <v>56.7</v>
      </c>
      <c r="AH15" s="8">
        <v>56.016613381412782</v>
      </c>
      <c r="AI15" s="8">
        <v>0.68338661858722105</v>
      </c>
      <c r="AJ15" s="8">
        <v>0.69247093167994833</v>
      </c>
      <c r="AK15" s="8">
        <v>1.3118692319240753E-2</v>
      </c>
      <c r="AL15" s="8">
        <v>0.14940639068209324</v>
      </c>
      <c r="AM15" s="8">
        <v>1.4836585928018835E-5</v>
      </c>
      <c r="AN15" s="8">
        <v>-2.4285172603656537</v>
      </c>
      <c r="AO15" s="8">
        <v>-4.0896681544866942</v>
      </c>
      <c r="AP15" s="8">
        <v>0.38653122859879413</v>
      </c>
      <c r="AQ15" s="8">
        <v>0.69247093167994833</v>
      </c>
    </row>
    <row r="16" spans="1:43" x14ac:dyDescent="0.25">
      <c r="A16" t="str">
        <v>Polio</v>
      </c>
      <c r="B16" s="20" t="s">
        <v>989</v>
      </c>
      <c r="C16" s="20" t="b">
        <v>0</v>
      </c>
      <c r="D16" s="20" t="s">
        <v>956</v>
      </c>
      <c r="E16" s="20"/>
      <c r="F16" s="20"/>
      <c r="G16" s="20" t="s">
        <v>957</v>
      </c>
      <c r="H16" t="str" cm="1">
        <f t="array" ref="H16">IF(OR($B16&lt;&gt;"Predictor (x)",$D16&lt;&gt;"Categorical"),"",_xlfn.LET(_xlpm.col,INDEX(Source_Data,0,ROW()-3),_xlpm.x,IF(_xlpm.col="","",_xlpm.col),IFERROR(ROWS(_xlfn.UNIQUE(_xlfn._xlws.FILTER(_xlpm.x,(_xlpm.x&lt;&gt;"")*Sample_Include()))),0)))</f>
        <v/>
      </c>
      <c r="I16" t="str" cm="1">
        <f t="array" ref="I16">IF(OR($B16&lt;&gt;"Predictor (x)",$D16&lt;&gt;"Categorical"),"",IF($E16&lt;&gt;"",$E16,_xlfn.LET(_xlpm.col,INDEX(Source_Data,0,ROW()-3),_xlpm.x,IF(_xlpm.col="","",_xlpm.col),IFERROR(INDEX(_xlfn._xlws.SORT(_xlfn.UNIQUE(_xlfn._xlws.FILTER(_xlpm.x,(_xlpm.x&lt;&gt;"")*Sample_Include()))),1,1),""))))</f>
        <v/>
      </c>
      <c r="K16" t="str">
        <v>Year: 2014</v>
      </c>
      <c r="L16" s="18">
        <v>4.067142188510009E-2</v>
      </c>
      <c r="M16" s="18">
        <v>3.7082108989516846E-2</v>
      </c>
      <c r="N16" s="18">
        <v>3.1131515277607145</v>
      </c>
      <c r="O16" s="18">
        <v>7.7010512380892839</v>
      </c>
      <c r="P16" s="18">
        <v>2.9210782713966057</v>
      </c>
      <c r="Q16" s="18">
        <v>0.34233933742620559</v>
      </c>
      <c r="S16" s="11" t="s">
        <v>740</v>
      </c>
      <c r="T16" s="56" cm="1">
        <f t="array" ref="T16">Residual_Degrees_Of_Freedom(X_s(),Response_Column(),Allow_Intercept,Sample_Include())</f>
        <v>1629</v>
      </c>
      <c r="U16" s="55" cm="1">
        <f t="array" ref="U16">SS_Residual(X_s(),Response_Column(),Allow_Intercept,Sample_Include())</f>
        <v>34534.307660415529</v>
      </c>
      <c r="V16" s="55" cm="1">
        <f t="array" ref="V16">MS_Residual(X_s(),Response_Column(),Allow_Intercept,Sample_Include())</f>
        <v>21.199697765755388</v>
      </c>
      <c r="W16" s="54"/>
      <c r="X16" s="30"/>
      <c r="AB16" t="str">
        <v>Year: 2004</v>
      </c>
      <c r="AC16" s="21" cm="1">
        <f t="array" ref="AC16">IF(ROW()-12&lt;=IFERROR(ROWS(_xlfn.ANCHORARRAY($AD$13)),0),INDEX(_xlfn.ANCHORARRAY($AD$13),ROW()-12),"")</f>
        <v>6.2462098241358399E-2</v>
      </c>
      <c r="AD16" s="8">
        <v>6.2462098241358399E-2</v>
      </c>
      <c r="AF16" t="str">
        <v>Afghanistan</v>
      </c>
      <c r="AG16">
        <v>56.2</v>
      </c>
      <c r="AH16" s="8">
        <v>65.448195290330077</v>
      </c>
      <c r="AI16" s="8">
        <v>-9.2481952903300737</v>
      </c>
      <c r="AJ16" s="8">
        <v>-9.4249813137492637</v>
      </c>
      <c r="AK16" s="8">
        <v>1.8757174951773384E-2</v>
      </c>
      <c r="AL16" s="8">
        <v>-2.0277009759509448</v>
      </c>
      <c r="AM16" s="8">
        <v>3.9297847206798001E-3</v>
      </c>
      <c r="AN16" s="8">
        <v>-2.4004805754973497</v>
      </c>
      <c r="AO16" s="8">
        <v>-4.0412961823394635</v>
      </c>
      <c r="AP16" s="8">
        <v>1.4239736570424837</v>
      </c>
      <c r="AQ16" s="8">
        <v>-9.4249813137492637</v>
      </c>
    </row>
    <row r="17" spans="1:43" x14ac:dyDescent="0.25">
      <c r="A17" t="str">
        <v>Total expenditure</v>
      </c>
      <c r="B17" s="20" t="s">
        <v>989</v>
      </c>
      <c r="C17" s="20" t="b">
        <v>0</v>
      </c>
      <c r="D17" s="20" t="s">
        <v>956</v>
      </c>
      <c r="E17" s="20"/>
      <c r="F17" s="20"/>
      <c r="G17" s="20" t="s">
        <v>957</v>
      </c>
      <c r="H17" t="str" cm="1">
        <f t="array" ref="H17">IF(OR($B17&lt;&gt;"Predictor (x)",$D17&lt;&gt;"Categorical"),"",_xlfn.LET(_xlpm.col,INDEX(Source_Data,0,ROW()-3),_xlpm.x,IF(_xlpm.col="","",_xlpm.col),IFERROR(ROWS(_xlfn.UNIQUE(_xlfn._xlws.FILTER(_xlpm.x,(_xlpm.x&lt;&gt;"")*Sample_Include()))),0)))</f>
        <v/>
      </c>
      <c r="I17" t="str" cm="1">
        <f t="array" ref="I17">IF(OR($B17&lt;&gt;"Predictor (x)",$D17&lt;&gt;"Categorical"),"",IF($E17&lt;&gt;"",$E17,_xlfn.LET(_xlpm.col,INDEX(Source_Data,0,ROW()-3),_xlpm.x,IF(_xlpm.col="","",_xlpm.col),IFERROR(INDEX(_xlfn._xlws.SORT(_xlfn.UNIQUE(_xlfn._xlws.FILTER(_xlpm.x,(_xlpm.x&lt;&gt;"")*Sample_Include()))),1,1),""))))</f>
        <v/>
      </c>
      <c r="K17" t="str">
        <v>Year: 2015</v>
      </c>
      <c r="L17" s="18">
        <v>8.312199931556111E-3</v>
      </c>
      <c r="M17" s="18">
        <v>7.2839966743753863E-3</v>
      </c>
      <c r="N17" s="18">
        <v>28.687944841771991</v>
      </c>
      <c r="O17" s="18">
        <v>821.99514047183789</v>
      </c>
      <c r="P17" s="18">
        <v>1.0322148632839843</v>
      </c>
      <c r="Q17" s="18">
        <v>0.96879054504069728</v>
      </c>
      <c r="S17" s="12" t="s">
        <v>741</v>
      </c>
      <c r="T17" s="13" cm="1">
        <f t="array" ref="T17">Total_Degrees_Of_Freedom(Response_Column(),Allow_Intercept,Sample_Include())</f>
        <v>1648</v>
      </c>
      <c r="U17" s="27" cm="1">
        <f t="array" ref="U17">SS_Total(Response_Column(),Allow_Intercept,Sample_Include())</f>
        <v>127529.31124317752</v>
      </c>
      <c r="V17" s="19"/>
      <c r="W17" s="19"/>
      <c r="X17" s="31"/>
      <c r="AB17" t="str">
        <v>Year: 2005</v>
      </c>
      <c r="AC17" s="21" cm="1">
        <f t="array" ref="AC17">IF(ROW()-12&lt;=IFERROR(ROWS(_xlfn.ANCHORARRAY($AD$13)),0),INDEX(_xlfn.ANCHORARRAY($AD$13),ROW()-12),"")</f>
        <v>6.6707095209217707E-2</v>
      </c>
      <c r="AD17" s="8">
        <v>6.6707095209217707E-2</v>
      </c>
      <c r="AF17" t="str">
        <v>Afghanistan</v>
      </c>
      <c r="AG17">
        <v>55.3</v>
      </c>
      <c r="AH17" s="8">
        <v>55.342557361449231</v>
      </c>
      <c r="AI17" s="8">
        <v>-4.2557361449233611E-2</v>
      </c>
      <c r="AJ17" s="8">
        <v>-4.337123212645725E-2</v>
      </c>
      <c r="AK17" s="8">
        <v>1.8765219186087184E-2</v>
      </c>
      <c r="AL17" s="8">
        <v>-9.3308969323604007E-3</v>
      </c>
      <c r="AM17" s="8">
        <v>8.3252540797544541E-8</v>
      </c>
      <c r="AN17" s="8">
        <v>-2.3742127090260081</v>
      </c>
      <c r="AO17" s="8">
        <v>-3.5678925308703615</v>
      </c>
      <c r="AP17" s="8">
        <v>9.6596567911910833E-2</v>
      </c>
      <c r="AQ17" s="8">
        <v>-4.337123212645725E-2</v>
      </c>
    </row>
    <row r="18" spans="1:43" x14ac:dyDescent="0.25">
      <c r="A18" t="str">
        <v>Diphtheria</v>
      </c>
      <c r="B18" s="20" t="s">
        <v>989</v>
      </c>
      <c r="C18" s="20" t="b">
        <v>0</v>
      </c>
      <c r="D18" s="20" t="s">
        <v>956</v>
      </c>
      <c r="E18" s="20"/>
      <c r="F18" s="20"/>
      <c r="G18" s="20" t="s">
        <v>957</v>
      </c>
      <c r="H18" t="str" cm="1">
        <f t="array" ref="H18">IF(OR($B18&lt;&gt;"Predictor (x)",$D18&lt;&gt;"Categorical"),"",_xlfn.LET(_xlpm.col,INDEX(Source_Data,0,ROW()-3),_xlpm.x,IF(_xlpm.col="","",_xlpm.col),IFERROR(ROWS(_xlfn.UNIQUE(_xlfn._xlws.FILTER(_xlpm.x,(_xlpm.x&lt;&gt;"")*Sample_Include()))),0)))</f>
        <v/>
      </c>
      <c r="I18" t="str" cm="1">
        <f t="array" ref="I18">IF(OR($B18&lt;&gt;"Predictor (x)",$D18&lt;&gt;"Categorical"),"",IF($E18&lt;&gt;"",$E18,_xlfn.LET(_xlpm.col,INDEX(Source_Data,0,ROW()-3),_xlpm.x,IF(_xlpm.col="","",_xlpm.col),IFERROR(INDEX(_xlfn._xlws.SORT(_xlfn.UNIQUE(_xlfn._xlws.FILTER(_xlpm.x,(_xlpm.x&lt;&gt;"")*Sample_Include()))),1,1),""))))</f>
        <v/>
      </c>
      <c r="K18" t="str">
        <v>Status: Developing</v>
      </c>
      <c r="L18" s="18">
        <v>-0.44279757614852266</v>
      </c>
      <c r="M18" s="18">
        <v>-0.48311301293785774</v>
      </c>
      <c r="N18" s="18">
        <v>-1.9983268605219138</v>
      </c>
      <c r="O18" s="18">
        <v>1.9957293041634845</v>
      </c>
      <c r="P18" s="18">
        <v>1.5441717349566819</v>
      </c>
      <c r="Q18" s="18">
        <v>0.64759636338509496</v>
      </c>
      <c r="AB18" t="str">
        <v>Year: 2006</v>
      </c>
      <c r="AC18" s="21" cm="1">
        <f t="array" ref="AC18">IF(ROW()-12&lt;=IFERROR(ROWS(_xlfn.ANCHORARRAY($AD$13)),0),INDEX(_xlfn.ANCHORARRAY($AD$13),ROW()-12),"")</f>
        <v>6.9132807762280174E-2</v>
      </c>
      <c r="AD18" s="8">
        <v>6.9132807762280174E-2</v>
      </c>
      <c r="AF18" t="str">
        <v>Afghanistan</v>
      </c>
      <c r="AG18">
        <v>54.8</v>
      </c>
      <c r="AH18" s="8">
        <v>55.249957051721815</v>
      </c>
      <c r="AI18" s="8">
        <v>-0.44995705172181744</v>
      </c>
      <c r="AJ18" s="8">
        <v>-0.45928663921220464</v>
      </c>
      <c r="AK18" s="8">
        <v>2.031321334840018E-2</v>
      </c>
      <c r="AL18" s="8">
        <v>-9.8733061198350194E-2</v>
      </c>
      <c r="AM18" s="8">
        <v>1.0106169746008851E-5</v>
      </c>
      <c r="AN18" s="8">
        <v>-2.3494875599978426</v>
      </c>
      <c r="AO18" s="8">
        <v>-3.5420484781305559</v>
      </c>
      <c r="AP18" s="8">
        <v>0.31421817451947331</v>
      </c>
      <c r="AQ18" s="8">
        <v>-0.45928663921220464</v>
      </c>
    </row>
    <row r="19" spans="1:43" x14ac:dyDescent="0.25">
      <c r="A19" t="str">
        <v>HIV/AIDS</v>
      </c>
      <c r="B19" s="20" t="s">
        <v>989</v>
      </c>
      <c r="C19" s="20" t="b">
        <v>0</v>
      </c>
      <c r="D19" s="20" t="s">
        <v>956</v>
      </c>
      <c r="E19" s="20"/>
      <c r="F19" s="20"/>
      <c r="G19" s="20" t="s">
        <v>957</v>
      </c>
      <c r="H19" t="str" cm="1">
        <f t="array" ref="H19">IF(OR($B19&lt;&gt;"Predictor (x)",$D19&lt;&gt;"Categorical"),"",_xlfn.LET(_xlpm.col,INDEX(Source_Data,0,ROW()-3),_xlpm.x,IF(_xlpm.col="","",_xlpm.col),IFERROR(ROWS(_xlfn.UNIQUE(_xlfn._xlws.FILTER(_xlpm.x,(_xlpm.x&lt;&gt;"")*Sample_Include()))),0)))</f>
        <v/>
      </c>
      <c r="I19" t="str" cm="1">
        <f t="array" ref="I19">IF(OR($B19&lt;&gt;"Predictor (x)",$D19&lt;&gt;"Categorical"),"",IF($E19&lt;&gt;"",$E19,_xlfn.LET(_xlpm.col,INDEX(Source_Data,0,ROW()-3),_xlpm.x,IF(_xlpm.col="","",_xlpm.col),IFERROR(INDEX(_xlfn._xlws.SORT(_xlfn.UNIQUE(_xlfn._xlws.FILTER(_xlpm.x,(_xlpm.x&lt;&gt;"")*Sample_Include()))),1,1),""))))</f>
        <v/>
      </c>
      <c r="K19" t="str">
        <v>Adult Mortality</v>
      </c>
      <c r="L19" s="18">
        <v>-0.70252306230697348</v>
      </c>
      <c r="M19" s="18">
        <v>-0.65562080697254088</v>
      </c>
      <c r="N19" s="18">
        <v>1.2764291138226984</v>
      </c>
      <c r="O19" s="18">
        <v>2.4009445877439255</v>
      </c>
      <c r="P19" s="18">
        <v>1.2305658735188991</v>
      </c>
      <c r="Q19" s="18">
        <v>0.81263426974487918</v>
      </c>
      <c r="S19" s="5" t="s">
        <v>742</v>
      </c>
      <c r="AB19" t="str">
        <v>Year: 2007</v>
      </c>
      <c r="AC19" s="21" cm="1">
        <f t="array" ref="AC19">IF(ROW()-12&lt;=IFERROR(ROWS(_xlfn.ANCHORARRAY($AD$13)),0),INDEX(_xlfn.ANCHORARRAY($AD$13),ROW()-12),"")</f>
        <v>7.2771376591873868E-2</v>
      </c>
      <c r="AD19" s="8">
        <v>7.2771376591873868E-2</v>
      </c>
      <c r="AF19" t="str">
        <v>Albania</v>
      </c>
      <c r="AG19">
        <v>77.8</v>
      </c>
      <c r="AH19" s="8">
        <v>77.726248628637549</v>
      </c>
      <c r="AI19" s="8">
        <v>7.3751371362448026E-2</v>
      </c>
      <c r="AJ19" s="8">
        <v>0.14768802334841397</v>
      </c>
      <c r="AK19" s="8">
        <v>0.50062727030708787</v>
      </c>
      <c r="AL19" s="8">
        <v>2.2666937876011525E-2</v>
      </c>
      <c r="AM19" s="8">
        <v>2.5754041650644753E-5</v>
      </c>
      <c r="AN19" s="8">
        <v>-2.3261203997549518</v>
      </c>
      <c r="AO19" s="8">
        <v>-3.5249371871354129</v>
      </c>
      <c r="AP19" s="8">
        <v>0.15055543124049536</v>
      </c>
      <c r="AQ19" s="8">
        <v>0.14768802334841397</v>
      </c>
    </row>
    <row r="20" spans="1:43" x14ac:dyDescent="0.25">
      <c r="A20" t="str">
        <v>GDP</v>
      </c>
      <c r="B20" s="20" t="s">
        <v>989</v>
      </c>
      <c r="C20" s="20" t="b">
        <v>1</v>
      </c>
      <c r="D20" s="20" t="s">
        <v>956</v>
      </c>
      <c r="E20" s="20"/>
      <c r="F20" s="20"/>
      <c r="G20" s="20" t="s">
        <v>957</v>
      </c>
      <c r="H20" t="str" cm="1">
        <f t="array" ref="H20">IF(OR($B20&lt;&gt;"Predictor (x)",$D20&lt;&gt;"Categorical"),"",_xlfn.LET(_xlpm.col,INDEX(Source_Data,0,ROW()-3),_xlpm.x,IF(_xlpm.col="","",_xlpm.col),IFERROR(ROWS(_xlfn.UNIQUE(_xlfn._xlws.FILTER(_xlpm.x,(_xlpm.x&lt;&gt;"")*Sample_Include()))),0)))</f>
        <v/>
      </c>
      <c r="I20" t="str" cm="1">
        <f t="array" ref="I20">IF(OR($B20&lt;&gt;"Predictor (x)",$D20&lt;&gt;"Categorical"),"",IF($E20&lt;&gt;"",$E20,_xlfn.LET(_xlpm.col,INDEX(Source_Data,0,ROW()-3),_xlpm.x,IF(_xlpm.col="","",_xlpm.col),IFERROR(INDEX(_xlfn._xlws.SORT(_xlfn.UNIQUE(_xlfn._xlws.FILTER(_xlpm.x,(_xlpm.x&lt;&gt;"")*Sample_Include()))),1,1),""))))</f>
        <v/>
      </c>
      <c r="K20" t="str">
        <v>GDP</v>
      </c>
      <c r="L20" s="18">
        <v>0.44132180991356607</v>
      </c>
      <c r="M20" s="18">
        <v>0.57079636904265585</v>
      </c>
      <c r="N20" s="18">
        <v>4.5172974225641669</v>
      </c>
      <c r="O20" s="18">
        <v>28.015318265499179</v>
      </c>
      <c r="P20" s="18">
        <v>1.4572858738376286</v>
      </c>
      <c r="Q20" s="18">
        <v>0.68620715945498856</v>
      </c>
      <c r="S20" s="3"/>
      <c r="T20" s="3" t="s">
        <v>80</v>
      </c>
      <c r="U20" s="3" t="s">
        <v>743</v>
      </c>
      <c r="V20" s="3" t="s">
        <v>744</v>
      </c>
      <c r="W20" s="3" t="s">
        <v>745</v>
      </c>
      <c r="X20" s="3" t="s">
        <v>746</v>
      </c>
      <c r="Y20" s="3" t="s">
        <v>747</v>
      </c>
      <c r="Z20" s="3" t="s">
        <v>748</v>
      </c>
      <c r="AB20" t="str">
        <v>Year: 2008</v>
      </c>
      <c r="AC20" s="21" cm="1">
        <f t="array" ref="AC20">IF(ROW()-12&lt;=IFERROR(ROWS(_xlfn.ANCHORARRAY($AD$13)),0),INDEX(_xlfn.ANCHORARRAY($AD$13),ROW()-12),"")</f>
        <v>7.4590661006670708E-2</v>
      </c>
      <c r="AD20" s="8">
        <v>7.4590661006670708E-2</v>
      </c>
      <c r="AF20" t="str">
        <v>Albania</v>
      </c>
      <c r="AG20">
        <v>77.5</v>
      </c>
      <c r="AH20" s="8">
        <v>77.609795365099458</v>
      </c>
      <c r="AI20" s="8">
        <v>-0.10979536509945831</v>
      </c>
      <c r="AJ20" s="8">
        <v>-0.11080452817374647</v>
      </c>
      <c r="AK20" s="8">
        <v>9.1075977752980465E-3</v>
      </c>
      <c r="AL20" s="8">
        <v>-2.3955537694377173E-2</v>
      </c>
      <c r="AM20" s="8">
        <v>2.6372979353859901E-7</v>
      </c>
      <c r="AN20" s="8">
        <v>-2.3261203997549518</v>
      </c>
      <c r="AO20" s="8">
        <v>-3.3684081239259713</v>
      </c>
      <c r="AP20" s="8">
        <v>0.15477576584975172</v>
      </c>
      <c r="AQ20" s="8">
        <v>-0.11080452817374647</v>
      </c>
    </row>
    <row r="21" spans="1:43" x14ac:dyDescent="0.25">
      <c r="A21" t="str">
        <v>Population</v>
      </c>
      <c r="B21" s="20" t="s">
        <v>989</v>
      </c>
      <c r="C21" s="20" t="b">
        <v>0</v>
      </c>
      <c r="D21" s="20" t="s">
        <v>956</v>
      </c>
      <c r="E21" s="20"/>
      <c r="F21" s="20"/>
      <c r="G21" s="20" t="s">
        <v>957</v>
      </c>
      <c r="H21" t="str" cm="1">
        <f t="array" ref="H21">IF(OR($B21&lt;&gt;"Predictor (x)",$D21&lt;&gt;"Categorical"),"",_xlfn.LET(_xlpm.col,INDEX(Source_Data,0,ROW()-3),_xlpm.x,IF(_xlpm.col="","",_xlpm.col),IFERROR(ROWS(_xlfn.UNIQUE(_xlfn._xlws.FILTER(_xlpm.x,(_xlpm.x&lt;&gt;"")*Sample_Include()))),0)))</f>
        <v/>
      </c>
      <c r="I21" t="str" cm="1">
        <f t="array" ref="I21">IF(OR($B21&lt;&gt;"Predictor (x)",$D21&lt;&gt;"Categorical"),"",IF($E21&lt;&gt;"",$E21,_xlfn.LET(_xlpm.col,INDEX(Source_Data,0,ROW()-3),_xlpm.x,IF(_xlpm.col="","",_xlpm.col),IFERROR(INDEX(_xlfn._xlws.SORT(_xlfn.UNIQUE(_xlfn._xlws.FILTER(_xlpm.x,(_xlpm.x&lt;&gt;"")*Sample_Include()))),1,1),""))))</f>
        <v/>
      </c>
      <c r="K21" t="str">
        <v>Schooling</v>
      </c>
      <c r="L21" s="18">
        <v>0.72763003232110479</v>
      </c>
      <c r="M21" s="18">
        <v>0.77476911930540282</v>
      </c>
      <c r="N21" s="18">
        <v>-0.12816419625645914</v>
      </c>
      <c r="O21" s="18">
        <v>4.5707552951051778E-2</v>
      </c>
      <c r="P21" s="18">
        <v>1.6602909647403543</v>
      </c>
      <c r="Q21" s="18">
        <v>0.6023040667190438</v>
      </c>
      <c r="S21" t="str" cm="1">
        <f t="array" ref="S21:S40">IF(Zero_Predictors_Selected(),IF(AND(Allow_Intercept,Intercept_Only_N()&gt;=1),"Intercept",NA()),IF(Allow_Intercept,_xlfn.VSTACK("Intercept",TRANSPOSE(Constructed_Column_Names())),_xlfn.VSTACK("",TRANSPOSE(Constructed_Column_Names()))))</f>
        <v>Intercept</v>
      </c>
      <c r="T21" s="8" cm="1">
        <f t="array" ref="T21:T40">IF(Zero_Predictors_Selected(),IF(AND(Allow_Intercept,Intercept_Only_N()&gt;=1),Intercept_Only_Point(),NA()),IF(Allow_Intercept,Coefficients(X_s(),Response_Column(),Allow_Intercept,Sample_Include()),_xlfn.VSTACK("",Coefficients(X_s(),Response_Column(),Allow_Intercept,Sample_Include()))))</f>
        <v>58.288241940042738</v>
      </c>
      <c r="U21" s="8" cm="1">
        <f t="array" ref="U21:U40">IF(Zero_Predictors_Selected(),IF(AND(Allow_Intercept,Intercept_Only_N()&gt;=2),Intercept_Only_SE(),NA()),IF(Allow_Intercept,SE_Coefficients(X_s(),Response_Column(),Allow_Intercept,Sample_Include()),_xlfn.VSTACK("",SE_Coefficients(X_s(),Response_Column(),Allow_Intercept,Sample_Include()))))</f>
        <v>1.0298814718833125</v>
      </c>
      <c r="V21" s="8" cm="1">
        <f t="array" ref="V21:V40">IF(Zero_Predictors_Selected(),IF(AND(Allow_Intercept,Intercept_Only_N()&gt;=2),Intercept_Only_Point()/Intercept_Only_SE(),NA()),IF(Allow_Intercept,T_Statistics(X_s(),Response_Column(),Allow_Intercept,Sample_Include()),_xlfn.VSTACK("",T_Statistics(X_s(),Response_Column(),Allow_Intercept,Sample_Include()))))</f>
        <v>56.597039107279819</v>
      </c>
      <c r="W21" s="25" cm="1">
        <f t="array" ref="W21:W40">IF(Zero_Predictors_Selected(),IF(AND(Allow_Intercept,Intercept_Only_N()&gt;=2),_xlfn.T.DIST.2T(ABS(Intercept_Only_Point()/Intercept_Only_SE()),Intercept_Only_DF()),NA()),IF(Allow_Intercept,P_Values(X_s(),Response_Column(),Allow_Intercept,Sample_Include()),_xlfn.VSTACK("",P_Values(X_s(),Response_Column(),Allow_Intercept,Sample_Include()))))</f>
        <v>0</v>
      </c>
      <c r="X21" s="8" cm="1">
        <f t="array" ref="X21:X40">IF(Zero_Predictors_Selected(),IF(AND(Allow_Intercept,Intercept_Only_N()&gt;=2),Intercept_Only_Point()-_xlfn.T.INV.2T(alpha,Intercept_Only_DF())*Intercept_Only_SE(),NA()),IF(Allow_Intercept,Confidence_Interval_Lower(X_s(),Response_Column(),Allow_Intercept,Sample_Include()),_xlfn.VSTACK("",Confidence_Interval_Lower(X_s(),Response_Column(),Allow_Intercept,Sample_Include()))))</f>
        <v>56.268210460612195</v>
      </c>
      <c r="Y21" s="8" cm="1">
        <f t="array" ref="Y21:Y40">IF(Zero_Predictors_Selected(),IF(AND(Allow_Intercept,Intercept_Only_N()&gt;=2),Intercept_Only_Point()+_xlfn.T.INV.2T(alpha,Intercept_Only_DF())*Intercept_Only_SE(),NA()),IF(Allow_Intercept,Confidence_Interval_Upper(X_s(),Response_Column(),Allow_Intercept,Sample_Include()),_xlfn.VSTACK("",Confidence_Interval_Upper(X_s(),Response_Column(),Allow_Intercept,Sample_Include()))))</f>
        <v>60.308273419473281</v>
      </c>
      <c r="Z21" s="8" t="str" cm="1">
        <f t="array" ref="Z21:Z40">IF(Zero_Predictors_Selected(),IF(Allow_Intercept,"",NA()),_xlfn.VSTACK("",Beta_Weights(X_s(),Response_Column(),Allow_Intercept,Sample_Include())))</f>
        <v/>
      </c>
      <c r="AB21" t="str">
        <v>Year: 2009</v>
      </c>
      <c r="AC21" s="21" cm="1">
        <f t="array" ref="AC21">IF(ROW()-12&lt;=IFERROR(ROWS(_xlfn.ANCHORARRAY($AD$13)),0),INDEX(_xlfn.ANCHORARRAY($AD$13),ROW()-12),"")</f>
        <v>7.6409945421467562E-2</v>
      </c>
      <c r="AD21" s="8">
        <v>7.6409945421467562E-2</v>
      </c>
      <c r="AF21" t="str">
        <v>Albania</v>
      </c>
      <c r="AG21">
        <v>77.2</v>
      </c>
      <c r="AH21" s="8">
        <v>74.92425057933788</v>
      </c>
      <c r="AI21" s="8">
        <v>2.2757494206621232</v>
      </c>
      <c r="AJ21" s="8">
        <v>2.2951655582817305</v>
      </c>
      <c r="AK21" s="8">
        <v>8.459580420918867E-3</v>
      </c>
      <c r="AL21" s="8">
        <v>0.49636870780325315</v>
      </c>
      <c r="AM21" s="8">
        <v>1.0510350390788546E-4</v>
      </c>
      <c r="AN21" s="8">
        <v>-2.3261203997549518</v>
      </c>
      <c r="AO21" s="8">
        <v>-3.3648542404059221</v>
      </c>
      <c r="AP21" s="8">
        <v>0.70453439078816671</v>
      </c>
      <c r="AQ21" s="8">
        <v>2.2951655582817305</v>
      </c>
    </row>
    <row r="22" spans="1:43" x14ac:dyDescent="0.25">
      <c r="A22" t="str">
        <v>thinness 1-19 years</v>
      </c>
      <c r="B22" s="20" t="s">
        <v>989</v>
      </c>
      <c r="C22" s="20" t="b">
        <v>0</v>
      </c>
      <c r="D22" s="20" t="s">
        <v>956</v>
      </c>
      <c r="E22" s="20"/>
      <c r="F22" s="20"/>
      <c r="G22" s="20" t="s">
        <v>957</v>
      </c>
      <c r="H22" t="str" cm="1">
        <f t="array" ref="H22">IF(OR($B22&lt;&gt;"Predictor (x)",$D22&lt;&gt;"Categorical"),"",_xlfn.LET(_xlpm.col,INDEX(Source_Data,0,ROW()-3),_xlpm.x,IF(_xlpm.col="","",_xlpm.col),IFERROR(ROWS(_xlfn.UNIQUE(_xlfn._xlws.FILTER(_xlpm.x,(_xlpm.x&lt;&gt;"")*Sample_Include()))),0)))</f>
        <v/>
      </c>
      <c r="I22" t="str" cm="1">
        <f t="array" ref="I22">IF(OR($B22&lt;&gt;"Predictor (x)",$D22&lt;&gt;"Categorical"),"",IF($E22&lt;&gt;"",$E22,_xlfn.LET(_xlpm.col,INDEX(Source_Data,0,ROW()-3),_xlpm.x,IF(_xlpm.col="","",_xlpm.col),IFERROR(INDEX(_xlfn._xlws.SORT(_xlfn.UNIQUE(_xlfn._xlws.FILTER(_xlpm.x,(_xlpm.x&lt;&gt;"")*Sample_Include()))),1,1),""))))</f>
        <v/>
      </c>
      <c r="L22" s="18"/>
      <c r="M22" s="18"/>
      <c r="N22" s="18"/>
      <c r="O22" s="18"/>
      <c r="P22" s="18"/>
      <c r="Q22" s="18"/>
      <c r="S22" t="str">
        <v>Year: 2001</v>
      </c>
      <c r="T22" s="8">
        <v>-0.67209351185508048</v>
      </c>
      <c r="U22" s="8">
        <v>0.81789118131849814</v>
      </c>
      <c r="V22" s="8">
        <v>-0.82173952624311031</v>
      </c>
      <c r="W22" s="25">
        <v>0.41134540867579483</v>
      </c>
      <c r="X22" s="8">
        <v>-2.2763227150377867</v>
      </c>
      <c r="Y22" s="8">
        <v>0.93213569132762586</v>
      </c>
      <c r="Z22" s="8">
        <v>-1.4980516704190481E-2</v>
      </c>
      <c r="AB22" t="str">
        <v>Year: 2010</v>
      </c>
      <c r="AC22" s="21" cm="1">
        <f t="array" ref="AC22">IF(ROW()-12&lt;=IFERROR(ROWS(_xlfn.ANCHORARRAY($AD$13)),0),INDEX(_xlfn.ANCHORARRAY($AD$13),ROW()-12),"")</f>
        <v>7.7622801697998789E-2</v>
      </c>
      <c r="AD22" s="8">
        <v>7.7622801697998789E-2</v>
      </c>
      <c r="AF22" t="str">
        <v>Albania</v>
      </c>
      <c r="AG22">
        <v>76.900000000000006</v>
      </c>
      <c r="AH22" s="8">
        <v>74.748691091562748</v>
      </c>
      <c r="AI22" s="8">
        <v>2.1513089084372581</v>
      </c>
      <c r="AJ22" s="8">
        <v>2.1699673251455502</v>
      </c>
      <c r="AK22" s="8">
        <v>8.5984781853988244E-3</v>
      </c>
      <c r="AL22" s="8">
        <v>0.46925958293615039</v>
      </c>
      <c r="AM22" s="8">
        <v>9.5492292020657763E-5</v>
      </c>
      <c r="AN22" s="8">
        <v>-2.3261203997549518</v>
      </c>
      <c r="AO22" s="8">
        <v>-3.2596414344858942</v>
      </c>
      <c r="AP22" s="8">
        <v>0.68502524255398822</v>
      </c>
      <c r="AQ22" s="8">
        <v>2.1699673251455502</v>
      </c>
    </row>
    <row r="23" spans="1:43" x14ac:dyDescent="0.25">
      <c r="A23" t="str">
        <v>thinness 5-9 years</v>
      </c>
      <c r="B23" s="20" t="s">
        <v>989</v>
      </c>
      <c r="C23" s="20" t="b">
        <v>0</v>
      </c>
      <c r="D23" s="20" t="s">
        <v>956</v>
      </c>
      <c r="E23" s="20"/>
      <c r="F23" s="20"/>
      <c r="G23" s="20" t="s">
        <v>957</v>
      </c>
      <c r="H23" t="str" cm="1">
        <f t="array" ref="H23">IF(OR($B23&lt;&gt;"Predictor (x)",$D23&lt;&gt;"Categorical"),"",_xlfn.LET(_xlpm.col,INDEX(Source_Data,0,ROW()-3),_xlpm.x,IF(_xlpm.col="","",_xlpm.col),IFERROR(ROWS(_xlfn.UNIQUE(_xlfn._xlws.FILTER(_xlpm.x,(_xlpm.x&lt;&gt;"")*Sample_Include()))),0)))</f>
        <v/>
      </c>
      <c r="I23" t="str" cm="1">
        <f t="array" ref="I23">IF(OR($B23&lt;&gt;"Predictor (x)",$D23&lt;&gt;"Categorical"),"",IF($E23&lt;&gt;"",$E23,_xlfn.LET(_xlpm.col,INDEX(Source_Data,0,ROW()-3),_xlpm.x,IF(_xlpm.col="","",_xlpm.col),IFERROR(INDEX(_xlfn._xlws.SORT(_xlfn.UNIQUE(_xlfn._xlws.FILTER(_xlpm.x,(_xlpm.x&lt;&gt;"")*Sample_Include()))),1,1),""))))</f>
        <v/>
      </c>
      <c r="L23" s="18"/>
      <c r="M23" s="18"/>
      <c r="N23" s="18"/>
      <c r="O23" s="18"/>
      <c r="P23" s="18"/>
      <c r="Q23" s="18"/>
      <c r="S23" t="str">
        <v>Year: 2002</v>
      </c>
      <c r="T23" s="8">
        <v>-1.4472328742397211</v>
      </c>
      <c r="U23" s="8">
        <v>0.78070465108212084</v>
      </c>
      <c r="V23" s="8">
        <v>-1.853752084394191</v>
      </c>
      <c r="W23" s="25">
        <v>6.395530561792713E-2</v>
      </c>
      <c r="X23" s="8">
        <v>-2.9785236240770034</v>
      </c>
      <c r="Y23" s="8">
        <v>8.4057875597560949E-2</v>
      </c>
      <c r="Z23" s="8">
        <v>-3.5566294705940298E-2</v>
      </c>
      <c r="AB23" t="str">
        <v>Year: 2011</v>
      </c>
      <c r="AC23" s="21" cm="1">
        <f t="array" ref="AC23">IF(ROW()-12&lt;=IFERROR(ROWS(_xlfn.ANCHORARRAY($AD$13)),0),INDEX(_xlfn.ANCHORARRAY($AD$13),ROW()-12),"")</f>
        <v>7.8835657974530016E-2</v>
      </c>
      <c r="AD23" s="8">
        <v>7.8835657974530016E-2</v>
      </c>
      <c r="AF23" t="str">
        <v>Albania</v>
      </c>
      <c r="AG23">
        <v>76.599999999999994</v>
      </c>
      <c r="AH23" s="8">
        <v>73.493263335618778</v>
      </c>
      <c r="AI23" s="8">
        <v>3.1067366643812164</v>
      </c>
      <c r="AJ23" s="8">
        <v>3.1327443154911361</v>
      </c>
      <c r="AK23" s="8">
        <v>8.3018748071185533E-3</v>
      </c>
      <c r="AL23" s="8">
        <v>0.67756328042533343</v>
      </c>
      <c r="AM23" s="8">
        <v>1.9216151587190942E-4</v>
      </c>
      <c r="AN23" s="8">
        <v>-2.2435160869312201</v>
      </c>
      <c r="AO23" s="8">
        <v>-3.2223378469816262</v>
      </c>
      <c r="AP23" s="8">
        <v>0.82314232088098438</v>
      </c>
      <c r="AQ23" s="8">
        <v>3.1327443154911361</v>
      </c>
    </row>
    <row r="24" spans="1:43" x14ac:dyDescent="0.25">
      <c r="A24" t="str">
        <v>Income composition of resources</v>
      </c>
      <c r="B24" s="20" t="s">
        <v>989</v>
      </c>
      <c r="C24" s="20" t="b">
        <v>0</v>
      </c>
      <c r="D24" s="20" t="s">
        <v>956</v>
      </c>
      <c r="E24" s="20"/>
      <c r="F24" s="20"/>
      <c r="G24" s="20" t="s">
        <v>957</v>
      </c>
      <c r="H24" t="str" cm="1">
        <f t="array" ref="H24">IF(OR($B24&lt;&gt;"Predictor (x)",$D24&lt;&gt;"Categorical"),"",_xlfn.LET(_xlpm.col,INDEX(Source_Data,0,ROW()-3),_xlpm.x,IF(_xlpm.col="","",_xlpm.col),IFERROR(ROWS(_xlfn.UNIQUE(_xlfn._xlws.FILTER(_xlpm.x,(_xlpm.x&lt;&gt;"")*Sample_Include()))),0)))</f>
        <v/>
      </c>
      <c r="I24" t="str" cm="1">
        <f t="array" ref="I24">IF(OR($B24&lt;&gt;"Predictor (x)",$D24&lt;&gt;"Categorical"),"",IF($E24&lt;&gt;"",$E24,_xlfn.LET(_xlpm.col,INDEX(Source_Data,0,ROW()-3),_xlpm.x,IF(_xlpm.col="","",_xlpm.col),IFERROR(INDEX(_xlfn._xlws.SORT(_xlfn.UNIQUE(_xlfn._xlws.FILTER(_xlpm.x,(_xlpm.x&lt;&gt;"")*Sample_Include()))),1,1),""))))</f>
        <v/>
      </c>
      <c r="L24" s="18"/>
      <c r="M24" s="18"/>
      <c r="N24" s="18"/>
      <c r="O24" s="18"/>
      <c r="P24" s="18"/>
      <c r="Q24" s="18"/>
      <c r="S24" t="str">
        <v>Year: 2003</v>
      </c>
      <c r="T24" s="8">
        <v>-1.6000118744630896</v>
      </c>
      <c r="U24" s="8">
        <v>0.75579618606693899</v>
      </c>
      <c r="V24" s="8">
        <v>-2.1169885532094765</v>
      </c>
      <c r="W24" s="25">
        <v>3.441204393170922E-2</v>
      </c>
      <c r="X24" s="8">
        <v>-3.0824466298887518</v>
      </c>
      <c r="Y24" s="8">
        <v>-0.11757711903742707</v>
      </c>
      <c r="Z24" s="8">
        <v>-4.2393100506457101E-2</v>
      </c>
      <c r="AB24" t="str">
        <v>Year: 2012</v>
      </c>
      <c r="AC24" s="21" cm="1">
        <f t="array" ref="AC24">IF(ROW()-12&lt;=IFERROR(ROWS(_xlfn.ANCHORARRAY($AD$13)),0),INDEX(_xlfn.ANCHORARRAY($AD$13),ROW()-12),"")</f>
        <v>7.8229229836264402E-2</v>
      </c>
      <c r="AD24" s="8">
        <v>7.8229229836264402E-2</v>
      </c>
      <c r="AF24" t="str">
        <v>Albania</v>
      </c>
      <c r="AG24">
        <v>76.2</v>
      </c>
      <c r="AH24" s="8">
        <v>71.892290052538698</v>
      </c>
      <c r="AI24" s="8">
        <v>4.307709947461305</v>
      </c>
      <c r="AJ24" s="8">
        <v>4.3440934291353877</v>
      </c>
      <c r="AK24" s="8">
        <v>8.3753911529762092E-3</v>
      </c>
      <c r="AL24" s="8">
        <v>0.93952419866222658</v>
      </c>
      <c r="AM24" s="8">
        <v>3.7277239849324399E-4</v>
      </c>
      <c r="AN24" s="8">
        <v>-2.2435160869312201</v>
      </c>
      <c r="AO24" s="8">
        <v>-3.2118058087708086</v>
      </c>
      <c r="AP24" s="8">
        <v>0.96929056462044783</v>
      </c>
      <c r="AQ24" s="8">
        <v>4.3440934291353877</v>
      </c>
    </row>
    <row r="25" spans="1:43" x14ac:dyDescent="0.25">
      <c r="A25" t="str">
        <v>Schooling</v>
      </c>
      <c r="B25" s="20" t="s">
        <v>989</v>
      </c>
      <c r="C25" s="20" t="b">
        <v>1</v>
      </c>
      <c r="D25" s="20" t="s">
        <v>956</v>
      </c>
      <c r="E25" s="20"/>
      <c r="F25" s="20"/>
      <c r="G25" s="20" t="s">
        <v>957</v>
      </c>
      <c r="H25" t="str" cm="1">
        <f t="array" ref="H25">IF(OR($B25&lt;&gt;"Predictor (x)",$D25&lt;&gt;"Categorical"),"",_xlfn.LET(_xlpm.col,INDEX(Source_Data,0,ROW()-3),_xlpm.x,IF(_xlpm.col="","",_xlpm.col),IFERROR(ROWS(_xlfn.UNIQUE(_xlfn._xlws.FILTER(_xlpm.x,(_xlpm.x&lt;&gt;"")*Sample_Include()))),0)))</f>
        <v/>
      </c>
      <c r="I25" t="str" cm="1">
        <f t="array" ref="I25">IF(OR($B25&lt;&gt;"Predictor (x)",$D25&lt;&gt;"Categorical"),"",IF($E25&lt;&gt;"",$E25,_xlfn.LET(_xlpm.col,INDEX(Source_Data,0,ROW()-3),_xlpm.x,IF(_xlpm.col="","",_xlpm.col),IFERROR(INDEX(_xlfn._xlws.SORT(_xlfn.UNIQUE(_xlfn._xlws.FILTER(_xlpm.x,(_xlpm.x&lt;&gt;"")*Sample_Include()))),1,1),""))))</f>
        <v/>
      </c>
      <c r="L25" s="18"/>
      <c r="M25" s="18"/>
      <c r="N25" s="18"/>
      <c r="O25" s="18"/>
      <c r="P25" s="18"/>
      <c r="Q25" s="18"/>
      <c r="S25" t="str">
        <v>Year: 2004</v>
      </c>
      <c r="T25" s="8">
        <v>-1.2575317628581424</v>
      </c>
      <c r="U25" s="8">
        <v>0.74469505695917904</v>
      </c>
      <c r="V25" s="8">
        <v>-1.6886532965493752</v>
      </c>
      <c r="W25" s="25">
        <v>9.1477278961791073E-2</v>
      </c>
      <c r="X25" s="8">
        <v>-2.7181925269390623</v>
      </c>
      <c r="Y25" s="8">
        <v>0.20312900122277777</v>
      </c>
      <c r="Z25" s="8">
        <v>-3.4604054357673018E-2</v>
      </c>
      <c r="AB25" t="str">
        <v>Year: 2013</v>
      </c>
      <c r="AC25" s="21" cm="1">
        <f t="array" ref="AC25">IF(ROW()-12&lt;=IFERROR(ROWS(_xlfn.ANCHORARRAY($AD$13)),0),INDEX(_xlfn.ANCHORARRAY($AD$13),ROW()-12),"")</f>
        <v>7.8835657974530016E-2</v>
      </c>
      <c r="AD25" s="8">
        <v>7.8835657974530016E-2</v>
      </c>
      <c r="AF25" t="str">
        <v>Albania</v>
      </c>
      <c r="AG25">
        <v>76.099999999999994</v>
      </c>
      <c r="AH25" s="8">
        <v>71.969737321848129</v>
      </c>
      <c r="AI25" s="8">
        <v>4.1302626781518654</v>
      </c>
      <c r="AJ25" s="8">
        <v>4.165418431328435</v>
      </c>
      <c r="AK25" s="8">
        <v>8.4399091606643592E-3</v>
      </c>
      <c r="AL25" s="8">
        <v>0.90085173426505005</v>
      </c>
      <c r="AM25" s="8">
        <v>3.4537856121104901E-4</v>
      </c>
      <c r="AN25" s="8">
        <v>-2.2073550198913567</v>
      </c>
      <c r="AO25" s="8">
        <v>-3.1898316971619898</v>
      </c>
      <c r="AP25" s="8">
        <v>0.94913209526653874</v>
      </c>
      <c r="AQ25" s="8">
        <v>4.165418431328435</v>
      </c>
    </row>
    <row r="26" spans="1:43" x14ac:dyDescent="0.25">
      <c r="A26" t="str">
        <v>Full_Data</v>
      </c>
      <c r="B26" s="20" t="s">
        <v>578</v>
      </c>
      <c r="C26" s="20" t="b">
        <v>0</v>
      </c>
      <c r="D26" s="20" t="s">
        <v>956</v>
      </c>
      <c r="E26" s="20"/>
      <c r="F26" s="20"/>
      <c r="G26" s="20" t="s">
        <v>957</v>
      </c>
      <c r="H26" t="str" cm="1">
        <f t="array" ref="H26">IF(OR($B26&lt;&gt;"Predictor (x)",$D26&lt;&gt;"Categorical"),"",_xlfn.LET(_xlpm.col,INDEX(Source_Data,0,ROW()-3),_xlpm.x,IF(_xlpm.col="","",_xlpm.col),IFERROR(ROWS(_xlfn.UNIQUE(_xlfn._xlws.FILTER(_xlpm.x,(_xlpm.x&lt;&gt;"")*Sample_Include()))),0)))</f>
        <v/>
      </c>
      <c r="I26" t="str" cm="1">
        <f t="array" ref="I26">IF(OR($B26&lt;&gt;"Predictor (x)",$D26&lt;&gt;"Categorical"),"",IF($E26&lt;&gt;"",$E26,_xlfn.LET(_xlpm.col,INDEX(Source_Data,0,ROW()-3),_xlpm.x,IF(_xlpm.col="","",_xlpm.col),IFERROR(INDEX(_xlfn._xlws.SORT(_xlfn.UNIQUE(_xlfn._xlws.FILTER(_xlpm.x,(_xlpm.x&lt;&gt;"")*Sample_Include()))),1,1),""))))</f>
        <v/>
      </c>
      <c r="L26" s="18"/>
      <c r="M26" s="18"/>
      <c r="N26" s="18"/>
      <c r="O26" s="18"/>
      <c r="P26" s="18"/>
      <c r="Q26" s="18"/>
      <c r="S26" t="str">
        <v>Year: 2005</v>
      </c>
      <c r="T26" s="8">
        <v>-1.8407124592795443</v>
      </c>
      <c r="U26" s="8">
        <v>0.7359172192566138</v>
      </c>
      <c r="V26" s="8">
        <v>-2.5012493404338856</v>
      </c>
      <c r="W26" s="25">
        <v>1.2473089640914989E-2</v>
      </c>
      <c r="X26" s="8">
        <v>-3.2841561853181265</v>
      </c>
      <c r="Y26" s="8">
        <v>-0.39726873324096212</v>
      </c>
      <c r="Z26" s="8">
        <v>-5.2225940489328944E-2</v>
      </c>
      <c r="AB26" t="str">
        <v>Year: 2014</v>
      </c>
      <c r="AC26" s="21" cm="1">
        <f t="array" ref="AC26">IF(ROW()-12&lt;=IFERROR(ROWS(_xlfn.ANCHORARRAY($AD$13)),0),INDEX(_xlfn.ANCHORARRAY($AD$13),ROW()-12),"")</f>
        <v>7.9442086112795629E-2</v>
      </c>
      <c r="AD26" s="8">
        <v>7.9442086112795629E-2</v>
      </c>
      <c r="AF26" t="str">
        <v>Albania</v>
      </c>
      <c r="AG26">
        <v>75.3</v>
      </c>
      <c r="AH26" s="8">
        <v>74.231999649023308</v>
      </c>
      <c r="AI26" s="8">
        <v>1.0680003509766891</v>
      </c>
      <c r="AJ26" s="8">
        <v>1.0788525689422408</v>
      </c>
      <c r="AK26" s="8">
        <v>1.0059037052849312E-2</v>
      </c>
      <c r="AL26" s="8">
        <v>0.23313201265444328</v>
      </c>
      <c r="AM26" s="8">
        <v>2.7613467324446493E-5</v>
      </c>
      <c r="AN26" s="8">
        <v>-2.2073550198913567</v>
      </c>
      <c r="AO26" s="8">
        <v>-3.1801521843184211</v>
      </c>
      <c r="AP26" s="8">
        <v>0.48283745987075533</v>
      </c>
      <c r="AQ26" s="8">
        <v>1.0788525689422408</v>
      </c>
    </row>
    <row r="27" spans="1:43" x14ac:dyDescent="0.25">
      <c r="L27" s="18"/>
      <c r="M27" s="18"/>
      <c r="N27" s="18"/>
      <c r="O27" s="18"/>
      <c r="P27" s="18"/>
      <c r="Q27" s="18"/>
      <c r="S27" t="str">
        <v>Year: 2006</v>
      </c>
      <c r="T27" s="8">
        <v>-1.1695528350394808</v>
      </c>
      <c r="U27" s="8">
        <v>0.7313637255583374</v>
      </c>
      <c r="V27" s="8">
        <v>-1.599139790733566</v>
      </c>
      <c r="W27" s="25">
        <v>0.10998346589818241</v>
      </c>
      <c r="X27" s="8">
        <v>-2.6040652414427203</v>
      </c>
      <c r="Y27" s="8">
        <v>0.26495957136375892</v>
      </c>
      <c r="Z27" s="8">
        <v>-3.3737362432801815E-2</v>
      </c>
      <c r="AB27" t="str">
        <v>Year: 2015</v>
      </c>
      <c r="AC27" s="21" cm="1">
        <f t="array" ref="AC27">IF(ROW()-12&lt;=IFERROR(ROWS(_xlfn.ANCHORARRAY($AD$13)),0),INDEX(_xlfn.ANCHORARRAY($AD$13),ROW()-12),"")</f>
        <v>1.2128562765312311E-3</v>
      </c>
      <c r="AD27" s="8">
        <v>1.2128562765312311E-3</v>
      </c>
      <c r="AF27" t="str">
        <v>Albania</v>
      </c>
      <c r="AG27">
        <v>75.900000000000006</v>
      </c>
      <c r="AH27" s="8">
        <v>73.043448560131623</v>
      </c>
      <c r="AI27" s="8">
        <v>2.8565514398683831</v>
      </c>
      <c r="AJ27" s="8">
        <v>2.8845495652286766</v>
      </c>
      <c r="AK27" s="8">
        <v>9.7062382625669706E-3</v>
      </c>
      <c r="AL27" s="8">
        <v>0.62344076014299421</v>
      </c>
      <c r="AM27" s="8">
        <v>1.9047908424833833E-4</v>
      </c>
      <c r="AN27" s="8">
        <v>-2.1738689464820578</v>
      </c>
      <c r="AO27" s="8">
        <v>-3.1736359835546737</v>
      </c>
      <c r="AP27" s="8">
        <v>0.78958264934267286</v>
      </c>
      <c r="AQ27" s="8">
        <v>2.8845495652286766</v>
      </c>
    </row>
    <row r="28" spans="1:43" x14ac:dyDescent="0.25">
      <c r="L28" s="18"/>
      <c r="M28" s="18"/>
      <c r="N28" s="18"/>
      <c r="O28" s="18"/>
      <c r="P28" s="18"/>
      <c r="Q28" s="18"/>
      <c r="S28" t="str">
        <v>Year: 2007</v>
      </c>
      <c r="T28" s="8">
        <v>-1.7358422204291639</v>
      </c>
      <c r="U28" s="8">
        <v>0.72493944172334857</v>
      </c>
      <c r="V28" s="8">
        <v>-2.3944651380847288</v>
      </c>
      <c r="W28" s="25">
        <v>1.6757060322929156E-2</v>
      </c>
      <c r="X28" s="8">
        <v>-3.1577538995314809</v>
      </c>
      <c r="Y28" s="8">
        <v>-0.31393054132684672</v>
      </c>
      <c r="Z28" s="8">
        <v>-5.1273064852702673E-2</v>
      </c>
      <c r="AB28" t="str">
        <v>Status: Developing</v>
      </c>
      <c r="AC28" s="21" cm="1">
        <f t="array" ref="AC28">IF(ROW()-12&lt;=IFERROR(ROWS(_xlfn.ANCHORARRAY($AD$13)),0),INDEX(_xlfn.ANCHORARRAY($AD$13),ROW()-12),"")</f>
        <v>0.85324439053972101</v>
      </c>
      <c r="AD28" s="8">
        <v>0.85324439053972101</v>
      </c>
      <c r="AF28" t="str">
        <v>Albania</v>
      </c>
      <c r="AG28">
        <v>74.2</v>
      </c>
      <c r="AH28" s="8">
        <v>70.290307011134786</v>
      </c>
      <c r="AI28" s="8">
        <v>3.909692988865217</v>
      </c>
      <c r="AJ28" s="8">
        <v>3.9464098897845101</v>
      </c>
      <c r="AK28" s="8">
        <v>9.3038741399713437E-3</v>
      </c>
      <c r="AL28" s="8">
        <v>0.85311502036308784</v>
      </c>
      <c r="AM28" s="8">
        <v>3.4175001575776899E-4</v>
      </c>
      <c r="AN28" s="8">
        <v>-2.1579999581558846</v>
      </c>
      <c r="AO28" s="8">
        <v>-3.1671941179352054</v>
      </c>
      <c r="AP28" s="8">
        <v>0.9236422577833302</v>
      </c>
      <c r="AQ28" s="8">
        <v>3.9464098897845101</v>
      </c>
    </row>
    <row r="29" spans="1:43" x14ac:dyDescent="0.25">
      <c r="L29" s="18"/>
      <c r="M29" s="18"/>
      <c r="N29" s="18"/>
      <c r="O29" s="18"/>
      <c r="P29" s="18"/>
      <c r="Q29" s="18"/>
      <c r="S29" t="str">
        <v>Year: 2008</v>
      </c>
      <c r="T29" s="8">
        <v>-1.416749690149381</v>
      </c>
      <c r="U29" s="8">
        <v>0.72328018397316174</v>
      </c>
      <c r="V29" s="8">
        <v>-1.9587840529057705</v>
      </c>
      <c r="W29" s="25">
        <v>5.0308474250842942E-2</v>
      </c>
      <c r="X29" s="8">
        <v>-2.8354068657196194</v>
      </c>
      <c r="Y29" s="8">
        <v>1.9074854208576131E-3</v>
      </c>
      <c r="Z29" s="8">
        <v>-4.2326037653371541E-2</v>
      </c>
      <c r="AB29" t="str">
        <v>Adult Mortality</v>
      </c>
      <c r="AC29" s="21" cm="1">
        <f t="array" ref="AC29">IF(ROW()-12&lt;=IFERROR(ROWS(_xlfn.ANCHORARRAY($AD$13)),0),INDEX(_xlfn.ANCHORARRAY($AD$13),ROW()-12),"")</f>
        <v>168.2152819890843</v>
      </c>
      <c r="AD29" s="8">
        <v>168.2152819890843</v>
      </c>
      <c r="AF29" t="str">
        <v>Albania</v>
      </c>
      <c r="AG29">
        <v>73.5</v>
      </c>
      <c r="AH29" s="8">
        <v>71.53718211428091</v>
      </c>
      <c r="AI29" s="8">
        <v>1.9628178857190903</v>
      </c>
      <c r="AJ29" s="8">
        <v>1.9838696373212756</v>
      </c>
      <c r="AK29" s="8">
        <v>1.0611459143359071E-2</v>
      </c>
      <c r="AL29" s="8">
        <v>0.42857983567822566</v>
      </c>
      <c r="AM29" s="8">
        <v>9.8501241096624596E-5</v>
      </c>
      <c r="AN29" s="8">
        <v>-2.1426564926871321</v>
      </c>
      <c r="AO29" s="8">
        <v>-3.1662435333361576</v>
      </c>
      <c r="AP29" s="8">
        <v>0.65466009171036665</v>
      </c>
      <c r="AQ29" s="8">
        <v>1.9838696373212756</v>
      </c>
    </row>
    <row r="30" spans="1:43" x14ac:dyDescent="0.25">
      <c r="L30" s="18"/>
      <c r="M30" s="18"/>
      <c r="N30" s="18"/>
      <c r="O30" s="18"/>
      <c r="P30" s="18"/>
      <c r="Q30" s="18"/>
      <c r="S30" t="str">
        <v>Year: 2009</v>
      </c>
      <c r="T30" s="8">
        <v>-1.2275784848111189</v>
      </c>
      <c r="U30" s="8">
        <v>0.71925241009948593</v>
      </c>
      <c r="V30" s="8">
        <v>-1.7067422612338858</v>
      </c>
      <c r="W30" s="25">
        <v>8.8060550536266879E-2</v>
      </c>
      <c r="X30" s="8">
        <v>-2.638335498820072</v>
      </c>
      <c r="Y30" s="8">
        <v>0.18317852919783406</v>
      </c>
      <c r="Z30" s="8">
        <v>-3.7082512985088453E-2</v>
      </c>
      <c r="AB30" t="str">
        <v>GDP</v>
      </c>
      <c r="AC30" s="21" cm="1">
        <f t="array" ref="AC30">IF(ROW()-12&lt;=IFERROR(ROWS(_xlfn.ANCHORARRAY($AD$13)),0),INDEX(_xlfn.ANCHORARRAY($AD$13),ROW()-12),"")</f>
        <v>5566.0318868175918</v>
      </c>
      <c r="AD30" s="8">
        <v>5566.0318868175918</v>
      </c>
      <c r="AF30" t="str">
        <v>Albania</v>
      </c>
      <c r="AG30">
        <v>73</v>
      </c>
      <c r="AH30" s="8">
        <v>72.347365586144775</v>
      </c>
      <c r="AI30" s="8">
        <v>0.65263441385522469</v>
      </c>
      <c r="AJ30" s="8">
        <v>0.66022616641385012</v>
      </c>
      <c r="AK30" s="8">
        <v>1.1498715053754284E-2</v>
      </c>
      <c r="AL30" s="8">
        <v>0.14256618126784543</v>
      </c>
      <c r="AM30" s="8">
        <v>1.1821568740098503E-5</v>
      </c>
      <c r="AN30" s="8">
        <v>-2.1426564926871321</v>
      </c>
      <c r="AO30" s="8">
        <v>-3.1106660149688818</v>
      </c>
      <c r="AP30" s="8">
        <v>0.37757937081870008</v>
      </c>
      <c r="AQ30" s="8">
        <v>0.66022616641385012</v>
      </c>
    </row>
    <row r="31" spans="1:43" x14ac:dyDescent="0.25">
      <c r="L31" s="18"/>
      <c r="M31" s="18"/>
      <c r="N31" s="18"/>
      <c r="O31" s="18"/>
      <c r="P31" s="18"/>
      <c r="Q31" s="18"/>
      <c r="S31" t="str">
        <v>Year: 2010</v>
      </c>
      <c r="T31" s="8">
        <v>-1.5093430364535234</v>
      </c>
      <c r="U31" s="8">
        <v>0.71762026051638894</v>
      </c>
      <c r="V31" s="8">
        <v>-2.1032614594345795</v>
      </c>
      <c r="W31" s="25">
        <v>3.5595941782979749E-2</v>
      </c>
      <c r="X31" s="8">
        <v>-2.9168987174673635</v>
      </c>
      <c r="Y31" s="8">
        <v>-0.10178735543968331</v>
      </c>
      <c r="Z31" s="8">
        <v>-4.5924264793341441E-2</v>
      </c>
      <c r="AB31" t="str">
        <v>Schooling</v>
      </c>
      <c r="AC31" s="21" cm="1">
        <f t="array" ref="AC31">IF(ROW()-12&lt;=IFERROR(ROWS(_xlfn.ANCHORARRAY($AD$13)),0),INDEX(_xlfn.ANCHORARRAY($AD$13),ROW()-12),"")</f>
        <v>12.119890842935117</v>
      </c>
      <c r="AD31" s="8">
        <v>12.119890842935117</v>
      </c>
      <c r="AF31" t="str">
        <v>Albania</v>
      </c>
      <c r="AG31">
        <v>72.8</v>
      </c>
      <c r="AH31" s="8">
        <v>71.522424116598032</v>
      </c>
      <c r="AI31" s="8">
        <v>1.2775758834019655</v>
      </c>
      <c r="AJ31" s="8">
        <v>1.2933680602880357</v>
      </c>
      <c r="AK31" s="8">
        <v>1.2210118195244032E-2</v>
      </c>
      <c r="AL31" s="8">
        <v>0.27918339473087783</v>
      </c>
      <c r="AM31" s="8">
        <v>4.8173085797137706E-5</v>
      </c>
      <c r="AN31" s="8">
        <v>-2.1426564926871321</v>
      </c>
      <c r="AO31" s="8">
        <v>-3.063223653032022</v>
      </c>
      <c r="AP31" s="8">
        <v>0.52837807934364367</v>
      </c>
      <c r="AQ31" s="8">
        <v>1.2933680602880357</v>
      </c>
    </row>
    <row r="32" spans="1:43" x14ac:dyDescent="0.25">
      <c r="L32" s="18"/>
      <c r="M32" s="18"/>
      <c r="N32" s="18"/>
      <c r="O32" s="18"/>
      <c r="P32" s="18"/>
      <c r="Q32" s="18"/>
      <c r="S32" t="str">
        <v>Year: 2011</v>
      </c>
      <c r="T32" s="8">
        <v>-1.4700660726289119</v>
      </c>
      <c r="U32" s="8">
        <v>0.71714888292158518</v>
      </c>
      <c r="V32" s="8">
        <v>-2.0498757059204018</v>
      </c>
      <c r="W32" s="25">
        <v>4.0536357208082949E-2</v>
      </c>
      <c r="X32" s="8">
        <v>-2.876697183576975</v>
      </c>
      <c r="Y32" s="8">
        <v>-6.3434961680848945E-2</v>
      </c>
      <c r="Z32" s="8">
        <v>-4.5047644067763071E-2</v>
      </c>
      <c r="AC32" s="21" t="str" cm="1">
        <f t="array" ref="AC32">IF(ROW()-12&lt;=IFERROR(ROWS(_xlfn.ANCHORARRAY($AD$13)),0),INDEX(_xlfn.ANCHORARRAY($AD$13),ROW()-12),"")</f>
        <v/>
      </c>
      <c r="AF32" t="str">
        <v>Albania</v>
      </c>
      <c r="AG32">
        <v>73.3</v>
      </c>
      <c r="AH32" s="8">
        <v>71.860391556389033</v>
      </c>
      <c r="AI32" s="8">
        <v>1.4396084436109646</v>
      </c>
      <c r="AJ32" s="8">
        <v>1.4601923824305101</v>
      </c>
      <c r="AK32" s="8">
        <v>1.4096730723442846E-2</v>
      </c>
      <c r="AL32" s="8">
        <v>0.31489255818019324</v>
      </c>
      <c r="AM32" s="8">
        <v>7.0889007467991264E-5</v>
      </c>
      <c r="AN32" s="8">
        <v>-2.0994271873972417</v>
      </c>
      <c r="AO32" s="8">
        <v>-3.0381371387858453</v>
      </c>
      <c r="AP32" s="8">
        <v>0.56115288307215638</v>
      </c>
      <c r="AQ32" s="8">
        <v>1.4601923824305101</v>
      </c>
    </row>
    <row r="33" spans="12:43" x14ac:dyDescent="0.25">
      <c r="L33" s="18"/>
      <c r="M33" s="18"/>
      <c r="N33" s="18"/>
      <c r="O33" s="18"/>
      <c r="P33" s="18"/>
      <c r="Q33" s="18"/>
      <c r="S33" t="str">
        <v>Year: 2012</v>
      </c>
      <c r="T33" s="8">
        <v>-1.6138055744082838</v>
      </c>
      <c r="U33" s="8">
        <v>0.7182004381239615</v>
      </c>
      <c r="V33" s="8">
        <v>-2.2470127957924482</v>
      </c>
      <c r="W33" s="25">
        <v>2.4772620129729091E-2</v>
      </c>
      <c r="X33" s="8">
        <v>-3.0224992281529217</v>
      </c>
      <c r="Y33" s="8">
        <v>-0.20511192066364581</v>
      </c>
      <c r="Z33" s="8">
        <v>-4.9277937851843624E-2</v>
      </c>
      <c r="AC33" s="21" t="str" cm="1">
        <f t="array" ref="AC33">IF(ROW()-12&lt;=IFERROR(ROWS(_xlfn.ANCHORARRAY($AD$13)),0),INDEX(_xlfn.ANCHORARRAY($AD$13),ROW()-12),"")</f>
        <v/>
      </c>
      <c r="AF33" t="str">
        <v>Albania</v>
      </c>
      <c r="AG33">
        <v>73.599999999999994</v>
      </c>
      <c r="AH33" s="8">
        <v>72.510822936262286</v>
      </c>
      <c r="AI33" s="8">
        <v>1.0891770637377078</v>
      </c>
      <c r="AJ33" s="8">
        <v>1.107950206069753</v>
      </c>
      <c r="AK33" s="8">
        <v>1.6944030723762819E-2</v>
      </c>
      <c r="AL33" s="8">
        <v>0.2385857660300261</v>
      </c>
      <c r="AM33" s="8">
        <v>4.905661190360181E-5</v>
      </c>
      <c r="AN33" s="8">
        <v>-2.0994271873972417</v>
      </c>
      <c r="AO33" s="8">
        <v>-2.9452047346988106</v>
      </c>
      <c r="AP33" s="8">
        <v>0.4884524194126037</v>
      </c>
      <c r="AQ33" s="8">
        <v>1.107950206069753</v>
      </c>
    </row>
    <row r="34" spans="12:43" x14ac:dyDescent="0.25">
      <c r="L34" s="18"/>
      <c r="M34" s="18"/>
      <c r="N34" s="18"/>
      <c r="O34" s="18"/>
      <c r="P34" s="18"/>
      <c r="Q34" s="18"/>
      <c r="S34" t="str">
        <v>Year: 2013</v>
      </c>
      <c r="T34" s="8">
        <v>-1.5161461378781318</v>
      </c>
      <c r="U34" s="8">
        <v>0.71684443306949575</v>
      </c>
      <c r="V34" s="8">
        <v>-2.1150281259576249</v>
      </c>
      <c r="W34" s="25">
        <v>3.4579032687081013E-2</v>
      </c>
      <c r="X34" s="8">
        <v>-2.9221800943944292</v>
      </c>
      <c r="Y34" s="8">
        <v>-0.11011218136183465</v>
      </c>
      <c r="Z34" s="8">
        <v>-4.6459688340204523E-2</v>
      </c>
      <c r="AC34" s="21" t="str" cm="1">
        <f t="array" ref="AC34">IF(ROW()-12&lt;=IFERROR(ROWS(_xlfn.ANCHORARRAY($AD$13)),0),INDEX(_xlfn.ANCHORARRAY($AD$13),ROW()-12),"")</f>
        <v/>
      </c>
      <c r="AF34" t="str">
        <v>Albania</v>
      </c>
      <c r="AG34">
        <v>72.599999999999994</v>
      </c>
      <c r="AH34" s="8">
        <v>73.422145513236273</v>
      </c>
      <c r="AI34" s="8">
        <v>-0.82214551323627916</v>
      </c>
      <c r="AJ34" s="8">
        <v>-0.83753685793592469</v>
      </c>
      <c r="AK34" s="8">
        <v>1.8376916256052197E-2</v>
      </c>
      <c r="AL34" s="8">
        <v>-0.18022352298760153</v>
      </c>
      <c r="AM34" s="8">
        <v>3.0403307211230369E-5</v>
      </c>
      <c r="AN34" s="8">
        <v>-2.0994271873972417</v>
      </c>
      <c r="AO34" s="8">
        <v>-2.8320744615943312</v>
      </c>
      <c r="AP34" s="8">
        <v>0.42452741135008176</v>
      </c>
      <c r="AQ34" s="8">
        <v>-0.83753685793592469</v>
      </c>
    </row>
    <row r="35" spans="12:43" x14ac:dyDescent="0.25">
      <c r="L35" s="18"/>
      <c r="M35" s="18"/>
      <c r="N35" s="18"/>
      <c r="O35" s="18"/>
      <c r="P35" s="18"/>
      <c r="Q35" s="18"/>
      <c r="S35" t="str">
        <v>Year: 2014</v>
      </c>
      <c r="T35" s="8">
        <v>-1.3734015119841227</v>
      </c>
      <c r="U35" s="8">
        <v>0.71659739660128974</v>
      </c>
      <c r="V35" s="8">
        <v>-1.916559449556966</v>
      </c>
      <c r="W35" s="25">
        <v>5.5468726556046011E-2</v>
      </c>
      <c r="X35" s="8">
        <v>-2.7789509259040459</v>
      </c>
      <c r="Y35" s="8">
        <v>3.2147901935800638E-2</v>
      </c>
      <c r="Z35" s="8">
        <v>-4.223317382255861E-2</v>
      </c>
      <c r="AC35" s="21" t="str" cm="1">
        <f t="array" ref="AC35">IF(ROW()-12&lt;=IFERROR(ROWS(_xlfn.ANCHORARRAY($AD$13)),0),INDEX(_xlfn.ANCHORARRAY($AD$13),ROW()-12),"")</f>
        <v/>
      </c>
      <c r="AF35" t="str">
        <v>Algeria</v>
      </c>
      <c r="AG35">
        <v>75.400000000000006</v>
      </c>
      <c r="AH35" s="8">
        <v>77.537162273438994</v>
      </c>
      <c r="AI35" s="8">
        <v>-2.1371622734389888</v>
      </c>
      <c r="AJ35" s="8">
        <v>-2.157530623782721</v>
      </c>
      <c r="AK35" s="8">
        <v>9.4405845827675184E-3</v>
      </c>
      <c r="AL35" s="8">
        <v>-0.46637192572043923</v>
      </c>
      <c r="AM35" s="8">
        <v>1.0364614653498361E-4</v>
      </c>
      <c r="AN35" s="8">
        <v>-2.0597982810364517</v>
      </c>
      <c r="AO35" s="8">
        <v>-2.7337802026250557</v>
      </c>
      <c r="AP35" s="8">
        <v>0.68291428870718407</v>
      </c>
      <c r="AQ35" s="8">
        <v>-2.157530623782721</v>
      </c>
    </row>
    <row r="36" spans="12:43" x14ac:dyDescent="0.25">
      <c r="L36" s="18"/>
      <c r="M36" s="18"/>
      <c r="N36" s="18"/>
      <c r="O36" s="18"/>
      <c r="P36" s="18"/>
      <c r="Q36" s="18"/>
      <c r="S36" t="str">
        <v>Year: 2015</v>
      </c>
      <c r="T36" s="8">
        <v>0.98375850271847287</v>
      </c>
      <c r="U36" s="8">
        <v>3.3097746041771163</v>
      </c>
      <c r="V36" s="8">
        <v>0.29722824674432996</v>
      </c>
      <c r="W36" s="25">
        <v>0.76633015424337736</v>
      </c>
      <c r="X36" s="8">
        <v>-5.5081039812539112</v>
      </c>
      <c r="Y36" s="8">
        <v>7.4756209866908572</v>
      </c>
      <c r="Z36" s="8">
        <v>3.893453224889141E-3</v>
      </c>
      <c r="AC36" s="21" t="str" cm="1">
        <f t="array" ref="AC36">IF(ROW()-12&lt;=IFERROR(ROWS(_xlfn.ANCHORARRAY($AD$13)),0),INDEX(_xlfn.ANCHORARRAY($AD$13),ROW()-12),"")</f>
        <v/>
      </c>
      <c r="AF36" t="str">
        <v>Algeria</v>
      </c>
      <c r="AG36">
        <v>75.3</v>
      </c>
      <c r="AH36" s="8">
        <v>74.361686593231738</v>
      </c>
      <c r="AI36" s="8">
        <v>0.93831340676825903</v>
      </c>
      <c r="AJ36" s="8">
        <v>0.94629334498390083</v>
      </c>
      <c r="AK36" s="8">
        <v>8.4328377219830761E-3</v>
      </c>
      <c r="AL36" s="8">
        <v>0.2046548395438906</v>
      </c>
      <c r="AM36" s="8">
        <v>1.7810070950734265E-5</v>
      </c>
      <c r="AN36" s="8">
        <v>-2.0597982810364517</v>
      </c>
      <c r="AO36" s="8">
        <v>-2.6928649681998347</v>
      </c>
      <c r="AP36" s="8">
        <v>0.45238793036937958</v>
      </c>
      <c r="AQ36" s="8">
        <v>0.94629334498390083</v>
      </c>
    </row>
    <row r="37" spans="12:43" x14ac:dyDescent="0.25">
      <c r="L37" s="18"/>
      <c r="M37" s="18"/>
      <c r="N37" s="18"/>
      <c r="O37" s="18"/>
      <c r="P37" s="18"/>
      <c r="Q37" s="18"/>
      <c r="S37" t="str">
        <v>Status: Developing</v>
      </c>
      <c r="T37" s="8">
        <v>-0.5733096788489086</v>
      </c>
      <c r="U37" s="8">
        <v>0.39816972042204379</v>
      </c>
      <c r="V37" s="8">
        <v>-1.4398625747865095</v>
      </c>
      <c r="W37" s="25">
        <v>0.15009842440926546</v>
      </c>
      <c r="X37" s="8">
        <v>-1.3542882587798202</v>
      </c>
      <c r="Y37" s="8">
        <v>0.20766890108200287</v>
      </c>
      <c r="Z37" s="8">
        <v>-2.3068994769842522E-2</v>
      </c>
      <c r="AC37" s="21" t="str" cm="1">
        <f t="array" ref="AC37">IF(ROW()-12&lt;=IFERROR(ROWS(_xlfn.ANCHORARRAY($AD$13)),0),INDEX(_xlfn.ANCHORARRAY($AD$13),ROW()-12),"")</f>
        <v/>
      </c>
      <c r="AF37" t="str">
        <v>Algeria</v>
      </c>
      <c r="AG37">
        <v>75.099999999999994</v>
      </c>
      <c r="AH37" s="8">
        <v>74.236981454572927</v>
      </c>
      <c r="AI37" s="8">
        <v>0.86301854542706735</v>
      </c>
      <c r="AJ37" s="8">
        <v>0.87046914838035672</v>
      </c>
      <c r="AK37" s="8">
        <v>8.5592958316240177E-3</v>
      </c>
      <c r="AL37" s="8">
        <v>0.18824433743595345</v>
      </c>
      <c r="AM37" s="8">
        <v>1.5296255822444297E-5</v>
      </c>
      <c r="AN37" s="8">
        <v>-2.0597982810364517</v>
      </c>
      <c r="AO37" s="8">
        <v>-2.6683569136030489</v>
      </c>
      <c r="AP37" s="8">
        <v>0.43387133742153727</v>
      </c>
      <c r="AQ37" s="8">
        <v>0.87046914838035672</v>
      </c>
    </row>
    <row r="38" spans="12:43" x14ac:dyDescent="0.25">
      <c r="L38" s="18"/>
      <c r="M38" s="18"/>
      <c r="N38" s="18"/>
      <c r="O38" s="18"/>
      <c r="P38" s="18"/>
      <c r="Q38" s="18"/>
      <c r="S38" t="str">
        <v>Adult Mortality</v>
      </c>
      <c r="T38" s="8">
        <v>-3.331499123495496E-2</v>
      </c>
      <c r="U38" s="8">
        <v>1.0040410969783164E-3</v>
      </c>
      <c r="V38" s="8">
        <v>-33.1809039841269</v>
      </c>
      <c r="W38" s="25">
        <v>7.10453178714085E-185</v>
      </c>
      <c r="X38" s="8">
        <v>-3.52843388520446E-2</v>
      </c>
      <c r="Y38" s="8">
        <v>-3.1345643617865321E-2</v>
      </c>
      <c r="Z38" s="8">
        <v>-0.47457021214034129</v>
      </c>
      <c r="AC38" s="21" t="str" cm="1">
        <f t="array" ref="AC38">IF(ROW()-12&lt;=IFERROR(ROWS(_xlfn.ANCHORARRAY($AD$13)),0),INDEX(_xlfn.ANCHORARRAY($AD$13),ROW()-12),"")</f>
        <v/>
      </c>
      <c r="AF38" t="str">
        <v>Algeria</v>
      </c>
      <c r="AG38">
        <v>74.900000000000006</v>
      </c>
      <c r="AH38" s="8">
        <v>73.673914242728813</v>
      </c>
      <c r="AI38" s="8">
        <v>1.2260857572711927</v>
      </c>
      <c r="AJ38" s="8">
        <v>1.2364805893034223</v>
      </c>
      <c r="AK38" s="8">
        <v>8.4067894976705797E-3</v>
      </c>
      <c r="AL38" s="8">
        <v>0.26741714049441656</v>
      </c>
      <c r="AM38" s="8">
        <v>3.0314130368601715E-5</v>
      </c>
      <c r="AN38" s="8">
        <v>-2.0231624874260845</v>
      </c>
      <c r="AO38" s="8">
        <v>-2.6651883805758372</v>
      </c>
      <c r="AP38" s="8">
        <v>0.51712391212785414</v>
      </c>
      <c r="AQ38" s="8">
        <v>1.2364805893034223</v>
      </c>
    </row>
    <row r="39" spans="12:43" x14ac:dyDescent="0.25">
      <c r="L39" s="18"/>
      <c r="M39" s="18"/>
      <c r="N39" s="18"/>
      <c r="O39" s="18"/>
      <c r="P39" s="18"/>
      <c r="Q39" s="18"/>
      <c r="S39" t="str">
        <v>GDP</v>
      </c>
      <c r="T39" s="8">
        <v>6.7441519972231078E-5</v>
      </c>
      <c r="U39" s="8">
        <v>1.1930862729604318E-5</v>
      </c>
      <c r="V39" s="8">
        <v>5.6526943189855761</v>
      </c>
      <c r="W39" s="25">
        <v>1.8614990202984986E-8</v>
      </c>
      <c r="X39" s="8">
        <v>4.4040071408938568E-5</v>
      </c>
      <c r="Y39" s="8">
        <v>9.0842968535523587E-5</v>
      </c>
      <c r="Z39" s="8">
        <v>8.7980759334564715E-2</v>
      </c>
      <c r="AC39" s="21" t="str" cm="1">
        <f t="array" ref="AC39">IF(ROW()-12&lt;=IFERROR(ROWS(_xlfn.ANCHORARRAY($AD$13)),0),INDEX(_xlfn.ANCHORARRAY($AD$13),ROW()-12),"")</f>
        <v/>
      </c>
      <c r="AF39" t="str">
        <v>Algeria</v>
      </c>
      <c r="AG39">
        <v>74.7</v>
      </c>
      <c r="AH39" s="8">
        <v>72.871430283320251</v>
      </c>
      <c r="AI39" s="8">
        <v>1.8285697166797519</v>
      </c>
      <c r="AJ39" s="8">
        <v>1.8440279153507848</v>
      </c>
      <c r="AK39" s="8">
        <v>8.3828441762458048E-3</v>
      </c>
      <c r="AL39" s="8">
        <v>0.39881792760357265</v>
      </c>
      <c r="AM39" s="8">
        <v>6.7230557212162186E-5</v>
      </c>
      <c r="AN39" s="8">
        <v>-2.0231624874260845</v>
      </c>
      <c r="AO39" s="8">
        <v>-2.5462116949323041</v>
      </c>
      <c r="AP39" s="8">
        <v>0.63152033031690491</v>
      </c>
      <c r="AQ39" s="8">
        <v>1.8440279153507848</v>
      </c>
    </row>
    <row r="40" spans="12:43" x14ac:dyDescent="0.25">
      <c r="L40" s="18"/>
      <c r="M40" s="18"/>
      <c r="N40" s="18"/>
      <c r="O40" s="18"/>
      <c r="P40" s="18"/>
      <c r="Q40" s="18"/>
      <c r="S40" t="str">
        <v>Schooling</v>
      </c>
      <c r="T40" s="8">
        <v>1.4948019775310011</v>
      </c>
      <c r="U40" s="8">
        <v>5.2280087816802281E-2</v>
      </c>
      <c r="V40" s="8">
        <v>28.592185666730789</v>
      </c>
      <c r="W40" s="25">
        <v>4.6898649468543425E-146</v>
      </c>
      <c r="X40" s="8">
        <v>1.3922586985027721</v>
      </c>
      <c r="Y40" s="8">
        <v>1.5973452565592301</v>
      </c>
      <c r="Z40" s="8">
        <v>0.47500620756886353</v>
      </c>
      <c r="AC40" s="21" t="str" cm="1">
        <f t="array" ref="AC40">IF(ROW()-12&lt;=IFERROR(ROWS(_xlfn.ANCHORARRAY($AD$13)),0),INDEX(_xlfn.ANCHORARRAY($AD$13),ROW()-12),"")</f>
        <v/>
      </c>
      <c r="AF40" t="str">
        <v>Algeria</v>
      </c>
      <c r="AG40">
        <v>74.400000000000006</v>
      </c>
      <c r="AH40" s="8">
        <v>72.232435618806605</v>
      </c>
      <c r="AI40" s="8">
        <v>2.1675643811934009</v>
      </c>
      <c r="AJ40" s="8">
        <v>2.1859295071351301</v>
      </c>
      <c r="AK40" s="8">
        <v>8.4015179271716717E-3</v>
      </c>
      <c r="AL40" s="8">
        <v>0.47275838941544629</v>
      </c>
      <c r="AM40" s="8">
        <v>9.4682648643997197E-5</v>
      </c>
      <c r="AN40" s="8">
        <v>-2.0001681446016244</v>
      </c>
      <c r="AO40" s="8">
        <v>-2.4734266804834673</v>
      </c>
      <c r="AP40" s="8">
        <v>0.68757427919857961</v>
      </c>
      <c r="AQ40" s="8">
        <v>2.1859295071351301</v>
      </c>
    </row>
    <row r="41" spans="12:43" x14ac:dyDescent="0.25">
      <c r="L41" s="18"/>
      <c r="M41" s="18"/>
      <c r="N41" s="18"/>
      <c r="O41" s="18"/>
      <c r="P41" s="18"/>
      <c r="Q41" s="18"/>
      <c r="T41" s="8"/>
      <c r="U41" s="8"/>
      <c r="V41" s="8"/>
      <c r="W41" s="25"/>
      <c r="X41" s="8"/>
      <c r="Y41" s="8"/>
      <c r="Z41" s="8"/>
      <c r="AC41" s="21" t="str" cm="1">
        <f t="array" ref="AC41">IF(ROW()-12&lt;=IFERROR(ROWS(_xlfn.ANCHORARRAY($AD$13)),0),INDEX(_xlfn.ANCHORARRAY($AD$13),ROW()-12),"")</f>
        <v/>
      </c>
      <c r="AF41" t="str">
        <v>Algeria</v>
      </c>
      <c r="AG41">
        <v>74.099999999999994</v>
      </c>
      <c r="AH41" s="8">
        <v>70.968399333267428</v>
      </c>
      <c r="AI41" s="8">
        <v>3.1316006667325667</v>
      </c>
      <c r="AJ41" s="8">
        <v>3.1591343319715603</v>
      </c>
      <c r="AK41" s="8">
        <v>8.7155727948455188E-3</v>
      </c>
      <c r="AL41" s="8">
        <v>0.68312849361444161</v>
      </c>
      <c r="AM41" s="8">
        <v>2.0515044153606566E-4</v>
      </c>
      <c r="AN41" s="8">
        <v>-1.9890565032593337</v>
      </c>
      <c r="AO41" s="8">
        <v>-2.4322854460114471</v>
      </c>
      <c r="AP41" s="8">
        <v>0.8265158762022915</v>
      </c>
      <c r="AQ41" s="8">
        <v>3.1591343319715603</v>
      </c>
    </row>
    <row r="42" spans="12:43" x14ac:dyDescent="0.25">
      <c r="L42" s="18"/>
      <c r="M42" s="18"/>
      <c r="N42" s="18"/>
      <c r="O42" s="18"/>
      <c r="P42" s="18"/>
      <c r="Q42" s="18"/>
      <c r="T42" s="8"/>
      <c r="U42" s="8"/>
      <c r="V42" s="8"/>
      <c r="W42" s="25"/>
      <c r="X42" s="8"/>
      <c r="Y42" s="8"/>
      <c r="Z42" s="8"/>
      <c r="AC42" s="21" t="str" cm="1">
        <f t="array" ref="AC42">IF(ROW()-12&lt;=IFERROR(ROWS(_xlfn.ANCHORARRAY($AD$13)),0),INDEX(_xlfn.ANCHORARRAY($AD$13),ROW()-12),"")</f>
        <v/>
      </c>
      <c r="AF42" t="str">
        <v>Algeria</v>
      </c>
      <c r="AG42">
        <v>73.8</v>
      </c>
      <c r="AH42" s="8">
        <v>70.332915241108125</v>
      </c>
      <c r="AI42" s="8">
        <v>3.4670847588918718</v>
      </c>
      <c r="AJ42" s="8">
        <v>3.4970437572405597</v>
      </c>
      <c r="AK42" s="8">
        <v>8.5669498091518262E-3</v>
      </c>
      <c r="AL42" s="8">
        <v>0.75625442353122307</v>
      </c>
      <c r="AM42" s="8">
        <v>2.4709769286827631E-4</v>
      </c>
      <c r="AN42" s="8">
        <v>-1.9781851538562727</v>
      </c>
      <c r="AO42" s="8">
        <v>-2.340880996779636</v>
      </c>
      <c r="AP42" s="8">
        <v>0.86962889989421521</v>
      </c>
      <c r="AQ42" s="8">
        <v>3.4970437572405597</v>
      </c>
    </row>
    <row r="43" spans="12:43" x14ac:dyDescent="0.25">
      <c r="L43" s="18"/>
      <c r="M43" s="18"/>
      <c r="N43" s="18"/>
      <c r="O43" s="18"/>
      <c r="P43" s="18"/>
      <c r="Q43" s="18"/>
      <c r="T43" s="8"/>
      <c r="U43" s="8"/>
      <c r="V43" s="8"/>
      <c r="W43" s="25"/>
      <c r="X43" s="8"/>
      <c r="Y43" s="8"/>
      <c r="Z43" s="8"/>
      <c r="AC43" s="21" t="str" cm="1">
        <f t="array" ref="AC43">IF(ROW()-12&lt;=IFERROR(ROWS(_xlfn.ANCHORARRAY($AD$13)),0),INDEX(_xlfn.ANCHORARRAY($AD$13),ROW()-12),"")</f>
        <v/>
      </c>
      <c r="AF43" t="str">
        <v>Algeria</v>
      </c>
      <c r="AG43">
        <v>73.400000000000006</v>
      </c>
      <c r="AH43" s="8">
        <v>70.767524004070609</v>
      </c>
      <c r="AI43" s="8">
        <v>2.6324759959293971</v>
      </c>
      <c r="AJ43" s="8">
        <v>2.6564640363391234</v>
      </c>
      <c r="AK43" s="8">
        <v>9.0300640556701551E-3</v>
      </c>
      <c r="AL43" s="8">
        <v>0.57434037253802062</v>
      </c>
      <c r="AM43" s="8">
        <v>1.5029310171021002E-4</v>
      </c>
      <c r="AN43" s="8">
        <v>-1.9675426916276542</v>
      </c>
      <c r="AO43" s="8">
        <v>-2.2841034406381984</v>
      </c>
      <c r="AP43" s="8">
        <v>0.75785247412542012</v>
      </c>
      <c r="AQ43" s="8">
        <v>2.6564640363391234</v>
      </c>
    </row>
    <row r="44" spans="12:43" x14ac:dyDescent="0.25">
      <c r="L44" s="18"/>
      <c r="M44" s="18"/>
      <c r="N44" s="18"/>
      <c r="O44" s="18"/>
      <c r="P44" s="18"/>
      <c r="Q44" s="18"/>
      <c r="T44" s="8"/>
      <c r="U44" s="8"/>
      <c r="V44" s="8"/>
      <c r="W44" s="25"/>
      <c r="X44" s="8"/>
      <c r="Y44" s="8"/>
      <c r="Z44" s="8"/>
      <c r="AC44" s="21" t="str" cm="1">
        <f t="array" ref="AC44">IF(ROW()-12&lt;=IFERROR(ROWS(_xlfn.ANCHORARRAY($AD$13)),0),INDEX(_xlfn.ANCHORARRAY($AD$13),ROW()-12),"")</f>
        <v/>
      </c>
      <c r="AF44" t="str">
        <v>Algeria</v>
      </c>
      <c r="AG44">
        <v>72.900000000000006</v>
      </c>
      <c r="AH44" s="8">
        <v>69.2831036648099</v>
      </c>
      <c r="AI44" s="8">
        <v>3.6168963351901056</v>
      </c>
      <c r="AJ44" s="8">
        <v>3.6510580698881632</v>
      </c>
      <c r="AK44" s="8">
        <v>9.3566670384687307E-3</v>
      </c>
      <c r="AL44" s="8">
        <v>0.78924632120048499</v>
      </c>
      <c r="AM44" s="8">
        <v>2.9417041348626585E-4</v>
      </c>
      <c r="AN44" s="8">
        <v>-1.957118520190694</v>
      </c>
      <c r="AO44" s="8">
        <v>-2.2574278008818185</v>
      </c>
      <c r="AP44" s="8">
        <v>0.88839536311289069</v>
      </c>
      <c r="AQ44" s="8">
        <v>3.6510580698881632</v>
      </c>
    </row>
    <row r="45" spans="12:43" x14ac:dyDescent="0.25">
      <c r="L45" s="18"/>
      <c r="M45" s="18"/>
      <c r="N45" s="18"/>
      <c r="O45" s="18"/>
      <c r="P45" s="18"/>
      <c r="Q45" s="18"/>
      <c r="T45" s="8"/>
      <c r="U45" s="8"/>
      <c r="V45" s="8"/>
      <c r="W45" s="25"/>
      <c r="X45" s="8"/>
      <c r="Y45" s="8"/>
      <c r="Z45" s="8"/>
      <c r="AC45" s="21" t="str" cm="1">
        <f t="array" ref="AC45">IF(ROW()-12&lt;=IFERROR(ROWS(_xlfn.ANCHORARRAY($AD$13)),0),INDEX(_xlfn.ANCHORARRAY($AD$13),ROW()-12),"")</f>
        <v/>
      </c>
      <c r="AF45" t="str">
        <v>Algeria</v>
      </c>
      <c r="AG45">
        <v>72.3</v>
      </c>
      <c r="AH45" s="8">
        <v>73.655453074851948</v>
      </c>
      <c r="AI45" s="8">
        <v>-1.3554530748519511</v>
      </c>
      <c r="AJ45" s="8">
        <v>-1.3709974670551246</v>
      </c>
      <c r="AK45" s="8">
        <v>1.1338016718996969E-2</v>
      </c>
      <c r="AL45" s="8">
        <v>-0.29607090761943067</v>
      </c>
      <c r="AM45" s="8">
        <v>5.0263269252562686E-5</v>
      </c>
      <c r="AN45" s="8">
        <v>-1.94690277624242</v>
      </c>
      <c r="AO45" s="8">
        <v>-2.2366479839318103</v>
      </c>
      <c r="AP45" s="8">
        <v>0.54412398184552635</v>
      </c>
      <c r="AQ45" s="8">
        <v>-1.3709974670551246</v>
      </c>
    </row>
    <row r="46" spans="12:43" x14ac:dyDescent="0.25">
      <c r="L46" s="18"/>
      <c r="M46" s="18"/>
      <c r="N46" s="18"/>
      <c r="O46" s="18"/>
      <c r="P46" s="18"/>
      <c r="Q46" s="18"/>
      <c r="T46" s="8"/>
      <c r="U46" s="8"/>
      <c r="V46" s="8"/>
      <c r="W46" s="25"/>
      <c r="X46" s="8"/>
      <c r="Y46" s="8"/>
      <c r="Z46" s="8"/>
      <c r="AC46" s="21" t="str" cm="1">
        <f t="array" ref="AC46">IF(ROW()-12&lt;=IFERROR(ROWS(_xlfn.ANCHORARRAY($AD$13)),0),INDEX(_xlfn.ANCHORARRAY($AD$13),ROW()-12),"")</f>
        <v/>
      </c>
      <c r="AF46" t="str">
        <v>Angola</v>
      </c>
      <c r="AG46">
        <v>51.7</v>
      </c>
      <c r="AH46" s="8">
        <v>61.820981889305692</v>
      </c>
      <c r="AI46" s="8">
        <v>-10.120981889305689</v>
      </c>
      <c r="AJ46" s="8">
        <v>-10.213790003623968</v>
      </c>
      <c r="AK46" s="8">
        <v>9.0865500744924717E-3</v>
      </c>
      <c r="AL46" s="8">
        <v>-2.2082078599374566</v>
      </c>
      <c r="AM46" s="8">
        <v>2.2356983593663522E-3</v>
      </c>
      <c r="AN46" s="8">
        <v>-1.9368862628682149</v>
      </c>
      <c r="AO46" s="8">
        <v>-2.2082078599374566</v>
      </c>
      <c r="AP46" s="8">
        <v>1.4860039905523326</v>
      </c>
      <c r="AQ46" s="8">
        <v>-10.213790003623968</v>
      </c>
    </row>
    <row r="47" spans="12:43" x14ac:dyDescent="0.25">
      <c r="L47" s="18"/>
      <c r="M47" s="18"/>
      <c r="N47" s="18"/>
      <c r="O47" s="18"/>
      <c r="P47" s="18"/>
      <c r="Q47" s="18"/>
      <c r="T47" s="8"/>
      <c r="U47" s="8"/>
      <c r="V47" s="8"/>
      <c r="W47" s="25"/>
      <c r="X47" s="8"/>
      <c r="Y47" s="8"/>
      <c r="Z47" s="8"/>
      <c r="AC47" s="21" t="str" cm="1">
        <f t="array" ref="AC47">IF(ROW()-12&lt;=IFERROR(ROWS(_xlfn.ANCHORARRAY($AD$13)),0),INDEX(_xlfn.ANCHORARRAY($AD$13),ROW()-12),"")</f>
        <v/>
      </c>
      <c r="AF47" t="str">
        <v>Angola</v>
      </c>
      <c r="AG47">
        <v>51.1</v>
      </c>
      <c r="AH47" s="8">
        <v>61.445390078021262</v>
      </c>
      <c r="AI47" s="8">
        <v>-10.345390078021261</v>
      </c>
      <c r="AJ47" s="8">
        <v>-10.442645551382569</v>
      </c>
      <c r="AK47" s="8">
        <v>9.313298328739306E-3</v>
      </c>
      <c r="AL47" s="8">
        <v>-2.2574278008818185</v>
      </c>
      <c r="AM47" s="8">
        <v>2.3953276302943636E-3</v>
      </c>
      <c r="AN47" s="8">
        <v>-1.9270603903023944</v>
      </c>
      <c r="AO47" s="8">
        <v>-2.1909472667991334</v>
      </c>
      <c r="AP47" s="8">
        <v>1.502473893577462</v>
      </c>
      <c r="AQ47" s="8">
        <v>-10.442645551382569</v>
      </c>
    </row>
    <row r="48" spans="12:43" x14ac:dyDescent="0.25">
      <c r="L48" s="18"/>
      <c r="M48" s="18"/>
      <c r="N48" s="18"/>
      <c r="O48" s="18"/>
      <c r="P48" s="18"/>
      <c r="Q48" s="18"/>
      <c r="T48" s="8"/>
      <c r="U48" s="8"/>
      <c r="V48" s="8"/>
      <c r="W48" s="25"/>
      <c r="X48" s="8"/>
      <c r="Y48" s="8"/>
      <c r="Z48" s="8"/>
      <c r="AC48" s="21" t="str" cm="1">
        <f t="array" ref="AC48">IF(ROW()-12&lt;=IFERROR(ROWS(_xlfn.ANCHORARRAY($AD$13)),0),INDEX(_xlfn.ANCHORARRAY($AD$13),ROW()-12),"")</f>
        <v/>
      </c>
      <c r="AF48" t="str">
        <v>Angola</v>
      </c>
      <c r="AG48">
        <v>56</v>
      </c>
      <c r="AH48" s="8">
        <v>59.880933161643995</v>
      </c>
      <c r="AI48" s="8">
        <v>-3.8809331616439948</v>
      </c>
      <c r="AJ48" s="8">
        <v>-3.9177186580854615</v>
      </c>
      <c r="AK48" s="8">
        <v>9.3895196801709324E-3</v>
      </c>
      <c r="AL48" s="8">
        <v>-0.84687608581800278</v>
      </c>
      <c r="AM48" s="8">
        <v>3.3989924608374182E-4</v>
      </c>
      <c r="AN48" s="8">
        <v>-1.9270603903023944</v>
      </c>
      <c r="AO48" s="8">
        <v>-2.1328618656341534</v>
      </c>
      <c r="AP48" s="8">
        <v>0.92025870591807102</v>
      </c>
      <c r="AQ48" s="8">
        <v>-3.9177186580854615</v>
      </c>
    </row>
    <row r="49" spans="12:43" x14ac:dyDescent="0.25">
      <c r="L49" s="18"/>
      <c r="M49" s="18"/>
      <c r="N49" s="18"/>
      <c r="O49" s="18"/>
      <c r="P49" s="18"/>
      <c r="Q49" s="18"/>
      <c r="T49" s="8"/>
      <c r="U49" s="8"/>
      <c r="V49" s="8"/>
      <c r="W49" s="25"/>
      <c r="X49" s="8"/>
      <c r="Y49" s="8"/>
      <c r="Z49" s="8"/>
      <c r="AC49" s="21" t="str" cm="1">
        <f t="array" ref="AC49">IF(ROW()-12&lt;=IFERROR(ROWS(_xlfn.ANCHORARRAY($AD$13)),0),INDEX(_xlfn.ANCHORARRAY($AD$13),ROW()-12),"")</f>
        <v/>
      </c>
      <c r="AF49" t="str">
        <v>Angola</v>
      </c>
      <c r="AG49">
        <v>51</v>
      </c>
      <c r="AH49" s="8">
        <v>58.559232728435724</v>
      </c>
      <c r="AI49" s="8">
        <v>-7.5592327284357239</v>
      </c>
      <c r="AJ49" s="8">
        <v>-7.6310098421123103</v>
      </c>
      <c r="AK49" s="8">
        <v>9.4059783910221875E-3</v>
      </c>
      <c r="AL49" s="8">
        <v>-1.6495482762409051</v>
      </c>
      <c r="AM49" s="8">
        <v>1.2918388435452421E-3</v>
      </c>
      <c r="AN49" s="8">
        <v>-1.907948933309944</v>
      </c>
      <c r="AO49" s="8">
        <v>-2.1287983758781839</v>
      </c>
      <c r="AP49" s="8">
        <v>1.2843474125955583</v>
      </c>
      <c r="AQ49" s="8">
        <v>-7.6310098421123103</v>
      </c>
    </row>
    <row r="50" spans="12:43" x14ac:dyDescent="0.25">
      <c r="L50" s="18"/>
      <c r="M50" s="18"/>
      <c r="N50" s="18"/>
      <c r="O50" s="18"/>
      <c r="P50" s="18"/>
      <c r="Q50" s="18"/>
      <c r="T50" s="8"/>
      <c r="U50" s="8"/>
      <c r="V50" s="8"/>
      <c r="W50" s="25"/>
      <c r="X50" s="8"/>
      <c r="Y50" s="8"/>
      <c r="Z50" s="8"/>
      <c r="AC50" s="21" t="str" cm="1">
        <f t="array" ref="AC50">IF(ROW()-12&lt;=IFERROR(ROWS(_xlfn.ANCHORARRAY($AD$13)),0),INDEX(_xlfn.ANCHORARRAY($AD$13),ROW()-12),"")</f>
        <v/>
      </c>
      <c r="AF50" t="str">
        <v>Angola</v>
      </c>
      <c r="AG50">
        <v>49.6</v>
      </c>
      <c r="AH50" s="8">
        <v>57.736872414816474</v>
      </c>
      <c r="AI50" s="8">
        <v>-8.1368724148164731</v>
      </c>
      <c r="AJ50" s="8">
        <v>-8.2160457506219782</v>
      </c>
      <c r="AK50" s="8">
        <v>9.6364283024483587E-3</v>
      </c>
      <c r="AL50" s="8">
        <v>-1.7758052799680011</v>
      </c>
      <c r="AM50" s="8">
        <v>1.5342005258634902E-3</v>
      </c>
      <c r="AN50" s="8">
        <v>-1.8986487576703672</v>
      </c>
      <c r="AO50" s="8">
        <v>-2.0897423820619458</v>
      </c>
      <c r="AP50" s="8">
        <v>1.3325934413646201</v>
      </c>
      <c r="AQ50" s="8">
        <v>-8.2160457506219782</v>
      </c>
    </row>
    <row r="51" spans="12:43" x14ac:dyDescent="0.25">
      <c r="L51" s="18"/>
      <c r="M51" s="18"/>
      <c r="N51" s="18"/>
      <c r="O51" s="18"/>
      <c r="P51" s="18"/>
      <c r="Q51" s="18"/>
      <c r="T51" s="8"/>
      <c r="U51" s="8"/>
      <c r="V51" s="8"/>
      <c r="W51" s="25"/>
      <c r="X51" s="8"/>
      <c r="Y51" s="8"/>
      <c r="Z51" s="8"/>
      <c r="AC51" s="21" t="str" cm="1">
        <f t="array" ref="AC51">IF(ROW()-12&lt;=IFERROR(ROWS(_xlfn.ANCHORARRAY($AD$13)),0),INDEX(_xlfn.ANCHORARRAY($AD$13),ROW()-12),"")</f>
        <v/>
      </c>
      <c r="AF51" t="str">
        <v>Angola</v>
      </c>
      <c r="AG51">
        <v>49.1</v>
      </c>
      <c r="AH51" s="8">
        <v>57.125722565013049</v>
      </c>
      <c r="AI51" s="8">
        <v>-8.0257225650130479</v>
      </c>
      <c r="AJ51" s="8">
        <v>-8.1055282863426701</v>
      </c>
      <c r="AK51" s="8">
        <v>9.8458383599857001E-3</v>
      </c>
      <c r="AL51" s="8">
        <v>-1.7517329518772742</v>
      </c>
      <c r="AM51" s="8">
        <v>1.5256527210829813E-3</v>
      </c>
      <c r="AN51" s="8">
        <v>-1.8895099603334302</v>
      </c>
      <c r="AO51" s="8">
        <v>-2.0503939511435427</v>
      </c>
      <c r="AP51" s="8">
        <v>1.3235304877022191</v>
      </c>
      <c r="AQ51" s="8">
        <v>-8.1055282863426701</v>
      </c>
    </row>
    <row r="52" spans="12:43" x14ac:dyDescent="0.25">
      <c r="L52" s="18"/>
      <c r="M52" s="18"/>
      <c r="N52" s="18"/>
      <c r="O52" s="18"/>
      <c r="P52" s="18"/>
      <c r="Q52" s="18"/>
      <c r="T52" s="8"/>
      <c r="U52" s="8"/>
      <c r="V52" s="8"/>
      <c r="W52" s="25"/>
      <c r="X52" s="8"/>
      <c r="Y52" s="8"/>
      <c r="Z52" s="8"/>
      <c r="AC52" s="21" t="str" cm="1">
        <f t="array" ref="AC52">IF(ROW()-12&lt;=IFERROR(ROWS(_xlfn.ANCHORARRAY($AD$13)),0),INDEX(_xlfn.ANCHORARRAY($AD$13),ROW()-12),"")</f>
        <v/>
      </c>
      <c r="AF52" t="str">
        <v>Angola</v>
      </c>
      <c r="AG52">
        <v>48.7</v>
      </c>
      <c r="AH52" s="8">
        <v>56.307119680879261</v>
      </c>
      <c r="AI52" s="8">
        <v>-7.6071196808792578</v>
      </c>
      <c r="AJ52" s="8">
        <v>-7.6852269185784632</v>
      </c>
      <c r="AK52" s="8">
        <v>1.0163296221011626E-2</v>
      </c>
      <c r="AL52" s="8">
        <v>-1.6606328984474721</v>
      </c>
      <c r="AM52" s="8">
        <v>1.4157556686288694E-3</v>
      </c>
      <c r="AN52" s="8">
        <v>-1.8805262984826756</v>
      </c>
      <c r="AO52" s="8">
        <v>-2.0428495977569341</v>
      </c>
      <c r="AP52" s="8">
        <v>1.2886554614975534</v>
      </c>
      <c r="AQ52" s="8">
        <v>-7.6852269185784632</v>
      </c>
    </row>
    <row r="53" spans="12:43" x14ac:dyDescent="0.25">
      <c r="L53" s="18"/>
      <c r="M53" s="18"/>
      <c r="N53" s="18"/>
      <c r="O53" s="18"/>
      <c r="P53" s="18"/>
      <c r="Q53" s="18"/>
      <c r="T53" s="8"/>
      <c r="U53" s="8"/>
      <c r="V53" s="8"/>
      <c r="W53" s="25"/>
      <c r="X53" s="8"/>
      <c r="Y53" s="8"/>
      <c r="Z53" s="8"/>
      <c r="AC53" s="21" t="str" cm="1">
        <f t="array" ref="AC53">IF(ROW()-12&lt;=IFERROR(ROWS(_xlfn.ANCHORARRAY($AD$13)),0),INDEX(_xlfn.ANCHORARRAY($AD$13),ROW()-12),"")</f>
        <v/>
      </c>
      <c r="AF53" t="str">
        <v>Angola</v>
      </c>
      <c r="AG53">
        <v>48.2</v>
      </c>
      <c r="AH53" s="8">
        <v>55.190096707389145</v>
      </c>
      <c r="AI53" s="8">
        <v>-6.9900967073891422</v>
      </c>
      <c r="AJ53" s="8">
        <v>-7.0674023740902605</v>
      </c>
      <c r="AK53" s="8">
        <v>1.0938342351148475E-2</v>
      </c>
      <c r="AL53" s="8">
        <v>-1.5265346494688043</v>
      </c>
      <c r="AM53" s="8">
        <v>1.2885802864054409E-3</v>
      </c>
      <c r="AN53" s="8">
        <v>-1.8805262984826756</v>
      </c>
      <c r="AO53" s="8">
        <v>-2.0277009759509448</v>
      </c>
      <c r="AP53" s="8">
        <v>1.2355301086856623</v>
      </c>
      <c r="AQ53" s="8">
        <v>-7.0674023740902605</v>
      </c>
    </row>
    <row r="54" spans="12:43" x14ac:dyDescent="0.25">
      <c r="L54" s="18"/>
      <c r="M54" s="18"/>
      <c r="N54" s="18"/>
      <c r="O54" s="18"/>
      <c r="P54" s="18"/>
      <c r="Q54" s="18"/>
      <c r="T54" s="8"/>
      <c r="U54" s="8"/>
      <c r="V54" s="8"/>
      <c r="W54" s="25"/>
      <c r="X54" s="8"/>
      <c r="Y54" s="8"/>
      <c r="Z54" s="8"/>
      <c r="AC54" s="21" t="str" cm="1">
        <f t="array" ref="AC54">IF(ROW()-12&lt;=IFERROR(ROWS(_xlfn.ANCHORARRAY($AD$13)),0),INDEX(_xlfn.ANCHORARRAY($AD$13),ROW()-12),"")</f>
        <v/>
      </c>
      <c r="AF54" t="str">
        <v>Argentina</v>
      </c>
      <c r="AG54">
        <v>76.2</v>
      </c>
      <c r="AH54" s="8">
        <v>79.096274702209115</v>
      </c>
      <c r="AI54" s="8">
        <v>-2.8962747022091122</v>
      </c>
      <c r="AJ54" s="8">
        <v>-2.9276207664748313</v>
      </c>
      <c r="AK54" s="8">
        <v>1.0707009809697136E-2</v>
      </c>
      <c r="AL54" s="8">
        <v>-0.63242998148997842</v>
      </c>
      <c r="AM54" s="8">
        <v>2.1644032312529489E-4</v>
      </c>
      <c r="AN54" s="8">
        <v>-1.8630011940066851</v>
      </c>
      <c r="AO54" s="8">
        <v>-1.9882171841834491</v>
      </c>
      <c r="AP54" s="8">
        <v>0.79525466455090876</v>
      </c>
      <c r="AQ54" s="8">
        <v>-2.9276207664748313</v>
      </c>
    </row>
    <row r="55" spans="12:43" x14ac:dyDescent="0.25">
      <c r="L55" s="18"/>
      <c r="M55" s="18"/>
      <c r="N55" s="18"/>
      <c r="O55" s="18"/>
      <c r="P55" s="18"/>
      <c r="Q55" s="18"/>
      <c r="T55" s="8"/>
      <c r="U55" s="8"/>
      <c r="V55" s="8"/>
      <c r="W55" s="25"/>
      <c r="X55" s="8"/>
      <c r="Y55" s="8"/>
      <c r="Z55" s="8"/>
      <c r="AC55" s="21" t="str" cm="1">
        <f t="array" ref="AC55">IF(ROW()-12&lt;=IFERROR(ROWS(_xlfn.ANCHORARRAY($AD$13)),0),INDEX(_xlfn.ANCHORARRAY($AD$13),ROW()-12),"")</f>
        <v/>
      </c>
      <c r="AF55" t="str">
        <v>Argentina</v>
      </c>
      <c r="AG55">
        <v>76</v>
      </c>
      <c r="AH55" s="8">
        <v>78.969540461934187</v>
      </c>
      <c r="AI55" s="8">
        <v>-2.9695404619341872</v>
      </c>
      <c r="AJ55" s="8">
        <v>-3.002293464153619</v>
      </c>
      <c r="AK55" s="8">
        <v>1.0909327356066921E-2</v>
      </c>
      <c r="AL55" s="8">
        <v>-0.64849459285422517</v>
      </c>
      <c r="AM55" s="8">
        <v>2.3192341131780705E-4</v>
      </c>
      <c r="AN55" s="8">
        <v>-1.8544489690938102</v>
      </c>
      <c r="AO55" s="8">
        <v>-1.9881641389455729</v>
      </c>
      <c r="AP55" s="8">
        <v>0.80529161975909391</v>
      </c>
      <c r="AQ55" s="8">
        <v>-3.002293464153619</v>
      </c>
    </row>
    <row r="56" spans="12:43" x14ac:dyDescent="0.25">
      <c r="L56" s="18"/>
      <c r="M56" s="18"/>
      <c r="N56" s="18"/>
      <c r="O56" s="18"/>
      <c r="P56" s="18"/>
      <c r="Q56" s="18"/>
      <c r="T56" s="8"/>
      <c r="U56" s="8"/>
      <c r="V56" s="8"/>
      <c r="W56" s="25"/>
      <c r="X56" s="8"/>
      <c r="Y56" s="8"/>
      <c r="Z56" s="8"/>
      <c r="AC56" s="21" t="str" cm="1">
        <f t="array" ref="AC56">IF(ROW()-12&lt;=IFERROR(ROWS(_xlfn.ANCHORARRAY($AD$13)),0),INDEX(_xlfn.ANCHORARRAY($AD$13),ROW()-12),"")</f>
        <v/>
      </c>
      <c r="AF56" t="str">
        <v>Argentina</v>
      </c>
      <c r="AG56">
        <v>75.900000000000006</v>
      </c>
      <c r="AH56" s="8">
        <v>82.286641888919377</v>
      </c>
      <c r="AI56" s="8">
        <v>-6.386641888919371</v>
      </c>
      <c r="AJ56" s="8">
        <v>-6.458087587546534</v>
      </c>
      <c r="AK56" s="8">
        <v>1.1062980744475457E-2</v>
      </c>
      <c r="AL56" s="8">
        <v>-1.3948368526828661</v>
      </c>
      <c r="AM56" s="8">
        <v>1.0882291450234568E-3</v>
      </c>
      <c r="AN56" s="8">
        <v>-1.8544489690938102</v>
      </c>
      <c r="AO56" s="8">
        <v>-1.9797988067435008</v>
      </c>
      <c r="AP56" s="8">
        <v>1.1810321133156652</v>
      </c>
      <c r="AQ56" s="8">
        <v>-6.458087587546534</v>
      </c>
    </row>
    <row r="57" spans="12:43" x14ac:dyDescent="0.25">
      <c r="L57" s="18"/>
      <c r="M57" s="18"/>
      <c r="N57" s="18"/>
      <c r="O57" s="18"/>
      <c r="P57" s="18"/>
      <c r="Q57" s="18"/>
      <c r="T57" s="8"/>
      <c r="U57" s="8"/>
      <c r="V57" s="8"/>
      <c r="W57" s="25"/>
      <c r="X57" s="8"/>
      <c r="Y57" s="8"/>
      <c r="Z57" s="8"/>
      <c r="AC57" s="21" t="str" cm="1">
        <f t="array" ref="AC57">IF(ROW()-12&lt;=IFERROR(ROWS(_xlfn.ANCHORARRAY($AD$13)),0),INDEX(_xlfn.ANCHORARRAY($AD$13),ROW()-12),"")</f>
        <v/>
      </c>
      <c r="AF57" t="str">
        <v>Argentina</v>
      </c>
      <c r="AG57">
        <v>75.7</v>
      </c>
      <c r="AH57" s="8">
        <v>82.264527228171232</v>
      </c>
      <c r="AI57" s="8">
        <v>-6.5645272281712295</v>
      </c>
      <c r="AJ57" s="8">
        <v>-6.6384140058764016</v>
      </c>
      <c r="AK57" s="8">
        <v>1.1130185258070156E-2</v>
      </c>
      <c r="AL57" s="8">
        <v>-1.4337355675353971</v>
      </c>
      <c r="AM57" s="8">
        <v>1.1568349355418576E-3</v>
      </c>
      <c r="AN57" s="8">
        <v>-1.8544489690938102</v>
      </c>
      <c r="AO57" s="8">
        <v>-1.9702925910561406</v>
      </c>
      <c r="AP57" s="8">
        <v>1.1973869748478965</v>
      </c>
      <c r="AQ57" s="8">
        <v>-6.6384140058764016</v>
      </c>
    </row>
    <row r="58" spans="12:43" x14ac:dyDescent="0.25">
      <c r="L58" s="18"/>
      <c r="M58" s="18"/>
      <c r="N58" s="18"/>
      <c r="O58" s="18"/>
      <c r="P58" s="18"/>
      <c r="Q58" s="18"/>
      <c r="T58" s="8"/>
      <c r="U58" s="8"/>
      <c r="V58" s="8"/>
      <c r="W58" s="25"/>
      <c r="X58" s="8"/>
      <c r="Y58" s="8"/>
      <c r="Z58" s="8"/>
      <c r="AC58" s="21" t="str" cm="1">
        <f t="array" ref="AC58">IF(ROW()-12&lt;=IFERROR(ROWS(_xlfn.ANCHORARRAY($AD$13)),0),INDEX(_xlfn.ANCHORARRAY($AD$13),ROW()-12),"")</f>
        <v/>
      </c>
      <c r="AF58" t="str">
        <v>Argentina</v>
      </c>
      <c r="AG58">
        <v>75.5</v>
      </c>
      <c r="AH58" s="8">
        <v>77.373221759318938</v>
      </c>
      <c r="AI58" s="8">
        <v>-1.8732217593189375</v>
      </c>
      <c r="AJ58" s="8">
        <v>-1.8945624664062</v>
      </c>
      <c r="AK58" s="8">
        <v>1.1264187624145036E-2</v>
      </c>
      <c r="AL58" s="8">
        <v>-0.40915157453300072</v>
      </c>
      <c r="AM58" s="8">
        <v>9.5358205340564421E-5</v>
      </c>
      <c r="AN58" s="8">
        <v>-1.8295749434197282</v>
      </c>
      <c r="AO58" s="8">
        <v>-1.9692966694625831</v>
      </c>
      <c r="AP58" s="8">
        <v>0.63964957166639358</v>
      </c>
      <c r="AQ58" s="8">
        <v>-1.8945624664062</v>
      </c>
    </row>
    <row r="59" spans="12:43" x14ac:dyDescent="0.25">
      <c r="L59" s="18"/>
      <c r="M59" s="18"/>
      <c r="N59" s="18"/>
      <c r="O59" s="18"/>
      <c r="P59" s="18"/>
      <c r="Q59" s="18"/>
      <c r="T59" s="8"/>
      <c r="U59" s="8"/>
      <c r="V59" s="8"/>
      <c r="W59" s="25"/>
      <c r="X59" s="8"/>
      <c r="Y59" s="8"/>
      <c r="Z59" s="8"/>
      <c r="AC59" s="21" t="str" cm="1">
        <f t="array" ref="AC59">IF(ROW()-12&lt;=IFERROR(ROWS(_xlfn.ANCHORARRAY($AD$13)),0),INDEX(_xlfn.ANCHORARRAY($AD$13),ROW()-12),"")</f>
        <v/>
      </c>
      <c r="AF59" t="str">
        <v>Argentina</v>
      </c>
      <c r="AG59">
        <v>75.599999999999994</v>
      </c>
      <c r="AH59" s="8">
        <v>77.504312684965555</v>
      </c>
      <c r="AI59" s="8">
        <v>-1.9043126849655607</v>
      </c>
      <c r="AJ59" s="8">
        <v>-1.9251087657459482</v>
      </c>
      <c r="AK59" s="8">
        <v>1.0802548484749788E-2</v>
      </c>
      <c r="AL59" s="8">
        <v>-0.41584542819171766</v>
      </c>
      <c r="AM59" s="8">
        <v>9.4422849433622939E-5</v>
      </c>
      <c r="AN59" s="8">
        <v>-1.8215296776288319</v>
      </c>
      <c r="AO59" s="8">
        <v>-1.9208911098855996</v>
      </c>
      <c r="AP59" s="8">
        <v>0.6448607820233121</v>
      </c>
      <c r="AQ59" s="8">
        <v>-1.9251087657459482</v>
      </c>
    </row>
    <row r="60" spans="12:43" x14ac:dyDescent="0.25">
      <c r="L60" s="18"/>
      <c r="M60" s="18"/>
      <c r="N60" s="18"/>
      <c r="O60" s="18"/>
      <c r="P60" s="18"/>
      <c r="Q60" s="18"/>
      <c r="T60" s="8"/>
      <c r="U60" s="8"/>
      <c r="V60" s="8"/>
      <c r="W60" s="25"/>
      <c r="X60" s="8"/>
      <c r="Y60" s="8"/>
      <c r="Z60" s="8"/>
      <c r="AC60" s="21" t="str" cm="1">
        <f t="array" ref="AC60">IF(ROW()-12&lt;=IFERROR(ROWS(_xlfn.ANCHORARRAY($AD$13)),0),INDEX(_xlfn.ANCHORARRAY($AD$13),ROW()-12),"")</f>
        <v/>
      </c>
      <c r="AF60" t="str">
        <v>Argentina</v>
      </c>
      <c r="AG60">
        <v>75.400000000000006</v>
      </c>
      <c r="AH60" s="8">
        <v>77.06959406755891</v>
      </c>
      <c r="AI60" s="8">
        <v>-1.6695940675589043</v>
      </c>
      <c r="AJ60" s="8">
        <v>-1.6878557917438299</v>
      </c>
      <c r="AK60" s="8">
        <v>1.08194813053657E-2</v>
      </c>
      <c r="AL60" s="8">
        <v>-0.36459296199132896</v>
      </c>
      <c r="AM60" s="8">
        <v>7.2697161236290702E-5</v>
      </c>
      <c r="AN60" s="8">
        <v>-1.8215296776288319</v>
      </c>
      <c r="AO60" s="8">
        <v>-1.9171283665573877</v>
      </c>
      <c r="AP60" s="8">
        <v>0.60381533765823547</v>
      </c>
      <c r="AQ60" s="8">
        <v>-1.6878557917438299</v>
      </c>
    </row>
    <row r="61" spans="12:43" x14ac:dyDescent="0.25">
      <c r="L61" s="18"/>
      <c r="M61" s="18"/>
      <c r="N61" s="18"/>
      <c r="O61" s="18"/>
      <c r="P61" s="18"/>
      <c r="Q61" s="18"/>
      <c r="T61" s="8"/>
      <c r="U61" s="8"/>
      <c r="V61" s="8"/>
      <c r="W61" s="25"/>
      <c r="X61" s="8"/>
      <c r="Y61" s="8"/>
      <c r="Z61" s="8"/>
      <c r="AC61" s="21" t="str" cm="1">
        <f t="array" ref="AC61">IF(ROW()-12&lt;=IFERROR(ROWS(_xlfn.ANCHORARRAY($AD$13)),0),INDEX(_xlfn.ANCHORARRAY($AD$13),ROW()-12),"")</f>
        <v/>
      </c>
      <c r="AF61" t="str">
        <v>Argentina</v>
      </c>
      <c r="AG61">
        <v>74.8</v>
      </c>
      <c r="AH61" s="8">
        <v>76.531876912951446</v>
      </c>
      <c r="AI61" s="8">
        <v>-1.7318769129514493</v>
      </c>
      <c r="AJ61" s="8">
        <v>-1.7514506243132013</v>
      </c>
      <c r="AK61" s="8">
        <v>1.1175714056699365E-2</v>
      </c>
      <c r="AL61" s="8">
        <v>-0.37826192287681665</v>
      </c>
      <c r="AM61" s="8">
        <v>8.0855843709348382E-5</v>
      </c>
      <c r="AN61" s="8">
        <v>-1.8215296776288319</v>
      </c>
      <c r="AO61" s="8">
        <v>-1.9133162692242216</v>
      </c>
      <c r="AP61" s="8">
        <v>0.61503001786645883</v>
      </c>
      <c r="AQ61" s="8">
        <v>-1.7514506243132013</v>
      </c>
    </row>
    <row r="62" spans="12:43" x14ac:dyDescent="0.25">
      <c r="L62" s="18"/>
      <c r="M62" s="18"/>
      <c r="N62" s="18"/>
      <c r="O62" s="18"/>
      <c r="P62" s="18"/>
      <c r="Q62" s="18"/>
      <c r="T62" s="8"/>
      <c r="U62" s="8"/>
      <c r="V62" s="8"/>
      <c r="W62" s="25"/>
      <c r="X62" s="8"/>
      <c r="Y62" s="8"/>
      <c r="Z62" s="8"/>
      <c r="AC62" s="21" t="str" cm="1">
        <f t="array" ref="AC62">IF(ROW()-12&lt;=IFERROR(ROWS(_xlfn.ANCHORARRAY($AD$13)),0),INDEX(_xlfn.ANCHORARRAY($AD$13),ROW()-12),"")</f>
        <v/>
      </c>
      <c r="AF62" t="str">
        <v>Argentina</v>
      </c>
      <c r="AG62">
        <v>75.2</v>
      </c>
      <c r="AH62" s="8">
        <v>76.777159973166874</v>
      </c>
      <c r="AI62" s="8">
        <v>-1.5771599731668715</v>
      </c>
      <c r="AJ62" s="8">
        <v>-1.5951832098073391</v>
      </c>
      <c r="AK62" s="8">
        <v>1.1298537076906891E-2</v>
      </c>
      <c r="AL62" s="8">
        <v>-0.34449135157769789</v>
      </c>
      <c r="AM62" s="8">
        <v>6.7808430084554693E-5</v>
      </c>
      <c r="AN62" s="8">
        <v>-1.7980761038936304</v>
      </c>
      <c r="AO62" s="8">
        <v>-1.9117408870556609</v>
      </c>
      <c r="AP62" s="8">
        <v>0.58693385622035632</v>
      </c>
      <c r="AQ62" s="8">
        <v>-1.5951832098073391</v>
      </c>
    </row>
    <row r="63" spans="12:43" x14ac:dyDescent="0.25">
      <c r="AF63" t="str">
        <v>Argentina</v>
      </c>
      <c r="AG63">
        <v>74.900000000000006</v>
      </c>
      <c r="AH63" s="8">
        <v>76.047394071105487</v>
      </c>
      <c r="AI63" s="8">
        <v>-1.1473940711054809</v>
      </c>
      <c r="AJ63" s="8">
        <v>-1.1617448045012035</v>
      </c>
      <c r="AK63" s="8">
        <v>1.235274161771203E-2</v>
      </c>
      <c r="AL63" s="8">
        <v>-0.25075340292713427</v>
      </c>
      <c r="AM63" s="8">
        <v>3.9321055770411725E-5</v>
      </c>
      <c r="AN63" s="8">
        <v>-1.7980761038936304</v>
      </c>
      <c r="AO63" s="8">
        <v>-1.9106770470799492</v>
      </c>
      <c r="AP63" s="8">
        <v>0.50075283616484323</v>
      </c>
      <c r="AQ63" s="8">
        <v>-1.1617448045012035</v>
      </c>
    </row>
    <row r="64" spans="12:43" x14ac:dyDescent="0.25">
      <c r="AF64" t="str">
        <v>Argentina</v>
      </c>
      <c r="AG64">
        <v>74.7</v>
      </c>
      <c r="AH64" s="8">
        <v>80.676310482340654</v>
      </c>
      <c r="AI64" s="8">
        <v>-5.9763104823406508</v>
      </c>
      <c r="AJ64" s="8">
        <v>-6.0562407133931551</v>
      </c>
      <c r="AK64" s="8">
        <v>1.3197994405298608E-2</v>
      </c>
      <c r="AL64" s="8">
        <v>-1.3066320464092818</v>
      </c>
      <c r="AM64" s="8">
        <v>1.1417066528020168E-3</v>
      </c>
      <c r="AN64" s="8">
        <v>-1.7980761038936304</v>
      </c>
      <c r="AO64" s="8">
        <v>-1.9105506650704926</v>
      </c>
      <c r="AP64" s="8">
        <v>1.1430800699904105</v>
      </c>
      <c r="AQ64" s="8">
        <v>-6.0562407133931551</v>
      </c>
    </row>
    <row r="65" spans="32:43" x14ac:dyDescent="0.25">
      <c r="AF65" t="str">
        <v>Argentina</v>
      </c>
      <c r="AG65">
        <v>74.099999999999994</v>
      </c>
      <c r="AH65" s="8">
        <v>76.088006557610214</v>
      </c>
      <c r="AI65" s="8">
        <v>-1.9880065576102197</v>
      </c>
      <c r="AJ65" s="8">
        <v>-2.0162887722420986</v>
      </c>
      <c r="AK65" s="8">
        <v>1.4026867094255303E-2</v>
      </c>
      <c r="AL65" s="8">
        <v>-0.43483093912132431</v>
      </c>
      <c r="AM65" s="8">
        <v>1.3449510565314215E-4</v>
      </c>
      <c r="AN65" s="8">
        <v>-1.7755718253255368</v>
      </c>
      <c r="AO65" s="8">
        <v>-1.9038381123712862</v>
      </c>
      <c r="AP65" s="8">
        <v>0.65941712073718883</v>
      </c>
      <c r="AQ65" s="8">
        <v>-2.0162887722420986</v>
      </c>
    </row>
    <row r="66" spans="32:43" x14ac:dyDescent="0.25">
      <c r="AF66" t="str">
        <v>Argentina</v>
      </c>
      <c r="AG66">
        <v>74.099999999999994</v>
      </c>
      <c r="AH66" s="8">
        <v>76.209447537837548</v>
      </c>
      <c r="AI66" s="8">
        <v>-2.1094475378375535</v>
      </c>
      <c r="AJ66" s="8">
        <v>-2.1425390811266474</v>
      </c>
      <c r="AK66" s="8">
        <v>1.5445012686393048E-2</v>
      </c>
      <c r="AL66" s="8">
        <v>-0.46172554857917497</v>
      </c>
      <c r="AM66" s="8">
        <v>1.6721918759192219E-4</v>
      </c>
      <c r="AN66" s="8">
        <v>-1.7755718253255368</v>
      </c>
      <c r="AO66" s="8">
        <v>-1.8842060445570714</v>
      </c>
      <c r="AP66" s="8">
        <v>0.67950389886973783</v>
      </c>
      <c r="AQ66" s="8">
        <v>-2.1425390811266474</v>
      </c>
    </row>
    <row r="67" spans="32:43" x14ac:dyDescent="0.25">
      <c r="AF67" t="str">
        <v>Armenia</v>
      </c>
      <c r="AG67">
        <v>74.599999999999994</v>
      </c>
      <c r="AH67" s="8">
        <v>75.19514544210702</v>
      </c>
      <c r="AI67" s="8">
        <v>-0.59514544210702525</v>
      </c>
      <c r="AJ67" s="8">
        <v>-0.60049797675515326</v>
      </c>
      <c r="AK67" s="8">
        <v>8.9134932261569662E-3</v>
      </c>
      <c r="AL67" s="8">
        <v>-0.12983820281789557</v>
      </c>
      <c r="AM67" s="8">
        <v>7.5807359666813723E-6</v>
      </c>
      <c r="AN67" s="8">
        <v>-1.7610542000458449</v>
      </c>
      <c r="AO67" s="8">
        <v>-1.8725582176320181</v>
      </c>
      <c r="AP67" s="8">
        <v>0.36033068536817064</v>
      </c>
      <c r="AQ67" s="8">
        <v>-0.60049797675515326</v>
      </c>
    </row>
    <row r="68" spans="32:43" x14ac:dyDescent="0.25">
      <c r="AF68" t="str">
        <v>Armenia</v>
      </c>
      <c r="AG68">
        <v>74.400000000000006</v>
      </c>
      <c r="AH68" s="8">
        <v>71.344244949616581</v>
      </c>
      <c r="AI68" s="8">
        <v>3.055755050383425</v>
      </c>
      <c r="AJ68" s="8">
        <v>3.0801329078611661</v>
      </c>
      <c r="AK68" s="8">
        <v>7.9145472636987478E-3</v>
      </c>
      <c r="AL68" s="8">
        <v>0.66631434424818581</v>
      </c>
      <c r="AM68" s="8">
        <v>1.7709460264483194E-4</v>
      </c>
      <c r="AN68" s="8">
        <v>-1.7610542000458449</v>
      </c>
      <c r="AO68" s="8">
        <v>-1.8707966795018149</v>
      </c>
      <c r="AP68" s="8">
        <v>0.81628079987721491</v>
      </c>
      <c r="AQ68" s="8">
        <v>3.0801329078611661</v>
      </c>
    </row>
    <row r="69" spans="32:43" x14ac:dyDescent="0.25">
      <c r="AF69" t="str">
        <v>Armenia</v>
      </c>
      <c r="AG69">
        <v>74.400000000000006</v>
      </c>
      <c r="AH69" s="8">
        <v>71.302509618730497</v>
      </c>
      <c r="AI69" s="8">
        <v>3.0974903812695089</v>
      </c>
      <c r="AJ69" s="8">
        <v>3.1225449533218961</v>
      </c>
      <c r="AK69" s="8">
        <v>8.0237666476932583E-3</v>
      </c>
      <c r="AL69" s="8">
        <v>0.67545200966222818</v>
      </c>
      <c r="AM69" s="8">
        <v>1.8451684638211066E-4</v>
      </c>
      <c r="AN69" s="8">
        <v>-1.7468985212689381</v>
      </c>
      <c r="AO69" s="8">
        <v>-1.8311834949064134</v>
      </c>
      <c r="AP69" s="8">
        <v>0.82185887454126094</v>
      </c>
      <c r="AQ69" s="8">
        <v>3.1225449533218961</v>
      </c>
    </row>
    <row r="70" spans="32:43" x14ac:dyDescent="0.25">
      <c r="AF70" t="str">
        <v>Armenia</v>
      </c>
      <c r="AG70">
        <v>73.900000000000006</v>
      </c>
      <c r="AH70" s="8">
        <v>71.202397192007155</v>
      </c>
      <c r="AI70" s="8">
        <v>2.6976028079928511</v>
      </c>
      <c r="AJ70" s="8">
        <v>2.7193761408564967</v>
      </c>
      <c r="AK70" s="8">
        <v>8.0067382134152137E-3</v>
      </c>
      <c r="AL70" s="8">
        <v>0.58824576499007974</v>
      </c>
      <c r="AM70" s="8">
        <v>1.396479387361066E-4</v>
      </c>
      <c r="AN70" s="8">
        <v>-1.739949995904148</v>
      </c>
      <c r="AO70" s="8">
        <v>-1.8306021615576857</v>
      </c>
      <c r="AP70" s="8">
        <v>0.76697181499066813</v>
      </c>
      <c r="AQ70" s="8">
        <v>2.7193761408564967</v>
      </c>
    </row>
    <row r="71" spans="32:43" x14ac:dyDescent="0.25">
      <c r="AF71" t="str">
        <v>Armenia</v>
      </c>
      <c r="AG71">
        <v>73.5</v>
      </c>
      <c r="AH71" s="8">
        <v>70.411127256021516</v>
      </c>
      <c r="AI71" s="8">
        <v>3.0888727439784844</v>
      </c>
      <c r="AJ71" s="8">
        <v>3.1138748923711992</v>
      </c>
      <c r="AK71" s="8">
        <v>8.0292719704213467E-3</v>
      </c>
      <c r="AL71" s="8">
        <v>0.67357467991441522</v>
      </c>
      <c r="AM71" s="8">
        <v>1.836195095695499E-4</v>
      </c>
      <c r="AN71" s="8">
        <v>-1.7330844772440359</v>
      </c>
      <c r="AO71" s="8">
        <v>-1.8072367579256297</v>
      </c>
      <c r="AP71" s="8">
        <v>0.8207159556840693</v>
      </c>
      <c r="AQ71" s="8">
        <v>3.1138748923711992</v>
      </c>
    </row>
    <row r="72" spans="32:43" x14ac:dyDescent="0.25">
      <c r="AF72" t="str">
        <v>Armenia</v>
      </c>
      <c r="AG72">
        <v>73.3</v>
      </c>
      <c r="AH72" s="8">
        <v>69.913252126245752</v>
      </c>
      <c r="AI72" s="8">
        <v>3.3867478737542456</v>
      </c>
      <c r="AJ72" s="8">
        <v>3.4145539406139052</v>
      </c>
      <c r="AK72" s="8">
        <v>8.143396573392702E-3</v>
      </c>
      <c r="AL72" s="8">
        <v>0.73857327289748687</v>
      </c>
      <c r="AM72" s="8">
        <v>2.2393082254689887E-4</v>
      </c>
      <c r="AN72" s="8">
        <v>-1.7262996894247766</v>
      </c>
      <c r="AO72" s="8">
        <v>-1.803778417160691</v>
      </c>
      <c r="AP72" s="8">
        <v>0.85940285832517849</v>
      </c>
      <c r="AQ72" s="8">
        <v>3.4145539406139052</v>
      </c>
    </row>
    <row r="73" spans="32:43" x14ac:dyDescent="0.25">
      <c r="AF73" t="str">
        <v>Armenia</v>
      </c>
      <c r="AG73">
        <v>73.2</v>
      </c>
      <c r="AH73" s="8">
        <v>74.220620326892401</v>
      </c>
      <c r="AI73" s="8">
        <v>-1.0206203268923986</v>
      </c>
      <c r="AJ73" s="8">
        <v>-1.0307923045504062</v>
      </c>
      <c r="AK73" s="8">
        <v>9.8681156360050388E-3</v>
      </c>
      <c r="AL73" s="8">
        <v>-0.2227680256965541</v>
      </c>
      <c r="AM73" s="8">
        <v>2.4729589090816966E-5</v>
      </c>
      <c r="AN73" s="8">
        <v>-1.7262996894247766</v>
      </c>
      <c r="AO73" s="8">
        <v>-1.7958019657110227</v>
      </c>
      <c r="AP73" s="8">
        <v>0.47198307776503395</v>
      </c>
      <c r="AQ73" s="8">
        <v>-1.0307923045504062</v>
      </c>
    </row>
    <row r="74" spans="32:43" x14ac:dyDescent="0.25">
      <c r="AF74" t="str">
        <v>Armenia</v>
      </c>
      <c r="AG74">
        <v>73.5</v>
      </c>
      <c r="AH74" s="8">
        <v>69.282385665396859</v>
      </c>
      <c r="AI74" s="8">
        <v>4.2176143346031409</v>
      </c>
      <c r="AJ74" s="8">
        <v>4.253763113290943</v>
      </c>
      <c r="AK74" s="8">
        <v>8.4980704672657417E-3</v>
      </c>
      <c r="AL74" s="8">
        <v>0.91993098734462464</v>
      </c>
      <c r="AM74" s="8">
        <v>3.6266635277479721E-4</v>
      </c>
      <c r="AN74" s="8">
        <v>-1.7129636683890181</v>
      </c>
      <c r="AO74" s="8">
        <v>-1.7932881236791058</v>
      </c>
      <c r="AP74" s="8">
        <v>0.9591303286543621</v>
      </c>
      <c r="AQ74" s="8">
        <v>4.253763113290943</v>
      </c>
    </row>
    <row r="75" spans="32:43" x14ac:dyDescent="0.25">
      <c r="AF75" t="str">
        <v>Armenia</v>
      </c>
      <c r="AG75">
        <v>72.900000000000006</v>
      </c>
      <c r="AH75" s="8">
        <v>68.735306775487459</v>
      </c>
      <c r="AI75" s="8">
        <v>4.164693224512547</v>
      </c>
      <c r="AJ75" s="8">
        <v>4.2024529218034026</v>
      </c>
      <c r="AK75" s="8">
        <v>8.9851565248830582E-3</v>
      </c>
      <c r="AL75" s="8">
        <v>0.90861123364006835</v>
      </c>
      <c r="AM75" s="8">
        <v>3.7425852000280723E-4</v>
      </c>
      <c r="AN75" s="8">
        <v>-1.7129636683890181</v>
      </c>
      <c r="AO75" s="8">
        <v>-1.7826247610349151</v>
      </c>
      <c r="AP75" s="8">
        <v>0.95321101212694159</v>
      </c>
      <c r="AQ75" s="8">
        <v>4.2024529218034026</v>
      </c>
    </row>
    <row r="76" spans="32:43" x14ac:dyDescent="0.25">
      <c r="AF76" t="str">
        <v>Armenia</v>
      </c>
      <c r="AG76">
        <v>73</v>
      </c>
      <c r="AH76" s="8">
        <v>67.714265122574176</v>
      </c>
      <c r="AI76" s="8">
        <v>5.2857348774258242</v>
      </c>
      <c r="AJ76" s="8">
        <v>5.3353493808528585</v>
      </c>
      <c r="AK76" s="8">
        <v>9.2992042105222647E-3</v>
      </c>
      <c r="AL76" s="8">
        <v>1.153371684794142</v>
      </c>
      <c r="AM76" s="8">
        <v>6.2432661320376405E-4</v>
      </c>
      <c r="AN76" s="8">
        <v>-1.6999255180307868</v>
      </c>
      <c r="AO76" s="8">
        <v>-1.7758052799680011</v>
      </c>
      <c r="AP76" s="8">
        <v>1.0739514350258776</v>
      </c>
      <c r="AQ76" s="8">
        <v>5.3353493808528585</v>
      </c>
    </row>
    <row r="77" spans="32:43" x14ac:dyDescent="0.25">
      <c r="AF77" t="str">
        <v>Armenia</v>
      </c>
      <c r="AG77">
        <v>73</v>
      </c>
      <c r="AH77" s="8">
        <v>68.433550934043367</v>
      </c>
      <c r="AI77" s="8">
        <v>4.5664490659566326</v>
      </c>
      <c r="AJ77" s="8">
        <v>4.6129984520749545</v>
      </c>
      <c r="AK77" s="8">
        <v>1.0090917350597358E-2</v>
      </c>
      <c r="AL77" s="8">
        <v>0.99681858995133832</v>
      </c>
      <c r="AM77" s="8">
        <v>5.0645119680838761E-4</v>
      </c>
      <c r="AN77" s="8">
        <v>-1.6935133675401242</v>
      </c>
      <c r="AO77" s="8">
        <v>-1.762366456840565</v>
      </c>
      <c r="AP77" s="8">
        <v>0.99840802778790716</v>
      </c>
      <c r="AQ77" s="8">
        <v>4.6129984520749545</v>
      </c>
    </row>
    <row r="78" spans="32:43" x14ac:dyDescent="0.25">
      <c r="AF78" t="str">
        <v>Armenia</v>
      </c>
      <c r="AG78">
        <v>72.7</v>
      </c>
      <c r="AH78" s="8">
        <v>67.800856185799404</v>
      </c>
      <c r="AI78" s="8">
        <v>4.899143814200599</v>
      </c>
      <c r="AJ78" s="8">
        <v>4.9529037582622877</v>
      </c>
      <c r="AK78" s="8">
        <v>1.085422747656019E-2</v>
      </c>
      <c r="AL78" s="8">
        <v>1.0698556979111506</v>
      </c>
      <c r="AM78" s="8">
        <v>6.2799911566951765E-4</v>
      </c>
      <c r="AN78" s="8">
        <v>-1.6935133675401242</v>
      </c>
      <c r="AO78" s="8">
        <v>-1.761225644084516</v>
      </c>
      <c r="AP78" s="8">
        <v>1.034338289879646</v>
      </c>
      <c r="AQ78" s="8">
        <v>4.9529037582622877</v>
      </c>
    </row>
    <row r="79" spans="32:43" x14ac:dyDescent="0.25">
      <c r="AF79" t="str">
        <v>Armenia</v>
      </c>
      <c r="AG79">
        <v>72.599999999999994</v>
      </c>
      <c r="AH79" s="8">
        <v>68.000176278321547</v>
      </c>
      <c r="AI79" s="8">
        <v>4.5998237216784474</v>
      </c>
      <c r="AJ79" s="8">
        <v>4.6589445267558593</v>
      </c>
      <c r="AK79" s="8">
        <v>1.2689742223348403E-2</v>
      </c>
      <c r="AL79" s="8">
        <v>1.0054246515383367</v>
      </c>
      <c r="AM79" s="8">
        <v>6.4963320297362038E-4</v>
      </c>
      <c r="AN79" s="8">
        <v>-1.6935133675401242</v>
      </c>
      <c r="AO79" s="8">
        <v>-1.7542061203838706</v>
      </c>
      <c r="AP79" s="8">
        <v>1.00270865735683</v>
      </c>
      <c r="AQ79" s="8">
        <v>4.6589445267558593</v>
      </c>
    </row>
    <row r="80" spans="32:43" x14ac:dyDescent="0.25">
      <c r="AF80" t="str">
        <v>Armenia</v>
      </c>
      <c r="AG80">
        <v>72.599999999999994</v>
      </c>
      <c r="AH80" s="8">
        <v>68.984560695751668</v>
      </c>
      <c r="AI80" s="8">
        <v>3.6154393042483264</v>
      </c>
      <c r="AJ80" s="8">
        <v>3.672233930933499</v>
      </c>
      <c r="AK80" s="8">
        <v>1.5465960979979106E-2</v>
      </c>
      <c r="AL80" s="8">
        <v>0.79137235018141483</v>
      </c>
      <c r="AM80" s="8">
        <v>4.9190124668874278E-4</v>
      </c>
      <c r="AN80" s="8">
        <v>-1.6746834237964712</v>
      </c>
      <c r="AO80" s="8">
        <v>-1.7517329518772742</v>
      </c>
      <c r="AP80" s="8">
        <v>0.88959111404139757</v>
      </c>
      <c r="AQ80" s="8">
        <v>3.672233930933499</v>
      </c>
    </row>
    <row r="81" spans="32:43" x14ac:dyDescent="0.25">
      <c r="AF81" t="str">
        <v>Armenia</v>
      </c>
      <c r="AG81">
        <v>72</v>
      </c>
      <c r="AH81" s="8">
        <v>69.767984371634014</v>
      </c>
      <c r="AI81" s="8">
        <v>2.2320156283659855</v>
      </c>
      <c r="AJ81" s="8">
        <v>2.2700269611586141</v>
      </c>
      <c r="AK81" s="8">
        <v>1.6744881643708579E-2</v>
      </c>
      <c r="AL81" s="8">
        <v>0.48887664301500178</v>
      </c>
      <c r="AM81" s="8">
        <v>2.0350938778056801E-4</v>
      </c>
      <c r="AN81" s="8">
        <v>-1.6746834237964712</v>
      </c>
      <c r="AO81" s="8">
        <v>-1.7314947728233891</v>
      </c>
      <c r="AP81" s="8">
        <v>0.69919714173829528</v>
      </c>
      <c r="AQ81" s="8">
        <v>2.2700269611586141</v>
      </c>
    </row>
    <row r="82" spans="32:43" x14ac:dyDescent="0.25">
      <c r="AF82" t="str">
        <v>Australia</v>
      </c>
      <c r="AG82">
        <v>82.7</v>
      </c>
      <c r="AH82" s="8">
        <v>91.404764161412302</v>
      </c>
      <c r="AI82" s="8">
        <v>-8.7047641614122995</v>
      </c>
      <c r="AJ82" s="8">
        <v>-8.9008343269976251</v>
      </c>
      <c r="AK82" s="8">
        <v>2.2028290650306169E-2</v>
      </c>
      <c r="AL82" s="8">
        <v>-1.9117408870556609</v>
      </c>
      <c r="AM82" s="8">
        <v>4.1160682563150522E-3</v>
      </c>
      <c r="AN82" s="8">
        <v>-1.6746834237964712</v>
      </c>
      <c r="AO82" s="8">
        <v>-1.722475887992355</v>
      </c>
      <c r="AP82" s="8">
        <v>1.3826571834896968</v>
      </c>
      <c r="AQ82" s="8">
        <v>-8.9008343269976251</v>
      </c>
    </row>
    <row r="83" spans="32:43" x14ac:dyDescent="0.25">
      <c r="AF83" t="str">
        <v>Australia</v>
      </c>
      <c r="AG83">
        <v>82.5</v>
      </c>
      <c r="AH83" s="8">
        <v>89.656379838367826</v>
      </c>
      <c r="AI83" s="8">
        <v>-7.1563798383678261</v>
      </c>
      <c r="AJ83" s="8">
        <v>-7.3461843835037657</v>
      </c>
      <c r="AK83" s="8">
        <v>2.5837160521338869E-2</v>
      </c>
      <c r="AL83" s="8">
        <v>-1.5747541782834431</v>
      </c>
      <c r="AM83" s="8">
        <v>3.2885826977401529E-3</v>
      </c>
      <c r="AN83" s="8">
        <v>-1.6746834237964712</v>
      </c>
      <c r="AO83" s="8">
        <v>-1.7213070775215509</v>
      </c>
      <c r="AP83" s="8">
        <v>1.2548920982632106</v>
      </c>
      <c r="AQ83" s="8">
        <v>-7.3461843835037657</v>
      </c>
    </row>
    <row r="84" spans="32:43" x14ac:dyDescent="0.25">
      <c r="AF84" t="str">
        <v>Australia</v>
      </c>
      <c r="AG84">
        <v>82.3</v>
      </c>
      <c r="AH84" s="8">
        <v>89.252024205689651</v>
      </c>
      <c r="AI84" s="8">
        <v>-6.9520242056896535</v>
      </c>
      <c r="AJ84" s="8">
        <v>-7.1315069090163972</v>
      </c>
      <c r="AK84" s="8">
        <v>2.516757055929128E-2</v>
      </c>
      <c r="AL84" s="8">
        <v>-1.5292604494365392</v>
      </c>
      <c r="AM84" s="8">
        <v>3.0188688371095801E-3</v>
      </c>
      <c r="AN84" s="8">
        <v>-1.6504653896281696</v>
      </c>
      <c r="AO84" s="8">
        <v>-1.7070591030849689</v>
      </c>
      <c r="AP84" s="8">
        <v>1.236632705954577</v>
      </c>
      <c r="AQ84" s="8">
        <v>-7.1315069090163972</v>
      </c>
    </row>
    <row r="85" spans="32:43" x14ac:dyDescent="0.25">
      <c r="AF85" t="str">
        <v>Australia</v>
      </c>
      <c r="AG85">
        <v>82</v>
      </c>
      <c r="AH85" s="8">
        <v>88.51431668535308</v>
      </c>
      <c r="AI85" s="8">
        <v>-6.5143166853530801</v>
      </c>
      <c r="AJ85" s="8">
        <v>-6.6613447791938372</v>
      </c>
      <c r="AK85" s="8">
        <v>2.2071833648362911E-2</v>
      </c>
      <c r="AL85" s="8">
        <v>-1.4307065165151249</v>
      </c>
      <c r="AM85" s="8">
        <v>2.3099499722185096E-3</v>
      </c>
      <c r="AN85" s="8">
        <v>-1.6504653896281696</v>
      </c>
      <c r="AO85" s="8">
        <v>-1.705973179917053</v>
      </c>
      <c r="AP85" s="8">
        <v>1.1961214472264616</v>
      </c>
      <c r="AQ85" s="8">
        <v>-6.6613447791938372</v>
      </c>
    </row>
    <row r="86" spans="32:43" x14ac:dyDescent="0.25">
      <c r="AF86" t="str">
        <v>Australia</v>
      </c>
      <c r="AG86">
        <v>81.900000000000006</v>
      </c>
      <c r="AH86" s="8">
        <v>87.293896623855076</v>
      </c>
      <c r="AI86" s="8">
        <v>-5.3938966238550705</v>
      </c>
      <c r="AJ86" s="8">
        <v>-5.4961322118585683</v>
      </c>
      <c r="AK86" s="8">
        <v>1.8601369847492423E-2</v>
      </c>
      <c r="AL86" s="8">
        <v>-1.1825378773484641</v>
      </c>
      <c r="AM86" s="8">
        <v>1.325255469754816E-3</v>
      </c>
      <c r="AN86" s="8">
        <v>-1.6387108222805178</v>
      </c>
      <c r="AO86" s="8">
        <v>-1.6975778094941452</v>
      </c>
      <c r="AP86" s="8">
        <v>1.0874455744304927</v>
      </c>
      <c r="AQ86" s="8">
        <v>-5.4961322118585683</v>
      </c>
    </row>
    <row r="87" spans="32:43" x14ac:dyDescent="0.25">
      <c r="AF87" t="str">
        <v>Australia</v>
      </c>
      <c r="AG87">
        <v>81.7</v>
      </c>
      <c r="AH87" s="8">
        <v>86.295244623949429</v>
      </c>
      <c r="AI87" s="8">
        <v>-4.5952446239494265</v>
      </c>
      <c r="AJ87" s="8">
        <v>-4.6688386166608478</v>
      </c>
      <c r="AK87" s="8">
        <v>1.5762805004396561E-2</v>
      </c>
      <c r="AL87" s="8">
        <v>-1.0059905805174916</v>
      </c>
      <c r="AM87" s="8">
        <v>8.1038531521040915E-4</v>
      </c>
      <c r="AN87" s="8">
        <v>-1.6387108222805178</v>
      </c>
      <c r="AO87" s="8">
        <v>-1.6925777200673948</v>
      </c>
      <c r="AP87" s="8">
        <v>1.0029908177632991</v>
      </c>
      <c r="AQ87" s="8">
        <v>-4.6688386166608478</v>
      </c>
    </row>
    <row r="88" spans="32:43" x14ac:dyDescent="0.25">
      <c r="AF88" t="str">
        <v>Australia</v>
      </c>
      <c r="AG88">
        <v>81.3</v>
      </c>
      <c r="AH88" s="8">
        <v>86.572882471547118</v>
      </c>
      <c r="AI88" s="8">
        <v>-5.2728824715471205</v>
      </c>
      <c r="AJ88" s="8">
        <v>-5.3662441736114124</v>
      </c>
      <c r="AK88" s="8">
        <v>1.7397960108375167E-2</v>
      </c>
      <c r="AL88" s="8">
        <v>-1.1552990758327839</v>
      </c>
      <c r="AM88" s="8">
        <v>1.1816246044560057E-3</v>
      </c>
      <c r="AN88" s="8">
        <v>-1.6271784104016083</v>
      </c>
      <c r="AO88" s="8">
        <v>-1.6889440862295058</v>
      </c>
      <c r="AP88" s="8">
        <v>1.0748483966740536</v>
      </c>
      <c r="AQ88" s="8">
        <v>-5.3662441736114124</v>
      </c>
    </row>
    <row r="89" spans="32:43" x14ac:dyDescent="0.25">
      <c r="AF89" t="str">
        <v>Australia</v>
      </c>
      <c r="AG89">
        <v>81.3</v>
      </c>
      <c r="AH89" s="8">
        <v>83.091514784972532</v>
      </c>
      <c r="AI89" s="8">
        <v>-1.7915147849725344</v>
      </c>
      <c r="AJ89" s="8">
        <v>-1.8197273683696442</v>
      </c>
      <c r="AK89" s="8">
        <v>1.5503741872271021E-2</v>
      </c>
      <c r="AL89" s="8">
        <v>-0.3921466660030905</v>
      </c>
      <c r="AM89" s="8">
        <v>1.2108476900803307E-4</v>
      </c>
      <c r="AN89" s="8">
        <v>-1.6271784104016083</v>
      </c>
      <c r="AO89" s="8">
        <v>-1.6801463378476973</v>
      </c>
      <c r="AP89" s="8">
        <v>0.62621614958661875</v>
      </c>
      <c r="AQ89" s="8">
        <v>-1.8197273683696442</v>
      </c>
    </row>
    <row r="90" spans="32:43" x14ac:dyDescent="0.25">
      <c r="AF90" t="str">
        <v>Australia</v>
      </c>
      <c r="AG90">
        <v>81.2</v>
      </c>
      <c r="AH90" s="8">
        <v>87.700251786310375</v>
      </c>
      <c r="AI90" s="8">
        <v>-6.5002517863103719</v>
      </c>
      <c r="AJ90" s="8">
        <v>-6.6065710022388329</v>
      </c>
      <c r="AK90" s="8">
        <v>1.609294986649374E-2</v>
      </c>
      <c r="AL90" s="8">
        <v>-1.4232733199355729</v>
      </c>
      <c r="AM90" s="8">
        <v>1.656640242457509E-3</v>
      </c>
      <c r="AN90" s="8">
        <v>-1.6158584342289828</v>
      </c>
      <c r="AO90" s="8">
        <v>-1.6789532188751168</v>
      </c>
      <c r="AP90" s="8">
        <v>1.1930101927207382</v>
      </c>
      <c r="AQ90" s="8">
        <v>-6.6065710022388329</v>
      </c>
    </row>
    <row r="91" spans="32:43" x14ac:dyDescent="0.25">
      <c r="AF91" t="str">
        <v>Australia</v>
      </c>
      <c r="AG91">
        <v>81</v>
      </c>
      <c r="AH91" s="8">
        <v>84.790333653347403</v>
      </c>
      <c r="AI91" s="8">
        <v>-3.7903336533474032</v>
      </c>
      <c r="AJ91" s="8">
        <v>-3.8614767105074996</v>
      </c>
      <c r="AK91" s="8">
        <v>1.842379547868522E-2</v>
      </c>
      <c r="AL91" s="8">
        <v>-0.83090351454296585</v>
      </c>
      <c r="AM91" s="8">
        <v>6.479272991848406E-4</v>
      </c>
      <c r="AN91" s="8">
        <v>-1.6158584342289828</v>
      </c>
      <c r="AO91" s="8">
        <v>-1.677009894634699</v>
      </c>
      <c r="AP91" s="8">
        <v>0.91153909106684272</v>
      </c>
      <c r="AQ91" s="8">
        <v>-3.8614767105074996</v>
      </c>
    </row>
    <row r="92" spans="32:43" x14ac:dyDescent="0.25">
      <c r="AF92" t="str">
        <v>Australia</v>
      </c>
      <c r="AG92">
        <v>86</v>
      </c>
      <c r="AH92" s="8">
        <v>85.908559286474059</v>
      </c>
      <c r="AI92" s="8">
        <v>9.1440713525940964E-2</v>
      </c>
      <c r="AJ92" s="8">
        <v>9.3268696649090418E-2</v>
      </c>
      <c r="AK92" s="8">
        <v>1.959910654725848E-2</v>
      </c>
      <c r="AL92" s="8">
        <v>2.0057320875491575E-2</v>
      </c>
      <c r="AM92" s="8">
        <v>4.0211328783207356E-7</v>
      </c>
      <c r="AN92" s="8">
        <v>-1.6158584342289828</v>
      </c>
      <c r="AO92" s="8">
        <v>-1.6745107735243101</v>
      </c>
      <c r="AP92" s="8">
        <v>0.14162387113580668</v>
      </c>
      <c r="AQ92" s="8">
        <v>9.3268696649090418E-2</v>
      </c>
    </row>
    <row r="93" spans="32:43" x14ac:dyDescent="0.25">
      <c r="AF93" t="str">
        <v>Australia</v>
      </c>
      <c r="AG93">
        <v>83</v>
      </c>
      <c r="AH93" s="8">
        <v>86.698327695960558</v>
      </c>
      <c r="AI93" s="8">
        <v>-3.6983276959605575</v>
      </c>
      <c r="AJ93" s="8">
        <v>-3.7635127488980982</v>
      </c>
      <c r="AK93" s="8">
        <v>1.7320268931366317E-2</v>
      </c>
      <c r="AL93" s="8">
        <v>-0.81027894876011908</v>
      </c>
      <c r="AM93" s="8">
        <v>5.7860442275812476E-4</v>
      </c>
      <c r="AN93" s="8">
        <v>-1.6158584342289828</v>
      </c>
      <c r="AO93" s="8">
        <v>-1.6606328984474721</v>
      </c>
      <c r="AP93" s="8">
        <v>0.90015495819337632</v>
      </c>
      <c r="AQ93" s="8">
        <v>-3.7635127488980982</v>
      </c>
    </row>
    <row r="94" spans="32:43" x14ac:dyDescent="0.25">
      <c r="AF94" t="str">
        <v>Australia</v>
      </c>
      <c r="AG94">
        <v>79.900000000000006</v>
      </c>
      <c r="AH94" s="8">
        <v>84.473540663346597</v>
      </c>
      <c r="AI94" s="8">
        <v>-4.5735406633465914</v>
      </c>
      <c r="AJ94" s="8">
        <v>-4.6736046169580812</v>
      </c>
      <c r="AK94" s="8">
        <v>2.141044478782185E-2</v>
      </c>
      <c r="AL94" s="8">
        <v>-1.0041241723084513</v>
      </c>
      <c r="AM94" s="8">
        <v>1.1029859028112341E-3</v>
      </c>
      <c r="AN94" s="8">
        <v>-1.5938200328066188</v>
      </c>
      <c r="AO94" s="8">
        <v>-1.6515554315880279</v>
      </c>
      <c r="AP94" s="8">
        <v>1.0020599644275043</v>
      </c>
      <c r="AQ94" s="8">
        <v>-4.6736046169580812</v>
      </c>
    </row>
    <row r="95" spans="32:43" x14ac:dyDescent="0.25">
      <c r="AF95" t="str">
        <v>Australia</v>
      </c>
      <c r="AG95">
        <v>79.900000000000006</v>
      </c>
      <c r="AH95" s="8">
        <v>87.07727753442812</v>
      </c>
      <c r="AI95" s="8">
        <v>-7.1772775344281143</v>
      </c>
      <c r="AJ95" s="8">
        <v>-7.3341456268706233</v>
      </c>
      <c r="AK95" s="8">
        <v>2.1388734342522479E-2</v>
      </c>
      <c r="AL95" s="8">
        <v>-1.5757590128966257</v>
      </c>
      <c r="AM95" s="8">
        <v>2.7134665948898443E-3</v>
      </c>
      <c r="AN95" s="8">
        <v>-1.5884297017318656</v>
      </c>
      <c r="AO95" s="8">
        <v>-1.6515552275525938</v>
      </c>
      <c r="AP95" s="8">
        <v>1.2552924013538143</v>
      </c>
      <c r="AQ95" s="8">
        <v>-7.3341456268706233</v>
      </c>
    </row>
    <row r="96" spans="32:43" x14ac:dyDescent="0.25">
      <c r="AF96" t="str">
        <v>Austria</v>
      </c>
      <c r="AG96">
        <v>81.400000000000006</v>
      </c>
      <c r="AH96" s="8">
        <v>81.944679297858883</v>
      </c>
      <c r="AI96" s="8">
        <v>-0.54467929785887748</v>
      </c>
      <c r="AJ96" s="8">
        <v>-0.55440997154084404</v>
      </c>
      <c r="AK96" s="8">
        <v>1.7551404522762347E-2</v>
      </c>
      <c r="AL96" s="8">
        <v>-0.11934964077203755</v>
      </c>
      <c r="AM96" s="8">
        <v>1.2723725070757078E-5</v>
      </c>
      <c r="AN96" s="8">
        <v>-1.5884297017318656</v>
      </c>
      <c r="AO96" s="8">
        <v>-1.6495482762409051</v>
      </c>
      <c r="AP96" s="8">
        <v>0.34547017349119669</v>
      </c>
      <c r="AQ96" s="8">
        <v>-0.55440997154084404</v>
      </c>
    </row>
    <row r="97" spans="32:43" x14ac:dyDescent="0.25">
      <c r="AF97" t="str">
        <v>Austria</v>
      </c>
      <c r="AG97">
        <v>81.099999999999994</v>
      </c>
      <c r="AH97" s="8">
        <v>78.01247828975707</v>
      </c>
      <c r="AI97" s="8">
        <v>3.0875217102429247</v>
      </c>
      <c r="AJ97" s="8">
        <v>3.1303113738555677</v>
      </c>
      <c r="AK97" s="8">
        <v>1.3669459201414724E-2</v>
      </c>
      <c r="AL97" s="8">
        <v>0.6752023496369487</v>
      </c>
      <c r="AM97" s="8">
        <v>3.1591245349373937E-4</v>
      </c>
      <c r="AN97" s="8">
        <v>-1.5777854040319945</v>
      </c>
      <c r="AO97" s="8">
        <v>-1.6424813721011577</v>
      </c>
      <c r="AP97" s="8">
        <v>0.82170697309743501</v>
      </c>
      <c r="AQ97" s="8">
        <v>3.1303113738555677</v>
      </c>
    </row>
    <row r="98" spans="32:43" x14ac:dyDescent="0.25">
      <c r="AF98" t="str">
        <v>Austria</v>
      </c>
      <c r="AG98">
        <v>88</v>
      </c>
      <c r="AH98" s="8">
        <v>83.169312084826061</v>
      </c>
      <c r="AI98" s="8">
        <v>4.8306879151739395</v>
      </c>
      <c r="AJ98" s="8">
        <v>4.9121109685150879</v>
      </c>
      <c r="AK98" s="8">
        <v>1.6575980034457986E-2</v>
      </c>
      <c r="AL98" s="8">
        <v>1.0579709439145599</v>
      </c>
      <c r="AM98" s="8">
        <v>9.433131496174225E-4</v>
      </c>
      <c r="AN98" s="8">
        <v>-1.5725296242490356</v>
      </c>
      <c r="AO98" s="8">
        <v>-1.6381674252872889</v>
      </c>
      <c r="AP98" s="8">
        <v>1.0285771453394053</v>
      </c>
      <c r="AQ98" s="8">
        <v>4.9121109685150879</v>
      </c>
    </row>
    <row r="99" spans="32:43" x14ac:dyDescent="0.25">
      <c r="AF99" t="str">
        <v>Austria</v>
      </c>
      <c r="AG99">
        <v>88</v>
      </c>
      <c r="AH99" s="8">
        <v>81.30263770506761</v>
      </c>
      <c r="AI99" s="8">
        <v>6.6973622949323897</v>
      </c>
      <c r="AJ99" s="8">
        <v>6.8154237567039946</v>
      </c>
      <c r="AK99" s="8">
        <v>1.7322688358955486E-2</v>
      </c>
      <c r="AL99" s="8">
        <v>1.4673492471322422</v>
      </c>
      <c r="AM99" s="8">
        <v>1.8977602893215722E-3</v>
      </c>
      <c r="AN99" s="8">
        <v>-1.5725296242490356</v>
      </c>
      <c r="AO99" s="8">
        <v>-1.6287290784739632</v>
      </c>
      <c r="AP99" s="8">
        <v>1.2113419199929647</v>
      </c>
      <c r="AQ99" s="8">
        <v>6.8154237567039946</v>
      </c>
    </row>
    <row r="100" spans="32:43" x14ac:dyDescent="0.25">
      <c r="AF100" t="str">
        <v>Austria</v>
      </c>
      <c r="AG100">
        <v>84</v>
      </c>
      <c r="AH100" s="8">
        <v>80.44688643300546</v>
      </c>
      <c r="AI100" s="8">
        <v>3.55311356699454</v>
      </c>
      <c r="AJ100" s="8">
        <v>3.6134214344443976</v>
      </c>
      <c r="AK100" s="8">
        <v>1.6689962282002847E-2</v>
      </c>
      <c r="AL100" s="8">
        <v>0.77821396146550992</v>
      </c>
      <c r="AM100" s="8">
        <v>5.1396426335133217E-4</v>
      </c>
      <c r="AN100" s="8">
        <v>-1.5621464731395975</v>
      </c>
      <c r="AO100" s="8">
        <v>-1.6222346224891542</v>
      </c>
      <c r="AP100" s="8">
        <v>0.88216436193348347</v>
      </c>
      <c r="AQ100" s="8">
        <v>3.6134214344443976</v>
      </c>
    </row>
    <row r="101" spans="32:43" x14ac:dyDescent="0.25">
      <c r="AF101" t="str">
        <v>Austria</v>
      </c>
      <c r="AG101">
        <v>82</v>
      </c>
      <c r="AH101" s="8">
        <v>80.579750204848068</v>
      </c>
      <c r="AI101" s="8">
        <v>1.4202497951519319</v>
      </c>
      <c r="AJ101" s="8">
        <v>1.4453028754480264</v>
      </c>
      <c r="AK101" s="8">
        <v>1.7334138554403897E-2</v>
      </c>
      <c r="AL101" s="8">
        <v>0.31116946006923779</v>
      </c>
      <c r="AM101" s="8">
        <v>8.5400483985355932E-5</v>
      </c>
      <c r="AN101" s="8">
        <v>-1.5621464731395975</v>
      </c>
      <c r="AO101" s="8">
        <v>-1.5975327068662744</v>
      </c>
      <c r="AP101" s="8">
        <v>0.55782565382853966</v>
      </c>
      <c r="AQ101" s="8">
        <v>1.4453028754480264</v>
      </c>
    </row>
    <row r="102" spans="32:43" x14ac:dyDescent="0.25">
      <c r="AF102" t="str">
        <v>Austria</v>
      </c>
      <c r="AG102">
        <v>84</v>
      </c>
      <c r="AH102" s="8">
        <v>80.37663812389647</v>
      </c>
      <c r="AI102" s="8">
        <v>3.6233618761035302</v>
      </c>
      <c r="AJ102" s="8">
        <v>3.6908252738710141</v>
      </c>
      <c r="AK102" s="8">
        <v>1.8278675570227349E-2</v>
      </c>
      <c r="AL102" s="8">
        <v>0.79424184343041526</v>
      </c>
      <c r="AM102" s="8">
        <v>5.872621777270185E-4</v>
      </c>
      <c r="AN102" s="8">
        <v>-1.5621464731395975</v>
      </c>
      <c r="AO102" s="8">
        <v>-1.5757590128966257</v>
      </c>
      <c r="AP102" s="8">
        <v>0.89120247050286794</v>
      </c>
      <c r="AQ102" s="8">
        <v>3.6908252738710141</v>
      </c>
    </row>
    <row r="103" spans="32:43" x14ac:dyDescent="0.25">
      <c r="AF103" t="str">
        <v>Austria</v>
      </c>
      <c r="AG103">
        <v>81</v>
      </c>
      <c r="AH103" s="8">
        <v>82.148744503223284</v>
      </c>
      <c r="AI103" s="8">
        <v>-1.1487445032232841</v>
      </c>
      <c r="AJ103" s="8">
        <v>-1.1693747694985008</v>
      </c>
      <c r="AK103" s="8">
        <v>1.7642133910640234E-2</v>
      </c>
      <c r="AL103" s="8">
        <v>-0.25172349213618678</v>
      </c>
      <c r="AM103" s="8">
        <v>5.6898247175116058E-5</v>
      </c>
      <c r="AN103" s="8">
        <v>-1.5468805340999257</v>
      </c>
      <c r="AO103" s="8">
        <v>-1.5747541782834431</v>
      </c>
      <c r="AP103" s="8">
        <v>0.50172053190614674</v>
      </c>
      <c r="AQ103" s="8">
        <v>-1.1693747694985008</v>
      </c>
    </row>
    <row r="104" spans="32:43" x14ac:dyDescent="0.25">
      <c r="AF104" t="str">
        <v>Austria</v>
      </c>
      <c r="AG104">
        <v>79.8</v>
      </c>
      <c r="AH104" s="8">
        <v>76.872148081853283</v>
      </c>
      <c r="AI104" s="8">
        <v>2.9278519181467146</v>
      </c>
      <c r="AJ104" s="8">
        <v>2.9712126616345751</v>
      </c>
      <c r="AK104" s="8">
        <v>1.4593618305330572E-2</v>
      </c>
      <c r="AL104" s="8">
        <v>0.64058473847898267</v>
      </c>
      <c r="AM104" s="8">
        <v>3.038580820645695E-4</v>
      </c>
      <c r="AN104" s="8">
        <v>-1.5418711328403236</v>
      </c>
      <c r="AO104" s="8">
        <v>-1.5339104791889899</v>
      </c>
      <c r="AP104" s="8">
        <v>0.80036537811113662</v>
      </c>
      <c r="AQ104" s="8">
        <v>2.9712126616345751</v>
      </c>
    </row>
    <row r="105" spans="32:43" x14ac:dyDescent="0.25">
      <c r="AF105" t="str">
        <v>Austria</v>
      </c>
      <c r="AG105">
        <v>79.400000000000006</v>
      </c>
      <c r="AH105" s="8">
        <v>78.467431973916291</v>
      </c>
      <c r="AI105" s="8">
        <v>0.93256802608371459</v>
      </c>
      <c r="AJ105" s="8">
        <v>0.94729098464627592</v>
      </c>
      <c r="AK105" s="8">
        <v>1.5542171097573526E-2</v>
      </c>
      <c r="AL105" s="8">
        <v>0.20413483775544303</v>
      </c>
      <c r="AM105" s="8">
        <v>3.289416214264145E-5</v>
      </c>
      <c r="AN105" s="8">
        <v>-1.5418711328403236</v>
      </c>
      <c r="AO105" s="8">
        <v>-1.531627102400519</v>
      </c>
      <c r="AP105" s="8">
        <v>0.45181283487240936</v>
      </c>
      <c r="AQ105" s="8">
        <v>0.94729098464627592</v>
      </c>
    </row>
    <row r="106" spans="32:43" x14ac:dyDescent="0.25">
      <c r="AF106" t="str">
        <v>Austria</v>
      </c>
      <c r="AG106">
        <v>79.3</v>
      </c>
      <c r="AH106" s="8">
        <v>78.613870436601076</v>
      </c>
      <c r="AI106" s="8">
        <v>0.6861295633989215</v>
      </c>
      <c r="AJ106" s="8">
        <v>0.69703860682704821</v>
      </c>
      <c r="AK106" s="8">
        <v>1.5650558407066115E-2</v>
      </c>
      <c r="AL106" s="8">
        <v>0.15019886397705304</v>
      </c>
      <c r="AM106" s="8">
        <v>1.7934275566041924E-5</v>
      </c>
      <c r="AN106" s="8">
        <v>-1.5319668124298669</v>
      </c>
      <c r="AO106" s="8">
        <v>-1.5292604494365392</v>
      </c>
      <c r="AP106" s="8">
        <v>0.38755498187618881</v>
      </c>
      <c r="AQ106" s="8">
        <v>0.69703860682704821</v>
      </c>
    </row>
    <row r="107" spans="32:43" x14ac:dyDescent="0.25">
      <c r="AF107" t="str">
        <v>Austria</v>
      </c>
      <c r="AG107">
        <v>78.8</v>
      </c>
      <c r="AH107" s="8">
        <v>75.946785160302056</v>
      </c>
      <c r="AI107" s="8">
        <v>2.8532148396979409</v>
      </c>
      <c r="AJ107" s="8">
        <v>2.8975243361017413</v>
      </c>
      <c r="AK107" s="8">
        <v>1.5292191286100916E-2</v>
      </c>
      <c r="AL107" s="8">
        <v>0.62447628233544417</v>
      </c>
      <c r="AM107" s="8">
        <v>3.0280583612331865E-4</v>
      </c>
      <c r="AN107" s="8">
        <v>-1.5319668124298669</v>
      </c>
      <c r="AO107" s="8">
        <v>-1.5265346494688043</v>
      </c>
      <c r="AP107" s="8">
        <v>0.79023811749082573</v>
      </c>
      <c r="AQ107" s="8">
        <v>2.8975243361017413</v>
      </c>
    </row>
    <row r="108" spans="32:43" x14ac:dyDescent="0.25">
      <c r="AF108" t="str">
        <v>Austria</v>
      </c>
      <c r="AG108">
        <v>78.7</v>
      </c>
      <c r="AH108" s="8">
        <v>82.384662812156023</v>
      </c>
      <c r="AI108" s="8">
        <v>-3.6846628121560201</v>
      </c>
      <c r="AJ108" s="8">
        <v>-3.7465404895812613</v>
      </c>
      <c r="AK108" s="8">
        <v>1.651595054085676E-2</v>
      </c>
      <c r="AL108" s="8">
        <v>-0.80695488709625185</v>
      </c>
      <c r="AM108" s="8">
        <v>5.4677011539615869E-4</v>
      </c>
      <c r="AN108" s="8">
        <v>-1.5319668124298669</v>
      </c>
      <c r="AO108" s="8">
        <v>-1.5257549425505863</v>
      </c>
      <c r="AP108" s="8">
        <v>0.89830667764202432</v>
      </c>
      <c r="AQ108" s="8">
        <v>-3.7465404895812613</v>
      </c>
    </row>
    <row r="109" spans="32:43" x14ac:dyDescent="0.25">
      <c r="AF109" t="str">
        <v>Austria</v>
      </c>
      <c r="AG109">
        <v>78.599999999999994</v>
      </c>
      <c r="AH109" s="8">
        <v>79.372224874163464</v>
      </c>
      <c r="AI109" s="8">
        <v>-0.77222487416347008</v>
      </c>
      <c r="AJ109" s="8">
        <v>-0.78681476793798588</v>
      </c>
      <c r="AK109" s="8">
        <v>1.8542984154646388E-2</v>
      </c>
      <c r="AL109" s="8">
        <v>-0.16929467964681658</v>
      </c>
      <c r="AM109" s="8">
        <v>2.7074781940945538E-5</v>
      </c>
      <c r="AN109" s="8">
        <v>-1.5319668124298669</v>
      </c>
      <c r="AO109" s="8">
        <v>-1.4881237343035558</v>
      </c>
      <c r="AP109" s="8">
        <v>0.41145434697766481</v>
      </c>
      <c r="AQ109" s="8">
        <v>-0.78681476793798588</v>
      </c>
    </row>
    <row r="110" spans="32:43" x14ac:dyDescent="0.25">
      <c r="AF110" t="str">
        <v>Austria</v>
      </c>
      <c r="AG110">
        <v>78.099999999999994</v>
      </c>
      <c r="AH110" s="8">
        <v>79.763435017858185</v>
      </c>
      <c r="AI110" s="8">
        <v>-1.6634350178581911</v>
      </c>
      <c r="AJ110" s="8">
        <v>-1.6970838747947234</v>
      </c>
      <c r="AK110" s="8">
        <v>1.9827456636816166E-2</v>
      </c>
      <c r="AL110" s="8">
        <v>-0.3649133388731059</v>
      </c>
      <c r="AM110" s="8">
        <v>1.3468336469519673E-4</v>
      </c>
      <c r="AN110" s="8">
        <v>-1.5125970273974985</v>
      </c>
      <c r="AO110" s="8">
        <v>-1.4743681403745368</v>
      </c>
      <c r="AP110" s="8">
        <v>0.60408057316313846</v>
      </c>
      <c r="AQ110" s="8">
        <v>-1.6970838747947234</v>
      </c>
    </row>
    <row r="111" spans="32:43" x14ac:dyDescent="0.25">
      <c r="AF111" t="str">
        <v>Azerbaijan</v>
      </c>
      <c r="AG111">
        <v>72.5</v>
      </c>
      <c r="AH111" s="8">
        <v>71.145832169578256</v>
      </c>
      <c r="AI111" s="8">
        <v>1.3541678304217442</v>
      </c>
      <c r="AJ111" s="8">
        <v>1.3649768538423455</v>
      </c>
      <c r="AK111" s="8">
        <v>7.9188327554231622E-3</v>
      </c>
      <c r="AL111" s="8">
        <v>0.29528001553963851</v>
      </c>
      <c r="AM111" s="8">
        <v>3.4797823404806353E-5</v>
      </c>
      <c r="AN111" s="8">
        <v>-1.5078422496152202</v>
      </c>
      <c r="AO111" s="8">
        <v>-1.4573467571675089</v>
      </c>
      <c r="AP111" s="8">
        <v>0.54339673861704263</v>
      </c>
      <c r="AQ111" s="8">
        <v>1.3649768538423455</v>
      </c>
    </row>
    <row r="112" spans="32:43" x14ac:dyDescent="0.25">
      <c r="AF112" t="str">
        <v>Azerbaijan</v>
      </c>
      <c r="AG112">
        <v>72.2</v>
      </c>
      <c r="AH112" s="8">
        <v>70.486968736347251</v>
      </c>
      <c r="AI112" s="8">
        <v>1.713031263652752</v>
      </c>
      <c r="AJ112" s="8">
        <v>1.7268713046197486</v>
      </c>
      <c r="AK112" s="8">
        <v>8.0145178913862483E-3</v>
      </c>
      <c r="AL112" s="8">
        <v>0.373549187649312</v>
      </c>
      <c r="AM112" s="8">
        <v>5.6368656442061272E-5</v>
      </c>
      <c r="AN112" s="8">
        <v>-1.5078422496152202</v>
      </c>
      <c r="AO112" s="8">
        <v>-1.4337355675353971</v>
      </c>
      <c r="AP112" s="8">
        <v>0.61118670441143597</v>
      </c>
      <c r="AQ112" s="8">
        <v>1.7268713046197486</v>
      </c>
    </row>
    <row r="113" spans="32:43" x14ac:dyDescent="0.25">
      <c r="AF113" t="str">
        <v>Azerbaijan</v>
      </c>
      <c r="AG113">
        <v>71.900000000000006</v>
      </c>
      <c r="AH113" s="8">
        <v>70.147610375470364</v>
      </c>
      <c r="AI113" s="8">
        <v>1.7523896245296413</v>
      </c>
      <c r="AJ113" s="8">
        <v>1.7665454676065071</v>
      </c>
      <c r="AK113" s="8">
        <v>8.0132911020090736E-3</v>
      </c>
      <c r="AL113" s="8">
        <v>0.38213156397283488</v>
      </c>
      <c r="AM113" s="8">
        <v>5.8979473914907879E-5</v>
      </c>
      <c r="AN113" s="8">
        <v>-1.4984336523422108</v>
      </c>
      <c r="AO113" s="8">
        <v>-1.4307065165151249</v>
      </c>
      <c r="AP113" s="8">
        <v>0.61816790920658027</v>
      </c>
      <c r="AQ113" s="8">
        <v>1.7665454676065071</v>
      </c>
    </row>
    <row r="114" spans="32:43" x14ac:dyDescent="0.25">
      <c r="AF114" t="str">
        <v>Azerbaijan</v>
      </c>
      <c r="AG114">
        <v>71.599999999999994</v>
      </c>
      <c r="AH114" s="8">
        <v>70.054559125923049</v>
      </c>
      <c r="AI114" s="8">
        <v>1.5454408740769452</v>
      </c>
      <c r="AJ114" s="8">
        <v>1.5578328174123981</v>
      </c>
      <c r="AK114" s="8">
        <v>7.9546041121641327E-3</v>
      </c>
      <c r="AL114" s="8">
        <v>0.33699370369278508</v>
      </c>
      <c r="AM114" s="8">
        <v>4.5530309471361263E-5</v>
      </c>
      <c r="AN114" s="8">
        <v>-1.4984336523422108</v>
      </c>
      <c r="AO114" s="8">
        <v>-1.4232733199355729</v>
      </c>
      <c r="AP114" s="8">
        <v>0.58051158790568946</v>
      </c>
      <c r="AQ114" s="8">
        <v>1.5578328174123981</v>
      </c>
    </row>
    <row r="115" spans="32:43" x14ac:dyDescent="0.25">
      <c r="AF115" t="str">
        <v>Azerbaijan</v>
      </c>
      <c r="AG115">
        <v>71.099999999999994</v>
      </c>
      <c r="AH115" s="8">
        <v>73.655728689509871</v>
      </c>
      <c r="AI115" s="8">
        <v>-2.555728689509877</v>
      </c>
      <c r="AJ115" s="8">
        <v>-2.5796036475666062</v>
      </c>
      <c r="AK115" s="8">
        <v>9.2552815543003025E-3</v>
      </c>
      <c r="AL115" s="8">
        <v>-0.55765940439043649</v>
      </c>
      <c r="AM115" s="8">
        <v>1.4525662009229903E-4</v>
      </c>
      <c r="AN115" s="8">
        <v>-1.4984336523422108</v>
      </c>
      <c r="AO115" s="8">
        <v>-1.4231314582840395</v>
      </c>
      <c r="AP115" s="8">
        <v>0.74676596359933045</v>
      </c>
      <c r="AQ115" s="8">
        <v>-2.5796036475666062</v>
      </c>
    </row>
    <row r="116" spans="32:43" x14ac:dyDescent="0.25">
      <c r="AF116" t="str">
        <v>Azerbaijan</v>
      </c>
      <c r="AG116">
        <v>78</v>
      </c>
      <c r="AH116" s="8">
        <v>69.462881306267633</v>
      </c>
      <c r="AI116" s="8">
        <v>8.5371186937323671</v>
      </c>
      <c r="AJ116" s="8">
        <v>8.6078943950637044</v>
      </c>
      <c r="AK116" s="8">
        <v>8.2221851341397114E-3</v>
      </c>
      <c r="AL116" s="8">
        <v>1.8618268546547365</v>
      </c>
      <c r="AM116" s="8">
        <v>1.4368831327888822E-3</v>
      </c>
      <c r="AN116" s="8">
        <v>-1.4984336523422108</v>
      </c>
      <c r="AO116" s="8">
        <v>-1.4218460750217854</v>
      </c>
      <c r="AP116" s="8">
        <v>1.364487762735429</v>
      </c>
      <c r="AQ116" s="8">
        <v>8.6078943950637044</v>
      </c>
    </row>
    <row r="117" spans="32:43" x14ac:dyDescent="0.25">
      <c r="AF117" t="str">
        <v>Azerbaijan</v>
      </c>
      <c r="AG117">
        <v>73</v>
      </c>
      <c r="AH117" s="8">
        <v>69.316433819778666</v>
      </c>
      <c r="AI117" s="8">
        <v>3.6835661802213338</v>
      </c>
      <c r="AJ117" s="8">
        <v>3.7145051522815948</v>
      </c>
      <c r="AK117" s="8">
        <v>8.3292311605106823E-3</v>
      </c>
      <c r="AL117" s="8">
        <v>0.80337791049875917</v>
      </c>
      <c r="AM117" s="8">
        <v>2.7104860737631864E-4</v>
      </c>
      <c r="AN117" s="8">
        <v>-1.4984336523422108</v>
      </c>
      <c r="AO117" s="8">
        <v>-1.413805014843273</v>
      </c>
      <c r="AP117" s="8">
        <v>0.89631351127758818</v>
      </c>
      <c r="AQ117" s="8">
        <v>3.7145051522815948</v>
      </c>
    </row>
    <row r="118" spans="32:43" x14ac:dyDescent="0.25">
      <c r="AF118" t="str">
        <v>Azerbaijan</v>
      </c>
      <c r="AG118">
        <v>73</v>
      </c>
      <c r="AH118" s="8">
        <v>73.112129926798872</v>
      </c>
      <c r="AI118" s="8">
        <v>-0.11212992679887179</v>
      </c>
      <c r="AJ118" s="8">
        <v>-0.11321425589186214</v>
      </c>
      <c r="AK118" s="8">
        <v>9.5776727449064236E-3</v>
      </c>
      <c r="AL118" s="8">
        <v>-2.4470705636587865E-2</v>
      </c>
      <c r="AM118" s="8">
        <v>2.8953599424209976E-7</v>
      </c>
      <c r="AN118" s="8">
        <v>-1.4754749432056431</v>
      </c>
      <c r="AO118" s="8">
        <v>-1.4010466790451606</v>
      </c>
      <c r="AP118" s="8">
        <v>0.15643115302454261</v>
      </c>
      <c r="AQ118" s="8">
        <v>-0.11321425589186214</v>
      </c>
    </row>
    <row r="119" spans="32:43" x14ac:dyDescent="0.25">
      <c r="AF119" t="str">
        <v>Azerbaijan</v>
      </c>
      <c r="AG119">
        <v>69.2</v>
      </c>
      <c r="AH119" s="8">
        <v>67.576092663082491</v>
      </c>
      <c r="AI119" s="8">
        <v>1.6239073369175117</v>
      </c>
      <c r="AJ119" s="8">
        <v>1.6386682068082525</v>
      </c>
      <c r="AK119" s="8">
        <v>9.0078454133748955E-3</v>
      </c>
      <c r="AL119" s="8">
        <v>0.35429196340694197</v>
      </c>
      <c r="AM119" s="8">
        <v>5.7048379797806479E-5</v>
      </c>
      <c r="AN119" s="8">
        <v>-1.4754749432056431</v>
      </c>
      <c r="AO119" s="8">
        <v>-1.3957236234287949</v>
      </c>
      <c r="AP119" s="8">
        <v>0.59522429672094368</v>
      </c>
      <c r="AQ119" s="8">
        <v>1.6386682068082525</v>
      </c>
    </row>
    <row r="120" spans="32:43" x14ac:dyDescent="0.25">
      <c r="AF120" t="str">
        <v>Azerbaijan</v>
      </c>
      <c r="AG120">
        <v>68.400000000000006</v>
      </c>
      <c r="AH120" s="8">
        <v>67.325424677175292</v>
      </c>
      <c r="AI120" s="8">
        <v>1.0745753228247139</v>
      </c>
      <c r="AJ120" s="8">
        <v>1.0845523767993182</v>
      </c>
      <c r="AK120" s="8">
        <v>9.1992366510209988E-3</v>
      </c>
      <c r="AL120" s="8">
        <v>0.23446545340930763</v>
      </c>
      <c r="AM120" s="8">
        <v>2.5520735534001446E-5</v>
      </c>
      <c r="AN120" s="8">
        <v>-1.4754749432056431</v>
      </c>
      <c r="AO120" s="8">
        <v>-1.3948368526828661</v>
      </c>
      <c r="AP120" s="8">
        <v>0.48421632914360463</v>
      </c>
      <c r="AQ120" s="8">
        <v>1.0845523767993182</v>
      </c>
    </row>
    <row r="121" spans="32:43" x14ac:dyDescent="0.25">
      <c r="AF121" t="str">
        <v>Azerbaijan</v>
      </c>
      <c r="AG121">
        <v>68.400000000000006</v>
      </c>
      <c r="AH121" s="8">
        <v>67.779507208990381</v>
      </c>
      <c r="AI121" s="8">
        <v>0.62049279100962451</v>
      </c>
      <c r="AJ121" s="8">
        <v>0.62674637527745081</v>
      </c>
      <c r="AK121" s="8">
        <v>9.977854702483014E-3</v>
      </c>
      <c r="AL121" s="8">
        <v>0.1354407814441872</v>
      </c>
      <c r="AM121" s="8">
        <v>9.2440262961752778E-6</v>
      </c>
      <c r="AN121" s="8">
        <v>-1.462064744247453</v>
      </c>
      <c r="AO121" s="8">
        <v>-1.3907427602702922</v>
      </c>
      <c r="AP121" s="8">
        <v>0.36802280016893951</v>
      </c>
      <c r="AQ121" s="8">
        <v>0.62674637527745081</v>
      </c>
    </row>
    <row r="122" spans="32:43" x14ac:dyDescent="0.25">
      <c r="AF122" t="str">
        <v>Azerbaijan</v>
      </c>
      <c r="AG122">
        <v>67.8</v>
      </c>
      <c r="AH122" s="8">
        <v>67.187867388120779</v>
      </c>
      <c r="AI122" s="8">
        <v>0.6121326118792183</v>
      </c>
      <c r="AJ122" s="8">
        <v>0.61878114460979339</v>
      </c>
      <c r="AK122" s="8">
        <v>1.0744562578369575E-2</v>
      </c>
      <c r="AL122" s="8">
        <v>0.13366769523124788</v>
      </c>
      <c r="AM122" s="8">
        <v>9.7029371325434338E-6</v>
      </c>
      <c r="AN122" s="8">
        <v>-1.4576525936309461</v>
      </c>
      <c r="AO122" s="8">
        <v>-1.3862681790379108</v>
      </c>
      <c r="AP122" s="8">
        <v>0.36560592887868748</v>
      </c>
      <c r="AQ122" s="8">
        <v>0.61878114460979339</v>
      </c>
    </row>
    <row r="123" spans="32:43" x14ac:dyDescent="0.25">
      <c r="AF123" t="str">
        <v>Azerbaijan</v>
      </c>
      <c r="AG123">
        <v>67.8</v>
      </c>
      <c r="AH123" s="8">
        <v>67.30011931917592</v>
      </c>
      <c r="AI123" s="8">
        <v>0.49988068082407722</v>
      </c>
      <c r="AJ123" s="8">
        <v>0.50629371867055217</v>
      </c>
      <c r="AK123" s="8">
        <v>1.2666635215847856E-2</v>
      </c>
      <c r="AL123" s="8">
        <v>0.10926211709539142</v>
      </c>
      <c r="AM123" s="8">
        <v>7.6578468597595027E-6</v>
      </c>
      <c r="AN123" s="8">
        <v>-1.4576525936309461</v>
      </c>
      <c r="AO123" s="8">
        <v>-1.3696056276366511</v>
      </c>
      <c r="AP123" s="8">
        <v>0.33054820691601311</v>
      </c>
      <c r="AQ123" s="8">
        <v>0.50629371867055217</v>
      </c>
    </row>
    <row r="124" spans="32:43" x14ac:dyDescent="0.25">
      <c r="AF124" t="str">
        <v>Bangladesh</v>
      </c>
      <c r="AG124">
        <v>71.400000000000006</v>
      </c>
      <c r="AH124" s="8">
        <v>66.904419054639192</v>
      </c>
      <c r="AI124" s="8">
        <v>4.495580945360814</v>
      </c>
      <c r="AJ124" s="8">
        <v>4.5342952626143376</v>
      </c>
      <c r="AK124" s="8">
        <v>8.5381112193390219E-3</v>
      </c>
      <c r="AL124" s="8">
        <v>0.98057987254710566</v>
      </c>
      <c r="AM124" s="8">
        <v>4.1402039608686846E-4</v>
      </c>
      <c r="AN124" s="8">
        <v>-1.4576525936309461</v>
      </c>
      <c r="AO124" s="8">
        <v>-1.3557356910714657</v>
      </c>
      <c r="AP124" s="8">
        <v>0.99024233021372388</v>
      </c>
      <c r="AQ124" s="8">
        <v>4.5342952626143376</v>
      </c>
    </row>
    <row r="125" spans="32:43" x14ac:dyDescent="0.25">
      <c r="AF125" t="str">
        <v>Bangladesh</v>
      </c>
      <c r="AG125">
        <v>71</v>
      </c>
      <c r="AH125" s="8">
        <v>66.713478953496363</v>
      </c>
      <c r="AI125" s="8">
        <v>4.286521046503637</v>
      </c>
      <c r="AJ125" s="8">
        <v>4.3231244403980611</v>
      </c>
      <c r="AK125" s="8">
        <v>8.4668841711745511E-3</v>
      </c>
      <c r="AL125" s="8">
        <v>0.93494596984988954</v>
      </c>
      <c r="AM125" s="8">
        <v>3.7321528942293374E-4</v>
      </c>
      <c r="AN125" s="8">
        <v>-1.4445835579455348</v>
      </c>
      <c r="AO125" s="8">
        <v>-1.3443877292610005</v>
      </c>
      <c r="AP125" s="8">
        <v>0.9669260415615506</v>
      </c>
      <c r="AQ125" s="8">
        <v>4.3231244403980611</v>
      </c>
    </row>
    <row r="126" spans="32:43" x14ac:dyDescent="0.25">
      <c r="AF126" t="str">
        <v>Bangladesh</v>
      </c>
      <c r="AG126">
        <v>77</v>
      </c>
      <c r="AH126" s="8">
        <v>66.393265529047071</v>
      </c>
      <c r="AI126" s="8">
        <v>10.606734470952929</v>
      </c>
      <c r="AJ126" s="8">
        <v>10.698248911526491</v>
      </c>
      <c r="AK126" s="8">
        <v>8.5541513691050862E-3</v>
      </c>
      <c r="AL126" s="8">
        <v>2.3135685012092919</v>
      </c>
      <c r="AM126" s="8">
        <v>2.3090995802698246E-3</v>
      </c>
      <c r="AN126" s="8">
        <v>-1.4402815816722083</v>
      </c>
      <c r="AO126" s="8">
        <v>-1.3375430847726764</v>
      </c>
      <c r="AP126" s="8">
        <v>1.5210419130350392</v>
      </c>
      <c r="AQ126" s="8">
        <v>10.698248911526491</v>
      </c>
    </row>
    <row r="127" spans="32:43" x14ac:dyDescent="0.25">
      <c r="AF127" t="str">
        <v>Bangladesh</v>
      </c>
      <c r="AG127">
        <v>73</v>
      </c>
      <c r="AH127" s="8">
        <v>69.885961803600594</v>
      </c>
      <c r="AI127" s="8">
        <v>3.1140381963994059</v>
      </c>
      <c r="AJ127" s="8">
        <v>3.1467811037023985</v>
      </c>
      <c r="AK127" s="8">
        <v>1.0405206534534066E-2</v>
      </c>
      <c r="AL127" s="8">
        <v>0.67987707876341863</v>
      </c>
      <c r="AM127" s="8">
        <v>2.4300997853792929E-4</v>
      </c>
      <c r="AN127" s="8">
        <v>-1.4402815816722083</v>
      </c>
      <c r="AO127" s="8">
        <v>-1.3354237584713404</v>
      </c>
      <c r="AP127" s="8">
        <v>0.82454658980764617</v>
      </c>
      <c r="AQ127" s="8">
        <v>3.1467811037023985</v>
      </c>
    </row>
    <row r="128" spans="32:43" x14ac:dyDescent="0.25">
      <c r="AF128" t="str">
        <v>Bangladesh</v>
      </c>
      <c r="AG128">
        <v>69.900000000000006</v>
      </c>
      <c r="AH128" s="8">
        <v>64.829696604348214</v>
      </c>
      <c r="AI128" s="8">
        <v>5.0703033956517913</v>
      </c>
      <c r="AJ128" s="8">
        <v>5.1164856315584624</v>
      </c>
      <c r="AK128" s="8">
        <v>9.0261635099333371E-3</v>
      </c>
      <c r="AL128" s="8">
        <v>1.1062111162861812</v>
      </c>
      <c r="AM128" s="8">
        <v>5.5729744136120496E-4</v>
      </c>
      <c r="AN128" s="8">
        <v>-1.4402815816722083</v>
      </c>
      <c r="AO128" s="8">
        <v>-1.3319549671207362</v>
      </c>
      <c r="AP128" s="8">
        <v>1.0517657135912832</v>
      </c>
      <c r="AQ128" s="8">
        <v>5.1164856315584624</v>
      </c>
    </row>
    <row r="129" spans="32:43" x14ac:dyDescent="0.25">
      <c r="AF129" t="str">
        <v>Bangladesh</v>
      </c>
      <c r="AG129">
        <v>69.5</v>
      </c>
      <c r="AH129" s="8">
        <v>64.292267779919172</v>
      </c>
      <c r="AI129" s="8">
        <v>5.2077322200808283</v>
      </c>
      <c r="AJ129" s="8">
        <v>5.2574558327280743</v>
      </c>
      <c r="AK129" s="8">
        <v>9.457732833001168E-3</v>
      </c>
      <c r="AL129" s="8">
        <v>1.1364420743162231</v>
      </c>
      <c r="AM129" s="8">
        <v>6.1656467989570658E-4</v>
      </c>
      <c r="AN129" s="8">
        <v>-1.4402815816722083</v>
      </c>
      <c r="AO129" s="8">
        <v>-1.3167480804446186</v>
      </c>
      <c r="AP129" s="8">
        <v>1.0660403718040996</v>
      </c>
      <c r="AQ129" s="8">
        <v>5.2574558327280743</v>
      </c>
    </row>
    <row r="130" spans="32:43" x14ac:dyDescent="0.25">
      <c r="AF130" t="str">
        <v>Bangladesh</v>
      </c>
      <c r="AG130">
        <v>69.099999999999994</v>
      </c>
      <c r="AH130" s="8">
        <v>64.297704839609224</v>
      </c>
      <c r="AI130" s="8">
        <v>4.80229516039077</v>
      </c>
      <c r="AJ130" s="8">
        <v>4.8482443610223038</v>
      </c>
      <c r="AK130" s="8">
        <v>9.4774927190025161E-3</v>
      </c>
      <c r="AL130" s="8">
        <v>1.047977215157565</v>
      </c>
      <c r="AM130" s="8">
        <v>5.2541539817414198E-4</v>
      </c>
      <c r="AN130" s="8">
        <v>-1.4402815816722083</v>
      </c>
      <c r="AO130" s="8">
        <v>-1.314634568759562</v>
      </c>
      <c r="AP130" s="8">
        <v>1.0237075828368007</v>
      </c>
      <c r="AQ130" s="8">
        <v>4.8482443610223038</v>
      </c>
    </row>
    <row r="131" spans="32:43" x14ac:dyDescent="0.25">
      <c r="AF131" t="str">
        <v>Bangladesh</v>
      </c>
      <c r="AG131">
        <v>68.599999999999994</v>
      </c>
      <c r="AH131" s="8">
        <v>63.840353170429253</v>
      </c>
      <c r="AI131" s="8">
        <v>4.759646829570741</v>
      </c>
      <c r="AJ131" s="8">
        <v>4.8049936720753879</v>
      </c>
      <c r="AK131" s="8">
        <v>9.4374406293568115E-3</v>
      </c>
      <c r="AL131" s="8">
        <v>1.0386493167018833</v>
      </c>
      <c r="AM131" s="8">
        <v>5.1390188126972667E-4</v>
      </c>
      <c r="AN131" s="8">
        <v>-1.4191611772342045</v>
      </c>
      <c r="AO131" s="8">
        <v>-1.3066320464092818</v>
      </c>
      <c r="AP131" s="8">
        <v>1.0191414605941038</v>
      </c>
      <c r="AQ131" s="8">
        <v>4.8049936720753879</v>
      </c>
    </row>
    <row r="132" spans="32:43" x14ac:dyDescent="0.25">
      <c r="AF132" t="str">
        <v>Bangladesh</v>
      </c>
      <c r="AG132">
        <v>68.2</v>
      </c>
      <c r="AH132" s="8">
        <v>64.07118819002055</v>
      </c>
      <c r="AI132" s="8">
        <v>4.1288118099794531</v>
      </c>
      <c r="AJ132" s="8">
        <v>4.1712457732962047</v>
      </c>
      <c r="AK132" s="8">
        <v>1.0172971247201186E-2</v>
      </c>
      <c r="AL132" s="8">
        <v>0.90132330234140734</v>
      </c>
      <c r="AM132" s="8">
        <v>4.1746465464975941E-4</v>
      </c>
      <c r="AN132" s="8">
        <v>-1.4191611772342045</v>
      </c>
      <c r="AO132" s="8">
        <v>-1.3033371301357486</v>
      </c>
      <c r="AP132" s="8">
        <v>0.9493804834424433</v>
      </c>
      <c r="AQ132" s="8">
        <v>4.1712457732962047</v>
      </c>
    </row>
    <row r="133" spans="32:43" x14ac:dyDescent="0.25">
      <c r="AF133" t="str">
        <v>Bangladesh</v>
      </c>
      <c r="AG133">
        <v>67.8</v>
      </c>
      <c r="AH133" s="8">
        <v>63.000424557117583</v>
      </c>
      <c r="AI133" s="8">
        <v>4.7995754428824142</v>
      </c>
      <c r="AJ133" s="8">
        <v>4.8502970273517692</v>
      </c>
      <c r="AK133" s="8">
        <v>1.0457418212395346E-2</v>
      </c>
      <c r="AL133" s="8">
        <v>1.0479021807806577</v>
      </c>
      <c r="AM133" s="8">
        <v>5.8023173984037241E-4</v>
      </c>
      <c r="AN133" s="8">
        <v>-1.4191611772342045</v>
      </c>
      <c r="AO133" s="8">
        <v>-1.2784958656577086</v>
      </c>
      <c r="AP133" s="8">
        <v>1.0236709338359948</v>
      </c>
      <c r="AQ133" s="8">
        <v>4.8502970273517692</v>
      </c>
    </row>
    <row r="134" spans="32:43" x14ac:dyDescent="0.25">
      <c r="AF134" t="str">
        <v>Bangladesh</v>
      </c>
      <c r="AG134">
        <v>67.3</v>
      </c>
      <c r="AH134" s="8">
        <v>63.304681326186895</v>
      </c>
      <c r="AI134" s="8">
        <v>3.9953186738131024</v>
      </c>
      <c r="AJ134" s="8">
        <v>4.0409455762157478</v>
      </c>
      <c r="AK134" s="8">
        <v>1.129114499121121E-2</v>
      </c>
      <c r="AL134" s="8">
        <v>0.87267468625829359</v>
      </c>
      <c r="AM134" s="8">
        <v>4.3485485372868582E-4</v>
      </c>
      <c r="AN134" s="8">
        <v>-1.4067868590764927</v>
      </c>
      <c r="AO134" s="8">
        <v>-1.2758070291085259</v>
      </c>
      <c r="AP134" s="8">
        <v>0.93417058734381786</v>
      </c>
      <c r="AQ134" s="8">
        <v>4.0409455762157478</v>
      </c>
    </row>
    <row r="135" spans="32:43" x14ac:dyDescent="0.25">
      <c r="AF135" t="str">
        <v>Bangladesh</v>
      </c>
      <c r="AG135">
        <v>66.8</v>
      </c>
      <c r="AH135" s="8">
        <v>62.589326989376168</v>
      </c>
      <c r="AI135" s="8">
        <v>4.2106730106238288</v>
      </c>
      <c r="AJ135" s="8">
        <v>4.2624415173786918</v>
      </c>
      <c r="AK135" s="8">
        <v>1.2145270860326067E-2</v>
      </c>
      <c r="AL135" s="8">
        <v>0.9201108251872766</v>
      </c>
      <c r="AM135" s="8">
        <v>5.2043249607329175E-4</v>
      </c>
      <c r="AN135" s="8">
        <v>-1.4067868590764927</v>
      </c>
      <c r="AO135" s="8">
        <v>-1.2717135337078611</v>
      </c>
      <c r="AP135" s="8">
        <v>0.95922407454529446</v>
      </c>
      <c r="AQ135" s="8">
        <v>4.2624415173786918</v>
      </c>
    </row>
    <row r="136" spans="32:43" x14ac:dyDescent="0.25">
      <c r="AF136" t="str">
        <v>Belarus</v>
      </c>
      <c r="AG136">
        <v>72</v>
      </c>
      <c r="AH136" s="8">
        <v>73.741246056059282</v>
      </c>
      <c r="AI136" s="8">
        <v>-1.741246056059282</v>
      </c>
      <c r="AJ136" s="8">
        <v>-1.7579149920091877</v>
      </c>
      <c r="AK136" s="8">
        <v>9.4822195758477584E-3</v>
      </c>
      <c r="AL136" s="8">
        <v>-0.37998300517140887</v>
      </c>
      <c r="AM136" s="8">
        <v>6.9110825849870688E-5</v>
      </c>
      <c r="AN136" s="8">
        <v>-1.4067868590764927</v>
      </c>
      <c r="AO136" s="8">
        <v>-1.25938994923838</v>
      </c>
      <c r="AP136" s="8">
        <v>0.61642761551654135</v>
      </c>
      <c r="AQ136" s="8">
        <v>-1.7579149920091877</v>
      </c>
    </row>
    <row r="137" spans="32:43" x14ac:dyDescent="0.25">
      <c r="AF137" t="str">
        <v>Belarus</v>
      </c>
      <c r="AG137">
        <v>71.7</v>
      </c>
      <c r="AH137" s="8">
        <v>79.439036487617471</v>
      </c>
      <c r="AI137" s="8">
        <v>-7.7390364876174687</v>
      </c>
      <c r="AJ137" s="8">
        <v>-7.8139984278079799</v>
      </c>
      <c r="AK137" s="8">
        <v>9.5932883635785615E-3</v>
      </c>
      <c r="AL137" s="8">
        <v>-1.6889440862295058</v>
      </c>
      <c r="AM137" s="8">
        <v>1.3815113999886331E-3</v>
      </c>
      <c r="AN137" s="8">
        <v>-1.3946242806491973</v>
      </c>
      <c r="AO137" s="8">
        <v>-1.2502979977738284</v>
      </c>
      <c r="AP137" s="8">
        <v>1.2995938158630587</v>
      </c>
      <c r="AQ137" s="8">
        <v>-7.8139984278079799</v>
      </c>
    </row>
    <row r="138" spans="32:43" x14ac:dyDescent="0.25">
      <c r="AF138" t="str">
        <v>Belarus</v>
      </c>
      <c r="AG138">
        <v>71.900000000000006</v>
      </c>
      <c r="AH138" s="8">
        <v>73.00375010154697</v>
      </c>
      <c r="AI138" s="8">
        <v>-1.1037501015469644</v>
      </c>
      <c r="AJ138" s="8">
        <v>-1.1150204446826297</v>
      </c>
      <c r="AK138" s="8">
        <v>1.0107745727364927E-2</v>
      </c>
      <c r="AL138" s="8">
        <v>-0.24094169366511076</v>
      </c>
      <c r="AM138" s="8">
        <v>2.9638778707389915E-5</v>
      </c>
      <c r="AN138" s="8">
        <v>-1.3946242806491973</v>
      </c>
      <c r="AO138" s="8">
        <v>-1.2482186630838354</v>
      </c>
      <c r="AP138" s="8">
        <v>0.49085811968949922</v>
      </c>
      <c r="AQ138" s="8">
        <v>-1.1150204446826297</v>
      </c>
    </row>
    <row r="139" spans="32:43" x14ac:dyDescent="0.25">
      <c r="AF139" t="str">
        <v>Belarus</v>
      </c>
      <c r="AG139">
        <v>72</v>
      </c>
      <c r="AH139" s="8">
        <v>72.124918533798677</v>
      </c>
      <c r="AI139" s="8">
        <v>-0.12491853379867734</v>
      </c>
      <c r="AJ139" s="8">
        <v>-0.1261797949604582</v>
      </c>
      <c r="AK139" s="8">
        <v>9.9957458496117146E-3</v>
      </c>
      <c r="AL139" s="8">
        <v>-2.7267386435228271E-2</v>
      </c>
      <c r="AM139" s="8">
        <v>3.7534892370534503E-7</v>
      </c>
      <c r="AN139" s="8">
        <v>-1.3946242806491973</v>
      </c>
      <c r="AO139" s="8">
        <v>-1.2434579420278018</v>
      </c>
      <c r="AP139" s="8">
        <v>0.16512839378867666</v>
      </c>
      <c r="AQ139" s="8">
        <v>-0.1261797949604582</v>
      </c>
    </row>
    <row r="140" spans="32:43" x14ac:dyDescent="0.25">
      <c r="AF140" t="str">
        <v>Belarus</v>
      </c>
      <c r="AG140">
        <v>73</v>
      </c>
      <c r="AH140" s="8">
        <v>71.983366857308795</v>
      </c>
      <c r="AI140" s="8">
        <v>1.0166331426912052</v>
      </c>
      <c r="AJ140" s="8">
        <v>1.0273385870811671</v>
      </c>
      <c r="AK140" s="8">
        <v>1.042056097627732E-2</v>
      </c>
      <c r="AL140" s="8">
        <v>0.2219596838174398</v>
      </c>
      <c r="AM140" s="8">
        <v>2.5939322897860109E-5</v>
      </c>
      <c r="AN140" s="8">
        <v>-1.3946242806491973</v>
      </c>
      <c r="AO140" s="8">
        <v>-1.2369642463555555</v>
      </c>
      <c r="AP140" s="8">
        <v>0.47112597446695698</v>
      </c>
      <c r="AQ140" s="8">
        <v>1.0273385870811671</v>
      </c>
    </row>
    <row r="141" spans="32:43" x14ac:dyDescent="0.25">
      <c r="AF141" t="str">
        <v>Belarus</v>
      </c>
      <c r="AG141">
        <v>70</v>
      </c>
      <c r="AH141" s="8">
        <v>72.327205162347553</v>
      </c>
      <c r="AI141" s="8">
        <v>-2.3272051623475534</v>
      </c>
      <c r="AJ141" s="8">
        <v>-2.3512581759429914</v>
      </c>
      <c r="AK141" s="8">
        <v>1.0229847934836632E-2</v>
      </c>
      <c r="AL141" s="8">
        <v>-0.50804556022645975</v>
      </c>
      <c r="AM141" s="8">
        <v>1.3338596968985307E-4</v>
      </c>
      <c r="AN141" s="8">
        <v>-1.3946242806491973</v>
      </c>
      <c r="AO141" s="8">
        <v>-1.2339612616865376</v>
      </c>
      <c r="AP141" s="8">
        <v>0.71277314780121992</v>
      </c>
      <c r="AQ141" s="8">
        <v>-2.3512581759429914</v>
      </c>
    </row>
    <row r="142" spans="32:43" x14ac:dyDescent="0.25">
      <c r="AF142" t="str">
        <v>Belarus</v>
      </c>
      <c r="AG142">
        <v>70</v>
      </c>
      <c r="AH142" s="8">
        <v>71.837153878592304</v>
      </c>
      <c r="AI142" s="8">
        <v>-1.8371538785923036</v>
      </c>
      <c r="AJ142" s="8">
        <v>-1.8559698286179509</v>
      </c>
      <c r="AK142" s="8">
        <v>1.0138068914438504E-2</v>
      </c>
      <c r="AL142" s="8">
        <v>-0.40104526045190875</v>
      </c>
      <c r="AM142" s="8">
        <v>8.2363993888618552E-5</v>
      </c>
      <c r="AN142" s="8">
        <v>-1.3946242806491973</v>
      </c>
      <c r="AO142" s="8">
        <v>-1.2280293522676764</v>
      </c>
      <c r="AP142" s="8">
        <v>0.63328134383693058</v>
      </c>
      <c r="AQ142" s="8">
        <v>-1.8559698286179509</v>
      </c>
    </row>
    <row r="143" spans="32:43" x14ac:dyDescent="0.25">
      <c r="AF143" t="str">
        <v>Belarus</v>
      </c>
      <c r="AG143">
        <v>69.8</v>
      </c>
      <c r="AH143" s="8">
        <v>71.041819781415086</v>
      </c>
      <c r="AI143" s="8">
        <v>-1.2418197814150886</v>
      </c>
      <c r="AJ143" s="8">
        <v>-1.2548926618210969</v>
      </c>
      <c r="AK143" s="8">
        <v>1.0417528768585706E-2</v>
      </c>
      <c r="AL143" s="8">
        <v>-0.27112386187046805</v>
      </c>
      <c r="AM143" s="8">
        <v>3.8691734834221026E-5</v>
      </c>
      <c r="AN143" s="8">
        <v>-1.3946242806491973</v>
      </c>
      <c r="AO143" s="8">
        <v>-1.2272091996140255</v>
      </c>
      <c r="AP143" s="8">
        <v>0.52069555583898353</v>
      </c>
      <c r="AQ143" s="8">
        <v>-1.2548926618210969</v>
      </c>
    </row>
    <row r="144" spans="32:43" x14ac:dyDescent="0.25">
      <c r="AF144" t="str">
        <v>Belarus</v>
      </c>
      <c r="AG144">
        <v>68.900000000000006</v>
      </c>
      <c r="AH144" s="8">
        <v>70.533474961941351</v>
      </c>
      <c r="AI144" s="8">
        <v>-1.6334749619413458</v>
      </c>
      <c r="AJ144" s="8">
        <v>-1.6509110432953673</v>
      </c>
      <c r="AK144" s="8">
        <v>1.0561490532656174E-2</v>
      </c>
      <c r="AL144" s="8">
        <v>-0.35665904517614844</v>
      </c>
      <c r="AM144" s="8">
        <v>6.7891107640337945E-5</v>
      </c>
      <c r="AN144" s="8">
        <v>-1.3946242806491973</v>
      </c>
      <c r="AO144" s="8">
        <v>-1.2271633213252551</v>
      </c>
      <c r="AP144" s="8">
        <v>0.59720938135309665</v>
      </c>
      <c r="AQ144" s="8">
        <v>-1.6509110432953673</v>
      </c>
    </row>
    <row r="145" spans="32:43" x14ac:dyDescent="0.25">
      <c r="AF145" t="str">
        <v>Belarus</v>
      </c>
      <c r="AG145">
        <v>68.099999999999994</v>
      </c>
      <c r="AH145" s="8">
        <v>69.214861079340878</v>
      </c>
      <c r="AI145" s="8">
        <v>-1.1148610793408835</v>
      </c>
      <c r="AJ145" s="8">
        <v>-1.1273206077734945</v>
      </c>
      <c r="AK145" s="8">
        <v>1.105233803648741E-2</v>
      </c>
      <c r="AL145" s="8">
        <v>-0.24348334831707594</v>
      </c>
      <c r="AM145" s="8">
        <v>3.3127555214280201E-5</v>
      </c>
      <c r="AN145" s="8">
        <v>-1.3946242806491973</v>
      </c>
      <c r="AO145" s="8">
        <v>-1.2263522521001757</v>
      </c>
      <c r="AP145" s="8">
        <v>0.49344031890095474</v>
      </c>
      <c r="AQ145" s="8">
        <v>-1.1273206077734945</v>
      </c>
    </row>
    <row r="146" spans="32:43" x14ac:dyDescent="0.25">
      <c r="AF146" t="str">
        <v>Belarus</v>
      </c>
      <c r="AG146">
        <v>68.2</v>
      </c>
      <c r="AH146" s="8">
        <v>69.465704361867381</v>
      </c>
      <c r="AI146" s="8">
        <v>-1.2657043618673782</v>
      </c>
      <c r="AJ146" s="8">
        <v>-1.2800481120699798</v>
      </c>
      <c r="AK146" s="8">
        <v>1.1205633653415002E-2</v>
      </c>
      <c r="AL146" s="8">
        <v>-0.27644863530130598</v>
      </c>
      <c r="AM146" s="8">
        <v>4.3304132374241604E-5</v>
      </c>
      <c r="AN146" s="8">
        <v>-1.3593210527266006</v>
      </c>
      <c r="AO146" s="8">
        <v>-1.2229066962131894</v>
      </c>
      <c r="AP146" s="8">
        <v>0.52578382944067992</v>
      </c>
      <c r="AQ146" s="8">
        <v>-1.2800481120699798</v>
      </c>
    </row>
    <row r="147" spans="32:43" x14ac:dyDescent="0.25">
      <c r="AF147" t="str">
        <v>Belarus</v>
      </c>
      <c r="AG147">
        <v>67.7</v>
      </c>
      <c r="AH147" s="8">
        <v>68.586686667027863</v>
      </c>
      <c r="AI147" s="8">
        <v>-0.8866866670278597</v>
      </c>
      <c r="AJ147" s="8">
        <v>-0.89752592885227056</v>
      </c>
      <c r="AK147" s="8">
        <v>1.2076823048746688E-2</v>
      </c>
      <c r="AL147" s="8">
        <v>-0.19375091236816891</v>
      </c>
      <c r="AM147" s="8">
        <v>2.294494630188113E-5</v>
      </c>
      <c r="AN147" s="8">
        <v>-1.3593210527266006</v>
      </c>
      <c r="AO147" s="8">
        <v>-1.2111913738695155</v>
      </c>
      <c r="AP147" s="8">
        <v>0.4401714579208526</v>
      </c>
      <c r="AQ147" s="8">
        <v>-0.89752592885227056</v>
      </c>
    </row>
    <row r="148" spans="32:43" x14ac:dyDescent="0.25">
      <c r="AF148" t="str">
        <v>Belarus</v>
      </c>
      <c r="AG148">
        <v>67.2</v>
      </c>
      <c r="AH148" s="8">
        <v>67.968250425535302</v>
      </c>
      <c r="AI148" s="8">
        <v>-0.76825042553529954</v>
      </c>
      <c r="AJ148" s="8">
        <v>-0.77895520403645702</v>
      </c>
      <c r="AK148" s="8">
        <v>1.3742482809905476E-2</v>
      </c>
      <c r="AL148" s="8">
        <v>-0.16801297099389303</v>
      </c>
      <c r="AM148" s="8">
        <v>1.9666655189310525E-5</v>
      </c>
      <c r="AN148" s="8">
        <v>-1.3517022399306602</v>
      </c>
      <c r="AO148" s="8">
        <v>-1.2101976884586536</v>
      </c>
      <c r="AP148" s="8">
        <v>0.40989385332533718</v>
      </c>
      <c r="AQ148" s="8">
        <v>-0.77895520403645702</v>
      </c>
    </row>
    <row r="149" spans="32:43" x14ac:dyDescent="0.25">
      <c r="AF149" t="str">
        <v>Belarus</v>
      </c>
      <c r="AG149">
        <v>67.7</v>
      </c>
      <c r="AH149" s="8">
        <v>68.54561969583159</v>
      </c>
      <c r="AI149" s="8">
        <v>-0.84561969583158714</v>
      </c>
      <c r="AJ149" s="8">
        <v>-0.8596897756714984</v>
      </c>
      <c r="AK149" s="8">
        <v>1.6366461761070993E-2</v>
      </c>
      <c r="AL149" s="8">
        <v>-0.1851797916120147</v>
      </c>
      <c r="AM149" s="8">
        <v>2.8528481667300787E-5</v>
      </c>
      <c r="AN149" s="8">
        <v>-1.3517022399306602</v>
      </c>
      <c r="AO149" s="8">
        <v>-1.2088081058116911</v>
      </c>
      <c r="AP149" s="8">
        <v>0.43032521610058444</v>
      </c>
      <c r="AQ149" s="8">
        <v>-0.8596897756714984</v>
      </c>
    </row>
    <row r="150" spans="32:43" x14ac:dyDescent="0.25">
      <c r="AF150" t="str">
        <v>Belarus</v>
      </c>
      <c r="AG150">
        <v>68</v>
      </c>
      <c r="AH150" s="8">
        <v>69.154110157388516</v>
      </c>
      <c r="AI150" s="8">
        <v>-1.1541101573885157</v>
      </c>
      <c r="AJ150" s="8">
        <v>-1.174530496915333</v>
      </c>
      <c r="AK150" s="8">
        <v>1.7385959394368392E-2</v>
      </c>
      <c r="AL150" s="8">
        <v>-0.2528662952989526</v>
      </c>
      <c r="AM150" s="8">
        <v>5.6567578926420477E-5</v>
      </c>
      <c r="AN150" s="8">
        <v>-1.3441610904494867</v>
      </c>
      <c r="AO150" s="8">
        <v>-1.2030521389731179</v>
      </c>
      <c r="AP150" s="8">
        <v>0.5028581264123636</v>
      </c>
      <c r="AQ150" s="8">
        <v>-1.174530496915333</v>
      </c>
    </row>
    <row r="151" spans="32:43" x14ac:dyDescent="0.25">
      <c r="AF151" t="str">
        <v>Belgium</v>
      </c>
      <c r="AG151">
        <v>89</v>
      </c>
      <c r="AH151" s="8">
        <v>81.947558357412817</v>
      </c>
      <c r="AI151" s="8">
        <v>7.0524416425871834</v>
      </c>
      <c r="AJ151" s="8">
        <v>7.1663358549434557</v>
      </c>
      <c r="AK151" s="8">
        <v>1.5892949292588145E-2</v>
      </c>
      <c r="AL151" s="8">
        <v>1.5440220379181882</v>
      </c>
      <c r="AM151" s="8">
        <v>1.9250372969886011E-3</v>
      </c>
      <c r="AN151" s="8">
        <v>-1.3404190152831756</v>
      </c>
      <c r="AO151" s="8">
        <v>-1.201683575337678</v>
      </c>
      <c r="AP151" s="8">
        <v>1.2425868331501779</v>
      </c>
      <c r="AQ151" s="8">
        <v>7.1663358549434557</v>
      </c>
    </row>
    <row r="152" spans="32:43" x14ac:dyDescent="0.25">
      <c r="AF152" t="str">
        <v>Belgium</v>
      </c>
      <c r="AG152">
        <v>87</v>
      </c>
      <c r="AH152" s="8">
        <v>78.885810284343478</v>
      </c>
      <c r="AI152" s="8">
        <v>8.1141897156565221</v>
      </c>
      <c r="AJ152" s="8">
        <v>8.2198633240031267</v>
      </c>
      <c r="AK152" s="8">
        <v>1.2855883873156724E-2</v>
      </c>
      <c r="AL152" s="8">
        <v>1.7737403359589086</v>
      </c>
      <c r="AM152" s="8">
        <v>2.0486674554541034E-3</v>
      </c>
      <c r="AN152" s="8">
        <v>-1.3366956165977166</v>
      </c>
      <c r="AO152" s="8">
        <v>-1.1825378773484641</v>
      </c>
      <c r="AP152" s="8">
        <v>1.33181843205405</v>
      </c>
      <c r="AQ152" s="8">
        <v>8.2198633240031267</v>
      </c>
    </row>
    <row r="153" spans="32:43" x14ac:dyDescent="0.25">
      <c r="AF153" t="str">
        <v>Belgium</v>
      </c>
      <c r="AG153">
        <v>83</v>
      </c>
      <c r="AH153" s="8">
        <v>78.593431001982907</v>
      </c>
      <c r="AI153" s="8">
        <v>4.406568998017093</v>
      </c>
      <c r="AJ153" s="8">
        <v>4.4653626978490761</v>
      </c>
      <c r="AK153" s="8">
        <v>1.3166612391934843E-2</v>
      </c>
      <c r="AL153" s="8">
        <v>0.96341592915567342</v>
      </c>
      <c r="AM153" s="8">
        <v>6.1919560599197742E-4</v>
      </c>
      <c r="AN153" s="8">
        <v>-1.3329906577816031</v>
      </c>
      <c r="AO153" s="8">
        <v>-1.1776157193919434</v>
      </c>
      <c r="AP153" s="8">
        <v>0.98153753323837467</v>
      </c>
      <c r="AQ153" s="8">
        <v>4.4653626978490761</v>
      </c>
    </row>
    <row r="154" spans="32:43" x14ac:dyDescent="0.25">
      <c r="AF154" t="str">
        <v>Belgium</v>
      </c>
      <c r="AG154">
        <v>83</v>
      </c>
      <c r="AH154" s="8">
        <v>80.939850918943478</v>
      </c>
      <c r="AI154" s="8">
        <v>2.0601490810565224</v>
      </c>
      <c r="AJ154" s="8">
        <v>2.0881116133705198</v>
      </c>
      <c r="AK154" s="8">
        <v>1.3391301564029729E-2</v>
      </c>
      <c r="AL154" s="8">
        <v>0.45046530191673639</v>
      </c>
      <c r="AM154" s="8">
        <v>1.3771160586643772E-4</v>
      </c>
      <c r="AN154" s="8">
        <v>-1.3329906577816031</v>
      </c>
      <c r="AO154" s="8">
        <v>-1.1740612340856733</v>
      </c>
      <c r="AP154" s="8">
        <v>0.6711671192160239</v>
      </c>
      <c r="AQ154" s="8">
        <v>2.0881116133705198</v>
      </c>
    </row>
    <row r="155" spans="32:43" x14ac:dyDescent="0.25">
      <c r="AF155" t="str">
        <v>Belgium</v>
      </c>
      <c r="AG155">
        <v>80</v>
      </c>
      <c r="AH155" s="8">
        <v>78.147057533228804</v>
      </c>
      <c r="AI155" s="8">
        <v>1.8529424667711965</v>
      </c>
      <c r="AJ155" s="8">
        <v>1.8772849585070333</v>
      </c>
      <c r="AK155" s="8">
        <v>1.2966860265686999E-2</v>
      </c>
      <c r="AL155" s="8">
        <v>0.40507107536255144</v>
      </c>
      <c r="AM155" s="8">
        <v>1.0777935160492069E-4</v>
      </c>
      <c r="AN155" s="8">
        <v>-1.3329906577816031</v>
      </c>
      <c r="AO155" s="8">
        <v>-1.1717160188651004</v>
      </c>
      <c r="AP155" s="8">
        <v>0.63645194269681626</v>
      </c>
      <c r="AQ155" s="8">
        <v>1.8772849585070333</v>
      </c>
    </row>
    <row r="156" spans="32:43" x14ac:dyDescent="0.25">
      <c r="AF156" t="str">
        <v>Belgium</v>
      </c>
      <c r="AG156">
        <v>79.8</v>
      </c>
      <c r="AH156" s="8">
        <v>78.149475855299102</v>
      </c>
      <c r="AI156" s="8">
        <v>1.6505241447008956</v>
      </c>
      <c r="AJ156" s="8">
        <v>1.6724140626784283</v>
      </c>
      <c r="AK156" s="8">
        <v>1.3088814825244505E-2</v>
      </c>
      <c r="AL156" s="8">
        <v>0.36084277292400707</v>
      </c>
      <c r="AM156" s="8">
        <v>8.6343227769121811E-5</v>
      </c>
      <c r="AN156" s="8">
        <v>-1.3219841213691266</v>
      </c>
      <c r="AO156" s="8">
        <v>-1.1669805280764032</v>
      </c>
      <c r="AP156" s="8">
        <v>0.60070190021674397</v>
      </c>
      <c r="AQ156" s="8">
        <v>1.6724140626784283</v>
      </c>
    </row>
    <row r="157" spans="32:43" x14ac:dyDescent="0.25">
      <c r="AF157" t="str">
        <v>Belgium</v>
      </c>
      <c r="AG157">
        <v>79.5</v>
      </c>
      <c r="AH157" s="8">
        <v>80.856787161841879</v>
      </c>
      <c r="AI157" s="8">
        <v>-1.3567871618418792</v>
      </c>
      <c r="AJ157" s="8">
        <v>-1.3799821987727985</v>
      </c>
      <c r="AK157" s="8">
        <v>1.6808214592584036E-2</v>
      </c>
      <c r="AL157" s="8">
        <v>-0.29718560555632051</v>
      </c>
      <c r="AM157" s="8">
        <v>7.5493383014759059E-5</v>
      </c>
      <c r="AN157" s="8">
        <v>-1.3219841213691266</v>
      </c>
      <c r="AO157" s="8">
        <v>-1.1552990758327839</v>
      </c>
      <c r="AP157" s="8">
        <v>0.54514732463465365</v>
      </c>
      <c r="AQ157" s="8">
        <v>-1.3799821987727985</v>
      </c>
    </row>
    <row r="158" spans="32:43" x14ac:dyDescent="0.25">
      <c r="AF158" t="str">
        <v>Belgium</v>
      </c>
      <c r="AG158">
        <v>79.5</v>
      </c>
      <c r="AH158" s="8">
        <v>77.604880456443865</v>
      </c>
      <c r="AI158" s="8">
        <v>1.8951195435561345</v>
      </c>
      <c r="AJ158" s="8">
        <v>1.9207610118397469</v>
      </c>
      <c r="AK158" s="8">
        <v>1.3349640129904835E-2</v>
      </c>
      <c r="AL158" s="8">
        <v>0.41437174694076812</v>
      </c>
      <c r="AM158" s="8">
        <v>1.1615998753775961E-4</v>
      </c>
      <c r="AN158" s="8">
        <v>-1.3147344895569</v>
      </c>
      <c r="AO158" s="8">
        <v>-1.1511764465720433</v>
      </c>
      <c r="AP158" s="8">
        <v>0.64371713270719155</v>
      </c>
      <c r="AQ158" s="8">
        <v>1.9207610118397469</v>
      </c>
    </row>
    <row r="159" spans="32:43" x14ac:dyDescent="0.25">
      <c r="AF159" t="str">
        <v>Belgium</v>
      </c>
      <c r="AG159">
        <v>79.400000000000006</v>
      </c>
      <c r="AH159" s="8">
        <v>80.375568197851095</v>
      </c>
      <c r="AI159" s="8">
        <v>-0.97556819785108928</v>
      </c>
      <c r="AJ159" s="8">
        <v>-0.99052516308731453</v>
      </c>
      <c r="AK159" s="8">
        <v>1.5100035611015344E-2</v>
      </c>
      <c r="AL159" s="8">
        <v>-0.21349943934394475</v>
      </c>
      <c r="AM159" s="8">
        <v>3.4942126518980092E-5</v>
      </c>
      <c r="AN159" s="8">
        <v>-1.3147344895569</v>
      </c>
      <c r="AO159" s="8">
        <v>-1.1372796891083645</v>
      </c>
      <c r="AP159" s="8">
        <v>0.46205999539447767</v>
      </c>
      <c r="AQ159" s="8">
        <v>-0.99052516308731453</v>
      </c>
    </row>
    <row r="160" spans="32:43" x14ac:dyDescent="0.25">
      <c r="AF160" t="str">
        <v>Belgium</v>
      </c>
      <c r="AG160">
        <v>78.900000000000006</v>
      </c>
      <c r="AH160" s="8">
        <v>79.444016057457219</v>
      </c>
      <c r="AI160" s="8">
        <v>-0.54401605745721326</v>
      </c>
      <c r="AJ160" s="8">
        <v>-0.55229747231728687</v>
      </c>
      <c r="AK160" s="8">
        <v>1.4994482638725713E-2</v>
      </c>
      <c r="AL160" s="8">
        <v>-0.11904949361855245</v>
      </c>
      <c r="AM160" s="8">
        <v>1.0787428540178822E-5</v>
      </c>
      <c r="AN160" s="8">
        <v>-1.3147344895569</v>
      </c>
      <c r="AO160" s="8">
        <v>-1.1252438025989944</v>
      </c>
      <c r="AP160" s="8">
        <v>0.3450354961718467</v>
      </c>
      <c r="AQ160" s="8">
        <v>-0.55229747231728687</v>
      </c>
    </row>
    <row r="161" spans="32:43" x14ac:dyDescent="0.25">
      <c r="AF161" t="str">
        <v>Belgium</v>
      </c>
      <c r="AG161">
        <v>78.8</v>
      </c>
      <c r="AH161" s="8">
        <v>84.50154748910991</v>
      </c>
      <c r="AI161" s="8">
        <v>-5.7015474891099132</v>
      </c>
      <c r="AJ161" s="8">
        <v>-5.7931965982105078</v>
      </c>
      <c r="AK161" s="8">
        <v>1.5820127549081315E-2</v>
      </c>
      <c r="AL161" s="8">
        <v>-1.2482186630838354</v>
      </c>
      <c r="AM161" s="8">
        <v>1.2522379161655644E-3</v>
      </c>
      <c r="AN161" s="8">
        <v>-1.3039878652542525</v>
      </c>
      <c r="AO161" s="8">
        <v>-1.1231009615622576</v>
      </c>
      <c r="AP161" s="8">
        <v>1.1172370666442442</v>
      </c>
      <c r="AQ161" s="8">
        <v>-5.7931965982105078</v>
      </c>
    </row>
    <row r="162" spans="32:43" x14ac:dyDescent="0.25">
      <c r="AF162" t="str">
        <v>Belgium</v>
      </c>
      <c r="AG162">
        <v>78.3</v>
      </c>
      <c r="AH162" s="8">
        <v>81.579120826405315</v>
      </c>
      <c r="AI162" s="8">
        <v>-3.2791208264053182</v>
      </c>
      <c r="AJ162" s="8">
        <v>-3.3373647666624833</v>
      </c>
      <c r="AK162" s="8">
        <v>1.7452075014087139E-2</v>
      </c>
      <c r="AL162" s="8">
        <v>-0.71848170397966504</v>
      </c>
      <c r="AM162" s="8">
        <v>4.5845293700330072E-4</v>
      </c>
      <c r="AN162" s="8">
        <v>-1.3039878652542525</v>
      </c>
      <c r="AO162" s="8">
        <v>-1.1188634151156163</v>
      </c>
      <c r="AP162" s="8">
        <v>0.84763300076133485</v>
      </c>
      <c r="AQ162" s="8">
        <v>-3.3373647666624833</v>
      </c>
    </row>
    <row r="163" spans="32:43" x14ac:dyDescent="0.25">
      <c r="AF163" t="str">
        <v>Belgium</v>
      </c>
      <c r="AG163">
        <v>78</v>
      </c>
      <c r="AH163" s="8">
        <v>81.817235314632285</v>
      </c>
      <c r="AI163" s="8">
        <v>-3.8172353146322848</v>
      </c>
      <c r="AJ163" s="8">
        <v>-3.8922593682861866</v>
      </c>
      <c r="AK163" s="8">
        <v>1.9275193802651452E-2</v>
      </c>
      <c r="AL163" s="8">
        <v>-0.83716394928504023</v>
      </c>
      <c r="AM163" s="8">
        <v>6.887199027735771E-4</v>
      </c>
      <c r="AN163" s="8">
        <v>-1.2969062889401866</v>
      </c>
      <c r="AO163" s="8">
        <v>-1.1129454668478105</v>
      </c>
      <c r="AP163" s="8">
        <v>0.91496663834537717</v>
      </c>
      <c r="AQ163" s="8">
        <v>-3.8922593682861866</v>
      </c>
    </row>
    <row r="164" spans="32:43" x14ac:dyDescent="0.25">
      <c r="AF164" t="str">
        <v>Belgium</v>
      </c>
      <c r="AG164">
        <v>78</v>
      </c>
      <c r="AH164" s="8">
        <v>86.347583006799709</v>
      </c>
      <c r="AI164" s="8">
        <v>-8.3475830067997094</v>
      </c>
      <c r="AJ164" s="8">
        <v>-8.5105350531207709</v>
      </c>
      <c r="AK164" s="8">
        <v>1.9147097721113036E-2</v>
      </c>
      <c r="AL164" s="8">
        <v>-1.8306021615576857</v>
      </c>
      <c r="AM164" s="8">
        <v>3.2708228143547235E-3</v>
      </c>
      <c r="AN164" s="8">
        <v>-1.2969062889401866</v>
      </c>
      <c r="AO164" s="8">
        <v>-1.1098599877853386</v>
      </c>
      <c r="AP164" s="8">
        <v>1.352997472857095</v>
      </c>
      <c r="AQ164" s="8">
        <v>-8.5105350531207709</v>
      </c>
    </row>
    <row r="165" spans="32:43" x14ac:dyDescent="0.25">
      <c r="AF165" t="str">
        <v>Belgium</v>
      </c>
      <c r="AG165">
        <v>77.599999999999994</v>
      </c>
      <c r="AH165" s="8">
        <v>84.985180011393453</v>
      </c>
      <c r="AI165" s="8">
        <v>-7.3851800113934587</v>
      </c>
      <c r="AJ165" s="8">
        <v>-7.5543293668094078</v>
      </c>
      <c r="AK165" s="8">
        <v>2.2391048523661382E-2</v>
      </c>
      <c r="AL165" s="8">
        <v>-1.6222346224891542</v>
      </c>
      <c r="AM165" s="8">
        <v>3.0137456607039021E-3</v>
      </c>
      <c r="AN165" s="8">
        <v>-1.2898891601746336</v>
      </c>
      <c r="AO165" s="8">
        <v>-1.1080490404498242</v>
      </c>
      <c r="AP165" s="8">
        <v>1.2736697462408197</v>
      </c>
      <c r="AQ165" s="8">
        <v>-7.5543293668094078</v>
      </c>
    </row>
    <row r="166" spans="32:43" x14ac:dyDescent="0.25">
      <c r="AF166" t="str">
        <v>Belize</v>
      </c>
      <c r="AG166">
        <v>70</v>
      </c>
      <c r="AH166" s="8">
        <v>69.905483952299761</v>
      </c>
      <c r="AI166" s="8">
        <v>9.4516047700238914E-2</v>
      </c>
      <c r="AJ166" s="8">
        <v>9.525958064224678E-2</v>
      </c>
      <c r="AK166" s="8">
        <v>7.8053350329165428E-3</v>
      </c>
      <c r="AL166" s="8">
        <v>2.0608305052665903E-2</v>
      </c>
      <c r="AM166" s="8">
        <v>1.6705105193475309E-7</v>
      </c>
      <c r="AN166" s="8">
        <v>-1.2898891601746336</v>
      </c>
      <c r="AO166" s="8">
        <v>-1.1059535583771172</v>
      </c>
      <c r="AP166" s="8">
        <v>0.14355593005050646</v>
      </c>
      <c r="AQ166" s="8">
        <v>9.525958064224678E-2</v>
      </c>
    </row>
    <row r="167" spans="32:43" x14ac:dyDescent="0.25">
      <c r="AF167" t="str">
        <v>Belize</v>
      </c>
      <c r="AG167">
        <v>69.8</v>
      </c>
      <c r="AH167" s="8">
        <v>75.198263950280591</v>
      </c>
      <c r="AI167" s="8">
        <v>-5.3982639502805938</v>
      </c>
      <c r="AJ167" s="8">
        <v>-5.4460640178005688</v>
      </c>
      <c r="AK167" s="8">
        <v>8.7769933228364853E-3</v>
      </c>
      <c r="AL167" s="8">
        <v>-1.1776157193919434</v>
      </c>
      <c r="AM167" s="8">
        <v>6.139762713728037E-4</v>
      </c>
      <c r="AN167" s="8">
        <v>-1.2898891601746336</v>
      </c>
      <c r="AO167" s="8">
        <v>-1.102048229342661</v>
      </c>
      <c r="AP167" s="8">
        <v>1.085180040081803</v>
      </c>
      <c r="AQ167" s="8">
        <v>-5.4460640178005688</v>
      </c>
    </row>
    <row r="168" spans="32:43" x14ac:dyDescent="0.25">
      <c r="AF168" t="str">
        <v>Belize</v>
      </c>
      <c r="AG168">
        <v>69.400000000000006</v>
      </c>
      <c r="AH168" s="8">
        <v>68.804815345408485</v>
      </c>
      <c r="AI168" s="8">
        <v>0.59518465459152026</v>
      </c>
      <c r="AJ168" s="8">
        <v>0.59994500410351603</v>
      </c>
      <c r="AK168" s="8">
        <v>7.9346431413476418E-3</v>
      </c>
      <c r="AL168" s="8">
        <v>0.12978268315187372</v>
      </c>
      <c r="AM168" s="8">
        <v>6.7358222250738185E-6</v>
      </c>
      <c r="AN168" s="8">
        <v>-1.2898891601746336</v>
      </c>
      <c r="AO168" s="8">
        <v>-1.1018859237960346</v>
      </c>
      <c r="AP168" s="8">
        <v>0.36025363725002657</v>
      </c>
      <c r="AQ168" s="8">
        <v>0.59994500410351603</v>
      </c>
    </row>
    <row r="169" spans="32:43" x14ac:dyDescent="0.25">
      <c r="AF169" t="str">
        <v>Belize</v>
      </c>
      <c r="AG169">
        <v>69.400000000000006</v>
      </c>
      <c r="AH169" s="8">
        <v>68.821774903167451</v>
      </c>
      <c r="AI169" s="8">
        <v>0.57822509683255419</v>
      </c>
      <c r="AJ169" s="8">
        <v>0.58281460035091037</v>
      </c>
      <c r="AK169" s="8">
        <v>7.8747229660906474E-3</v>
      </c>
      <c r="AL169" s="8">
        <v>0.12608076797885159</v>
      </c>
      <c r="AM169" s="8">
        <v>6.3086504543962042E-6</v>
      </c>
      <c r="AN169" s="8">
        <v>-1.2760422901524544</v>
      </c>
      <c r="AO169" s="8">
        <v>-1.090249623918744</v>
      </c>
      <c r="AP169" s="8">
        <v>0.35507853776150933</v>
      </c>
      <c r="AQ169" s="8">
        <v>0.58281460035091037</v>
      </c>
    </row>
    <row r="170" spans="32:43" x14ac:dyDescent="0.25">
      <c r="AF170" t="str">
        <v>Belize</v>
      </c>
      <c r="AG170">
        <v>69.5</v>
      </c>
      <c r="AH170" s="8">
        <v>68.83752157478196</v>
      </c>
      <c r="AI170" s="8">
        <v>0.66247842521804046</v>
      </c>
      <c r="AJ170" s="8">
        <v>0.66780939269461126</v>
      </c>
      <c r="AK170" s="8">
        <v>7.9827680396352216E-3</v>
      </c>
      <c r="AL170" s="8">
        <v>0.14445989553190119</v>
      </c>
      <c r="AM170" s="8">
        <v>8.3965115737502217E-6</v>
      </c>
      <c r="AN170" s="8">
        <v>-1.2726185683477402</v>
      </c>
      <c r="AO170" s="8">
        <v>-1.0839163119965074</v>
      </c>
      <c r="AP170" s="8">
        <v>0.38007880173971975</v>
      </c>
      <c r="AQ170" s="8">
        <v>0.66780939269461126</v>
      </c>
    </row>
    <row r="171" spans="32:43" x14ac:dyDescent="0.25">
      <c r="AF171" t="str">
        <v>Belize</v>
      </c>
      <c r="AG171">
        <v>69.5</v>
      </c>
      <c r="AH171" s="8">
        <v>69.628599680960974</v>
      </c>
      <c r="AI171" s="8">
        <v>-0.12859968096097418</v>
      </c>
      <c r="AJ171" s="8">
        <v>-0.12966290461994912</v>
      </c>
      <c r="AK171" s="8">
        <v>8.1999062267756571E-3</v>
      </c>
      <c r="AL171" s="8">
        <v>-2.8045486880684589E-2</v>
      </c>
      <c r="AM171" s="8">
        <v>3.2514772004446215E-7</v>
      </c>
      <c r="AN171" s="8">
        <v>-1.2726185683477402</v>
      </c>
      <c r="AO171" s="8">
        <v>-1.0837426392158573</v>
      </c>
      <c r="AP171" s="8">
        <v>0.16746786820367837</v>
      </c>
      <c r="AQ171" s="8">
        <v>-0.12966290461994912</v>
      </c>
    </row>
    <row r="172" spans="32:43" x14ac:dyDescent="0.25">
      <c r="AF172" t="str">
        <v>Belize</v>
      </c>
      <c r="AG172">
        <v>69.599999999999994</v>
      </c>
      <c r="AH172" s="8">
        <v>69.43179620331091</v>
      </c>
      <c r="AI172" s="8">
        <v>0.16820379668908458</v>
      </c>
      <c r="AJ172" s="8">
        <v>0.16967606644237532</v>
      </c>
      <c r="AK172" s="8">
        <v>8.6769441569458337E-3</v>
      </c>
      <c r="AL172" s="8">
        <v>3.6691321699416815E-2</v>
      </c>
      <c r="AM172" s="8">
        <v>5.8918042898701367E-7</v>
      </c>
      <c r="AN172" s="8">
        <v>-1.2726185683477402</v>
      </c>
      <c r="AO172" s="8">
        <v>-1.0740662268931718</v>
      </c>
      <c r="AP172" s="8">
        <v>0.1915497890873723</v>
      </c>
      <c r="AQ172" s="8">
        <v>0.16967606644237532</v>
      </c>
    </row>
    <row r="173" spans="32:43" x14ac:dyDescent="0.25">
      <c r="AF173" t="str">
        <v>Belize</v>
      </c>
      <c r="AG173">
        <v>69.599999999999994</v>
      </c>
      <c r="AH173" s="8">
        <v>69.374218179563599</v>
      </c>
      <c r="AI173" s="8">
        <v>0.22578182043639572</v>
      </c>
      <c r="AJ173" s="8">
        <v>0.2277657903274227</v>
      </c>
      <c r="AK173" s="8">
        <v>8.7105701351153607E-3</v>
      </c>
      <c r="AL173" s="8">
        <v>4.9252003082023474E-2</v>
      </c>
      <c r="AM173" s="8">
        <v>1.0657710199659371E-6</v>
      </c>
      <c r="AN173" s="8">
        <v>-1.2726185683477402</v>
      </c>
      <c r="AO173" s="8">
        <v>-1.0720080188612711</v>
      </c>
      <c r="AP173" s="8">
        <v>0.22192792316881504</v>
      </c>
      <c r="AQ173" s="8">
        <v>0.2277657903274227</v>
      </c>
    </row>
    <row r="174" spans="32:43" x14ac:dyDescent="0.25">
      <c r="AF174" t="str">
        <v>Belize</v>
      </c>
      <c r="AG174">
        <v>69.400000000000006</v>
      </c>
      <c r="AH174" s="8">
        <v>69.083888519804688</v>
      </c>
      <c r="AI174" s="8">
        <v>0.31611148019531754</v>
      </c>
      <c r="AJ174" s="8">
        <v>0.31896718702235954</v>
      </c>
      <c r="AK174" s="8">
        <v>8.9529799403529065E-3</v>
      </c>
      <c r="AL174" s="8">
        <v>6.896493062115111E-2</v>
      </c>
      <c r="AM174" s="8">
        <v>2.1483249045500509E-6</v>
      </c>
      <c r="AN174" s="8">
        <v>-1.2726185683477402</v>
      </c>
      <c r="AO174" s="8">
        <v>-1.06053331297178</v>
      </c>
      <c r="AP174" s="8">
        <v>0.2626117488254307</v>
      </c>
      <c r="AQ174" s="8">
        <v>0.31896718702235954</v>
      </c>
    </row>
    <row r="175" spans="32:43" x14ac:dyDescent="0.25">
      <c r="AF175" t="str">
        <v>Belize</v>
      </c>
      <c r="AG175">
        <v>69</v>
      </c>
      <c r="AH175" s="8">
        <v>68.909791691570035</v>
      </c>
      <c r="AI175" s="8">
        <v>9.0208308429964745E-2</v>
      </c>
      <c r="AJ175" s="8">
        <v>9.1074430640661258E-2</v>
      </c>
      <c r="AK175" s="8">
        <v>9.510048040968222E-3</v>
      </c>
      <c r="AL175" s="8">
        <v>1.9685963125172998E-2</v>
      </c>
      <c r="AM175" s="8">
        <v>1.8604413156265905E-7</v>
      </c>
      <c r="AN175" s="8">
        <v>-1.2726185683477402</v>
      </c>
      <c r="AO175" s="8">
        <v>-1.0578633149530798</v>
      </c>
      <c r="AP175" s="8">
        <v>0.14030667526947177</v>
      </c>
      <c r="AQ175" s="8">
        <v>9.1074430640661258E-2</v>
      </c>
    </row>
    <row r="176" spans="32:43" x14ac:dyDescent="0.25">
      <c r="AF176" t="str">
        <v>Belize</v>
      </c>
      <c r="AG176">
        <v>68.7</v>
      </c>
      <c r="AH176" s="8">
        <v>68.837776703552322</v>
      </c>
      <c r="AI176" s="8">
        <v>-0.13777670355231919</v>
      </c>
      <c r="AJ176" s="8">
        <v>-0.13916839768522882</v>
      </c>
      <c r="AK176" s="8">
        <v>1.000007297674973E-2</v>
      </c>
      <c r="AL176" s="8">
        <v>-3.0074150836414799E-2</v>
      </c>
      <c r="AM176" s="8">
        <v>4.5679859374651787E-7</v>
      </c>
      <c r="AN176" s="8">
        <v>-1.2523823790942721</v>
      </c>
      <c r="AO176" s="8">
        <v>-1.0557283664157069</v>
      </c>
      <c r="AP176" s="8">
        <v>0.17341900367726371</v>
      </c>
      <c r="AQ176" s="8">
        <v>-0.13916839768522882</v>
      </c>
    </row>
    <row r="177" spans="32:43" x14ac:dyDescent="0.25">
      <c r="AF177" t="str">
        <v>Belize</v>
      </c>
      <c r="AG177">
        <v>68.400000000000006</v>
      </c>
      <c r="AH177" s="8">
        <v>73.90007416847665</v>
      </c>
      <c r="AI177" s="8">
        <v>-5.5000741684766439</v>
      </c>
      <c r="AJ177" s="8">
        <v>-5.5659765715702498</v>
      </c>
      <c r="AK177" s="8">
        <v>1.1840222869463833E-2</v>
      </c>
      <c r="AL177" s="8">
        <v>-1.201683575337678</v>
      </c>
      <c r="AM177" s="8">
        <v>8.6513316293997491E-4</v>
      </c>
      <c r="AN177" s="8">
        <v>-1.2523823790942721</v>
      </c>
      <c r="AO177" s="8">
        <v>-1.0544316124995656</v>
      </c>
      <c r="AP177" s="8">
        <v>1.0962132891630525</v>
      </c>
      <c r="AQ177" s="8">
        <v>-5.5659765715702498</v>
      </c>
    </row>
    <row r="178" spans="32:43" x14ac:dyDescent="0.25">
      <c r="AF178" t="str">
        <v>Belize</v>
      </c>
      <c r="AG178">
        <v>68.5</v>
      </c>
      <c r="AH178" s="8">
        <v>67.666019599170198</v>
      </c>
      <c r="AI178" s="8">
        <v>0.83398040082980174</v>
      </c>
      <c r="AJ178" s="8">
        <v>0.84463797937183249</v>
      </c>
      <c r="AK178" s="8">
        <v>1.2617924841548013E-2</v>
      </c>
      <c r="AL178" s="8">
        <v>0.18228393297225509</v>
      </c>
      <c r="AM178" s="8">
        <v>2.1230952686689667E-5</v>
      </c>
      <c r="AN178" s="8">
        <v>-1.2523823790942721</v>
      </c>
      <c r="AO178" s="8">
        <v>-1.0370727848970582</v>
      </c>
      <c r="AP178" s="8">
        <v>0.42694722504339466</v>
      </c>
      <c r="AQ178" s="8">
        <v>0.84463797937183249</v>
      </c>
    </row>
    <row r="179" spans="32:43" x14ac:dyDescent="0.25">
      <c r="AF179" t="str">
        <v>Belize</v>
      </c>
      <c r="AG179">
        <v>68.2</v>
      </c>
      <c r="AH179" s="8">
        <v>74.212488419964018</v>
      </c>
      <c r="AI179" s="8">
        <v>-6.012488419964015</v>
      </c>
      <c r="AJ179" s="8">
        <v>-6.1133717301520818</v>
      </c>
      <c r="AK179" s="8">
        <v>1.6502073592301755E-2</v>
      </c>
      <c r="AL179" s="8">
        <v>-1.3167480804446186</v>
      </c>
      <c r="AM179" s="8">
        <v>1.4545895497249202E-3</v>
      </c>
      <c r="AN179" s="8">
        <v>-1.2523823790942721</v>
      </c>
      <c r="AO179" s="8">
        <v>-1.0301843736019041</v>
      </c>
      <c r="AP179" s="8">
        <v>1.1474964402753582</v>
      </c>
      <c r="AQ179" s="8">
        <v>-6.1133717301520818</v>
      </c>
    </row>
    <row r="180" spans="32:43" x14ac:dyDescent="0.25">
      <c r="AF180" t="str">
        <v>Belize</v>
      </c>
      <c r="AG180">
        <v>68.3</v>
      </c>
      <c r="AH180" s="8">
        <v>68.901278965155825</v>
      </c>
      <c r="AI180" s="8">
        <v>-0.6012789651558279</v>
      </c>
      <c r="AJ180" s="8">
        <v>-0.61148312622594814</v>
      </c>
      <c r="AK180" s="8">
        <v>1.6687559529401777E-2</v>
      </c>
      <c r="AL180" s="8">
        <v>-0.13169382427668092</v>
      </c>
      <c r="AM180" s="8">
        <v>1.4716418084387461E-5</v>
      </c>
      <c r="AN180" s="8">
        <v>-1.2523823790942721</v>
      </c>
      <c r="AO180" s="8">
        <v>-1.0261565630127325</v>
      </c>
      <c r="AP180" s="8">
        <v>0.36289643739871696</v>
      </c>
      <c r="AQ180" s="8">
        <v>-0.61148312622594814</v>
      </c>
    </row>
    <row r="181" spans="32:43" x14ac:dyDescent="0.25">
      <c r="AF181" t="str">
        <v>Benin</v>
      </c>
      <c r="AG181">
        <v>59.7</v>
      </c>
      <c r="AH181" s="8">
        <v>64.004177774578153</v>
      </c>
      <c r="AI181" s="8">
        <v>-4.3041777745781502</v>
      </c>
      <c r="AJ181" s="8">
        <v>-4.3393750296464724</v>
      </c>
      <c r="AK181" s="8">
        <v>8.1111346283406285E-3</v>
      </c>
      <c r="AL181" s="8">
        <v>-0.93862876283611685</v>
      </c>
      <c r="AM181" s="8">
        <v>3.602270453173431E-4</v>
      </c>
      <c r="AN181" s="8">
        <v>-1.2359023985485402</v>
      </c>
      <c r="AO181" s="8">
        <v>-1.019997836688332</v>
      </c>
      <c r="AP181" s="8">
        <v>0.96882855182747207</v>
      </c>
      <c r="AQ181" s="8">
        <v>-4.3393750296464724</v>
      </c>
    </row>
    <row r="182" spans="32:43" x14ac:dyDescent="0.25">
      <c r="AF182" t="str">
        <v>Benin</v>
      </c>
      <c r="AG182">
        <v>59.5</v>
      </c>
      <c r="AH182" s="8">
        <v>63.294910720500425</v>
      </c>
      <c r="AI182" s="8">
        <v>-3.7949107205004253</v>
      </c>
      <c r="AJ182" s="8">
        <v>-3.826469308931824</v>
      </c>
      <c r="AK182" s="8">
        <v>8.2474432390543286E-3</v>
      </c>
      <c r="AL182" s="8">
        <v>-0.82762778819618199</v>
      </c>
      <c r="AM182" s="8">
        <v>2.8481059352889094E-4</v>
      </c>
      <c r="AN182" s="8">
        <v>-1.2359023985485402</v>
      </c>
      <c r="AO182" s="8">
        <v>-1.018198481931291</v>
      </c>
      <c r="AP182" s="8">
        <v>0.90974050596649925</v>
      </c>
      <c r="AQ182" s="8">
        <v>-3.826469308931824</v>
      </c>
    </row>
    <row r="183" spans="32:43" x14ac:dyDescent="0.25">
      <c r="AF183" t="str">
        <v>Benin</v>
      </c>
      <c r="AG183">
        <v>59.3</v>
      </c>
      <c r="AH183" s="8">
        <v>62.743596627734348</v>
      </c>
      <c r="AI183" s="8">
        <v>-3.443596627734351</v>
      </c>
      <c r="AJ183" s="8">
        <v>-3.472742063183174</v>
      </c>
      <c r="AK183" s="8">
        <v>8.3926289135646381E-3</v>
      </c>
      <c r="AL183" s="8">
        <v>-0.75106507229219166</v>
      </c>
      <c r="AM183" s="8">
        <v>2.3871703443908014E-4</v>
      </c>
      <c r="AN183" s="8">
        <v>-1.2294035019788656</v>
      </c>
      <c r="AO183" s="8">
        <v>-1.014004095866045</v>
      </c>
      <c r="AP183" s="8">
        <v>0.86664010540257808</v>
      </c>
      <c r="AQ183" s="8">
        <v>-3.472742063183174</v>
      </c>
    </row>
    <row r="184" spans="32:43" x14ac:dyDescent="0.25">
      <c r="AF184" t="str">
        <v>Benin</v>
      </c>
      <c r="AG184">
        <v>59.1</v>
      </c>
      <c r="AH184" s="8">
        <v>62.587565605252514</v>
      </c>
      <c r="AI184" s="8">
        <v>-3.487565605252513</v>
      </c>
      <c r="AJ184" s="8">
        <v>-3.516792995840921</v>
      </c>
      <c r="AK184" s="8">
        <v>8.3108077794095733E-3</v>
      </c>
      <c r="AL184" s="8">
        <v>-0.7606235385919855</v>
      </c>
      <c r="AM184" s="8">
        <v>2.4242487709908396E-4</v>
      </c>
      <c r="AN184" s="8">
        <v>-1.2294035019788656</v>
      </c>
      <c r="AO184" s="8">
        <v>-1.0135236348381866</v>
      </c>
      <c r="AP184" s="8">
        <v>0.87213733929466952</v>
      </c>
      <c r="AQ184" s="8">
        <v>-3.516792995840921</v>
      </c>
    </row>
    <row r="185" spans="32:43" x14ac:dyDescent="0.25">
      <c r="AF185" t="str">
        <v>Benin</v>
      </c>
      <c r="AG185">
        <v>58.7</v>
      </c>
      <c r="AH185" s="8">
        <v>61.995300405769662</v>
      </c>
      <c r="AI185" s="8">
        <v>-3.2953004057696589</v>
      </c>
      <c r="AJ185" s="8">
        <v>-3.3233136623241455</v>
      </c>
      <c r="AK185" s="8">
        <v>8.4293146542465322E-3</v>
      </c>
      <c r="AL185" s="8">
        <v>-0.71873424470983305</v>
      </c>
      <c r="AM185" s="8">
        <v>2.1957114498136719E-4</v>
      </c>
      <c r="AN185" s="8">
        <v>-1.2294035019788656</v>
      </c>
      <c r="AO185" s="8">
        <v>-1.0104977772632411</v>
      </c>
      <c r="AP185" s="8">
        <v>0.84778195587652905</v>
      </c>
      <c r="AQ185" s="8">
        <v>-3.3233136623241455</v>
      </c>
    </row>
    <row r="186" spans="32:43" x14ac:dyDescent="0.25">
      <c r="AF186" t="str">
        <v>Benin</v>
      </c>
      <c r="AG186">
        <v>58.4</v>
      </c>
      <c r="AH186" s="8">
        <v>61.813941075472549</v>
      </c>
      <c r="AI186" s="8">
        <v>-3.4139410754725503</v>
      </c>
      <c r="AJ186" s="8">
        <v>-3.4433748147049905</v>
      </c>
      <c r="AK186" s="8">
        <v>8.5479335873466372E-3</v>
      </c>
      <c r="AL186" s="8">
        <v>-0.74465536889427864</v>
      </c>
      <c r="AM186" s="8">
        <v>2.3903972003623455E-4</v>
      </c>
      <c r="AN186" s="8">
        <v>-1.2197514087080794</v>
      </c>
      <c r="AO186" s="8">
        <v>-1.01032239570033</v>
      </c>
      <c r="AP186" s="8">
        <v>0.86293416254907807</v>
      </c>
      <c r="AQ186" s="8">
        <v>-3.4433748147049905</v>
      </c>
    </row>
    <row r="187" spans="32:43" x14ac:dyDescent="0.25">
      <c r="AF187" t="str">
        <v>Benin</v>
      </c>
      <c r="AG187">
        <v>57.6</v>
      </c>
      <c r="AH187" s="8">
        <v>60.644853415157364</v>
      </c>
      <c r="AI187" s="8">
        <v>-3.0448534151573625</v>
      </c>
      <c r="AJ187" s="8">
        <v>-3.0722104687521932</v>
      </c>
      <c r="AK187" s="8">
        <v>8.9046808065665999E-3</v>
      </c>
      <c r="AL187" s="8">
        <v>-0.6642687815437861</v>
      </c>
      <c r="AM187" s="8">
        <v>1.9822600156125083E-4</v>
      </c>
      <c r="AN187" s="8">
        <v>-1.2197514087080794</v>
      </c>
      <c r="AO187" s="8">
        <v>-1.0076139274743638</v>
      </c>
      <c r="AP187" s="8">
        <v>0.81502685940022013</v>
      </c>
      <c r="AQ187" s="8">
        <v>-3.0722104687521932</v>
      </c>
    </row>
    <row r="188" spans="32:43" x14ac:dyDescent="0.25">
      <c r="AF188" t="str">
        <v>Benin</v>
      </c>
      <c r="AG188">
        <v>57.1</v>
      </c>
      <c r="AH188" s="8">
        <v>59.859846786287399</v>
      </c>
      <c r="AI188" s="8">
        <v>-2.7598467862873974</v>
      </c>
      <c r="AJ188" s="8">
        <v>-2.7856507491402467</v>
      </c>
      <c r="AK188" s="8">
        <v>9.2631722985422257E-3</v>
      </c>
      <c r="AL188" s="8">
        <v>-0.60220032363796017</v>
      </c>
      <c r="AM188" s="8">
        <v>1.695326726967269E-4</v>
      </c>
      <c r="AN188" s="8">
        <v>-1.2197514087080794</v>
      </c>
      <c r="AO188" s="8">
        <v>-1.00721062122034</v>
      </c>
      <c r="AP188" s="8">
        <v>0.77601567228887858</v>
      </c>
      <c r="AQ188" s="8">
        <v>-2.7856507491402467</v>
      </c>
    </row>
    <row r="189" spans="32:43" x14ac:dyDescent="0.25">
      <c r="AF189" t="str">
        <v>Benin</v>
      </c>
      <c r="AG189">
        <v>56.8</v>
      </c>
      <c r="AH189" s="8">
        <v>60.130906666853051</v>
      </c>
      <c r="AI189" s="8">
        <v>-3.3309066668530534</v>
      </c>
      <c r="AJ189" s="8">
        <v>-3.3637172141760479</v>
      </c>
      <c r="AK189" s="8">
        <v>9.754252582445843E-3</v>
      </c>
      <c r="AL189" s="8">
        <v>-0.72698614828046704</v>
      </c>
      <c r="AM189" s="8">
        <v>2.6029947232354109E-4</v>
      </c>
      <c r="AN189" s="8">
        <v>-1.210211632562187</v>
      </c>
      <c r="AO189" s="8">
        <v>-1.0063723722480169</v>
      </c>
      <c r="AP189" s="8">
        <v>0.85263482703937621</v>
      </c>
      <c r="AQ189" s="8">
        <v>-3.3637172141760479</v>
      </c>
    </row>
    <row r="190" spans="32:43" x14ac:dyDescent="0.25">
      <c r="AF190" t="str">
        <v>Benin</v>
      </c>
      <c r="AG190">
        <v>56.5</v>
      </c>
      <c r="AH190" s="8">
        <v>59.089431993348754</v>
      </c>
      <c r="AI190" s="8">
        <v>-2.5894319933487537</v>
      </c>
      <c r="AJ190" s="8">
        <v>-2.6160790597814327</v>
      </c>
      <c r="AK190" s="8">
        <v>1.0185879640390312E-2</v>
      </c>
      <c r="AL190" s="8">
        <v>-0.56527900068151571</v>
      </c>
      <c r="AM190" s="8">
        <v>1.6441468475023003E-4</v>
      </c>
      <c r="AN190" s="8">
        <v>-1.207056068729359</v>
      </c>
      <c r="AO190" s="8">
        <v>-1.0059905805174916</v>
      </c>
      <c r="AP190" s="8">
        <v>0.75185038450579755</v>
      </c>
      <c r="AQ190" s="8">
        <v>-2.6160790597814327</v>
      </c>
    </row>
    <row r="191" spans="32:43" x14ac:dyDescent="0.25">
      <c r="AF191" t="str">
        <v>Benin</v>
      </c>
      <c r="AG191">
        <v>56.1</v>
      </c>
      <c r="AH191" s="8">
        <v>59.10987570385273</v>
      </c>
      <c r="AI191" s="8">
        <v>-3.0098757038527282</v>
      </c>
      <c r="AJ191" s="8">
        <v>-3.0431686227714692</v>
      </c>
      <c r="AK191" s="8">
        <v>1.0940214968574719E-2</v>
      </c>
      <c r="AL191" s="8">
        <v>-0.65731335265945301</v>
      </c>
      <c r="AM191" s="8">
        <v>2.3895615714306903E-4</v>
      </c>
      <c r="AN191" s="8">
        <v>-1.207056068729359</v>
      </c>
      <c r="AO191" s="8">
        <v>-1.0041241723084513</v>
      </c>
      <c r="AP191" s="8">
        <v>0.81074863716163781</v>
      </c>
      <c r="AQ191" s="8">
        <v>-3.0431686227714692</v>
      </c>
    </row>
    <row r="192" spans="32:43" x14ac:dyDescent="0.25">
      <c r="AF192" t="str">
        <v>Benin</v>
      </c>
      <c r="AG192">
        <v>55.8</v>
      </c>
      <c r="AH192" s="8">
        <v>58.165144972747299</v>
      </c>
      <c r="AI192" s="8">
        <v>-2.3651449727473022</v>
      </c>
      <c r="AJ192" s="8">
        <v>-2.3940079250562034</v>
      </c>
      <c r="AK192" s="8">
        <v>1.2056331145279472E-2</v>
      </c>
      <c r="AL192" s="8">
        <v>-0.51680515888369216</v>
      </c>
      <c r="AM192" s="8">
        <v>1.6296962657563177E-4</v>
      </c>
      <c r="AN192" s="8">
        <v>-1.207056068729359</v>
      </c>
      <c r="AO192" s="8">
        <v>-1.0031219322390492</v>
      </c>
      <c r="AP192" s="8">
        <v>0.71889161831509218</v>
      </c>
      <c r="AQ192" s="8">
        <v>-2.3940079250562034</v>
      </c>
    </row>
    <row r="193" spans="32:43" x14ac:dyDescent="0.25">
      <c r="AF193" t="str">
        <v>Benin</v>
      </c>
      <c r="AG193">
        <v>55.6</v>
      </c>
      <c r="AH193" s="8">
        <v>57.779848971834042</v>
      </c>
      <c r="AI193" s="8">
        <v>-2.1798489718340406</v>
      </c>
      <c r="AJ193" s="8">
        <v>-2.2114852908518139</v>
      </c>
      <c r="AK193" s="8">
        <v>1.4305462102163831E-2</v>
      </c>
      <c r="AL193" s="8">
        <v>-0.47685945202164043</v>
      </c>
      <c r="AM193" s="8">
        <v>1.6501002735405841E-4</v>
      </c>
      <c r="AN193" s="8">
        <v>-1.207056068729359</v>
      </c>
      <c r="AO193" s="8">
        <v>-0.9993109500584848</v>
      </c>
      <c r="AP193" s="8">
        <v>0.69055010826270991</v>
      </c>
      <c r="AQ193" s="8">
        <v>-2.2114852908518139</v>
      </c>
    </row>
    <row r="194" spans="32:43" x14ac:dyDescent="0.25">
      <c r="AF194" t="str">
        <v>Bhutan</v>
      </c>
      <c r="AG194">
        <v>69.400000000000006</v>
      </c>
      <c r="AH194" s="8">
        <v>68.000658612370032</v>
      </c>
      <c r="AI194" s="8">
        <v>1.3993413876299741</v>
      </c>
      <c r="AJ194" s="8">
        <v>1.4105043801499286</v>
      </c>
      <c r="AK194" s="8">
        <v>7.9141849377085335E-3</v>
      </c>
      <c r="AL194" s="8">
        <v>0.30512951903553265</v>
      </c>
      <c r="AM194" s="8">
        <v>3.7136024340900875E-5</v>
      </c>
      <c r="AN194" s="8">
        <v>-1.207056068729359</v>
      </c>
      <c r="AO194" s="8">
        <v>-0.99627300877047931</v>
      </c>
      <c r="AP194" s="8">
        <v>0.55238529943829306</v>
      </c>
      <c r="AQ194" s="8">
        <v>1.4105043801499286</v>
      </c>
    </row>
    <row r="195" spans="32:43" x14ac:dyDescent="0.25">
      <c r="AF195" t="str">
        <v>Bhutan</v>
      </c>
      <c r="AG195">
        <v>69.099999999999994</v>
      </c>
      <c r="AH195" s="8">
        <v>67.753216260320769</v>
      </c>
      <c r="AI195" s="8">
        <v>1.3467837396792248</v>
      </c>
      <c r="AJ195" s="8">
        <v>1.3578069861978952</v>
      </c>
      <c r="AK195" s="8">
        <v>8.1184193561541704E-3</v>
      </c>
      <c r="AL195" s="8">
        <v>0.29369943893783179</v>
      </c>
      <c r="AM195" s="8">
        <v>3.5301071975209151E-5</v>
      </c>
      <c r="AN195" s="8">
        <v>-1.1914554566319386</v>
      </c>
      <c r="AO195" s="8">
        <v>-0.98614076140656093</v>
      </c>
      <c r="AP195" s="8">
        <v>0.54194043855190566</v>
      </c>
      <c r="AQ195" s="8">
        <v>1.3578069861978952</v>
      </c>
    </row>
    <row r="196" spans="32:43" x14ac:dyDescent="0.25">
      <c r="AF196" t="str">
        <v>Bhutan</v>
      </c>
      <c r="AG196">
        <v>68.7</v>
      </c>
      <c r="AH196" s="8">
        <v>67.22134635867495</v>
      </c>
      <c r="AI196" s="8">
        <v>1.4786536413250531</v>
      </c>
      <c r="AJ196" s="8">
        <v>1.4907134313354664</v>
      </c>
      <c r="AK196" s="8">
        <v>8.089945228178021E-3</v>
      </c>
      <c r="AL196" s="8">
        <v>0.32245229780077</v>
      </c>
      <c r="AM196" s="8">
        <v>4.2400818979241053E-5</v>
      </c>
      <c r="AN196" s="8">
        <v>-1.1914554566319386</v>
      </c>
      <c r="AO196" s="8">
        <v>-0.97564168856819988</v>
      </c>
      <c r="AP196" s="8">
        <v>0.56784883358229243</v>
      </c>
      <c r="AQ196" s="8">
        <v>1.4907134313354664</v>
      </c>
    </row>
    <row r="197" spans="32:43" x14ac:dyDescent="0.25">
      <c r="AF197" t="str">
        <v>Bhutan</v>
      </c>
      <c r="AG197">
        <v>68.3</v>
      </c>
      <c r="AH197" s="8">
        <v>66.702938956323933</v>
      </c>
      <c r="AI197" s="8">
        <v>1.5970610436760637</v>
      </c>
      <c r="AJ197" s="8">
        <v>1.6098862931339026</v>
      </c>
      <c r="AK197" s="8">
        <v>7.9665560931465335E-3</v>
      </c>
      <c r="AL197" s="8">
        <v>0.3482519242589226</v>
      </c>
      <c r="AM197" s="8">
        <v>4.8696904871799929E-5</v>
      </c>
      <c r="AN197" s="8">
        <v>-1.1914554566319386</v>
      </c>
      <c r="AO197" s="8">
        <v>-0.97069238547755232</v>
      </c>
      <c r="AP197" s="8">
        <v>0.59012873532723564</v>
      </c>
      <c r="AQ197" s="8">
        <v>1.6098862931339026</v>
      </c>
    </row>
    <row r="198" spans="32:43" x14ac:dyDescent="0.25">
      <c r="AF198" t="str">
        <v>Bhutan</v>
      </c>
      <c r="AG198">
        <v>67.900000000000006</v>
      </c>
      <c r="AH198" s="8">
        <v>65.797463536993504</v>
      </c>
      <c r="AI198" s="8">
        <v>2.1025364630065013</v>
      </c>
      <c r="AJ198" s="8">
        <v>2.1194696058703406</v>
      </c>
      <c r="AK198" s="8">
        <v>7.9893303574343367E-3</v>
      </c>
      <c r="AL198" s="8">
        <v>0.45848014192484415</v>
      </c>
      <c r="AM198" s="8">
        <v>8.4645738888176162E-5</v>
      </c>
      <c r="AN198" s="8">
        <v>-1.182232646923248</v>
      </c>
      <c r="AO198" s="8">
        <v>-0.96763359043122166</v>
      </c>
      <c r="AP198" s="8">
        <v>0.67711161703580613</v>
      </c>
      <c r="AQ198" s="8">
        <v>2.1194696058703406</v>
      </c>
    </row>
    <row r="199" spans="32:43" x14ac:dyDescent="0.25">
      <c r="AF199" t="str">
        <v>Bhutan</v>
      </c>
      <c r="AG199">
        <v>67.400000000000006</v>
      </c>
      <c r="AH199" s="8">
        <v>65.063570328830266</v>
      </c>
      <c r="AI199" s="8">
        <v>2.3364296711697392</v>
      </c>
      <c r="AJ199" s="8">
        <v>2.3555519591085408</v>
      </c>
      <c r="AK199" s="8">
        <v>8.1179648213059591E-3</v>
      </c>
      <c r="AL199" s="8">
        <v>0.50951604633610525</v>
      </c>
      <c r="AM199" s="8">
        <v>1.0623628533431694E-4</v>
      </c>
      <c r="AN199" s="8">
        <v>-1.182232646923248</v>
      </c>
      <c r="AO199" s="8">
        <v>-0.96334881110481807</v>
      </c>
      <c r="AP199" s="8">
        <v>0.71380392709490281</v>
      </c>
      <c r="AQ199" s="8">
        <v>2.3555519591085408</v>
      </c>
    </row>
    <row r="200" spans="32:43" x14ac:dyDescent="0.25">
      <c r="AF200" t="str">
        <v>Bhutan</v>
      </c>
      <c r="AG200">
        <v>67</v>
      </c>
      <c r="AH200" s="8">
        <v>64.318965146359133</v>
      </c>
      <c r="AI200" s="8">
        <v>2.6810348536408668</v>
      </c>
      <c r="AJ200" s="8">
        <v>2.7036263747025497</v>
      </c>
      <c r="AK200" s="8">
        <v>8.3560070552160613E-3</v>
      </c>
      <c r="AL200" s="8">
        <v>0.58473586524229604</v>
      </c>
      <c r="AM200" s="8">
        <v>1.4405637491133637E-4</v>
      </c>
      <c r="AN200" s="8">
        <v>-1.182232646923248</v>
      </c>
      <c r="AO200" s="8">
        <v>-0.95836251452561827</v>
      </c>
      <c r="AP200" s="8">
        <v>0.76468023725103296</v>
      </c>
      <c r="AQ200" s="8">
        <v>2.7036263747025497</v>
      </c>
    </row>
    <row r="201" spans="32:43" x14ac:dyDescent="0.25">
      <c r="AF201" t="str">
        <v>Bhutan</v>
      </c>
      <c r="AG201">
        <v>66.5</v>
      </c>
      <c r="AH201" s="8">
        <v>63.265047400103704</v>
      </c>
      <c r="AI201" s="8">
        <v>3.234952599896296</v>
      </c>
      <c r="AJ201" s="8">
        <v>3.2632494944059851</v>
      </c>
      <c r="AK201" s="8">
        <v>8.6713855493419315E-3</v>
      </c>
      <c r="AL201" s="8">
        <v>0.70565799397433515</v>
      </c>
      <c r="AM201" s="8">
        <v>2.1778571497175597E-4</v>
      </c>
      <c r="AN201" s="8">
        <v>-1.182232646923248</v>
      </c>
      <c r="AO201" s="8">
        <v>-0.94395966566627265</v>
      </c>
      <c r="AP201" s="8">
        <v>0.84003451951353469</v>
      </c>
      <c r="AQ201" s="8">
        <v>3.2632494944059851</v>
      </c>
    </row>
    <row r="202" spans="32:43" x14ac:dyDescent="0.25">
      <c r="AF202" t="str">
        <v>Bhutan</v>
      </c>
      <c r="AG202">
        <v>65.8</v>
      </c>
      <c r="AH202" s="8">
        <v>62.823370805127887</v>
      </c>
      <c r="AI202" s="8">
        <v>2.9766291948721104</v>
      </c>
      <c r="AJ202" s="8">
        <v>3.0043655972338272</v>
      </c>
      <c r="AK202" s="8">
        <v>9.2320330079849553E-3</v>
      </c>
      <c r="AL202" s="8">
        <v>0.64949217620295474</v>
      </c>
      <c r="AM202" s="8">
        <v>1.9653651190533562E-4</v>
      </c>
      <c r="AN202" s="8">
        <v>-1.1700898139672218</v>
      </c>
      <c r="AO202" s="8">
        <v>-0.93862876283611685</v>
      </c>
      <c r="AP202" s="8">
        <v>0.80591077434350933</v>
      </c>
      <c r="AQ202" s="8">
        <v>3.0043655972338272</v>
      </c>
    </row>
    <row r="203" spans="32:43" x14ac:dyDescent="0.25">
      <c r="AF203" t="str">
        <v>Bhutan</v>
      </c>
      <c r="AG203">
        <v>65</v>
      </c>
      <c r="AH203" s="8">
        <v>61.248531200624249</v>
      </c>
      <c r="AI203" s="8">
        <v>3.7514687993757505</v>
      </c>
      <c r="AJ203" s="8">
        <v>3.7883465775792042</v>
      </c>
      <c r="AK203" s="8">
        <v>9.7345312653571645E-3</v>
      </c>
      <c r="AL203" s="8">
        <v>0.81876767153489538</v>
      </c>
      <c r="AM203" s="8">
        <v>3.2949952020412757E-4</v>
      </c>
      <c r="AN203" s="8">
        <v>-1.1700898139672218</v>
      </c>
      <c r="AO203" s="8">
        <v>-0.93467681644678002</v>
      </c>
      <c r="AP203" s="8">
        <v>0.9048578184084477</v>
      </c>
      <c r="AQ203" s="8">
        <v>3.7883465775792042</v>
      </c>
    </row>
    <row r="204" spans="32:43" x14ac:dyDescent="0.25">
      <c r="AF204" t="str">
        <v>Bhutan</v>
      </c>
      <c r="AG204">
        <v>64.2</v>
      </c>
      <c r="AH204" s="8">
        <v>60.863132065373044</v>
      </c>
      <c r="AI204" s="8">
        <v>3.3368679346269587</v>
      </c>
      <c r="AJ204" s="8">
        <v>3.3722009505867652</v>
      </c>
      <c r="AK204" s="8">
        <v>1.0477731451222771E-2</v>
      </c>
      <c r="AL204" s="8">
        <v>0.72855341434273413</v>
      </c>
      <c r="AM204" s="8">
        <v>2.8101822800328608E-4</v>
      </c>
      <c r="AN204" s="8">
        <v>-1.1700898139672218</v>
      </c>
      <c r="AO204" s="8">
        <v>-0.93246215149400202</v>
      </c>
      <c r="AP204" s="8">
        <v>0.85355340450538542</v>
      </c>
      <c r="AQ204" s="8">
        <v>3.3722009505867652</v>
      </c>
    </row>
    <row r="205" spans="32:43" x14ac:dyDescent="0.25">
      <c r="AF205" t="str">
        <v>Bhutan</v>
      </c>
      <c r="AG205">
        <v>63.3</v>
      </c>
      <c r="AH205" s="8">
        <v>59.643553608587041</v>
      </c>
      <c r="AI205" s="8">
        <v>3.6564463914129561</v>
      </c>
      <c r="AJ205" s="8">
        <v>3.6992692599225485</v>
      </c>
      <c r="AK205" s="8">
        <v>1.1576034481601598E-2</v>
      </c>
      <c r="AL205" s="8">
        <v>0.79877183357441306</v>
      </c>
      <c r="AM205" s="8">
        <v>3.7362164982165556E-4</v>
      </c>
      <c r="AN205" s="8">
        <v>-1.1700898139672218</v>
      </c>
      <c r="AO205" s="8">
        <v>-0.93135530092697227</v>
      </c>
      <c r="AP205" s="8">
        <v>0.89374036138825752</v>
      </c>
      <c r="AQ205" s="8">
        <v>3.6992692599225485</v>
      </c>
    </row>
    <row r="206" spans="32:43" x14ac:dyDescent="0.25">
      <c r="AF206" t="str">
        <v>Bhutan</v>
      </c>
      <c r="AG206">
        <v>62.5</v>
      </c>
      <c r="AH206" s="8">
        <v>58.891016466950603</v>
      </c>
      <c r="AI206" s="8">
        <v>3.6089835330493969</v>
      </c>
      <c r="AJ206" s="8">
        <v>3.6594506884637976</v>
      </c>
      <c r="AK206" s="8">
        <v>1.3790910087542791E-2</v>
      </c>
      <c r="AL206" s="8">
        <v>0.78928811845101732</v>
      </c>
      <c r="AM206" s="8">
        <v>4.3557712158604883E-4</v>
      </c>
      <c r="AN206" s="8">
        <v>-1.1700898139672218</v>
      </c>
      <c r="AO206" s="8">
        <v>-0.92859911632039893</v>
      </c>
      <c r="AP206" s="8">
        <v>0.88841888681579551</v>
      </c>
      <c r="AQ206" s="8">
        <v>3.6594506884637976</v>
      </c>
    </row>
    <row r="207" spans="32:43" x14ac:dyDescent="0.25">
      <c r="AF207" t="str">
        <v>Bhutan</v>
      </c>
      <c r="AG207">
        <v>61.7</v>
      </c>
      <c r="AH207" s="8">
        <v>67.443129756891864</v>
      </c>
      <c r="AI207" s="8">
        <v>-5.7431297568918609</v>
      </c>
      <c r="AJ207" s="8">
        <v>-5.8546574078408389</v>
      </c>
      <c r="AK207" s="8">
        <v>1.9049389772937776E-2</v>
      </c>
      <c r="AL207" s="8">
        <v>-1.25938994923838</v>
      </c>
      <c r="AM207" s="8">
        <v>1.5400129639165476E-3</v>
      </c>
      <c r="AN207" s="8">
        <v>-1.1700898139672218</v>
      </c>
      <c r="AO207" s="8">
        <v>-0.92617435354724742</v>
      </c>
      <c r="AP207" s="8">
        <v>1.122225444925564</v>
      </c>
      <c r="AQ207" s="8">
        <v>-5.8546574078408389</v>
      </c>
    </row>
    <row r="208" spans="32:43" x14ac:dyDescent="0.25">
      <c r="AF208" t="str">
        <v>Bhutan</v>
      </c>
      <c r="AG208">
        <v>62</v>
      </c>
      <c r="AH208" s="8">
        <v>58.284360412577392</v>
      </c>
      <c r="AI208" s="8">
        <v>3.7156395874226078</v>
      </c>
      <c r="AJ208" s="8">
        <v>3.7855623471674322</v>
      </c>
      <c r="AK208" s="8">
        <v>1.8470904275858679E-2</v>
      </c>
      <c r="AL208" s="8">
        <v>0.81454889260924324</v>
      </c>
      <c r="AM208" s="8">
        <v>6.2429419849469904E-4</v>
      </c>
      <c r="AN208" s="8">
        <v>-1.1521925343545227</v>
      </c>
      <c r="AO208" s="8">
        <v>-0.92150771479999949</v>
      </c>
      <c r="AP208" s="8">
        <v>0.90252362440505862</v>
      </c>
      <c r="AQ208" s="8">
        <v>3.7855623471674322</v>
      </c>
    </row>
    <row r="209" spans="32:43" x14ac:dyDescent="0.25">
      <c r="AF209" t="str">
        <v>Bosnia and Herzegovina</v>
      </c>
      <c r="AG209">
        <v>77.2</v>
      </c>
      <c r="AH209" s="8">
        <v>74.952972447038476</v>
      </c>
      <c r="AI209" s="8">
        <v>2.2470275529615265</v>
      </c>
      <c r="AJ209" s="8">
        <v>2.2660028542076929</v>
      </c>
      <c r="AK209" s="8">
        <v>8.3739088019820444E-3</v>
      </c>
      <c r="AL209" s="8">
        <v>0.49008294636350114</v>
      </c>
      <c r="AM209" s="8">
        <v>1.0141202779956556E-4</v>
      </c>
      <c r="AN209" s="8">
        <v>-1.1521925343545227</v>
      </c>
      <c r="AO209" s="8">
        <v>-0.91092612375130921</v>
      </c>
      <c r="AP209" s="8">
        <v>0.70005924489538818</v>
      </c>
      <c r="AQ209" s="8">
        <v>2.2660028542076929</v>
      </c>
    </row>
    <row r="210" spans="32:43" x14ac:dyDescent="0.25">
      <c r="AF210" t="str">
        <v>Bosnia and Herzegovina</v>
      </c>
      <c r="AG210">
        <v>77</v>
      </c>
      <c r="AH210" s="8">
        <v>77.161278870334073</v>
      </c>
      <c r="AI210" s="8">
        <v>-0.16127887033407262</v>
      </c>
      <c r="AJ210" s="8">
        <v>-0.16279793644207818</v>
      </c>
      <c r="AK210" s="8">
        <v>9.3309911735031167E-3</v>
      </c>
      <c r="AL210" s="8">
        <v>-3.519235658853765E-2</v>
      </c>
      <c r="AM210" s="8">
        <v>5.8326498432887253E-7</v>
      </c>
      <c r="AN210" s="8">
        <v>-1.1463081367501964</v>
      </c>
      <c r="AO210" s="8">
        <v>-0.91035921213756421</v>
      </c>
      <c r="AP210" s="8">
        <v>0.18759625952704295</v>
      </c>
      <c r="AQ210" s="8">
        <v>-0.16279793644207818</v>
      </c>
    </row>
    <row r="211" spans="32:43" x14ac:dyDescent="0.25">
      <c r="AF211" t="str">
        <v>Bosnia and Herzegovina</v>
      </c>
      <c r="AG211">
        <v>76.8</v>
      </c>
      <c r="AH211" s="8">
        <v>74.131994599101091</v>
      </c>
      <c r="AI211" s="8">
        <v>2.668005400898906</v>
      </c>
      <c r="AJ211" s="8">
        <v>2.6906663409186979</v>
      </c>
      <c r="AK211" s="8">
        <v>8.422055040854479E-3</v>
      </c>
      <c r="AL211" s="8">
        <v>0.58191351044584561</v>
      </c>
      <c r="AM211" s="8">
        <v>1.4380636280419796E-4</v>
      </c>
      <c r="AN211" s="8">
        <v>-1.1463081367501964</v>
      </c>
      <c r="AO211" s="8">
        <v>-0.90271277366403668</v>
      </c>
      <c r="AP211" s="8">
        <v>0.76283255727967303</v>
      </c>
      <c r="AQ211" s="8">
        <v>2.6906663409186979</v>
      </c>
    </row>
    <row r="212" spans="32:43" x14ac:dyDescent="0.25">
      <c r="AF212" t="str">
        <v>Bosnia and Herzegovina</v>
      </c>
      <c r="AG212">
        <v>76.900000000000006</v>
      </c>
      <c r="AH212" s="8">
        <v>73.213953354586295</v>
      </c>
      <c r="AI212" s="8">
        <v>3.6860466454137111</v>
      </c>
      <c r="AJ212" s="8">
        <v>3.7180744386732365</v>
      </c>
      <c r="AK212" s="8">
        <v>8.6140806989745446E-3</v>
      </c>
      <c r="AL212" s="8">
        <v>0.80403437918816656</v>
      </c>
      <c r="AM212" s="8">
        <v>2.8085711589179E-4</v>
      </c>
      <c r="AN212" s="8">
        <v>-1.1463081367501964</v>
      </c>
      <c r="AO212" s="8">
        <v>-0.90250456832491122</v>
      </c>
      <c r="AP212" s="8">
        <v>0.89667964133695299</v>
      </c>
      <c r="AQ212" s="8">
        <v>3.7180744386732365</v>
      </c>
    </row>
    <row r="213" spans="32:43" x14ac:dyDescent="0.25">
      <c r="AF213" t="str">
        <v>Bosnia and Herzegovina</v>
      </c>
      <c r="AG213">
        <v>76.400000000000006</v>
      </c>
      <c r="AH213" s="8">
        <v>73.265851096898928</v>
      </c>
      <c r="AI213" s="8">
        <v>3.1341489031010781</v>
      </c>
      <c r="AJ213" s="8">
        <v>3.1606523385531289</v>
      </c>
      <c r="AK213" s="8">
        <v>8.3854320605800756E-3</v>
      </c>
      <c r="AL213" s="8">
        <v>0.68357054695762631</v>
      </c>
      <c r="AM213" s="8">
        <v>1.9756919689800924E-4</v>
      </c>
      <c r="AN213" s="8">
        <v>-1.1375552391677688</v>
      </c>
      <c r="AO213" s="8">
        <v>-0.89104477041793284</v>
      </c>
      <c r="AP213" s="8">
        <v>0.82678325270751962</v>
      </c>
      <c r="AQ213" s="8">
        <v>3.1606523385531289</v>
      </c>
    </row>
    <row r="214" spans="32:43" x14ac:dyDescent="0.25">
      <c r="AF214" t="str">
        <v>Bosnia and Herzegovina</v>
      </c>
      <c r="AG214">
        <v>76.099999999999994</v>
      </c>
      <c r="AH214" s="8">
        <v>73.453499263688656</v>
      </c>
      <c r="AI214" s="8">
        <v>2.6465007363113386</v>
      </c>
      <c r="AJ214" s="8">
        <v>2.6694089069836227</v>
      </c>
      <c r="AK214" s="8">
        <v>8.5817390555461542E-3</v>
      </c>
      <c r="AL214" s="8">
        <v>0.57726965325492952</v>
      </c>
      <c r="AM214" s="8">
        <v>1.4422676094485654E-4</v>
      </c>
      <c r="AN214" s="8">
        <v>-1.1375552391677688</v>
      </c>
      <c r="AO214" s="8">
        <v>-0.8823505025123467</v>
      </c>
      <c r="AP214" s="8">
        <v>0.75978263553132719</v>
      </c>
      <c r="AQ214" s="8">
        <v>2.6694089069836227</v>
      </c>
    </row>
    <row r="215" spans="32:43" x14ac:dyDescent="0.25">
      <c r="AF215" t="str">
        <v>Bosnia and Herzegovina</v>
      </c>
      <c r="AG215">
        <v>76</v>
      </c>
      <c r="AH215" s="8">
        <v>72.654019564341894</v>
      </c>
      <c r="AI215" s="8">
        <v>3.345980435658106</v>
      </c>
      <c r="AJ215" s="8">
        <v>3.3764580086051992</v>
      </c>
      <c r="AK215" s="8">
        <v>9.0264925165419504E-3</v>
      </c>
      <c r="AL215" s="8">
        <v>0.73000786706521215</v>
      </c>
      <c r="AM215" s="8">
        <v>2.427068687419903E-4</v>
      </c>
      <c r="AN215" s="8">
        <v>-1.1375552391677688</v>
      </c>
      <c r="AO215" s="8">
        <v>-0.87066235187564733</v>
      </c>
      <c r="AP215" s="8">
        <v>0.85440497837103702</v>
      </c>
      <c r="AQ215" s="8">
        <v>3.3764580086051992</v>
      </c>
    </row>
    <row r="216" spans="32:43" x14ac:dyDescent="0.25">
      <c r="AF216" t="str">
        <v>Bosnia and Herzegovina</v>
      </c>
      <c r="AG216">
        <v>75.400000000000006</v>
      </c>
      <c r="AH216" s="8">
        <v>74.757205951297237</v>
      </c>
      <c r="AI216" s="8">
        <v>0.64279404870276835</v>
      </c>
      <c r="AJ216" s="8">
        <v>0.64904768104953736</v>
      </c>
      <c r="AK216" s="8">
        <v>9.6350892690296192E-3</v>
      </c>
      <c r="AL216" s="8">
        <v>0.14028440360776648</v>
      </c>
      <c r="AM216" s="8">
        <v>9.5730269781564028E-6</v>
      </c>
      <c r="AN216" s="8">
        <v>-1.1375552391677688</v>
      </c>
      <c r="AO216" s="8">
        <v>-0.85833852374850916</v>
      </c>
      <c r="AP216" s="8">
        <v>0.37454559616656352</v>
      </c>
      <c r="AQ216" s="8">
        <v>0.64904768104953736</v>
      </c>
    </row>
    <row r="217" spans="32:43" x14ac:dyDescent="0.25">
      <c r="AF217" t="str">
        <v>Bosnia and Herzegovina</v>
      </c>
      <c r="AG217">
        <v>75.7</v>
      </c>
      <c r="AH217" s="8">
        <v>75.519271128235644</v>
      </c>
      <c r="AI217" s="8">
        <v>0.1807288717643587</v>
      </c>
      <c r="AJ217" s="8">
        <v>0.18264527150569132</v>
      </c>
      <c r="AK217" s="8">
        <v>1.0492468409032504E-2</v>
      </c>
      <c r="AL217" s="8">
        <v>3.9459642895779856E-2</v>
      </c>
      <c r="AM217" s="8">
        <v>8.2553382349284406E-7</v>
      </c>
      <c r="AN217" s="8">
        <v>-1.1375552391677688</v>
      </c>
      <c r="AO217" s="8">
        <v>-0.85801711823306281</v>
      </c>
      <c r="AP217" s="8">
        <v>0.19864451388291562</v>
      </c>
      <c r="AQ217" s="8">
        <v>0.18264527150569132</v>
      </c>
    </row>
    <row r="218" spans="32:43" x14ac:dyDescent="0.25">
      <c r="AF218" t="str">
        <v>Bosnia and Herzegovina</v>
      </c>
      <c r="AG218">
        <v>75</v>
      </c>
      <c r="AH218" s="8">
        <v>74.359658833974336</v>
      </c>
      <c r="AI218" s="8">
        <v>0.64034116602566371</v>
      </c>
      <c r="AJ218" s="8">
        <v>0.6470372685242255</v>
      </c>
      <c r="AK218" s="8">
        <v>1.0348866787587587E-2</v>
      </c>
      <c r="AL218" s="8">
        <v>0.13979946989909367</v>
      </c>
      <c r="AM218" s="8">
        <v>1.0218607638421805E-5</v>
      </c>
      <c r="AN218" s="8">
        <v>-1.1375552391677688</v>
      </c>
      <c r="AO218" s="8">
        <v>-0.85728317151135691</v>
      </c>
      <c r="AP218" s="8">
        <v>0.37389767303246707</v>
      </c>
      <c r="AQ218" s="8">
        <v>0.6470372685242255</v>
      </c>
    </row>
    <row r="219" spans="32:43" x14ac:dyDescent="0.25">
      <c r="AF219" t="str">
        <v>Bosnia and Herzegovina</v>
      </c>
      <c r="AG219">
        <v>75.5</v>
      </c>
      <c r="AH219" s="8">
        <v>71.56319603453376</v>
      </c>
      <c r="AI219" s="8">
        <v>3.9368039654662397</v>
      </c>
      <c r="AJ219" s="8">
        <v>3.9780448349630921</v>
      </c>
      <c r="AK219" s="8">
        <v>1.0367120333683999E-2</v>
      </c>
      <c r="AL219" s="8">
        <v>0.85949211499313949</v>
      </c>
      <c r="AM219" s="8">
        <v>3.8693482733595774E-4</v>
      </c>
      <c r="AN219" s="8">
        <v>-1.1375552391677688</v>
      </c>
      <c r="AO219" s="8">
        <v>-0.85556858736549346</v>
      </c>
      <c r="AP219" s="8">
        <v>0.92708797586482561</v>
      </c>
      <c r="AQ219" s="8">
        <v>3.9780448349630921</v>
      </c>
    </row>
    <row r="220" spans="32:43" x14ac:dyDescent="0.25">
      <c r="AF220" t="str">
        <v>Botswana</v>
      </c>
      <c r="AG220">
        <v>65.099999999999994</v>
      </c>
      <c r="AH220" s="8">
        <v>66.753278506160441</v>
      </c>
      <c r="AI220" s="8">
        <v>-1.6532785061604471</v>
      </c>
      <c r="AJ220" s="8">
        <v>-1.6671071347008299</v>
      </c>
      <c r="AK220" s="8">
        <v>8.2949849188093012E-3</v>
      </c>
      <c r="AL220" s="8">
        <v>-0.36057028251525797</v>
      </c>
      <c r="AM220" s="8">
        <v>5.4372957476873225E-5</v>
      </c>
      <c r="AN220" s="8">
        <v>-1.1174634002413726</v>
      </c>
      <c r="AO220" s="8">
        <v>-0.85437810814642978</v>
      </c>
      <c r="AP220" s="8">
        <v>0.6004750473710444</v>
      </c>
      <c r="AQ220" s="8">
        <v>-1.6671071347008299</v>
      </c>
    </row>
    <row r="221" spans="32:43" x14ac:dyDescent="0.25">
      <c r="AF221" t="str">
        <v>Botswana</v>
      </c>
      <c r="AG221">
        <v>64.2</v>
      </c>
      <c r="AH221" s="8">
        <v>65.510438747803747</v>
      </c>
      <c r="AI221" s="8">
        <v>-1.3104387478037438</v>
      </c>
      <c r="AJ221" s="8">
        <v>-1.3219373121963205</v>
      </c>
      <c r="AK221" s="8">
        <v>8.6982675248590755E-3</v>
      </c>
      <c r="AL221" s="8">
        <v>-0.28585708371071078</v>
      </c>
      <c r="AM221" s="8">
        <v>3.5850467009470582E-5</v>
      </c>
      <c r="AN221" s="8">
        <v>-1.1174634002413726</v>
      </c>
      <c r="AO221" s="8">
        <v>-0.85116124565745399</v>
      </c>
      <c r="AP221" s="8">
        <v>0.53465604243355447</v>
      </c>
      <c r="AQ221" s="8">
        <v>-1.3219373121963205</v>
      </c>
    </row>
    <row r="222" spans="32:43" x14ac:dyDescent="0.25">
      <c r="AF222" t="str">
        <v>Botswana</v>
      </c>
      <c r="AG222">
        <v>63.4</v>
      </c>
      <c r="AH222" s="8">
        <v>74.735386909820079</v>
      </c>
      <c r="AI222" s="8">
        <v>-11.33538690982008</v>
      </c>
      <c r="AJ222" s="8">
        <v>-11.441722310691528</v>
      </c>
      <c r="AK222" s="8">
        <v>9.2936533490315925E-3</v>
      </c>
      <c r="AL222" s="8">
        <v>-2.4734266804834673</v>
      </c>
      <c r="AM222" s="8">
        <v>2.8695223441639931E-3</v>
      </c>
      <c r="AN222" s="8">
        <v>-1.1174634002413726</v>
      </c>
      <c r="AO222" s="8">
        <v>-0.84687608581800278</v>
      </c>
      <c r="AP222" s="8">
        <v>1.5727131589973637</v>
      </c>
      <c r="AQ222" s="8">
        <v>-11.441722310691528</v>
      </c>
    </row>
    <row r="223" spans="32:43" x14ac:dyDescent="0.25">
      <c r="AF223" t="str">
        <v>Botswana</v>
      </c>
      <c r="AG223">
        <v>62.2</v>
      </c>
      <c r="AH223" s="8">
        <v>64.468643457796603</v>
      </c>
      <c r="AI223" s="8">
        <v>-2.2686434577965997</v>
      </c>
      <c r="AJ223" s="8">
        <v>-2.2893802392160687</v>
      </c>
      <c r="AK223" s="8">
        <v>9.0578144531245734E-3</v>
      </c>
      <c r="AL223" s="8">
        <v>-0.49496814970536968</v>
      </c>
      <c r="AM223" s="8">
        <v>1.1196946798779962E-4</v>
      </c>
      <c r="AN223" s="8">
        <v>-1.1174634002413726</v>
      </c>
      <c r="AO223" s="8">
        <v>-0.84482924046018559</v>
      </c>
      <c r="AP223" s="8">
        <v>0.70353972859062452</v>
      </c>
      <c r="AQ223" s="8">
        <v>-2.2893802392160687</v>
      </c>
    </row>
    <row r="224" spans="32:43" x14ac:dyDescent="0.25">
      <c r="AF224" t="str">
        <v>Botswana</v>
      </c>
      <c r="AG224">
        <v>61.1</v>
      </c>
      <c r="AH224" s="8">
        <v>63.392716030179201</v>
      </c>
      <c r="AI224" s="8">
        <v>-2.2927160301792</v>
      </c>
      <c r="AJ224" s="8">
        <v>-2.3147646689936594</v>
      </c>
      <c r="AK224" s="8">
        <v>9.5252183126006973E-3</v>
      </c>
      <c r="AL224" s="8">
        <v>-0.50033826875945164</v>
      </c>
      <c r="AM224" s="8">
        <v>1.2037296637680276E-4</v>
      </c>
      <c r="AN224" s="8">
        <v>-1.1174634002413726</v>
      </c>
      <c r="AO224" s="8">
        <v>-0.84009150208967376</v>
      </c>
      <c r="AP224" s="8">
        <v>0.70734593287828529</v>
      </c>
      <c r="AQ224" s="8">
        <v>-2.3147646689936594</v>
      </c>
    </row>
    <row r="225" spans="32:43" x14ac:dyDescent="0.25">
      <c r="AF225" t="str">
        <v>Botswana</v>
      </c>
      <c r="AG225">
        <v>59.2</v>
      </c>
      <c r="AH225" s="8">
        <v>61.980879849835787</v>
      </c>
      <c r="AI225" s="8">
        <v>-2.7808798498357845</v>
      </c>
      <c r="AJ225" s="8">
        <v>-2.8098372362158326</v>
      </c>
      <c r="AK225" s="8">
        <v>1.030571664679289E-2</v>
      </c>
      <c r="AL225" s="8">
        <v>-0.60710926363855477</v>
      </c>
      <c r="AM225" s="8">
        <v>1.9190260024739775E-4</v>
      </c>
      <c r="AN225" s="8">
        <v>-1.1174634002413726</v>
      </c>
      <c r="AO225" s="8">
        <v>-0.83716394928504023</v>
      </c>
      <c r="AP225" s="8">
        <v>0.77917216559535463</v>
      </c>
      <c r="AQ225" s="8">
        <v>-2.8098372362158326</v>
      </c>
    </row>
    <row r="226" spans="32:43" x14ac:dyDescent="0.25">
      <c r="AF226" t="str">
        <v>Botswana</v>
      </c>
      <c r="AG226">
        <v>57.5</v>
      </c>
      <c r="AH226" s="8">
        <v>60.53903450715562</v>
      </c>
      <c r="AI226" s="8">
        <v>-3.0390345071556197</v>
      </c>
      <c r="AJ226" s="8">
        <v>-3.0732608709595639</v>
      </c>
      <c r="AK226" s="8">
        <v>1.1136823472215564E-2</v>
      </c>
      <c r="AL226" s="8">
        <v>-0.66374718806055</v>
      </c>
      <c r="AM226" s="8">
        <v>2.4808500997547156E-4</v>
      </c>
      <c r="AN226" s="8">
        <v>-1.1005940465096573</v>
      </c>
      <c r="AO226" s="8">
        <v>-0.83272083116014806</v>
      </c>
      <c r="AP226" s="8">
        <v>0.81470681110479859</v>
      </c>
      <c r="AQ226" s="8">
        <v>-3.0732608709595639</v>
      </c>
    </row>
    <row r="227" spans="32:43" x14ac:dyDescent="0.25">
      <c r="AF227" t="str">
        <v>Botswana</v>
      </c>
      <c r="AG227">
        <v>56.9</v>
      </c>
      <c r="AH227" s="8">
        <v>59.926250965012173</v>
      </c>
      <c r="AI227" s="8">
        <v>-3.0262509650121743</v>
      </c>
      <c r="AJ227" s="8">
        <v>-3.0635311738202056</v>
      </c>
      <c r="AK227" s="8">
        <v>1.2169031974152516E-2</v>
      </c>
      <c r="AL227" s="8">
        <v>-0.66130040356679642</v>
      </c>
      <c r="AM227" s="8">
        <v>2.6936488225416043E-4</v>
      </c>
      <c r="AN227" s="8">
        <v>-1.1005940465096573</v>
      </c>
      <c r="AO227" s="8">
        <v>-0.83090351454296585</v>
      </c>
      <c r="AP227" s="8">
        <v>0.81320378969038043</v>
      </c>
      <c r="AQ227" s="8">
        <v>-3.0635311738202056</v>
      </c>
    </row>
    <row r="228" spans="32:43" x14ac:dyDescent="0.25">
      <c r="AF228" t="str">
        <v>Botswana</v>
      </c>
      <c r="AG228">
        <v>54.8</v>
      </c>
      <c r="AH228" s="8">
        <v>58.338330411815008</v>
      </c>
      <c r="AI228" s="8">
        <v>-3.5383304118150107</v>
      </c>
      <c r="AJ228" s="8">
        <v>-3.5869103893855199</v>
      </c>
      <c r="AK228" s="8">
        <v>1.3543683085662905E-2</v>
      </c>
      <c r="AL228" s="8">
        <v>-0.77373923787806342</v>
      </c>
      <c r="AM228" s="8">
        <v>4.1097761908957586E-4</v>
      </c>
      <c r="AN228" s="8">
        <v>-1.0950400512086547</v>
      </c>
      <c r="AO228" s="8">
        <v>-0.82907730170653082</v>
      </c>
      <c r="AP228" s="8">
        <v>0.87962448685678563</v>
      </c>
      <c r="AQ228" s="8">
        <v>-3.5869103893855199</v>
      </c>
    </row>
    <row r="229" spans="32:43" x14ac:dyDescent="0.25">
      <c r="AF229" t="str">
        <v>Botswana</v>
      </c>
      <c r="AG229">
        <v>51.7</v>
      </c>
      <c r="AH229" s="8">
        <v>55.166974980991853</v>
      </c>
      <c r="AI229" s="8">
        <v>-3.46697498099185</v>
      </c>
      <c r="AJ229" s="8">
        <v>-3.5265692060959579</v>
      </c>
      <c r="AK229" s="8">
        <v>1.6898640469353209E-2</v>
      </c>
      <c r="AL229" s="8">
        <v>-0.75942820825905399</v>
      </c>
      <c r="AM229" s="8">
        <v>4.956748946034074E-4</v>
      </c>
      <c r="AN229" s="8">
        <v>-1.0950400512086547</v>
      </c>
      <c r="AO229" s="8">
        <v>-0.82762778819618199</v>
      </c>
      <c r="AP229" s="8">
        <v>0.87145178194725958</v>
      </c>
      <c r="AQ229" s="8">
        <v>-3.5265692060959579</v>
      </c>
    </row>
    <row r="230" spans="32:43" x14ac:dyDescent="0.25">
      <c r="AF230" t="str">
        <v>Botswana</v>
      </c>
      <c r="AG230">
        <v>48.1</v>
      </c>
      <c r="AH230" s="8">
        <v>52.704922604514721</v>
      </c>
      <c r="AI230" s="8">
        <v>-4.6049226045147194</v>
      </c>
      <c r="AJ230" s="8">
        <v>-4.6992364105643318</v>
      </c>
      <c r="AK230" s="8">
        <v>2.0070027938493565E-2</v>
      </c>
      <c r="AL230" s="8">
        <v>-1.01032239570033</v>
      </c>
      <c r="AM230" s="8">
        <v>1.045304693265868E-3</v>
      </c>
      <c r="AN230" s="8">
        <v>-1.0895196306228982</v>
      </c>
      <c r="AO230" s="8">
        <v>-0.8260302358587559</v>
      </c>
      <c r="AP230" s="8">
        <v>1.0051479471701317</v>
      </c>
      <c r="AQ230" s="8">
        <v>-4.6992364105643318</v>
      </c>
    </row>
    <row r="231" spans="32:43" x14ac:dyDescent="0.25">
      <c r="AF231" t="str">
        <v>Botswana</v>
      </c>
      <c r="AG231">
        <v>46.4</v>
      </c>
      <c r="AH231" s="8">
        <v>50.947098327843733</v>
      </c>
      <c r="AI231" s="8">
        <v>-4.5470983278437345</v>
      </c>
      <c r="AJ231" s="8">
        <v>-4.6558246608632379</v>
      </c>
      <c r="AK231" s="8">
        <v>2.3352755084068033E-2</v>
      </c>
      <c r="AL231" s="8">
        <v>-0.9993109500584848</v>
      </c>
      <c r="AM231" s="8">
        <v>1.1939102815303627E-3</v>
      </c>
      <c r="AN231" s="8">
        <v>-1.0895196306228982</v>
      </c>
      <c r="AO231" s="8">
        <v>-0.82566350899775875</v>
      </c>
      <c r="AP231" s="8">
        <v>0.99965541566005878</v>
      </c>
      <c r="AQ231" s="8">
        <v>-4.6558246608632379</v>
      </c>
    </row>
    <row r="232" spans="32:43" x14ac:dyDescent="0.25">
      <c r="AF232" t="str">
        <v>Botswana</v>
      </c>
      <c r="AG232">
        <v>46</v>
      </c>
      <c r="AH232" s="8">
        <v>50.792647490551644</v>
      </c>
      <c r="AI232" s="8">
        <v>-4.7926474905516443</v>
      </c>
      <c r="AJ232" s="8">
        <v>-4.9180282409384679</v>
      </c>
      <c r="AK232" s="8">
        <v>2.5494109477276691E-2</v>
      </c>
      <c r="AL232" s="8">
        <v>-1.0544316124995656</v>
      </c>
      <c r="AM232" s="8">
        <v>1.4543275052451786E-3</v>
      </c>
      <c r="AN232" s="8">
        <v>-1.0895196306228982</v>
      </c>
      <c r="AO232" s="8">
        <v>-0.8243213641417998</v>
      </c>
      <c r="AP232" s="8">
        <v>1.0268552052259197</v>
      </c>
      <c r="AQ232" s="8">
        <v>-4.9180282409384679</v>
      </c>
    </row>
    <row r="233" spans="32:43" x14ac:dyDescent="0.25">
      <c r="AF233" t="str">
        <v>Botswana</v>
      </c>
      <c r="AG233">
        <v>46.7</v>
      </c>
      <c r="AH233" s="8">
        <v>52.271646063228914</v>
      </c>
      <c r="AI233" s="8">
        <v>-5.5716460632289113</v>
      </c>
      <c r="AJ233" s="8">
        <v>-5.7299506499351507</v>
      </c>
      <c r="AK233" s="8">
        <v>2.7627565467432311E-2</v>
      </c>
      <c r="AL233" s="8">
        <v>-1.2271633213252551</v>
      </c>
      <c r="AM233" s="8">
        <v>2.1393641539323434E-3</v>
      </c>
      <c r="AN233" s="8">
        <v>-1.0895196306228982</v>
      </c>
      <c r="AO233" s="8">
        <v>-0.82258710504269239</v>
      </c>
      <c r="AP233" s="8">
        <v>1.1077740389290838</v>
      </c>
      <c r="AQ233" s="8">
        <v>-5.7299506499351507</v>
      </c>
    </row>
    <row r="234" spans="32:43" x14ac:dyDescent="0.25">
      <c r="AF234" t="str">
        <v>Botswana</v>
      </c>
      <c r="AG234">
        <v>47.8</v>
      </c>
      <c r="AH234" s="8">
        <v>53.875224134954976</v>
      </c>
      <c r="AI234" s="8">
        <v>-6.0752241349549791</v>
      </c>
      <c r="AJ234" s="8">
        <v>-6.2428503592205828</v>
      </c>
      <c r="AK234" s="8">
        <v>2.6850911782311606E-2</v>
      </c>
      <c r="AL234" s="8">
        <v>-1.3375430847726764</v>
      </c>
      <c r="AM234" s="8">
        <v>2.4681140409032374E-3</v>
      </c>
      <c r="AN234" s="8">
        <v>-1.0895196306228982</v>
      </c>
      <c r="AO234" s="8">
        <v>-0.82081450696145097</v>
      </c>
      <c r="AP234" s="8">
        <v>1.1565219776436055</v>
      </c>
      <c r="AQ234" s="8">
        <v>-6.2428503592205828</v>
      </c>
    </row>
    <row r="235" spans="32:43" x14ac:dyDescent="0.25">
      <c r="AF235" t="str">
        <v>Brazil</v>
      </c>
      <c r="AG235">
        <v>74.8</v>
      </c>
      <c r="AH235" s="8">
        <v>74.347887005658066</v>
      </c>
      <c r="AI235" s="8">
        <v>0.45211299434193108</v>
      </c>
      <c r="AJ235" s="8">
        <v>0.45629044498238958</v>
      </c>
      <c r="AK235" s="8">
        <v>9.1552446175367959E-3</v>
      </c>
      <c r="AL235" s="8">
        <v>9.8645969904079076E-2</v>
      </c>
      <c r="AM235" s="8">
        <v>4.4956556284161113E-6</v>
      </c>
      <c r="AN235" s="8">
        <v>-1.0758617643853021</v>
      </c>
      <c r="AO235" s="8">
        <v>-0.81247534361036722</v>
      </c>
      <c r="AP235" s="8">
        <v>0.31407955983170743</v>
      </c>
      <c r="AQ235" s="8">
        <v>0.45629044498238958</v>
      </c>
    </row>
    <row r="236" spans="32:43" x14ac:dyDescent="0.25">
      <c r="AF236" t="str">
        <v>Brazil</v>
      </c>
      <c r="AG236">
        <v>74.7</v>
      </c>
      <c r="AH236" s="8">
        <v>73.384914797193034</v>
      </c>
      <c r="AI236" s="8">
        <v>1.3150852028069693</v>
      </c>
      <c r="AJ236" s="8">
        <v>1.3263956966919201</v>
      </c>
      <c r="AK236" s="8">
        <v>8.5272395810386814E-3</v>
      </c>
      <c r="AL236" s="8">
        <v>0.28684591072513077</v>
      </c>
      <c r="AM236" s="8">
        <v>3.5383028999339019E-5</v>
      </c>
      <c r="AN236" s="8">
        <v>-1.0758617643853021</v>
      </c>
      <c r="AO236" s="8">
        <v>-0.81027894876011908</v>
      </c>
      <c r="AP236" s="8">
        <v>0.53557997603077989</v>
      </c>
      <c r="AQ236" s="8">
        <v>1.3263956966919201</v>
      </c>
    </row>
    <row r="237" spans="32:43" x14ac:dyDescent="0.25">
      <c r="AF237" t="str">
        <v>Brazil</v>
      </c>
      <c r="AG237">
        <v>74.5</v>
      </c>
      <c r="AH237" s="8">
        <v>73.225651272004725</v>
      </c>
      <c r="AI237" s="8">
        <v>1.2743487279952745</v>
      </c>
      <c r="AJ237" s="8">
        <v>1.2853463878297338</v>
      </c>
      <c r="AK237" s="8">
        <v>8.5561837171599514E-3</v>
      </c>
      <c r="AL237" s="8">
        <v>0.27796454286215239</v>
      </c>
      <c r="AM237" s="8">
        <v>3.3339631769742112E-5</v>
      </c>
      <c r="AN237" s="8">
        <v>-1.0704544602760233</v>
      </c>
      <c r="AO237" s="8">
        <v>-0.80695488709625185</v>
      </c>
      <c r="AP237" s="8">
        <v>0.52722342783885501</v>
      </c>
      <c r="AQ237" s="8">
        <v>1.2853463878297338</v>
      </c>
    </row>
    <row r="238" spans="32:43" x14ac:dyDescent="0.25">
      <c r="AF238" t="str">
        <v>Brazil</v>
      </c>
      <c r="AG238">
        <v>74.099999999999994</v>
      </c>
      <c r="AH238" s="8">
        <v>72.996249592180533</v>
      </c>
      <c r="AI238" s="8">
        <v>1.1037504078194615</v>
      </c>
      <c r="AJ238" s="8">
        <v>1.1132451399532577</v>
      </c>
      <c r="AK238" s="8">
        <v>8.528878135677034E-3</v>
      </c>
      <c r="AL238" s="8">
        <v>0.24074984030540231</v>
      </c>
      <c r="AM238" s="8">
        <v>2.4929516731555759E-5</v>
      </c>
      <c r="AN238" s="8">
        <v>-1.0704544602760233</v>
      </c>
      <c r="AO238" s="8">
        <v>-0.80331985247613369</v>
      </c>
      <c r="AP238" s="8">
        <v>0.49066265428031336</v>
      </c>
      <c r="AQ238" s="8">
        <v>1.1132451399532577</v>
      </c>
    </row>
    <row r="239" spans="32:43" x14ac:dyDescent="0.25">
      <c r="AF239" t="str">
        <v>Brazil</v>
      </c>
      <c r="AG239">
        <v>73.8</v>
      </c>
      <c r="AH239" s="8">
        <v>72.460321924600677</v>
      </c>
      <c r="AI239" s="8">
        <v>1.3396780753993198</v>
      </c>
      <c r="AJ239" s="8">
        <v>1.3513335601492789</v>
      </c>
      <c r="AK239" s="8">
        <v>8.6251722695849051E-3</v>
      </c>
      <c r="AL239" s="8">
        <v>0.29222453182684771</v>
      </c>
      <c r="AM239" s="8">
        <v>3.7147811908597044E-5</v>
      </c>
      <c r="AN239" s="8">
        <v>-1.0704544602760233</v>
      </c>
      <c r="AO239" s="8">
        <v>-0.80205656766160593</v>
      </c>
      <c r="AP239" s="8">
        <v>0.54057796091484134</v>
      </c>
      <c r="AQ239" s="8">
        <v>1.3513335601492789</v>
      </c>
    </row>
    <row r="240" spans="32:43" x14ac:dyDescent="0.25">
      <c r="AF240" t="str">
        <v>Brazil</v>
      </c>
      <c r="AG240">
        <v>73.599999999999994</v>
      </c>
      <c r="AH240" s="8">
        <v>72.462020707497828</v>
      </c>
      <c r="AI240" s="8">
        <v>1.1379792925021661</v>
      </c>
      <c r="AJ240" s="8">
        <v>1.1479431575844201</v>
      </c>
      <c r="AK240" s="8">
        <v>8.6797547565165226E-3</v>
      </c>
      <c r="AL240" s="8">
        <v>0.24823472668816579</v>
      </c>
      <c r="AM240" s="8">
        <v>2.6976683513724157E-5</v>
      </c>
      <c r="AN240" s="8">
        <v>-1.0704544602760233</v>
      </c>
      <c r="AO240" s="8">
        <v>-0.80079808066629243</v>
      </c>
      <c r="AP240" s="8">
        <v>0.49823159944765227</v>
      </c>
      <c r="AQ240" s="8">
        <v>1.1479431575844201</v>
      </c>
    </row>
    <row r="241" spans="32:43" x14ac:dyDescent="0.25">
      <c r="AF241" t="str">
        <v>Brazil</v>
      </c>
      <c r="AG241">
        <v>73.400000000000006</v>
      </c>
      <c r="AH241" s="8">
        <v>71.507930285312753</v>
      </c>
      <c r="AI241" s="8">
        <v>1.8920697146872527</v>
      </c>
      <c r="AJ241" s="8">
        <v>1.9085181304469507</v>
      </c>
      <c r="AK241" s="8">
        <v>8.6184225851949625E-3</v>
      </c>
      <c r="AL241" s="8">
        <v>0.41271654325413787</v>
      </c>
      <c r="AM241" s="8">
        <v>7.4039026502589728E-5</v>
      </c>
      <c r="AN241" s="8">
        <v>-1.0597326997110486</v>
      </c>
      <c r="AO241" s="8">
        <v>-0.7992423805066452</v>
      </c>
      <c r="AP241" s="8">
        <v>0.64243018550978581</v>
      </c>
      <c r="AQ241" s="8">
        <v>1.9085181304469507</v>
      </c>
    </row>
    <row r="242" spans="32:43" x14ac:dyDescent="0.25">
      <c r="AF242" t="str">
        <v>Brazil</v>
      </c>
      <c r="AG242">
        <v>73.3</v>
      </c>
      <c r="AH242" s="8">
        <v>71.355070596437628</v>
      </c>
      <c r="AI242" s="8">
        <v>1.9449294035623694</v>
      </c>
      <c r="AJ242" s="8">
        <v>1.9626050623356679</v>
      </c>
      <c r="AK242" s="8">
        <v>9.0062229597344511E-3</v>
      </c>
      <c r="AL242" s="8">
        <v>0.42432981078169224</v>
      </c>
      <c r="AM242" s="8">
        <v>8.1817999888258107E-5</v>
      </c>
      <c r="AN242" s="8">
        <v>-1.0570712344634026</v>
      </c>
      <c r="AO242" s="8">
        <v>-0.79082577905745288</v>
      </c>
      <c r="AP242" s="8">
        <v>0.65140602605570996</v>
      </c>
      <c r="AQ242" s="8">
        <v>1.9626050623356679</v>
      </c>
    </row>
    <row r="243" spans="32:43" x14ac:dyDescent="0.25">
      <c r="AF243" t="str">
        <v>Brazil</v>
      </c>
      <c r="AG243">
        <v>73</v>
      </c>
      <c r="AH243" s="8">
        <v>71.849463702734013</v>
      </c>
      <c r="AI243" s="8">
        <v>1.1505362972659867</v>
      </c>
      <c r="AJ243" s="8">
        <v>1.1617600297249597</v>
      </c>
      <c r="AK243" s="8">
        <v>9.6609731543527769E-3</v>
      </c>
      <c r="AL243" s="8">
        <v>0.25109816719611106</v>
      </c>
      <c r="AM243" s="8">
        <v>3.0753466156069883E-5</v>
      </c>
      <c r="AN243" s="8">
        <v>-1.0570712344634026</v>
      </c>
      <c r="AO243" s="8">
        <v>-0.78930567669506935</v>
      </c>
      <c r="AP243" s="8">
        <v>0.50109696386638691</v>
      </c>
      <c r="AQ243" s="8">
        <v>1.1617600297249597</v>
      </c>
    </row>
    <row r="244" spans="32:43" x14ac:dyDescent="0.25">
      <c r="AF244" t="str">
        <v>Brazil</v>
      </c>
      <c r="AG244">
        <v>72.7</v>
      </c>
      <c r="AH244" s="8">
        <v>71.104325450239202</v>
      </c>
      <c r="AI244" s="8">
        <v>1.5956745497608011</v>
      </c>
      <c r="AJ244" s="8">
        <v>1.6119025243571321</v>
      </c>
      <c r="AK244" s="8">
        <v>1.0067590534237241E-2</v>
      </c>
      <c r="AL244" s="8">
        <v>0.34831863690227899</v>
      </c>
      <c r="AM244" s="8">
        <v>6.1694071080775281E-5</v>
      </c>
      <c r="AN244" s="8">
        <v>-1.0570712344634026</v>
      </c>
      <c r="AO244" s="8">
        <v>-0.78692872095120681</v>
      </c>
      <c r="AP244" s="8">
        <v>0.59018525642570829</v>
      </c>
      <c r="AQ244" s="8">
        <v>1.6119025243571321</v>
      </c>
    </row>
    <row r="245" spans="32:43" x14ac:dyDescent="0.25">
      <c r="AF245" t="str">
        <v>Brazil</v>
      </c>
      <c r="AG245">
        <v>72</v>
      </c>
      <c r="AH245" s="8">
        <v>77.062646106984189</v>
      </c>
      <c r="AI245" s="8">
        <v>-5.0626461069841895</v>
      </c>
      <c r="AJ245" s="8">
        <v>-5.1218384957130949</v>
      </c>
      <c r="AK245" s="8">
        <v>1.1556863571244585E-2</v>
      </c>
      <c r="AL245" s="8">
        <v>-1.1059535583771172</v>
      </c>
      <c r="AM245" s="8">
        <v>7.1504287135320827E-4</v>
      </c>
      <c r="AN245" s="8">
        <v>-1.0491313979639725</v>
      </c>
      <c r="AO245" s="8">
        <v>-0.78480247857628604</v>
      </c>
      <c r="AP245" s="8">
        <v>1.0516432657403922</v>
      </c>
      <c r="AQ245" s="8">
        <v>-5.1218384957130949</v>
      </c>
    </row>
    <row r="246" spans="32:43" x14ac:dyDescent="0.25">
      <c r="AF246" t="str">
        <v>Brazil</v>
      </c>
      <c r="AG246">
        <v>71.8</v>
      </c>
      <c r="AH246" s="8">
        <v>72.532062294870514</v>
      </c>
      <c r="AI246" s="8">
        <v>-0.73206229487051644</v>
      </c>
      <c r="AJ246" s="8">
        <v>-0.74122741016789895</v>
      </c>
      <c r="AK246" s="8">
        <v>1.2364781943650104E-2</v>
      </c>
      <c r="AL246" s="8">
        <v>-0.15998708303636705</v>
      </c>
      <c r="AM246" s="8">
        <v>1.6022480015594246E-5</v>
      </c>
      <c r="AN246" s="8">
        <v>-1.0491313979639725</v>
      </c>
      <c r="AO246" s="8">
        <v>-0.78162590102601004</v>
      </c>
      <c r="AP246" s="8">
        <v>0.39998385346957077</v>
      </c>
      <c r="AQ246" s="8">
        <v>-0.74122741016789895</v>
      </c>
    </row>
    <row r="247" spans="32:43" x14ac:dyDescent="0.25">
      <c r="AF247" t="str">
        <v>Brazil</v>
      </c>
      <c r="AG247">
        <v>71.400000000000006</v>
      </c>
      <c r="AH247" s="8">
        <v>72.418531251714271</v>
      </c>
      <c r="AI247" s="8">
        <v>-1.0185312517142648</v>
      </c>
      <c r="AJ247" s="8">
        <v>-1.032837963398396</v>
      </c>
      <c r="AK247" s="8">
        <v>1.3851845295323132E-2</v>
      </c>
      <c r="AL247" s="8">
        <v>-0.22276063187852191</v>
      </c>
      <c r="AM247" s="8">
        <v>3.4850767973294224E-5</v>
      </c>
      <c r="AN247" s="8">
        <v>-1.0491313979639725</v>
      </c>
      <c r="AO247" s="8">
        <v>-0.78134439395639532</v>
      </c>
      <c r="AP247" s="8">
        <v>0.47197524498486348</v>
      </c>
      <c r="AQ247" s="8">
        <v>-1.032837963398396</v>
      </c>
    </row>
    <row r="248" spans="32:43" x14ac:dyDescent="0.25">
      <c r="AF248" t="str">
        <v>Brazil</v>
      </c>
      <c r="AG248">
        <v>71</v>
      </c>
      <c r="AH248" s="8">
        <v>72.667358807623231</v>
      </c>
      <c r="AI248" s="8">
        <v>-1.6673588076232306</v>
      </c>
      <c r="AJ248" s="8">
        <v>-1.69528156473319</v>
      </c>
      <c r="AK248" s="8">
        <v>1.6470866958524392E-2</v>
      </c>
      <c r="AL248" s="8">
        <v>-0.36514942318118782</v>
      </c>
      <c r="AM248" s="8">
        <v>1.1164530713617494E-4</v>
      </c>
      <c r="AN248" s="8">
        <v>-1.0491313979639725</v>
      </c>
      <c r="AO248" s="8">
        <v>-0.78097610763213698</v>
      </c>
      <c r="AP248" s="8">
        <v>0.60427594953066588</v>
      </c>
      <c r="AQ248" s="8">
        <v>-1.69528156473319</v>
      </c>
    </row>
    <row r="249" spans="32:43" x14ac:dyDescent="0.25">
      <c r="AF249" t="str">
        <v>Brazil</v>
      </c>
      <c r="AG249">
        <v>75</v>
      </c>
      <c r="AH249" s="8">
        <v>72.947168641380188</v>
      </c>
      <c r="AI249" s="8">
        <v>2.0528313586198124</v>
      </c>
      <c r="AJ249" s="8">
        <v>2.0896810985482825</v>
      </c>
      <c r="AK249" s="8">
        <v>1.7634145207165906E-2</v>
      </c>
      <c r="AL249" s="8">
        <v>0.44983351457878945</v>
      </c>
      <c r="AM249" s="8">
        <v>1.8161628025502343E-4</v>
      </c>
      <c r="AN249" s="8">
        <v>-1.0386467129748296</v>
      </c>
      <c r="AO249" s="8">
        <v>-0.77848291017820126</v>
      </c>
      <c r="AP249" s="8">
        <v>0.67069629086404636</v>
      </c>
      <c r="AQ249" s="8">
        <v>2.0896810985482825</v>
      </c>
    </row>
    <row r="250" spans="32:43" x14ac:dyDescent="0.25">
      <c r="AF250" t="str">
        <v>Bulgaria</v>
      </c>
      <c r="AG250">
        <v>74.3</v>
      </c>
      <c r="AH250" s="8">
        <v>74.970081767226105</v>
      </c>
      <c r="AI250" s="8">
        <v>-0.67008176722610813</v>
      </c>
      <c r="AJ250" s="8">
        <v>-0.67842526767720246</v>
      </c>
      <c r="AK250" s="8">
        <v>1.2298333874946775E-2</v>
      </c>
      <c r="AL250" s="8">
        <v>-0.14643674713490371</v>
      </c>
      <c r="AM250" s="8">
        <v>1.3350288266944229E-5</v>
      </c>
      <c r="AN250" s="8">
        <v>-1.0386467129748296</v>
      </c>
      <c r="AO250" s="8">
        <v>-0.77373923787806342</v>
      </c>
      <c r="AP250" s="8">
        <v>0.38267054646902693</v>
      </c>
      <c r="AQ250" s="8">
        <v>-0.67842526767720246</v>
      </c>
    </row>
    <row r="251" spans="32:43" x14ac:dyDescent="0.25">
      <c r="AF251" t="str">
        <v>Bulgaria</v>
      </c>
      <c r="AG251">
        <v>74.099999999999994</v>
      </c>
      <c r="AH251" s="8">
        <v>78.34843900229383</v>
      </c>
      <c r="AI251" s="8">
        <v>-4.2484390022938356</v>
      </c>
      <c r="AJ251" s="8">
        <v>-4.3028560216755274</v>
      </c>
      <c r="AK251" s="8">
        <v>1.2646720947102954E-2</v>
      </c>
      <c r="AL251" s="8">
        <v>-0.92859911632039893</v>
      </c>
      <c r="AM251" s="8">
        <v>5.5224513602824925E-4</v>
      </c>
      <c r="AN251" s="8">
        <v>-1.0334469496720613</v>
      </c>
      <c r="AO251" s="8">
        <v>-0.77221402283765139</v>
      </c>
      <c r="AP251" s="8">
        <v>0.9636384780198427</v>
      </c>
      <c r="AQ251" s="8">
        <v>-4.3028560216755274</v>
      </c>
    </row>
    <row r="252" spans="32:43" x14ac:dyDescent="0.25">
      <c r="AF252" t="str">
        <v>Bulgaria</v>
      </c>
      <c r="AG252">
        <v>73.900000000000006</v>
      </c>
      <c r="AH252" s="8">
        <v>73.916921620913939</v>
      </c>
      <c r="AI252" s="8">
        <v>-1.6921620913933566E-2</v>
      </c>
      <c r="AJ252" s="8">
        <v>-1.7136626542094573E-2</v>
      </c>
      <c r="AK252" s="8">
        <v>1.2546555042958213E-2</v>
      </c>
      <c r="AL252" s="8">
        <v>-3.698441998545281E-3</v>
      </c>
      <c r="AM252" s="8">
        <v>8.6899143444283053E-9</v>
      </c>
      <c r="AN252" s="8">
        <v>-1.0334469496720613</v>
      </c>
      <c r="AO252" s="8">
        <v>-0.76838830597068397</v>
      </c>
      <c r="AP252" s="8">
        <v>6.0814817261464177E-2</v>
      </c>
      <c r="AQ252" s="8">
        <v>-1.7136626542094573E-2</v>
      </c>
    </row>
    <row r="253" spans="32:43" x14ac:dyDescent="0.25">
      <c r="AF253" t="str">
        <v>Bulgaria</v>
      </c>
      <c r="AG253">
        <v>73.7</v>
      </c>
      <c r="AH253" s="8">
        <v>73.773982119058331</v>
      </c>
      <c r="AI253" s="8">
        <v>-7.3982119058328522E-2</v>
      </c>
      <c r="AJ253" s="8">
        <v>-7.4913832249053861E-2</v>
      </c>
      <c r="AK253" s="8">
        <v>1.2437131605119679E-2</v>
      </c>
      <c r="AL253" s="8">
        <v>-1.6168865770325697E-2</v>
      </c>
      <c r="AM253" s="8">
        <v>1.646207564972375E-7</v>
      </c>
      <c r="AN253" s="8">
        <v>-1.0334469496720613</v>
      </c>
      <c r="AO253" s="8">
        <v>-0.76759047410442449</v>
      </c>
      <c r="AP253" s="8">
        <v>0.12715685498755344</v>
      </c>
      <c r="AQ253" s="8">
        <v>-7.4913832249053861E-2</v>
      </c>
    </row>
    <row r="254" spans="32:43" x14ac:dyDescent="0.25">
      <c r="AF254" t="str">
        <v>Bulgaria</v>
      </c>
      <c r="AG254">
        <v>73.400000000000006</v>
      </c>
      <c r="AH254" s="8">
        <v>73.120862757512086</v>
      </c>
      <c r="AI254" s="8">
        <v>0.27913724248791993</v>
      </c>
      <c r="AJ254" s="8">
        <v>0.28267752676934921</v>
      </c>
      <c r="AK254" s="8">
        <v>1.2524109439792671E-2</v>
      </c>
      <c r="AL254" s="8">
        <v>6.1008408892809889E-2</v>
      </c>
      <c r="AM254" s="8">
        <v>2.3603138492648327E-6</v>
      </c>
      <c r="AN254" s="8">
        <v>-1.0334469496720613</v>
      </c>
      <c r="AO254" s="8">
        <v>-0.76424040288929518</v>
      </c>
      <c r="AP254" s="8">
        <v>0.24699880342384228</v>
      </c>
      <c r="AQ254" s="8">
        <v>0.28267752676934921</v>
      </c>
    </row>
    <row r="255" spans="32:43" x14ac:dyDescent="0.25">
      <c r="AF255" t="str">
        <v>Bulgaria</v>
      </c>
      <c r="AG255">
        <v>73.2</v>
      </c>
      <c r="AH255" s="8">
        <v>73.094174463068001</v>
      </c>
      <c r="AI255" s="8">
        <v>0.10582553693200225</v>
      </c>
      <c r="AJ255" s="8">
        <v>0.10717792312291795</v>
      </c>
      <c r="AK255" s="8">
        <v>1.2618141418589539E-2</v>
      </c>
      <c r="AL255" s="8">
        <v>2.3130396322605259E-2</v>
      </c>
      <c r="AM255" s="8">
        <v>3.4185851327700193E-7</v>
      </c>
      <c r="AN255" s="8">
        <v>-1.0334469496720613</v>
      </c>
      <c r="AO255" s="8">
        <v>-0.7607097598761704</v>
      </c>
      <c r="AP255" s="8">
        <v>0.15208680522190365</v>
      </c>
      <c r="AQ255" s="8">
        <v>0.10717792312291795</v>
      </c>
    </row>
    <row r="256" spans="32:43" x14ac:dyDescent="0.25">
      <c r="AF256" t="str">
        <v>Bulgaria</v>
      </c>
      <c r="AG256">
        <v>72.900000000000006</v>
      </c>
      <c r="AH256" s="8">
        <v>72.827997488290478</v>
      </c>
      <c r="AI256" s="8">
        <v>7.2002511709527539E-2</v>
      </c>
      <c r="AJ256" s="8">
        <v>7.295271764430139E-2</v>
      </c>
      <c r="AK256" s="8">
        <v>1.3024955964037122E-2</v>
      </c>
      <c r="AL256" s="8">
        <v>1.5740906019174147E-2</v>
      </c>
      <c r="AM256" s="8">
        <v>1.6349314511330452E-7</v>
      </c>
      <c r="AN256" s="8">
        <v>-1.0205681915260707</v>
      </c>
      <c r="AO256" s="8">
        <v>-0.7606235385919855</v>
      </c>
      <c r="AP256" s="8">
        <v>0.12546276746180177</v>
      </c>
      <c r="AQ256" s="8">
        <v>7.295271764430139E-2</v>
      </c>
    </row>
    <row r="257" spans="32:43" x14ac:dyDescent="0.25">
      <c r="AF257" t="str">
        <v>Bulgaria</v>
      </c>
      <c r="AG257">
        <v>72.599999999999994</v>
      </c>
      <c r="AH257" s="8">
        <v>71.901896564453807</v>
      </c>
      <c r="AI257" s="8">
        <v>0.69810343554618726</v>
      </c>
      <c r="AJ257" s="8">
        <v>0.70737787371633198</v>
      </c>
      <c r="AK257" s="8">
        <v>1.311100970888425E-2</v>
      </c>
      <c r="AL257" s="8">
        <v>0.15262328207040707</v>
      </c>
      <c r="AM257" s="8">
        <v>1.5473174252766993E-5</v>
      </c>
      <c r="AN257" s="8">
        <v>-1.0205681915260707</v>
      </c>
      <c r="AO257" s="8">
        <v>-0.75942820825905399</v>
      </c>
      <c r="AP257" s="8">
        <v>0.39067029842362866</v>
      </c>
      <c r="AQ257" s="8">
        <v>0.70737787371633198</v>
      </c>
    </row>
    <row r="258" spans="32:43" x14ac:dyDescent="0.25">
      <c r="AF258" t="str">
        <v>Bulgaria</v>
      </c>
      <c r="AG258">
        <v>72.2</v>
      </c>
      <c r="AH258" s="8">
        <v>72.239174983409043</v>
      </c>
      <c r="AI258" s="8">
        <v>-3.9174983409040465E-2</v>
      </c>
      <c r="AJ258" s="8">
        <v>-3.9724453241063662E-2</v>
      </c>
      <c r="AK258" s="8">
        <v>1.383203007701078E-2</v>
      </c>
      <c r="AL258" s="8">
        <v>-8.5677846114473408E-3</v>
      </c>
      <c r="AM258" s="8">
        <v>5.1480424133308386E-8</v>
      </c>
      <c r="AN258" s="8">
        <v>-1.0205681915260707</v>
      </c>
      <c r="AO258" s="8">
        <v>-0.75758175311330511</v>
      </c>
      <c r="AP258" s="8">
        <v>9.256232825208828E-2</v>
      </c>
      <c r="AQ258" s="8">
        <v>-3.9724453241063662E-2</v>
      </c>
    </row>
    <row r="259" spans="32:43" x14ac:dyDescent="0.25">
      <c r="AF259" t="str">
        <v>Bulgaria</v>
      </c>
      <c r="AG259">
        <v>72.099999999999994</v>
      </c>
      <c r="AH259" s="8">
        <v>76.35691268822427</v>
      </c>
      <c r="AI259" s="8">
        <v>-4.2569126882242756</v>
      </c>
      <c r="AJ259" s="8">
        <v>-4.3198205716548301</v>
      </c>
      <c r="AK259" s="8">
        <v>1.4562614901955519E-2</v>
      </c>
      <c r="AL259" s="8">
        <v>-0.93135530092697227</v>
      </c>
      <c r="AM259" s="8">
        <v>6.4093076223365429E-4</v>
      </c>
      <c r="AN259" s="8">
        <v>-1.0205681915260707</v>
      </c>
      <c r="AO259" s="8">
        <v>-0.75342073121547448</v>
      </c>
      <c r="AP259" s="8">
        <v>0.96506751107213851</v>
      </c>
      <c r="AQ259" s="8">
        <v>-4.3198205716548301</v>
      </c>
    </row>
    <row r="260" spans="32:43" x14ac:dyDescent="0.25">
      <c r="AF260" t="str">
        <v>Bulgaria</v>
      </c>
      <c r="AG260">
        <v>72.2</v>
      </c>
      <c r="AH260" s="8">
        <v>71.909181639636998</v>
      </c>
      <c r="AI260" s="8">
        <v>0.29081836036300501</v>
      </c>
      <c r="AJ260" s="8">
        <v>0.29519420763235193</v>
      </c>
      <c r="AK260" s="8">
        <v>1.4823621724979124E-2</v>
      </c>
      <c r="AL260" s="8">
        <v>6.3635577797310966E-2</v>
      </c>
      <c r="AM260" s="8">
        <v>3.0465641106488448E-6</v>
      </c>
      <c r="AN260" s="8">
        <v>-1.0205681915260707</v>
      </c>
      <c r="AO260" s="8">
        <v>-0.75227209498202408</v>
      </c>
      <c r="AP260" s="8">
        <v>0.25226093196789501</v>
      </c>
      <c r="AQ260" s="8">
        <v>0.29519420763235193</v>
      </c>
    </row>
    <row r="261" spans="32:43" x14ac:dyDescent="0.25">
      <c r="AF261" t="str">
        <v>Bulgaria</v>
      </c>
      <c r="AG261">
        <v>72</v>
      </c>
      <c r="AH261" s="8">
        <v>70.825660165041327</v>
      </c>
      <c r="AI261" s="8">
        <v>1.1743398349586727</v>
      </c>
      <c r="AJ261" s="8">
        <v>1.1934240879350684</v>
      </c>
      <c r="AK261" s="8">
        <v>1.5991174612049519E-2</v>
      </c>
      <c r="AL261" s="8">
        <v>0.25711621214272912</v>
      </c>
      <c r="AM261" s="8">
        <v>5.3716820527194711E-5</v>
      </c>
      <c r="AN261" s="8">
        <v>-1.0205681915260707</v>
      </c>
      <c r="AO261" s="8">
        <v>-0.75134695186902323</v>
      </c>
      <c r="AP261" s="8">
        <v>0.50706627983206409</v>
      </c>
      <c r="AQ261" s="8">
        <v>1.1934240879350684</v>
      </c>
    </row>
    <row r="262" spans="32:43" x14ac:dyDescent="0.25">
      <c r="AF262" t="str">
        <v>Bulgaria</v>
      </c>
      <c r="AG262">
        <v>71.8</v>
      </c>
      <c r="AH262" s="8">
        <v>70.912892738921897</v>
      </c>
      <c r="AI262" s="8">
        <v>0.8871072610780999</v>
      </c>
      <c r="AJ262" s="8">
        <v>0.90281570858446292</v>
      </c>
      <c r="AK262" s="8">
        <v>1.7399395421455979E-2</v>
      </c>
      <c r="AL262" s="8">
        <v>0.19436711380346181</v>
      </c>
      <c r="AM262" s="8">
        <v>3.3448196580253603E-5</v>
      </c>
      <c r="AN262" s="8">
        <v>-1.0205681915260707</v>
      </c>
      <c r="AO262" s="8">
        <v>-0.75106507229219166</v>
      </c>
      <c r="AP262" s="8">
        <v>0.4408708584194036</v>
      </c>
      <c r="AQ262" s="8">
        <v>0.90281570858446292</v>
      </c>
    </row>
    <row r="263" spans="32:43" x14ac:dyDescent="0.25">
      <c r="AF263" t="str">
        <v>Bulgaria</v>
      </c>
      <c r="AG263">
        <v>71.599999999999994</v>
      </c>
      <c r="AH263" s="8">
        <v>76.485086599082365</v>
      </c>
      <c r="AI263" s="8">
        <v>-4.8850865990823706</v>
      </c>
      <c r="AJ263" s="8">
        <v>-4.9871619384767572</v>
      </c>
      <c r="AK263" s="8">
        <v>2.0467620793874569E-2</v>
      </c>
      <c r="AL263" s="8">
        <v>-1.0720080188612711</v>
      </c>
      <c r="AM263" s="8">
        <v>1.2006450589760174E-3</v>
      </c>
      <c r="AN263" s="8">
        <v>-1.0028172174115717</v>
      </c>
      <c r="AO263" s="8">
        <v>-0.74964155901542551</v>
      </c>
      <c r="AP263" s="8">
        <v>1.0353782008818184</v>
      </c>
      <c r="AQ263" s="8">
        <v>-4.9871619384767572</v>
      </c>
    </row>
    <row r="264" spans="32:43" x14ac:dyDescent="0.25">
      <c r="AF264" t="str">
        <v>Bulgaria</v>
      </c>
      <c r="AG264">
        <v>71.099999999999994</v>
      </c>
      <c r="AH264" s="8">
        <v>72.152260774603207</v>
      </c>
      <c r="AI264" s="8">
        <v>-1.0522607746032122</v>
      </c>
      <c r="AJ264" s="8">
        <v>-1.0750587591775798</v>
      </c>
      <c r="AK264" s="8">
        <v>2.1206268382770226E-2</v>
      </c>
      <c r="AL264" s="8">
        <v>-0.23100051971172686</v>
      </c>
      <c r="AM264" s="8">
        <v>5.7805477415484363E-5</v>
      </c>
      <c r="AN264" s="8">
        <v>-1.0028172174115717</v>
      </c>
      <c r="AO264" s="8">
        <v>-0.74843539076504473</v>
      </c>
      <c r="AP264" s="8">
        <v>0.48062513429046433</v>
      </c>
      <c r="AQ264" s="8">
        <v>-1.0750587591775798</v>
      </c>
    </row>
    <row r="265" spans="32:43" x14ac:dyDescent="0.25">
      <c r="AF265" t="str">
        <v>Burkina Faso</v>
      </c>
      <c r="AG265">
        <v>59.3</v>
      </c>
      <c r="AH265" s="8">
        <v>58.928156313429021</v>
      </c>
      <c r="AI265" s="8">
        <v>0.37184368657097622</v>
      </c>
      <c r="AJ265" s="8">
        <v>0.37553073794501468</v>
      </c>
      <c r="AK265" s="8">
        <v>9.8182412289731253E-3</v>
      </c>
      <c r="AL265" s="8">
        <v>8.1159267127645887E-2</v>
      </c>
      <c r="AM265" s="8">
        <v>3.2656152428041495E-6</v>
      </c>
      <c r="AN265" s="8">
        <v>-1.0028172174115717</v>
      </c>
      <c r="AO265" s="8">
        <v>-0.74649302026267306</v>
      </c>
      <c r="AP265" s="8">
        <v>0.28488465583047096</v>
      </c>
      <c r="AQ265" s="8">
        <v>0.37553073794501468</v>
      </c>
    </row>
    <row r="266" spans="32:43" x14ac:dyDescent="0.25">
      <c r="AF266" t="str">
        <v>Burkina Faso</v>
      </c>
      <c r="AG266">
        <v>59</v>
      </c>
      <c r="AH266" s="8">
        <v>66.557468354605007</v>
      </c>
      <c r="AI266" s="8">
        <v>-7.5574683546050068</v>
      </c>
      <c r="AJ266" s="8">
        <v>-7.6513758177862519</v>
      </c>
      <c r="AK266" s="8">
        <v>1.2273278089797859E-2</v>
      </c>
      <c r="AL266" s="8">
        <v>-1.6515552275525938</v>
      </c>
      <c r="AM266" s="8">
        <v>1.6946498502806123E-3</v>
      </c>
      <c r="AN266" s="8">
        <v>-1.0028172174115717</v>
      </c>
      <c r="AO266" s="8">
        <v>-0.74465536889427864</v>
      </c>
      <c r="AP266" s="8">
        <v>1.2851284867874471</v>
      </c>
      <c r="AQ266" s="8">
        <v>-7.6513758177862519</v>
      </c>
    </row>
    <row r="267" spans="32:43" x14ac:dyDescent="0.25">
      <c r="AF267" t="str">
        <v>Burkina Faso</v>
      </c>
      <c r="AG267">
        <v>58.6</v>
      </c>
      <c r="AH267" s="8">
        <v>57.880781927415754</v>
      </c>
      <c r="AI267" s="8">
        <v>0.71921807258424764</v>
      </c>
      <c r="AJ267" s="8">
        <v>0.72670279004578897</v>
      </c>
      <c r="AK267" s="8">
        <v>1.0299557899137429E-2</v>
      </c>
      <c r="AL267" s="8">
        <v>0.15701598754188062</v>
      </c>
      <c r="AM267" s="8">
        <v>1.28284023718314E-5</v>
      </c>
      <c r="AN267" s="8">
        <v>-1.0028172174115717</v>
      </c>
      <c r="AO267" s="8">
        <v>-0.74112494879001167</v>
      </c>
      <c r="AP267" s="8">
        <v>0.39625242906748298</v>
      </c>
      <c r="AQ267" s="8">
        <v>0.72670279004578897</v>
      </c>
    </row>
    <row r="268" spans="32:43" x14ac:dyDescent="0.25">
      <c r="AF268" t="str">
        <v>Burkina Faso</v>
      </c>
      <c r="AG268">
        <v>58.1</v>
      </c>
      <c r="AH268" s="8">
        <v>57.143389739278049</v>
      </c>
      <c r="AI268" s="8">
        <v>0.95661026072195199</v>
      </c>
      <c r="AJ268" s="8">
        <v>0.9668209386180977</v>
      </c>
      <c r="AK268" s="8">
        <v>1.0561084776194567E-2</v>
      </c>
      <c r="AL268" s="8">
        <v>0.20886982671085957</v>
      </c>
      <c r="AM268" s="8">
        <v>2.3283108317291904E-5</v>
      </c>
      <c r="AN268" s="8">
        <v>-0.99032898964496086</v>
      </c>
      <c r="AO268" s="8">
        <v>-0.73878559561274426</v>
      </c>
      <c r="AP268" s="8">
        <v>0.45702278576768968</v>
      </c>
      <c r="AQ268" s="8">
        <v>0.9668209386180977</v>
      </c>
    </row>
    <row r="269" spans="32:43" x14ac:dyDescent="0.25">
      <c r="AF269" t="str">
        <v>Burkina Faso</v>
      </c>
      <c r="AG269">
        <v>57.5</v>
      </c>
      <c r="AH269" s="8">
        <v>56.366768112065898</v>
      </c>
      <c r="AI269" s="8">
        <v>1.1332318879341017</v>
      </c>
      <c r="AJ269" s="8">
        <v>1.1458254529341345</v>
      </c>
      <c r="AK269" s="8">
        <v>1.0990823225111883E-2</v>
      </c>
      <c r="AL269" s="8">
        <v>0.24748779779168231</v>
      </c>
      <c r="AM269" s="8">
        <v>3.4033568496262724E-5</v>
      </c>
      <c r="AN269" s="8">
        <v>-0.99032898964496086</v>
      </c>
      <c r="AO269" s="8">
        <v>-0.73470931770795223</v>
      </c>
      <c r="AP269" s="8">
        <v>0.49748145472136174</v>
      </c>
      <c r="AQ269" s="8">
        <v>1.1458254529341345</v>
      </c>
    </row>
    <row r="270" spans="32:43" x14ac:dyDescent="0.25">
      <c r="AF270" t="str">
        <v>Burkina Faso</v>
      </c>
      <c r="AG270">
        <v>56.9</v>
      </c>
      <c r="AH270" s="8">
        <v>55.915820924514875</v>
      </c>
      <c r="AI270" s="8">
        <v>0.98417907548512318</v>
      </c>
      <c r="AJ270" s="8">
        <v>0.99552871945599763</v>
      </c>
      <c r="AK270" s="8">
        <v>1.1400619338311407E-2</v>
      </c>
      <c r="AL270" s="8">
        <v>0.21498052818589078</v>
      </c>
      <c r="AM270" s="8">
        <v>2.6648720782372704E-5</v>
      </c>
      <c r="AN270" s="8">
        <v>-0.99032898964496086</v>
      </c>
      <c r="AO270" s="8">
        <v>-0.7332734167087186</v>
      </c>
      <c r="AP270" s="8">
        <v>0.46365992730221012</v>
      </c>
      <c r="AQ270" s="8">
        <v>0.99552871945599763</v>
      </c>
    </row>
    <row r="271" spans="32:43" x14ac:dyDescent="0.25">
      <c r="AF271" t="str">
        <v>Burkina Faso</v>
      </c>
      <c r="AG271">
        <v>56.1</v>
      </c>
      <c r="AH271" s="8">
        <v>54.81382134068145</v>
      </c>
      <c r="AI271" s="8">
        <v>1.2861786593185514</v>
      </c>
      <c r="AJ271" s="8">
        <v>1.3019579901729688</v>
      </c>
      <c r="AK271" s="8">
        <v>1.2119692780810203E-2</v>
      </c>
      <c r="AL271" s="8">
        <v>0.28105046008189849</v>
      </c>
      <c r="AM271" s="8">
        <v>4.8453582009733151E-5</v>
      </c>
      <c r="AN271" s="8">
        <v>-0.99032898964496086</v>
      </c>
      <c r="AO271" s="8">
        <v>-0.73018095242373615</v>
      </c>
      <c r="AP271" s="8">
        <v>0.53014192447107833</v>
      </c>
      <c r="AQ271" s="8">
        <v>1.3019579901729688</v>
      </c>
    </row>
    <row r="272" spans="32:43" x14ac:dyDescent="0.25">
      <c r="AF272" t="str">
        <v>Burkina Faso</v>
      </c>
      <c r="AG272">
        <v>55.3</v>
      </c>
      <c r="AH272" s="8">
        <v>53.574369521657431</v>
      </c>
      <c r="AI272" s="8">
        <v>1.7256304783425662</v>
      </c>
      <c r="AJ272" s="8">
        <v>1.748439452274402</v>
      </c>
      <c r="AK272" s="8">
        <v>1.3045332454701561E-2</v>
      </c>
      <c r="AL272" s="8">
        <v>0.37725444485396031</v>
      </c>
      <c r="AM272" s="8">
        <v>9.4058203869160756E-5</v>
      </c>
      <c r="AN272" s="8">
        <v>-0.98044852568054008</v>
      </c>
      <c r="AO272" s="8">
        <v>-0.73013228095809568</v>
      </c>
      <c r="AP272" s="8">
        <v>0.61421042392160707</v>
      </c>
      <c r="AQ272" s="8">
        <v>1.748439452274402</v>
      </c>
    </row>
    <row r="273" spans="32:43" x14ac:dyDescent="0.25">
      <c r="AF273" t="str">
        <v>Burkina Faso</v>
      </c>
      <c r="AG273">
        <v>54.3</v>
      </c>
      <c r="AH273" s="8">
        <v>62.533372028952527</v>
      </c>
      <c r="AI273" s="8">
        <v>-8.2333720289525303</v>
      </c>
      <c r="AJ273" s="8">
        <v>-8.3775745661985734</v>
      </c>
      <c r="AK273" s="8">
        <v>1.7212921962863094E-2</v>
      </c>
      <c r="AL273" s="8">
        <v>-1.803778417160691</v>
      </c>
      <c r="AM273" s="8">
        <v>2.8492564416771611E-3</v>
      </c>
      <c r="AN273" s="8">
        <v>-0.98044852568054008</v>
      </c>
      <c r="AO273" s="8">
        <v>-0.72769221068612222</v>
      </c>
      <c r="AP273" s="8">
        <v>1.3430481812506545</v>
      </c>
      <c r="AQ273" s="8">
        <v>-8.3775745661985734</v>
      </c>
    </row>
    <row r="274" spans="32:43" x14ac:dyDescent="0.25">
      <c r="AF274" t="str">
        <v>Burundi</v>
      </c>
      <c r="AG274">
        <v>59.1</v>
      </c>
      <c r="AH274" s="8">
        <v>62.312971580797196</v>
      </c>
      <c r="AI274" s="8">
        <v>-3.2129715807971948</v>
      </c>
      <c r="AJ274" s="8">
        <v>-3.2403937750434908</v>
      </c>
      <c r="AK274" s="8">
        <v>8.4626116916693608E-3</v>
      </c>
      <c r="AL274" s="8">
        <v>-0.70078936418954296</v>
      </c>
      <c r="AM274" s="8">
        <v>2.0957541120531075E-4</v>
      </c>
      <c r="AN274" s="8">
        <v>-0.97554401628441823</v>
      </c>
      <c r="AO274" s="8">
        <v>-0.72719289591582115</v>
      </c>
      <c r="AP274" s="8">
        <v>0.83713162895063464</v>
      </c>
      <c r="AQ274" s="8">
        <v>-3.2403937750434908</v>
      </c>
    </row>
    <row r="275" spans="32:43" x14ac:dyDescent="0.25">
      <c r="AF275" t="str">
        <v>Burundi</v>
      </c>
      <c r="AG275">
        <v>58.6</v>
      </c>
      <c r="AH275" s="8">
        <v>70.813881639037731</v>
      </c>
      <c r="AI275" s="8">
        <v>-12.21388163903773</v>
      </c>
      <c r="AJ275" s="8">
        <v>-12.329111630122059</v>
      </c>
      <c r="AK275" s="8">
        <v>9.3461714470004943E-3</v>
      </c>
      <c r="AL275" s="8">
        <v>-2.6651883805758372</v>
      </c>
      <c r="AM275" s="8">
        <v>3.3507162199065276E-3</v>
      </c>
      <c r="AN275" s="8">
        <v>-0.97554401628441823</v>
      </c>
      <c r="AO275" s="8">
        <v>-0.72698614828046704</v>
      </c>
      <c r="AP275" s="8">
        <v>1.6325404682812115</v>
      </c>
      <c r="AQ275" s="8">
        <v>-12.329111630122059</v>
      </c>
    </row>
    <row r="276" spans="32:43" x14ac:dyDescent="0.25">
      <c r="AF276" t="str">
        <v>Burundi</v>
      </c>
      <c r="AG276">
        <v>58</v>
      </c>
      <c r="AH276" s="8">
        <v>61.121201057579171</v>
      </c>
      <c r="AI276" s="8">
        <v>-3.1212010575791709</v>
      </c>
      <c r="AJ276" s="8">
        <v>-3.1489200377580842</v>
      </c>
      <c r="AK276" s="8">
        <v>8.8026942083445549E-3</v>
      </c>
      <c r="AL276" s="8">
        <v>-0.68088984061769997</v>
      </c>
      <c r="AM276" s="8">
        <v>2.0586343512074312E-4</v>
      </c>
      <c r="AN276" s="8">
        <v>-0.97554401628441823</v>
      </c>
      <c r="AO276" s="8">
        <v>-0.72456639730522121</v>
      </c>
      <c r="AP276" s="8">
        <v>0.82516049385419554</v>
      </c>
      <c r="AQ276" s="8">
        <v>-3.1489200377580842</v>
      </c>
    </row>
    <row r="277" spans="32:43" x14ac:dyDescent="0.25">
      <c r="AF277" t="str">
        <v>Burundi</v>
      </c>
      <c r="AG277">
        <v>57.4</v>
      </c>
      <c r="AH277" s="8">
        <v>60.351079429329232</v>
      </c>
      <c r="AI277" s="8">
        <v>-2.9510794293292335</v>
      </c>
      <c r="AJ277" s="8">
        <v>-2.9772937950341096</v>
      </c>
      <c r="AK277" s="8">
        <v>8.8047628180328071E-3</v>
      </c>
      <c r="AL277" s="8">
        <v>-0.64377848846294072</v>
      </c>
      <c r="AM277" s="8">
        <v>1.8407778548606496E-4</v>
      </c>
      <c r="AN277" s="8">
        <v>-0.96823093621551704</v>
      </c>
      <c r="AO277" s="8">
        <v>-0.72418343874793945</v>
      </c>
      <c r="AP277" s="8">
        <v>0.80235807995117781</v>
      </c>
      <c r="AQ277" s="8">
        <v>-2.9772937950341096</v>
      </c>
    </row>
    <row r="278" spans="32:43" x14ac:dyDescent="0.25">
      <c r="AF278" t="str">
        <v>Burundi</v>
      </c>
      <c r="AG278">
        <v>56.8</v>
      </c>
      <c r="AH278" s="8">
        <v>69.023445001752521</v>
      </c>
      <c r="AI278" s="8">
        <v>-12.223445001752523</v>
      </c>
      <c r="AJ278" s="8">
        <v>-12.348775221811495</v>
      </c>
      <c r="AK278" s="8">
        <v>1.0149202476177833E-2</v>
      </c>
      <c r="AL278" s="8">
        <v>-2.6683569136030489</v>
      </c>
      <c r="AM278" s="8">
        <v>3.6502282558679607E-3</v>
      </c>
      <c r="AN278" s="8">
        <v>-0.96823093621551704</v>
      </c>
      <c r="AO278" s="8">
        <v>-0.72417704240296599</v>
      </c>
      <c r="AP278" s="8">
        <v>1.6335106101899213</v>
      </c>
      <c r="AQ278" s="8">
        <v>-12.348775221811495</v>
      </c>
    </row>
    <row r="279" spans="32:43" x14ac:dyDescent="0.25">
      <c r="AF279" t="str">
        <v>Burundi</v>
      </c>
      <c r="AG279">
        <v>56.2</v>
      </c>
      <c r="AH279" s="8">
        <v>58.083866050980603</v>
      </c>
      <c r="AI279" s="8">
        <v>-1.8838660509806004</v>
      </c>
      <c r="AJ279" s="8">
        <v>-1.9016269889199215</v>
      </c>
      <c r="AK279" s="8">
        <v>9.339864254560671E-3</v>
      </c>
      <c r="AL279" s="8">
        <v>-0.41107668102201966</v>
      </c>
      <c r="AM279" s="8">
        <v>7.9658397273243276E-5</v>
      </c>
      <c r="AN279" s="8">
        <v>-0.96823093621551704</v>
      </c>
      <c r="AO279" s="8">
        <v>-0.72232551831473168</v>
      </c>
      <c r="AP279" s="8">
        <v>0.64115261913371269</v>
      </c>
      <c r="AQ279" s="8">
        <v>-1.9016269889199215</v>
      </c>
    </row>
    <row r="280" spans="32:43" x14ac:dyDescent="0.25">
      <c r="AF280" t="str">
        <v>Burundi</v>
      </c>
      <c r="AG280">
        <v>55.3</v>
      </c>
      <c r="AH280" s="8">
        <v>66.954328714009563</v>
      </c>
      <c r="AI280" s="8">
        <v>-11.654328714009566</v>
      </c>
      <c r="AJ280" s="8">
        <v>-11.793193467611347</v>
      </c>
      <c r="AK280" s="8">
        <v>1.1774991564681554E-2</v>
      </c>
      <c r="AL280" s="8">
        <v>-2.5462116949323041</v>
      </c>
      <c r="AM280" s="8">
        <v>3.8624581424536921E-3</v>
      </c>
      <c r="AN280" s="8">
        <v>-0.96823093621551704</v>
      </c>
      <c r="AO280" s="8">
        <v>-0.7212056724624093</v>
      </c>
      <c r="AP280" s="8">
        <v>1.5956853370675261</v>
      </c>
      <c r="AQ280" s="8">
        <v>-11.793193467611347</v>
      </c>
    </row>
    <row r="281" spans="32:43" x14ac:dyDescent="0.25">
      <c r="AF281" t="str">
        <v>Burundi</v>
      </c>
      <c r="AG281">
        <v>54.8</v>
      </c>
      <c r="AH281" s="8">
        <v>54.9160428462623</v>
      </c>
      <c r="AI281" s="8">
        <v>-0.1160428462623031</v>
      </c>
      <c r="AJ281" s="8">
        <v>-0.11731862385703723</v>
      </c>
      <c r="AK281" s="8">
        <v>1.0874467776648775E-2</v>
      </c>
      <c r="AL281" s="8">
        <v>-2.5341238224052199E-2</v>
      </c>
      <c r="AM281" s="8">
        <v>3.5300614521877802E-7</v>
      </c>
      <c r="AN281" s="8">
        <v>-0.96823093621551704</v>
      </c>
      <c r="AO281" s="8">
        <v>-0.71873424470983305</v>
      </c>
      <c r="AP281" s="8">
        <v>0.1591893156717881</v>
      </c>
      <c r="AQ281" s="8">
        <v>-0.11731862385703723</v>
      </c>
    </row>
    <row r="282" spans="32:43" x14ac:dyDescent="0.25">
      <c r="AF282" t="str">
        <v>Burundi</v>
      </c>
      <c r="AG282">
        <v>54.1</v>
      </c>
      <c r="AH282" s="8">
        <v>53.349186417823567</v>
      </c>
      <c r="AI282" s="8">
        <v>0.75081358217643412</v>
      </c>
      <c r="AJ282" s="8">
        <v>0.76031221326796472</v>
      </c>
      <c r="AK282" s="8">
        <v>1.2493066566304011E-2</v>
      </c>
      <c r="AL282" s="8">
        <v>0.16409570303529586</v>
      </c>
      <c r="AM282" s="8">
        <v>1.7033085348705711E-5</v>
      </c>
      <c r="AN282" s="8">
        <v>-0.95615619123390583</v>
      </c>
      <c r="AO282" s="8">
        <v>-0.71848170397966504</v>
      </c>
      <c r="AP282" s="8">
        <v>0.40508727829357449</v>
      </c>
      <c r="AQ282" s="8">
        <v>0.76031221326796472</v>
      </c>
    </row>
    <row r="283" spans="32:43" x14ac:dyDescent="0.25">
      <c r="AF283" t="str">
        <v>Burundi</v>
      </c>
      <c r="AG283">
        <v>53.4</v>
      </c>
      <c r="AH283" s="8">
        <v>51.952929467551677</v>
      </c>
      <c r="AI283" s="8">
        <v>1.447070532448322</v>
      </c>
      <c r="AJ283" s="8">
        <v>1.4664326893707758</v>
      </c>
      <c r="AK283" s="8">
        <v>1.3203576995246748E-2</v>
      </c>
      <c r="AL283" s="8">
        <v>0.31638150077003196</v>
      </c>
      <c r="AM283" s="8">
        <v>6.6966284523351991E-5</v>
      </c>
      <c r="AN283" s="8">
        <v>-0.95615619123390583</v>
      </c>
      <c r="AO283" s="8">
        <v>-0.71793938058086726</v>
      </c>
      <c r="AP283" s="8">
        <v>0.56247800025426054</v>
      </c>
      <c r="AQ283" s="8">
        <v>1.4664326893707758</v>
      </c>
    </row>
    <row r="284" spans="32:43" x14ac:dyDescent="0.25">
      <c r="AF284" t="str">
        <v>Burundi</v>
      </c>
      <c r="AG284">
        <v>52.6</v>
      </c>
      <c r="AH284" s="8">
        <v>51.645898144967582</v>
      </c>
      <c r="AI284" s="8">
        <v>0.95410185503241962</v>
      </c>
      <c r="AJ284" s="8">
        <v>0.96780644525410786</v>
      </c>
      <c r="AK284" s="8">
        <v>1.4160465957725575E-2</v>
      </c>
      <c r="AL284" s="8">
        <v>0.20870208624382486</v>
      </c>
      <c r="AM284" s="8">
        <v>3.1282027915372152E-5</v>
      </c>
      <c r="AN284" s="8">
        <v>-0.95615619123390583</v>
      </c>
      <c r="AO284" s="8">
        <v>-0.71655231426097277</v>
      </c>
      <c r="AP284" s="8">
        <v>0.45683923457144621</v>
      </c>
      <c r="AQ284" s="8">
        <v>0.96780644525410786</v>
      </c>
    </row>
    <row r="285" spans="32:43" x14ac:dyDescent="0.25">
      <c r="AF285" t="str">
        <v>Cabo Verde</v>
      </c>
      <c r="AG285">
        <v>73</v>
      </c>
      <c r="AH285" s="8">
        <v>72.861546303229687</v>
      </c>
      <c r="AI285" s="8">
        <v>0.13845369677031272</v>
      </c>
      <c r="AJ285" s="8">
        <v>0.13958073319491851</v>
      </c>
      <c r="AK285" s="8">
        <v>8.0744412126847447E-3</v>
      </c>
      <c r="AL285" s="8">
        <v>3.0192576888980017E-2</v>
      </c>
      <c r="AM285" s="8">
        <v>3.7102550286818251E-7</v>
      </c>
      <c r="AN285" s="8">
        <v>-0.94897780985887348</v>
      </c>
      <c r="AO285" s="8">
        <v>-0.71499718968422299</v>
      </c>
      <c r="AP285" s="8">
        <v>0.17376011305526945</v>
      </c>
      <c r="AQ285" s="8">
        <v>0.13958073319491851</v>
      </c>
    </row>
    <row r="286" spans="32:43" x14ac:dyDescent="0.25">
      <c r="AF286" t="str">
        <v>Cabo Verde</v>
      </c>
      <c r="AG286">
        <v>72.8</v>
      </c>
      <c r="AH286" s="8">
        <v>76.368323755605587</v>
      </c>
      <c r="AI286" s="8">
        <v>-3.56832375560559</v>
      </c>
      <c r="AJ286" s="8">
        <v>-3.6005063760289668</v>
      </c>
      <c r="AK286" s="8">
        <v>8.9383595145501194E-3</v>
      </c>
      <c r="AL286" s="8">
        <v>-0.77848291017820126</v>
      </c>
      <c r="AM286" s="8">
        <v>2.7329099525858191E-4</v>
      </c>
      <c r="AN286" s="8">
        <v>-0.94897780985887348</v>
      </c>
      <c r="AO286" s="8">
        <v>-0.70413955287742191</v>
      </c>
      <c r="AP286" s="8">
        <v>0.88231678561512206</v>
      </c>
      <c r="AQ286" s="8">
        <v>-3.6005063760289668</v>
      </c>
    </row>
    <row r="287" spans="32:43" x14ac:dyDescent="0.25">
      <c r="AF287" t="str">
        <v>Cabo Verde</v>
      </c>
      <c r="AG287">
        <v>72.7</v>
      </c>
      <c r="AH287" s="8">
        <v>71.824901057918609</v>
      </c>
      <c r="AI287" s="8">
        <v>0.87509894208139372</v>
      </c>
      <c r="AJ287" s="8">
        <v>0.88245623472225876</v>
      </c>
      <c r="AK287" s="8">
        <v>8.3372889797539273E-3</v>
      </c>
      <c r="AL287" s="8">
        <v>0.19085798420478473</v>
      </c>
      <c r="AM287" s="8">
        <v>1.5312691797179965E-5</v>
      </c>
      <c r="AN287" s="8">
        <v>-0.94897780985887348</v>
      </c>
      <c r="AO287" s="8">
        <v>-0.70313629144154555</v>
      </c>
      <c r="AP287" s="8">
        <v>0.43687296117382307</v>
      </c>
      <c r="AQ287" s="8">
        <v>0.88245623472225876</v>
      </c>
    </row>
    <row r="288" spans="32:43" x14ac:dyDescent="0.25">
      <c r="AF288" t="str">
        <v>Cabo Verde</v>
      </c>
      <c r="AG288">
        <v>72.599999999999994</v>
      </c>
      <c r="AH288" s="8">
        <v>71.787123164349424</v>
      </c>
      <c r="AI288" s="8">
        <v>0.81287683565057023</v>
      </c>
      <c r="AJ288" s="8">
        <v>0.81971098484044314</v>
      </c>
      <c r="AK288" s="8">
        <v>8.3372668126475771E-3</v>
      </c>
      <c r="AL288" s="8">
        <v>0.17728741867293657</v>
      </c>
      <c r="AM288" s="8">
        <v>1.3212516576595659E-5</v>
      </c>
      <c r="AN288" s="8">
        <v>-0.94897780985887348</v>
      </c>
      <c r="AO288" s="8">
        <v>-0.70078936418954296</v>
      </c>
      <c r="AP288" s="8">
        <v>0.42105512545620027</v>
      </c>
      <c r="AQ288" s="8">
        <v>0.81971098484044314</v>
      </c>
    </row>
    <row r="289" spans="32:43" x14ac:dyDescent="0.25">
      <c r="AF289" t="str">
        <v>Cabo Verde</v>
      </c>
      <c r="AG289">
        <v>72.5</v>
      </c>
      <c r="AH289" s="8">
        <v>71.31525243731646</v>
      </c>
      <c r="AI289" s="8">
        <v>1.1847475626835404</v>
      </c>
      <c r="AJ289" s="8">
        <v>1.194448642342927</v>
      </c>
      <c r="AK289" s="8">
        <v>8.1218055891944668E-3</v>
      </c>
      <c r="AL289" s="8">
        <v>0.25836389180480207</v>
      </c>
      <c r="AM289" s="8">
        <v>2.7329260908456019E-5</v>
      </c>
      <c r="AN289" s="8">
        <v>-0.94897780985887348</v>
      </c>
      <c r="AO289" s="8">
        <v>-0.69852557228159584</v>
      </c>
      <c r="AP289" s="8">
        <v>0.50829508339625129</v>
      </c>
      <c r="AQ289" s="8">
        <v>1.194448642342927</v>
      </c>
    </row>
    <row r="290" spans="32:43" x14ac:dyDescent="0.25">
      <c r="AF290" t="str">
        <v>Cabo Verde</v>
      </c>
      <c r="AG290">
        <v>72.400000000000006</v>
      </c>
      <c r="AH290" s="8">
        <v>71.124145517367083</v>
      </c>
      <c r="AI290" s="8">
        <v>1.2758544826329228</v>
      </c>
      <c r="AJ290" s="8">
        <v>1.2864600451824342</v>
      </c>
      <c r="AK290" s="8">
        <v>8.2439890684730278E-3</v>
      </c>
      <c r="AL290" s="8">
        <v>0.27824917697555335</v>
      </c>
      <c r="AM290" s="8">
        <v>3.2178837234813022E-5</v>
      </c>
      <c r="AN290" s="8">
        <v>-0.93712127394454381</v>
      </c>
      <c r="AO290" s="8">
        <v>-0.69718084116197565</v>
      </c>
      <c r="AP290" s="8">
        <v>0.52749329566882019</v>
      </c>
      <c r="AQ290" s="8">
        <v>1.2864600451824342</v>
      </c>
    </row>
    <row r="291" spans="32:43" x14ac:dyDescent="0.25">
      <c r="AF291" t="str">
        <v>Cabo Verde</v>
      </c>
      <c r="AG291">
        <v>72.400000000000006</v>
      </c>
      <c r="AH291" s="8">
        <v>70.64912474088797</v>
      </c>
      <c r="AI291" s="8">
        <v>1.7508752591120356</v>
      </c>
      <c r="AJ291" s="8">
        <v>1.7658284137174418</v>
      </c>
      <c r="AK291" s="8">
        <v>8.4680677291439459E-3</v>
      </c>
      <c r="AL291" s="8">
        <v>0.38188888528882531</v>
      </c>
      <c r="AM291" s="8">
        <v>6.2276136123950719E-5</v>
      </c>
      <c r="AN291" s="8">
        <v>-0.93712127394454381</v>
      </c>
      <c r="AO291" s="8">
        <v>-0.69699027132456348</v>
      </c>
      <c r="AP291" s="8">
        <v>0.61797158938645824</v>
      </c>
      <c r="AQ291" s="8">
        <v>1.7658284137174418</v>
      </c>
    </row>
    <row r="292" spans="32:43" x14ac:dyDescent="0.25">
      <c r="AF292" t="str">
        <v>Cabo Verde</v>
      </c>
      <c r="AG292">
        <v>72.3</v>
      </c>
      <c r="AH292" s="8">
        <v>69.779441956784396</v>
      </c>
      <c r="AI292" s="8">
        <v>2.5205580432156012</v>
      </c>
      <c r="AJ292" s="8">
        <v>2.5422386222298368</v>
      </c>
      <c r="AK292" s="8">
        <v>8.5281447715633008E-3</v>
      </c>
      <c r="AL292" s="8">
        <v>0.54978346341728734</v>
      </c>
      <c r="AM292" s="8">
        <v>1.2999526203465121E-4</v>
      </c>
      <c r="AN292" s="8">
        <v>-0.93241539434320697</v>
      </c>
      <c r="AO292" s="8">
        <v>-0.69652523344345252</v>
      </c>
      <c r="AP292" s="8">
        <v>0.74147384540338801</v>
      </c>
      <c r="AQ292" s="8">
        <v>2.5422386222298368</v>
      </c>
    </row>
    <row r="293" spans="32:43" x14ac:dyDescent="0.25">
      <c r="AF293" t="str">
        <v>Cabo Verde</v>
      </c>
      <c r="AG293">
        <v>72.099999999999994</v>
      </c>
      <c r="AH293" s="8">
        <v>70.05168995778304</v>
      </c>
      <c r="AI293" s="8">
        <v>2.0483100422169542</v>
      </c>
      <c r="AJ293" s="8">
        <v>2.0670928360956418</v>
      </c>
      <c r="AK293" s="8">
        <v>9.0865748991539215E-3</v>
      </c>
      <c r="AL293" s="8">
        <v>0.44690272553976002</v>
      </c>
      <c r="AM293" s="8">
        <v>9.1571538182994122E-5</v>
      </c>
      <c r="AN293" s="8">
        <v>-0.93241539434320697</v>
      </c>
      <c r="AO293" s="8">
        <v>-0.69581697740329829</v>
      </c>
      <c r="AP293" s="8">
        <v>0.66850783506235734</v>
      </c>
      <c r="AQ293" s="8">
        <v>2.0670928360956418</v>
      </c>
    </row>
    <row r="294" spans="32:43" x14ac:dyDescent="0.25">
      <c r="AF294" t="str">
        <v>Cabo Verde</v>
      </c>
      <c r="AG294">
        <v>71.8</v>
      </c>
      <c r="AH294" s="8">
        <v>68.168527698684812</v>
      </c>
      <c r="AI294" s="8">
        <v>3.6314723013151848</v>
      </c>
      <c r="AJ294" s="8">
        <v>3.6656006326200634</v>
      </c>
      <c r="AK294" s="8">
        <v>9.3104336029330628E-3</v>
      </c>
      <c r="AL294" s="8">
        <v>0.79240846567699541</v>
      </c>
      <c r="AM294" s="8">
        <v>2.9505334039127103E-4</v>
      </c>
      <c r="AN294" s="8">
        <v>-0.9277300733017374</v>
      </c>
      <c r="AO294" s="8">
        <v>-0.69085419835147777</v>
      </c>
      <c r="AP294" s="8">
        <v>0.89017327845593941</v>
      </c>
      <c r="AQ294" s="8">
        <v>3.6656006326200634</v>
      </c>
    </row>
    <row r="295" spans="32:43" x14ac:dyDescent="0.25">
      <c r="AF295" t="str">
        <v>Cabo Verde</v>
      </c>
      <c r="AG295">
        <v>71.400000000000006</v>
      </c>
      <c r="AH295" s="8">
        <v>72.71658794108896</v>
      </c>
      <c r="AI295" s="8">
        <v>-1.3165879410889545</v>
      </c>
      <c r="AJ295" s="8">
        <v>-1.3318941677288454</v>
      </c>
      <c r="AK295" s="8">
        <v>1.1492074228383338E-2</v>
      </c>
      <c r="AL295" s="8">
        <v>-0.28760402545181657</v>
      </c>
      <c r="AM295" s="8">
        <v>4.8081520351995341E-5</v>
      </c>
      <c r="AN295" s="8">
        <v>-0.9277300733017374</v>
      </c>
      <c r="AO295" s="8">
        <v>-0.68750226499815459</v>
      </c>
      <c r="AP295" s="8">
        <v>0.53628726019906214</v>
      </c>
      <c r="AQ295" s="8">
        <v>-1.3318941677288454</v>
      </c>
    </row>
    <row r="296" spans="32:43" x14ac:dyDescent="0.25">
      <c r="AF296" t="str">
        <v>Cabo Verde</v>
      </c>
      <c r="AG296">
        <v>71.099999999999994</v>
      </c>
      <c r="AH296" s="8">
        <v>68.328122737529625</v>
      </c>
      <c r="AI296" s="8">
        <v>2.7718772624703689</v>
      </c>
      <c r="AJ296" s="8">
        <v>2.8019630561177142</v>
      </c>
      <c r="AK296" s="8">
        <v>1.0737398404185673E-2</v>
      </c>
      <c r="AL296" s="8">
        <v>0.6052758770561153</v>
      </c>
      <c r="AM296" s="8">
        <v>1.9882189653197522E-4</v>
      </c>
      <c r="AN296" s="8">
        <v>-0.9277300733017374</v>
      </c>
      <c r="AO296" s="8">
        <v>-0.68679418939654069</v>
      </c>
      <c r="AP296" s="8">
        <v>0.77799477958153118</v>
      </c>
      <c r="AQ296" s="8">
        <v>2.8019630561177142</v>
      </c>
    </row>
    <row r="297" spans="32:43" x14ac:dyDescent="0.25">
      <c r="AF297" t="str">
        <v>Cabo Verde</v>
      </c>
      <c r="AG297">
        <v>77</v>
      </c>
      <c r="AH297" s="8">
        <v>68.320975012478556</v>
      </c>
      <c r="AI297" s="8">
        <v>8.6790249875214442</v>
      </c>
      <c r="AJ297" s="8">
        <v>8.7895134438443243</v>
      </c>
      <c r="AK297" s="8">
        <v>1.2570486071701725E-2</v>
      </c>
      <c r="AL297" s="8">
        <v>1.8969376308691379</v>
      </c>
      <c r="AM297" s="8">
        <v>2.2904566446420699E-3</v>
      </c>
      <c r="AN297" s="8">
        <v>-0.9277300733017374</v>
      </c>
      <c r="AO297" s="8">
        <v>-0.68132327596328801</v>
      </c>
      <c r="AP297" s="8">
        <v>1.3772935892064329</v>
      </c>
      <c r="AQ297" s="8">
        <v>8.7895134438443243</v>
      </c>
    </row>
    <row r="298" spans="32:43" x14ac:dyDescent="0.25">
      <c r="AF298" t="str">
        <v>Cambodia</v>
      </c>
      <c r="AG298">
        <v>68.3</v>
      </c>
      <c r="AH298" s="8">
        <v>66.684888634814712</v>
      </c>
      <c r="AI298" s="8">
        <v>1.6151113651852853</v>
      </c>
      <c r="AJ298" s="8">
        <v>1.6280998931905053</v>
      </c>
      <c r="AK298" s="8">
        <v>7.9777217967670292E-3</v>
      </c>
      <c r="AL298" s="8">
        <v>0.35218992314143083</v>
      </c>
      <c r="AM298" s="8">
        <v>4.9874817300837621E-5</v>
      </c>
      <c r="AN298" s="8">
        <v>-0.91841998904288702</v>
      </c>
      <c r="AO298" s="8">
        <v>-0.68088984061769997</v>
      </c>
      <c r="AP298" s="8">
        <v>0.59345591507830708</v>
      </c>
      <c r="AQ298" s="8">
        <v>1.6280998931905053</v>
      </c>
    </row>
    <row r="299" spans="32:43" x14ac:dyDescent="0.25">
      <c r="AF299" t="str">
        <v>Cambodia</v>
      </c>
      <c r="AG299">
        <v>67.8</v>
      </c>
      <c r="AH299" s="8">
        <v>66.254664895513855</v>
      </c>
      <c r="AI299" s="8">
        <v>1.5453351044861421</v>
      </c>
      <c r="AJ299" s="8">
        <v>1.5578000007605706</v>
      </c>
      <c r="AK299" s="8">
        <v>8.0016024318543752E-3</v>
      </c>
      <c r="AL299" s="8">
        <v>0.33697862223150615</v>
      </c>
      <c r="AM299" s="8">
        <v>4.5797387397549283E-5</v>
      </c>
      <c r="AN299" s="8">
        <v>-0.91841998904288702</v>
      </c>
      <c r="AO299" s="8">
        <v>-0.67716799726242527</v>
      </c>
      <c r="AP299" s="8">
        <v>0.58049859795826053</v>
      </c>
      <c r="AQ299" s="8">
        <v>1.5578000007605706</v>
      </c>
    </row>
    <row r="300" spans="32:43" x14ac:dyDescent="0.25">
      <c r="AF300" t="str">
        <v>Cambodia</v>
      </c>
      <c r="AG300">
        <v>67.400000000000006</v>
      </c>
      <c r="AH300" s="8">
        <v>65.905342885696157</v>
      </c>
      <c r="AI300" s="8">
        <v>1.4946571143038483</v>
      </c>
      <c r="AJ300" s="8">
        <v>1.5068793577646507</v>
      </c>
      <c r="AK300" s="8">
        <v>8.1109634940737182E-3</v>
      </c>
      <c r="AL300" s="8">
        <v>0.32594565338894177</v>
      </c>
      <c r="AM300" s="8">
        <v>4.3437992796310898E-5</v>
      </c>
      <c r="AN300" s="8">
        <v>-0.91841998904288702</v>
      </c>
      <c r="AO300" s="8">
        <v>-0.67548946759320128</v>
      </c>
      <c r="AP300" s="8">
        <v>0.5709165029922868</v>
      </c>
      <c r="AQ300" s="8">
        <v>1.5068793577646507</v>
      </c>
    </row>
    <row r="301" spans="32:43" x14ac:dyDescent="0.25">
      <c r="AF301" t="str">
        <v>Cambodia</v>
      </c>
      <c r="AG301">
        <v>67</v>
      </c>
      <c r="AH301" s="8">
        <v>71.665779080242288</v>
      </c>
      <c r="AI301" s="8">
        <v>-4.665779080242288</v>
      </c>
      <c r="AJ301" s="8">
        <v>-4.710536662310675</v>
      </c>
      <c r="AK301" s="8">
        <v>9.5015887311726936E-3</v>
      </c>
      <c r="AL301" s="8">
        <v>-1.018198481931291</v>
      </c>
      <c r="AM301" s="8">
        <v>4.9725291742149294E-4</v>
      </c>
      <c r="AN301" s="8">
        <v>-0.91148934236618206</v>
      </c>
      <c r="AO301" s="8">
        <v>-0.67455422366964124</v>
      </c>
      <c r="AP301" s="8">
        <v>1.0090582153331349</v>
      </c>
      <c r="AQ301" s="8">
        <v>-4.710536662310675</v>
      </c>
    </row>
    <row r="302" spans="32:43" x14ac:dyDescent="0.25">
      <c r="AF302" t="str">
        <v>Cambodia</v>
      </c>
      <c r="AG302">
        <v>66.599999999999994</v>
      </c>
      <c r="AH302" s="8">
        <v>65.707000191792631</v>
      </c>
      <c r="AI302" s="8">
        <v>0.8929998082073638</v>
      </c>
      <c r="AJ302" s="8">
        <v>0.90021698555121876</v>
      </c>
      <c r="AK302" s="8">
        <v>8.0171530416477104E-3</v>
      </c>
      <c r="AL302" s="8">
        <v>0.19473071103399389</v>
      </c>
      <c r="AM302" s="8">
        <v>1.5323392117335911E-5</v>
      </c>
      <c r="AN302" s="8">
        <v>-0.91148934236618206</v>
      </c>
      <c r="AO302" s="8">
        <v>-0.6720428057338933</v>
      </c>
      <c r="AP302" s="8">
        <v>0.44128302826416732</v>
      </c>
      <c r="AQ302" s="8">
        <v>0.90021698555121876</v>
      </c>
    </row>
    <row r="303" spans="32:43" x14ac:dyDescent="0.25">
      <c r="AF303" t="str">
        <v>Cambodia</v>
      </c>
      <c r="AG303">
        <v>66.099999999999994</v>
      </c>
      <c r="AH303" s="8">
        <v>65.736138782892056</v>
      </c>
      <c r="AI303" s="8">
        <v>0.36386121710793873</v>
      </c>
      <c r="AJ303" s="8">
        <v>0.36684024723688108</v>
      </c>
      <c r="AK303" s="8">
        <v>8.1207832329768213E-3</v>
      </c>
      <c r="AL303" s="8">
        <v>7.9349014626636127E-2</v>
      </c>
      <c r="AM303" s="8">
        <v>2.5774616249308219E-6</v>
      </c>
      <c r="AN303" s="8">
        <v>-0.91148934236618206</v>
      </c>
      <c r="AO303" s="8">
        <v>-0.67042666553572716</v>
      </c>
      <c r="AP303" s="8">
        <v>0.28168957138423872</v>
      </c>
      <c r="AQ303" s="8">
        <v>0.36684024723688108</v>
      </c>
    </row>
    <row r="304" spans="32:43" x14ac:dyDescent="0.25">
      <c r="AF304" t="str">
        <v>Cambodia</v>
      </c>
      <c r="AG304">
        <v>65.599999999999994</v>
      </c>
      <c r="AH304" s="8">
        <v>65.414217141316158</v>
      </c>
      <c r="AI304" s="8">
        <v>0.18578285868383659</v>
      </c>
      <c r="AJ304" s="8">
        <v>0.1873509031075466</v>
      </c>
      <c r="AK304" s="8">
        <v>8.3695589276658183E-3</v>
      </c>
      <c r="AL304" s="8">
        <v>4.0519668283610887E-2</v>
      </c>
      <c r="AM304" s="8">
        <v>6.9287435637259201E-7</v>
      </c>
      <c r="AN304" s="8">
        <v>-0.90460220385671419</v>
      </c>
      <c r="AO304" s="8">
        <v>-0.66823084044431857</v>
      </c>
      <c r="AP304" s="8">
        <v>0.20129497828711695</v>
      </c>
      <c r="AQ304" s="8">
        <v>0.1873509031075466</v>
      </c>
    </row>
    <row r="305" spans="32:43" x14ac:dyDescent="0.25">
      <c r="AF305" t="str">
        <v>Cambodia</v>
      </c>
      <c r="AG305">
        <v>65</v>
      </c>
      <c r="AH305" s="8">
        <v>70.618591795034874</v>
      </c>
      <c r="AI305" s="8">
        <v>-5.6185917950348738</v>
      </c>
      <c r="AJ305" s="8">
        <v>-5.6745660409343923</v>
      </c>
      <c r="AK305" s="8">
        <v>9.8640575324595182E-3</v>
      </c>
      <c r="AL305" s="8">
        <v>-1.2263522521001757</v>
      </c>
      <c r="AM305" s="8">
        <v>7.4913698878621118E-4</v>
      </c>
      <c r="AN305" s="8">
        <v>-0.90460220385671419</v>
      </c>
      <c r="AO305" s="8">
        <v>-0.66653455361417879</v>
      </c>
      <c r="AP305" s="8">
        <v>1.1074078977956476</v>
      </c>
      <c r="AQ305" s="8">
        <v>-5.6745660409343923</v>
      </c>
    </row>
    <row r="306" spans="32:43" x14ac:dyDescent="0.25">
      <c r="AF306" t="str">
        <v>Cambodia</v>
      </c>
      <c r="AG306">
        <v>64.099999999999994</v>
      </c>
      <c r="AH306" s="8">
        <v>64.483251563140087</v>
      </c>
      <c r="AI306" s="8">
        <v>-0.38325156314009234</v>
      </c>
      <c r="AJ306" s="8">
        <v>-0.38674664318890317</v>
      </c>
      <c r="AK306" s="8">
        <v>9.0371309237290698E-3</v>
      </c>
      <c r="AL306" s="8">
        <v>-8.3616196595856826E-2</v>
      </c>
      <c r="AM306" s="8">
        <v>3.1880418567513009E-6</v>
      </c>
      <c r="AN306" s="8">
        <v>-0.90460220385671419</v>
      </c>
      <c r="AO306" s="8">
        <v>-0.66592312644120577</v>
      </c>
      <c r="AP306" s="8">
        <v>0.28916465308861111</v>
      </c>
      <c r="AQ306" s="8">
        <v>-0.38674664318890317</v>
      </c>
    </row>
    <row r="307" spans="32:43" x14ac:dyDescent="0.25">
      <c r="AF307" t="str">
        <v>Cameroon</v>
      </c>
      <c r="AG307">
        <v>56.7</v>
      </c>
      <c r="AH307" s="8">
        <v>59.791377310281973</v>
      </c>
      <c r="AI307" s="8">
        <v>-3.0913773102819704</v>
      </c>
      <c r="AJ307" s="8">
        <v>-3.1204080260529774</v>
      </c>
      <c r="AK307" s="8">
        <v>9.3034999040584546E-3</v>
      </c>
      <c r="AL307" s="8">
        <v>-0.67455422366964124</v>
      </c>
      <c r="AM307" s="8">
        <v>2.1365323103861129E-4</v>
      </c>
      <c r="AN307" s="8">
        <v>-0.90460220385671419</v>
      </c>
      <c r="AO307" s="8">
        <v>-0.6642687815437861</v>
      </c>
      <c r="AP307" s="8">
        <v>0.82131250061693406</v>
      </c>
      <c r="AQ307" s="8">
        <v>-3.1204080260529774</v>
      </c>
    </row>
    <row r="308" spans="32:43" x14ac:dyDescent="0.25">
      <c r="AF308" t="str">
        <v>Cameroon</v>
      </c>
      <c r="AG308">
        <v>56.4</v>
      </c>
      <c r="AH308" s="8">
        <v>59.710150767573353</v>
      </c>
      <c r="AI308" s="8">
        <v>-3.3101507675733544</v>
      </c>
      <c r="AJ308" s="8">
        <v>-3.3415488170042837</v>
      </c>
      <c r="AK308" s="8">
        <v>9.3962563919918508E-3</v>
      </c>
      <c r="AL308" s="8">
        <v>-0.72232551831473168</v>
      </c>
      <c r="AM308" s="8">
        <v>2.4745191203065568E-4</v>
      </c>
      <c r="AN308" s="8">
        <v>-0.90460220385671419</v>
      </c>
      <c r="AO308" s="8">
        <v>-0.66374718806055</v>
      </c>
      <c r="AP308" s="8">
        <v>0.8498973575172073</v>
      </c>
      <c r="AQ308" s="8">
        <v>-3.3415488170042837</v>
      </c>
    </row>
    <row r="309" spans="32:43" x14ac:dyDescent="0.25">
      <c r="AF309" t="str">
        <v>Cameroon</v>
      </c>
      <c r="AG309">
        <v>55.9</v>
      </c>
      <c r="AH309" s="8">
        <v>59.438518309826122</v>
      </c>
      <c r="AI309" s="8">
        <v>-3.5385183098261237</v>
      </c>
      <c r="AJ309" s="8">
        <v>-3.5725933863494204</v>
      </c>
      <c r="AK309" s="8">
        <v>9.5379106543427537E-3</v>
      </c>
      <c r="AL309" s="8">
        <v>-0.77221402283765139</v>
      </c>
      <c r="AM309" s="8">
        <v>2.8711822774927674E-4</v>
      </c>
      <c r="AN309" s="8">
        <v>-0.90460220385671419</v>
      </c>
      <c r="AO309" s="8">
        <v>-0.66130040356679642</v>
      </c>
      <c r="AP309" s="8">
        <v>0.87875708977945177</v>
      </c>
      <c r="AQ309" s="8">
        <v>-3.5725933863494204</v>
      </c>
    </row>
    <row r="310" spans="32:43" x14ac:dyDescent="0.25">
      <c r="AF310" t="str">
        <v>Cameroon</v>
      </c>
      <c r="AG310">
        <v>55.6</v>
      </c>
      <c r="AH310" s="8">
        <v>58.920404802579682</v>
      </c>
      <c r="AI310" s="8">
        <v>-3.3204048025796808</v>
      </c>
      <c r="AJ310" s="8">
        <v>-3.3519305713704943</v>
      </c>
      <c r="AK310" s="8">
        <v>9.4052570957410663E-3</v>
      </c>
      <c r="AL310" s="8">
        <v>-0.72456639730522121</v>
      </c>
      <c r="AM310" s="8">
        <v>2.4923041206413425E-4</v>
      </c>
      <c r="AN310" s="8">
        <v>-0.89095501331493132</v>
      </c>
      <c r="AO310" s="8">
        <v>-0.66074401193991705</v>
      </c>
      <c r="AP310" s="8">
        <v>0.85121465994496426</v>
      </c>
      <c r="AQ310" s="8">
        <v>-3.3519305713704943</v>
      </c>
    </row>
    <row r="311" spans="32:43" x14ac:dyDescent="0.25">
      <c r="AF311" t="str">
        <v>Cameroon</v>
      </c>
      <c r="AG311">
        <v>55.3</v>
      </c>
      <c r="AH311" s="8">
        <v>69.552288229694938</v>
      </c>
      <c r="AI311" s="8">
        <v>-14.25228822969494</v>
      </c>
      <c r="AJ311" s="8">
        <v>-14.393017107404262</v>
      </c>
      <c r="AK311" s="8">
        <v>9.7775801042386066E-3</v>
      </c>
      <c r="AL311" s="8">
        <v>-3.1106660149688818</v>
      </c>
      <c r="AM311" s="8">
        <v>4.7772217480570702E-3</v>
      </c>
      <c r="AN311" s="8">
        <v>-0.88869659543514345</v>
      </c>
      <c r="AO311" s="8">
        <v>-0.65934983621949683</v>
      </c>
      <c r="AP311" s="8">
        <v>1.7637080299666614</v>
      </c>
      <c r="AQ311" s="8">
        <v>-14.393017107404262</v>
      </c>
    </row>
    <row r="312" spans="32:43" x14ac:dyDescent="0.25">
      <c r="AF312" t="str">
        <v>Cameroon</v>
      </c>
      <c r="AG312">
        <v>54.8</v>
      </c>
      <c r="AH312" s="8">
        <v>57.821348722710482</v>
      </c>
      <c r="AI312" s="8">
        <v>-3.0213487227104849</v>
      </c>
      <c r="AJ312" s="8">
        <v>-3.0504268888333539</v>
      </c>
      <c r="AK312" s="8">
        <v>9.5324907570527358E-3</v>
      </c>
      <c r="AL312" s="8">
        <v>-0.65934983621949683</v>
      </c>
      <c r="AM312" s="8">
        <v>2.0920302921120993E-4</v>
      </c>
      <c r="AN312" s="8">
        <v>-0.88869659543514345</v>
      </c>
      <c r="AO312" s="8">
        <v>-0.65811307445723799</v>
      </c>
      <c r="AP312" s="8">
        <v>0.8120035937232648</v>
      </c>
      <c r="AQ312" s="8">
        <v>-3.0504268888333539</v>
      </c>
    </row>
    <row r="313" spans="32:43" x14ac:dyDescent="0.25">
      <c r="AF313" t="str">
        <v>Cameroon</v>
      </c>
      <c r="AG313">
        <v>54.2</v>
      </c>
      <c r="AH313" s="8">
        <v>56.809304076358217</v>
      </c>
      <c r="AI313" s="8">
        <v>-2.6093040763582138</v>
      </c>
      <c r="AJ313" s="8">
        <v>-2.6354867115589005</v>
      </c>
      <c r="AK313" s="8">
        <v>9.9346489154558664E-3</v>
      </c>
      <c r="AL313" s="8">
        <v>-0.56954484719162535</v>
      </c>
      <c r="AM313" s="8">
        <v>1.6274757288396198E-4</v>
      </c>
      <c r="AN313" s="8">
        <v>-0.88869659543514345</v>
      </c>
      <c r="AO313" s="8">
        <v>-0.65731335265945301</v>
      </c>
      <c r="AP313" s="8">
        <v>0.75468195101752988</v>
      </c>
      <c r="AQ313" s="8">
        <v>-2.6354867115589005</v>
      </c>
    </row>
    <row r="314" spans="32:43" x14ac:dyDescent="0.25">
      <c r="AF314" t="str">
        <v>Cameroon</v>
      </c>
      <c r="AG314">
        <v>53.6</v>
      </c>
      <c r="AH314" s="8">
        <v>54.785618340842788</v>
      </c>
      <c r="AI314" s="8">
        <v>-1.1856183408427867</v>
      </c>
      <c r="AJ314" s="8">
        <v>-1.1987048819734374</v>
      </c>
      <c r="AK314" s="8">
        <v>1.0917233530496753E-2</v>
      </c>
      <c r="AL314" s="8">
        <v>-0.25891890210686674</v>
      </c>
      <c r="AM314" s="8">
        <v>3.6997934863950303E-5</v>
      </c>
      <c r="AN314" s="8">
        <v>-0.88869659543514345</v>
      </c>
      <c r="AO314" s="8">
        <v>-0.65472710393254641</v>
      </c>
      <c r="AP314" s="8">
        <v>0.50884074336364493</v>
      </c>
      <c r="AQ314" s="8">
        <v>-1.1987048819734374</v>
      </c>
    </row>
    <row r="315" spans="32:43" x14ac:dyDescent="0.25">
      <c r="AF315" t="str">
        <v>Cameroon</v>
      </c>
      <c r="AG315">
        <v>53.3</v>
      </c>
      <c r="AH315" s="8">
        <v>55.677525104299633</v>
      </c>
      <c r="AI315" s="8">
        <v>-2.3775251042996359</v>
      </c>
      <c r="AJ315" s="8">
        <v>-2.4040820488663588</v>
      </c>
      <c r="AK315" s="8">
        <v>1.1046604910695869E-2</v>
      </c>
      <c r="AL315" s="8">
        <v>-0.51924504844019359</v>
      </c>
      <c r="AM315" s="8">
        <v>1.5058015074330134E-4</v>
      </c>
      <c r="AN315" s="8">
        <v>-0.87970786716299942</v>
      </c>
      <c r="AO315" s="8">
        <v>-0.64886960883304745</v>
      </c>
      <c r="AP315" s="8">
        <v>0.72058660023635857</v>
      </c>
      <c r="AQ315" s="8">
        <v>-2.4040820488663588</v>
      </c>
    </row>
    <row r="316" spans="32:43" x14ac:dyDescent="0.25">
      <c r="AF316" t="str">
        <v>Cameroon</v>
      </c>
      <c r="AG316">
        <v>52.8</v>
      </c>
      <c r="AH316" s="8">
        <v>68.212033205812048</v>
      </c>
      <c r="AI316" s="8">
        <v>-15.412033205812051</v>
      </c>
      <c r="AJ316" s="8">
        <v>-15.606989766994815</v>
      </c>
      <c r="AK316" s="8">
        <v>1.2491618441055948E-2</v>
      </c>
      <c r="AL316" s="8">
        <v>-3.3684081239259713</v>
      </c>
      <c r="AM316" s="8">
        <v>7.1762463055082999E-3</v>
      </c>
      <c r="AN316" s="8">
        <v>-0.87970786716299942</v>
      </c>
      <c r="AO316" s="8">
        <v>-0.64849459285422517</v>
      </c>
      <c r="AP316" s="8">
        <v>1.8353223487785384</v>
      </c>
      <c r="AQ316" s="8">
        <v>-15.606989766994815</v>
      </c>
    </row>
    <row r="317" spans="32:43" x14ac:dyDescent="0.25">
      <c r="AF317" t="str">
        <v>Canada</v>
      </c>
      <c r="AG317">
        <v>82</v>
      </c>
      <c r="AH317" s="8">
        <v>77.980125201979149</v>
      </c>
      <c r="AI317" s="8">
        <v>4.0198747980208509</v>
      </c>
      <c r="AJ317" s="8">
        <v>4.0602628267134966</v>
      </c>
      <c r="AK317" s="8">
        <v>9.9471463834614263E-3</v>
      </c>
      <c r="AL317" s="8">
        <v>0.87744216876653036</v>
      </c>
      <c r="AM317" s="8">
        <v>3.8676497504101467E-4</v>
      </c>
      <c r="AN317" s="8">
        <v>-0.87970786716299942</v>
      </c>
      <c r="AO317" s="8">
        <v>-0.64566808777964146</v>
      </c>
      <c r="AP317" s="8">
        <v>0.93671883122233124</v>
      </c>
      <c r="AQ317" s="8">
        <v>4.0602628267134966</v>
      </c>
    </row>
    <row r="318" spans="32:43" x14ac:dyDescent="0.25">
      <c r="AF318" t="str">
        <v>Canada</v>
      </c>
      <c r="AG318">
        <v>81.8</v>
      </c>
      <c r="AH318" s="8">
        <v>81.268894175747718</v>
      </c>
      <c r="AI318" s="8">
        <v>0.53110582425227904</v>
      </c>
      <c r="AJ318" s="8">
        <v>0.5431946317091253</v>
      </c>
      <c r="AK318" s="8">
        <v>2.2255020118313183E-2</v>
      </c>
      <c r="AL318" s="8">
        <v>0.11665501985289978</v>
      </c>
      <c r="AM318" s="8">
        <v>1.5487426723911539E-5</v>
      </c>
      <c r="AN318" s="8">
        <v>-0.873012700415573</v>
      </c>
      <c r="AO318" s="8">
        <v>-0.64526431825847885</v>
      </c>
      <c r="AP318" s="8">
        <v>0.34154797591685387</v>
      </c>
      <c r="AQ318" s="8">
        <v>0.5431946317091253</v>
      </c>
    </row>
    <row r="319" spans="32:43" x14ac:dyDescent="0.25">
      <c r="AF319" t="str">
        <v>Canada</v>
      </c>
      <c r="AG319">
        <v>81.599999999999994</v>
      </c>
      <c r="AH319" s="8">
        <v>81.14351562110275</v>
      </c>
      <c r="AI319" s="8">
        <v>0.45648437889724391</v>
      </c>
      <c r="AJ319" s="8">
        <v>0.46663893577725424</v>
      </c>
      <c r="AK319" s="8">
        <v>2.1761057857498375E-2</v>
      </c>
      <c r="AL319" s="8">
        <v>0.10023943542895251</v>
      </c>
      <c r="AM319" s="8">
        <v>1.1175894270134083E-5</v>
      </c>
      <c r="AN319" s="8">
        <v>-0.873012700415573</v>
      </c>
      <c r="AO319" s="8">
        <v>-0.64466684593096391</v>
      </c>
      <c r="AP319" s="8">
        <v>0.31660612032769125</v>
      </c>
      <c r="AQ319" s="8">
        <v>0.46663893577725424</v>
      </c>
    </row>
    <row r="320" spans="32:43" x14ac:dyDescent="0.25">
      <c r="AF320" t="str">
        <v>Canada</v>
      </c>
      <c r="AG320">
        <v>81.5</v>
      </c>
      <c r="AH320" s="8">
        <v>78.103039011098971</v>
      </c>
      <c r="AI320" s="8">
        <v>3.3969609889010286</v>
      </c>
      <c r="AJ320" s="8">
        <v>3.4308606868050706</v>
      </c>
      <c r="AK320" s="8">
        <v>9.8808144657166197E-3</v>
      </c>
      <c r="AL320" s="8">
        <v>0.7414502001185318</v>
      </c>
      <c r="AM320" s="8">
        <v>2.743084880705651E-4</v>
      </c>
      <c r="AN320" s="8">
        <v>-0.873012700415573</v>
      </c>
      <c r="AO320" s="8">
        <v>-0.64377848846294072</v>
      </c>
      <c r="AP320" s="8">
        <v>0.86107502583603701</v>
      </c>
      <c r="AQ320" s="8">
        <v>3.4308606868050706</v>
      </c>
    </row>
    <row r="321" spans="32:43" x14ac:dyDescent="0.25">
      <c r="AF321" t="str">
        <v>Canada</v>
      </c>
      <c r="AG321">
        <v>81.2</v>
      </c>
      <c r="AH321" s="8">
        <v>82.939665642612795</v>
      </c>
      <c r="AI321" s="8">
        <v>-1.7396656426127919</v>
      </c>
      <c r="AJ321" s="8">
        <v>-1.7760126903733295</v>
      </c>
      <c r="AK321" s="8">
        <v>2.0465533809275516E-2</v>
      </c>
      <c r="AL321" s="8">
        <v>-0.38176058796230705</v>
      </c>
      <c r="AM321" s="8">
        <v>1.5224938297138122E-4</v>
      </c>
      <c r="AN321" s="8">
        <v>-0.873012700415573</v>
      </c>
      <c r="AO321" s="8">
        <v>-0.64364326413956308</v>
      </c>
      <c r="AP321" s="8">
        <v>0.61786777546843064</v>
      </c>
      <c r="AQ321" s="8">
        <v>-1.7760126903733295</v>
      </c>
    </row>
    <row r="322" spans="32:43" x14ac:dyDescent="0.25">
      <c r="AF322" t="str">
        <v>Canada</v>
      </c>
      <c r="AG322">
        <v>81</v>
      </c>
      <c r="AH322" s="8">
        <v>78.177954867765337</v>
      </c>
      <c r="AI322" s="8">
        <v>2.8220451322346634</v>
      </c>
      <c r="AJ322" s="8">
        <v>2.8515324868447509</v>
      </c>
      <c r="AK322" s="8">
        <v>1.0340879771184199E-2</v>
      </c>
      <c r="AL322" s="8">
        <v>0.61610722918240113</v>
      </c>
      <c r="AM322" s="8">
        <v>1.9831450087368641E-4</v>
      </c>
      <c r="AN322" s="8">
        <v>-0.86414620345364646</v>
      </c>
      <c r="AO322" s="8">
        <v>-0.64354072723557376</v>
      </c>
      <c r="AP322" s="8">
        <v>0.78492498315597081</v>
      </c>
      <c r="AQ322" s="8">
        <v>2.8515324868447509</v>
      </c>
    </row>
    <row r="323" spans="32:43" x14ac:dyDescent="0.25">
      <c r="AF323" t="str">
        <v>Canada</v>
      </c>
      <c r="AG323">
        <v>87</v>
      </c>
      <c r="AH323" s="8">
        <v>80.593272188949982</v>
      </c>
      <c r="AI323" s="8">
        <v>6.4067278110500183</v>
      </c>
      <c r="AJ323" s="8">
        <v>6.5323974145056596</v>
      </c>
      <c r="AK323" s="8">
        <v>1.9237899270577646E-2</v>
      </c>
      <c r="AL323" s="8">
        <v>1.4050429531267321</v>
      </c>
      <c r="AM323" s="8">
        <v>1.9361686231717237E-3</v>
      </c>
      <c r="AN323" s="8">
        <v>-0.86414620345364646</v>
      </c>
      <c r="AO323" s="8">
        <v>-0.64266066807115152</v>
      </c>
      <c r="AP323" s="8">
        <v>1.1853450776574441</v>
      </c>
      <c r="AQ323" s="8">
        <v>6.5323974145056596</v>
      </c>
    </row>
    <row r="324" spans="32:43" x14ac:dyDescent="0.25">
      <c r="AF324" t="str">
        <v>Canada</v>
      </c>
      <c r="AG324">
        <v>85</v>
      </c>
      <c r="AH324" s="8">
        <v>80.135802528203598</v>
      </c>
      <c r="AI324" s="8">
        <v>4.8641974717964018</v>
      </c>
      <c r="AJ324" s="8">
        <v>4.9623276899961555</v>
      </c>
      <c r="AK324" s="8">
        <v>1.9775037911659889E-2</v>
      </c>
      <c r="AL324" s="8">
        <v>1.0670468399755526</v>
      </c>
      <c r="AM324" s="8">
        <v>1.1484934935831871E-3</v>
      </c>
      <c r="AN324" s="8">
        <v>-0.85973834429501084</v>
      </c>
      <c r="AO324" s="8">
        <v>-0.6424478250101856</v>
      </c>
      <c r="AP324" s="8">
        <v>1.0329795932038313</v>
      </c>
      <c r="AQ324" s="8">
        <v>4.9623276899961555</v>
      </c>
    </row>
    <row r="325" spans="32:43" x14ac:dyDescent="0.25">
      <c r="AF325" t="str">
        <v>Canada</v>
      </c>
      <c r="AG325">
        <v>85</v>
      </c>
      <c r="AH325" s="8">
        <v>77.960472009115136</v>
      </c>
      <c r="AI325" s="8">
        <v>7.0395279908848636</v>
      </c>
      <c r="AJ325" s="8">
        <v>7.11868744848113</v>
      </c>
      <c r="AK325" s="8">
        <v>1.1119951278821219E-2</v>
      </c>
      <c r="AL325" s="8">
        <v>1.537470876826454</v>
      </c>
      <c r="AM325" s="8">
        <v>1.3290553559904398E-3</v>
      </c>
      <c r="AN325" s="8">
        <v>-0.85973834429501084</v>
      </c>
      <c r="AO325" s="8">
        <v>-0.63973735681770327</v>
      </c>
      <c r="AP325" s="8">
        <v>1.2399479331110859</v>
      </c>
      <c r="AQ325" s="8">
        <v>7.11868744848113</v>
      </c>
    </row>
    <row r="326" spans="32:43" x14ac:dyDescent="0.25">
      <c r="AF326" t="str">
        <v>Canada</v>
      </c>
      <c r="AG326">
        <v>81</v>
      </c>
      <c r="AH326" s="8">
        <v>79.400832560564112</v>
      </c>
      <c r="AI326" s="8">
        <v>1.5991674394358881</v>
      </c>
      <c r="AJ326" s="8">
        <v>1.6264835758563174</v>
      </c>
      <c r="AK326" s="8">
        <v>1.6794597145592262E-2</v>
      </c>
      <c r="AL326" s="8">
        <v>0.3502732529562339</v>
      </c>
      <c r="AM326" s="8">
        <v>1.047874543651438E-4</v>
      </c>
      <c r="AN326" s="8">
        <v>-0.85973834429501084</v>
      </c>
      <c r="AO326" s="8">
        <v>-0.63242998148997842</v>
      </c>
      <c r="AP326" s="8">
        <v>0.59183887415092451</v>
      </c>
      <c r="AQ326" s="8">
        <v>1.6264835758563174</v>
      </c>
    </row>
    <row r="327" spans="32:43" x14ac:dyDescent="0.25">
      <c r="AF327" t="str">
        <v>Canada</v>
      </c>
      <c r="AG327">
        <v>80</v>
      </c>
      <c r="AH327" s="8">
        <v>79.666788591059287</v>
      </c>
      <c r="AI327" s="8">
        <v>0.33321140894071277</v>
      </c>
      <c r="AJ327" s="8">
        <v>0.33858438773325245</v>
      </c>
      <c r="AK327" s="8">
        <v>1.5868950215072154E-2</v>
      </c>
      <c r="AL327" s="8">
        <v>7.2950548417909558E-2</v>
      </c>
      <c r="AM327" s="8">
        <v>4.2906430904746716E-6</v>
      </c>
      <c r="AN327" s="8">
        <v>-0.85973834429501084</v>
      </c>
      <c r="AO327" s="8">
        <v>-0.62703205156701525</v>
      </c>
      <c r="AP327" s="8">
        <v>0.27009359196010102</v>
      </c>
      <c r="AQ327" s="8">
        <v>0.33858438773325245</v>
      </c>
    </row>
    <row r="328" spans="32:43" x14ac:dyDescent="0.25">
      <c r="AF328" t="str">
        <v>Canada</v>
      </c>
      <c r="AG328">
        <v>79.7</v>
      </c>
      <c r="AH328" s="8">
        <v>79.03419485337318</v>
      </c>
      <c r="AI328" s="8">
        <v>0.66580514662682333</v>
      </c>
      <c r="AJ328" s="8">
        <v>0.67657712178324192</v>
      </c>
      <c r="AK328" s="8">
        <v>1.5921282008512345E-2</v>
      </c>
      <c r="AL328" s="8">
        <v>0.1457697447537003</v>
      </c>
      <c r="AM328" s="8">
        <v>1.7189093985629735E-5</v>
      </c>
      <c r="AN328" s="8">
        <v>-0.85973834429501084</v>
      </c>
      <c r="AO328" s="8">
        <v>-0.62652349934515128</v>
      </c>
      <c r="AP328" s="8">
        <v>0.38179804184110255</v>
      </c>
      <c r="AQ328" s="8">
        <v>0.67657712178324192</v>
      </c>
    </row>
    <row r="329" spans="32:43" x14ac:dyDescent="0.25">
      <c r="AF329" t="str">
        <v>Central African Republic</v>
      </c>
      <c r="AG329">
        <v>58</v>
      </c>
      <c r="AH329" s="8">
        <v>52.42140799379365</v>
      </c>
      <c r="AI329" s="8">
        <v>5.5785920062063497</v>
      </c>
      <c r="AJ329" s="8">
        <v>5.6459831965818896</v>
      </c>
      <c r="AK329" s="8">
        <v>1.1936130170621055E-2</v>
      </c>
      <c r="AL329" s="8">
        <v>1.2188976956573008</v>
      </c>
      <c r="AM329" s="8">
        <v>8.9739375688782576E-4</v>
      </c>
      <c r="AN329" s="8">
        <v>-0.85973834429501084</v>
      </c>
      <c r="AO329" s="8">
        <v>-0.62572305363790504</v>
      </c>
      <c r="AP329" s="8">
        <v>1.1040369992247998</v>
      </c>
      <c r="AQ329" s="8">
        <v>5.6459831965818896</v>
      </c>
    </row>
    <row r="330" spans="32:43" x14ac:dyDescent="0.25">
      <c r="AF330" t="str">
        <v>Central African Republic</v>
      </c>
      <c r="AG330">
        <v>49.9</v>
      </c>
      <c r="AH330" s="8">
        <v>51.809579615585704</v>
      </c>
      <c r="AI330" s="8">
        <v>-1.9095796155857059</v>
      </c>
      <c r="AJ330" s="8">
        <v>-1.9333771064945808</v>
      </c>
      <c r="AK330" s="8">
        <v>1.2308768335434671E-2</v>
      </c>
      <c r="AL330" s="8">
        <v>-0.41731340571183978</v>
      </c>
      <c r="AM330" s="8">
        <v>1.0851457559350737E-4</v>
      </c>
      <c r="AN330" s="8">
        <v>-0.85973834429501084</v>
      </c>
      <c r="AO330" s="8">
        <v>-0.62279225596266496</v>
      </c>
      <c r="AP330" s="8">
        <v>0.64599799203390695</v>
      </c>
      <c r="AQ330" s="8">
        <v>-1.9333771064945808</v>
      </c>
    </row>
    <row r="331" spans="32:43" x14ac:dyDescent="0.25">
      <c r="AF331" t="str">
        <v>Central African Republic</v>
      </c>
      <c r="AG331">
        <v>53</v>
      </c>
      <c r="AH331" s="8">
        <v>52.121743881723454</v>
      </c>
      <c r="AI331" s="8">
        <v>0.87825611827654626</v>
      </c>
      <c r="AJ331" s="8">
        <v>0.88897074618884508</v>
      </c>
      <c r="AK331" s="8">
        <v>1.2052846461184586E-2</v>
      </c>
      <c r="AL331" s="8">
        <v>0.19190641482904031</v>
      </c>
      <c r="AM331" s="8">
        <v>2.2464921140805543E-5</v>
      </c>
      <c r="AN331" s="8">
        <v>-0.84444052159937644</v>
      </c>
      <c r="AO331" s="8">
        <v>-0.621965579002558</v>
      </c>
      <c r="AP331" s="8">
        <v>0.43807124401065212</v>
      </c>
      <c r="AQ331" s="8">
        <v>0.88897074618884508</v>
      </c>
    </row>
    <row r="332" spans="32:43" x14ac:dyDescent="0.25">
      <c r="AF332" t="str">
        <v>Central African Republic</v>
      </c>
      <c r="AG332">
        <v>49.8</v>
      </c>
      <c r="AH332" s="8">
        <v>51.684317342444615</v>
      </c>
      <c r="AI332" s="8">
        <v>-1.8843173424446178</v>
      </c>
      <c r="AJ332" s="8">
        <v>-1.907237344878103</v>
      </c>
      <c r="AK332" s="8">
        <v>1.2017383413258372E-2</v>
      </c>
      <c r="AL332" s="8">
        <v>-0.41173194022927906</v>
      </c>
      <c r="AM332" s="8">
        <v>1.0310025423204912E-4</v>
      </c>
      <c r="AN332" s="8">
        <v>-0.84444052159937644</v>
      </c>
      <c r="AO332" s="8">
        <v>-0.61670793105983479</v>
      </c>
      <c r="AP332" s="8">
        <v>0.64166341662064474</v>
      </c>
      <c r="AQ332" s="8">
        <v>-1.907237344878103</v>
      </c>
    </row>
    <row r="333" spans="32:43" x14ac:dyDescent="0.25">
      <c r="AF333" t="str">
        <v>Central African Republic</v>
      </c>
      <c r="AG333">
        <v>49.2</v>
      </c>
      <c r="AH333" s="8">
        <v>51.242905010464185</v>
      </c>
      <c r="AI333" s="8">
        <v>-2.0429050104641817</v>
      </c>
      <c r="AJ333" s="8">
        <v>-2.06812296190268</v>
      </c>
      <c r="AK333" s="8">
        <v>1.2193642207471883E-2</v>
      </c>
      <c r="AL333" s="8">
        <v>-0.44642389295624707</v>
      </c>
      <c r="AM333" s="8">
        <v>1.230060564975386E-4</v>
      </c>
      <c r="AN333" s="8">
        <v>-0.84444052159937644</v>
      </c>
      <c r="AO333" s="8">
        <v>-0.61576294748164462</v>
      </c>
      <c r="AP333" s="8">
        <v>0.66814960372378207</v>
      </c>
      <c r="AQ333" s="8">
        <v>-2.06812296190268</v>
      </c>
    </row>
    <row r="334" spans="32:43" x14ac:dyDescent="0.25">
      <c r="AF334" t="str">
        <v>Central African Republic</v>
      </c>
      <c r="AG334">
        <v>48.6</v>
      </c>
      <c r="AH334" s="8">
        <v>50.992741513498174</v>
      </c>
      <c r="AI334" s="8">
        <v>-2.3927415134981729</v>
      </c>
      <c r="AJ334" s="8">
        <v>-2.4225999111431165</v>
      </c>
      <c r="AK334" s="8">
        <v>1.2324939626888218E-2</v>
      </c>
      <c r="AL334" s="8">
        <v>-0.52290633826234156</v>
      </c>
      <c r="AM334" s="8">
        <v>1.7060373284745968E-4</v>
      </c>
      <c r="AN334" s="8">
        <v>-0.84444052159937644</v>
      </c>
      <c r="AO334" s="8">
        <v>-0.61213994064408705</v>
      </c>
      <c r="AP334" s="8">
        <v>0.72312263016886813</v>
      </c>
      <c r="AQ334" s="8">
        <v>-2.4225999111431165</v>
      </c>
    </row>
    <row r="335" spans="32:43" x14ac:dyDescent="0.25">
      <c r="AF335" t="str">
        <v>Chad</v>
      </c>
      <c r="AG335">
        <v>52.6</v>
      </c>
      <c r="AH335" s="8">
        <v>55.202055889498162</v>
      </c>
      <c r="AI335" s="8">
        <v>-2.6020558894981605</v>
      </c>
      <c r="AJ335" s="8">
        <v>-2.6303105359648744</v>
      </c>
      <c r="AK335" s="8">
        <v>1.0741943234603406E-2</v>
      </c>
      <c r="AL335" s="8">
        <v>-0.5681944506758474</v>
      </c>
      <c r="AM335" s="8">
        <v>1.7528196654626293E-4</v>
      </c>
      <c r="AN335" s="8">
        <v>-0.8357870519497973</v>
      </c>
      <c r="AO335" s="8">
        <v>-0.60888179769752604</v>
      </c>
      <c r="AP335" s="8">
        <v>0.7537867408464064</v>
      </c>
      <c r="AQ335" s="8">
        <v>-2.6303105359648744</v>
      </c>
    </row>
    <row r="336" spans="32:43" x14ac:dyDescent="0.25">
      <c r="AF336" t="str">
        <v>Chad</v>
      </c>
      <c r="AG336">
        <v>52.2</v>
      </c>
      <c r="AH336" s="8">
        <v>54.984059992760201</v>
      </c>
      <c r="AI336" s="8">
        <v>-2.7840599927601986</v>
      </c>
      <c r="AJ336" s="8">
        <v>-2.8147043436386183</v>
      </c>
      <c r="AK336" s="8">
        <v>1.0887236148861406E-2</v>
      </c>
      <c r="AL336" s="8">
        <v>-0.60798218200772403</v>
      </c>
      <c r="AM336" s="8">
        <v>2.034340028771633E-4</v>
      </c>
      <c r="AN336" s="8">
        <v>-0.8357870519497973</v>
      </c>
      <c r="AO336" s="8">
        <v>-0.608647932284201</v>
      </c>
      <c r="AP336" s="8">
        <v>0.77973212195453645</v>
      </c>
      <c r="AQ336" s="8">
        <v>-2.8147043436386183</v>
      </c>
    </row>
    <row r="337" spans="32:43" x14ac:dyDescent="0.25">
      <c r="AF337" t="str">
        <v>Chad</v>
      </c>
      <c r="AG337">
        <v>51.8</v>
      </c>
      <c r="AH337" s="8">
        <v>54.852231809575223</v>
      </c>
      <c r="AI337" s="8">
        <v>-3.0522318095752254</v>
      </c>
      <c r="AJ337" s="8">
        <v>-3.0857269405236769</v>
      </c>
      <c r="AK337" s="8">
        <v>1.0854859031294295E-2</v>
      </c>
      <c r="AL337" s="8">
        <v>-0.66653455361417879</v>
      </c>
      <c r="AM337" s="8">
        <v>2.4376957890164173E-4</v>
      </c>
      <c r="AN337" s="8">
        <v>-0.8357870519497973</v>
      </c>
      <c r="AO337" s="8">
        <v>-0.60798218200772403</v>
      </c>
      <c r="AP337" s="8">
        <v>0.81641567452749142</v>
      </c>
      <c r="AQ337" s="8">
        <v>-3.0857269405236769</v>
      </c>
    </row>
    <row r="338" spans="32:43" x14ac:dyDescent="0.25">
      <c r="AF338" t="str">
        <v>Chad</v>
      </c>
      <c r="AG338">
        <v>51.6</v>
      </c>
      <c r="AH338" s="8">
        <v>54.16678324121682</v>
      </c>
      <c r="AI338" s="8">
        <v>-2.5667832412168181</v>
      </c>
      <c r="AJ338" s="8">
        <v>-2.5954940938555908</v>
      </c>
      <c r="AK338" s="8">
        <v>1.106180619202368E-2</v>
      </c>
      <c r="AL338" s="8">
        <v>-0.56058282174835039</v>
      </c>
      <c r="AM338" s="8">
        <v>1.7575450668420739E-4</v>
      </c>
      <c r="AN338" s="8">
        <v>-0.8357870519497973</v>
      </c>
      <c r="AO338" s="8">
        <v>-0.60741313075359038</v>
      </c>
      <c r="AP338" s="8">
        <v>0.74872079024717242</v>
      </c>
      <c r="AQ338" s="8">
        <v>-2.5954940938555908</v>
      </c>
    </row>
    <row r="339" spans="32:43" x14ac:dyDescent="0.25">
      <c r="AF339" t="str">
        <v>Chad</v>
      </c>
      <c r="AG339">
        <v>51.2</v>
      </c>
      <c r="AH339" s="8">
        <v>54.154571690303214</v>
      </c>
      <c r="AI339" s="8">
        <v>-2.9545716903032115</v>
      </c>
      <c r="AJ339" s="8">
        <v>-2.9875173602137677</v>
      </c>
      <c r="AK339" s="8">
        <v>1.1027775218751739E-2</v>
      </c>
      <c r="AL339" s="8">
        <v>-0.64526431825847885</v>
      </c>
      <c r="AM339" s="8">
        <v>2.3213953776418677E-4</v>
      </c>
      <c r="AN339" s="8">
        <v>-0.8357870519497973</v>
      </c>
      <c r="AO339" s="8">
        <v>-0.60710926363855477</v>
      </c>
      <c r="AP339" s="8">
        <v>0.8032834607151319</v>
      </c>
      <c r="AQ339" s="8">
        <v>-2.9875173602137677</v>
      </c>
    </row>
    <row r="340" spans="32:43" x14ac:dyDescent="0.25">
      <c r="AF340" t="str">
        <v>Chad</v>
      </c>
      <c r="AG340">
        <v>57</v>
      </c>
      <c r="AH340" s="8">
        <v>64.677647396031531</v>
      </c>
      <c r="AI340" s="8">
        <v>-7.6776473960315315</v>
      </c>
      <c r="AJ340" s="8">
        <v>-7.7835675267487519</v>
      </c>
      <c r="AK340" s="8">
        <v>1.3608172647467706E-2</v>
      </c>
      <c r="AL340" s="8">
        <v>-1.6789532188751168</v>
      </c>
      <c r="AM340" s="8">
        <v>1.944453404452018E-3</v>
      </c>
      <c r="AN340" s="8">
        <v>-0.82505741806651978</v>
      </c>
      <c r="AO340" s="8">
        <v>-0.60640444932190329</v>
      </c>
      <c r="AP340" s="8">
        <v>1.2957442721753072</v>
      </c>
      <c r="AQ340" s="8">
        <v>-7.7835675267487519</v>
      </c>
    </row>
    <row r="341" spans="32:43" x14ac:dyDescent="0.25">
      <c r="AF341" t="str">
        <v>Chad</v>
      </c>
      <c r="AG341">
        <v>49.6</v>
      </c>
      <c r="AH341" s="8">
        <v>52.203593152935461</v>
      </c>
      <c r="AI341" s="8">
        <v>-2.6035931529354599</v>
      </c>
      <c r="AJ341" s="8">
        <v>-2.6351159628732495</v>
      </c>
      <c r="AK341" s="8">
        <v>1.1962589268146737E-2</v>
      </c>
      <c r="AL341" s="8">
        <v>-0.56888121289407645</v>
      </c>
      <c r="AM341" s="8">
        <v>1.9591378278012274E-4</v>
      </c>
      <c r="AN341" s="8">
        <v>-0.82505741806651978</v>
      </c>
      <c r="AO341" s="8">
        <v>-0.60627364903994507</v>
      </c>
      <c r="AP341" s="8">
        <v>0.7542421447347506</v>
      </c>
      <c r="AQ341" s="8">
        <v>-2.6351159628732495</v>
      </c>
    </row>
    <row r="342" spans="32:43" x14ac:dyDescent="0.25">
      <c r="AF342" t="str">
        <v>Chile</v>
      </c>
      <c r="AG342">
        <v>83</v>
      </c>
      <c r="AH342" s="8">
        <v>78.791484992196629</v>
      </c>
      <c r="AI342" s="8">
        <v>4.2085150078033706</v>
      </c>
      <c r="AJ342" s="8">
        <v>4.2498918195989646</v>
      </c>
      <c r="AK342" s="8">
        <v>9.7359682438924143E-3</v>
      </c>
      <c r="AL342" s="8">
        <v>0.91851984327838498</v>
      </c>
      <c r="AM342" s="8">
        <v>4.1473934183918219E-4</v>
      </c>
      <c r="AN342" s="8">
        <v>-0.8207920883323806</v>
      </c>
      <c r="AO342" s="8">
        <v>-0.60386277188626791</v>
      </c>
      <c r="AP342" s="8">
        <v>0.95839440903961093</v>
      </c>
      <c r="AQ342" s="8">
        <v>4.2498918195989646</v>
      </c>
    </row>
    <row r="343" spans="32:43" x14ac:dyDescent="0.25">
      <c r="AF343" t="str">
        <v>Chile</v>
      </c>
      <c r="AG343">
        <v>81</v>
      </c>
      <c r="AH343" s="8">
        <v>77.794349768060997</v>
      </c>
      <c r="AI343" s="8">
        <v>3.2056502319390034</v>
      </c>
      <c r="AJ343" s="8">
        <v>3.2366718180310792</v>
      </c>
      <c r="AK343" s="8">
        <v>9.5844088731079097E-3</v>
      </c>
      <c r="AL343" s="8">
        <v>0.69958834542753245</v>
      </c>
      <c r="AM343" s="8">
        <v>2.3681161534537464E-4</v>
      </c>
      <c r="AN343" s="8">
        <v>-0.81866501502518862</v>
      </c>
      <c r="AO343" s="8">
        <v>-0.60220032363796017</v>
      </c>
      <c r="AP343" s="8">
        <v>0.83641397969398645</v>
      </c>
      <c r="AQ343" s="8">
        <v>3.2366718180310792</v>
      </c>
    </row>
    <row r="344" spans="32:43" x14ac:dyDescent="0.25">
      <c r="AF344" t="str">
        <v>Chile</v>
      </c>
      <c r="AG344">
        <v>79.900000000000006</v>
      </c>
      <c r="AH344" s="8">
        <v>77.512850842875849</v>
      </c>
      <c r="AI344" s="8">
        <v>2.3871491571241563</v>
      </c>
      <c r="AJ344" s="8">
        <v>2.4100187581982073</v>
      </c>
      <c r="AK344" s="8">
        <v>9.489387166077003E-3</v>
      </c>
      <c r="AL344" s="8">
        <v>0.52093694011384484</v>
      </c>
      <c r="AM344" s="8">
        <v>1.2999281449663786E-4</v>
      </c>
      <c r="AN344" s="8">
        <v>-0.81866501502518862</v>
      </c>
      <c r="AO344" s="8">
        <v>-0.60017197722194326</v>
      </c>
      <c r="AP344" s="8">
        <v>0.72175961380077569</v>
      </c>
      <c r="AQ344" s="8">
        <v>2.4100187581982073</v>
      </c>
    </row>
    <row r="345" spans="32:43" x14ac:dyDescent="0.25">
      <c r="AF345" t="str">
        <v>Chile</v>
      </c>
      <c r="AG345">
        <v>79.8</v>
      </c>
      <c r="AH345" s="8">
        <v>76.499250336152514</v>
      </c>
      <c r="AI345" s="8">
        <v>3.3007496638474834</v>
      </c>
      <c r="AJ345" s="8">
        <v>3.3331312603271761</v>
      </c>
      <c r="AK345" s="8">
        <v>9.7150678897997608E-3</v>
      </c>
      <c r="AL345" s="8">
        <v>0.72038998659569586</v>
      </c>
      <c r="AM345" s="8">
        <v>2.5456049581072215E-4</v>
      </c>
      <c r="AN345" s="8">
        <v>-0.81866501502518862</v>
      </c>
      <c r="AO345" s="8">
        <v>-0.59995444252771701</v>
      </c>
      <c r="AP345" s="8">
        <v>0.84875790811968044</v>
      </c>
      <c r="AQ345" s="8">
        <v>3.3331312603271761</v>
      </c>
    </row>
    <row r="346" spans="32:43" x14ac:dyDescent="0.25">
      <c r="AF346" t="str">
        <v>Chile</v>
      </c>
      <c r="AG346">
        <v>79.099999999999994</v>
      </c>
      <c r="AH346" s="8">
        <v>76.048286838296434</v>
      </c>
      <c r="AI346" s="8">
        <v>3.0517131617035602</v>
      </c>
      <c r="AJ346" s="8">
        <v>3.0813310119518906</v>
      </c>
      <c r="AK346" s="8">
        <v>9.6120313375772457E-3</v>
      </c>
      <c r="AL346" s="8">
        <v>0.66600301941943618</v>
      </c>
      <c r="AM346" s="8">
        <v>2.152445791584494E-4</v>
      </c>
      <c r="AN346" s="8">
        <v>-0.81230589119800856</v>
      </c>
      <c r="AO346" s="8">
        <v>-0.59976837945073813</v>
      </c>
      <c r="AP346" s="8">
        <v>0.81609008045646292</v>
      </c>
      <c r="AQ346" s="8">
        <v>3.0813310119518906</v>
      </c>
    </row>
    <row r="347" spans="32:43" x14ac:dyDescent="0.25">
      <c r="AF347" t="str">
        <v>Chile</v>
      </c>
      <c r="AG347">
        <v>79.3</v>
      </c>
      <c r="AH347" s="8">
        <v>76.410011776556132</v>
      </c>
      <c r="AI347" s="8">
        <v>2.889988223443865</v>
      </c>
      <c r="AJ347" s="8">
        <v>2.9190487138724031</v>
      </c>
      <c r="AK347" s="8">
        <v>9.9554660703097229E-3</v>
      </c>
      <c r="AL347" s="8">
        <v>0.63081770365249812</v>
      </c>
      <c r="AM347" s="8">
        <v>2.0007121834291465E-4</v>
      </c>
      <c r="AN347" s="8">
        <v>-0.81230589119800856</v>
      </c>
      <c r="AO347" s="8">
        <v>-0.59715663012495623</v>
      </c>
      <c r="AP347" s="8">
        <v>0.79424033116714621</v>
      </c>
      <c r="AQ347" s="8">
        <v>2.9190487138724031</v>
      </c>
    </row>
    <row r="348" spans="32:43" x14ac:dyDescent="0.25">
      <c r="AF348" t="str">
        <v>Chile</v>
      </c>
      <c r="AG348">
        <v>79.599999999999994</v>
      </c>
      <c r="AH348" s="8">
        <v>76.207591485459687</v>
      </c>
      <c r="AI348" s="8">
        <v>3.3924085145403069</v>
      </c>
      <c r="AJ348" s="8">
        <v>3.4275354578638115</v>
      </c>
      <c r="AK348" s="8">
        <v>1.0248455123319806E-2</v>
      </c>
      <c r="AL348" s="8">
        <v>0.74059404510409654</v>
      </c>
      <c r="AM348" s="8">
        <v>2.8396358546716924E-4</v>
      </c>
      <c r="AN348" s="8">
        <v>-0.80808466725232064</v>
      </c>
      <c r="AO348" s="8">
        <v>-0.59463549288394701</v>
      </c>
      <c r="AP348" s="8">
        <v>0.86057773914045477</v>
      </c>
      <c r="AQ348" s="8">
        <v>3.4275354578638115</v>
      </c>
    </row>
    <row r="349" spans="32:43" x14ac:dyDescent="0.25">
      <c r="AF349" t="str">
        <v>Chile</v>
      </c>
      <c r="AG349">
        <v>78.900000000000006</v>
      </c>
      <c r="AH349" s="8">
        <v>77.905299323822632</v>
      </c>
      <c r="AI349" s="8">
        <v>0.99470067617737357</v>
      </c>
      <c r="AJ349" s="8">
        <v>1.0052114583090228</v>
      </c>
      <c r="AK349" s="8">
        <v>1.045628961425751E-2</v>
      </c>
      <c r="AL349" s="8">
        <v>0.21717512846348525</v>
      </c>
      <c r="AM349" s="8">
        <v>2.4919125619777723E-5</v>
      </c>
      <c r="AN349" s="8">
        <v>-0.80808466725232064</v>
      </c>
      <c r="AO349" s="8">
        <v>-0.59176357344505459</v>
      </c>
      <c r="AP349" s="8">
        <v>0.46602052365049895</v>
      </c>
      <c r="AQ349" s="8">
        <v>1.0052114583090228</v>
      </c>
    </row>
    <row r="350" spans="32:43" x14ac:dyDescent="0.25">
      <c r="AF350" t="str">
        <v>Chile</v>
      </c>
      <c r="AG350">
        <v>78.900000000000006</v>
      </c>
      <c r="AH350" s="8">
        <v>76.425926007386323</v>
      </c>
      <c r="AI350" s="8">
        <v>2.4740739926136825</v>
      </c>
      <c r="AJ350" s="8">
        <v>2.4998014441581451</v>
      </c>
      <c r="AK350" s="8">
        <v>1.029179801643277E-2</v>
      </c>
      <c r="AL350" s="8">
        <v>0.54012498169299916</v>
      </c>
      <c r="AM350" s="8">
        <v>1.5168499389940388E-4</v>
      </c>
      <c r="AN350" s="8">
        <v>-0.80808466725232064</v>
      </c>
      <c r="AO350" s="8">
        <v>-0.58501320657838363</v>
      </c>
      <c r="AP350" s="8">
        <v>0.73493195718583304</v>
      </c>
      <c r="AQ350" s="8">
        <v>2.4998014441581451</v>
      </c>
    </row>
    <row r="351" spans="32:43" x14ac:dyDescent="0.25">
      <c r="AF351" t="str">
        <v>China</v>
      </c>
      <c r="AG351">
        <v>75.8</v>
      </c>
      <c r="AH351" s="8">
        <v>73.576535932474513</v>
      </c>
      <c r="AI351" s="8">
        <v>2.2234640675254838</v>
      </c>
      <c r="AJ351" s="8">
        <v>2.2416191390528555</v>
      </c>
      <c r="AK351" s="8">
        <v>8.0990883826243653E-3</v>
      </c>
      <c r="AL351" s="8">
        <v>0.48487649981819569</v>
      </c>
      <c r="AM351" s="8">
        <v>9.598428302211034E-5</v>
      </c>
      <c r="AN351" s="8">
        <v>-0.80808466725232064</v>
      </c>
      <c r="AO351" s="8">
        <v>-0.58491248840564292</v>
      </c>
      <c r="AP351" s="8">
        <v>0.69633074025077746</v>
      </c>
      <c r="AQ351" s="8">
        <v>2.2416191390528555</v>
      </c>
    </row>
    <row r="352" spans="32:43" x14ac:dyDescent="0.25">
      <c r="AF352" t="str">
        <v>China</v>
      </c>
      <c r="AG352">
        <v>75.599999999999994</v>
      </c>
      <c r="AH352" s="8">
        <v>72.303506400874809</v>
      </c>
      <c r="AI352" s="8">
        <v>3.2964935991251849</v>
      </c>
      <c r="AJ352" s="8">
        <v>3.323783078609313</v>
      </c>
      <c r="AK352" s="8">
        <v>8.2103671746070264E-3</v>
      </c>
      <c r="AL352" s="8">
        <v>0.71891512377067046</v>
      </c>
      <c r="AM352" s="8">
        <v>2.1392830958165618E-4</v>
      </c>
      <c r="AN352" s="8">
        <v>-0.79968509868701798</v>
      </c>
      <c r="AO352" s="8">
        <v>-0.58321675734042222</v>
      </c>
      <c r="AP352" s="8">
        <v>0.84788862698509548</v>
      </c>
      <c r="AQ352" s="8">
        <v>3.323783078609313</v>
      </c>
    </row>
    <row r="353" spans="32:43" x14ac:dyDescent="0.25">
      <c r="AF353" t="str">
        <v>China</v>
      </c>
      <c r="AG353">
        <v>75.400000000000006</v>
      </c>
      <c r="AH353" s="8">
        <v>72.09907345071305</v>
      </c>
      <c r="AI353" s="8">
        <v>3.3009265492869559</v>
      </c>
      <c r="AJ353" s="8">
        <v>3.3280088511539176</v>
      </c>
      <c r="AK353" s="8">
        <v>8.1376892545136706E-3</v>
      </c>
      <c r="AL353" s="8">
        <v>0.71985550791982544</v>
      </c>
      <c r="AM353" s="8">
        <v>2.1257411619438486E-4</v>
      </c>
      <c r="AN353" s="8">
        <v>-0.79968509868701798</v>
      </c>
      <c r="AO353" s="8">
        <v>-0.57844477877218481</v>
      </c>
      <c r="AP353" s="8">
        <v>0.84844299037697601</v>
      </c>
      <c r="AQ353" s="8">
        <v>3.3280088511539176</v>
      </c>
    </row>
    <row r="354" spans="32:43" x14ac:dyDescent="0.25">
      <c r="AF354" t="str">
        <v>China</v>
      </c>
      <c r="AG354">
        <v>75.2</v>
      </c>
      <c r="AH354" s="8">
        <v>72.726619074824953</v>
      </c>
      <c r="AI354" s="8">
        <v>2.47338092517505</v>
      </c>
      <c r="AJ354" s="8">
        <v>2.4937028190218791</v>
      </c>
      <c r="AK354" s="8">
        <v>8.149284546584484E-3</v>
      </c>
      <c r="AL354" s="8">
        <v>0.53939015695844084</v>
      </c>
      <c r="AM354" s="8">
        <v>1.1952237369997134E-4</v>
      </c>
      <c r="AN354" s="8">
        <v>-0.79968509868701798</v>
      </c>
      <c r="AO354" s="8">
        <v>-0.57758303831681124</v>
      </c>
      <c r="AP354" s="8">
        <v>0.73443185998323957</v>
      </c>
      <c r="AQ354" s="8">
        <v>2.4937028190218791</v>
      </c>
    </row>
    <row r="355" spans="32:43" x14ac:dyDescent="0.25">
      <c r="AF355" t="str">
        <v>China</v>
      </c>
      <c r="AG355">
        <v>75</v>
      </c>
      <c r="AH355" s="8">
        <v>71.856422646271554</v>
      </c>
      <c r="AI355" s="8">
        <v>3.1435773537284462</v>
      </c>
      <c r="AJ355" s="8">
        <v>3.1701114000542332</v>
      </c>
      <c r="AK355" s="8">
        <v>8.3700674762828119E-3</v>
      </c>
      <c r="AL355" s="8">
        <v>0.68562161849237502</v>
      </c>
      <c r="AM355" s="8">
        <v>1.9838934421702182E-4</v>
      </c>
      <c r="AN355" s="8">
        <v>-0.79968509868701798</v>
      </c>
      <c r="AO355" s="8">
        <v>-0.57099546469399154</v>
      </c>
      <c r="AP355" s="8">
        <v>0.8280227161692939</v>
      </c>
      <c r="AQ355" s="8">
        <v>3.1701114000542332</v>
      </c>
    </row>
    <row r="356" spans="32:43" x14ac:dyDescent="0.25">
      <c r="AF356" t="str">
        <v>China</v>
      </c>
      <c r="AG356">
        <v>74.900000000000006</v>
      </c>
      <c r="AH356" s="8">
        <v>71.884513560376135</v>
      </c>
      <c r="AI356" s="8">
        <v>3.0154864396238708</v>
      </c>
      <c r="AJ356" s="8">
        <v>3.041105397450302</v>
      </c>
      <c r="AK356" s="8">
        <v>8.4242255621625288E-3</v>
      </c>
      <c r="AL356" s="8">
        <v>0.65770264922770416</v>
      </c>
      <c r="AM356" s="8">
        <v>1.837525038891414E-4</v>
      </c>
      <c r="AN356" s="8">
        <v>-0.79968509868701798</v>
      </c>
      <c r="AO356" s="8">
        <v>-0.5702033790393356</v>
      </c>
      <c r="AP356" s="8">
        <v>0.81098868625135834</v>
      </c>
      <c r="AQ356" s="8">
        <v>3.041105397450302</v>
      </c>
    </row>
    <row r="357" spans="32:43" x14ac:dyDescent="0.25">
      <c r="AF357" t="str">
        <v>China</v>
      </c>
      <c r="AG357">
        <v>74.5</v>
      </c>
      <c r="AH357" s="8">
        <v>71.088878164642296</v>
      </c>
      <c r="AI357" s="8">
        <v>3.4111218353577044</v>
      </c>
      <c r="AJ357" s="8">
        <v>3.4408580869167564</v>
      </c>
      <c r="AK357" s="8">
        <v>8.6421034544025069E-3</v>
      </c>
      <c r="AL357" s="8">
        <v>0.74407576849240686</v>
      </c>
      <c r="AM357" s="8">
        <v>2.4132000083707238E-4</v>
      </c>
      <c r="AN357" s="8">
        <v>-0.78926429572475043</v>
      </c>
      <c r="AO357" s="8">
        <v>-0.56977378280055502</v>
      </c>
      <c r="AP357" s="8">
        <v>0.86259826599200096</v>
      </c>
      <c r="AQ357" s="8">
        <v>3.4408580869167564</v>
      </c>
    </row>
    <row r="358" spans="32:43" x14ac:dyDescent="0.25">
      <c r="AF358" t="str">
        <v>China</v>
      </c>
      <c r="AG358">
        <v>74.400000000000006</v>
      </c>
      <c r="AH358" s="8">
        <v>70.003373021023336</v>
      </c>
      <c r="AI358" s="8">
        <v>4.3966269789766699</v>
      </c>
      <c r="AJ358" s="8">
        <v>4.4352159292168043</v>
      </c>
      <c r="AK358" s="8">
        <v>8.7005798265494365E-3</v>
      </c>
      <c r="AL358" s="8">
        <v>0.95907453461023773</v>
      </c>
      <c r="AM358" s="8">
        <v>4.0366218586678149E-4</v>
      </c>
      <c r="AN358" s="8">
        <v>-0.78926429572475043</v>
      </c>
      <c r="AO358" s="8">
        <v>-0.56967386693750133</v>
      </c>
      <c r="AP358" s="8">
        <v>0.97932350865801121</v>
      </c>
      <c r="AQ358" s="8">
        <v>4.4352159292168043</v>
      </c>
    </row>
    <row r="359" spans="32:43" x14ac:dyDescent="0.25">
      <c r="AF359" t="str">
        <v>China</v>
      </c>
      <c r="AG359">
        <v>74.2</v>
      </c>
      <c r="AH359" s="8">
        <v>69.743512542140024</v>
      </c>
      <c r="AI359" s="8">
        <v>4.4564874578599785</v>
      </c>
      <c r="AJ359" s="8">
        <v>4.498600232408501</v>
      </c>
      <c r="AK359" s="8">
        <v>9.3613062670332894E-3</v>
      </c>
      <c r="AL359" s="8">
        <v>0.9724565598302205</v>
      </c>
      <c r="AM359" s="8">
        <v>4.4681895813952538E-4</v>
      </c>
      <c r="AN359" s="8">
        <v>-0.78926429572475043</v>
      </c>
      <c r="AO359" s="8">
        <v>-0.56954484719162535</v>
      </c>
      <c r="AP359" s="8">
        <v>0.98613212087945934</v>
      </c>
      <c r="AQ359" s="8">
        <v>4.498600232408501</v>
      </c>
    </row>
    <row r="360" spans="32:43" x14ac:dyDescent="0.25">
      <c r="AF360" t="str">
        <v>China</v>
      </c>
      <c r="AG360">
        <v>73.900000000000006</v>
      </c>
      <c r="AH360" s="8">
        <v>68.539189793060729</v>
      </c>
      <c r="AI360" s="8">
        <v>5.3608102069392771</v>
      </c>
      <c r="AJ360" s="8">
        <v>5.412814011172201</v>
      </c>
      <c r="AK360" s="8">
        <v>9.6075357707814668E-3</v>
      </c>
      <c r="AL360" s="8">
        <v>1.1699355385045469</v>
      </c>
      <c r="AM360" s="8">
        <v>6.6389371041157747E-4</v>
      </c>
      <c r="AN360" s="8">
        <v>-0.78926429572475043</v>
      </c>
      <c r="AO360" s="8">
        <v>-0.56888121289407645</v>
      </c>
      <c r="AP360" s="8">
        <v>1.0816355848919481</v>
      </c>
      <c r="AQ360" s="8">
        <v>5.412814011172201</v>
      </c>
    </row>
    <row r="361" spans="32:43" x14ac:dyDescent="0.25">
      <c r="AF361" t="str">
        <v>China</v>
      </c>
      <c r="AG361">
        <v>73.5</v>
      </c>
      <c r="AH361" s="8">
        <v>71.348616607816325</v>
      </c>
      <c r="AI361" s="8">
        <v>2.1513833921836749</v>
      </c>
      <c r="AJ361" s="8">
        <v>2.1774406327650158</v>
      </c>
      <c r="AK361" s="8">
        <v>1.1966912066048798E-2</v>
      </c>
      <c r="AL361" s="8">
        <v>0.47007508431132627</v>
      </c>
      <c r="AM361" s="8">
        <v>1.3381816817972637E-4</v>
      </c>
      <c r="AN361" s="8">
        <v>-0.78098898173722842</v>
      </c>
      <c r="AO361" s="8">
        <v>-0.56835307436138738</v>
      </c>
      <c r="AP361" s="8">
        <v>0.68562021871538059</v>
      </c>
      <c r="AQ361" s="8">
        <v>2.1774406327650158</v>
      </c>
    </row>
    <row r="362" spans="32:43" x14ac:dyDescent="0.25">
      <c r="AF362" t="str">
        <v>China</v>
      </c>
      <c r="AG362">
        <v>73.099999999999994</v>
      </c>
      <c r="AH362" s="8">
        <v>70.567273115729265</v>
      </c>
      <c r="AI362" s="8">
        <v>2.5327268842707298</v>
      </c>
      <c r="AJ362" s="8">
        <v>2.5652192019104501</v>
      </c>
      <c r="AK362" s="8">
        <v>1.2666487766628909E-2</v>
      </c>
      <c r="AL362" s="8">
        <v>0.55359427029666597</v>
      </c>
      <c r="AM362" s="8">
        <v>1.9658279576660319E-4</v>
      </c>
      <c r="AN362" s="8">
        <v>-0.78098898173722842</v>
      </c>
      <c r="AO362" s="8">
        <v>-0.5681944506758474</v>
      </c>
      <c r="AP362" s="8">
        <v>0.74403915911507368</v>
      </c>
      <c r="AQ362" s="8">
        <v>2.5652192019104501</v>
      </c>
    </row>
    <row r="363" spans="32:43" x14ac:dyDescent="0.25">
      <c r="AF363" t="str">
        <v>China</v>
      </c>
      <c r="AG363">
        <v>72.7</v>
      </c>
      <c r="AH363" s="8">
        <v>70.311701074671902</v>
      </c>
      <c r="AI363" s="8">
        <v>2.3882989253281011</v>
      </c>
      <c r="AJ363" s="8">
        <v>2.4237055765967419</v>
      </c>
      <c r="AK363" s="8">
        <v>1.4608478690863723E-2</v>
      </c>
      <c r="AL363" s="8">
        <v>0.52253987607745989</v>
      </c>
      <c r="AM363" s="8">
        <v>2.0239745650299295E-4</v>
      </c>
      <c r="AN363" s="8">
        <v>-0.78098898173722842</v>
      </c>
      <c r="AO363" s="8">
        <v>-0.5655289028929622</v>
      </c>
      <c r="AP363" s="8">
        <v>0.72286919707334318</v>
      </c>
      <c r="AQ363" s="8">
        <v>2.4237055765967419</v>
      </c>
    </row>
    <row r="364" spans="32:43" x14ac:dyDescent="0.25">
      <c r="AF364" t="str">
        <v>China</v>
      </c>
      <c r="AG364">
        <v>72.2</v>
      </c>
      <c r="AH364" s="8">
        <v>71.036803683940846</v>
      </c>
      <c r="AI364" s="8">
        <v>1.1631963160591567</v>
      </c>
      <c r="AJ364" s="8">
        <v>1.1839792815408889</v>
      </c>
      <c r="AK364" s="8">
        <v>1.75534874687031E-2</v>
      </c>
      <c r="AL364" s="8">
        <v>0.25487880700186394</v>
      </c>
      <c r="AM364" s="8">
        <v>5.8035262604305044E-5</v>
      </c>
      <c r="AN364" s="8">
        <v>-0.78098898173722842</v>
      </c>
      <c r="AO364" s="8">
        <v>-0.56527900068151571</v>
      </c>
      <c r="AP364" s="8">
        <v>0.5048552337075094</v>
      </c>
      <c r="AQ364" s="8">
        <v>1.1839792815408889</v>
      </c>
    </row>
    <row r="365" spans="32:43" x14ac:dyDescent="0.25">
      <c r="AF365" t="str">
        <v>China</v>
      </c>
      <c r="AG365">
        <v>71.7</v>
      </c>
      <c r="AH365" s="8">
        <v>68.149028573824239</v>
      </c>
      <c r="AI365" s="8">
        <v>3.5509714261757637</v>
      </c>
      <c r="AJ365" s="8">
        <v>3.614116822465641</v>
      </c>
      <c r="AK365" s="8">
        <v>1.7471874704591911E-2</v>
      </c>
      <c r="AL365" s="8">
        <v>0.77805419278429944</v>
      </c>
      <c r="AM365" s="8">
        <v>5.3825021826761415E-4</v>
      </c>
      <c r="AN365" s="8">
        <v>-0.78098898173722842</v>
      </c>
      <c r="AO365" s="8">
        <v>-0.56342618191677152</v>
      </c>
      <c r="AP365" s="8">
        <v>0.88207380234552901</v>
      </c>
      <c r="AQ365" s="8">
        <v>3.614116822465641</v>
      </c>
    </row>
    <row r="366" spans="32:43" x14ac:dyDescent="0.25">
      <c r="AF366" t="str">
        <v>Colombia</v>
      </c>
      <c r="AG366">
        <v>74.599999999999994</v>
      </c>
      <c r="AH366" s="8">
        <v>72.407169512574967</v>
      </c>
      <c r="AI366" s="8">
        <v>2.1928304874250273</v>
      </c>
      <c r="AJ366" s="8">
        <v>2.2104955214242463</v>
      </c>
      <c r="AK366" s="8">
        <v>7.9914362313827578E-3</v>
      </c>
      <c r="AL366" s="8">
        <v>0.47817020912532082</v>
      </c>
      <c r="AM366" s="8">
        <v>9.209678121958206E-5</v>
      </c>
      <c r="AN366" s="8">
        <v>-0.78098898173722842</v>
      </c>
      <c r="AO366" s="8">
        <v>-0.56229907547798097</v>
      </c>
      <c r="AP366" s="8">
        <v>0.69149852431174486</v>
      </c>
      <c r="AQ366" s="8">
        <v>2.2104955214242463</v>
      </c>
    </row>
    <row r="367" spans="32:43" x14ac:dyDescent="0.25">
      <c r="AF367" t="str">
        <v>Colombia</v>
      </c>
      <c r="AG367">
        <v>74.400000000000006</v>
      </c>
      <c r="AH367" s="8">
        <v>71.254615882530402</v>
      </c>
      <c r="AI367" s="8">
        <v>3.1453841174696038</v>
      </c>
      <c r="AJ367" s="8">
        <v>3.171311198152388</v>
      </c>
      <c r="AK367" s="8">
        <v>8.1755081929170415E-3</v>
      </c>
      <c r="AL367" s="8">
        <v>0.68594838916394574</v>
      </c>
      <c r="AM367" s="8">
        <v>1.9392456018295712E-4</v>
      </c>
      <c r="AN367" s="8">
        <v>-0.78098898173722842</v>
      </c>
      <c r="AO367" s="8">
        <v>-0.56123658975833624</v>
      </c>
      <c r="AP367" s="8">
        <v>0.82822001253528388</v>
      </c>
      <c r="AQ367" s="8">
        <v>3.171311198152388</v>
      </c>
    </row>
    <row r="368" spans="32:43" x14ac:dyDescent="0.25">
      <c r="AF368" t="str">
        <v>Colombia</v>
      </c>
      <c r="AG368">
        <v>74.3</v>
      </c>
      <c r="AH368" s="8">
        <v>71.600244378445339</v>
      </c>
      <c r="AI368" s="8">
        <v>2.6997556215546581</v>
      </c>
      <c r="AJ368" s="8">
        <v>2.7216354021634679</v>
      </c>
      <c r="AK368" s="8">
        <v>8.0392034110878113E-3</v>
      </c>
      <c r="AL368" s="8">
        <v>0.58872484644736334</v>
      </c>
      <c r="AM368" s="8">
        <v>1.4044725107519691E-4</v>
      </c>
      <c r="AN368" s="8">
        <v>-0.78098898173722842</v>
      </c>
      <c r="AO368" s="8">
        <v>-0.56058282174835039</v>
      </c>
      <c r="AP368" s="8">
        <v>0.76728407154545009</v>
      </c>
      <c r="AQ368" s="8">
        <v>2.7216354021634679</v>
      </c>
    </row>
    <row r="369" spans="32:43" x14ac:dyDescent="0.25">
      <c r="AF369" t="str">
        <v>Colombia</v>
      </c>
      <c r="AG369">
        <v>74.2</v>
      </c>
      <c r="AH369" s="8">
        <v>71.36738290861723</v>
      </c>
      <c r="AI369" s="8">
        <v>2.8326170913827724</v>
      </c>
      <c r="AJ369" s="8">
        <v>2.8553747704229808</v>
      </c>
      <c r="AK369" s="8">
        <v>7.9701198161237861E-3</v>
      </c>
      <c r="AL369" s="8">
        <v>0.61767590445720877</v>
      </c>
      <c r="AM369" s="8">
        <v>1.5326091740270305E-4</v>
      </c>
      <c r="AN369" s="8">
        <v>-0.76459654801725674</v>
      </c>
      <c r="AO369" s="8">
        <v>-0.55858246021263802</v>
      </c>
      <c r="AP369" s="8">
        <v>0.78592359963116565</v>
      </c>
      <c r="AQ369" s="8">
        <v>2.8553747704229808</v>
      </c>
    </row>
    <row r="370" spans="32:43" x14ac:dyDescent="0.25">
      <c r="AF370" t="str">
        <v>Colombia</v>
      </c>
      <c r="AG370">
        <v>73.599999999999994</v>
      </c>
      <c r="AH370" s="8">
        <v>74.881524822465295</v>
      </c>
      <c r="AI370" s="8">
        <v>-1.2815248224653004</v>
      </c>
      <c r="AJ370" s="8">
        <v>-1.2934579248026847</v>
      </c>
      <c r="AK370" s="8">
        <v>9.2257367700652425E-3</v>
      </c>
      <c r="AL370" s="8">
        <v>-0.27962424830240551</v>
      </c>
      <c r="AM370" s="8">
        <v>3.6403740176673523E-5</v>
      </c>
      <c r="AN370" s="8">
        <v>-0.7625619542054235</v>
      </c>
      <c r="AO370" s="8">
        <v>-0.5584905712474898</v>
      </c>
      <c r="AP370" s="8">
        <v>0.52879509103470834</v>
      </c>
      <c r="AQ370" s="8">
        <v>-1.2934579248026847</v>
      </c>
    </row>
    <row r="371" spans="32:43" x14ac:dyDescent="0.25">
      <c r="AF371" t="str">
        <v>Colombia</v>
      </c>
      <c r="AG371">
        <v>73.599999999999994</v>
      </c>
      <c r="AH371" s="8">
        <v>74.870390842002166</v>
      </c>
      <c r="AI371" s="8">
        <v>-1.2703908420021719</v>
      </c>
      <c r="AJ371" s="8">
        <v>-1.2823542204495884</v>
      </c>
      <c r="AK371" s="8">
        <v>9.3292307668485334E-3</v>
      </c>
      <c r="AL371" s="8">
        <v>-0.27720933128544611</v>
      </c>
      <c r="AM371" s="8">
        <v>3.6182800840824564E-5</v>
      </c>
      <c r="AN371" s="8">
        <v>-0.7625619542054235</v>
      </c>
      <c r="AO371" s="8">
        <v>-0.55765940439043649</v>
      </c>
      <c r="AP371" s="8">
        <v>0.5265067248245231</v>
      </c>
      <c r="AQ371" s="8">
        <v>-1.2823542204495884</v>
      </c>
    </row>
    <row r="372" spans="32:43" x14ac:dyDescent="0.25">
      <c r="AF372" t="str">
        <v>Colombia</v>
      </c>
      <c r="AG372">
        <v>73.5</v>
      </c>
      <c r="AH372" s="8">
        <v>70.037236616009594</v>
      </c>
      <c r="AI372" s="8">
        <v>3.4627633839904064</v>
      </c>
      <c r="AJ372" s="8">
        <v>3.4918744426728474</v>
      </c>
      <c r="AK372" s="8">
        <v>8.3367999509621014E-3</v>
      </c>
      <c r="AL372" s="8">
        <v>0.75522417467157732</v>
      </c>
      <c r="AM372" s="8">
        <v>2.3974908259439157E-4</v>
      </c>
      <c r="AN372" s="8">
        <v>-0.7625619542054235</v>
      </c>
      <c r="AO372" s="8">
        <v>-0.55141898420918534</v>
      </c>
      <c r="AP372" s="8">
        <v>0.86903634830286436</v>
      </c>
      <c r="AQ372" s="8">
        <v>3.4918744426728474</v>
      </c>
    </row>
    <row r="373" spans="32:43" x14ac:dyDescent="0.25">
      <c r="AF373" t="str">
        <v>Colombia</v>
      </c>
      <c r="AG373">
        <v>73.5</v>
      </c>
      <c r="AH373" s="8">
        <v>69.285111310732475</v>
      </c>
      <c r="AI373" s="8">
        <v>4.214888689267525</v>
      </c>
      <c r="AJ373" s="8">
        <v>4.2510076399818066</v>
      </c>
      <c r="AK373" s="8">
        <v>8.4965621737711564E-3</v>
      </c>
      <c r="AL373" s="8">
        <v>0.91933578005482541</v>
      </c>
      <c r="AM373" s="8">
        <v>3.6213236889291668E-4</v>
      </c>
      <c r="AN373" s="8">
        <v>-0.75647701124006039</v>
      </c>
      <c r="AO373" s="8">
        <v>-0.54858288863573046</v>
      </c>
      <c r="AP373" s="8">
        <v>0.95881999356230851</v>
      </c>
      <c r="AQ373" s="8">
        <v>4.2510076399818066</v>
      </c>
    </row>
    <row r="374" spans="32:43" x14ac:dyDescent="0.25">
      <c r="AF374" t="str">
        <v>Colombia</v>
      </c>
      <c r="AG374">
        <v>73.099999999999994</v>
      </c>
      <c r="AH374" s="8">
        <v>68.863911920023725</v>
      </c>
      <c r="AI374" s="8">
        <v>4.2360880799762697</v>
      </c>
      <c r="AJ374" s="8">
        <v>4.2744870077796548</v>
      </c>
      <c r="AK374" s="8">
        <v>8.9832833117748766E-3</v>
      </c>
      <c r="AL374" s="8">
        <v>0.92418657774427837</v>
      </c>
      <c r="AM374" s="8">
        <v>3.8711806135598419E-4</v>
      </c>
      <c r="AN374" s="8">
        <v>-0.75647701124006039</v>
      </c>
      <c r="AO374" s="8">
        <v>-0.5470741290348029</v>
      </c>
      <c r="AP374" s="8">
        <v>0.96134623198111013</v>
      </c>
      <c r="AQ374" s="8">
        <v>4.2744870077796548</v>
      </c>
    </row>
    <row r="375" spans="32:43" x14ac:dyDescent="0.25">
      <c r="AF375" t="str">
        <v>Colombia</v>
      </c>
      <c r="AG375">
        <v>73.099999999999994</v>
      </c>
      <c r="AH375" s="8">
        <v>67.897537266329977</v>
      </c>
      <c r="AI375" s="8">
        <v>5.2024627336700178</v>
      </c>
      <c r="AJ375" s="8">
        <v>5.2510437391140083</v>
      </c>
      <c r="AK375" s="8">
        <v>9.25168554246086E-3</v>
      </c>
      <c r="AL375" s="8">
        <v>1.1351740958402168</v>
      </c>
      <c r="AM375" s="8">
        <v>6.0166184276599542E-4</v>
      </c>
      <c r="AN375" s="8">
        <v>-0.75647701124006039</v>
      </c>
      <c r="AO375" s="8">
        <v>-0.54597655746055185</v>
      </c>
      <c r="AP375" s="8">
        <v>1.06544549172645</v>
      </c>
      <c r="AQ375" s="8">
        <v>5.2510437391140083</v>
      </c>
    </row>
    <row r="376" spans="32:43" x14ac:dyDescent="0.25">
      <c r="AF376" t="str">
        <v>Colombia</v>
      </c>
      <c r="AG376">
        <v>72.8</v>
      </c>
      <c r="AH376" s="8">
        <v>68.436539940882682</v>
      </c>
      <c r="AI376" s="8">
        <v>4.3634600591173154</v>
      </c>
      <c r="AJ376" s="8">
        <v>4.4074668222063904</v>
      </c>
      <c r="AK376" s="8">
        <v>9.9845931607139005E-3</v>
      </c>
      <c r="AL376" s="8">
        <v>0.95245659583917475</v>
      </c>
      <c r="AM376" s="8">
        <v>4.5745545623085263E-4</v>
      </c>
      <c r="AN376" s="8">
        <v>-0.75647701124006039</v>
      </c>
      <c r="AO376" s="8">
        <v>-0.54543299188150152</v>
      </c>
      <c r="AP376" s="8">
        <v>0.97593882791862252</v>
      </c>
      <c r="AQ376" s="8">
        <v>4.4074668222063904</v>
      </c>
    </row>
    <row r="377" spans="32:43" x14ac:dyDescent="0.25">
      <c r="AF377" t="str">
        <v>Colombia</v>
      </c>
      <c r="AG377">
        <v>72.400000000000006</v>
      </c>
      <c r="AH377" s="8">
        <v>73.106389475726687</v>
      </c>
      <c r="AI377" s="8">
        <v>-0.70638947572668087</v>
      </c>
      <c r="AJ377" s="8">
        <v>-0.7149626234461568</v>
      </c>
      <c r="AK377" s="8">
        <v>1.1991043221466484E-2</v>
      </c>
      <c r="AL377" s="8">
        <v>-0.15434726725773981</v>
      </c>
      <c r="AM377" s="8">
        <v>1.4456527287405753E-5</v>
      </c>
      <c r="AN377" s="8">
        <v>-0.75647701124006039</v>
      </c>
      <c r="AO377" s="8">
        <v>-0.54332295353581495</v>
      </c>
      <c r="AP377" s="8">
        <v>0.39287054770972563</v>
      </c>
      <c r="AQ377" s="8">
        <v>-0.7149626234461568</v>
      </c>
    </row>
    <row r="378" spans="32:43" x14ac:dyDescent="0.25">
      <c r="AF378" t="str">
        <v>Colombia</v>
      </c>
      <c r="AG378">
        <v>71.8</v>
      </c>
      <c r="AH378" s="8">
        <v>68.186452289696931</v>
      </c>
      <c r="AI378" s="8">
        <v>3.6135477103030667</v>
      </c>
      <c r="AJ378" s="8">
        <v>3.6594478963493495</v>
      </c>
      <c r="AK378" s="8">
        <v>1.2542926514153292E-2</v>
      </c>
      <c r="AL378" s="8">
        <v>0.78978675439930224</v>
      </c>
      <c r="AM378" s="8">
        <v>3.9615974983482996E-4</v>
      </c>
      <c r="AN378" s="8">
        <v>-0.74639716414434454</v>
      </c>
      <c r="AO378" s="8">
        <v>-0.54303483506328709</v>
      </c>
      <c r="AP378" s="8">
        <v>0.88869947361259427</v>
      </c>
      <c r="AQ378" s="8">
        <v>3.6594478963493495</v>
      </c>
    </row>
    <row r="379" spans="32:43" x14ac:dyDescent="0.25">
      <c r="AF379" t="str">
        <v>Colombia</v>
      </c>
      <c r="AG379">
        <v>71.5</v>
      </c>
      <c r="AH379" s="8">
        <v>68.74818794685946</v>
      </c>
      <c r="AI379" s="8">
        <v>2.7518120531405401</v>
      </c>
      <c r="AJ379" s="8">
        <v>2.7948233055890288</v>
      </c>
      <c r="AK379" s="8">
        <v>1.5389614206549515E-2</v>
      </c>
      <c r="AL379" s="8">
        <v>0.60231229375769957</v>
      </c>
      <c r="AM379" s="8">
        <v>2.8351548232868358E-4</v>
      </c>
      <c r="AN379" s="8">
        <v>-0.74639716414434454</v>
      </c>
      <c r="AO379" s="8">
        <v>-0.53977011182420498</v>
      </c>
      <c r="AP379" s="8">
        <v>0.77608781317432085</v>
      </c>
      <c r="AQ379" s="8">
        <v>2.7948233055890288</v>
      </c>
    </row>
    <row r="380" spans="32:43" x14ac:dyDescent="0.25">
      <c r="AF380" t="str">
        <v>Colombia</v>
      </c>
      <c r="AG380">
        <v>71.400000000000006</v>
      </c>
      <c r="AH380" s="8">
        <v>69.209319850451351</v>
      </c>
      <c r="AI380" s="8">
        <v>2.1906801495486548</v>
      </c>
      <c r="AJ380" s="8">
        <v>2.2278096452560026</v>
      </c>
      <c r="AK380" s="8">
        <v>1.6666368146135355E-2</v>
      </c>
      <c r="AL380" s="8">
        <v>0.47980380938921108</v>
      </c>
      <c r="AM380" s="8">
        <v>1.9509110359567725E-4</v>
      </c>
      <c r="AN380" s="8">
        <v>-0.74639716414434454</v>
      </c>
      <c r="AO380" s="8">
        <v>-0.53821144540562826</v>
      </c>
      <c r="AP380" s="8">
        <v>0.69267872017928422</v>
      </c>
      <c r="AQ380" s="8">
        <v>2.2278096452560026</v>
      </c>
    </row>
    <row r="381" spans="32:43" x14ac:dyDescent="0.25">
      <c r="AF381" t="str">
        <v>Comoros</v>
      </c>
      <c r="AG381">
        <v>63.2</v>
      </c>
      <c r="AH381" s="8">
        <v>72.225112441186582</v>
      </c>
      <c r="AI381" s="8">
        <v>-9.0251124411865788</v>
      </c>
      <c r="AJ381" s="8">
        <v>-9.1096006976335815</v>
      </c>
      <c r="AK381" s="8">
        <v>9.274638839982325E-3</v>
      </c>
      <c r="AL381" s="8">
        <v>-1.9692966694625831</v>
      </c>
      <c r="AM381" s="8">
        <v>1.8152482369694642E-3</v>
      </c>
      <c r="AN381" s="8">
        <v>-0.74038552290047832</v>
      </c>
      <c r="AO381" s="8">
        <v>-0.53746404887557897</v>
      </c>
      <c r="AP381" s="8">
        <v>1.4033163112650631</v>
      </c>
      <c r="AQ381" s="8">
        <v>-9.1096006976335815</v>
      </c>
    </row>
    <row r="382" spans="32:43" x14ac:dyDescent="0.25">
      <c r="AF382" t="str">
        <v>Comoros</v>
      </c>
      <c r="AG382">
        <v>62.9</v>
      </c>
      <c r="AH382" s="8">
        <v>64.786004009876251</v>
      </c>
      <c r="AI382" s="8">
        <v>-1.8860040098762525</v>
      </c>
      <c r="AJ382" s="8">
        <v>-1.9012966097199335</v>
      </c>
      <c r="AK382" s="8">
        <v>8.0432478370293867E-3</v>
      </c>
      <c r="AL382" s="8">
        <v>-0.41127414488604669</v>
      </c>
      <c r="AM382" s="8">
        <v>6.8575902727164545E-5</v>
      </c>
      <c r="AN382" s="8">
        <v>-0.74038552290047832</v>
      </c>
      <c r="AO382" s="8">
        <v>-0.53692249274373505</v>
      </c>
      <c r="AP382" s="8">
        <v>0.64130659195586526</v>
      </c>
      <c r="AQ382" s="8">
        <v>-1.9012966097199335</v>
      </c>
    </row>
    <row r="383" spans="32:43" x14ac:dyDescent="0.25">
      <c r="AF383" t="str">
        <v>Comoros</v>
      </c>
      <c r="AG383">
        <v>62.5</v>
      </c>
      <c r="AH383" s="8">
        <v>64.402521706254078</v>
      </c>
      <c r="AI383" s="8">
        <v>-1.9025217062540776</v>
      </c>
      <c r="AJ383" s="8">
        <v>-1.918166770320064</v>
      </c>
      <c r="AK383" s="8">
        <v>8.1562585214506184E-3</v>
      </c>
      <c r="AL383" s="8">
        <v>-0.41489973464232782</v>
      </c>
      <c r="AM383" s="8">
        <v>7.0778938319063283E-5</v>
      </c>
      <c r="AN383" s="8">
        <v>-0.74038552290047832</v>
      </c>
      <c r="AO383" s="8">
        <v>-0.53664829258134095</v>
      </c>
      <c r="AP383" s="8">
        <v>0.64412711062516836</v>
      </c>
      <c r="AQ383" s="8">
        <v>-1.918166770320064</v>
      </c>
    </row>
    <row r="384" spans="32:43" x14ac:dyDescent="0.25">
      <c r="AF384" t="str">
        <v>Comoros</v>
      </c>
      <c r="AG384">
        <v>62.2</v>
      </c>
      <c r="AH384" s="8">
        <v>64.116814449931994</v>
      </c>
      <c r="AI384" s="8">
        <v>-1.9168144499319908</v>
      </c>
      <c r="AJ384" s="8">
        <v>-1.9324428057982495</v>
      </c>
      <c r="AK384" s="8">
        <v>8.087357524562213E-3</v>
      </c>
      <c r="AL384" s="8">
        <v>-0.41800216111336508</v>
      </c>
      <c r="AM384" s="8">
        <v>7.122956231241853E-5</v>
      </c>
      <c r="AN384" s="8">
        <v>-0.74038552290047832</v>
      </c>
      <c r="AO384" s="8">
        <v>-0.53420896485967406</v>
      </c>
      <c r="AP384" s="8">
        <v>0.64653086632686385</v>
      </c>
      <c r="AQ384" s="8">
        <v>-1.9324428057982495</v>
      </c>
    </row>
    <row r="385" spans="32:43" x14ac:dyDescent="0.25">
      <c r="AF385" t="str">
        <v>Comoros</v>
      </c>
      <c r="AG385">
        <v>61.8</v>
      </c>
      <c r="AH385" s="8">
        <v>63.757396428143409</v>
      </c>
      <c r="AI385" s="8">
        <v>-1.9573964281434115</v>
      </c>
      <c r="AJ385" s="8">
        <v>-1.9734370804881602</v>
      </c>
      <c r="AK385" s="8">
        <v>8.1282816175628457E-3</v>
      </c>
      <c r="AL385" s="8">
        <v>-0.42686073038334432</v>
      </c>
      <c r="AM385" s="8">
        <v>7.4659597703039939E-5</v>
      </c>
      <c r="AN385" s="8">
        <v>-0.74038552290047832</v>
      </c>
      <c r="AO385" s="8">
        <v>-0.53262572553228693</v>
      </c>
      <c r="AP385" s="8">
        <v>0.65334579694319939</v>
      </c>
      <c r="AQ385" s="8">
        <v>-1.9734370804881602</v>
      </c>
    </row>
    <row r="386" spans="32:43" x14ac:dyDescent="0.25">
      <c r="AF386" t="str">
        <v>Comoros</v>
      </c>
      <c r="AG386">
        <v>61.3</v>
      </c>
      <c r="AH386" s="8">
        <v>63.574257631463809</v>
      </c>
      <c r="AI386" s="8">
        <v>-2.2742576314638114</v>
      </c>
      <c r="AJ386" s="8">
        <v>-2.2931329562874718</v>
      </c>
      <c r="AK386" s="8">
        <v>8.2312387390825106E-3</v>
      </c>
      <c r="AL386" s="8">
        <v>-0.49598622337681703</v>
      </c>
      <c r="AM386" s="8">
        <v>1.0208548700086624E-4</v>
      </c>
      <c r="AN386" s="8">
        <v>-0.73042509746273321</v>
      </c>
      <c r="AO386" s="8">
        <v>-0.53247088993957536</v>
      </c>
      <c r="AP386" s="8">
        <v>0.70426289365322736</v>
      </c>
      <c r="AQ386" s="8">
        <v>-2.2931329562874718</v>
      </c>
    </row>
    <row r="387" spans="32:43" x14ac:dyDescent="0.25">
      <c r="AF387" t="str">
        <v>Comoros</v>
      </c>
      <c r="AG387">
        <v>61</v>
      </c>
      <c r="AH387" s="8">
        <v>63.103521753620925</v>
      </c>
      <c r="AI387" s="8">
        <v>-2.1035217536209245</v>
      </c>
      <c r="AJ387" s="8">
        <v>-2.1215376190931541</v>
      </c>
      <c r="AK387" s="8">
        <v>8.4918906504851954E-3</v>
      </c>
      <c r="AL387" s="8">
        <v>-0.45881122826896509</v>
      </c>
      <c r="AM387" s="8">
        <v>9.014594632947359E-5</v>
      </c>
      <c r="AN387" s="8">
        <v>-0.73042509746273321</v>
      </c>
      <c r="AO387" s="8">
        <v>-0.53161625822321767</v>
      </c>
      <c r="AP387" s="8">
        <v>0.67735605723206249</v>
      </c>
      <c r="AQ387" s="8">
        <v>-2.1215376190931541</v>
      </c>
    </row>
    <row r="388" spans="32:43" x14ac:dyDescent="0.25">
      <c r="AF388" t="str">
        <v>Comoros</v>
      </c>
      <c r="AG388">
        <v>66</v>
      </c>
      <c r="AH388" s="8">
        <v>62.303434084882198</v>
      </c>
      <c r="AI388" s="8">
        <v>3.6965659151178016</v>
      </c>
      <c r="AJ388" s="8">
        <v>3.7293377445363203</v>
      </c>
      <c r="AK388" s="8">
        <v>8.787573468380926E-3</v>
      </c>
      <c r="AL388" s="8">
        <v>0.80639950213568745</v>
      </c>
      <c r="AM388" s="8">
        <v>2.882522707597515E-4</v>
      </c>
      <c r="AN388" s="8">
        <v>-0.73042509746273321</v>
      </c>
      <c r="AO388" s="8">
        <v>-0.53080627223686472</v>
      </c>
      <c r="AP388" s="8">
        <v>0.89799749561771469</v>
      </c>
      <c r="AQ388" s="8">
        <v>3.7293377445363203</v>
      </c>
    </row>
    <row r="389" spans="32:43" x14ac:dyDescent="0.25">
      <c r="AF389" t="str">
        <v>Comoros</v>
      </c>
      <c r="AG389">
        <v>63</v>
      </c>
      <c r="AH389" s="8">
        <v>62.659119516428348</v>
      </c>
      <c r="AI389" s="8">
        <v>0.34088048357165235</v>
      </c>
      <c r="AJ389" s="8">
        <v>0.34404629993839986</v>
      </c>
      <c r="AK389" s="8">
        <v>9.2017160693614874E-3</v>
      </c>
      <c r="AL389" s="8">
        <v>7.4378031437048867E-2</v>
      </c>
      <c r="AM389" s="8">
        <v>2.5688748474124953E-6</v>
      </c>
      <c r="AN389" s="8">
        <v>-0.72448350403832318</v>
      </c>
      <c r="AO389" s="8">
        <v>-0.53072288619861707</v>
      </c>
      <c r="AP389" s="8">
        <v>0.27272336063683444</v>
      </c>
      <c r="AQ389" s="8">
        <v>0.34404629993839986</v>
      </c>
    </row>
    <row r="390" spans="32:43" x14ac:dyDescent="0.25">
      <c r="AF390" t="str">
        <v>Comoros</v>
      </c>
      <c r="AG390">
        <v>60</v>
      </c>
      <c r="AH390" s="8">
        <v>61.553955470865759</v>
      </c>
      <c r="AI390" s="8">
        <v>-1.553955470865759</v>
      </c>
      <c r="AJ390" s="8">
        <v>-1.5690635953772589</v>
      </c>
      <c r="AK390" s="8">
        <v>9.628752178057854E-3</v>
      </c>
      <c r="AL390" s="8">
        <v>-0.33913664797828308</v>
      </c>
      <c r="AM390" s="8">
        <v>5.5910250295440744E-5</v>
      </c>
      <c r="AN390" s="8">
        <v>-0.72448350403832318</v>
      </c>
      <c r="AO390" s="8">
        <v>-0.52592650754921277</v>
      </c>
      <c r="AP390" s="8">
        <v>0.58235440066877064</v>
      </c>
      <c r="AQ390" s="8">
        <v>-1.5690635953772589</v>
      </c>
    </row>
    <row r="391" spans="32:43" x14ac:dyDescent="0.25">
      <c r="AF391" t="str">
        <v>Comoros</v>
      </c>
      <c r="AG391">
        <v>59.8</v>
      </c>
      <c r="AH391" s="8">
        <v>61.737858925777758</v>
      </c>
      <c r="AI391" s="8">
        <v>-1.9378589257777605</v>
      </c>
      <c r="AJ391" s="8">
        <v>-1.9578615206977401</v>
      </c>
      <c r="AK391" s="8">
        <v>1.0216552452009506E-2</v>
      </c>
      <c r="AL391" s="8">
        <v>-0.4230456459527977</v>
      </c>
      <c r="AM391" s="8">
        <v>9.2365257610399335E-5</v>
      </c>
      <c r="AN391" s="8">
        <v>-0.72448350403832318</v>
      </c>
      <c r="AO391" s="8">
        <v>-0.52445850768400804</v>
      </c>
      <c r="AP391" s="8">
        <v>0.65041959222704671</v>
      </c>
      <c r="AQ391" s="8">
        <v>-1.9578615206977401</v>
      </c>
    </row>
    <row r="392" spans="32:43" x14ac:dyDescent="0.25">
      <c r="AF392" t="str">
        <v>Comoros</v>
      </c>
      <c r="AG392">
        <v>59.6</v>
      </c>
      <c r="AH392" s="8">
        <v>60.875462349582591</v>
      </c>
      <c r="AI392" s="8">
        <v>-1.2754623495825896</v>
      </c>
      <c r="AJ392" s="8">
        <v>-1.2898867007664327</v>
      </c>
      <c r="AK392" s="8">
        <v>1.1182649743789434E-2</v>
      </c>
      <c r="AL392" s="8">
        <v>-0.27857668712604206</v>
      </c>
      <c r="AM392" s="8">
        <v>4.3882179276344188E-5</v>
      </c>
      <c r="AN392" s="8">
        <v>-0.72448350403832318</v>
      </c>
      <c r="AO392" s="8">
        <v>-0.52400022033450988</v>
      </c>
      <c r="AP392" s="8">
        <v>0.52780364447968908</v>
      </c>
      <c r="AQ392" s="8">
        <v>-1.2898867007664327</v>
      </c>
    </row>
    <row r="393" spans="32:43" x14ac:dyDescent="0.25">
      <c r="AF393" t="str">
        <v>Costa Rica</v>
      </c>
      <c r="AG393">
        <v>79.5</v>
      </c>
      <c r="AH393" s="8">
        <v>74.032145056718321</v>
      </c>
      <c r="AI393" s="8">
        <v>5.4678549432816794</v>
      </c>
      <c r="AJ393" s="8">
        <v>5.5142413033811586</v>
      </c>
      <c r="AK393" s="8">
        <v>8.4121019642424376E-3</v>
      </c>
      <c r="AL393" s="8">
        <v>1.1925773069155734</v>
      </c>
      <c r="AM393" s="8">
        <v>6.032764844111139E-4</v>
      </c>
      <c r="AN393" s="8">
        <v>-0.71660092108895201</v>
      </c>
      <c r="AO393" s="8">
        <v>-0.52290633826234156</v>
      </c>
      <c r="AP393" s="8">
        <v>1.0920518792234979</v>
      </c>
      <c r="AQ393" s="8">
        <v>5.5142413033811586</v>
      </c>
    </row>
    <row r="394" spans="32:43" x14ac:dyDescent="0.25">
      <c r="AF394" t="str">
        <v>Costa Rica</v>
      </c>
      <c r="AG394">
        <v>79.400000000000006</v>
      </c>
      <c r="AH394" s="8">
        <v>73.585194738730337</v>
      </c>
      <c r="AI394" s="8">
        <v>5.8148052612696688</v>
      </c>
      <c r="AJ394" s="8">
        <v>5.8637286306906029</v>
      </c>
      <c r="AK394" s="8">
        <v>8.3433890792405634E-3</v>
      </c>
      <c r="AL394" s="8">
        <v>1.2682056516893292</v>
      </c>
      <c r="AM394" s="8">
        <v>6.7659776368788976E-4</v>
      </c>
      <c r="AN394" s="8">
        <v>-0.71660092108895201</v>
      </c>
      <c r="AO394" s="8">
        <v>-0.52163211945749677</v>
      </c>
      <c r="AP394" s="8">
        <v>1.1261463722311276</v>
      </c>
      <c r="AQ394" s="8">
        <v>5.8637286306906029</v>
      </c>
    </row>
    <row r="395" spans="32:43" x14ac:dyDescent="0.25">
      <c r="AF395" t="str">
        <v>Costa Rica</v>
      </c>
      <c r="AG395">
        <v>79.2</v>
      </c>
      <c r="AH395" s="8">
        <v>73.872307934050625</v>
      </c>
      <c r="AI395" s="8">
        <v>5.3276920659493783</v>
      </c>
      <c r="AJ395" s="8">
        <v>5.3722765345534613</v>
      </c>
      <c r="AK395" s="8">
        <v>8.2989898820964286E-3</v>
      </c>
      <c r="AL395" s="8">
        <v>1.1619405352367203</v>
      </c>
      <c r="AM395" s="8">
        <v>5.6491393682545109E-4</v>
      </c>
      <c r="AN395" s="8">
        <v>-0.7126762947196924</v>
      </c>
      <c r="AO395" s="8">
        <v>-0.52156791761961296</v>
      </c>
      <c r="AP395" s="8">
        <v>1.0779334558481428</v>
      </c>
      <c r="AQ395" s="8">
        <v>5.3722765345534613</v>
      </c>
    </row>
    <row r="396" spans="32:43" x14ac:dyDescent="0.25">
      <c r="AF396" t="str">
        <v>Costa Rica</v>
      </c>
      <c r="AG396">
        <v>79</v>
      </c>
      <c r="AH396" s="8">
        <v>73.629901570367764</v>
      </c>
      <c r="AI396" s="8">
        <v>5.370098429632236</v>
      </c>
      <c r="AJ396" s="8">
        <v>5.4146834341094916</v>
      </c>
      <c r="AK396" s="8">
        <v>8.2340925411068487E-3</v>
      </c>
      <c r="AL396" s="8">
        <v>1.1711508118169069</v>
      </c>
      <c r="AM396" s="8">
        <v>5.6938001621574638E-4</v>
      </c>
      <c r="AN396" s="8">
        <v>-0.7126762947196924</v>
      </c>
      <c r="AO396" s="8">
        <v>-0.51997561110825963</v>
      </c>
      <c r="AP396" s="8">
        <v>1.0821972148443679</v>
      </c>
      <c r="AQ396" s="8">
        <v>5.4146834341094916</v>
      </c>
    </row>
    <row r="397" spans="32:43" x14ac:dyDescent="0.25">
      <c r="AF397" t="str">
        <v>Costa Rica</v>
      </c>
      <c r="AG397">
        <v>78.099999999999994</v>
      </c>
      <c r="AH397" s="8">
        <v>76.10639665106612</v>
      </c>
      <c r="AI397" s="8">
        <v>1.993603348933874</v>
      </c>
      <c r="AJ397" s="8">
        <v>2.0120121649093221</v>
      </c>
      <c r="AK397" s="8">
        <v>9.149455602957466E-3</v>
      </c>
      <c r="AL397" s="8">
        <v>0.43498055558478488</v>
      </c>
      <c r="AM397" s="8">
        <v>8.7356815397644013E-5</v>
      </c>
      <c r="AN397" s="8">
        <v>-0.7126762947196924</v>
      </c>
      <c r="AO397" s="8">
        <v>-0.51924504844019359</v>
      </c>
      <c r="AP397" s="8">
        <v>0.65953055697578178</v>
      </c>
      <c r="AQ397" s="8">
        <v>2.0120121649093221</v>
      </c>
    </row>
    <row r="398" spans="32:43" x14ac:dyDescent="0.25">
      <c r="AF398" t="str">
        <v>Costa Rica</v>
      </c>
      <c r="AG398">
        <v>79.2</v>
      </c>
      <c r="AH398" s="8">
        <v>72.917514452692828</v>
      </c>
      <c r="AI398" s="8">
        <v>6.282485547307175</v>
      </c>
      <c r="AJ398" s="8">
        <v>6.3373813267449144</v>
      </c>
      <c r="AK398" s="8">
        <v>8.6622181319702327E-3</v>
      </c>
      <c r="AL398" s="8">
        <v>1.3704267722890144</v>
      </c>
      <c r="AM398" s="8">
        <v>8.2051992290145916E-4</v>
      </c>
      <c r="AN398" s="8">
        <v>-0.7126762947196924</v>
      </c>
      <c r="AO398" s="8">
        <v>-0.51768418490000212</v>
      </c>
      <c r="AP398" s="8">
        <v>1.1706522849629664</v>
      </c>
      <c r="AQ398" s="8">
        <v>6.3373813267449144</v>
      </c>
    </row>
    <row r="399" spans="32:43" x14ac:dyDescent="0.25">
      <c r="AF399" t="str">
        <v>Costa Rica</v>
      </c>
      <c r="AG399">
        <v>78.900000000000006</v>
      </c>
      <c r="AH399" s="8">
        <v>72.749041474680666</v>
      </c>
      <c r="AI399" s="8">
        <v>6.1509585253193393</v>
      </c>
      <c r="AJ399" s="8">
        <v>6.2048049363771254</v>
      </c>
      <c r="AK399" s="8">
        <v>8.6781795092539544E-3</v>
      </c>
      <c r="AL399" s="8">
        <v>1.3417469942791009</v>
      </c>
      <c r="AM399" s="8">
        <v>7.8799820834529678E-4</v>
      </c>
      <c r="AN399" s="8">
        <v>-0.7126762947196924</v>
      </c>
      <c r="AO399" s="8">
        <v>-0.51680515888369216</v>
      </c>
      <c r="AP399" s="8">
        <v>1.1583380310941624</v>
      </c>
      <c r="AQ399" s="8">
        <v>6.2048049363771254</v>
      </c>
    </row>
    <row r="400" spans="32:43" x14ac:dyDescent="0.25">
      <c r="AF400" t="str">
        <v>Costa Rica</v>
      </c>
      <c r="AG400">
        <v>78.900000000000006</v>
      </c>
      <c r="AH400" s="8">
        <v>72.055577422791174</v>
      </c>
      <c r="AI400" s="8">
        <v>6.8444225772088316</v>
      </c>
      <c r="AJ400" s="8">
        <v>6.9058721985046674</v>
      </c>
      <c r="AK400" s="8">
        <v>8.8981694896035912E-3</v>
      </c>
      <c r="AL400" s="8">
        <v>1.4931823279944545</v>
      </c>
      <c r="AM400" s="8">
        <v>1.0008709463798162E-3</v>
      </c>
      <c r="AN400" s="8">
        <v>-0.70291235686137066</v>
      </c>
      <c r="AO400" s="8">
        <v>-0.51250197610673176</v>
      </c>
      <c r="AP400" s="8">
        <v>1.2219583986349349</v>
      </c>
      <c r="AQ400" s="8">
        <v>6.9058721985046674</v>
      </c>
    </row>
    <row r="401" spans="32:43" x14ac:dyDescent="0.25">
      <c r="AF401" t="str">
        <v>Costa Rica</v>
      </c>
      <c r="AG401">
        <v>78</v>
      </c>
      <c r="AH401" s="8">
        <v>75.200587892192516</v>
      </c>
      <c r="AI401" s="8">
        <v>2.7994121078074841</v>
      </c>
      <c r="AJ401" s="8">
        <v>2.8280184690362913</v>
      </c>
      <c r="AK401" s="8">
        <v>1.0115337485244768E-2</v>
      </c>
      <c r="AL401" s="8">
        <v>0.61109637048833521</v>
      </c>
      <c r="AM401" s="8">
        <v>1.9080299818630028E-4</v>
      </c>
      <c r="AN401" s="8">
        <v>-0.70291235686137066</v>
      </c>
      <c r="AO401" s="8">
        <v>-0.51095354967020379</v>
      </c>
      <c r="AP401" s="8">
        <v>0.78172653177971085</v>
      </c>
      <c r="AQ401" s="8">
        <v>2.8280184690362913</v>
      </c>
    </row>
    <row r="402" spans="32:43" x14ac:dyDescent="0.25">
      <c r="AF402" t="str">
        <v>Costa Rica</v>
      </c>
      <c r="AG402">
        <v>78.599999999999994</v>
      </c>
      <c r="AH402" s="8">
        <v>71.49499050243088</v>
      </c>
      <c r="AI402" s="8">
        <v>7.1050094975691138</v>
      </c>
      <c r="AJ402" s="8">
        <v>7.1731482470923442</v>
      </c>
      <c r="AK402" s="8">
        <v>9.4991414057071944E-3</v>
      </c>
      <c r="AL402" s="8">
        <v>1.5505022468615186</v>
      </c>
      <c r="AM402" s="8">
        <v>1.1527743392907093E-3</v>
      </c>
      <c r="AN402" s="8">
        <v>-0.70291235686137066</v>
      </c>
      <c r="AO402" s="8">
        <v>-0.51068469494103053</v>
      </c>
      <c r="AP402" s="8">
        <v>1.245191650655239</v>
      </c>
      <c r="AQ402" s="8">
        <v>7.1731482470923442</v>
      </c>
    </row>
    <row r="403" spans="32:43" x14ac:dyDescent="0.25">
      <c r="AF403" t="str">
        <v>Costa Rica</v>
      </c>
      <c r="AG403">
        <v>77.7</v>
      </c>
      <c r="AH403" s="8">
        <v>74.592672211889848</v>
      </c>
      <c r="AI403" s="8">
        <v>3.1073277881101546</v>
      </c>
      <c r="AJ403" s="8">
        <v>3.1428171431224201</v>
      </c>
      <c r="AK403" s="8">
        <v>1.1292211222001362E-2</v>
      </c>
      <c r="AL403" s="8">
        <v>0.67871626424105713</v>
      </c>
      <c r="AM403" s="8">
        <v>2.6306165909372939E-4</v>
      </c>
      <c r="AN403" s="8">
        <v>-0.69708605805955215</v>
      </c>
      <c r="AO403" s="8">
        <v>-0.50804556022645975</v>
      </c>
      <c r="AP403" s="8">
        <v>0.82384237827454421</v>
      </c>
      <c r="AQ403" s="8">
        <v>3.1428171431224201</v>
      </c>
    </row>
    <row r="404" spans="32:43" x14ac:dyDescent="0.25">
      <c r="AF404" t="str">
        <v>Costa Rica</v>
      </c>
      <c r="AG404">
        <v>78</v>
      </c>
      <c r="AH404" s="8">
        <v>74.4497863020555</v>
      </c>
      <c r="AI404" s="8">
        <v>3.5502136979444998</v>
      </c>
      <c r="AJ404" s="8">
        <v>3.5938915551226058</v>
      </c>
      <c r="AK404" s="8">
        <v>1.2153359807379109E-2</v>
      </c>
      <c r="AL404" s="8">
        <v>0.7757912858860887</v>
      </c>
      <c r="AM404" s="8">
        <v>3.7022575461385167E-4</v>
      </c>
      <c r="AN404" s="8">
        <v>-0.69708605805955215</v>
      </c>
      <c r="AO404" s="8">
        <v>-0.50452949050966533</v>
      </c>
      <c r="AP404" s="8">
        <v>0.88079014860867322</v>
      </c>
      <c r="AQ404" s="8">
        <v>3.5938915551226058</v>
      </c>
    </row>
    <row r="405" spans="32:43" x14ac:dyDescent="0.25">
      <c r="AF405" t="str">
        <v>Costa Rica</v>
      </c>
      <c r="AG405">
        <v>78.3</v>
      </c>
      <c r="AH405" s="8">
        <v>70.788826862163106</v>
      </c>
      <c r="AI405" s="8">
        <v>7.5111731378368916</v>
      </c>
      <c r="AJ405" s="8">
        <v>7.6088696678308212</v>
      </c>
      <c r="AK405" s="8">
        <v>1.2839821715829437E-2</v>
      </c>
      <c r="AL405" s="8">
        <v>1.6419091545382445</v>
      </c>
      <c r="AM405" s="8">
        <v>1.7532329279804975E-3</v>
      </c>
      <c r="AN405" s="8">
        <v>-0.69708605805955215</v>
      </c>
      <c r="AO405" s="8">
        <v>-0.50137930339928871</v>
      </c>
      <c r="AP405" s="8">
        <v>1.2813700302950137</v>
      </c>
      <c r="AQ405" s="8">
        <v>7.6088696678308212</v>
      </c>
    </row>
    <row r="406" spans="32:43" x14ac:dyDescent="0.25">
      <c r="AF406" t="str">
        <v>Costa Rica</v>
      </c>
      <c r="AG406">
        <v>77.5</v>
      </c>
      <c r="AH406" s="8">
        <v>74.767227227046021</v>
      </c>
      <c r="AI406" s="8">
        <v>2.7327727729539788</v>
      </c>
      <c r="AJ406" s="8">
        <v>2.7795734306246378</v>
      </c>
      <c r="AK406" s="8">
        <v>1.6837352507050651E-2</v>
      </c>
      <c r="AL406" s="8">
        <v>0.59858523783651107</v>
      </c>
      <c r="AM406" s="8">
        <v>3.0681065842187488E-4</v>
      </c>
      <c r="AN406" s="8">
        <v>-0.69708605805955215</v>
      </c>
      <c r="AO406" s="8">
        <v>-0.50033826875945164</v>
      </c>
      <c r="AP406" s="8">
        <v>0.77368290522442784</v>
      </c>
      <c r="AQ406" s="8">
        <v>2.7795734306246378</v>
      </c>
    </row>
    <row r="407" spans="32:43" x14ac:dyDescent="0.25">
      <c r="AF407" t="str">
        <v>Costa Rica</v>
      </c>
      <c r="AG407">
        <v>77.599999999999994</v>
      </c>
      <c r="AH407" s="8">
        <v>71.815957897016034</v>
      </c>
      <c r="AI407" s="8">
        <v>5.7840421029839604</v>
      </c>
      <c r="AJ407" s="8">
        <v>5.8842332827349102</v>
      </c>
      <c r="AK407" s="8">
        <v>1.702705772133873E-2</v>
      </c>
      <c r="AL407" s="8">
        <v>1.2670560565133351</v>
      </c>
      <c r="AM407" s="8">
        <v>1.3904638666107135E-3</v>
      </c>
      <c r="AN407" s="8">
        <v>-0.69708605805955215</v>
      </c>
      <c r="AO407" s="8">
        <v>-0.50002876151895792</v>
      </c>
      <c r="AP407" s="8">
        <v>1.1256358454284117</v>
      </c>
      <c r="AQ407" s="8">
        <v>5.8842332827349102</v>
      </c>
    </row>
    <row r="408" spans="32:43" x14ac:dyDescent="0.25">
      <c r="AF408" t="str">
        <v>Croatia</v>
      </c>
      <c r="AG408">
        <v>77.8</v>
      </c>
      <c r="AH408" s="8">
        <v>77.163062669292685</v>
      </c>
      <c r="AI408" s="8">
        <v>0.63693733070731184</v>
      </c>
      <c r="AJ408" s="8">
        <v>0.64438356821252252</v>
      </c>
      <c r="AK408" s="8">
        <v>1.1555598051430778E-2</v>
      </c>
      <c r="AL408" s="8">
        <v>0.13914120037848224</v>
      </c>
      <c r="AM408" s="8">
        <v>1.131674881968434E-5</v>
      </c>
      <c r="AN408" s="8">
        <v>-0.68742774275107121</v>
      </c>
      <c r="AO408" s="8">
        <v>-0.49598622337681703</v>
      </c>
      <c r="AP408" s="8">
        <v>0.37301635403623024</v>
      </c>
      <c r="AQ408" s="8">
        <v>0.64438356821252252</v>
      </c>
    </row>
    <row r="409" spans="32:43" x14ac:dyDescent="0.25">
      <c r="AF409" t="str">
        <v>Croatia</v>
      </c>
      <c r="AG409">
        <v>77.7</v>
      </c>
      <c r="AH409" s="8">
        <v>76.728592823387416</v>
      </c>
      <c r="AI409" s="8">
        <v>0.97140717661258691</v>
      </c>
      <c r="AJ409" s="8">
        <v>0.9827595903716464</v>
      </c>
      <c r="AK409" s="8">
        <v>1.1551567514865349E-2</v>
      </c>
      <c r="AL409" s="8">
        <v>0.21220688209191829</v>
      </c>
      <c r="AM409" s="8">
        <v>2.6313331489103908E-5</v>
      </c>
      <c r="AN409" s="8">
        <v>-0.68742774275107121</v>
      </c>
      <c r="AO409" s="8">
        <v>-0.49496814970536968</v>
      </c>
      <c r="AP409" s="8">
        <v>0.46065918214219748</v>
      </c>
      <c r="AQ409" s="8">
        <v>0.9827595903716464</v>
      </c>
    </row>
    <row r="410" spans="32:43" x14ac:dyDescent="0.25">
      <c r="AF410" t="str">
        <v>Croatia</v>
      </c>
      <c r="AG410">
        <v>77.099999999999994</v>
      </c>
      <c r="AH410" s="8">
        <v>78.924789805936854</v>
      </c>
      <c r="AI410" s="8">
        <v>-1.8247898059368595</v>
      </c>
      <c r="AJ410" s="8">
        <v>-1.8471232702243381</v>
      </c>
      <c r="AK410" s="8">
        <v>1.2090944144061436E-2</v>
      </c>
      <c r="AL410" s="8">
        <v>-0.39873974624894165</v>
      </c>
      <c r="AM410" s="8">
        <v>9.7295400259815807E-5</v>
      </c>
      <c r="AN410" s="8">
        <v>-0.68742774275107121</v>
      </c>
      <c r="AO410" s="8">
        <v>-0.49449610703844782</v>
      </c>
      <c r="AP410" s="8">
        <v>0.6314584279657226</v>
      </c>
      <c r="AQ410" s="8">
        <v>-1.8471232702243381</v>
      </c>
    </row>
    <row r="411" spans="32:43" x14ac:dyDescent="0.25">
      <c r="AF411" t="str">
        <v>Croatia</v>
      </c>
      <c r="AG411">
        <v>77</v>
      </c>
      <c r="AH411" s="8">
        <v>79.006939346602636</v>
      </c>
      <c r="AI411" s="8">
        <v>-2.0069393466026355</v>
      </c>
      <c r="AJ411" s="8">
        <v>-2.031284429500877</v>
      </c>
      <c r="AK411" s="8">
        <v>1.1985068434863945E-2</v>
      </c>
      <c r="AL411" s="8">
        <v>-0.43851823636381648</v>
      </c>
      <c r="AM411" s="8">
        <v>1.1663323782376604E-4</v>
      </c>
      <c r="AN411" s="8">
        <v>-0.68742774275107121</v>
      </c>
      <c r="AO411" s="8">
        <v>-0.4935626733980546</v>
      </c>
      <c r="AP411" s="8">
        <v>0.66220709477007</v>
      </c>
      <c r="AQ411" s="8">
        <v>-2.031284429500877</v>
      </c>
    </row>
    <row r="412" spans="32:43" x14ac:dyDescent="0.25">
      <c r="AF412" t="str">
        <v>Croatia</v>
      </c>
      <c r="AG412">
        <v>76.599999999999994</v>
      </c>
      <c r="AH412" s="8">
        <v>77.563480686264612</v>
      </c>
      <c r="AI412" s="8">
        <v>-0.96348068626461725</v>
      </c>
      <c r="AJ412" s="8">
        <v>-0.97706442905932178</v>
      </c>
      <c r="AK412" s="8">
        <v>1.3902607024372363E-2</v>
      </c>
      <c r="AL412" s="8">
        <v>-0.21072607269114046</v>
      </c>
      <c r="AM412" s="8">
        <v>3.1302785645453065E-5</v>
      </c>
      <c r="AN412" s="8">
        <v>-0.68742774275107121</v>
      </c>
      <c r="AO412" s="8">
        <v>-0.48722291901902637</v>
      </c>
      <c r="AP412" s="8">
        <v>0.45904909616634743</v>
      </c>
      <c r="AQ412" s="8">
        <v>-0.97706442905932178</v>
      </c>
    </row>
    <row r="413" spans="32:43" x14ac:dyDescent="0.25">
      <c r="AF413" t="str">
        <v>Croatia</v>
      </c>
      <c r="AG413">
        <v>76.3</v>
      </c>
      <c r="AH413" s="8">
        <v>78.608646023324084</v>
      </c>
      <c r="AI413" s="8">
        <v>-2.3086460233240871</v>
      </c>
      <c r="AJ413" s="8">
        <v>-2.3374667037663146</v>
      </c>
      <c r="AK413" s="8">
        <v>1.2329878494435592E-2</v>
      </c>
      <c r="AL413" s="8">
        <v>-0.50452949050966533</v>
      </c>
      <c r="AM413" s="8">
        <v>1.5888759749777359E-4</v>
      </c>
      <c r="AN413" s="8">
        <v>-0.68742774275107121</v>
      </c>
      <c r="AO413" s="8">
        <v>-0.48545093911099874</v>
      </c>
      <c r="AP413" s="8">
        <v>0.71030239370965476</v>
      </c>
      <c r="AQ413" s="8">
        <v>-2.3374667037663146</v>
      </c>
    </row>
    <row r="414" spans="32:43" x14ac:dyDescent="0.25">
      <c r="AF414" t="str">
        <v>Croatia</v>
      </c>
      <c r="AG414">
        <v>76</v>
      </c>
      <c r="AH414" s="8">
        <v>75.454527999630258</v>
      </c>
      <c r="AI414" s="8">
        <v>0.54547200036974175</v>
      </c>
      <c r="AJ414" s="8">
        <v>0.55211747659270782</v>
      </c>
      <c r="AK414" s="8">
        <v>1.2036344627193002E-2</v>
      </c>
      <c r="AL414" s="8">
        <v>0.1191892656066925</v>
      </c>
      <c r="AM414" s="8">
        <v>8.6536223382099879E-6</v>
      </c>
      <c r="AN414" s="8">
        <v>-0.68742774275107121</v>
      </c>
      <c r="AO414" s="8">
        <v>-0.48393596218823615</v>
      </c>
      <c r="AP414" s="8">
        <v>0.34523798401492917</v>
      </c>
      <c r="AQ414" s="8">
        <v>0.55211747659270782</v>
      </c>
    </row>
    <row r="415" spans="32:43" x14ac:dyDescent="0.25">
      <c r="AF415" t="str">
        <v>Croatia</v>
      </c>
      <c r="AG415">
        <v>75.8</v>
      </c>
      <c r="AH415" s="8">
        <v>75.043768949804701</v>
      </c>
      <c r="AI415" s="8">
        <v>0.75623105019529646</v>
      </c>
      <c r="AJ415" s="8">
        <v>0.76556650278423211</v>
      </c>
      <c r="AK415" s="8">
        <v>1.2194175888030935E-2</v>
      </c>
      <c r="AL415" s="8">
        <v>0.16525472250082945</v>
      </c>
      <c r="AM415" s="8">
        <v>1.6856159624039839E-5</v>
      </c>
      <c r="AN415" s="8">
        <v>-0.67401274003943057</v>
      </c>
      <c r="AO415" s="8">
        <v>-0.48284304147298973</v>
      </c>
      <c r="AP415" s="8">
        <v>0.40651534103995318</v>
      </c>
      <c r="AQ415" s="8">
        <v>0.76556650278423211</v>
      </c>
    </row>
    <row r="416" spans="32:43" x14ac:dyDescent="0.25">
      <c r="AF416" t="str">
        <v>Cyprus</v>
      </c>
      <c r="AG416">
        <v>83</v>
      </c>
      <c r="AH416" s="8">
        <v>76.260818299808278</v>
      </c>
      <c r="AI416" s="8">
        <v>6.7391817001917218</v>
      </c>
      <c r="AJ416" s="8">
        <v>6.8315821044684339</v>
      </c>
      <c r="AK416" s="8">
        <v>1.3525476655879519E-2</v>
      </c>
      <c r="AL416" s="8">
        <v>1.4736671218286317</v>
      </c>
      <c r="AM416" s="8">
        <v>1.4887970462534148E-3</v>
      </c>
      <c r="AN416" s="8">
        <v>-0.67401274003943057</v>
      </c>
      <c r="AO416" s="8">
        <v>-0.48235954618385846</v>
      </c>
      <c r="AP416" s="8">
        <v>1.2139469188678027</v>
      </c>
      <c r="AQ416" s="8">
        <v>6.8315821044684339</v>
      </c>
    </row>
    <row r="417" spans="32:43" x14ac:dyDescent="0.25">
      <c r="AF417" t="str">
        <v>Cyprus</v>
      </c>
      <c r="AG417">
        <v>81</v>
      </c>
      <c r="AH417" s="8">
        <v>75.790052736995946</v>
      </c>
      <c r="AI417" s="8">
        <v>5.2099472630040538</v>
      </c>
      <c r="AJ417" s="8">
        <v>5.280645861814822</v>
      </c>
      <c r="AK417" s="8">
        <v>1.3388248456879293E-2</v>
      </c>
      <c r="AL417" s="8">
        <v>1.1391878661068322</v>
      </c>
      <c r="AM417" s="8">
        <v>8.8051789080042901E-4</v>
      </c>
      <c r="AN417" s="8">
        <v>-0.67401274003943057</v>
      </c>
      <c r="AO417" s="8">
        <v>-0.48059681485117528</v>
      </c>
      <c r="AP417" s="8">
        <v>1.0673274409040705</v>
      </c>
      <c r="AQ417" s="8">
        <v>5.280645861814822</v>
      </c>
    </row>
    <row r="418" spans="32:43" x14ac:dyDescent="0.25">
      <c r="AF418" t="str">
        <v>Cyprus</v>
      </c>
      <c r="AG418">
        <v>80</v>
      </c>
      <c r="AH418" s="8">
        <v>77.389574082323705</v>
      </c>
      <c r="AI418" s="8">
        <v>2.6104259176762952</v>
      </c>
      <c r="AJ418" s="8">
        <v>2.6438957947970199</v>
      </c>
      <c r="AK418" s="8">
        <v>1.2659302680003842E-2</v>
      </c>
      <c r="AL418" s="8">
        <v>0.5705753675276245</v>
      </c>
      <c r="AM418" s="8">
        <v>2.0870785128550203E-4</v>
      </c>
      <c r="AN418" s="8">
        <v>-0.67401274003943057</v>
      </c>
      <c r="AO418" s="8">
        <v>-0.48017490844301519</v>
      </c>
      <c r="AP418" s="8">
        <v>0.7553643938706831</v>
      </c>
      <c r="AQ418" s="8">
        <v>2.6438957947970199</v>
      </c>
    </row>
    <row r="419" spans="32:43" x14ac:dyDescent="0.25">
      <c r="AF419" t="str">
        <v>Cyprus</v>
      </c>
      <c r="AG419">
        <v>79.7</v>
      </c>
      <c r="AH419" s="8">
        <v>77.721387781974826</v>
      </c>
      <c r="AI419" s="8">
        <v>1.9786122180251766</v>
      </c>
      <c r="AJ419" s="8">
        <v>2.0046755729530328</v>
      </c>
      <c r="AK419" s="8">
        <v>1.3001283239792648E-2</v>
      </c>
      <c r="AL419" s="8">
        <v>0.43255123646896398</v>
      </c>
      <c r="AM419" s="8">
        <v>1.2322951852992189E-4</v>
      </c>
      <c r="AN419" s="8">
        <v>-0.6664012884495929</v>
      </c>
      <c r="AO419" s="8">
        <v>-0.48011529444008355</v>
      </c>
      <c r="AP419" s="8">
        <v>0.65768627511068223</v>
      </c>
      <c r="AQ419" s="8">
        <v>2.0046755729530328</v>
      </c>
    </row>
    <row r="420" spans="32:43" x14ac:dyDescent="0.25">
      <c r="AF420" t="str">
        <v>Cyprus</v>
      </c>
      <c r="AG420">
        <v>79.5</v>
      </c>
      <c r="AH420" s="8">
        <v>76.894946306101076</v>
      </c>
      <c r="AI420" s="8">
        <v>2.6050536938989239</v>
      </c>
      <c r="AJ420" s="8">
        <v>2.6394300918223101</v>
      </c>
      <c r="AK420" s="8">
        <v>1.30241744344334E-2</v>
      </c>
      <c r="AL420" s="8">
        <v>0.5695063708454321</v>
      </c>
      <c r="AM420" s="8">
        <v>2.1399856764469958E-4</v>
      </c>
      <c r="AN420" s="8">
        <v>-0.6664012884495929</v>
      </c>
      <c r="AO420" s="8">
        <v>-0.47934529273439708</v>
      </c>
      <c r="AP420" s="8">
        <v>0.75465645882443233</v>
      </c>
      <c r="AQ420" s="8">
        <v>2.6394300918223101</v>
      </c>
    </row>
    <row r="421" spans="32:43" x14ac:dyDescent="0.25">
      <c r="AF421" t="str">
        <v>Cyprus</v>
      </c>
      <c r="AG421">
        <v>79.3</v>
      </c>
      <c r="AH421" s="8">
        <v>78.154360903255878</v>
      </c>
      <c r="AI421" s="8">
        <v>1.1456390967441195</v>
      </c>
      <c r="AJ421" s="8">
        <v>1.1616747261455029</v>
      </c>
      <c r="AK421" s="8">
        <v>1.3803889368059579E-2</v>
      </c>
      <c r="AL421" s="8">
        <v>0.25055400478235179</v>
      </c>
      <c r="AM421" s="8">
        <v>4.3935025865117819E-5</v>
      </c>
      <c r="AN421" s="8">
        <v>-0.6664012884495929</v>
      </c>
      <c r="AO421" s="8">
        <v>-0.47931431146333797</v>
      </c>
      <c r="AP421" s="8">
        <v>0.50055369820065443</v>
      </c>
      <c r="AQ421" s="8">
        <v>1.1616747261455029</v>
      </c>
    </row>
    <row r="422" spans="32:43" x14ac:dyDescent="0.25">
      <c r="AF422" t="str">
        <v>Cyprus</v>
      </c>
      <c r="AG422">
        <v>79.099999999999994</v>
      </c>
      <c r="AH422" s="8">
        <v>75.52347592489275</v>
      </c>
      <c r="AI422" s="8">
        <v>3.576524075107244</v>
      </c>
      <c r="AJ422" s="8">
        <v>3.6270169944086685</v>
      </c>
      <c r="AK422" s="8">
        <v>1.3921335185157289E-2</v>
      </c>
      <c r="AL422" s="8">
        <v>0.78224093121501059</v>
      </c>
      <c r="AM422" s="8">
        <v>4.3193699841184447E-4</v>
      </c>
      <c r="AN422" s="8">
        <v>-0.66071795340131467</v>
      </c>
      <c r="AO422" s="8">
        <v>-0.47685945202164043</v>
      </c>
      <c r="AP422" s="8">
        <v>0.88444385419031013</v>
      </c>
      <c r="AQ422" s="8">
        <v>3.6270169944086685</v>
      </c>
    </row>
    <row r="423" spans="32:43" x14ac:dyDescent="0.25">
      <c r="AF423" t="str">
        <v>Cyprus</v>
      </c>
      <c r="AG423">
        <v>78.900000000000006</v>
      </c>
      <c r="AH423" s="8">
        <v>76.750144181205982</v>
      </c>
      <c r="AI423" s="8">
        <v>2.1498558187940233</v>
      </c>
      <c r="AJ423" s="8">
        <v>2.1804372564265093</v>
      </c>
      <c r="AK423" s="8">
        <v>1.4025369242958774E-2</v>
      </c>
      <c r="AL423" s="8">
        <v>0.47023140392079998</v>
      </c>
      <c r="AM423" s="8">
        <v>1.5726852973505046E-4</v>
      </c>
      <c r="AN423" s="8">
        <v>-0.66071795340131467</v>
      </c>
      <c r="AO423" s="8">
        <v>-0.47543111824100076</v>
      </c>
      <c r="AP423" s="8">
        <v>0.68573420792665729</v>
      </c>
      <c r="AQ423" s="8">
        <v>2.1804372564265093</v>
      </c>
    </row>
    <row r="424" spans="32:43" x14ac:dyDescent="0.25">
      <c r="AF424" t="str">
        <v>Cyprus</v>
      </c>
      <c r="AG424">
        <v>78.8</v>
      </c>
      <c r="AH424" s="8">
        <v>76.849261760762161</v>
      </c>
      <c r="AI424" s="8">
        <v>1.9507382392378361</v>
      </c>
      <c r="AJ424" s="8">
        <v>1.978078483664506</v>
      </c>
      <c r="AK424" s="8">
        <v>1.382161762157209E-2</v>
      </c>
      <c r="AL424" s="8">
        <v>0.42663494349217923</v>
      </c>
      <c r="AM424" s="8">
        <v>1.2755169869893947E-4</v>
      </c>
      <c r="AN424" s="8">
        <v>-0.66071795340131467</v>
      </c>
      <c r="AO424" s="8">
        <v>-0.47199299520064397</v>
      </c>
      <c r="AP424" s="8">
        <v>0.65317298129376056</v>
      </c>
      <c r="AQ424" s="8">
        <v>1.978078483664506</v>
      </c>
    </row>
    <row r="425" spans="32:43" x14ac:dyDescent="0.25">
      <c r="AF425" t="str">
        <v>Cyprus</v>
      </c>
      <c r="AG425">
        <v>78.7</v>
      </c>
      <c r="AH425" s="8">
        <v>76.169803620026528</v>
      </c>
      <c r="AI425" s="8">
        <v>2.530196379973475</v>
      </c>
      <c r="AJ425" s="8">
        <v>2.5653652590345701</v>
      </c>
      <c r="AK425" s="8">
        <v>1.3709111767706044E-2</v>
      </c>
      <c r="AL425" s="8">
        <v>0.55333339898439093</v>
      </c>
      <c r="AM425" s="8">
        <v>2.127884593908193E-4</v>
      </c>
      <c r="AN425" s="8">
        <v>-0.66071795340131467</v>
      </c>
      <c r="AO425" s="8">
        <v>-0.46637192572043923</v>
      </c>
      <c r="AP425" s="8">
        <v>0.74386383094245878</v>
      </c>
      <c r="AQ425" s="8">
        <v>2.5653652590345701</v>
      </c>
    </row>
    <row r="426" spans="32:43" x14ac:dyDescent="0.25">
      <c r="AF426" t="str">
        <v>Cyprus</v>
      </c>
      <c r="AG426">
        <v>78.599999999999994</v>
      </c>
      <c r="AH426" s="8">
        <v>76.509625834473297</v>
      </c>
      <c r="AI426" s="8">
        <v>2.090374165526697</v>
      </c>
      <c r="AJ426" s="8">
        <v>2.120505465487827</v>
      </c>
      <c r="AK426" s="8">
        <v>1.4209489412562443E-2</v>
      </c>
      <c r="AL426" s="8">
        <v>0.45726385993333096</v>
      </c>
      <c r="AM426" s="8">
        <v>1.5069456875238806E-4</v>
      </c>
      <c r="AN426" s="8">
        <v>-0.66071795340131467</v>
      </c>
      <c r="AO426" s="8">
        <v>-0.46172554857917497</v>
      </c>
      <c r="AP426" s="8">
        <v>0.67621288063252016</v>
      </c>
      <c r="AQ426" s="8">
        <v>2.120505465487827</v>
      </c>
    </row>
    <row r="427" spans="32:43" x14ac:dyDescent="0.25">
      <c r="AF427" t="str">
        <v>Cyprus</v>
      </c>
      <c r="AG427">
        <v>78.5</v>
      </c>
      <c r="AH427" s="8">
        <v>74.076542055015864</v>
      </c>
      <c r="AI427" s="8">
        <v>4.4234579449841362</v>
      </c>
      <c r="AJ427" s="8">
        <v>4.4945260057547607</v>
      </c>
      <c r="AK427" s="8">
        <v>1.5812136959409962E-2</v>
      </c>
      <c r="AL427" s="8">
        <v>0.96840732425502518</v>
      </c>
      <c r="AM427" s="8">
        <v>7.5335330447044236E-4</v>
      </c>
      <c r="AN427" s="8">
        <v>-0.66071795340131467</v>
      </c>
      <c r="AO427" s="8">
        <v>-0.46040080127614436</v>
      </c>
      <c r="AP427" s="8">
        <v>0.98407688940195381</v>
      </c>
      <c r="AQ427" s="8">
        <v>4.4945260057547607</v>
      </c>
    </row>
    <row r="428" spans="32:43" x14ac:dyDescent="0.25">
      <c r="AF428" t="str">
        <v>Cyprus</v>
      </c>
      <c r="AG428">
        <v>78.400000000000006</v>
      </c>
      <c r="AH428" s="8">
        <v>74.364786606500857</v>
      </c>
      <c r="AI428" s="8">
        <v>4.0352133934991485</v>
      </c>
      <c r="AJ428" s="8">
        <v>4.1040502987744043</v>
      </c>
      <c r="AK428" s="8">
        <v>1.6772919497554009E-2</v>
      </c>
      <c r="AL428" s="8">
        <v>0.88384224537078293</v>
      </c>
      <c r="AM428" s="8">
        <v>6.6630695584247036E-4</v>
      </c>
      <c r="AN428" s="8">
        <v>-0.64941472986293491</v>
      </c>
      <c r="AO428" s="8">
        <v>-0.45984695358203231</v>
      </c>
      <c r="AP428" s="8">
        <v>0.94012884509027961</v>
      </c>
      <c r="AQ428" s="8">
        <v>4.1040502987744043</v>
      </c>
    </row>
    <row r="429" spans="32:43" x14ac:dyDescent="0.25">
      <c r="AF429" t="str">
        <v>Cyprus</v>
      </c>
      <c r="AG429">
        <v>78.2</v>
      </c>
      <c r="AH429" s="8">
        <v>73.958364546776949</v>
      </c>
      <c r="AI429" s="8">
        <v>4.2416354532230542</v>
      </c>
      <c r="AJ429" s="8">
        <v>4.3295052857070973</v>
      </c>
      <c r="AK429" s="8">
        <v>2.0295582678724441E-2</v>
      </c>
      <c r="AL429" s="8">
        <v>0.93072412781360148</v>
      </c>
      <c r="AM429" s="8">
        <v>8.9726020719122553E-4</v>
      </c>
      <c r="AN429" s="8">
        <v>-0.64941472986293491</v>
      </c>
      <c r="AO429" s="8">
        <v>-0.45881122826896509</v>
      </c>
      <c r="AP429" s="8">
        <v>0.96474044582654539</v>
      </c>
      <c r="AQ429" s="8">
        <v>4.3295052857070973</v>
      </c>
    </row>
    <row r="430" spans="32:43" x14ac:dyDescent="0.25">
      <c r="AF430" t="str">
        <v>Cyprus</v>
      </c>
      <c r="AG430">
        <v>78.099999999999994</v>
      </c>
      <c r="AH430" s="8">
        <v>77.729623225453665</v>
      </c>
      <c r="AI430" s="8">
        <v>0.37037677454632956</v>
      </c>
      <c r="AJ430" s="8">
        <v>0.37833967728833567</v>
      </c>
      <c r="AK430" s="8">
        <v>2.1046967103948558E-2</v>
      </c>
      <c r="AL430" s="8">
        <v>8.1301392193757371E-2</v>
      </c>
      <c r="AM430" s="8">
        <v>7.1054835002305724E-6</v>
      </c>
      <c r="AN430" s="8">
        <v>-0.64941472986293491</v>
      </c>
      <c r="AO430" s="8">
        <v>-0.45547004979546546</v>
      </c>
      <c r="AP430" s="8">
        <v>0.28513398989555311</v>
      </c>
      <c r="AQ430" s="8">
        <v>0.37833967728833567</v>
      </c>
    </row>
    <row r="431" spans="32:43" x14ac:dyDescent="0.25">
      <c r="AF431" t="str">
        <v>Djibouti</v>
      </c>
      <c r="AG431">
        <v>63</v>
      </c>
      <c r="AH431" s="8">
        <v>57.375201957330873</v>
      </c>
      <c r="AI431" s="8">
        <v>5.6247980426691271</v>
      </c>
      <c r="AJ431" s="8">
        <v>5.6894990999224744</v>
      </c>
      <c r="AK431" s="8">
        <v>1.1372012916607801E-2</v>
      </c>
      <c r="AL431" s="8">
        <v>1.228642824702731</v>
      </c>
      <c r="AM431" s="8">
        <v>8.682119223453761E-4</v>
      </c>
      <c r="AN431" s="8">
        <v>-0.64941472986293491</v>
      </c>
      <c r="AO431" s="8">
        <v>-0.45416612835752801</v>
      </c>
      <c r="AP431" s="8">
        <v>1.1084416198892619</v>
      </c>
      <c r="AQ431" s="8">
        <v>5.6894990999224744</v>
      </c>
    </row>
    <row r="432" spans="32:43" x14ac:dyDescent="0.25">
      <c r="AF432" t="str">
        <v>Djibouti</v>
      </c>
      <c r="AG432">
        <v>62.7</v>
      </c>
      <c r="AH432" s="8">
        <v>57.196833996943752</v>
      </c>
      <c r="AI432" s="8">
        <v>5.5031660030562506</v>
      </c>
      <c r="AJ432" s="8">
        <v>5.5667987957506861</v>
      </c>
      <c r="AK432" s="8">
        <v>1.1430769285753232E-2</v>
      </c>
      <c r="AL432" s="8">
        <v>1.2021100675567371</v>
      </c>
      <c r="AM432" s="8">
        <v>8.3546227322597866E-4</v>
      </c>
      <c r="AN432" s="8">
        <v>-0.64941472986293491</v>
      </c>
      <c r="AO432" s="8">
        <v>-0.45392004505926065</v>
      </c>
      <c r="AP432" s="8">
        <v>1.0964078016672159</v>
      </c>
      <c r="AQ432" s="8">
        <v>5.5667987957506861</v>
      </c>
    </row>
    <row r="433" spans="32:43" x14ac:dyDescent="0.25">
      <c r="AF433" t="str">
        <v>Djibouti</v>
      </c>
      <c r="AG433">
        <v>62.2</v>
      </c>
      <c r="AH433" s="8">
        <v>56.860137203317457</v>
      </c>
      <c r="AI433" s="8">
        <v>5.3398627966825458</v>
      </c>
      <c r="AJ433" s="8">
        <v>5.4010786230764856</v>
      </c>
      <c r="AK433" s="8">
        <v>1.1334000236987895E-2</v>
      </c>
      <c r="AL433" s="8">
        <v>1.166381074139172</v>
      </c>
      <c r="AM433" s="8">
        <v>7.7980237025913294E-4</v>
      </c>
      <c r="AN433" s="8">
        <v>-0.64941472986293491</v>
      </c>
      <c r="AO433" s="8">
        <v>-0.45365272143849067</v>
      </c>
      <c r="AP433" s="8">
        <v>1.0799912379918515</v>
      </c>
      <c r="AQ433" s="8">
        <v>5.4010786230764856</v>
      </c>
    </row>
    <row r="434" spans="32:43" x14ac:dyDescent="0.25">
      <c r="AF434" t="str">
        <v>Djibouti</v>
      </c>
      <c r="AG434">
        <v>61.8</v>
      </c>
      <c r="AH434" s="8">
        <v>56.145490900287101</v>
      </c>
      <c r="AI434" s="8">
        <v>5.6545090997128966</v>
      </c>
      <c r="AJ434" s="8">
        <v>5.720303097921712</v>
      </c>
      <c r="AK434" s="8">
        <v>1.1501837766729453E-2</v>
      </c>
      <c r="AL434" s="8">
        <v>1.2352138126574133</v>
      </c>
      <c r="AM434" s="8">
        <v>8.8765796554536841E-4</v>
      </c>
      <c r="AN434" s="8">
        <v>-0.64941472986293491</v>
      </c>
      <c r="AO434" s="8">
        <v>-0.45258333201920087</v>
      </c>
      <c r="AP434" s="8">
        <v>1.1114017332438406</v>
      </c>
      <c r="AQ434" s="8">
        <v>5.720303097921712</v>
      </c>
    </row>
    <row r="435" spans="32:43" x14ac:dyDescent="0.25">
      <c r="AF435" t="str">
        <v>Djibouti</v>
      </c>
      <c r="AG435">
        <v>61.3</v>
      </c>
      <c r="AH435" s="8">
        <v>55.421434763362697</v>
      </c>
      <c r="AI435" s="8">
        <v>5.8785652366373</v>
      </c>
      <c r="AJ435" s="8">
        <v>5.9503726627182862</v>
      </c>
      <c r="AK435" s="8">
        <v>1.2067719141507042E-2</v>
      </c>
      <c r="AL435" s="8">
        <v>1.2845260591518399</v>
      </c>
      <c r="AM435" s="8">
        <v>1.0077524449963219E-3</v>
      </c>
      <c r="AN435" s="8">
        <v>-0.63633155866502356</v>
      </c>
      <c r="AO435" s="8">
        <v>-0.44765426029338284</v>
      </c>
      <c r="AP435" s="8">
        <v>1.1333693392499375</v>
      </c>
      <c r="AQ435" s="8">
        <v>5.9503726627182862</v>
      </c>
    </row>
    <row r="436" spans="32:43" x14ac:dyDescent="0.25">
      <c r="AF436" t="str">
        <v>Djibouti</v>
      </c>
      <c r="AG436">
        <v>69</v>
      </c>
      <c r="AH436" s="8">
        <v>55.199470265415705</v>
      </c>
      <c r="AI436" s="8">
        <v>13.800529734584295</v>
      </c>
      <c r="AJ436" s="8">
        <v>13.97166316638226</v>
      </c>
      <c r="AK436" s="8">
        <v>1.224860846987323E-2</v>
      </c>
      <c r="AL436" s="8">
        <v>3.015831668692539</v>
      </c>
      <c r="AM436" s="8">
        <v>5.63927536139341E-3</v>
      </c>
      <c r="AN436" s="8">
        <v>-0.63633155866502356</v>
      </c>
      <c r="AO436" s="8">
        <v>-0.44642389295624707</v>
      </c>
      <c r="AP436" s="8">
        <v>1.7366150030137766</v>
      </c>
      <c r="AQ436" s="8">
        <v>13.97166316638226</v>
      </c>
    </row>
    <row r="437" spans="32:43" x14ac:dyDescent="0.25">
      <c r="AF437" t="str">
        <v>Djibouti</v>
      </c>
      <c r="AG437">
        <v>62</v>
      </c>
      <c r="AH437" s="8">
        <v>54.226086006595132</v>
      </c>
      <c r="AI437" s="8">
        <v>7.773913993404868</v>
      </c>
      <c r="AJ437" s="8">
        <v>7.87394159648799</v>
      </c>
      <c r="AK437" s="8">
        <v>1.2703625224720731E-2</v>
      </c>
      <c r="AL437" s="8">
        <v>1.6992259256250066</v>
      </c>
      <c r="AM437" s="8">
        <v>1.8576007861429184E-3</v>
      </c>
      <c r="AN437" s="8">
        <v>-0.63633155866502356</v>
      </c>
      <c r="AO437" s="8">
        <v>-0.44509092871156586</v>
      </c>
      <c r="AP437" s="8">
        <v>1.3035436032695671</v>
      </c>
      <c r="AQ437" s="8">
        <v>7.87394159648799</v>
      </c>
    </row>
    <row r="438" spans="32:43" x14ac:dyDescent="0.25">
      <c r="AF438" t="str">
        <v>Djibouti</v>
      </c>
      <c r="AG438">
        <v>59.8</v>
      </c>
      <c r="AH438" s="8">
        <v>52.854415018701722</v>
      </c>
      <c r="AI438" s="8">
        <v>6.9455849812982748</v>
      </c>
      <c r="AJ438" s="8">
        <v>7.0414792169819975</v>
      </c>
      <c r="AK438" s="8">
        <v>1.3618478835022901E-2</v>
      </c>
      <c r="AL438" s="8">
        <v>1.5188732408684986</v>
      </c>
      <c r="AM438" s="8">
        <v>1.5925634295740835E-3</v>
      </c>
      <c r="AN438" s="8">
        <v>-0.63633155866502356</v>
      </c>
      <c r="AO438" s="8">
        <v>-0.44502889204852097</v>
      </c>
      <c r="AP438" s="8">
        <v>1.2324257547083712</v>
      </c>
      <c r="AQ438" s="8">
        <v>7.0414792169819975</v>
      </c>
    </row>
    <row r="439" spans="32:43" x14ac:dyDescent="0.25">
      <c r="AF439" t="str">
        <v>Dominican Republic</v>
      </c>
      <c r="AG439">
        <v>73.599999999999994</v>
      </c>
      <c r="AH439" s="8">
        <v>71.3651783273815</v>
      </c>
      <c r="AI439" s="8">
        <v>2.2348216726184944</v>
      </c>
      <c r="AJ439" s="8">
        <v>2.2525465234068873</v>
      </c>
      <c r="AK439" s="8">
        <v>7.8688056402870295E-3</v>
      </c>
      <c r="AL439" s="8">
        <v>0.48729671896501764</v>
      </c>
      <c r="AM439" s="8">
        <v>9.4166557142608313E-5</v>
      </c>
      <c r="AN439" s="8">
        <v>-0.62890421763218984</v>
      </c>
      <c r="AO439" s="8">
        <v>-0.44435362037995468</v>
      </c>
      <c r="AP439" s="8">
        <v>0.69806641443706319</v>
      </c>
      <c r="AQ439" s="8">
        <v>2.2525465234068873</v>
      </c>
    </row>
    <row r="440" spans="32:43" x14ac:dyDescent="0.25">
      <c r="AF440" t="str">
        <v>Dominican Republic</v>
      </c>
      <c r="AG440">
        <v>73.400000000000006</v>
      </c>
      <c r="AH440" s="8">
        <v>70.74204189557743</v>
      </c>
      <c r="AI440" s="8">
        <v>2.6579581044225762</v>
      </c>
      <c r="AJ440" s="8">
        <v>2.679669178204982</v>
      </c>
      <c r="AK440" s="8">
        <v>8.102147070613068E-3</v>
      </c>
      <c r="AL440" s="8">
        <v>0.57962862015504302</v>
      </c>
      <c r="AM440" s="8">
        <v>1.3721538835903679E-4</v>
      </c>
      <c r="AN440" s="8">
        <v>-0.62890421763218984</v>
      </c>
      <c r="AO440" s="8">
        <v>-0.44359427738470297</v>
      </c>
      <c r="AP440" s="8">
        <v>0.76133344872995234</v>
      </c>
      <c r="AQ440" s="8">
        <v>2.679669178204982</v>
      </c>
    </row>
    <row r="441" spans="32:43" x14ac:dyDescent="0.25">
      <c r="AF441" t="str">
        <v>Dominican Republic</v>
      </c>
      <c r="AG441">
        <v>72.099999999999994</v>
      </c>
      <c r="AH441" s="8">
        <v>70.288774239252916</v>
      </c>
      <c r="AI441" s="8">
        <v>1.8112257607470781</v>
      </c>
      <c r="AJ441" s="8">
        <v>1.8258834080283077</v>
      </c>
      <c r="AK441" s="8">
        <v>8.0277016685625473E-3</v>
      </c>
      <c r="AL441" s="8">
        <v>0.39496442473818388</v>
      </c>
      <c r="AM441" s="8">
        <v>6.3121548399524042E-5</v>
      </c>
      <c r="AN441" s="8">
        <v>-0.62890421763218984</v>
      </c>
      <c r="AO441" s="8">
        <v>-0.43851823636381648</v>
      </c>
      <c r="AP441" s="8">
        <v>0.62846195170287267</v>
      </c>
      <c r="AQ441" s="8">
        <v>1.8258834080283077</v>
      </c>
    </row>
    <row r="442" spans="32:43" x14ac:dyDescent="0.25">
      <c r="AF442" t="str">
        <v>Dominican Republic</v>
      </c>
      <c r="AG442">
        <v>73.099999999999994</v>
      </c>
      <c r="AH442" s="8">
        <v>75.532691115126084</v>
      </c>
      <c r="AI442" s="8">
        <v>-2.4326911151260902</v>
      </c>
      <c r="AJ442" s="8">
        <v>-2.4545864497742556</v>
      </c>
      <c r="AK442" s="8">
        <v>8.9201725407467812E-3</v>
      </c>
      <c r="AL442" s="8">
        <v>-0.53072288619861707</v>
      </c>
      <c r="AM442" s="8">
        <v>1.267565045844054E-4</v>
      </c>
      <c r="AN442" s="8">
        <v>-0.62335641379693996</v>
      </c>
      <c r="AO442" s="8">
        <v>-0.43818912261298415</v>
      </c>
      <c r="AP442" s="8">
        <v>0.72850730003110953</v>
      </c>
      <c r="AQ442" s="8">
        <v>-2.4545864497742556</v>
      </c>
    </row>
    <row r="443" spans="32:43" x14ac:dyDescent="0.25">
      <c r="AF443" t="str">
        <v>Dominican Republic</v>
      </c>
      <c r="AG443">
        <v>72.7</v>
      </c>
      <c r="AH443" s="8">
        <v>70.325915074098106</v>
      </c>
      <c r="AI443" s="8">
        <v>2.3740849259018972</v>
      </c>
      <c r="AJ443" s="8">
        <v>2.393440750877518</v>
      </c>
      <c r="AK443" s="8">
        <v>8.087029089198854E-3</v>
      </c>
      <c r="AL443" s="8">
        <v>0.51771962874918387</v>
      </c>
      <c r="AM443" s="8">
        <v>1.0926339793941879E-4</v>
      </c>
      <c r="AN443" s="8">
        <v>-0.62335641379693996</v>
      </c>
      <c r="AO443" s="8">
        <v>-0.43563263084873233</v>
      </c>
      <c r="AP443" s="8">
        <v>0.71952736483693502</v>
      </c>
      <c r="AQ443" s="8">
        <v>2.393440750877518</v>
      </c>
    </row>
    <row r="444" spans="32:43" x14ac:dyDescent="0.25">
      <c r="AF444" t="str">
        <v>Dominican Republic</v>
      </c>
      <c r="AG444">
        <v>73.599999999999994</v>
      </c>
      <c r="AH444" s="8">
        <v>70.87386176320021</v>
      </c>
      <c r="AI444" s="8">
        <v>2.726138236799784</v>
      </c>
      <c r="AJ444" s="8">
        <v>2.7488270095080014</v>
      </c>
      <c r="AK444" s="8">
        <v>8.2539834735828651E-3</v>
      </c>
      <c r="AL444" s="8">
        <v>0.59454236606256783</v>
      </c>
      <c r="AM444" s="8">
        <v>1.4709528390937726E-4</v>
      </c>
      <c r="AN444" s="8">
        <v>-0.62335641379693996</v>
      </c>
      <c r="AO444" s="8">
        <v>-0.43483093912132431</v>
      </c>
      <c r="AP444" s="8">
        <v>0.77106573394397948</v>
      </c>
      <c r="AQ444" s="8">
        <v>2.7488270095080014</v>
      </c>
    </row>
    <row r="445" spans="32:43" x14ac:dyDescent="0.25">
      <c r="AF445" t="str">
        <v>Dominican Republic</v>
      </c>
      <c r="AG445">
        <v>73.3</v>
      </c>
      <c r="AH445" s="8">
        <v>70.102422496608767</v>
      </c>
      <c r="AI445" s="8">
        <v>3.1975775033912299</v>
      </c>
      <c r="AJ445" s="8">
        <v>3.2255611650672487</v>
      </c>
      <c r="AK445" s="8">
        <v>8.6755948016367102E-3</v>
      </c>
      <c r="AL445" s="8">
        <v>0.69750663954639858</v>
      </c>
      <c r="AM445" s="8">
        <v>2.1288749810469349E-4</v>
      </c>
      <c r="AN445" s="8">
        <v>-0.62335641379693996</v>
      </c>
      <c r="AO445" s="8">
        <v>-0.43347926610718707</v>
      </c>
      <c r="AP445" s="8">
        <v>0.83516862940749792</v>
      </c>
      <c r="AQ445" s="8">
        <v>3.2255611650672487</v>
      </c>
    </row>
    <row r="446" spans="32:43" x14ac:dyDescent="0.25">
      <c r="AF446" t="str">
        <v>Dominican Republic</v>
      </c>
      <c r="AG446">
        <v>72.900000000000006</v>
      </c>
      <c r="AH446" s="8">
        <v>69.812838485172975</v>
      </c>
      <c r="AI446" s="8">
        <v>3.0871615148270308</v>
      </c>
      <c r="AJ446" s="8">
        <v>3.1140758145547727</v>
      </c>
      <c r="AK446" s="8">
        <v>8.6427888498885799E-3</v>
      </c>
      <c r="AL446" s="8">
        <v>0.67340979934007272</v>
      </c>
      <c r="AM446" s="8">
        <v>1.9767538852187038E-4</v>
      </c>
      <c r="AN446" s="8">
        <v>-0.62335641379693996</v>
      </c>
      <c r="AO446" s="8">
        <v>-0.43005499386283325</v>
      </c>
      <c r="AP446" s="8">
        <v>0.82061550030454133</v>
      </c>
      <c r="AQ446" s="8">
        <v>3.1140758145547727</v>
      </c>
    </row>
    <row r="447" spans="32:43" x14ac:dyDescent="0.25">
      <c r="AF447" t="str">
        <v>Dominican Republic</v>
      </c>
      <c r="AG447">
        <v>72.3</v>
      </c>
      <c r="AH447" s="8">
        <v>69.708553188465217</v>
      </c>
      <c r="AI447" s="8">
        <v>2.5914468115347802</v>
      </c>
      <c r="AJ447" s="8">
        <v>2.6150371423657992</v>
      </c>
      <c r="AK447" s="8">
        <v>9.02103088665006E-3</v>
      </c>
      <c r="AL447" s="8">
        <v>0.56538625456809299</v>
      </c>
      <c r="AM447" s="8">
        <v>1.4549639340486503E-4</v>
      </c>
      <c r="AN447" s="8">
        <v>-0.62335641379693996</v>
      </c>
      <c r="AO447" s="8">
        <v>-0.42734327146720902</v>
      </c>
      <c r="AP447" s="8">
        <v>0.75192170773830769</v>
      </c>
      <c r="AQ447" s="8">
        <v>2.6150371423657992</v>
      </c>
    </row>
    <row r="448" spans="32:43" x14ac:dyDescent="0.25">
      <c r="AF448" t="str">
        <v>Dominican Republic</v>
      </c>
      <c r="AG448">
        <v>69.7</v>
      </c>
      <c r="AH448" s="8">
        <v>74.024197616946864</v>
      </c>
      <c r="AI448" s="8">
        <v>-4.3241976169468614</v>
      </c>
      <c r="AJ448" s="8">
        <v>-4.3684866403303202</v>
      </c>
      <c r="AK448" s="8">
        <v>1.0138298919030326E-2</v>
      </c>
      <c r="AL448" s="8">
        <v>-0.94395966566627265</v>
      </c>
      <c r="AM448" s="8">
        <v>4.5631784259784987E-4</v>
      </c>
      <c r="AN448" s="8">
        <v>-0.62335641379693996</v>
      </c>
      <c r="AO448" s="8">
        <v>-0.42686073038334432</v>
      </c>
      <c r="AP448" s="8">
        <v>0.97157586716955491</v>
      </c>
      <c r="AQ448" s="8">
        <v>-4.3684866403303202</v>
      </c>
    </row>
    <row r="449" spans="32:43" x14ac:dyDescent="0.25">
      <c r="AF449" t="str">
        <v>Dominican Republic</v>
      </c>
      <c r="AG449">
        <v>69.3</v>
      </c>
      <c r="AH449" s="8">
        <v>68.176358175042211</v>
      </c>
      <c r="AI449" s="8">
        <v>1.1236418249577866</v>
      </c>
      <c r="AJ449" s="8">
        <v>1.1350654965823228</v>
      </c>
      <c r="AK449" s="8">
        <v>1.0064328145761425E-2</v>
      </c>
      <c r="AL449" s="8">
        <v>0.24527855255796654</v>
      </c>
      <c r="AM449" s="8">
        <v>3.0582076330925168E-5</v>
      </c>
      <c r="AN449" s="8">
        <v>-0.62335641379693996</v>
      </c>
      <c r="AO449" s="8">
        <v>-0.42665736409841842</v>
      </c>
      <c r="AP449" s="8">
        <v>0.49525604747238228</v>
      </c>
      <c r="AQ449" s="8">
        <v>1.1350654965823228</v>
      </c>
    </row>
    <row r="450" spans="32:43" x14ac:dyDescent="0.25">
      <c r="AF450" t="str">
        <v>Dominican Republic</v>
      </c>
      <c r="AG450">
        <v>73</v>
      </c>
      <c r="AH450" s="8">
        <v>74.077548795368955</v>
      </c>
      <c r="AI450" s="8">
        <v>-1.0775487953689549</v>
      </c>
      <c r="AJ450" s="8">
        <v>-1.0904618995570226</v>
      </c>
      <c r="AK450" s="8">
        <v>1.1841866454310318E-2</v>
      </c>
      <c r="AL450" s="8">
        <v>-0.23542841900378725</v>
      </c>
      <c r="AM450" s="8">
        <v>3.3210964320548241E-5</v>
      </c>
      <c r="AN450" s="8">
        <v>-0.62335641379693996</v>
      </c>
      <c r="AO450" s="8">
        <v>-0.42621901895511327</v>
      </c>
      <c r="AP450" s="8">
        <v>0.48520966499420354</v>
      </c>
      <c r="AQ450" s="8">
        <v>-1.0904618995570226</v>
      </c>
    </row>
    <row r="451" spans="32:43" x14ac:dyDescent="0.25">
      <c r="AF451" t="str">
        <v>Dominican Republic</v>
      </c>
      <c r="AG451">
        <v>71.400000000000006</v>
      </c>
      <c r="AH451" s="8">
        <v>68.359824557849052</v>
      </c>
      <c r="AI451" s="8">
        <v>3.0401754421509537</v>
      </c>
      <c r="AJ451" s="8">
        <v>3.0791432903177092</v>
      </c>
      <c r="AK451" s="8">
        <v>1.2655418891770709E-2</v>
      </c>
      <c r="AL451" s="8">
        <v>0.66450681355214603</v>
      </c>
      <c r="AM451" s="8">
        <v>2.8299362931155886E-4</v>
      </c>
      <c r="AN451" s="8">
        <v>-0.62335641379693996</v>
      </c>
      <c r="AO451" s="8">
        <v>-0.42404490638760323</v>
      </c>
      <c r="AP451" s="8">
        <v>0.81517287341529343</v>
      </c>
      <c r="AQ451" s="8">
        <v>3.0791432903177092</v>
      </c>
    </row>
    <row r="452" spans="32:43" x14ac:dyDescent="0.25">
      <c r="AF452" t="str">
        <v>Dominican Republic</v>
      </c>
      <c r="AG452">
        <v>71.2</v>
      </c>
      <c r="AH452" s="8">
        <v>69.358712793334234</v>
      </c>
      <c r="AI452" s="8">
        <v>1.8412872066657684</v>
      </c>
      <c r="AJ452" s="8">
        <v>1.8702967624464317</v>
      </c>
      <c r="AK452" s="8">
        <v>1.5510669944547969E-2</v>
      </c>
      <c r="AL452" s="8">
        <v>0.40304282494937155</v>
      </c>
      <c r="AM452" s="8">
        <v>1.2796521642923132E-4</v>
      </c>
      <c r="AN452" s="8">
        <v>-0.62335641379693996</v>
      </c>
      <c r="AO452" s="8">
        <v>-0.42361894667507793</v>
      </c>
      <c r="AP452" s="8">
        <v>0.63485653887265869</v>
      </c>
      <c r="AQ452" s="8">
        <v>1.8702967624464317</v>
      </c>
    </row>
    <row r="453" spans="32:43" x14ac:dyDescent="0.25">
      <c r="AF453" t="str">
        <v>Dominican Republic</v>
      </c>
      <c r="AG453">
        <v>72</v>
      </c>
      <c r="AH453" s="8">
        <v>70.107125047044917</v>
      </c>
      <c r="AI453" s="8">
        <v>1.8928749529550828</v>
      </c>
      <c r="AJ453" s="8">
        <v>1.9251308716098421</v>
      </c>
      <c r="AK453" s="8">
        <v>1.6755182273808837E-2</v>
      </c>
      <c r="AL453" s="8">
        <v>0.41459709694750208</v>
      </c>
      <c r="AM453" s="8">
        <v>1.4645695773720017E-4</v>
      </c>
      <c r="AN453" s="8">
        <v>-0.60317578841021124</v>
      </c>
      <c r="AO453" s="8">
        <v>-0.42313071184661066</v>
      </c>
      <c r="AP453" s="8">
        <v>0.64389214698387343</v>
      </c>
      <c r="AQ453" s="8">
        <v>1.9251308716098421</v>
      </c>
    </row>
    <row r="454" spans="32:43" x14ac:dyDescent="0.25">
      <c r="AF454" t="str">
        <v>Ecuador</v>
      </c>
      <c r="AG454">
        <v>76</v>
      </c>
      <c r="AH454" s="8">
        <v>73.671442955259977</v>
      </c>
      <c r="AI454" s="8">
        <v>2.3285570447400232</v>
      </c>
      <c r="AJ454" s="8">
        <v>2.347702390511146</v>
      </c>
      <c r="AK454" s="8">
        <v>8.1549287714250424E-3</v>
      </c>
      <c r="AL454" s="8">
        <v>0.50780868841452964</v>
      </c>
      <c r="AM454" s="8">
        <v>1.0600994063847601E-4</v>
      </c>
      <c r="AN454" s="8">
        <v>-0.60317578841021124</v>
      </c>
      <c r="AO454" s="8">
        <v>-0.4230456459527977</v>
      </c>
      <c r="AP454" s="8">
        <v>0.71260696629666032</v>
      </c>
      <c r="AQ454" s="8">
        <v>2.347702390511146</v>
      </c>
    </row>
    <row r="455" spans="32:43" x14ac:dyDescent="0.25">
      <c r="AF455" t="str">
        <v>Ecuador</v>
      </c>
      <c r="AG455">
        <v>76</v>
      </c>
      <c r="AH455" s="8">
        <v>72.243540555532832</v>
      </c>
      <c r="AI455" s="8">
        <v>3.7564594444671684</v>
      </c>
      <c r="AJ455" s="8">
        <v>3.7875463403457705</v>
      </c>
      <c r="AK455" s="8">
        <v>8.2076608667352221E-3</v>
      </c>
      <c r="AL455" s="8">
        <v>0.81922556216610887</v>
      </c>
      <c r="AM455" s="8">
        <v>2.7769985218351604E-4</v>
      </c>
      <c r="AN455" s="8">
        <v>-0.60317578841021124</v>
      </c>
      <c r="AO455" s="8">
        <v>-0.42215723336467836</v>
      </c>
      <c r="AP455" s="8">
        <v>0.90511080104377761</v>
      </c>
      <c r="AQ455" s="8">
        <v>3.7875463403457705</v>
      </c>
    </row>
    <row r="456" spans="32:43" x14ac:dyDescent="0.25">
      <c r="AF456" t="str">
        <v>Ecuador</v>
      </c>
      <c r="AG456">
        <v>75.5</v>
      </c>
      <c r="AH456" s="8">
        <v>71.789575303437459</v>
      </c>
      <c r="AI456" s="8">
        <v>3.7104246965625407</v>
      </c>
      <c r="AJ456" s="8">
        <v>3.7416143099180879</v>
      </c>
      <c r="AK456" s="8">
        <v>8.3358707691680908E-3</v>
      </c>
      <c r="AL456" s="8">
        <v>0.80923840458649432</v>
      </c>
      <c r="AM456" s="8">
        <v>2.7523860231733248E-4</v>
      </c>
      <c r="AN456" s="8">
        <v>-0.60317578841021124</v>
      </c>
      <c r="AO456" s="8">
        <v>-0.42041087803700722</v>
      </c>
      <c r="AP456" s="8">
        <v>0.89957679193412632</v>
      </c>
      <c r="AQ456" s="8">
        <v>3.7416143099180879</v>
      </c>
    </row>
    <row r="457" spans="32:43" x14ac:dyDescent="0.25">
      <c r="AF457" t="str">
        <v>Ecuador</v>
      </c>
      <c r="AG457">
        <v>75.3</v>
      </c>
      <c r="AH457" s="8">
        <v>71.964259222441385</v>
      </c>
      <c r="AI457" s="8">
        <v>3.3357407775586125</v>
      </c>
      <c r="AJ457" s="8">
        <v>3.362864847102419</v>
      </c>
      <c r="AK457" s="8">
        <v>8.0657626092757295E-3</v>
      </c>
      <c r="AL457" s="8">
        <v>0.72742130886927381</v>
      </c>
      <c r="AM457" s="8">
        <v>2.1513179335643661E-4</v>
      </c>
      <c r="AN457" s="8">
        <v>-0.60317578841021124</v>
      </c>
      <c r="AO457" s="8">
        <v>-0.41951521894539406</v>
      </c>
      <c r="AP457" s="8">
        <v>0.85288997465632921</v>
      </c>
      <c r="AQ457" s="8">
        <v>3.362864847102419</v>
      </c>
    </row>
    <row r="458" spans="32:43" x14ac:dyDescent="0.25">
      <c r="AF458" t="str">
        <v>Ecuador</v>
      </c>
      <c r="AG458">
        <v>75</v>
      </c>
      <c r="AH458" s="8">
        <v>71.637383288173424</v>
      </c>
      <c r="AI458" s="8">
        <v>3.3626167118265755</v>
      </c>
      <c r="AJ458" s="8">
        <v>3.3903116954884784</v>
      </c>
      <c r="AK458" s="8">
        <v>8.1688606091165367E-3</v>
      </c>
      <c r="AL458" s="8">
        <v>0.73332022448047129</v>
      </c>
      <c r="AM458" s="8">
        <v>2.2145274912122354E-4</v>
      </c>
      <c r="AN458" s="8">
        <v>-0.60317578841021124</v>
      </c>
      <c r="AO458" s="8">
        <v>-0.41800216111336508</v>
      </c>
      <c r="AP458" s="8">
        <v>0.85634118462238595</v>
      </c>
      <c r="AQ458" s="8">
        <v>3.3903116954884784</v>
      </c>
    </row>
    <row r="459" spans="32:43" x14ac:dyDescent="0.25">
      <c r="AF459" t="str">
        <v>Ecuador</v>
      </c>
      <c r="AG459">
        <v>75.099999999999994</v>
      </c>
      <c r="AH459" s="8">
        <v>71.792107702674102</v>
      </c>
      <c r="AI459" s="8">
        <v>3.3078922973258926</v>
      </c>
      <c r="AJ459" s="8">
        <v>3.3357532250175206</v>
      </c>
      <c r="AK459" s="8">
        <v>8.3522148708951652E-3</v>
      </c>
      <c r="AL459" s="8">
        <v>0.72145260013373858</v>
      </c>
      <c r="AM459" s="8">
        <v>2.191945857583219E-4</v>
      </c>
      <c r="AN459" s="8">
        <v>-0.60317578841021124</v>
      </c>
      <c r="AO459" s="8">
        <v>-0.41731340571183978</v>
      </c>
      <c r="AP459" s="8">
        <v>0.84938365897498791</v>
      </c>
      <c r="AQ459" s="8">
        <v>3.3357532250175206</v>
      </c>
    </row>
    <row r="460" spans="32:43" x14ac:dyDescent="0.25">
      <c r="AF460" t="str">
        <v>Ecuador</v>
      </c>
      <c r="AG460">
        <v>74.599999999999994</v>
      </c>
      <c r="AH460" s="8">
        <v>71.388133801814035</v>
      </c>
      <c r="AI460" s="8">
        <v>3.2118661981859589</v>
      </c>
      <c r="AJ460" s="8">
        <v>3.2396268076031105</v>
      </c>
      <c r="AK460" s="8">
        <v>8.5690763368175722E-3</v>
      </c>
      <c r="AL460" s="8">
        <v>0.70058587951015305</v>
      </c>
      <c r="AM460" s="8">
        <v>2.1211154861008785E-4</v>
      </c>
      <c r="AN460" s="8">
        <v>-0.59046081866695443</v>
      </c>
      <c r="AO460" s="8">
        <v>-0.41644557761433931</v>
      </c>
      <c r="AP460" s="8">
        <v>0.83701008327866222</v>
      </c>
      <c r="AQ460" s="8">
        <v>3.2396268076031105</v>
      </c>
    </row>
    <row r="461" spans="32:43" x14ac:dyDescent="0.25">
      <c r="AF461" t="str">
        <v>Ecuador</v>
      </c>
      <c r="AG461">
        <v>74.7</v>
      </c>
      <c r="AH461" s="8">
        <v>74.819885660306284</v>
      </c>
      <c r="AI461" s="8">
        <v>-0.11988566030628078</v>
      </c>
      <c r="AJ461" s="8">
        <v>-0.12105555061728553</v>
      </c>
      <c r="AK461" s="8">
        <v>9.6640782272208094E-3</v>
      </c>
      <c r="AL461" s="8">
        <v>-2.6164421617710609E-2</v>
      </c>
      <c r="AM461" s="8">
        <v>3.3401824244228656E-7</v>
      </c>
      <c r="AN461" s="8">
        <v>-0.59046081866695443</v>
      </c>
      <c r="AO461" s="8">
        <v>-0.41584542819171766</v>
      </c>
      <c r="AP461" s="8">
        <v>0.1617542012366622</v>
      </c>
      <c r="AQ461" s="8">
        <v>-0.12105555061728553</v>
      </c>
    </row>
    <row r="462" spans="32:43" x14ac:dyDescent="0.25">
      <c r="AF462" t="str">
        <v>Ecuador</v>
      </c>
      <c r="AG462">
        <v>74.400000000000006</v>
      </c>
      <c r="AH462" s="8">
        <v>70.904131955428909</v>
      </c>
      <c r="AI462" s="8">
        <v>3.4958680445710968</v>
      </c>
      <c r="AJ462" s="8">
        <v>3.5283760571794192</v>
      </c>
      <c r="AK462" s="8">
        <v>9.2133072216540757E-3</v>
      </c>
      <c r="AL462" s="8">
        <v>0.76278143454954006</v>
      </c>
      <c r="AM462" s="8">
        <v>2.7052388817299896E-4</v>
      </c>
      <c r="AN462" s="8">
        <v>-0.59046081866695443</v>
      </c>
      <c r="AO462" s="8">
        <v>-0.41489973464232782</v>
      </c>
      <c r="AP462" s="8">
        <v>0.87337359391587976</v>
      </c>
      <c r="AQ462" s="8">
        <v>3.5283760571794192</v>
      </c>
    </row>
    <row r="463" spans="32:43" x14ac:dyDescent="0.25">
      <c r="AF463" t="str">
        <v>Ecuador</v>
      </c>
      <c r="AG463">
        <v>74.2</v>
      </c>
      <c r="AH463" s="8">
        <v>69.998833732546302</v>
      </c>
      <c r="AI463" s="8">
        <v>4.2011662674537007</v>
      </c>
      <c r="AJ463" s="8">
        <v>4.2416262494613601</v>
      </c>
      <c r="AK463" s="8">
        <v>9.5387899895229052E-3</v>
      </c>
      <c r="AL463" s="8">
        <v>0.91682468763757963</v>
      </c>
      <c r="AM463" s="8">
        <v>4.0476077449943843E-4</v>
      </c>
      <c r="AN463" s="8">
        <v>-0.59046081866695443</v>
      </c>
      <c r="AO463" s="8">
        <v>-0.41480590282096713</v>
      </c>
      <c r="AP463" s="8">
        <v>0.95750962796077388</v>
      </c>
      <c r="AQ463" s="8">
        <v>4.2416262494613601</v>
      </c>
    </row>
    <row r="464" spans="32:43" x14ac:dyDescent="0.25">
      <c r="AF464" t="str">
        <v>Ecuador</v>
      </c>
      <c r="AG464">
        <v>74.400000000000006</v>
      </c>
      <c r="AH464" s="8">
        <v>70.529553277842808</v>
      </c>
      <c r="AI464" s="8">
        <v>3.8704467221571974</v>
      </c>
      <c r="AJ464" s="8">
        <v>3.9103373520313394</v>
      </c>
      <c r="AK464" s="8">
        <v>1.0201326965669414E-2</v>
      </c>
      <c r="AL464" s="8">
        <v>0.84493407568656653</v>
      </c>
      <c r="AM464" s="8">
        <v>3.6789632974127252E-4</v>
      </c>
      <c r="AN464" s="8">
        <v>-0.59046081866695443</v>
      </c>
      <c r="AO464" s="8">
        <v>-0.41449951191867679</v>
      </c>
      <c r="AP464" s="8">
        <v>0.91920295674381214</v>
      </c>
      <c r="AQ464" s="8">
        <v>3.9103373520313394</v>
      </c>
    </row>
    <row r="465" spans="32:43" x14ac:dyDescent="0.25">
      <c r="AF465" t="str">
        <v>Ecuador</v>
      </c>
      <c r="AG465">
        <v>74.400000000000006</v>
      </c>
      <c r="AH465" s="8">
        <v>69.935348986740408</v>
      </c>
      <c r="AI465" s="8">
        <v>4.4646510132595978</v>
      </c>
      <c r="AJ465" s="8">
        <v>4.5140847555533918</v>
      </c>
      <c r="AK465" s="8">
        <v>1.0951000030067765E-2</v>
      </c>
      <c r="AL465" s="8">
        <v>0.97502057069188897</v>
      </c>
      <c r="AM465" s="8">
        <v>5.2630019768212842E-4</v>
      </c>
      <c r="AN465" s="8">
        <v>-0.59046081866695443</v>
      </c>
      <c r="AO465" s="8">
        <v>-0.41235745232201038</v>
      </c>
      <c r="AP465" s="8">
        <v>0.98743129922637607</v>
      </c>
      <c r="AQ465" s="8">
        <v>4.5140847555533918</v>
      </c>
    </row>
    <row r="466" spans="32:43" x14ac:dyDescent="0.25">
      <c r="AF466" t="str">
        <v>Ecuador</v>
      </c>
      <c r="AG466">
        <v>73.599999999999994</v>
      </c>
      <c r="AH466" s="8">
        <v>69.869560522494822</v>
      </c>
      <c r="AI466" s="8">
        <v>3.7304394775051719</v>
      </c>
      <c r="AJ466" s="8">
        <v>3.7783673285882653</v>
      </c>
      <c r="AK466" s="8">
        <v>1.2684804550488512E-2</v>
      </c>
      <c r="AL466" s="8">
        <v>0.81539351503717783</v>
      </c>
      <c r="AM466" s="8">
        <v>4.2710284991497309E-4</v>
      </c>
      <c r="AN466" s="8">
        <v>-0.57963781842623852</v>
      </c>
      <c r="AO466" s="8">
        <v>-0.41173194022927906</v>
      </c>
      <c r="AP466" s="8">
        <v>0.90299142578275782</v>
      </c>
      <c r="AQ466" s="8">
        <v>3.7783673285882653</v>
      </c>
    </row>
    <row r="467" spans="32:43" x14ac:dyDescent="0.25">
      <c r="AF467" t="str">
        <v>Ecuador</v>
      </c>
      <c r="AG467">
        <v>73.400000000000006</v>
      </c>
      <c r="AH467" s="8">
        <v>70.327680881630329</v>
      </c>
      <c r="AI467" s="8">
        <v>3.072319118369677</v>
      </c>
      <c r="AJ467" s="8">
        <v>3.1208200737362835</v>
      </c>
      <c r="AK467" s="8">
        <v>1.5541093116765485E-2</v>
      </c>
      <c r="AL467" s="8">
        <v>0.67251611018814184</v>
      </c>
      <c r="AM467" s="8">
        <v>3.5699271936790198E-4</v>
      </c>
      <c r="AN467" s="8">
        <v>-0.57963781842623852</v>
      </c>
      <c r="AO467" s="8">
        <v>-0.41127414488604669</v>
      </c>
      <c r="AP467" s="8">
        <v>0.82007079583907994</v>
      </c>
      <c r="AQ467" s="8">
        <v>3.1208200737362835</v>
      </c>
    </row>
    <row r="468" spans="32:43" x14ac:dyDescent="0.25">
      <c r="AF468" t="str">
        <v>Ecuador</v>
      </c>
      <c r="AG468">
        <v>72.8</v>
      </c>
      <c r="AH468" s="8">
        <v>70.918010938147276</v>
      </c>
      <c r="AI468" s="8">
        <v>1.8819890618527211</v>
      </c>
      <c r="AJ468" s="8">
        <v>1.9141438071218411</v>
      </c>
      <c r="AK468" s="8">
        <v>1.6798500274370021E-2</v>
      </c>
      <c r="AL468" s="8">
        <v>0.4122218367742731</v>
      </c>
      <c r="AM468" s="8">
        <v>1.451643490547496E-4</v>
      </c>
      <c r="AN468" s="8">
        <v>-0.57963781842623852</v>
      </c>
      <c r="AO468" s="8">
        <v>-0.41107668102201966</v>
      </c>
      <c r="AP468" s="8">
        <v>0.64204504263663087</v>
      </c>
      <c r="AQ468" s="8">
        <v>1.9141438071218411</v>
      </c>
    </row>
    <row r="469" spans="32:43" x14ac:dyDescent="0.25">
      <c r="AF469" t="str">
        <v>El Salvador</v>
      </c>
      <c r="AG469">
        <v>73.3</v>
      </c>
      <c r="AH469" s="8">
        <v>70.311912276894802</v>
      </c>
      <c r="AI469" s="8">
        <v>2.9880877231051954</v>
      </c>
      <c r="AJ469" s="8">
        <v>3.0119731387824968</v>
      </c>
      <c r="AK469" s="8">
        <v>7.9301556078804486E-3</v>
      </c>
      <c r="AL469" s="8">
        <v>0.65156445501794813</v>
      </c>
      <c r="AM469" s="8">
        <v>1.6967749074445922E-4</v>
      </c>
      <c r="AN469" s="8">
        <v>-0.57963781842623852</v>
      </c>
      <c r="AO469" s="8">
        <v>-0.40915157453300072</v>
      </c>
      <c r="AP469" s="8">
        <v>0.80719542554324974</v>
      </c>
      <c r="AQ469" s="8">
        <v>3.0119731387824968</v>
      </c>
    </row>
    <row r="470" spans="32:43" x14ac:dyDescent="0.25">
      <c r="AF470" t="str">
        <v>El Salvador</v>
      </c>
      <c r="AG470">
        <v>73</v>
      </c>
      <c r="AH470" s="8">
        <v>70.062943374068084</v>
      </c>
      <c r="AI470" s="8">
        <v>2.9370566259319162</v>
      </c>
      <c r="AJ470" s="8">
        <v>2.9607831571083199</v>
      </c>
      <c r="AK470" s="8">
        <v>8.0135997529709197E-3</v>
      </c>
      <c r="AL470" s="8">
        <v>0.64046385623320856</v>
      </c>
      <c r="AM470" s="8">
        <v>1.6568423441672207E-4</v>
      </c>
      <c r="AN470" s="8">
        <v>-0.57963781842623852</v>
      </c>
      <c r="AO470" s="8">
        <v>-0.40802589771590581</v>
      </c>
      <c r="AP470" s="8">
        <v>0.80028985763485005</v>
      </c>
      <c r="AQ470" s="8">
        <v>2.9607831571083199</v>
      </c>
    </row>
    <row r="471" spans="32:43" x14ac:dyDescent="0.25">
      <c r="AF471" t="str">
        <v>El Salvador</v>
      </c>
      <c r="AG471">
        <v>73</v>
      </c>
      <c r="AH471" s="8">
        <v>70.060651100643227</v>
      </c>
      <c r="AI471" s="8">
        <v>2.9393488993567729</v>
      </c>
      <c r="AJ471" s="8">
        <v>2.9634175809401082</v>
      </c>
      <c r="AK471" s="8">
        <v>8.1219338570906602E-3</v>
      </c>
      <c r="AL471" s="8">
        <v>0.64099871908016604</v>
      </c>
      <c r="AM471" s="8">
        <v>1.682230448334964E-4</v>
      </c>
      <c r="AN471" s="8">
        <v>-0.57067028430202504</v>
      </c>
      <c r="AO471" s="8">
        <v>-0.40698604619939277</v>
      </c>
      <c r="AP471" s="8">
        <v>0.80062395609934511</v>
      </c>
      <c r="AQ471" s="8">
        <v>2.9634175809401082</v>
      </c>
    </row>
    <row r="472" spans="32:43" x14ac:dyDescent="0.25">
      <c r="AF472" t="str">
        <v>El Salvador</v>
      </c>
      <c r="AG472">
        <v>72</v>
      </c>
      <c r="AH472" s="8">
        <v>69.366239738737676</v>
      </c>
      <c r="AI472" s="8">
        <v>2.6337602612623243</v>
      </c>
      <c r="AJ472" s="8">
        <v>2.6552446817387092</v>
      </c>
      <c r="AK472" s="8">
        <v>8.0913147568443394E-3</v>
      </c>
      <c r="AL472" s="8">
        <v>0.57434859026712326</v>
      </c>
      <c r="AM472" s="8">
        <v>1.3454529833512103E-4</v>
      </c>
      <c r="AN472" s="8">
        <v>-0.57067028430202504</v>
      </c>
      <c r="AO472" s="8">
        <v>-0.40568332915282124</v>
      </c>
      <c r="AP472" s="8">
        <v>0.75785789582686491</v>
      </c>
      <c r="AQ472" s="8">
        <v>2.6552446817387092</v>
      </c>
    </row>
    <row r="473" spans="32:43" x14ac:dyDescent="0.25">
      <c r="AF473" t="str">
        <v>El Salvador</v>
      </c>
      <c r="AG473">
        <v>72</v>
      </c>
      <c r="AH473" s="8">
        <v>69.359689716484667</v>
      </c>
      <c r="AI473" s="8">
        <v>2.6403102835153334</v>
      </c>
      <c r="AJ473" s="8">
        <v>2.6619651824563917</v>
      </c>
      <c r="AK473" s="8">
        <v>8.1349294437712064E-3</v>
      </c>
      <c r="AL473" s="8">
        <v>0.5757896237946013</v>
      </c>
      <c r="AM473" s="8">
        <v>1.3595615288399128E-4</v>
      </c>
      <c r="AN473" s="8">
        <v>-0.57067028430202504</v>
      </c>
      <c r="AO473" s="8">
        <v>-0.40309734242615219</v>
      </c>
      <c r="AP473" s="8">
        <v>0.75880802828818394</v>
      </c>
      <c r="AQ473" s="8">
        <v>2.6619651824563917</v>
      </c>
    </row>
    <row r="474" spans="32:43" x14ac:dyDescent="0.25">
      <c r="AF474" t="str">
        <v>El Salvador</v>
      </c>
      <c r="AG474">
        <v>71.400000000000006</v>
      </c>
      <c r="AH474" s="8">
        <v>75.081614962384435</v>
      </c>
      <c r="AI474" s="8">
        <v>-3.6816149623844296</v>
      </c>
      <c r="AJ474" s="8">
        <v>-3.715936661285002</v>
      </c>
      <c r="AK474" s="8">
        <v>9.2363519696548688E-3</v>
      </c>
      <c r="AL474" s="8">
        <v>-0.80331985247613369</v>
      </c>
      <c r="AM474" s="8">
        <v>3.0079971099455428E-4</v>
      </c>
      <c r="AN474" s="8">
        <v>-0.57067028430202504</v>
      </c>
      <c r="AO474" s="8">
        <v>-0.40104526045190875</v>
      </c>
      <c r="AP474" s="8">
        <v>0.89628112357459233</v>
      </c>
      <c r="AQ474" s="8">
        <v>-3.715936661285002</v>
      </c>
    </row>
    <row r="475" spans="32:43" x14ac:dyDescent="0.25">
      <c r="AF475" t="str">
        <v>El Salvador</v>
      </c>
      <c r="AG475">
        <v>71.7</v>
      </c>
      <c r="AH475" s="8">
        <v>69.889520840671707</v>
      </c>
      <c r="AI475" s="8">
        <v>1.8104791593282954</v>
      </c>
      <c r="AJ475" s="8">
        <v>1.8269342117943626</v>
      </c>
      <c r="AK475" s="8">
        <v>9.0069211906134081E-3</v>
      </c>
      <c r="AL475" s="8">
        <v>0.39499662472941016</v>
      </c>
      <c r="AM475" s="8">
        <v>7.0902657762626518E-5</v>
      </c>
      <c r="AN475" s="8">
        <v>-0.57067028430202504</v>
      </c>
      <c r="AO475" s="8">
        <v>-0.39873974624894165</v>
      </c>
      <c r="AP475" s="8">
        <v>0.62848756927198657</v>
      </c>
      <c r="AQ475" s="8">
        <v>1.8269342117943626</v>
      </c>
    </row>
    <row r="476" spans="32:43" x14ac:dyDescent="0.25">
      <c r="AF476" t="str">
        <v>El Salvador</v>
      </c>
      <c r="AG476">
        <v>71.2</v>
      </c>
      <c r="AH476" s="8">
        <v>74.518372747640143</v>
      </c>
      <c r="AI476" s="8">
        <v>-3.3183727476401401</v>
      </c>
      <c r="AJ476" s="8">
        <v>-3.3503795340176645</v>
      </c>
      <c r="AK476" s="8">
        <v>9.5531822745893117E-3</v>
      </c>
      <c r="AL476" s="8">
        <v>-0.72417704240296599</v>
      </c>
      <c r="AM476" s="8">
        <v>2.529160632708482E-4</v>
      </c>
      <c r="AN476" s="8">
        <v>-0.56174840893422073</v>
      </c>
      <c r="AO476" s="8">
        <v>-0.39615697426083862</v>
      </c>
      <c r="AP476" s="8">
        <v>0.85098592373961512</v>
      </c>
      <c r="AQ476" s="8">
        <v>-3.3503795340176645</v>
      </c>
    </row>
    <row r="477" spans="32:43" x14ac:dyDescent="0.25">
      <c r="AF477" t="str">
        <v>El Salvador</v>
      </c>
      <c r="AG477">
        <v>75</v>
      </c>
      <c r="AH477" s="8">
        <v>68.823339804639289</v>
      </c>
      <c r="AI477" s="8">
        <v>6.1766601953607108</v>
      </c>
      <c r="AJ477" s="8">
        <v>6.2347780359688159</v>
      </c>
      <c r="AK477" s="8">
        <v>9.3215572828446933E-3</v>
      </c>
      <c r="AL477" s="8">
        <v>1.3477908959360361</v>
      </c>
      <c r="AM477" s="8">
        <v>8.5461557076221774E-4</v>
      </c>
      <c r="AN477" s="8">
        <v>-0.56174840893422073</v>
      </c>
      <c r="AO477" s="8">
        <v>-0.39611442092938559</v>
      </c>
      <c r="AP477" s="8">
        <v>1.1609439676125786</v>
      </c>
      <c r="AQ477" s="8">
        <v>6.2347780359688159</v>
      </c>
    </row>
    <row r="478" spans="32:43" x14ac:dyDescent="0.25">
      <c r="AF478" t="str">
        <v>El Salvador</v>
      </c>
      <c r="AG478">
        <v>71</v>
      </c>
      <c r="AH478" s="8">
        <v>67.953327459684616</v>
      </c>
      <c r="AI478" s="8">
        <v>3.0466725403153845</v>
      </c>
      <c r="AJ478" s="8">
        <v>3.0761469627037314</v>
      </c>
      <c r="AK478" s="8">
        <v>9.5816041124513925E-3</v>
      </c>
      <c r="AL478" s="8">
        <v>0.66489274541771448</v>
      </c>
      <c r="AM478" s="8">
        <v>2.1384185734435067E-4</v>
      </c>
      <c r="AN478" s="8">
        <v>-0.56174840893422073</v>
      </c>
      <c r="AO478" s="8">
        <v>-0.39447610386722565</v>
      </c>
      <c r="AP478" s="8">
        <v>0.81540955685944383</v>
      </c>
      <c r="AQ478" s="8">
        <v>3.0761469627037314</v>
      </c>
    </row>
    <row r="479" spans="32:43" x14ac:dyDescent="0.25">
      <c r="AF479" t="str">
        <v>El Salvador</v>
      </c>
      <c r="AG479">
        <v>70</v>
      </c>
      <c r="AH479" s="8">
        <v>68.007781898871585</v>
      </c>
      <c r="AI479" s="8">
        <v>1.9922181011284152</v>
      </c>
      <c r="AJ479" s="8">
        <v>2.0124008619187457</v>
      </c>
      <c r="AK479" s="8">
        <v>1.00291950635952E-2</v>
      </c>
      <c r="AL479" s="8">
        <v>0.43487140694758553</v>
      </c>
      <c r="AM479" s="8">
        <v>9.5793359082619768E-5</v>
      </c>
      <c r="AN479" s="8">
        <v>-0.56174840893422073</v>
      </c>
      <c r="AO479" s="8">
        <v>-0.39419939628202849</v>
      </c>
      <c r="AP479" s="8">
        <v>0.65944780456650665</v>
      </c>
      <c r="AQ479" s="8">
        <v>2.0124008619187457</v>
      </c>
    </row>
    <row r="480" spans="32:43" x14ac:dyDescent="0.25">
      <c r="AF480" t="str">
        <v>El Salvador</v>
      </c>
      <c r="AG480">
        <v>69.900000000000006</v>
      </c>
      <c r="AH480" s="8">
        <v>73.256344290599188</v>
      </c>
      <c r="AI480" s="8">
        <v>-3.356344290599182</v>
      </c>
      <c r="AJ480" s="8">
        <v>-3.3962139942081921</v>
      </c>
      <c r="AK480" s="8">
        <v>1.1739455663572033E-2</v>
      </c>
      <c r="AL480" s="8">
        <v>-0.7332734167087186</v>
      </c>
      <c r="AM480" s="8">
        <v>3.1935843340318411E-4</v>
      </c>
      <c r="AN480" s="8">
        <v>-0.56174840893422073</v>
      </c>
      <c r="AO480" s="8">
        <v>-0.3921466660030905</v>
      </c>
      <c r="AP480" s="8">
        <v>0.85631385409131311</v>
      </c>
      <c r="AQ480" s="8">
        <v>-3.3962139942081921</v>
      </c>
    </row>
    <row r="481" spans="32:43" x14ac:dyDescent="0.25">
      <c r="AF481" t="str">
        <v>El Salvador</v>
      </c>
      <c r="AG481">
        <v>73</v>
      </c>
      <c r="AH481" s="8">
        <v>73.123556248761105</v>
      </c>
      <c r="AI481" s="8">
        <v>-0.12355624876110483</v>
      </c>
      <c r="AJ481" s="8">
        <v>-0.12526955403917614</v>
      </c>
      <c r="AK481" s="8">
        <v>1.3676948810207428E-2</v>
      </c>
      <c r="AL481" s="8">
        <v>-2.7020307563381835E-2</v>
      </c>
      <c r="AM481" s="8">
        <v>5.0619822623993441E-7</v>
      </c>
      <c r="AN481" s="8">
        <v>-0.55287102664223609</v>
      </c>
      <c r="AO481" s="8">
        <v>-0.39124171346206987</v>
      </c>
      <c r="AP481" s="8">
        <v>0.16437854958412862</v>
      </c>
      <c r="AQ481" s="8">
        <v>-0.12526955403917614</v>
      </c>
    </row>
    <row r="482" spans="32:43" x14ac:dyDescent="0.25">
      <c r="AF482" t="str">
        <v>El Salvador</v>
      </c>
      <c r="AG482">
        <v>68.900000000000006</v>
      </c>
      <c r="AH482" s="8">
        <v>67.244288963247442</v>
      </c>
      <c r="AI482" s="8">
        <v>1.6557110367525638</v>
      </c>
      <c r="AJ482" s="8">
        <v>1.6817347216439935</v>
      </c>
      <c r="AK482" s="8">
        <v>1.5474310280036308E-2</v>
      </c>
      <c r="AL482" s="8">
        <v>0.36241501517564589</v>
      </c>
      <c r="AM482" s="8">
        <v>1.032206566117524E-4</v>
      </c>
      <c r="AN482" s="8">
        <v>-0.55287102664223609</v>
      </c>
      <c r="AO482" s="8">
        <v>-0.38785961542360653</v>
      </c>
      <c r="AP482" s="8">
        <v>0.6020091487474637</v>
      </c>
      <c r="AQ482" s="8">
        <v>1.6817347216439935</v>
      </c>
    </row>
    <row r="483" spans="32:43" x14ac:dyDescent="0.25">
      <c r="AF483" t="str">
        <v>El Salvador</v>
      </c>
      <c r="AG483">
        <v>69</v>
      </c>
      <c r="AH483" s="8">
        <v>67.494488398701435</v>
      </c>
      <c r="AI483" s="8">
        <v>1.505511601298565</v>
      </c>
      <c r="AJ483" s="8">
        <v>1.5310271638223893</v>
      </c>
      <c r="AK483" s="8">
        <v>1.6665649785155848E-2</v>
      </c>
      <c r="AL483" s="8">
        <v>0.32973774728370392</v>
      </c>
      <c r="AM483" s="8">
        <v>9.2135793056650906E-5</v>
      </c>
      <c r="AN483" s="8">
        <v>-0.55287102664223609</v>
      </c>
      <c r="AO483" s="8">
        <v>-0.38779492307467484</v>
      </c>
      <c r="AP483" s="8">
        <v>0.57422795759498158</v>
      </c>
      <c r="AQ483" s="8">
        <v>1.5310271638223893</v>
      </c>
    </row>
    <row r="484" spans="32:43" x14ac:dyDescent="0.25">
      <c r="AF484" t="str">
        <v>Equatorial Guinea</v>
      </c>
      <c r="AG484">
        <v>57.9</v>
      </c>
      <c r="AH484" s="8">
        <v>69.040618279654154</v>
      </c>
      <c r="AI484" s="8">
        <v>-11.140618279654156</v>
      </c>
      <c r="AJ484" s="8">
        <v>-11.257694468727829</v>
      </c>
      <c r="AK484" s="8">
        <v>1.0399659486131255E-2</v>
      </c>
      <c r="AL484" s="8">
        <v>-2.4322854460114471</v>
      </c>
      <c r="AM484" s="8">
        <v>3.1085536707118606E-3</v>
      </c>
      <c r="AN484" s="8">
        <v>-0.55287102664223609</v>
      </c>
      <c r="AO484" s="8">
        <v>-0.38762431004922482</v>
      </c>
      <c r="AP484" s="8">
        <v>1.559578611680555</v>
      </c>
      <c r="AQ484" s="8">
        <v>-11.257694468727829</v>
      </c>
    </row>
    <row r="485" spans="32:43" x14ac:dyDescent="0.25">
      <c r="AF485" t="str">
        <v>Eritrea</v>
      </c>
      <c r="AG485">
        <v>62.9</v>
      </c>
      <c r="AH485" s="8">
        <v>54.230091850703516</v>
      </c>
      <c r="AI485" s="8">
        <v>8.6699081492964822</v>
      </c>
      <c r="AJ485" s="8">
        <v>8.7820349354826295</v>
      </c>
      <c r="AK485" s="8">
        <v>1.2767745404099265E-2</v>
      </c>
      <c r="AL485" s="8">
        <v>1.895134307720274</v>
      </c>
      <c r="AM485" s="8">
        <v>2.3224419620754247E-3</v>
      </c>
      <c r="AN485" s="8">
        <v>-0.55287102664223609</v>
      </c>
      <c r="AO485" s="8">
        <v>-0.38176058796230705</v>
      </c>
      <c r="AP485" s="8">
        <v>1.3766387716900443</v>
      </c>
      <c r="AQ485" s="8">
        <v>8.7820349354826295</v>
      </c>
    </row>
    <row r="486" spans="32:43" x14ac:dyDescent="0.25">
      <c r="AF486" t="str">
        <v>Eritrea</v>
      </c>
      <c r="AG486">
        <v>62.1</v>
      </c>
      <c r="AH486" s="8">
        <v>53.933728846939957</v>
      </c>
      <c r="AI486" s="8">
        <v>8.1662711530600447</v>
      </c>
      <c r="AJ486" s="8">
        <v>8.2703249562245542</v>
      </c>
      <c r="AK486" s="8">
        <v>1.2581585816189173E-2</v>
      </c>
      <c r="AL486" s="8">
        <v>1.7848772349610034</v>
      </c>
      <c r="AM486" s="8">
        <v>2.0296486643588303E-3</v>
      </c>
      <c r="AN486" s="8">
        <v>-0.55287102664223609</v>
      </c>
      <c r="AO486" s="8">
        <v>-0.38148754547457259</v>
      </c>
      <c r="AP486" s="8">
        <v>1.3359929771376058</v>
      </c>
      <c r="AQ486" s="8">
        <v>8.2703249562245542</v>
      </c>
    </row>
    <row r="487" spans="32:43" x14ac:dyDescent="0.25">
      <c r="AF487" t="str">
        <v>Eritrea</v>
      </c>
      <c r="AG487">
        <v>61.4</v>
      </c>
      <c r="AH487" s="8">
        <v>53.902312652079729</v>
      </c>
      <c r="AI487" s="8">
        <v>7.4976873479202695</v>
      </c>
      <c r="AJ487" s="8">
        <v>7.5911701038382269</v>
      </c>
      <c r="AK487" s="8">
        <v>1.2314670154827742E-2</v>
      </c>
      <c r="AL487" s="8">
        <v>1.6385254454696521</v>
      </c>
      <c r="AM487" s="8">
        <v>1.6737113655816236E-3</v>
      </c>
      <c r="AN487" s="8">
        <v>-0.55287102664223609</v>
      </c>
      <c r="AO487" s="8">
        <v>-0.37998300517140887</v>
      </c>
      <c r="AP487" s="8">
        <v>1.2800490011986463</v>
      </c>
      <c r="AQ487" s="8">
        <v>7.5911701038382269</v>
      </c>
    </row>
    <row r="488" spans="32:43" x14ac:dyDescent="0.25">
      <c r="AF488" t="str">
        <v>Eritrea</v>
      </c>
      <c r="AG488">
        <v>67</v>
      </c>
      <c r="AH488" s="8">
        <v>53.365767294612539</v>
      </c>
      <c r="AI488" s="8">
        <v>13.634232705387461</v>
      </c>
      <c r="AJ488" s="8">
        <v>13.805587729147268</v>
      </c>
      <c r="AK488" s="8">
        <v>1.241200498824334E-2</v>
      </c>
      <c r="AL488" s="8">
        <v>2.9797372242435158</v>
      </c>
      <c r="AM488" s="8">
        <v>5.5794588193786828E-3</v>
      </c>
      <c r="AN488" s="8">
        <v>-0.54051528578164909</v>
      </c>
      <c r="AO488" s="8">
        <v>-0.3795087028714878</v>
      </c>
      <c r="AP488" s="8">
        <v>1.7261915375309647</v>
      </c>
      <c r="AQ488" s="8">
        <v>13.805587729147268</v>
      </c>
    </row>
    <row r="489" spans="32:43" x14ac:dyDescent="0.25">
      <c r="AF489" t="str">
        <v>Eritrea</v>
      </c>
      <c r="AG489">
        <v>62</v>
      </c>
      <c r="AH489" s="8">
        <v>52.962309584712706</v>
      </c>
      <c r="AI489" s="8">
        <v>9.0376904152872939</v>
      </c>
      <c r="AJ489" s="8">
        <v>9.1531033488882709</v>
      </c>
      <c r="AK489" s="8">
        <v>1.260915879585205E-2</v>
      </c>
      <c r="AL489" s="8">
        <v>1.9753682932049812</v>
      </c>
      <c r="AM489" s="8">
        <v>2.4915131355187146E-3</v>
      </c>
      <c r="AN489" s="8">
        <v>-0.54051528578164909</v>
      </c>
      <c r="AO489" s="8">
        <v>-0.37826192287681665</v>
      </c>
      <c r="AP489" s="8">
        <v>1.40547795898939</v>
      </c>
      <c r="AQ489" s="8">
        <v>9.1531033488882709</v>
      </c>
    </row>
    <row r="490" spans="32:43" x14ac:dyDescent="0.25">
      <c r="AF490" t="str">
        <v>Eritrea</v>
      </c>
      <c r="AG490">
        <v>59.7</v>
      </c>
      <c r="AH490" s="8">
        <v>53.294078864789697</v>
      </c>
      <c r="AI490" s="8">
        <v>6.4059211352103063</v>
      </c>
      <c r="AJ490" s="8">
        <v>6.4907633017642068</v>
      </c>
      <c r="AK490" s="8">
        <v>1.307121560430961E-2</v>
      </c>
      <c r="AL490" s="8">
        <v>1.4004701130409025</v>
      </c>
      <c r="AM490" s="8">
        <v>1.2988166793579793E-3</v>
      </c>
      <c r="AN490" s="8">
        <v>-0.54051528578164909</v>
      </c>
      <c r="AO490" s="8">
        <v>-0.37820242248257691</v>
      </c>
      <c r="AP490" s="8">
        <v>1.183414598963906</v>
      </c>
      <c r="AQ490" s="8">
        <v>6.4907633017642068</v>
      </c>
    </row>
    <row r="491" spans="32:43" x14ac:dyDescent="0.25">
      <c r="AF491" t="str">
        <v>Eritrea</v>
      </c>
      <c r="AG491">
        <v>59.4</v>
      </c>
      <c r="AH491" s="8">
        <v>62.832105823521559</v>
      </c>
      <c r="AI491" s="8">
        <v>-3.4321058235215602</v>
      </c>
      <c r="AJ491" s="8">
        <v>-3.4869848220250574</v>
      </c>
      <c r="AK491" s="8">
        <v>1.5738238422163958E-2</v>
      </c>
      <c r="AL491" s="8">
        <v>-0.75134695186902323</v>
      </c>
      <c r="AM491" s="8">
        <v>4.5133245988710516E-4</v>
      </c>
      <c r="AN491" s="8">
        <v>-0.54051528578164909</v>
      </c>
      <c r="AO491" s="8">
        <v>-0.37570722287785724</v>
      </c>
      <c r="AP491" s="8">
        <v>0.86680271796356478</v>
      </c>
      <c r="AQ491" s="8">
        <v>-3.4869848220250574</v>
      </c>
    </row>
    <row r="492" spans="32:43" x14ac:dyDescent="0.25">
      <c r="AF492" t="str">
        <v>Eritrea</v>
      </c>
      <c r="AG492">
        <v>59.1</v>
      </c>
      <c r="AH492" s="8">
        <v>52.557067575316694</v>
      </c>
      <c r="AI492" s="8">
        <v>6.5429324246833076</v>
      </c>
      <c r="AJ492" s="8">
        <v>6.6373420843113244</v>
      </c>
      <c r="AK492" s="8">
        <v>1.4224015943245341E-2</v>
      </c>
      <c r="AL492" s="8">
        <v>1.4312598333752908</v>
      </c>
      <c r="AM492" s="8">
        <v>1.4779201428681799E-3</v>
      </c>
      <c r="AN492" s="8">
        <v>-0.53349185558387491</v>
      </c>
      <c r="AO492" s="8">
        <v>-0.37422686395463567</v>
      </c>
      <c r="AP492" s="8">
        <v>1.1963527211384153</v>
      </c>
      <c r="AQ492" s="8">
        <v>6.6373420843113244</v>
      </c>
    </row>
    <row r="493" spans="32:43" x14ac:dyDescent="0.25">
      <c r="AF493" t="str">
        <v>Eritrea</v>
      </c>
      <c r="AG493">
        <v>58.8</v>
      </c>
      <c r="AH493" s="8">
        <v>51.729147705553643</v>
      </c>
      <c r="AI493" s="8">
        <v>7.0708522944463539</v>
      </c>
      <c r="AJ493" s="8">
        <v>7.1820190247728588</v>
      </c>
      <c r="AK493" s="8">
        <v>1.5478478954602921E-2</v>
      </c>
      <c r="AL493" s="8">
        <v>1.5477268738143517</v>
      </c>
      <c r="AM493" s="8">
        <v>1.8830494211489065E-3</v>
      </c>
      <c r="AN493" s="8">
        <v>-0.53349185558387491</v>
      </c>
      <c r="AO493" s="8">
        <v>-0.37103968947759369</v>
      </c>
      <c r="AP493" s="8">
        <v>1.2440767154055861</v>
      </c>
      <c r="AQ493" s="8">
        <v>7.1820190247728588</v>
      </c>
    </row>
    <row r="494" spans="32:43" x14ac:dyDescent="0.25">
      <c r="AF494" t="str">
        <v>Eritrea</v>
      </c>
      <c r="AG494">
        <v>58.5</v>
      </c>
      <c r="AH494" s="8">
        <v>51.419254215332785</v>
      </c>
      <c r="AI494" s="8">
        <v>7.080745784667215</v>
      </c>
      <c r="AJ494" s="8">
        <v>7.2099498824241799</v>
      </c>
      <c r="AK494" s="8">
        <v>1.7920249081332423E-2</v>
      </c>
      <c r="AL494" s="8">
        <v>1.5518180156713046</v>
      </c>
      <c r="AM494" s="8">
        <v>2.1970951655176972E-3</v>
      </c>
      <c r="AN494" s="8">
        <v>-0.53349185558387491</v>
      </c>
      <c r="AO494" s="8">
        <v>-0.3705056448353593</v>
      </c>
      <c r="AP494" s="8">
        <v>1.2457198784924741</v>
      </c>
      <c r="AQ494" s="8">
        <v>7.2099498824241799</v>
      </c>
    </row>
    <row r="495" spans="32:43" x14ac:dyDescent="0.25">
      <c r="AF495" t="str">
        <v>Estonia</v>
      </c>
      <c r="AG495">
        <v>77.3</v>
      </c>
      <c r="AH495" s="8">
        <v>78.286216505045857</v>
      </c>
      <c r="AI495" s="8">
        <v>-0.98621650504586</v>
      </c>
      <c r="AJ495" s="8">
        <v>-0.99668405947367578</v>
      </c>
      <c r="AK495" s="8">
        <v>1.050237969426678E-2</v>
      </c>
      <c r="AL495" s="8">
        <v>-0.21532777594466809</v>
      </c>
      <c r="AM495" s="8">
        <v>2.4606116453059897E-5</v>
      </c>
      <c r="AN495" s="8">
        <v>-0.53349185558387491</v>
      </c>
      <c r="AO495" s="8">
        <v>-0.36751968665210188</v>
      </c>
      <c r="AP495" s="8">
        <v>0.46403424005634336</v>
      </c>
      <c r="AQ495" s="8">
        <v>-0.99668405947367578</v>
      </c>
    </row>
    <row r="496" spans="32:43" x14ac:dyDescent="0.25">
      <c r="AF496" t="str">
        <v>Estonia</v>
      </c>
      <c r="AG496">
        <v>76.900000000000006</v>
      </c>
      <c r="AH496" s="8">
        <v>76.762161797965746</v>
      </c>
      <c r="AI496" s="8">
        <v>0.13783820203425989</v>
      </c>
      <c r="AJ496" s="8">
        <v>0.13928019002810765</v>
      </c>
      <c r="AK496" s="8">
        <v>1.0353144934371191E-2</v>
      </c>
      <c r="AL496" s="8">
        <v>3.0092941464814629E-2</v>
      </c>
      <c r="AM496" s="8">
        <v>4.736868516252863E-7</v>
      </c>
      <c r="AN496" s="8">
        <v>-0.53349185558387491</v>
      </c>
      <c r="AO496" s="8">
        <v>-0.36641326626854287</v>
      </c>
      <c r="AP496" s="8">
        <v>0.17347317217603023</v>
      </c>
      <c r="AQ496" s="8">
        <v>0.13928019002810765</v>
      </c>
    </row>
    <row r="497" spans="32:43" x14ac:dyDescent="0.25">
      <c r="AF497" t="str">
        <v>Estonia</v>
      </c>
      <c r="AG497">
        <v>76.3</v>
      </c>
      <c r="AH497" s="8">
        <v>77.442794390088508</v>
      </c>
      <c r="AI497" s="8">
        <v>-1.1427943900885111</v>
      </c>
      <c r="AJ497" s="8">
        <v>-1.154927917704712</v>
      </c>
      <c r="AK497" s="8">
        <v>1.0505874375532274E-2</v>
      </c>
      <c r="AL497" s="8">
        <v>-0.2495149976330279</v>
      </c>
      <c r="AM497" s="8">
        <v>3.3050824448138208E-5</v>
      </c>
      <c r="AN497" s="8">
        <v>-0.53349185558387491</v>
      </c>
      <c r="AO497" s="8">
        <v>-0.36609090168840852</v>
      </c>
      <c r="AP497" s="8">
        <v>0.4995147621772833</v>
      </c>
      <c r="AQ497" s="8">
        <v>-1.154927917704712</v>
      </c>
    </row>
    <row r="498" spans="32:43" x14ac:dyDescent="0.25">
      <c r="AF498" t="str">
        <v>Estonia</v>
      </c>
      <c r="AG498">
        <v>76.099999999999994</v>
      </c>
      <c r="AH498" s="8">
        <v>77.339331000771651</v>
      </c>
      <c r="AI498" s="8">
        <v>-1.2393310007716565</v>
      </c>
      <c r="AJ498" s="8">
        <v>-1.2524710893721978</v>
      </c>
      <c r="AK498" s="8">
        <v>1.0491330867467582E-2</v>
      </c>
      <c r="AL498" s="8">
        <v>-0.27059058208501646</v>
      </c>
      <c r="AM498" s="8">
        <v>3.8815603094473457E-5</v>
      </c>
      <c r="AN498" s="8">
        <v>-0.53349185558387491</v>
      </c>
      <c r="AO498" s="8">
        <v>-0.36514942318118782</v>
      </c>
      <c r="AP498" s="8">
        <v>0.52018321972648873</v>
      </c>
      <c r="AQ498" s="8">
        <v>-1.2524710893721978</v>
      </c>
    </row>
    <row r="499" spans="32:43" x14ac:dyDescent="0.25">
      <c r="AF499" t="str">
        <v>Estonia</v>
      </c>
      <c r="AG499">
        <v>75.599999999999994</v>
      </c>
      <c r="AH499" s="8">
        <v>76.844480146500459</v>
      </c>
      <c r="AI499" s="8">
        <v>-1.2444801465004645</v>
      </c>
      <c r="AJ499" s="8">
        <v>-1.2576594476979972</v>
      </c>
      <c r="AK499" s="8">
        <v>1.0479228873647784E-2</v>
      </c>
      <c r="AL499" s="8">
        <v>-0.27171316444051707</v>
      </c>
      <c r="AM499" s="8">
        <v>3.9092709830771552E-5</v>
      </c>
      <c r="AN499" s="8">
        <v>-0.52126361871264315</v>
      </c>
      <c r="AO499" s="8">
        <v>-0.3649133388731059</v>
      </c>
      <c r="AP499" s="8">
        <v>0.52126112884092657</v>
      </c>
      <c r="AQ499" s="8">
        <v>-1.2576594476979972</v>
      </c>
    </row>
    <row r="500" spans="32:43" x14ac:dyDescent="0.25">
      <c r="AF500" t="str">
        <v>Estonia</v>
      </c>
      <c r="AG500">
        <v>74.900000000000006</v>
      </c>
      <c r="AH500" s="8">
        <v>76.34969227037692</v>
      </c>
      <c r="AI500" s="8">
        <v>-1.4496922703769144</v>
      </c>
      <c r="AJ500" s="8">
        <v>-1.4654294330581956</v>
      </c>
      <c r="AK500" s="8">
        <v>1.073894267869276E-2</v>
      </c>
      <c r="AL500" s="8">
        <v>-0.31655963168761952</v>
      </c>
      <c r="AM500" s="8">
        <v>5.439158058004691E-5</v>
      </c>
      <c r="AN500" s="8">
        <v>-0.52126361871264315</v>
      </c>
      <c r="AO500" s="8">
        <v>-0.36459296199132896</v>
      </c>
      <c r="AP500" s="8">
        <v>0.56263632275886666</v>
      </c>
      <c r="AQ500" s="8">
        <v>-1.4654294330581956</v>
      </c>
    </row>
    <row r="501" spans="32:43" x14ac:dyDescent="0.25">
      <c r="AF501" t="str">
        <v>Estonia</v>
      </c>
      <c r="AG501">
        <v>74.2</v>
      </c>
      <c r="AH501" s="8">
        <v>74.928662103557201</v>
      </c>
      <c r="AI501" s="8">
        <v>-0.72866210355719829</v>
      </c>
      <c r="AJ501" s="8">
        <v>-0.73690333816080689</v>
      </c>
      <c r="AK501" s="8">
        <v>1.1183603298876925E-2</v>
      </c>
      <c r="AL501" s="8">
        <v>-0.15914885514614258</v>
      </c>
      <c r="AM501" s="8">
        <v>1.4323301579741065E-5</v>
      </c>
      <c r="AN501" s="8">
        <v>-0.52126361871264315</v>
      </c>
      <c r="AO501" s="8">
        <v>-0.36365558305346085</v>
      </c>
      <c r="AP501" s="8">
        <v>0.39893465021998598</v>
      </c>
      <c r="AQ501" s="8">
        <v>-0.73690333816080689</v>
      </c>
    </row>
    <row r="502" spans="32:43" x14ac:dyDescent="0.25">
      <c r="AF502" t="str">
        <v>Estonia</v>
      </c>
      <c r="AG502">
        <v>73</v>
      </c>
      <c r="AH502" s="8">
        <v>74.867484069433743</v>
      </c>
      <c r="AI502" s="8">
        <v>-1.8674840694337433</v>
      </c>
      <c r="AJ502" s="8">
        <v>-1.889940891194525</v>
      </c>
      <c r="AK502" s="8">
        <v>1.1882287888161421E-2</v>
      </c>
      <c r="AL502" s="8">
        <v>-0.40802589771590581</v>
      </c>
      <c r="AM502" s="8">
        <v>1.0010063869996896E-4</v>
      </c>
      <c r="AN502" s="8">
        <v>-0.52126361871264315</v>
      </c>
      <c r="AO502" s="8">
        <v>-0.36212933684852544</v>
      </c>
      <c r="AP502" s="8">
        <v>0.63876904880864871</v>
      </c>
      <c r="AQ502" s="8">
        <v>-1.889940891194525</v>
      </c>
    </row>
    <row r="503" spans="32:43" x14ac:dyDescent="0.25">
      <c r="AF503" t="str">
        <v>Estonia</v>
      </c>
      <c r="AG503">
        <v>73</v>
      </c>
      <c r="AH503" s="8">
        <v>75.197926945675249</v>
      </c>
      <c r="AI503" s="8">
        <v>-2.197926945675249</v>
      </c>
      <c r="AJ503" s="8">
        <v>-2.2239004391355652</v>
      </c>
      <c r="AK503" s="8">
        <v>1.1679251913998575E-2</v>
      </c>
      <c r="AL503" s="8">
        <v>-0.48017490844301519</v>
      </c>
      <c r="AM503" s="8">
        <v>1.3623416746437749E-4</v>
      </c>
      <c r="AN503" s="8">
        <v>-0.52126361871264315</v>
      </c>
      <c r="AO503" s="8">
        <v>-0.36057028251525797</v>
      </c>
      <c r="AP503" s="8">
        <v>0.69294654082621354</v>
      </c>
      <c r="AQ503" s="8">
        <v>-2.2239004391355652</v>
      </c>
    </row>
    <row r="504" spans="32:43" x14ac:dyDescent="0.25">
      <c r="AF504" t="str">
        <v>Estonia</v>
      </c>
      <c r="AG504">
        <v>72.8</v>
      </c>
      <c r="AH504" s="8">
        <v>73.435295779006452</v>
      </c>
      <c r="AI504" s="8">
        <v>-0.63529577900645506</v>
      </c>
      <c r="AJ504" s="8">
        <v>-0.64309589662137567</v>
      </c>
      <c r="AK504" s="8">
        <v>1.212901163869964E-2</v>
      </c>
      <c r="AL504" s="8">
        <v>-0.13882287024325682</v>
      </c>
      <c r="AM504" s="8">
        <v>1.1830884776627477E-5</v>
      </c>
      <c r="AN504" s="8">
        <v>-0.52126361871264315</v>
      </c>
      <c r="AO504" s="8">
        <v>-0.36036192643211734</v>
      </c>
      <c r="AP504" s="8">
        <v>0.37258941241433152</v>
      </c>
      <c r="AQ504" s="8">
        <v>-0.64309589662137567</v>
      </c>
    </row>
    <row r="505" spans="32:43" x14ac:dyDescent="0.25">
      <c r="AF505" t="str">
        <v>Estonia</v>
      </c>
      <c r="AG505">
        <v>72.3</v>
      </c>
      <c r="AH505" s="8">
        <v>73.489085367994164</v>
      </c>
      <c r="AI505" s="8">
        <v>-1.1890853679941671</v>
      </c>
      <c r="AJ505" s="8">
        <v>-1.2041399229470942</v>
      </c>
      <c r="AK505" s="8">
        <v>1.2502330224282866E-2</v>
      </c>
      <c r="AL505" s="8">
        <v>-0.25988436981214857</v>
      </c>
      <c r="AM505" s="8">
        <v>4.275483273705648E-5</v>
      </c>
      <c r="AN505" s="8">
        <v>-0.52126361871264315</v>
      </c>
      <c r="AO505" s="8">
        <v>-0.35761565040129561</v>
      </c>
      <c r="AP505" s="8">
        <v>0.50978855402230105</v>
      </c>
      <c r="AQ505" s="8">
        <v>-1.2041399229470942</v>
      </c>
    </row>
    <row r="506" spans="32:43" x14ac:dyDescent="0.25">
      <c r="AF506" t="str">
        <v>Ethiopia</v>
      </c>
      <c r="AG506">
        <v>64.2</v>
      </c>
      <c r="AH506" s="8">
        <v>61.140679463528159</v>
      </c>
      <c r="AI506" s="8">
        <v>3.0593205364718443</v>
      </c>
      <c r="AJ506" s="8">
        <v>3.0877093568171468</v>
      </c>
      <c r="AK506" s="8">
        <v>9.1941361911620795E-3</v>
      </c>
      <c r="AL506" s="8">
        <v>0.66752242974730402</v>
      </c>
      <c r="AM506" s="8">
        <v>2.0673980161826973E-4</v>
      </c>
      <c r="AN506" s="8">
        <v>-0.52126361871264315</v>
      </c>
      <c r="AO506" s="8">
        <v>-0.35665904517614844</v>
      </c>
      <c r="AP506" s="8">
        <v>0.81702045858552652</v>
      </c>
      <c r="AQ506" s="8">
        <v>3.0877093568171468</v>
      </c>
    </row>
    <row r="507" spans="32:43" x14ac:dyDescent="0.25">
      <c r="AF507" t="str">
        <v>Ethiopia</v>
      </c>
      <c r="AG507">
        <v>63.7</v>
      </c>
      <c r="AH507" s="8">
        <v>60.862987129185711</v>
      </c>
      <c r="AI507" s="8">
        <v>2.8370128708142914</v>
      </c>
      <c r="AJ507" s="8">
        <v>2.8633663846089705</v>
      </c>
      <c r="AK507" s="8">
        <v>9.2036820493295191E-3</v>
      </c>
      <c r="AL507" s="8">
        <v>0.61901942766161622</v>
      </c>
      <c r="AM507" s="8">
        <v>1.779736823368912E-4</v>
      </c>
      <c r="AN507" s="8">
        <v>-0.50738317096904828</v>
      </c>
      <c r="AO507" s="8">
        <v>-0.35639550742322862</v>
      </c>
      <c r="AP507" s="8">
        <v>0.78677787695233026</v>
      </c>
      <c r="AQ507" s="8">
        <v>2.8633663846089705</v>
      </c>
    </row>
    <row r="508" spans="32:43" x14ac:dyDescent="0.25">
      <c r="AF508" t="str">
        <v>Ethiopia</v>
      </c>
      <c r="AG508">
        <v>63.3</v>
      </c>
      <c r="AH508" s="8">
        <v>60.660151297903582</v>
      </c>
      <c r="AI508" s="8">
        <v>2.6398487020964154</v>
      </c>
      <c r="AJ508" s="8">
        <v>2.6643883798900299</v>
      </c>
      <c r="AK508" s="8">
        <v>9.2102480174557546E-3</v>
      </c>
      <c r="AL508" s="8">
        <v>0.57600128083289848</v>
      </c>
      <c r="AM508" s="8">
        <v>1.5420793513662052E-4</v>
      </c>
      <c r="AN508" s="8">
        <v>-0.50738317096904828</v>
      </c>
      <c r="AO508" s="8">
        <v>-0.35514418585595586</v>
      </c>
      <c r="AP508" s="8">
        <v>0.7589474822627047</v>
      </c>
      <c r="AQ508" s="8">
        <v>2.6643883798900299</v>
      </c>
    </row>
    <row r="509" spans="32:43" x14ac:dyDescent="0.25">
      <c r="AF509" t="str">
        <v>Ethiopia</v>
      </c>
      <c r="AG509">
        <v>62.6</v>
      </c>
      <c r="AH509" s="8">
        <v>60.23074096431268</v>
      </c>
      <c r="AI509" s="8">
        <v>2.3692590356873211</v>
      </c>
      <c r="AJ509" s="8">
        <v>2.3911726397877335</v>
      </c>
      <c r="AK509" s="8">
        <v>9.1643755602512506E-3</v>
      </c>
      <c r="AL509" s="8">
        <v>0.51694805359086926</v>
      </c>
      <c r="AM509" s="8">
        <v>1.2358480564918274E-4</v>
      </c>
      <c r="AN509" s="8">
        <v>-0.50738317096904828</v>
      </c>
      <c r="AO509" s="8">
        <v>-0.35507551379798424</v>
      </c>
      <c r="AP509" s="8">
        <v>0.71899099687747781</v>
      </c>
      <c r="AQ509" s="8">
        <v>2.3911726397877335</v>
      </c>
    </row>
    <row r="510" spans="32:43" x14ac:dyDescent="0.25">
      <c r="AF510" t="str">
        <v>Ethiopia</v>
      </c>
      <c r="AG510">
        <v>61.8</v>
      </c>
      <c r="AH510" s="8">
        <v>59.641297059941365</v>
      </c>
      <c r="AI510" s="8">
        <v>2.1587029400586317</v>
      </c>
      <c r="AJ510" s="8">
        <v>2.1788244021301288</v>
      </c>
      <c r="AK510" s="8">
        <v>9.235008590791096E-3</v>
      </c>
      <c r="AL510" s="8">
        <v>0.47102365929405415</v>
      </c>
      <c r="AM510" s="8">
        <v>1.0340037167589161E-4</v>
      </c>
      <c r="AN510" s="8">
        <v>-0.50738317096904828</v>
      </c>
      <c r="AO510" s="8">
        <v>-0.351193274429623</v>
      </c>
      <c r="AP510" s="8">
        <v>0.68631163424063724</v>
      </c>
      <c r="AQ510" s="8">
        <v>2.1788244021301288</v>
      </c>
    </row>
    <row r="511" spans="32:43" x14ac:dyDescent="0.25">
      <c r="AF511" t="str">
        <v>Ethiopia</v>
      </c>
      <c r="AG511">
        <v>68</v>
      </c>
      <c r="AH511" s="8">
        <v>59.49255356092614</v>
      </c>
      <c r="AI511" s="8">
        <v>8.5074464390738598</v>
      </c>
      <c r="AJ511" s="8">
        <v>8.5868515383340487</v>
      </c>
      <c r="AK511" s="8">
        <v>9.247289172952658E-3</v>
      </c>
      <c r="AL511" s="8">
        <v>1.8563153427118066</v>
      </c>
      <c r="AM511" s="8">
        <v>1.6081356589793358E-3</v>
      </c>
      <c r="AN511" s="8">
        <v>-0.50738317096904828</v>
      </c>
      <c r="AO511" s="8">
        <v>-0.34931350785128745</v>
      </c>
      <c r="AP511" s="8">
        <v>1.3624666391188471</v>
      </c>
      <c r="AQ511" s="8">
        <v>8.5868515383340487</v>
      </c>
    </row>
    <row r="512" spans="32:43" x14ac:dyDescent="0.25">
      <c r="AF512" t="str">
        <v>Ethiopia</v>
      </c>
      <c r="AG512">
        <v>59.8</v>
      </c>
      <c r="AH512" s="8">
        <v>58.052589427412514</v>
      </c>
      <c r="AI512" s="8">
        <v>1.7474105725874836</v>
      </c>
      <c r="AJ512" s="8">
        <v>1.7647170625609132</v>
      </c>
      <c r="AK512" s="8">
        <v>9.8069488534977822E-3</v>
      </c>
      <c r="AL512" s="8">
        <v>0.38139077762227519</v>
      </c>
      <c r="AM512" s="8">
        <v>7.2031824431206831E-5</v>
      </c>
      <c r="AN512" s="8">
        <v>-0.50738317096904828</v>
      </c>
      <c r="AO512" s="8">
        <v>-0.34827232245359036</v>
      </c>
      <c r="AP512" s="8">
        <v>0.61756843962614794</v>
      </c>
      <c r="AQ512" s="8">
        <v>1.7647170625609132</v>
      </c>
    </row>
    <row r="513" spans="32:43" x14ac:dyDescent="0.25">
      <c r="AF513" t="str">
        <v>Ethiopia</v>
      </c>
      <c r="AG513">
        <v>58.5</v>
      </c>
      <c r="AH513" s="8">
        <v>65.309309753797223</v>
      </c>
      <c r="AI513" s="8">
        <v>-6.8093097537972227</v>
      </c>
      <c r="AJ513" s="8">
        <v>-6.8945299988228008</v>
      </c>
      <c r="AK513" s="8">
        <v>1.2360559028697954E-2</v>
      </c>
      <c r="AL513" s="8">
        <v>-1.4881237343035558</v>
      </c>
      <c r="AM513" s="8">
        <v>1.3857592271550518E-3</v>
      </c>
      <c r="AN513" s="8">
        <v>-0.50738317096904828</v>
      </c>
      <c r="AO513" s="8">
        <v>-0.34721998855618841</v>
      </c>
      <c r="AP513" s="8">
        <v>1.2198867710994967</v>
      </c>
      <c r="AQ513" s="8">
        <v>-6.8945299988228008</v>
      </c>
    </row>
    <row r="514" spans="32:43" x14ac:dyDescent="0.25">
      <c r="AF514" t="str">
        <v>Fiji</v>
      </c>
      <c r="AG514">
        <v>69.7</v>
      </c>
      <c r="AH514" s="8">
        <v>78.466384186320269</v>
      </c>
      <c r="AI514" s="8">
        <v>-8.7663841863202663</v>
      </c>
      <c r="AJ514" s="8">
        <v>-8.8528417001322186</v>
      </c>
      <c r="AK514" s="8">
        <v>9.7660747520947506E-3</v>
      </c>
      <c r="AL514" s="8">
        <v>-1.9133162692242216</v>
      </c>
      <c r="AM514" s="8">
        <v>1.8052018760394356E-3</v>
      </c>
      <c r="AN514" s="8">
        <v>-0.50738317096904828</v>
      </c>
      <c r="AO514" s="8">
        <v>-0.34550061831189299</v>
      </c>
      <c r="AP514" s="8">
        <v>1.3832267598713601</v>
      </c>
      <c r="AQ514" s="8">
        <v>-8.8528417001322186</v>
      </c>
    </row>
    <row r="515" spans="32:43" x14ac:dyDescent="0.25">
      <c r="AF515" t="str">
        <v>Fiji</v>
      </c>
      <c r="AG515">
        <v>69.599999999999994</v>
      </c>
      <c r="AH515" s="8">
        <v>72.545607933771606</v>
      </c>
      <c r="AI515" s="8">
        <v>-2.9456079337716119</v>
      </c>
      <c r="AJ515" s="8">
        <v>-2.9724747275015599</v>
      </c>
      <c r="AK515" s="8">
        <v>9.038527218204577E-3</v>
      </c>
      <c r="AL515" s="8">
        <v>-0.64266066807115152</v>
      </c>
      <c r="AM515" s="8">
        <v>1.8835378280786171E-4</v>
      </c>
      <c r="AN515" s="8">
        <v>-0.50738317096904828</v>
      </c>
      <c r="AO515" s="8">
        <v>-0.34543142307722707</v>
      </c>
      <c r="AP515" s="8">
        <v>0.80166119281848214</v>
      </c>
      <c r="AQ515" s="8">
        <v>-2.9724747275015599</v>
      </c>
    </row>
    <row r="516" spans="32:43" x14ac:dyDescent="0.25">
      <c r="AF516" t="str">
        <v>Fiji</v>
      </c>
      <c r="AG516">
        <v>69.400000000000006</v>
      </c>
      <c r="AH516" s="8">
        <v>72.183891819235171</v>
      </c>
      <c r="AI516" s="8">
        <v>-2.7838918192351656</v>
      </c>
      <c r="AJ516" s="8">
        <v>-2.8096075854488998</v>
      </c>
      <c r="AK516" s="8">
        <v>9.1527964071984047E-3</v>
      </c>
      <c r="AL516" s="8">
        <v>-0.60741313075359038</v>
      </c>
      <c r="AM516" s="8">
        <v>1.7040623082949721E-4</v>
      </c>
      <c r="AN516" s="8">
        <v>-0.4918835074548818</v>
      </c>
      <c r="AO516" s="8">
        <v>-0.34449135157769789</v>
      </c>
      <c r="AP516" s="8">
        <v>0.77936713476614494</v>
      </c>
      <c r="AQ516" s="8">
        <v>-2.8096075854488998</v>
      </c>
    </row>
    <row r="517" spans="32:43" x14ac:dyDescent="0.25">
      <c r="AF517" t="str">
        <v>Fiji</v>
      </c>
      <c r="AG517">
        <v>69.2</v>
      </c>
      <c r="AH517" s="8">
        <v>71.948983108284622</v>
      </c>
      <c r="AI517" s="8">
        <v>-2.7489831082846194</v>
      </c>
      <c r="AJ517" s="8">
        <v>-2.774116715102275</v>
      </c>
      <c r="AK517" s="8">
        <v>9.060039428344175E-3</v>
      </c>
      <c r="AL517" s="8">
        <v>-0.59976837945073813</v>
      </c>
      <c r="AM517" s="8">
        <v>1.6444470000014051E-4</v>
      </c>
      <c r="AN517" s="8">
        <v>-0.4918835074548818</v>
      </c>
      <c r="AO517" s="8">
        <v>-0.3440479587152197</v>
      </c>
      <c r="AP517" s="8">
        <v>0.77444714438800677</v>
      </c>
      <c r="AQ517" s="8">
        <v>-2.774116715102275</v>
      </c>
    </row>
    <row r="518" spans="32:43" x14ac:dyDescent="0.25">
      <c r="AF518" t="str">
        <v>Fiji</v>
      </c>
      <c r="AG518">
        <v>69.099999999999994</v>
      </c>
      <c r="AH518" s="8">
        <v>78.209362305024072</v>
      </c>
      <c r="AI518" s="8">
        <v>-9.109362305024078</v>
      </c>
      <c r="AJ518" s="8">
        <v>-9.1991174972946386</v>
      </c>
      <c r="AK518" s="8">
        <v>9.756935086105499E-3</v>
      </c>
      <c r="AL518" s="8">
        <v>-1.9881641389455729</v>
      </c>
      <c r="AM518" s="8">
        <v>1.9473592709017161E-3</v>
      </c>
      <c r="AN518" s="8">
        <v>-0.4918835074548818</v>
      </c>
      <c r="AO518" s="8">
        <v>-0.34266363652750376</v>
      </c>
      <c r="AP518" s="8">
        <v>1.4100227441235027</v>
      </c>
      <c r="AQ518" s="8">
        <v>-9.1991174972946386</v>
      </c>
    </row>
    <row r="519" spans="32:43" x14ac:dyDescent="0.25">
      <c r="AF519" t="str">
        <v>Fiji</v>
      </c>
      <c r="AG519">
        <v>68.900000000000006</v>
      </c>
      <c r="AH519" s="8">
        <v>77.622980671474849</v>
      </c>
      <c r="AI519" s="8">
        <v>-8.7229806714748435</v>
      </c>
      <c r="AJ519" s="8">
        <v>-8.8089631340417593</v>
      </c>
      <c r="AK519" s="8">
        <v>9.7607926447826083E-3</v>
      </c>
      <c r="AL519" s="8">
        <v>-1.9038381123712862</v>
      </c>
      <c r="AM519" s="8">
        <v>1.7863847666488184E-3</v>
      </c>
      <c r="AN519" s="8">
        <v>-0.4918835074548818</v>
      </c>
      <c r="AO519" s="8">
        <v>-0.33913664797828308</v>
      </c>
      <c r="AP519" s="8">
        <v>1.3797964025070097</v>
      </c>
      <c r="AQ519" s="8">
        <v>-8.8089631340417593</v>
      </c>
    </row>
    <row r="520" spans="32:43" x14ac:dyDescent="0.25">
      <c r="AF520" t="str">
        <v>Fiji</v>
      </c>
      <c r="AG520">
        <v>68.7</v>
      </c>
      <c r="AH520" s="8">
        <v>77.089408668842921</v>
      </c>
      <c r="AI520" s="8">
        <v>-8.3894086688429184</v>
      </c>
      <c r="AJ520" s="8">
        <v>-8.4734846965964667</v>
      </c>
      <c r="AK520" s="8">
        <v>9.9222493181959324E-3</v>
      </c>
      <c r="AL520" s="8">
        <v>-1.8311834949064134</v>
      </c>
      <c r="AM520" s="8">
        <v>1.6802525733906929E-3</v>
      </c>
      <c r="AN520" s="8">
        <v>-0.4918835074548818</v>
      </c>
      <c r="AO520" s="8">
        <v>-0.33773490665256245</v>
      </c>
      <c r="AP520" s="8">
        <v>1.3532122874502779</v>
      </c>
      <c r="AQ520" s="8">
        <v>-8.4734846965964667</v>
      </c>
    </row>
    <row r="521" spans="32:43" x14ac:dyDescent="0.25">
      <c r="AF521" t="str">
        <v>Fiji</v>
      </c>
      <c r="AG521">
        <v>68.599999999999994</v>
      </c>
      <c r="AH521" s="8">
        <v>76.271435945018055</v>
      </c>
      <c r="AI521" s="8">
        <v>-7.6714359450180609</v>
      </c>
      <c r="AJ521" s="8">
        <v>-7.7487009179385069</v>
      </c>
      <c r="AK521" s="8">
        <v>9.9713453569455941E-3</v>
      </c>
      <c r="AL521" s="8">
        <v>-1.6745107735243101</v>
      </c>
      <c r="AM521" s="8">
        <v>1.4120559010050166E-3</v>
      </c>
      <c r="AN521" s="8">
        <v>-0.48332360885611292</v>
      </c>
      <c r="AO521" s="8">
        <v>-0.33699458043963171</v>
      </c>
      <c r="AP521" s="8">
        <v>1.2940288920747907</v>
      </c>
      <c r="AQ521" s="8">
        <v>-7.7487009179385069</v>
      </c>
    </row>
    <row r="522" spans="32:43" x14ac:dyDescent="0.25">
      <c r="AF522" t="str">
        <v>Fiji</v>
      </c>
      <c r="AG522">
        <v>68.5</v>
      </c>
      <c r="AH522" s="8">
        <v>70.696045601805977</v>
      </c>
      <c r="AI522" s="8">
        <v>-2.1960456018059773</v>
      </c>
      <c r="AJ522" s="8">
        <v>-2.217834363053008</v>
      </c>
      <c r="AK522" s="8">
        <v>9.8243410824589133E-3</v>
      </c>
      <c r="AL522" s="8">
        <v>-0.47931431146333797</v>
      </c>
      <c r="AM522" s="8">
        <v>1.1397300083230847E-4</v>
      </c>
      <c r="AN522" s="8">
        <v>-0.48332360885611292</v>
      </c>
      <c r="AO522" s="8">
        <v>-0.33618918393710617</v>
      </c>
      <c r="AP522" s="8">
        <v>0.69232529309807678</v>
      </c>
      <c r="AQ522" s="8">
        <v>-2.217834363053008</v>
      </c>
    </row>
    <row r="523" spans="32:43" x14ac:dyDescent="0.25">
      <c r="AF523" t="str">
        <v>Fiji</v>
      </c>
      <c r="AG523">
        <v>68.3</v>
      </c>
      <c r="AH523" s="8">
        <v>69.769303294644288</v>
      </c>
      <c r="AI523" s="8">
        <v>-1.4693032946442912</v>
      </c>
      <c r="AJ523" s="8">
        <v>-1.4845304081314736</v>
      </c>
      <c r="AK523" s="8">
        <v>1.025719204118446E-2</v>
      </c>
      <c r="AL523" s="8">
        <v>-0.32076386691777409</v>
      </c>
      <c r="AM523" s="8">
        <v>5.3314705826387021E-5</v>
      </c>
      <c r="AN523" s="8">
        <v>-0.48332360885611292</v>
      </c>
      <c r="AO523" s="8">
        <v>-0.33350652692181365</v>
      </c>
      <c r="AP523" s="8">
        <v>0.56636019185477193</v>
      </c>
      <c r="AQ523" s="8">
        <v>-1.4845304081314736</v>
      </c>
    </row>
    <row r="524" spans="32:43" x14ac:dyDescent="0.25">
      <c r="AF524" t="str">
        <v>Fiji</v>
      </c>
      <c r="AG524">
        <v>68.099999999999994</v>
      </c>
      <c r="AH524" s="8">
        <v>69.449855999840054</v>
      </c>
      <c r="AI524" s="8">
        <v>-1.3498559998400594</v>
      </c>
      <c r="AJ524" s="8">
        <v>-1.3641508826744175</v>
      </c>
      <c r="AK524" s="8">
        <v>1.0478960220538881E-2</v>
      </c>
      <c r="AL524" s="8">
        <v>-0.29472032679489718</v>
      </c>
      <c r="AM524" s="8">
        <v>4.5992110952913655E-5</v>
      </c>
      <c r="AN524" s="8">
        <v>-0.48332360885611292</v>
      </c>
      <c r="AO524" s="8">
        <v>-0.33035816444421628</v>
      </c>
      <c r="AP524" s="8">
        <v>0.54288150345623043</v>
      </c>
      <c r="AQ524" s="8">
        <v>-1.3641508826744175</v>
      </c>
    </row>
    <row r="525" spans="32:43" x14ac:dyDescent="0.25">
      <c r="AF525" t="str">
        <v>Fiji</v>
      </c>
      <c r="AG525">
        <v>68</v>
      </c>
      <c r="AH525" s="8">
        <v>75.454119275997414</v>
      </c>
      <c r="AI525" s="8">
        <v>-7.4541192759974138</v>
      </c>
      <c r="AJ525" s="8">
        <v>-7.5445098847916379</v>
      </c>
      <c r="AK525" s="8">
        <v>1.1980978244383418E-2</v>
      </c>
      <c r="AL525" s="8">
        <v>-1.6287290784739632</v>
      </c>
      <c r="AM525" s="8">
        <v>1.6084022731728308E-3</v>
      </c>
      <c r="AN525" s="8">
        <v>-0.48332360885611292</v>
      </c>
      <c r="AO525" s="8">
        <v>-0.32762890549332074</v>
      </c>
      <c r="AP525" s="8">
        <v>1.2762167051382627</v>
      </c>
      <c r="AQ525" s="8">
        <v>-7.5445098847916379</v>
      </c>
    </row>
    <row r="526" spans="32:43" x14ac:dyDescent="0.25">
      <c r="AF526" t="str">
        <v>Fiji</v>
      </c>
      <c r="AG526">
        <v>67.900000000000006</v>
      </c>
      <c r="AH526" s="8">
        <v>75.568023904235162</v>
      </c>
      <c r="AI526" s="8">
        <v>-7.6680239042351559</v>
      </c>
      <c r="AJ526" s="8">
        <v>-7.7753054907674715</v>
      </c>
      <c r="AK526" s="8">
        <v>1.3797732662684917E-2</v>
      </c>
      <c r="AL526" s="8">
        <v>-1.677009894634699</v>
      </c>
      <c r="AM526" s="8">
        <v>1.9673561341293912E-3</v>
      </c>
      <c r="AN526" s="8">
        <v>-0.47479897905845492</v>
      </c>
      <c r="AO526" s="8">
        <v>-0.32110805393622699</v>
      </c>
      <c r="AP526" s="8">
        <v>1.2949941677994921</v>
      </c>
      <c r="AQ526" s="8">
        <v>-7.7753054907674715</v>
      </c>
    </row>
    <row r="527" spans="32:43" x14ac:dyDescent="0.25">
      <c r="AF527" t="str">
        <v>Fiji</v>
      </c>
      <c r="AG527">
        <v>67.8</v>
      </c>
      <c r="AH527" s="8">
        <v>69.42772301113547</v>
      </c>
      <c r="AI527" s="8">
        <v>-1.6277230111354726</v>
      </c>
      <c r="AJ527" s="8">
        <v>-1.6542974793288086</v>
      </c>
      <c r="AK527" s="8">
        <v>1.6063899344220728E-2</v>
      </c>
      <c r="AL527" s="8">
        <v>-0.35639550742322862</v>
      </c>
      <c r="AM527" s="8">
        <v>1.0368561908876102E-4</v>
      </c>
      <c r="AN527" s="8">
        <v>-0.47479897905845492</v>
      </c>
      <c r="AO527" s="8">
        <v>-0.32076386691777409</v>
      </c>
      <c r="AP527" s="8">
        <v>0.59698869957749501</v>
      </c>
      <c r="AQ527" s="8">
        <v>-1.6542974793288086</v>
      </c>
    </row>
    <row r="528" spans="32:43" x14ac:dyDescent="0.25">
      <c r="AF528" t="str">
        <v>Fiji</v>
      </c>
      <c r="AG528">
        <v>67.7</v>
      </c>
      <c r="AH528" s="8">
        <v>69.952847987112619</v>
      </c>
      <c r="AI528" s="8">
        <v>-2.2528479871126166</v>
      </c>
      <c r="AJ528" s="8">
        <v>-2.2923577580735324</v>
      </c>
      <c r="AK528" s="8">
        <v>1.7235429688827998E-2</v>
      </c>
      <c r="AL528" s="8">
        <v>-0.4935626733980546</v>
      </c>
      <c r="AM528" s="8">
        <v>2.1361278585835624E-4</v>
      </c>
      <c r="AN528" s="8">
        <v>-0.47479897905845492</v>
      </c>
      <c r="AO528" s="8">
        <v>-0.31655963168761952</v>
      </c>
      <c r="AP528" s="8">
        <v>0.70254015785437818</v>
      </c>
      <c r="AQ528" s="8">
        <v>-2.2923577580735324</v>
      </c>
    </row>
    <row r="529" spans="32:43" x14ac:dyDescent="0.25">
      <c r="AF529" t="str">
        <v>France</v>
      </c>
      <c r="AG529">
        <v>82.2</v>
      </c>
      <c r="AH529" s="8">
        <v>80.822405347579632</v>
      </c>
      <c r="AI529" s="8">
        <v>1.3775946524203704</v>
      </c>
      <c r="AJ529" s="8">
        <v>1.4012977459045202</v>
      </c>
      <c r="AK529" s="8">
        <v>1.6915101414688841E-2</v>
      </c>
      <c r="AL529" s="8">
        <v>0.30175960398905083</v>
      </c>
      <c r="AM529" s="8">
        <v>7.8338596703856744E-5</v>
      </c>
      <c r="AN529" s="8">
        <v>-0.46970075330452549</v>
      </c>
      <c r="AO529" s="8">
        <v>-0.31556052198516465</v>
      </c>
      <c r="AP529" s="8">
        <v>0.5493265003520682</v>
      </c>
      <c r="AQ529" s="8">
        <v>1.4012977459045202</v>
      </c>
    </row>
    <row r="530" spans="32:43" x14ac:dyDescent="0.25">
      <c r="AF530" t="str">
        <v>France</v>
      </c>
      <c r="AG530">
        <v>82</v>
      </c>
      <c r="AH530" s="8">
        <v>80.585978571771079</v>
      </c>
      <c r="AI530" s="8">
        <v>1.4140214282289207</v>
      </c>
      <c r="AJ530" s="8">
        <v>1.4387942463506564</v>
      </c>
      <c r="AK530" s="8">
        <v>1.7217762848697256E-2</v>
      </c>
      <c r="AL530" s="8">
        <v>0.30978651351578079</v>
      </c>
      <c r="AM530" s="8">
        <v>8.4064849823047857E-5</v>
      </c>
      <c r="AN530" s="8">
        <v>-0.46970075330452549</v>
      </c>
      <c r="AO530" s="8">
        <v>-0.31470026906555804</v>
      </c>
      <c r="AP530" s="8">
        <v>0.55658468674208128</v>
      </c>
      <c r="AQ530" s="8">
        <v>1.4387942463506564</v>
      </c>
    </row>
    <row r="531" spans="32:43" x14ac:dyDescent="0.25">
      <c r="AF531" t="str">
        <v>France</v>
      </c>
      <c r="AG531">
        <v>81.5</v>
      </c>
      <c r="AH531" s="8">
        <v>77.728592808866551</v>
      </c>
      <c r="AI531" s="8">
        <v>3.7714071911334486</v>
      </c>
      <c r="AJ531" s="8">
        <v>3.8091541255106538</v>
      </c>
      <c r="AK531" s="8">
        <v>9.9095319153422075E-3</v>
      </c>
      <c r="AL531" s="8">
        <v>0.82319201744027592</v>
      </c>
      <c r="AM531" s="8">
        <v>3.3911778459542585E-4</v>
      </c>
      <c r="AN531" s="8">
        <v>-0.46970075330452549</v>
      </c>
      <c r="AO531" s="8">
        <v>-0.31207043451770816</v>
      </c>
      <c r="AP531" s="8">
        <v>0.90729929871034065</v>
      </c>
      <c r="AQ531" s="8">
        <v>3.8091541255106538</v>
      </c>
    </row>
    <row r="532" spans="32:43" x14ac:dyDescent="0.25">
      <c r="AF532" t="str">
        <v>France</v>
      </c>
      <c r="AG532">
        <v>81.7</v>
      </c>
      <c r="AH532" s="8">
        <v>77.841514476468888</v>
      </c>
      <c r="AI532" s="8">
        <v>3.8584855235311153</v>
      </c>
      <c r="AJ532" s="8">
        <v>3.8978073872813161</v>
      </c>
      <c r="AK532" s="8">
        <v>1.0088200837863229E-2</v>
      </c>
      <c r="AL532" s="8">
        <v>0.84227476666838907</v>
      </c>
      <c r="AM532" s="8">
        <v>3.6148876436998813E-4</v>
      </c>
      <c r="AN532" s="8">
        <v>-0.46970075330452549</v>
      </c>
      <c r="AO532" s="8">
        <v>-0.30945406129062608</v>
      </c>
      <c r="AP532" s="8">
        <v>0.91775528691933395</v>
      </c>
      <c r="AQ532" s="8">
        <v>3.8978073872813161</v>
      </c>
    </row>
    <row r="533" spans="32:43" x14ac:dyDescent="0.25">
      <c r="AF533" t="str">
        <v>France</v>
      </c>
      <c r="AG533">
        <v>81.3</v>
      </c>
      <c r="AH533" s="8">
        <v>77.289254576255701</v>
      </c>
      <c r="AI533" s="8">
        <v>4.0107454237442965</v>
      </c>
      <c r="AJ533" s="8">
        <v>4.0530462197702546</v>
      </c>
      <c r="AK533" s="8">
        <v>1.043679093014538E-2</v>
      </c>
      <c r="AL533" s="8">
        <v>0.87566600876062861</v>
      </c>
      <c r="AM533" s="8">
        <v>4.0436208883889622E-4</v>
      </c>
      <c r="AN533" s="8">
        <v>-0.46970075330452549</v>
      </c>
      <c r="AO533" s="8">
        <v>-0.30815190474511844</v>
      </c>
      <c r="AP533" s="8">
        <v>0.93577027563426518</v>
      </c>
      <c r="AQ533" s="8">
        <v>4.0530462197702546</v>
      </c>
    </row>
    <row r="534" spans="32:43" x14ac:dyDescent="0.25">
      <c r="AF534" t="str">
        <v>France</v>
      </c>
      <c r="AG534">
        <v>81.099999999999994</v>
      </c>
      <c r="AH534" s="8">
        <v>80.280132968656787</v>
      </c>
      <c r="AI534" s="8">
        <v>0.81986703134320749</v>
      </c>
      <c r="AJ534" s="8">
        <v>0.83465838768482048</v>
      </c>
      <c r="AK534" s="8">
        <v>1.7721449349645188E-2</v>
      </c>
      <c r="AL534" s="8">
        <v>0.17966407994162481</v>
      </c>
      <c r="AM534" s="8">
        <v>2.911770198843328E-5</v>
      </c>
      <c r="AN534" s="8">
        <v>-0.46123068213767926</v>
      </c>
      <c r="AO534" s="8">
        <v>-0.30550528771766039</v>
      </c>
      <c r="AP534" s="8">
        <v>0.42386799825137167</v>
      </c>
      <c r="AQ534" s="8">
        <v>0.83465838768482048</v>
      </c>
    </row>
    <row r="535" spans="32:43" x14ac:dyDescent="0.25">
      <c r="AF535" t="str">
        <v>France</v>
      </c>
      <c r="AG535">
        <v>89</v>
      </c>
      <c r="AH535" s="8">
        <v>80.49554124293924</v>
      </c>
      <c r="AI535" s="8">
        <v>8.5044587570607604</v>
      </c>
      <c r="AJ535" s="8">
        <v>8.6671599955878875</v>
      </c>
      <c r="AK535" s="8">
        <v>1.8772151270998929E-2</v>
      </c>
      <c r="AL535" s="8">
        <v>1.864648223760325</v>
      </c>
      <c r="AM535" s="8">
        <v>3.3258909664098798E-3</v>
      </c>
      <c r="AN535" s="8">
        <v>-0.46123068213767926</v>
      </c>
      <c r="AO535" s="8">
        <v>-0.29986060421748001</v>
      </c>
      <c r="AP535" s="8">
        <v>1.3655212278688036</v>
      </c>
      <c r="AQ535" s="8">
        <v>8.6671599955878875</v>
      </c>
    </row>
    <row r="536" spans="32:43" x14ac:dyDescent="0.25">
      <c r="AF536" t="str">
        <v>France</v>
      </c>
      <c r="AG536">
        <v>89</v>
      </c>
      <c r="AH536" s="8">
        <v>77.108462715235675</v>
      </c>
      <c r="AI536" s="8">
        <v>11.891537284764325</v>
      </c>
      <c r="AJ536" s="8">
        <v>12.027028899036615</v>
      </c>
      <c r="AK536" s="8">
        <v>1.1265593141057679E-2</v>
      </c>
      <c r="AL536" s="8">
        <v>2.5973671497577748</v>
      </c>
      <c r="AM536" s="8">
        <v>3.8433603592741635E-3</v>
      </c>
      <c r="AN536" s="8">
        <v>-0.46123068213767926</v>
      </c>
      <c r="AO536" s="8">
        <v>-0.2979434468220874</v>
      </c>
      <c r="AP536" s="8">
        <v>1.611634930670645</v>
      </c>
      <c r="AQ536" s="8">
        <v>12.027028899036615</v>
      </c>
    </row>
    <row r="537" spans="32:43" x14ac:dyDescent="0.25">
      <c r="AF537" t="str">
        <v>France</v>
      </c>
      <c r="AG537">
        <v>86</v>
      </c>
      <c r="AH537" s="8">
        <v>80.011334450174473</v>
      </c>
      <c r="AI537" s="8">
        <v>5.9886655498255266</v>
      </c>
      <c r="AJ537" s="8">
        <v>6.0895206939733404</v>
      </c>
      <c r="AK537" s="8">
        <v>1.6562082504724473E-2</v>
      </c>
      <c r="AL537" s="8">
        <v>1.3115708337957737</v>
      </c>
      <c r="AM537" s="8">
        <v>1.4485100074724832E-3</v>
      </c>
      <c r="AN537" s="8">
        <v>-0.45616451589519369</v>
      </c>
      <c r="AO537" s="8">
        <v>-0.29718560555632051</v>
      </c>
      <c r="AP537" s="8">
        <v>1.1452383305652032</v>
      </c>
      <c r="AQ537" s="8">
        <v>6.0895206939733404</v>
      </c>
    </row>
    <row r="538" spans="32:43" x14ac:dyDescent="0.25">
      <c r="AF538" t="str">
        <v>France</v>
      </c>
      <c r="AG538">
        <v>81</v>
      </c>
      <c r="AH538" s="8">
        <v>78.297698028704644</v>
      </c>
      <c r="AI538" s="8">
        <v>2.7023019712953555</v>
      </c>
      <c r="AJ538" s="8">
        <v>2.7466674418392372</v>
      </c>
      <c r="AK538" s="8">
        <v>1.615247258116298E-2</v>
      </c>
      <c r="AL538" s="8">
        <v>0.5917048704687623</v>
      </c>
      <c r="AM538" s="8">
        <v>2.8740313855227874E-4</v>
      </c>
      <c r="AN538" s="8">
        <v>-0.45616451589519369</v>
      </c>
      <c r="AO538" s="8">
        <v>-0.29607090761943067</v>
      </c>
      <c r="AP538" s="8">
        <v>0.76922355038620749</v>
      </c>
      <c r="AQ538" s="8">
        <v>2.7466674418392372</v>
      </c>
    </row>
    <row r="539" spans="32:43" x14ac:dyDescent="0.25">
      <c r="AF539" t="str">
        <v>France</v>
      </c>
      <c r="AG539">
        <v>82</v>
      </c>
      <c r="AH539" s="8">
        <v>78.779786100220448</v>
      </c>
      <c r="AI539" s="8">
        <v>3.2202138997795515</v>
      </c>
      <c r="AJ539" s="8">
        <v>3.2735894956779235</v>
      </c>
      <c r="AK539" s="8">
        <v>1.6304914213844855E-2</v>
      </c>
      <c r="AL539" s="8">
        <v>0.70516319145909112</v>
      </c>
      <c r="AM539" s="8">
        <v>4.1210443655642089E-4</v>
      </c>
      <c r="AN539" s="8">
        <v>-0.45616451589519369</v>
      </c>
      <c r="AO539" s="8">
        <v>-0.29528574622975023</v>
      </c>
      <c r="AP539" s="8">
        <v>0.83973995466399665</v>
      </c>
      <c r="AQ539" s="8">
        <v>3.2735894956779235</v>
      </c>
    </row>
    <row r="540" spans="32:43" x14ac:dyDescent="0.25">
      <c r="AF540" t="str">
        <v>France</v>
      </c>
      <c r="AG540">
        <v>79.3</v>
      </c>
      <c r="AH540" s="8">
        <v>77.839105123974335</v>
      </c>
      <c r="AI540" s="8">
        <v>1.4608948760256624</v>
      </c>
      <c r="AJ540" s="8">
        <v>1.4848107792057486</v>
      </c>
      <c r="AK540" s="8">
        <v>1.6107037687912808E-2</v>
      </c>
      <c r="AL540" s="8">
        <v>0.31987493014358276</v>
      </c>
      <c r="AM540" s="8">
        <v>8.3752587486399189E-5</v>
      </c>
      <c r="AN540" s="8">
        <v>-0.45616451589519369</v>
      </c>
      <c r="AO540" s="8">
        <v>-0.29513162421140582</v>
      </c>
      <c r="AP540" s="8">
        <v>0.56557486696597714</v>
      </c>
      <c r="AQ540" s="8">
        <v>1.4848107792057486</v>
      </c>
    </row>
    <row r="541" spans="32:43" x14ac:dyDescent="0.25">
      <c r="AF541" t="str">
        <v>France</v>
      </c>
      <c r="AG541">
        <v>79.2</v>
      </c>
      <c r="AH541" s="8">
        <v>80.707824393738775</v>
      </c>
      <c r="AI541" s="8">
        <v>-1.5078243937387725</v>
      </c>
      <c r="AJ541" s="8">
        <v>-1.5344367562242114</v>
      </c>
      <c r="AK541" s="8">
        <v>1.7343407851441138E-2</v>
      </c>
      <c r="AL541" s="8">
        <v>-0.33035816444421628</v>
      </c>
      <c r="AM541" s="8">
        <v>9.6310305030814807E-5</v>
      </c>
      <c r="AN541" s="8">
        <v>-0.45616451589519369</v>
      </c>
      <c r="AO541" s="8">
        <v>-0.29472032679489718</v>
      </c>
      <c r="AP541" s="8">
        <v>0.57476792224707207</v>
      </c>
      <c r="AQ541" s="8">
        <v>-1.5344367562242114</v>
      </c>
    </row>
    <row r="542" spans="32:43" x14ac:dyDescent="0.25">
      <c r="AF542" t="str">
        <v>France</v>
      </c>
      <c r="AG542">
        <v>79</v>
      </c>
      <c r="AH542" s="8">
        <v>81.447931262725376</v>
      </c>
      <c r="AI542" s="8">
        <v>-2.4479312627253762</v>
      </c>
      <c r="AJ542" s="8">
        <v>-2.4966269042643692</v>
      </c>
      <c r="AK542" s="8">
        <v>1.9504572932310484E-2</v>
      </c>
      <c r="AL542" s="8">
        <v>-0.53692249274373505</v>
      </c>
      <c r="AM542" s="8">
        <v>2.8673722175192375E-4</v>
      </c>
      <c r="AN542" s="8">
        <v>-0.44774677320100181</v>
      </c>
      <c r="AO542" s="8">
        <v>-0.28965261354296118</v>
      </c>
      <c r="AP542" s="8">
        <v>0.7327499524010459</v>
      </c>
      <c r="AQ542" s="8">
        <v>-2.4966269042643692</v>
      </c>
    </row>
    <row r="543" spans="32:43" x14ac:dyDescent="0.25">
      <c r="AF543" t="str">
        <v>France</v>
      </c>
      <c r="AG543">
        <v>78.8</v>
      </c>
      <c r="AH543" s="8">
        <v>82.265345455217485</v>
      </c>
      <c r="AI543" s="8">
        <v>-3.4653454552174878</v>
      </c>
      <c r="AJ543" s="8">
        <v>-3.5401454901873524</v>
      </c>
      <c r="AK543" s="8">
        <v>2.1129084998680558E-2</v>
      </c>
      <c r="AL543" s="8">
        <v>-0.7607097598761704</v>
      </c>
      <c r="AM543" s="8">
        <v>6.2454429631578646E-4</v>
      </c>
      <c r="AN543" s="8">
        <v>-0.44774677320100181</v>
      </c>
      <c r="AO543" s="8">
        <v>-0.28760402545181657</v>
      </c>
      <c r="AP543" s="8">
        <v>0.87218676891831515</v>
      </c>
      <c r="AQ543" s="8">
        <v>-3.5401454901873524</v>
      </c>
    </row>
    <row r="544" spans="32:43" x14ac:dyDescent="0.25">
      <c r="AF544" t="str">
        <v>Gabon</v>
      </c>
      <c r="AG544">
        <v>65.5</v>
      </c>
      <c r="AH544" s="8">
        <v>67.934037006898507</v>
      </c>
      <c r="AI544" s="8">
        <v>-2.4340370068985067</v>
      </c>
      <c r="AJ544" s="8">
        <v>-2.4540001480118576</v>
      </c>
      <c r="AK544" s="8">
        <v>8.1349388383389898E-3</v>
      </c>
      <c r="AL544" s="8">
        <v>-0.53080627223686472</v>
      </c>
      <c r="AM544" s="8">
        <v>1.1554304167033976E-4</v>
      </c>
      <c r="AN544" s="8">
        <v>-0.44438857281516719</v>
      </c>
      <c r="AO544" s="8">
        <v>-0.28585708371071078</v>
      </c>
      <c r="AP544" s="8">
        <v>0.72856452853324172</v>
      </c>
      <c r="AQ544" s="8">
        <v>-2.4540001480118576</v>
      </c>
    </row>
    <row r="545" spans="32:43" x14ac:dyDescent="0.25">
      <c r="AF545" t="str">
        <v>Gabon</v>
      </c>
      <c r="AG545">
        <v>64.599999999999994</v>
      </c>
      <c r="AH545" s="8">
        <v>67.041304658063055</v>
      </c>
      <c r="AI545" s="8">
        <v>-2.4413046580630606</v>
      </c>
      <c r="AJ545" s="8">
        <v>-2.4620645195303239</v>
      </c>
      <c r="AK545" s="8">
        <v>8.4318917325625856E-3</v>
      </c>
      <c r="AL545" s="8">
        <v>-0.53247088993957536</v>
      </c>
      <c r="AM545" s="8">
        <v>1.2054916752510776E-4</v>
      </c>
      <c r="AN545" s="8">
        <v>-0.44438857281516719</v>
      </c>
      <c r="AO545" s="8">
        <v>-0.2840085002962458</v>
      </c>
      <c r="AP545" s="8">
        <v>0.72970602980897403</v>
      </c>
      <c r="AQ545" s="8">
        <v>-2.4620645195303239</v>
      </c>
    </row>
    <row r="546" spans="32:43" x14ac:dyDescent="0.25">
      <c r="AF546" t="str">
        <v>Gabon</v>
      </c>
      <c r="AG546">
        <v>63.5</v>
      </c>
      <c r="AH546" s="8">
        <v>66.250399459664251</v>
      </c>
      <c r="AI546" s="8">
        <v>-2.7503994596642514</v>
      </c>
      <c r="AJ546" s="8">
        <v>-2.7744087308070577</v>
      </c>
      <c r="AK546" s="8">
        <v>8.653833473131492E-3</v>
      </c>
      <c r="AL546" s="8">
        <v>-0.59995444252771701</v>
      </c>
      <c r="AM546" s="8">
        <v>1.5710490832212686E-4</v>
      </c>
      <c r="AN546" s="8">
        <v>-0.44438857281516719</v>
      </c>
      <c r="AO546" s="8">
        <v>-0.27962424830240551</v>
      </c>
      <c r="AP546" s="8">
        <v>0.77456726146133814</v>
      </c>
      <c r="AQ546" s="8">
        <v>-2.7744087308070577</v>
      </c>
    </row>
    <row r="547" spans="32:43" x14ac:dyDescent="0.25">
      <c r="AF547" t="str">
        <v>Gabon</v>
      </c>
      <c r="AG547">
        <v>62.8</v>
      </c>
      <c r="AH547" s="8">
        <v>65.417603317368005</v>
      </c>
      <c r="AI547" s="8">
        <v>-2.6176033173680082</v>
      </c>
      <c r="AJ547" s="8">
        <v>-2.6405302949506284</v>
      </c>
      <c r="AK547" s="8">
        <v>8.682717114233577E-3</v>
      </c>
      <c r="AL547" s="8">
        <v>-0.57099546469399154</v>
      </c>
      <c r="AM547" s="8">
        <v>1.4278358952917136E-4</v>
      </c>
      <c r="AN547" s="8">
        <v>-0.44438857281516719</v>
      </c>
      <c r="AO547" s="8">
        <v>-0.27857668712604206</v>
      </c>
      <c r="AP547" s="8">
        <v>0.75564241853802216</v>
      </c>
      <c r="AQ547" s="8">
        <v>-2.6405302949506284</v>
      </c>
    </row>
    <row r="548" spans="32:43" x14ac:dyDescent="0.25">
      <c r="AF548" t="str">
        <v>Gabon</v>
      </c>
      <c r="AG548">
        <v>62.3</v>
      </c>
      <c r="AH548" s="8">
        <v>65.686397232887742</v>
      </c>
      <c r="AI548" s="8">
        <v>-3.3863972328877452</v>
      </c>
      <c r="AJ548" s="8">
        <v>-3.4168711928297508</v>
      </c>
      <c r="AK548" s="8">
        <v>8.9186739043469795E-3</v>
      </c>
      <c r="AL548" s="8">
        <v>-0.73878559561274426</v>
      </c>
      <c r="AM548" s="8">
        <v>2.4558273662156767E-4</v>
      </c>
      <c r="AN548" s="8">
        <v>-0.44438857281516719</v>
      </c>
      <c r="AO548" s="8">
        <v>-0.2779498137016238</v>
      </c>
      <c r="AP548" s="8">
        <v>0.85952637866021553</v>
      </c>
      <c r="AQ548" s="8">
        <v>-3.4168711928297508</v>
      </c>
    </row>
    <row r="549" spans="32:43" x14ac:dyDescent="0.25">
      <c r="AF549" t="str">
        <v>Gabon</v>
      </c>
      <c r="AG549">
        <v>61.7</v>
      </c>
      <c r="AH549" s="8">
        <v>74.041636111020111</v>
      </c>
      <c r="AI549" s="8">
        <v>-12.341636111020108</v>
      </c>
      <c r="AJ549" s="8">
        <v>-12.456214701391504</v>
      </c>
      <c r="AK549" s="8">
        <v>9.1985079832154915E-3</v>
      </c>
      <c r="AL549" s="8">
        <v>-2.6928649681998347</v>
      </c>
      <c r="AM549" s="8">
        <v>3.3661223325417598E-3</v>
      </c>
      <c r="AN549" s="8">
        <v>-0.44438857281516719</v>
      </c>
      <c r="AO549" s="8">
        <v>-0.27720933128544611</v>
      </c>
      <c r="AP549" s="8">
        <v>1.6409951152272924</v>
      </c>
      <c r="AQ549" s="8">
        <v>-12.456214701391504</v>
      </c>
    </row>
    <row r="550" spans="32:43" x14ac:dyDescent="0.25">
      <c r="AF550" t="str">
        <v>Gabon</v>
      </c>
      <c r="AG550">
        <v>61.6</v>
      </c>
      <c r="AH550" s="8">
        <v>64.918961878728282</v>
      </c>
      <c r="AI550" s="8">
        <v>-3.3189618787282811</v>
      </c>
      <c r="AJ550" s="8">
        <v>-3.3498440008347421</v>
      </c>
      <c r="AK550" s="8">
        <v>9.2189732115182943E-3</v>
      </c>
      <c r="AL550" s="8">
        <v>-0.72418343874793945</v>
      </c>
      <c r="AM550" s="8">
        <v>2.4399001489181695E-4</v>
      </c>
      <c r="AN550" s="8">
        <v>-0.44438857281516719</v>
      </c>
      <c r="AO550" s="8">
        <v>-0.27644863530130598</v>
      </c>
      <c r="AP550" s="8">
        <v>0.85098968192801228</v>
      </c>
      <c r="AQ550" s="8">
        <v>-3.3498440008347421</v>
      </c>
    </row>
    <row r="551" spans="32:43" x14ac:dyDescent="0.25">
      <c r="AF551" t="str">
        <v>Gabon</v>
      </c>
      <c r="AG551">
        <v>61.6</v>
      </c>
      <c r="AH551" s="8">
        <v>65.383298794725647</v>
      </c>
      <c r="AI551" s="8">
        <v>-3.7832987947256456</v>
      </c>
      <c r="AJ551" s="8">
        <v>-3.8200162405538181</v>
      </c>
      <c r="AK551" s="8">
        <v>9.6118559492954694E-3</v>
      </c>
      <c r="AL551" s="8">
        <v>-0.82566350899775875</v>
      </c>
      <c r="AM551" s="8">
        <v>3.3080952597787264E-4</v>
      </c>
      <c r="AN551" s="8">
        <v>-0.43267393579163727</v>
      </c>
      <c r="AO551" s="8">
        <v>-0.2721102758681635</v>
      </c>
      <c r="AP551" s="8">
        <v>0.90866028250262965</v>
      </c>
      <c r="AQ551" s="8">
        <v>-3.8200162405538181</v>
      </c>
    </row>
    <row r="552" spans="32:43" x14ac:dyDescent="0.25">
      <c r="AF552" t="str">
        <v>Gabon</v>
      </c>
      <c r="AG552">
        <v>61.4</v>
      </c>
      <c r="AH552" s="8">
        <v>65.535288882219888</v>
      </c>
      <c r="AI552" s="8">
        <v>-4.1352888822198892</v>
      </c>
      <c r="AJ552" s="8">
        <v>-4.1756360026099699</v>
      </c>
      <c r="AK552" s="8">
        <v>9.6625089842270334E-3</v>
      </c>
      <c r="AL552" s="8">
        <v>-0.90250456832491122</v>
      </c>
      <c r="AM552" s="8">
        <v>3.9735209993088465E-4</v>
      </c>
      <c r="AN552" s="8">
        <v>-0.43267393579163727</v>
      </c>
      <c r="AO552" s="8">
        <v>-0.27171316444051707</v>
      </c>
      <c r="AP552" s="8">
        <v>0.9500024043784896</v>
      </c>
      <c r="AQ552" s="8">
        <v>-4.1756360026099699</v>
      </c>
    </row>
    <row r="553" spans="32:43" x14ac:dyDescent="0.25">
      <c r="AF553" t="str">
        <v>Gabon</v>
      </c>
      <c r="AG553">
        <v>65</v>
      </c>
      <c r="AH553" s="8">
        <v>73.63175275803809</v>
      </c>
      <c r="AI553" s="8">
        <v>-8.6317527580380897</v>
      </c>
      <c r="AJ553" s="8">
        <v>-8.7194172929735476</v>
      </c>
      <c r="AK553" s="8">
        <v>1.0053944201764711E-2</v>
      </c>
      <c r="AL553" s="8">
        <v>-1.8842060445570714</v>
      </c>
      <c r="AM553" s="8">
        <v>1.8028173569800952E-3</v>
      </c>
      <c r="AN553" s="8">
        <v>-0.43267393579163727</v>
      </c>
      <c r="AO553" s="8">
        <v>-0.27112386187046805</v>
      </c>
      <c r="AP553" s="8">
        <v>1.3726638498033927</v>
      </c>
      <c r="AQ553" s="8">
        <v>-8.7194172929735476</v>
      </c>
    </row>
    <row r="554" spans="32:43" x14ac:dyDescent="0.25">
      <c r="AF554" t="str">
        <v>Georgia</v>
      </c>
      <c r="AG554">
        <v>74.5</v>
      </c>
      <c r="AH554" s="8">
        <v>72.65572637626525</v>
      </c>
      <c r="AI554" s="8">
        <v>1.8442736237347503</v>
      </c>
      <c r="AJ554" s="8">
        <v>1.8591788027555809</v>
      </c>
      <c r="AK554" s="8">
        <v>8.0170766785522818E-3</v>
      </c>
      <c r="AL554" s="8">
        <v>0.40216884367403527</v>
      </c>
      <c r="AM554" s="8">
        <v>6.535799046052549E-5</v>
      </c>
      <c r="AN554" s="8">
        <v>-0.43267393579163727</v>
      </c>
      <c r="AO554" s="8">
        <v>-0.27059058208501646</v>
      </c>
      <c r="AP554" s="8">
        <v>0.63416783557196854</v>
      </c>
      <c r="AQ554" s="8">
        <v>1.8591788027555809</v>
      </c>
    </row>
    <row r="555" spans="32:43" x14ac:dyDescent="0.25">
      <c r="AF555" t="str">
        <v>Georgia</v>
      </c>
      <c r="AG555">
        <v>74.5</v>
      </c>
      <c r="AH555" s="8">
        <v>72.402564414080189</v>
      </c>
      <c r="AI555" s="8">
        <v>2.0974355859198113</v>
      </c>
      <c r="AJ555" s="8">
        <v>2.1144822204279365</v>
      </c>
      <c r="AK555" s="8">
        <v>8.06184811744373E-3</v>
      </c>
      <c r="AL555" s="8">
        <v>0.45738456026385316</v>
      </c>
      <c r="AM555" s="8">
        <v>8.5012545895320448E-5</v>
      </c>
      <c r="AN555" s="8">
        <v>-0.42600652312983872</v>
      </c>
      <c r="AO555" s="8">
        <v>-0.26935685827039579</v>
      </c>
      <c r="AP555" s="8">
        <v>0.67630212203116236</v>
      </c>
      <c r="AQ555" s="8">
        <v>2.1144822204279365</v>
      </c>
    </row>
    <row r="556" spans="32:43" x14ac:dyDescent="0.25">
      <c r="AF556" t="str">
        <v>Georgia</v>
      </c>
      <c r="AG556">
        <v>74.2</v>
      </c>
      <c r="AH556" s="8">
        <v>75.977779693854643</v>
      </c>
      <c r="AI556" s="8">
        <v>-1.7777796938546402</v>
      </c>
      <c r="AJ556" s="8">
        <v>-1.7939108357767233</v>
      </c>
      <c r="AK556" s="8">
        <v>8.9921648280242017E-3</v>
      </c>
      <c r="AL556" s="8">
        <v>-0.38785961542360653</v>
      </c>
      <c r="AM556" s="8">
        <v>6.8250572737459122E-5</v>
      </c>
      <c r="AN556" s="8">
        <v>-0.42600652312983872</v>
      </c>
      <c r="AO556" s="8">
        <v>-0.26896471074204936</v>
      </c>
      <c r="AP556" s="8">
        <v>0.62278376297363958</v>
      </c>
      <c r="AQ556" s="8">
        <v>-1.7939108357767233</v>
      </c>
    </row>
    <row r="557" spans="32:43" x14ac:dyDescent="0.25">
      <c r="AF557" t="str">
        <v>Georgia</v>
      </c>
      <c r="AG557">
        <v>73.900000000000006</v>
      </c>
      <c r="AH557" s="8">
        <v>72.145990901987858</v>
      </c>
      <c r="AI557" s="8">
        <v>1.7540090980121477</v>
      </c>
      <c r="AJ557" s="8">
        <v>1.7684416940894454</v>
      </c>
      <c r="AK557" s="8">
        <v>8.1611941889489364E-3</v>
      </c>
      <c r="AL557" s="8">
        <v>0.38251322844028979</v>
      </c>
      <c r="AM557" s="8">
        <v>6.0197095588489265E-5</v>
      </c>
      <c r="AN557" s="8">
        <v>-0.42600652312983872</v>
      </c>
      <c r="AO557" s="8">
        <v>-0.26738557994519135</v>
      </c>
      <c r="AP557" s="8">
        <v>0.61847653831029825</v>
      </c>
      <c r="AQ557" s="8">
        <v>1.7684416940894454</v>
      </c>
    </row>
    <row r="558" spans="32:43" x14ac:dyDescent="0.25">
      <c r="AF558" t="str">
        <v>Georgia</v>
      </c>
      <c r="AG558">
        <v>73.8</v>
      </c>
      <c r="AH558" s="8">
        <v>71.888805540621405</v>
      </c>
      <c r="AI558" s="8">
        <v>1.9111944593785921</v>
      </c>
      <c r="AJ558" s="8">
        <v>1.9271329986519268</v>
      </c>
      <c r="AK558" s="8">
        <v>8.2705964167932768E-3</v>
      </c>
      <c r="AL558" s="8">
        <v>0.41681510414524919</v>
      </c>
      <c r="AM558" s="8">
        <v>7.2443686045300902E-5</v>
      </c>
      <c r="AN558" s="8">
        <v>-0.42600652312983872</v>
      </c>
      <c r="AO558" s="8">
        <v>-0.26663336416484429</v>
      </c>
      <c r="AP558" s="8">
        <v>0.6456121933058957</v>
      </c>
      <c r="AQ558" s="8">
        <v>1.9271329986519268</v>
      </c>
    </row>
    <row r="559" spans="32:43" x14ac:dyDescent="0.25">
      <c r="AF559" t="str">
        <v>Georgia</v>
      </c>
      <c r="AG559">
        <v>73.2</v>
      </c>
      <c r="AH559" s="8">
        <v>71.208578804186658</v>
      </c>
      <c r="AI559" s="8">
        <v>1.991421195813345</v>
      </c>
      <c r="AJ559" s="8">
        <v>2.0083009126251725</v>
      </c>
      <c r="AK559" s="8">
        <v>8.4049739288137408E-3</v>
      </c>
      <c r="AL559" s="8">
        <v>0.43434129384232406</v>
      </c>
      <c r="AM559" s="8">
        <v>7.9952910302350137E-5</v>
      </c>
      <c r="AN559" s="8">
        <v>-0.42600652312983872</v>
      </c>
      <c r="AO559" s="8">
        <v>-0.26318518704792787</v>
      </c>
      <c r="AP559" s="8">
        <v>0.65904574487839918</v>
      </c>
      <c r="AQ559" s="8">
        <v>2.0083009126251725</v>
      </c>
    </row>
    <row r="560" spans="32:43" x14ac:dyDescent="0.25">
      <c r="AF560" t="str">
        <v>Georgia</v>
      </c>
      <c r="AG560">
        <v>73.900000000000006</v>
      </c>
      <c r="AH560" s="8">
        <v>71.829892991764794</v>
      </c>
      <c r="AI560" s="8">
        <v>2.0701070082352118</v>
      </c>
      <c r="AJ560" s="8">
        <v>2.0882490769272515</v>
      </c>
      <c r="AK560" s="8">
        <v>8.6876938639592512E-3</v>
      </c>
      <c r="AL560" s="8">
        <v>0.45156753598885324</v>
      </c>
      <c r="AM560" s="8">
        <v>8.9353062053788767E-5</v>
      </c>
      <c r="AN560" s="8">
        <v>-0.42600652312983872</v>
      </c>
      <c r="AO560" s="8">
        <v>-0.26016029430708776</v>
      </c>
      <c r="AP560" s="8">
        <v>0.6719877498800505</v>
      </c>
      <c r="AQ560" s="8">
        <v>2.0882490769272515</v>
      </c>
    </row>
    <row r="561" spans="32:43" x14ac:dyDescent="0.25">
      <c r="AF561" t="str">
        <v>Georgia</v>
      </c>
      <c r="AG561">
        <v>74.400000000000006</v>
      </c>
      <c r="AH561" s="8">
        <v>74.432407817972461</v>
      </c>
      <c r="AI561" s="8">
        <v>-3.2407817972455177E-2</v>
      </c>
      <c r="AJ561" s="8">
        <v>-3.2720432033942197E-2</v>
      </c>
      <c r="AK561" s="8">
        <v>9.5540933311251183E-3</v>
      </c>
      <c r="AL561" s="8">
        <v>-7.0724449447795677E-3</v>
      </c>
      <c r="AM561" s="8">
        <v>2.4125030613086625E-8</v>
      </c>
      <c r="AN561" s="8">
        <v>-0.42600652312983872</v>
      </c>
      <c r="AO561" s="8">
        <v>-0.25988436981214857</v>
      </c>
      <c r="AP561" s="8">
        <v>8.4097829608020008E-2</v>
      </c>
      <c r="AQ561" s="8">
        <v>-3.2720432033942197E-2</v>
      </c>
    </row>
    <row r="562" spans="32:43" x14ac:dyDescent="0.25">
      <c r="AF562" t="str">
        <v>Georgia</v>
      </c>
      <c r="AG562">
        <v>73.900000000000006</v>
      </c>
      <c r="AH562" s="8">
        <v>71.308492113618954</v>
      </c>
      <c r="AI562" s="8">
        <v>2.5915078863810521</v>
      </c>
      <c r="AJ562" s="8">
        <v>2.6154232392656249</v>
      </c>
      <c r="AK562" s="8">
        <v>9.14397047694962E-3</v>
      </c>
      <c r="AL562" s="8">
        <v>0.56543465414995941</v>
      </c>
      <c r="AM562" s="8">
        <v>1.4752278641110426E-4</v>
      </c>
      <c r="AN562" s="8">
        <v>-0.42600652312983872</v>
      </c>
      <c r="AO562" s="8">
        <v>-0.25891890210686674</v>
      </c>
      <c r="AP562" s="8">
        <v>0.75195389097334908</v>
      </c>
      <c r="AQ562" s="8">
        <v>2.6154232392656249</v>
      </c>
    </row>
    <row r="563" spans="32:43" x14ac:dyDescent="0.25">
      <c r="AF563" t="str">
        <v>Georgia</v>
      </c>
      <c r="AG563">
        <v>73.900000000000006</v>
      </c>
      <c r="AH563" s="8">
        <v>69.856842395310721</v>
      </c>
      <c r="AI563" s="8">
        <v>4.0431576046892843</v>
      </c>
      <c r="AJ563" s="8">
        <v>4.0815749235663263</v>
      </c>
      <c r="AK563" s="8">
        <v>9.4123762509482119E-3</v>
      </c>
      <c r="AL563" s="8">
        <v>0.88228599840214161</v>
      </c>
      <c r="AM563" s="8">
        <v>3.6982405855915838E-4</v>
      </c>
      <c r="AN563" s="8">
        <v>-0.41272795222137554</v>
      </c>
      <c r="AO563" s="8">
        <v>-0.25807012056514833</v>
      </c>
      <c r="AP563" s="8">
        <v>0.93930080293915519</v>
      </c>
      <c r="AQ563" s="8">
        <v>4.0815749235663263</v>
      </c>
    </row>
    <row r="564" spans="32:43" x14ac:dyDescent="0.25">
      <c r="AF564" t="str">
        <v>Georgia</v>
      </c>
      <c r="AG564">
        <v>72.3</v>
      </c>
      <c r="AH564" s="8">
        <v>69.939405242674709</v>
      </c>
      <c r="AI564" s="8">
        <v>2.3605947573252877</v>
      </c>
      <c r="AJ564" s="8">
        <v>2.3846802210824767</v>
      </c>
      <c r="AK564" s="8">
        <v>1.010008115312671E-2</v>
      </c>
      <c r="AL564" s="8">
        <v>0.51530096909849443</v>
      </c>
      <c r="AM564" s="8">
        <v>1.354644997112798E-4</v>
      </c>
      <c r="AN564" s="8">
        <v>-0.41272795222137554</v>
      </c>
      <c r="AO564" s="8">
        <v>-0.25649412510757535</v>
      </c>
      <c r="AP564" s="8">
        <v>0.71784466919974721</v>
      </c>
      <c r="AQ564" s="8">
        <v>2.3846802210824767</v>
      </c>
    </row>
    <row r="565" spans="32:43" x14ac:dyDescent="0.25">
      <c r="AF565" t="str">
        <v>Georgia</v>
      </c>
      <c r="AG565">
        <v>72.7</v>
      </c>
      <c r="AH565" s="8">
        <v>69.418602901682576</v>
      </c>
      <c r="AI565" s="8">
        <v>3.2813970983174272</v>
      </c>
      <c r="AJ565" s="8">
        <v>3.3172730228191218</v>
      </c>
      <c r="AK565" s="8">
        <v>1.0814884471343987E-2</v>
      </c>
      <c r="AL565" s="8">
        <v>0.71656430204062427</v>
      </c>
      <c r="AM565" s="8">
        <v>2.8068852167885438E-4</v>
      </c>
      <c r="AN565" s="8">
        <v>-0.41272795222137554</v>
      </c>
      <c r="AO565" s="8">
        <v>-0.25606617667158027</v>
      </c>
      <c r="AP565" s="8">
        <v>0.84650121207274376</v>
      </c>
      <c r="AQ565" s="8">
        <v>3.3172730228191218</v>
      </c>
    </row>
    <row r="566" spans="32:43" x14ac:dyDescent="0.25">
      <c r="AF566" t="str">
        <v>Georgia</v>
      </c>
      <c r="AG566">
        <v>71.7</v>
      </c>
      <c r="AH566" s="8">
        <v>69.228196848084892</v>
      </c>
      <c r="AI566" s="8">
        <v>2.4718031519151111</v>
      </c>
      <c r="AJ566" s="8">
        <v>2.5033365728072852</v>
      </c>
      <c r="AK566" s="8">
        <v>1.2596556625548653E-2</v>
      </c>
      <c r="AL566" s="8">
        <v>0.54025864905031251</v>
      </c>
      <c r="AM566" s="8">
        <v>1.8617898862835849E-4</v>
      </c>
      <c r="AN566" s="8">
        <v>-0.40776731506460179</v>
      </c>
      <c r="AO566" s="8">
        <v>-0.2528662952989526</v>
      </c>
      <c r="AP566" s="8">
        <v>0.73502289015398192</v>
      </c>
      <c r="AQ566" s="8">
        <v>2.5033365728072852</v>
      </c>
    </row>
    <row r="567" spans="32:43" x14ac:dyDescent="0.25">
      <c r="AF567" t="str">
        <v>Georgia</v>
      </c>
      <c r="AG567">
        <v>73</v>
      </c>
      <c r="AH567" s="8">
        <v>70.550408278778704</v>
      </c>
      <c r="AI567" s="8">
        <v>2.4495917212212959</v>
      </c>
      <c r="AJ567" s="8">
        <v>2.4882453511270999</v>
      </c>
      <c r="AK567" s="8">
        <v>1.5534492966417159E-2</v>
      </c>
      <c r="AL567" s="8">
        <v>0.53620223359908448</v>
      </c>
      <c r="AM567" s="8">
        <v>2.2684218421421798E-4</v>
      </c>
      <c r="AN567" s="8">
        <v>-0.40776731506460179</v>
      </c>
      <c r="AO567" s="8">
        <v>-0.25218118960490282</v>
      </c>
      <c r="AP567" s="8">
        <v>0.73225831070673719</v>
      </c>
      <c r="AQ567" s="8">
        <v>2.4882453511270999</v>
      </c>
    </row>
    <row r="568" spans="32:43" x14ac:dyDescent="0.25">
      <c r="AF568" t="str">
        <v>Georgia</v>
      </c>
      <c r="AG568">
        <v>71.8</v>
      </c>
      <c r="AH568" s="8">
        <v>70.5047103131852</v>
      </c>
      <c r="AI568" s="8">
        <v>1.2952896868147974</v>
      </c>
      <c r="AJ568" s="8">
        <v>1.3174299464837618</v>
      </c>
      <c r="AK568" s="8">
        <v>1.6805644754058501E-2</v>
      </c>
      <c r="AL568" s="8">
        <v>0.28371505693705262</v>
      </c>
      <c r="AM568" s="8">
        <v>6.8794002237939535E-5</v>
      </c>
      <c r="AN568" s="8">
        <v>-0.40776731506460179</v>
      </c>
      <c r="AO568" s="8">
        <v>-0.25172349213618678</v>
      </c>
      <c r="AP568" s="8">
        <v>0.53264909362267066</v>
      </c>
      <c r="AQ568" s="8">
        <v>1.3174299464837618</v>
      </c>
    </row>
    <row r="569" spans="32:43" x14ac:dyDescent="0.25">
      <c r="AF569" t="str">
        <v>Germany</v>
      </c>
      <c r="AG569">
        <v>89</v>
      </c>
      <c r="AH569" s="8">
        <v>80.350963445800232</v>
      </c>
      <c r="AI569" s="8">
        <v>8.6490365541997676</v>
      </c>
      <c r="AJ569" s="8">
        <v>8.7647798089974653</v>
      </c>
      <c r="AK569" s="8">
        <v>1.3205494869235869E-2</v>
      </c>
      <c r="AL569" s="8">
        <v>1.8909913255903525</v>
      </c>
      <c r="AM569" s="8">
        <v>2.3926382203363606E-3</v>
      </c>
      <c r="AN569" s="8">
        <v>-0.40776731506460179</v>
      </c>
      <c r="AO569" s="8">
        <v>-0.25075340292713427</v>
      </c>
      <c r="AP569" s="8">
        <v>1.3751332028535828</v>
      </c>
      <c r="AQ569" s="8">
        <v>8.7647798089974653</v>
      </c>
    </row>
    <row r="570" spans="32:43" x14ac:dyDescent="0.25">
      <c r="AF570" t="str">
        <v>Germany</v>
      </c>
      <c r="AG570">
        <v>86</v>
      </c>
      <c r="AH570" s="8">
        <v>79.982751705412056</v>
      </c>
      <c r="AI570" s="8">
        <v>6.0172482945879437</v>
      </c>
      <c r="AJ570" s="8">
        <v>6.0969526069339874</v>
      </c>
      <c r="AK570" s="8">
        <v>1.3072811531353803E-2</v>
      </c>
      <c r="AL570" s="8">
        <v>1.3154990570343008</v>
      </c>
      <c r="AM570" s="8">
        <v>1.1461328843260041E-3</v>
      </c>
      <c r="AN570" s="8">
        <v>-0.40776731506460179</v>
      </c>
      <c r="AO570" s="8">
        <v>-0.2503501342095707</v>
      </c>
      <c r="AP570" s="8">
        <v>1.1469520726840772</v>
      </c>
      <c r="AQ570" s="8">
        <v>6.0969526069339874</v>
      </c>
    </row>
    <row r="571" spans="32:43" x14ac:dyDescent="0.25">
      <c r="AF571" t="str">
        <v>Germany</v>
      </c>
      <c r="AG571">
        <v>86</v>
      </c>
      <c r="AH571" s="8">
        <v>79.872368581771326</v>
      </c>
      <c r="AI571" s="8">
        <v>6.127631418228674</v>
      </c>
      <c r="AJ571" s="8">
        <v>6.2111121875432582</v>
      </c>
      <c r="AK571" s="8">
        <v>1.3440550869779843E-2</v>
      </c>
      <c r="AL571" s="8">
        <v>1.3398808166127625</v>
      </c>
      <c r="AM571" s="8">
        <v>1.2229146600214015E-3</v>
      </c>
      <c r="AN571" s="8">
        <v>-0.40776731506460179</v>
      </c>
      <c r="AO571" s="8">
        <v>-0.2495149976330279</v>
      </c>
      <c r="AP571" s="8">
        <v>1.1575322097517471</v>
      </c>
      <c r="AQ571" s="8">
        <v>6.2111121875432582</v>
      </c>
    </row>
    <row r="572" spans="32:43" x14ac:dyDescent="0.25">
      <c r="AF572" t="str">
        <v>Germany</v>
      </c>
      <c r="AG572">
        <v>85</v>
      </c>
      <c r="AH572" s="8">
        <v>79.781255611658878</v>
      </c>
      <c r="AI572" s="8">
        <v>5.218744388341122</v>
      </c>
      <c r="AJ572" s="8">
        <v>5.2897177430659115</v>
      </c>
      <c r="AK572" s="8">
        <v>1.3417229079533719E-2</v>
      </c>
      <c r="AL572" s="8">
        <v>1.1411281729176666</v>
      </c>
      <c r="AM572" s="8">
        <v>8.8545841058893058E-4</v>
      </c>
      <c r="AN572" s="8">
        <v>-0.39787592189543292</v>
      </c>
      <c r="AO572" s="8">
        <v>-0.24918381143090529</v>
      </c>
      <c r="AP572" s="8">
        <v>1.0682360099330421</v>
      </c>
      <c r="AQ572" s="8">
        <v>5.2897177430659115</v>
      </c>
    </row>
    <row r="573" spans="32:43" x14ac:dyDescent="0.25">
      <c r="AF573" t="str">
        <v>Germany</v>
      </c>
      <c r="AG573">
        <v>81</v>
      </c>
      <c r="AH573" s="8">
        <v>82.028234065396916</v>
      </c>
      <c r="AI573" s="8">
        <v>-1.0282340653969158</v>
      </c>
      <c r="AJ573" s="8">
        <v>-1.0435819343433228</v>
      </c>
      <c r="AK573" s="8">
        <v>1.4706913220057552E-2</v>
      </c>
      <c r="AL573" s="8">
        <v>-0.22498027092225237</v>
      </c>
      <c r="AM573" s="8">
        <v>3.7775912987334446E-5</v>
      </c>
      <c r="AN573" s="8">
        <v>-0.39787592189543292</v>
      </c>
      <c r="AO573" s="8">
        <v>-0.24624488584973103</v>
      </c>
      <c r="AP573" s="8">
        <v>0.47432085229541865</v>
      </c>
      <c r="AQ573" s="8">
        <v>-1.0435819343433228</v>
      </c>
    </row>
    <row r="574" spans="32:43" x14ac:dyDescent="0.25">
      <c r="AF574" t="str">
        <v>Germany</v>
      </c>
      <c r="AG574">
        <v>80</v>
      </c>
      <c r="AH574" s="8">
        <v>82.206493782493212</v>
      </c>
      <c r="AI574" s="8">
        <v>-2.2064937824932116</v>
      </c>
      <c r="AJ574" s="8">
        <v>-2.2399530487346029</v>
      </c>
      <c r="AK574" s="8">
        <v>1.4937485524659955E-2</v>
      </c>
      <c r="AL574" s="8">
        <v>-0.48284304147298973</v>
      </c>
      <c r="AM574" s="8">
        <v>1.7676474979490392E-4</v>
      </c>
      <c r="AN574" s="8">
        <v>-0.39787592189543292</v>
      </c>
      <c r="AO574" s="8">
        <v>-0.24577766813671137</v>
      </c>
      <c r="AP574" s="8">
        <v>0.69486908225434074</v>
      </c>
      <c r="AQ574" s="8">
        <v>-2.2399530487346029</v>
      </c>
    </row>
    <row r="575" spans="32:43" x14ac:dyDescent="0.25">
      <c r="AF575" t="str">
        <v>Germany</v>
      </c>
      <c r="AG575">
        <v>79.900000000000006</v>
      </c>
      <c r="AH575" s="8">
        <v>84.500708543241558</v>
      </c>
      <c r="AI575" s="8">
        <v>-4.6007085432415522</v>
      </c>
      <c r="AJ575" s="8">
        <v>-4.6746116998915861</v>
      </c>
      <c r="AK575" s="8">
        <v>1.5809474967032701E-2</v>
      </c>
      <c r="AL575" s="8">
        <v>-1.00721062122034</v>
      </c>
      <c r="AM575" s="8">
        <v>8.1479595735845336E-4</v>
      </c>
      <c r="AN575" s="8">
        <v>-0.39787592189543292</v>
      </c>
      <c r="AO575" s="8">
        <v>-0.2449431095334976</v>
      </c>
      <c r="AP575" s="8">
        <v>1.003598834804196</v>
      </c>
      <c r="AQ575" s="8">
        <v>-4.6746116998915861</v>
      </c>
    </row>
    <row r="576" spans="32:43" x14ac:dyDescent="0.25">
      <c r="AF576" t="str">
        <v>Germany</v>
      </c>
      <c r="AG576">
        <v>79.8</v>
      </c>
      <c r="AH576" s="8">
        <v>81.454338222829762</v>
      </c>
      <c r="AI576" s="8">
        <v>-1.6543382228297645</v>
      </c>
      <c r="AJ576" s="8">
        <v>-1.6804778172922452</v>
      </c>
      <c r="AK576" s="8">
        <v>1.5554858382242328E-2</v>
      </c>
      <c r="AL576" s="8">
        <v>-0.36212933684852544</v>
      </c>
      <c r="AM576" s="8">
        <v>1.0360291248625871E-4</v>
      </c>
      <c r="AN576" s="8">
        <v>-0.39787592189543292</v>
      </c>
      <c r="AO576" s="8">
        <v>-0.24348334831707594</v>
      </c>
      <c r="AP576" s="8">
        <v>0.601771831218881</v>
      </c>
      <c r="AQ576" s="8">
        <v>-1.6804778172922452</v>
      </c>
    </row>
    <row r="577" spans="32:43" x14ac:dyDescent="0.25">
      <c r="AF577" t="str">
        <v>Germany</v>
      </c>
      <c r="AG577">
        <v>79.599999999999994</v>
      </c>
      <c r="AH577" s="8">
        <v>81.442562379543162</v>
      </c>
      <c r="AI577" s="8">
        <v>-1.8425623795431676</v>
      </c>
      <c r="AJ577" s="8">
        <v>-1.8695080499596584</v>
      </c>
      <c r="AK577" s="8">
        <v>1.4413241182391416E-2</v>
      </c>
      <c r="AL577" s="8">
        <v>-0.40309734242615219</v>
      </c>
      <c r="AM577" s="8">
        <v>1.1881100455253218E-4</v>
      </c>
      <c r="AN577" s="8">
        <v>-0.39787592189543292</v>
      </c>
      <c r="AO577" s="8">
        <v>-0.24094169366511076</v>
      </c>
      <c r="AP577" s="8">
        <v>0.63489947426829096</v>
      </c>
      <c r="AQ577" s="8">
        <v>-1.8695080499596584</v>
      </c>
    </row>
    <row r="578" spans="32:43" x14ac:dyDescent="0.25">
      <c r="AF578" t="str">
        <v>Germany</v>
      </c>
      <c r="AG578">
        <v>79.2</v>
      </c>
      <c r="AH578" s="8">
        <v>80.470501068461331</v>
      </c>
      <c r="AI578" s="8">
        <v>-1.2705010684613285</v>
      </c>
      <c r="AJ578" s="8">
        <v>-1.2891023775401225</v>
      </c>
      <c r="AK578" s="8">
        <v>1.4429660050964407E-2</v>
      </c>
      <c r="AL578" s="8">
        <v>-0.2779498137016238</v>
      </c>
      <c r="AM578" s="8">
        <v>5.6555032113632388E-5</v>
      </c>
      <c r="AN578" s="8">
        <v>-0.39787592189543292</v>
      </c>
      <c r="AO578" s="8">
        <v>-0.24000345203344245</v>
      </c>
      <c r="AP578" s="8">
        <v>0.5272094590403551</v>
      </c>
      <c r="AQ578" s="8">
        <v>-1.2891023775401225</v>
      </c>
    </row>
    <row r="579" spans="32:43" x14ac:dyDescent="0.25">
      <c r="AF579" t="str">
        <v>Germany</v>
      </c>
      <c r="AG579">
        <v>79.099999999999994</v>
      </c>
      <c r="AH579" s="8">
        <v>80.984575902950269</v>
      </c>
      <c r="AI579" s="8">
        <v>-1.8845759029502744</v>
      </c>
      <c r="AJ579" s="8">
        <v>-1.9127743142321021</v>
      </c>
      <c r="AK579" s="8">
        <v>1.474215283633603E-2</v>
      </c>
      <c r="AL579" s="8">
        <v>-0.41235745232201038</v>
      </c>
      <c r="AM579" s="8">
        <v>1.272121833952722E-4</v>
      </c>
      <c r="AN579" s="8">
        <v>-0.39787592189543292</v>
      </c>
      <c r="AO579" s="8">
        <v>-0.23987821765221043</v>
      </c>
      <c r="AP579" s="8">
        <v>0.64215064612753481</v>
      </c>
      <c r="AQ579" s="8">
        <v>-1.9127743142321021</v>
      </c>
    </row>
    <row r="580" spans="32:43" x14ac:dyDescent="0.25">
      <c r="AF580" t="str">
        <v>Germany</v>
      </c>
      <c r="AG580">
        <v>78.5</v>
      </c>
      <c r="AH580" s="8">
        <v>80.980267658250341</v>
      </c>
      <c r="AI580" s="8">
        <v>-2.4802676582503409</v>
      </c>
      <c r="AJ580" s="8">
        <v>-2.520498823851113</v>
      </c>
      <c r="AK580" s="8">
        <v>1.5961588722069747E-2</v>
      </c>
      <c r="AL580" s="8">
        <v>-0.54303483506328709</v>
      </c>
      <c r="AM580" s="8">
        <v>2.3916049818102666E-4</v>
      </c>
      <c r="AN580" s="8">
        <v>-0.39787592189543292</v>
      </c>
      <c r="AO580" s="8">
        <v>-0.23935310609683019</v>
      </c>
      <c r="AP580" s="8">
        <v>0.73690897339039585</v>
      </c>
      <c r="AQ580" s="8">
        <v>-2.520498823851113</v>
      </c>
    </row>
    <row r="581" spans="32:43" x14ac:dyDescent="0.25">
      <c r="AF581" t="str">
        <v>Germany</v>
      </c>
      <c r="AG581">
        <v>78.400000000000006</v>
      </c>
      <c r="AH581" s="8">
        <v>78.344918025865269</v>
      </c>
      <c r="AI581" s="8">
        <v>5.5081974134736811E-2</v>
      </c>
      <c r="AJ581" s="8">
        <v>5.6048704110611497E-2</v>
      </c>
      <c r="AK581" s="8">
        <v>1.7248034387500832E-2</v>
      </c>
      <c r="AL581" s="8">
        <v>1.2067649885961899E-2</v>
      </c>
      <c r="AM581" s="8">
        <v>1.2779418596283982E-7</v>
      </c>
      <c r="AN581" s="8">
        <v>-0.39787592189543292</v>
      </c>
      <c r="AO581" s="8">
        <v>-0.23542841900378725</v>
      </c>
      <c r="AP581" s="8">
        <v>0.10985285561132173</v>
      </c>
      <c r="AQ581" s="8">
        <v>5.6048704110611497E-2</v>
      </c>
    </row>
    <row r="582" spans="32:43" x14ac:dyDescent="0.25">
      <c r="AF582" t="str">
        <v>Germany</v>
      </c>
      <c r="AG582">
        <v>78.3</v>
      </c>
      <c r="AH582" s="8">
        <v>80.364469925699524</v>
      </c>
      <c r="AI582" s="8">
        <v>-2.0644699256995267</v>
      </c>
      <c r="AJ582" s="8">
        <v>-2.1033823230536082</v>
      </c>
      <c r="AK582" s="8">
        <v>1.8499916504760804E-2</v>
      </c>
      <c r="AL582" s="8">
        <v>-0.45258333201920087</v>
      </c>
      <c r="AM582" s="8">
        <v>1.9303965944841091E-4</v>
      </c>
      <c r="AN582" s="8">
        <v>-0.38147581702590427</v>
      </c>
      <c r="AO582" s="8">
        <v>-0.23100051971172686</v>
      </c>
      <c r="AP582" s="8">
        <v>0.67274313970430111</v>
      </c>
      <c r="AQ582" s="8">
        <v>-2.1033823230536082</v>
      </c>
    </row>
    <row r="583" spans="32:43" x14ac:dyDescent="0.25">
      <c r="AF583" t="str">
        <v>Germany</v>
      </c>
      <c r="AG583">
        <v>78</v>
      </c>
      <c r="AH583" s="8">
        <v>80.938738138008574</v>
      </c>
      <c r="AI583" s="8">
        <v>-2.9387381380085742</v>
      </c>
      <c r="AJ583" s="8">
        <v>-2.9980540063936116</v>
      </c>
      <c r="AK583" s="8">
        <v>1.978478981984352E-2</v>
      </c>
      <c r="AL583" s="8">
        <v>-0.64466684593096391</v>
      </c>
      <c r="AM583" s="8">
        <v>4.1942149086138415E-4</v>
      </c>
      <c r="AN583" s="8">
        <v>-0.38147581702590427</v>
      </c>
      <c r="AO583" s="8">
        <v>-0.2281611607043465</v>
      </c>
      <c r="AP583" s="8">
        <v>0.80291148075672947</v>
      </c>
      <c r="AQ583" s="8">
        <v>-2.9980540063936116</v>
      </c>
    </row>
    <row r="584" spans="32:43" x14ac:dyDescent="0.25">
      <c r="AF584" t="str">
        <v>Ghana</v>
      </c>
      <c r="AG584">
        <v>62.1</v>
      </c>
      <c r="AH584" s="8">
        <v>65.498612733301428</v>
      </c>
      <c r="AI584" s="8">
        <v>-3.3986127333014267</v>
      </c>
      <c r="AJ584" s="8">
        <v>-3.4261853670157674</v>
      </c>
      <c r="AK584" s="8">
        <v>8.0476187832056699E-3</v>
      </c>
      <c r="AL584" s="8">
        <v>-0.74112494879001167</v>
      </c>
      <c r="AM584" s="8">
        <v>2.2280731359000314E-4</v>
      </c>
      <c r="AN584" s="8">
        <v>-0.38147581702590427</v>
      </c>
      <c r="AO584" s="8">
        <v>-0.22734525789716456</v>
      </c>
      <c r="AP584" s="8">
        <v>0.86088614159481724</v>
      </c>
      <c r="AQ584" s="8">
        <v>-3.4261853670157674</v>
      </c>
    </row>
    <row r="585" spans="32:43" x14ac:dyDescent="0.25">
      <c r="AF585" t="str">
        <v>Ghana</v>
      </c>
      <c r="AG585">
        <v>61.9</v>
      </c>
      <c r="AH585" s="8">
        <v>65.049373209731243</v>
      </c>
      <c r="AI585" s="8">
        <v>-3.1493732097312446</v>
      </c>
      <c r="AJ585" s="8">
        <v>-3.1751099207441733</v>
      </c>
      <c r="AK585" s="8">
        <v>8.105770085243675E-3</v>
      </c>
      <c r="AL585" s="8">
        <v>-0.68679418939654069</v>
      </c>
      <c r="AM585" s="8">
        <v>1.9273125345323395E-4</v>
      </c>
      <c r="AN585" s="8">
        <v>-0.38147581702590427</v>
      </c>
      <c r="AO585" s="8">
        <v>-0.22498027092225237</v>
      </c>
      <c r="AP585" s="8">
        <v>0.82873046848570775</v>
      </c>
      <c r="AQ585" s="8">
        <v>-3.1751099207441733</v>
      </c>
    </row>
    <row r="586" spans="32:43" x14ac:dyDescent="0.25">
      <c r="AF586" t="str">
        <v>Ghana</v>
      </c>
      <c r="AG586">
        <v>61.6</v>
      </c>
      <c r="AH586" s="8">
        <v>64.390873774201822</v>
      </c>
      <c r="AI586" s="8">
        <v>-2.7908737742018204</v>
      </c>
      <c r="AJ586" s="8">
        <v>-2.8139849911050248</v>
      </c>
      <c r="AK586" s="8">
        <v>8.2129851354071828E-3</v>
      </c>
      <c r="AL586" s="8">
        <v>-0.608647932284201</v>
      </c>
      <c r="AM586" s="8">
        <v>1.5338571853803232E-4</v>
      </c>
      <c r="AN586" s="8">
        <v>-0.38147581702590427</v>
      </c>
      <c r="AO586" s="8">
        <v>-0.22391779806244325</v>
      </c>
      <c r="AP586" s="8">
        <v>0.78015891476301225</v>
      </c>
      <c r="AQ586" s="8">
        <v>-2.8139849911050248</v>
      </c>
    </row>
    <row r="587" spans="32:43" x14ac:dyDescent="0.25">
      <c r="AF587" t="str">
        <v>Ghana</v>
      </c>
      <c r="AG587">
        <v>61.2</v>
      </c>
      <c r="AH587" s="8">
        <v>63.882584003141815</v>
      </c>
      <c r="AI587" s="8">
        <v>-2.6825840031418124</v>
      </c>
      <c r="AJ587" s="8">
        <v>-2.7046288706657138</v>
      </c>
      <c r="AK587" s="8">
        <v>8.1507920598641488E-3</v>
      </c>
      <c r="AL587" s="8">
        <v>-0.58501320657838363</v>
      </c>
      <c r="AM587" s="8">
        <v>1.4062272446981825E-4</v>
      </c>
      <c r="AN587" s="8">
        <v>-0.38147581702590427</v>
      </c>
      <c r="AO587" s="8">
        <v>-0.22300392167289276</v>
      </c>
      <c r="AP587" s="8">
        <v>0.76486156040056275</v>
      </c>
      <c r="AQ587" s="8">
        <v>-2.7046288706657138</v>
      </c>
    </row>
    <row r="588" spans="32:43" x14ac:dyDescent="0.25">
      <c r="AF588" t="str">
        <v>Ghana</v>
      </c>
      <c r="AG588">
        <v>69</v>
      </c>
      <c r="AH588" s="8">
        <v>63.094436164754057</v>
      </c>
      <c r="AI588" s="8">
        <v>5.9055638352459425</v>
      </c>
      <c r="AJ588" s="8">
        <v>5.9545906673894766</v>
      </c>
      <c r="AK588" s="8">
        <v>8.2334512785289266E-3</v>
      </c>
      <c r="AL588" s="8">
        <v>1.2879286542917474</v>
      </c>
      <c r="AM588" s="8">
        <v>6.8853509224346601E-4</v>
      </c>
      <c r="AN588" s="8">
        <v>-0.37168505980560429</v>
      </c>
      <c r="AO588" s="8">
        <v>-0.22296513342468857</v>
      </c>
      <c r="AP588" s="8">
        <v>1.1348694437210596</v>
      </c>
      <c r="AQ588" s="8">
        <v>5.9545906673894766</v>
      </c>
    </row>
    <row r="589" spans="32:43" x14ac:dyDescent="0.25">
      <c r="AF589" t="str">
        <v>Ghana</v>
      </c>
      <c r="AG589">
        <v>66</v>
      </c>
      <c r="AH589" s="8">
        <v>63.017527459137725</v>
      </c>
      <c r="AI589" s="8">
        <v>2.9824725408622754</v>
      </c>
      <c r="AJ589" s="8">
        <v>3.0075012254417191</v>
      </c>
      <c r="AK589" s="8">
        <v>8.3220862447920731E-3</v>
      </c>
      <c r="AL589" s="8">
        <v>0.65046854301620849</v>
      </c>
      <c r="AM589" s="8">
        <v>1.7753507709308944E-4</v>
      </c>
      <c r="AN589" s="8">
        <v>-0.37168505980560429</v>
      </c>
      <c r="AO589" s="8">
        <v>-0.2227680256965541</v>
      </c>
      <c r="AP589" s="8">
        <v>0.80651630052727918</v>
      </c>
      <c r="AQ589" s="8">
        <v>3.0075012254417191</v>
      </c>
    </row>
    <row r="590" spans="32:43" x14ac:dyDescent="0.25">
      <c r="AF590" t="str">
        <v>Ghana</v>
      </c>
      <c r="AG590">
        <v>63</v>
      </c>
      <c r="AH590" s="8">
        <v>61.868195806330867</v>
      </c>
      <c r="AI590" s="8">
        <v>1.131804193669133</v>
      </c>
      <c r="AJ590" s="8">
        <v>1.1416753386752725</v>
      </c>
      <c r="AK590" s="8">
        <v>8.6461927237504125E-3</v>
      </c>
      <c r="AL590" s="8">
        <v>0.24688353355163511</v>
      </c>
      <c r="AM590" s="8">
        <v>2.6579725198255424E-5</v>
      </c>
      <c r="AN590" s="8">
        <v>-0.37168505980560429</v>
      </c>
      <c r="AO590" s="8">
        <v>-0.22276063187852191</v>
      </c>
      <c r="AP590" s="8">
        <v>0.49687376017619922</v>
      </c>
      <c r="AQ590" s="8">
        <v>1.1416753386752725</v>
      </c>
    </row>
    <row r="591" spans="32:43" x14ac:dyDescent="0.25">
      <c r="AF591" t="str">
        <v>Ghana</v>
      </c>
      <c r="AG591">
        <v>59.9</v>
      </c>
      <c r="AH591" s="8">
        <v>68.65029598390322</v>
      </c>
      <c r="AI591" s="8">
        <v>-8.7502959839032215</v>
      </c>
      <c r="AJ591" s="8">
        <v>-8.8434972273324259</v>
      </c>
      <c r="AK591" s="8">
        <v>1.0538957726039506E-2</v>
      </c>
      <c r="AL591" s="8">
        <v>-1.9105506650704926</v>
      </c>
      <c r="AM591" s="8">
        <v>1.9439544538731568E-3</v>
      </c>
      <c r="AN591" s="8">
        <v>-0.37168505980560429</v>
      </c>
      <c r="AO591" s="8">
        <v>-0.22143139312898985</v>
      </c>
      <c r="AP591" s="8">
        <v>1.3822267053817521</v>
      </c>
      <c r="AQ591" s="8">
        <v>-8.8434972273324259</v>
      </c>
    </row>
    <row r="592" spans="32:43" x14ac:dyDescent="0.25">
      <c r="AF592" t="str">
        <v>Ghana</v>
      </c>
      <c r="AG592">
        <v>59.4</v>
      </c>
      <c r="AH592" s="8">
        <v>60.017683305552538</v>
      </c>
      <c r="AI592" s="8">
        <v>-0.61768330555253925</v>
      </c>
      <c r="AJ592" s="8">
        <v>-0.62378366182176559</v>
      </c>
      <c r="AK592" s="8">
        <v>9.7796025170172642E-3</v>
      </c>
      <c r="AL592" s="8">
        <v>-0.13481403110547177</v>
      </c>
      <c r="AM592" s="8">
        <v>8.9748981661951748E-6</v>
      </c>
      <c r="AN592" s="8">
        <v>-0.37168505980560429</v>
      </c>
      <c r="AO592" s="8">
        <v>-0.2189088671768594</v>
      </c>
      <c r="AP592" s="8">
        <v>0.36717030259196043</v>
      </c>
      <c r="AQ592" s="8">
        <v>-0.62378366182176559</v>
      </c>
    </row>
    <row r="593" spans="32:43" x14ac:dyDescent="0.25">
      <c r="AF593" t="str">
        <v>Ghana</v>
      </c>
      <c r="AG593">
        <v>58.9</v>
      </c>
      <c r="AH593" s="8">
        <v>58.154475917828293</v>
      </c>
      <c r="AI593" s="8">
        <v>0.74552408217170552</v>
      </c>
      <c r="AJ593" s="8">
        <v>0.7534239252454672</v>
      </c>
      <c r="AK593" s="8">
        <v>1.0485256452650971E-2</v>
      </c>
      <c r="AL593" s="8">
        <v>0.16277425161879694</v>
      </c>
      <c r="AM593" s="8">
        <v>1.4037772715493818E-5</v>
      </c>
      <c r="AN593" s="8">
        <v>-0.37168505980560429</v>
      </c>
      <c r="AO593" s="8">
        <v>-0.21820817628169964</v>
      </c>
      <c r="AP593" s="8">
        <v>0.40345291127812788</v>
      </c>
      <c r="AQ593" s="8">
        <v>0.7534239252454672</v>
      </c>
    </row>
    <row r="594" spans="32:43" x14ac:dyDescent="0.25">
      <c r="AF594" t="str">
        <v>Ghana</v>
      </c>
      <c r="AG594">
        <v>58.3</v>
      </c>
      <c r="AH594" s="8">
        <v>66.863206845585921</v>
      </c>
      <c r="AI594" s="8">
        <v>-8.563206845585924</v>
      </c>
      <c r="AJ594" s="8">
        <v>-8.6808827891670912</v>
      </c>
      <c r="AK594" s="8">
        <v>1.3555757684922856E-2</v>
      </c>
      <c r="AL594" s="8">
        <v>-1.8725582176320181</v>
      </c>
      <c r="AM594" s="8">
        <v>2.4093057472330081E-3</v>
      </c>
      <c r="AN594" s="8">
        <v>-0.37168505980560429</v>
      </c>
      <c r="AO594" s="8">
        <v>-0.21729857715575557</v>
      </c>
      <c r="AP594" s="8">
        <v>1.368414490434831</v>
      </c>
      <c r="AQ594" s="8">
        <v>-8.6808827891670912</v>
      </c>
    </row>
    <row r="595" spans="32:43" x14ac:dyDescent="0.25">
      <c r="AF595" t="str">
        <v>Ghana</v>
      </c>
      <c r="AG595">
        <v>57.9</v>
      </c>
      <c r="AH595" s="8">
        <v>66.683061017656485</v>
      </c>
      <c r="AI595" s="8">
        <v>-8.7830610176564861</v>
      </c>
      <c r="AJ595" s="8">
        <v>-8.906134770096827</v>
      </c>
      <c r="AK595" s="8">
        <v>1.3818986082893423E-2</v>
      </c>
      <c r="AL595" s="8">
        <v>-1.9208911098855996</v>
      </c>
      <c r="AM595" s="8">
        <v>2.5852053128460153E-3</v>
      </c>
      <c r="AN595" s="8">
        <v>-0.36030729595554811</v>
      </c>
      <c r="AO595" s="8">
        <v>-0.21584893812322084</v>
      </c>
      <c r="AP595" s="8">
        <v>1.3859621603368542</v>
      </c>
      <c r="AQ595" s="8">
        <v>-8.906134770096827</v>
      </c>
    </row>
    <row r="596" spans="32:43" x14ac:dyDescent="0.25">
      <c r="AF596" t="str">
        <v>Ghana</v>
      </c>
      <c r="AG596">
        <v>57.6</v>
      </c>
      <c r="AH596" s="8">
        <v>66.598092580780531</v>
      </c>
      <c r="AI596" s="8">
        <v>-8.9980925807805292</v>
      </c>
      <c r="AJ596" s="8">
        <v>-9.1461993008518636</v>
      </c>
      <c r="AK596" s="8">
        <v>1.6193253087929044E-2</v>
      </c>
      <c r="AL596" s="8">
        <v>-1.9702925910561406</v>
      </c>
      <c r="AM596" s="8">
        <v>3.1948888954352246E-3</v>
      </c>
      <c r="AN596" s="8">
        <v>-0.36030729595554811</v>
      </c>
      <c r="AO596" s="8">
        <v>-0.21532777594466809</v>
      </c>
      <c r="AP596" s="8">
        <v>1.4036711121399275</v>
      </c>
      <c r="AQ596" s="8">
        <v>-9.1461993008518636</v>
      </c>
    </row>
    <row r="597" spans="32:43" x14ac:dyDescent="0.25">
      <c r="AF597" t="str">
        <v>Greece</v>
      </c>
      <c r="AG597">
        <v>88</v>
      </c>
      <c r="AH597" s="8">
        <v>81.081843183985541</v>
      </c>
      <c r="AI597" s="8">
        <v>6.9181568160144593</v>
      </c>
      <c r="AJ597" s="8">
        <v>6.9972920650127026</v>
      </c>
      <c r="AK597" s="8">
        <v>1.1309410592410359E-2</v>
      </c>
      <c r="AL597" s="8">
        <v>1.51110752100449</v>
      </c>
      <c r="AM597" s="8">
        <v>1.3059913777937855E-3</v>
      </c>
      <c r="AN597" s="8">
        <v>-0.36030729595554811</v>
      </c>
      <c r="AO597" s="8">
        <v>-0.21349943934394475</v>
      </c>
      <c r="AP597" s="8">
        <v>1.2292711340483393</v>
      </c>
      <c r="AQ597" s="8">
        <v>6.9972920650127026</v>
      </c>
    </row>
    <row r="598" spans="32:43" x14ac:dyDescent="0.25">
      <c r="AF598" t="str">
        <v>Greece</v>
      </c>
      <c r="AG598">
        <v>86</v>
      </c>
      <c r="AH598" s="8">
        <v>80.769861663907349</v>
      </c>
      <c r="AI598" s="8">
        <v>5.2301383360926508</v>
      </c>
      <c r="AJ598" s="8">
        <v>5.290991303223235</v>
      </c>
      <c r="AK598" s="8">
        <v>1.1501241193406141E-2</v>
      </c>
      <c r="AL598" s="8">
        <v>1.1425107027813075</v>
      </c>
      <c r="AM598" s="8">
        <v>7.5937997659416298E-4</v>
      </c>
      <c r="AN598" s="8">
        <v>-0.36030729595554811</v>
      </c>
      <c r="AO598" s="8">
        <v>-0.21349255315569282</v>
      </c>
      <c r="AP598" s="8">
        <v>1.0688829228597991</v>
      </c>
      <c r="AQ598" s="8">
        <v>5.290991303223235</v>
      </c>
    </row>
    <row r="599" spans="32:43" x14ac:dyDescent="0.25">
      <c r="AF599" t="str">
        <v>Greece</v>
      </c>
      <c r="AG599">
        <v>84</v>
      </c>
      <c r="AH599" s="8">
        <v>80.181940853067857</v>
      </c>
      <c r="AI599" s="8">
        <v>3.8180591469321428</v>
      </c>
      <c r="AJ599" s="8">
        <v>3.8615371355010057</v>
      </c>
      <c r="AK599" s="8">
        <v>1.125924393401489E-2</v>
      </c>
      <c r="AL599" s="8">
        <v>0.83394344446917046</v>
      </c>
      <c r="AM599" s="8">
        <v>3.9597703064133777E-4</v>
      </c>
      <c r="AN599" s="8">
        <v>-0.36030729595554811</v>
      </c>
      <c r="AO599" s="8">
        <v>-0.21143748212500671</v>
      </c>
      <c r="AP599" s="8">
        <v>0.91320503966478983</v>
      </c>
      <c r="AQ599" s="8">
        <v>3.8615371355010057</v>
      </c>
    </row>
    <row r="600" spans="32:43" x14ac:dyDescent="0.25">
      <c r="AF600" t="str">
        <v>Greece</v>
      </c>
      <c r="AG600">
        <v>85</v>
      </c>
      <c r="AH600" s="8">
        <v>80.42395410718575</v>
      </c>
      <c r="AI600" s="8">
        <v>4.5760458928142498</v>
      </c>
      <c r="AJ600" s="8">
        <v>4.6310939241912052</v>
      </c>
      <c r="AK600" s="8">
        <v>1.188661518813176E-2</v>
      </c>
      <c r="AL600" s="8">
        <v>0.99982074942837074</v>
      </c>
      <c r="AM600" s="8">
        <v>6.0126471250997909E-4</v>
      </c>
      <c r="AN600" s="8">
        <v>-0.36030729595554811</v>
      </c>
      <c r="AO600" s="8">
        <v>-0.21072607269114046</v>
      </c>
      <c r="AP600" s="8">
        <v>0.99991037069747946</v>
      </c>
      <c r="AQ600" s="8">
        <v>4.6310939241912052</v>
      </c>
    </row>
    <row r="601" spans="32:43" x14ac:dyDescent="0.25">
      <c r="AF601" t="str">
        <v>Greece</v>
      </c>
      <c r="AG601">
        <v>83</v>
      </c>
      <c r="AH601" s="8">
        <v>80.003776902249513</v>
      </c>
      <c r="AI601" s="8">
        <v>2.9962230977504873</v>
      </c>
      <c r="AJ601" s="8">
        <v>3.0343696881937188</v>
      </c>
      <c r="AK601" s="8">
        <v>1.2571503924407782E-2</v>
      </c>
      <c r="AL601" s="8">
        <v>0.65487209475240626</v>
      </c>
      <c r="AM601" s="8">
        <v>2.7300119800730785E-4</v>
      </c>
      <c r="AN601" s="8">
        <v>-0.35059197017921911</v>
      </c>
      <c r="AO601" s="8">
        <v>-0.20816322646479374</v>
      </c>
      <c r="AP601" s="8">
        <v>0.80924167882802867</v>
      </c>
      <c r="AQ601" s="8">
        <v>3.0343696881937188</v>
      </c>
    </row>
    <row r="602" spans="32:43" x14ac:dyDescent="0.25">
      <c r="AF602" t="str">
        <v>Greece</v>
      </c>
      <c r="AG602">
        <v>80</v>
      </c>
      <c r="AH602" s="8">
        <v>78.305010872494876</v>
      </c>
      <c r="AI602" s="8">
        <v>1.6949891275051243</v>
      </c>
      <c r="AJ602" s="8">
        <v>1.713372075160537</v>
      </c>
      <c r="AK602" s="8">
        <v>1.072910427449939E-2</v>
      </c>
      <c r="AL602" s="8">
        <v>0.37012162979441388</v>
      </c>
      <c r="AM602" s="8">
        <v>7.4286033508459015E-5</v>
      </c>
      <c r="AN602" s="8">
        <v>-0.35059197017921911</v>
      </c>
      <c r="AO602" s="8">
        <v>-0.19375091236816891</v>
      </c>
      <c r="AP602" s="8">
        <v>0.6083762238898015</v>
      </c>
      <c r="AQ602" s="8">
        <v>1.713372075160537</v>
      </c>
    </row>
    <row r="603" spans="32:43" x14ac:dyDescent="0.25">
      <c r="AF603" t="str">
        <v>Greece</v>
      </c>
      <c r="AG603">
        <v>79.900000000000006</v>
      </c>
      <c r="AH603" s="8">
        <v>79.658225028500098</v>
      </c>
      <c r="AI603" s="8">
        <v>0.24177497149990756</v>
      </c>
      <c r="AJ603" s="8">
        <v>0.24510809086109059</v>
      </c>
      <c r="AK603" s="8">
        <v>1.3598569306600295E-2</v>
      </c>
      <c r="AL603" s="8">
        <v>5.2871259865451194E-2</v>
      </c>
      <c r="AM603" s="8">
        <v>1.9268541756085691E-6</v>
      </c>
      <c r="AN603" s="8">
        <v>-0.35059197017921911</v>
      </c>
      <c r="AO603" s="8">
        <v>-0.1851797916120147</v>
      </c>
      <c r="AP603" s="8">
        <v>0.22993751295830611</v>
      </c>
      <c r="AQ603" s="8">
        <v>0.24510809086109059</v>
      </c>
    </row>
    <row r="604" spans="32:43" x14ac:dyDescent="0.25">
      <c r="AF604" t="str">
        <v>Greece</v>
      </c>
      <c r="AG604">
        <v>79.400000000000006</v>
      </c>
      <c r="AH604" s="8">
        <v>82.1714812488474</v>
      </c>
      <c r="AI604" s="8">
        <v>-2.7714812488473939</v>
      </c>
      <c r="AJ604" s="8">
        <v>-2.8116101983773656</v>
      </c>
      <c r="AK604" s="8">
        <v>1.4272586417964708E-2</v>
      </c>
      <c r="AL604" s="8">
        <v>-0.60627364903994507</v>
      </c>
      <c r="AM604" s="8">
        <v>2.6610512327891007E-4</v>
      </c>
      <c r="AN604" s="8">
        <v>-0.35059197017921911</v>
      </c>
      <c r="AO604" s="8">
        <v>-0.18497974528315361</v>
      </c>
      <c r="AP604" s="8">
        <v>0.77863576146998614</v>
      </c>
      <c r="AQ604" s="8">
        <v>-2.8116101983773656</v>
      </c>
    </row>
    <row r="605" spans="32:43" x14ac:dyDescent="0.25">
      <c r="AF605" t="str">
        <v>Greece</v>
      </c>
      <c r="AG605">
        <v>79.7</v>
      </c>
      <c r="AH605" s="8">
        <v>78.512730388815513</v>
      </c>
      <c r="AI605" s="8">
        <v>1.1872696111844903</v>
      </c>
      <c r="AJ605" s="8">
        <v>1.2013883778650616</v>
      </c>
      <c r="AK605" s="8">
        <v>1.1752042004652279E-2</v>
      </c>
      <c r="AL605" s="8">
        <v>0.25938899972595941</v>
      </c>
      <c r="AM605" s="8">
        <v>4.0005575521048943E-5</v>
      </c>
      <c r="AN605" s="8">
        <v>-0.35059197017921911</v>
      </c>
      <c r="AO605" s="8">
        <v>-0.18022352298760153</v>
      </c>
      <c r="AP605" s="8">
        <v>0.50930246389150657</v>
      </c>
      <c r="AQ605" s="8">
        <v>1.2013883778650616</v>
      </c>
    </row>
    <row r="606" spans="32:43" x14ac:dyDescent="0.25">
      <c r="AF606" t="str">
        <v>Greece</v>
      </c>
      <c r="AG606">
        <v>79.3</v>
      </c>
      <c r="AH606" s="8">
        <v>78.015539697684233</v>
      </c>
      <c r="AI606" s="8">
        <v>1.2844603023157646</v>
      </c>
      <c r="AJ606" s="8">
        <v>1.3010023527122621</v>
      </c>
      <c r="AK606" s="8">
        <v>1.271485048586694E-2</v>
      </c>
      <c r="AL606" s="8">
        <v>0.28075955764015648</v>
      </c>
      <c r="AM606" s="8">
        <v>5.0758380431470415E-5</v>
      </c>
      <c r="AN606" s="8">
        <v>-0.35059197017921911</v>
      </c>
      <c r="AO606" s="8">
        <v>-0.17870083726839478</v>
      </c>
      <c r="AP606" s="8">
        <v>0.52986749064285543</v>
      </c>
      <c r="AQ606" s="8">
        <v>1.3010023527122621</v>
      </c>
    </row>
    <row r="607" spans="32:43" x14ac:dyDescent="0.25">
      <c r="AF607" t="str">
        <v>Greece</v>
      </c>
      <c r="AG607">
        <v>79.2</v>
      </c>
      <c r="AH607" s="8">
        <v>78.110045084305455</v>
      </c>
      <c r="AI607" s="8">
        <v>1.0899549156945483</v>
      </c>
      <c r="AJ607" s="8">
        <v>1.1043473188898509</v>
      </c>
      <c r="AK607" s="8">
        <v>1.3032497067834374E-2</v>
      </c>
      <c r="AL607" s="8">
        <v>0.23828256863162106</v>
      </c>
      <c r="AM607" s="8">
        <v>3.7486883201676521E-5</v>
      </c>
      <c r="AN607" s="8">
        <v>-0.35059197017921911</v>
      </c>
      <c r="AO607" s="8">
        <v>-0.17800195329577378</v>
      </c>
      <c r="AP607" s="8">
        <v>0.48814195541012562</v>
      </c>
      <c r="AQ607" s="8">
        <v>1.1043473188898509</v>
      </c>
    </row>
    <row r="608" spans="32:43" x14ac:dyDescent="0.25">
      <c r="AF608" t="str">
        <v>Greece</v>
      </c>
      <c r="AG608">
        <v>79.099999999999994</v>
      </c>
      <c r="AH608" s="8">
        <v>77.38355212854708</v>
      </c>
      <c r="AI608" s="8">
        <v>1.7164478714529139</v>
      </c>
      <c r="AJ608" s="8">
        <v>1.7397804425613408</v>
      </c>
      <c r="AK608" s="8">
        <v>1.3411215885422973E-2</v>
      </c>
      <c r="AL608" s="8">
        <v>0.37531653376078478</v>
      </c>
      <c r="AM608" s="8">
        <v>9.5740871727626717E-5</v>
      </c>
      <c r="AN608" s="8">
        <v>-0.35059197017921911</v>
      </c>
      <c r="AO608" s="8">
        <v>-0.17310748138557855</v>
      </c>
      <c r="AP608" s="8">
        <v>0.6126308299137293</v>
      </c>
      <c r="AQ608" s="8">
        <v>1.7397804425613408</v>
      </c>
    </row>
    <row r="609" spans="32:43" x14ac:dyDescent="0.25">
      <c r="AF609" t="str">
        <v>Greece</v>
      </c>
      <c r="AG609">
        <v>79</v>
      </c>
      <c r="AH609" s="8">
        <v>75.488475089054134</v>
      </c>
      <c r="AI609" s="8">
        <v>3.5115249109458659</v>
      </c>
      <c r="AJ609" s="8">
        <v>3.5611221147302556</v>
      </c>
      <c r="AK609" s="8">
        <v>1.3927408885877743E-2</v>
      </c>
      <c r="AL609" s="8">
        <v>0.76802697765887507</v>
      </c>
      <c r="AM609" s="8">
        <v>4.165665500917593E-4</v>
      </c>
      <c r="AN609" s="8">
        <v>-0.337689309602062</v>
      </c>
      <c r="AO609" s="8">
        <v>-0.17276831324948036</v>
      </c>
      <c r="AP609" s="8">
        <v>0.87637148382342689</v>
      </c>
      <c r="AQ609" s="8">
        <v>3.5611221147302556</v>
      </c>
    </row>
    <row r="610" spans="32:43" x14ac:dyDescent="0.25">
      <c r="AF610" t="str">
        <v>Greece</v>
      </c>
      <c r="AG610">
        <v>78.7</v>
      </c>
      <c r="AH610" s="8">
        <v>76.349476395756554</v>
      </c>
      <c r="AI610" s="8">
        <v>2.350523604243449</v>
      </c>
      <c r="AJ610" s="8">
        <v>2.390698394604803</v>
      </c>
      <c r="AK610" s="8">
        <v>1.6804625147203177E-2</v>
      </c>
      <c r="AL610" s="8">
        <v>0.51484899417490049</v>
      </c>
      <c r="AM610" s="8">
        <v>2.2652635872861355E-4</v>
      </c>
      <c r="AN610" s="8">
        <v>-0.337689309602062</v>
      </c>
      <c r="AO610" s="8">
        <v>-0.17137991292217411</v>
      </c>
      <c r="AP610" s="8">
        <v>0.71752978626319097</v>
      </c>
      <c r="AQ610" s="8">
        <v>2.390698394604803</v>
      </c>
    </row>
    <row r="611" spans="32:43" x14ac:dyDescent="0.25">
      <c r="AF611" t="str">
        <v>Greece</v>
      </c>
      <c r="AG611">
        <v>78.2</v>
      </c>
      <c r="AH611" s="8">
        <v>75.778047173944884</v>
      </c>
      <c r="AI611" s="8">
        <v>2.4219528260551186</v>
      </c>
      <c r="AJ611" s="8">
        <v>2.4655830059774502</v>
      </c>
      <c r="AK611" s="8">
        <v>1.7695684881245774E-2</v>
      </c>
      <c r="AL611" s="8">
        <v>0.53073511063773438</v>
      </c>
      <c r="AM611" s="8">
        <v>2.5371548064710459E-4</v>
      </c>
      <c r="AN611" s="8">
        <v>-0.337689309602062</v>
      </c>
      <c r="AO611" s="8">
        <v>-0.16929467964681658</v>
      </c>
      <c r="AP611" s="8">
        <v>0.72851569004224914</v>
      </c>
      <c r="AQ611" s="8">
        <v>2.4655830059774502</v>
      </c>
    </row>
    <row r="612" spans="32:43" x14ac:dyDescent="0.25">
      <c r="AF612" t="str">
        <v>Guatemala</v>
      </c>
      <c r="AG612">
        <v>71.7</v>
      </c>
      <c r="AH612" s="8">
        <v>66.354716941599847</v>
      </c>
      <c r="AI612" s="8">
        <v>5.3452830584001561</v>
      </c>
      <c r="AJ612" s="8">
        <v>5.3881117803057199</v>
      </c>
      <c r="AK612" s="8">
        <v>7.9487441337257082E-3</v>
      </c>
      <c r="AL612" s="8">
        <v>1.1655712264295579</v>
      </c>
      <c r="AM612" s="8">
        <v>5.4426705414538585E-4</v>
      </c>
      <c r="AN612" s="8">
        <v>-0.337689309602062</v>
      </c>
      <c r="AO612" s="8">
        <v>-0.16925908785710331</v>
      </c>
      <c r="AP612" s="8">
        <v>1.0796162403509675</v>
      </c>
      <c r="AQ612" s="8">
        <v>5.3881117803057199</v>
      </c>
    </row>
    <row r="613" spans="32:43" x14ac:dyDescent="0.25">
      <c r="AF613" t="str">
        <v>Guatemala</v>
      </c>
      <c r="AG613">
        <v>71.400000000000006</v>
      </c>
      <c r="AH613" s="8">
        <v>66.129497971003985</v>
      </c>
      <c r="AI613" s="8">
        <v>5.2705020289960203</v>
      </c>
      <c r="AJ613" s="8">
        <v>5.3129489810311812</v>
      </c>
      <c r="AK613" s="8">
        <v>7.9893392891045804E-3</v>
      </c>
      <c r="AL613" s="8">
        <v>1.1492882866307981</v>
      </c>
      <c r="AM613" s="8">
        <v>5.3189081527231388E-4</v>
      </c>
      <c r="AN613" s="8">
        <v>-0.337689309602062</v>
      </c>
      <c r="AO613" s="8">
        <v>-0.16823383562676589</v>
      </c>
      <c r="AP613" s="8">
        <v>1.0720486400489477</v>
      </c>
      <c r="AQ613" s="8">
        <v>5.3129489810311812</v>
      </c>
    </row>
    <row r="614" spans="32:43" x14ac:dyDescent="0.25">
      <c r="AF614" t="str">
        <v>Guatemala</v>
      </c>
      <c r="AG614">
        <v>71.3</v>
      </c>
      <c r="AH614" s="8">
        <v>65.872027810327751</v>
      </c>
      <c r="AI614" s="8">
        <v>5.4279721896722464</v>
      </c>
      <c r="AJ614" s="8">
        <v>5.4720330464822018</v>
      </c>
      <c r="AK614" s="8">
        <v>8.0520085379018076E-3</v>
      </c>
      <c r="AL614" s="8">
        <v>1.1836636969298289</v>
      </c>
      <c r="AM614" s="8">
        <v>5.6864599482606354E-4</v>
      </c>
      <c r="AN614" s="8">
        <v>-0.337689309602062</v>
      </c>
      <c r="AO614" s="8">
        <v>-0.16801297099389303</v>
      </c>
      <c r="AP614" s="8">
        <v>1.0879630953896502</v>
      </c>
      <c r="AQ614" s="8">
        <v>5.4720330464822018</v>
      </c>
    </row>
    <row r="615" spans="32:43" x14ac:dyDescent="0.25">
      <c r="AF615" t="str">
        <v>Guatemala</v>
      </c>
      <c r="AG615">
        <v>71.099999999999994</v>
      </c>
      <c r="AH615" s="8">
        <v>65.725486776492687</v>
      </c>
      <c r="AI615" s="8">
        <v>5.3745132235073072</v>
      </c>
      <c r="AJ615" s="8">
        <v>5.417698082439208</v>
      </c>
      <c r="AK615" s="8">
        <v>7.97107152793897E-3</v>
      </c>
      <c r="AL615" s="8">
        <v>1.1719582286081622</v>
      </c>
      <c r="AM615" s="8">
        <v>5.5180628047371073E-4</v>
      </c>
      <c r="AN615" s="8">
        <v>-0.337689309602062</v>
      </c>
      <c r="AO615" s="8">
        <v>-0.16741438713795273</v>
      </c>
      <c r="AP615" s="8">
        <v>1.0825701956954856</v>
      </c>
      <c r="AQ615" s="8">
        <v>5.417698082439208</v>
      </c>
    </row>
    <row r="616" spans="32:43" x14ac:dyDescent="0.25">
      <c r="AF616" t="str">
        <v>Guatemala</v>
      </c>
      <c r="AG616">
        <v>77</v>
      </c>
      <c r="AH616" s="8">
        <v>65.561829387251734</v>
      </c>
      <c r="AI616" s="8">
        <v>11.438170612748266</v>
      </c>
      <c r="AJ616" s="8">
        <v>11.530789778424703</v>
      </c>
      <c r="AK616" s="8">
        <v>8.032334944631233E-3</v>
      </c>
      <c r="AL616" s="8">
        <v>2.4942672109513353</v>
      </c>
      <c r="AM616" s="8">
        <v>2.5188381001195709E-3</v>
      </c>
      <c r="AN616" s="8">
        <v>-0.337689309602062</v>
      </c>
      <c r="AO616" s="8">
        <v>-0.1670504666400682</v>
      </c>
      <c r="AP616" s="8">
        <v>1.5793249225385304</v>
      </c>
      <c r="AQ616" s="8">
        <v>11.530789778424703</v>
      </c>
    </row>
    <row r="617" spans="32:43" x14ac:dyDescent="0.25">
      <c r="AF617" t="str">
        <v>Guatemala</v>
      </c>
      <c r="AG617">
        <v>76</v>
      </c>
      <c r="AH617" s="8">
        <v>65.614685298742685</v>
      </c>
      <c r="AI617" s="8">
        <v>10.385314701257315</v>
      </c>
      <c r="AJ617" s="8">
        <v>10.470520582062445</v>
      </c>
      <c r="AK617" s="8">
        <v>8.1376928813932051E-3</v>
      </c>
      <c r="AL617" s="8">
        <v>2.264796229550786</v>
      </c>
      <c r="AM617" s="8">
        <v>2.1041571878538763E-3</v>
      </c>
      <c r="AN617" s="8">
        <v>-0.337689309602062</v>
      </c>
      <c r="AO617" s="8">
        <v>-0.16033202765322702</v>
      </c>
      <c r="AP617" s="8">
        <v>1.5049239946092912</v>
      </c>
      <c r="AQ617" s="8">
        <v>10.470520582062445</v>
      </c>
    </row>
    <row r="618" spans="32:43" x14ac:dyDescent="0.25">
      <c r="AF618" t="str">
        <v>Guatemala</v>
      </c>
      <c r="AG618">
        <v>79</v>
      </c>
      <c r="AH618" s="8">
        <v>71.399584875304001</v>
      </c>
      <c r="AI618" s="8">
        <v>7.6004151246959992</v>
      </c>
      <c r="AJ618" s="8">
        <v>7.6777158379261259</v>
      </c>
      <c r="AK618" s="8">
        <v>1.006819148584254E-2</v>
      </c>
      <c r="AL618" s="8">
        <v>1.6590895932270118</v>
      </c>
      <c r="AM618" s="8">
        <v>1.3997673853837096E-3</v>
      </c>
      <c r="AN618" s="8">
        <v>-0.337689309602062</v>
      </c>
      <c r="AO618" s="8">
        <v>-0.15998708303636705</v>
      </c>
      <c r="AP618" s="8">
        <v>1.2880565178698533</v>
      </c>
      <c r="AQ618" s="8">
        <v>7.6777158379261259</v>
      </c>
    </row>
    <row r="619" spans="32:43" x14ac:dyDescent="0.25">
      <c r="AF619" t="str">
        <v>Guatemala</v>
      </c>
      <c r="AG619">
        <v>75</v>
      </c>
      <c r="AH619" s="8">
        <v>64.84803810295999</v>
      </c>
      <c r="AI619" s="8">
        <v>10.15196189704001</v>
      </c>
      <c r="AJ619" s="8">
        <v>10.239957073797969</v>
      </c>
      <c r="AK619" s="8">
        <v>8.5933150035483272E-3</v>
      </c>
      <c r="AL619" s="8">
        <v>2.2144160617907636</v>
      </c>
      <c r="AM619" s="8">
        <v>2.125187921684168E-3</v>
      </c>
      <c r="AN619" s="8">
        <v>-0.32163939638952632</v>
      </c>
      <c r="AO619" s="8">
        <v>-0.15914885514614258</v>
      </c>
      <c r="AP619" s="8">
        <v>1.4880914158044067</v>
      </c>
      <c r="AQ619" s="8">
        <v>10.239957073797969</v>
      </c>
    </row>
    <row r="620" spans="32:43" x14ac:dyDescent="0.25">
      <c r="AF620" t="str">
        <v>Guatemala</v>
      </c>
      <c r="AG620">
        <v>69.7</v>
      </c>
      <c r="AH620" s="8">
        <v>70.547065340904382</v>
      </c>
      <c r="AI620" s="8">
        <v>-0.84706534090437913</v>
      </c>
      <c r="AJ620" s="8">
        <v>-0.85636934244272278</v>
      </c>
      <c r="AK620" s="8">
        <v>1.0864472929174172E-2</v>
      </c>
      <c r="AL620" s="8">
        <v>-0.18497974528315361</v>
      </c>
      <c r="AM620" s="8">
        <v>1.8791922808323883E-5</v>
      </c>
      <c r="AN620" s="8">
        <v>-0.32163939638952632</v>
      </c>
      <c r="AO620" s="8">
        <v>-0.15725216515161189</v>
      </c>
      <c r="AP620" s="8">
        <v>0.43009271707755481</v>
      </c>
      <c r="AQ620" s="8">
        <v>-0.85636934244272278</v>
      </c>
    </row>
    <row r="621" spans="32:43" x14ac:dyDescent="0.25">
      <c r="AF621" t="str">
        <v>Guatemala</v>
      </c>
      <c r="AG621">
        <v>69.2</v>
      </c>
      <c r="AH621" s="8">
        <v>69.310236604520895</v>
      </c>
      <c r="AI621" s="8">
        <v>-0.11023660452089246</v>
      </c>
      <c r="AJ621" s="8">
        <v>-0.11145971742800799</v>
      </c>
      <c r="AK621" s="8">
        <v>1.0973587008288916E-2</v>
      </c>
      <c r="AL621" s="8">
        <v>-2.4074487356490475E-2</v>
      </c>
      <c r="AM621" s="8">
        <v>3.2153245889633102E-7</v>
      </c>
      <c r="AN621" s="8">
        <v>-0.32163939638952632</v>
      </c>
      <c r="AO621" s="8">
        <v>-0.15434726725773981</v>
      </c>
      <c r="AP621" s="8">
        <v>0.15515955451241303</v>
      </c>
      <c r="AQ621" s="8">
        <v>-0.11145971742800799</v>
      </c>
    </row>
    <row r="622" spans="32:43" x14ac:dyDescent="0.25">
      <c r="AF622" t="str">
        <v>Guinea</v>
      </c>
      <c r="AG622">
        <v>58.1</v>
      </c>
      <c r="AH622" s="8">
        <v>59.273547334724483</v>
      </c>
      <c r="AI622" s="8">
        <v>-1.173547334724482</v>
      </c>
      <c r="AJ622" s="8">
        <v>-1.1844957099812197</v>
      </c>
      <c r="AK622" s="8">
        <v>9.2430687291481777E-3</v>
      </c>
      <c r="AL622" s="8">
        <v>-0.25606617667158027</v>
      </c>
      <c r="AM622" s="8">
        <v>3.0586057561203418E-5</v>
      </c>
      <c r="AN622" s="8">
        <v>-0.32163939638952632</v>
      </c>
      <c r="AO622" s="8">
        <v>-0.15197795925204829</v>
      </c>
      <c r="AP622" s="8">
        <v>0.50602981796686675</v>
      </c>
      <c r="AQ622" s="8">
        <v>-1.1844957099812197</v>
      </c>
    </row>
    <row r="623" spans="32:43" x14ac:dyDescent="0.25">
      <c r="AF623" t="str">
        <v>Guinea</v>
      </c>
      <c r="AG623">
        <v>58.8</v>
      </c>
      <c r="AH623" s="8">
        <v>59.44679868314843</v>
      </c>
      <c r="AI623" s="8">
        <v>-0.64679868314843247</v>
      </c>
      <c r="AJ623" s="8">
        <v>-0.65284899081717296</v>
      </c>
      <c r="AK623" s="8">
        <v>9.2675454107193998E-3</v>
      </c>
      <c r="AL623" s="8">
        <v>-0.14113219541404878</v>
      </c>
      <c r="AM623" s="8">
        <v>9.3160225662535129E-6</v>
      </c>
      <c r="AN623" s="8">
        <v>-0.32163939638952632</v>
      </c>
      <c r="AO623" s="8">
        <v>-0.1507012117154039</v>
      </c>
      <c r="AP623" s="8">
        <v>0.37567565187811786</v>
      </c>
      <c r="AQ623" s="8">
        <v>-0.65284899081717296</v>
      </c>
    </row>
    <row r="624" spans="32:43" x14ac:dyDescent="0.25">
      <c r="AF624" t="str">
        <v>Guinea</v>
      </c>
      <c r="AG624">
        <v>58.4</v>
      </c>
      <c r="AH624" s="8">
        <v>59.215756486897021</v>
      </c>
      <c r="AI624" s="8">
        <v>-0.81575648689702263</v>
      </c>
      <c r="AJ624" s="8">
        <v>-0.82341480157861113</v>
      </c>
      <c r="AK624" s="8">
        <v>9.3006764839621767E-3</v>
      </c>
      <c r="AL624" s="8">
        <v>-0.17800195329577378</v>
      </c>
      <c r="AM624" s="8">
        <v>1.4872781993508107E-5</v>
      </c>
      <c r="AN624" s="8">
        <v>-0.32163939638952632</v>
      </c>
      <c r="AO624" s="8">
        <v>-0.14653771244802044</v>
      </c>
      <c r="AP624" s="8">
        <v>0.42190277706572848</v>
      </c>
      <c r="AQ624" s="8">
        <v>-0.82341480157861113</v>
      </c>
    </row>
    <row r="625" spans="32:43" x14ac:dyDescent="0.25">
      <c r="AF625" t="str">
        <v>Guinea</v>
      </c>
      <c r="AG625">
        <v>58.1</v>
      </c>
      <c r="AH625" s="8">
        <v>67.866043350649505</v>
      </c>
      <c r="AI625" s="8">
        <v>-9.7660433506495039</v>
      </c>
      <c r="AJ625" s="8">
        <v>-9.8749858142748188</v>
      </c>
      <c r="AK625" s="8">
        <v>1.1032164063246763E-2</v>
      </c>
      <c r="AL625" s="8">
        <v>-2.1328618656341534</v>
      </c>
      <c r="AM625" s="8">
        <v>2.5373127833216427E-3</v>
      </c>
      <c r="AN625" s="8">
        <v>-0.31204933220437475</v>
      </c>
      <c r="AO625" s="8">
        <v>-0.14643674713490371</v>
      </c>
      <c r="AP625" s="8">
        <v>1.4604320818285776</v>
      </c>
      <c r="AQ625" s="8">
        <v>-9.8749858142748188</v>
      </c>
    </row>
    <row r="626" spans="32:43" x14ac:dyDescent="0.25">
      <c r="AF626" t="str">
        <v>Guinea</v>
      </c>
      <c r="AG626">
        <v>57.8</v>
      </c>
      <c r="AH626" s="8">
        <v>58.94737324577099</v>
      </c>
      <c r="AI626" s="8">
        <v>-1.1473732457709929</v>
      </c>
      <c r="AJ626" s="8">
        <v>-1.1580321259208484</v>
      </c>
      <c r="AK626" s="8">
        <v>9.2043043636459813E-3</v>
      </c>
      <c r="AL626" s="8">
        <v>-0.2503501342095707</v>
      </c>
      <c r="AM626" s="8">
        <v>2.911203210597487E-5</v>
      </c>
      <c r="AN626" s="8">
        <v>-0.31204933220437475</v>
      </c>
      <c r="AO626" s="8">
        <v>-0.1458336029087523</v>
      </c>
      <c r="AP626" s="8">
        <v>0.5003500117013796</v>
      </c>
      <c r="AQ626" s="8">
        <v>-1.1580321259208484</v>
      </c>
    </row>
    <row r="627" spans="32:43" x14ac:dyDescent="0.25">
      <c r="AF627" t="str">
        <v>Guinea</v>
      </c>
      <c r="AG627">
        <v>57.3</v>
      </c>
      <c r="AH627" s="8">
        <v>58.730148404873205</v>
      </c>
      <c r="AI627" s="8">
        <v>-1.4301484048732078</v>
      </c>
      <c r="AJ627" s="8">
        <v>-1.4436230731797401</v>
      </c>
      <c r="AK627" s="8">
        <v>9.3339241779038674E-3</v>
      </c>
      <c r="AL627" s="8">
        <v>-0.31207043451770816</v>
      </c>
      <c r="AM627" s="8">
        <v>4.5878819324905159E-5</v>
      </c>
      <c r="AN627" s="8">
        <v>-0.31204933220437475</v>
      </c>
      <c r="AO627" s="8">
        <v>-0.14252347599900012</v>
      </c>
      <c r="AP627" s="8">
        <v>0.55863264720002548</v>
      </c>
      <c r="AQ627" s="8">
        <v>-1.4436230731797401</v>
      </c>
    </row>
    <row r="628" spans="32:43" x14ac:dyDescent="0.25">
      <c r="AF628" t="str">
        <v>Guinea</v>
      </c>
      <c r="AG628">
        <v>56.8</v>
      </c>
      <c r="AH628" s="8">
        <v>67.037225554745788</v>
      </c>
      <c r="AI628" s="8">
        <v>-10.237225554745791</v>
      </c>
      <c r="AJ628" s="8">
        <v>-10.359592509018356</v>
      </c>
      <c r="AK628" s="8">
        <v>1.1811946673196013E-2</v>
      </c>
      <c r="AL628" s="8">
        <v>-2.2366479839318103</v>
      </c>
      <c r="AM628" s="8">
        <v>2.9898345647200162E-3</v>
      </c>
      <c r="AN628" s="8">
        <v>-0.31204933220437475</v>
      </c>
      <c r="AO628" s="8">
        <v>-0.14225351110742313</v>
      </c>
      <c r="AP628" s="8">
        <v>1.4955427054858079</v>
      </c>
      <c r="AQ628" s="8">
        <v>-10.359592509018356</v>
      </c>
    </row>
    <row r="629" spans="32:43" x14ac:dyDescent="0.25">
      <c r="AF629" t="str">
        <v>Guinea</v>
      </c>
      <c r="AG629">
        <v>56.4</v>
      </c>
      <c r="AH629" s="8">
        <v>66.14358082562083</v>
      </c>
      <c r="AI629" s="8">
        <v>-9.7435808256208318</v>
      </c>
      <c r="AJ629" s="8">
        <v>-9.8600731694563724</v>
      </c>
      <c r="AK629" s="8">
        <v>1.1814551660366955E-2</v>
      </c>
      <c r="AL629" s="8">
        <v>-2.1287983758781839</v>
      </c>
      <c r="AM629" s="8">
        <v>2.7090552105778361E-3</v>
      </c>
      <c r="AN629" s="8">
        <v>-0.31204933220437475</v>
      </c>
      <c r="AO629" s="8">
        <v>-0.14113219541404878</v>
      </c>
      <c r="AP629" s="8">
        <v>1.4590402242152831</v>
      </c>
      <c r="AQ629" s="8">
        <v>-9.8600731694563724</v>
      </c>
    </row>
    <row r="630" spans="32:43" x14ac:dyDescent="0.25">
      <c r="AF630" t="str">
        <v>Guinea-Bissau</v>
      </c>
      <c r="AG630">
        <v>58.4</v>
      </c>
      <c r="AH630" s="8">
        <v>60.742221062513295</v>
      </c>
      <c r="AI630" s="8">
        <v>-2.3422210625132962</v>
      </c>
      <c r="AJ630" s="8">
        <v>-2.3630049347333131</v>
      </c>
      <c r="AK630" s="8">
        <v>8.7955263717477486E-3</v>
      </c>
      <c r="AL630" s="8">
        <v>-0.51095354967020379</v>
      </c>
      <c r="AM630" s="8">
        <v>1.1583276601730514E-4</v>
      </c>
      <c r="AN630" s="8">
        <v>-0.31204933220437475</v>
      </c>
      <c r="AO630" s="8">
        <v>-0.13882287024325682</v>
      </c>
      <c r="AP630" s="8">
        <v>0.71481014938947518</v>
      </c>
      <c r="AQ630" s="8">
        <v>-2.3630049347333131</v>
      </c>
    </row>
    <row r="631" spans="32:43" x14ac:dyDescent="0.25">
      <c r="AF631" t="str">
        <v>Guinea-Bissau</v>
      </c>
      <c r="AG631">
        <v>58.1</v>
      </c>
      <c r="AH631" s="8">
        <v>60.5107536923162</v>
      </c>
      <c r="AI631" s="8">
        <v>-2.4107536923161987</v>
      </c>
      <c r="AJ631" s="8">
        <v>-2.4323549425903326</v>
      </c>
      <c r="AK631" s="8">
        <v>8.8807969165592346E-3</v>
      </c>
      <c r="AL631" s="8">
        <v>-0.52592650754921277</v>
      </c>
      <c r="AM631" s="8">
        <v>1.2392136069810624E-4</v>
      </c>
      <c r="AN631" s="8">
        <v>-0.31204933220437475</v>
      </c>
      <c r="AO631" s="8">
        <v>-0.13856876281491828</v>
      </c>
      <c r="AP631" s="8">
        <v>0.72520790643043376</v>
      </c>
      <c r="AQ631" s="8">
        <v>-2.4323549425903326</v>
      </c>
    </row>
    <row r="632" spans="32:43" x14ac:dyDescent="0.25">
      <c r="AF632" t="str">
        <v>Guinea-Bissau</v>
      </c>
      <c r="AG632">
        <v>57.6</v>
      </c>
      <c r="AH632" s="8">
        <v>60.213621470346233</v>
      </c>
      <c r="AI632" s="8">
        <v>-2.6136214703462315</v>
      </c>
      <c r="AJ632" s="8">
        <v>-2.6372211713632985</v>
      </c>
      <c r="AK632" s="8">
        <v>8.9486999700018784E-3</v>
      </c>
      <c r="AL632" s="8">
        <v>-0.5702033790393356</v>
      </c>
      <c r="AM632" s="8">
        <v>1.4678895861569278E-4</v>
      </c>
      <c r="AN632" s="8">
        <v>-0.31204933220437475</v>
      </c>
      <c r="AO632" s="8">
        <v>-0.13827485700422187</v>
      </c>
      <c r="AP632" s="8">
        <v>0.75511812257377031</v>
      </c>
      <c r="AQ632" s="8">
        <v>-2.6372211713632985</v>
      </c>
    </row>
    <row r="633" spans="32:43" x14ac:dyDescent="0.25">
      <c r="AF633" t="str">
        <v>Guinea-Bissau</v>
      </c>
      <c r="AG633">
        <v>57.1</v>
      </c>
      <c r="AH633" s="8">
        <v>60.116768252908145</v>
      </c>
      <c r="AI633" s="8">
        <v>-3.0167682529081432</v>
      </c>
      <c r="AJ633" s="8">
        <v>-3.0436082876370003</v>
      </c>
      <c r="AK633" s="8">
        <v>8.8184918006301675E-3</v>
      </c>
      <c r="AL633" s="8">
        <v>-0.65811307445723799</v>
      </c>
      <c r="AM633" s="8">
        <v>1.926691433147962E-4</v>
      </c>
      <c r="AN633" s="8">
        <v>-0.31204933220437475</v>
      </c>
      <c r="AO633" s="8">
        <v>-0.13690140066161058</v>
      </c>
      <c r="AP633" s="8">
        <v>0.81124168683397802</v>
      </c>
      <c r="AQ633" s="8">
        <v>-3.0436082876370003</v>
      </c>
    </row>
    <row r="634" spans="32:43" x14ac:dyDescent="0.25">
      <c r="AF634" t="str">
        <v>Guinea-Bissau</v>
      </c>
      <c r="AG634">
        <v>56.7</v>
      </c>
      <c r="AH634" s="8">
        <v>59.984609655404235</v>
      </c>
      <c r="AI634" s="8">
        <v>-3.2846096554042319</v>
      </c>
      <c r="AJ634" s="8">
        <v>-3.3139176355707427</v>
      </c>
      <c r="AK634" s="8">
        <v>8.8439072389507462E-3</v>
      </c>
      <c r="AL634" s="8">
        <v>-0.71655231426097277</v>
      </c>
      <c r="AM634" s="8">
        <v>2.2906985139581869E-4</v>
      </c>
      <c r="AN634" s="8">
        <v>-0.31204933220437475</v>
      </c>
      <c r="AO634" s="8">
        <v>-0.13481403110547177</v>
      </c>
      <c r="AP634" s="8">
        <v>0.84649413126197914</v>
      </c>
      <c r="AQ634" s="8">
        <v>-3.3139176355707427</v>
      </c>
    </row>
    <row r="635" spans="32:43" x14ac:dyDescent="0.25">
      <c r="AF635" t="str">
        <v>Guinea-Bissau</v>
      </c>
      <c r="AG635">
        <v>56.3</v>
      </c>
      <c r="AH635" s="8">
        <v>60.233077112160863</v>
      </c>
      <c r="AI635" s="8">
        <v>-3.9330771121608663</v>
      </c>
      <c r="AJ635" s="8">
        <v>-3.9681594349451395</v>
      </c>
      <c r="AK635" s="8">
        <v>8.8409559543714197E-3</v>
      </c>
      <c r="AL635" s="8">
        <v>-0.85801711823306281</v>
      </c>
      <c r="AM635" s="8">
        <v>3.2833545952970977E-4</v>
      </c>
      <c r="AN635" s="8">
        <v>-0.31204933220437475</v>
      </c>
      <c r="AO635" s="8">
        <v>-0.13169382427668092</v>
      </c>
      <c r="AP635" s="8">
        <v>0.92629213439015168</v>
      </c>
      <c r="AQ635" s="8">
        <v>-3.9681594349451395</v>
      </c>
    </row>
    <row r="636" spans="32:43" x14ac:dyDescent="0.25">
      <c r="AF636" t="str">
        <v>Guyana</v>
      </c>
      <c r="AG636">
        <v>66</v>
      </c>
      <c r="AH636" s="8">
        <v>64.511593523686258</v>
      </c>
      <c r="AI636" s="8">
        <v>1.4884064763137417</v>
      </c>
      <c r="AJ636" s="8">
        <v>1.5006162787191364</v>
      </c>
      <c r="AK636" s="8">
        <v>8.1365253586456725E-3</v>
      </c>
      <c r="AL636" s="8">
        <v>0.32458673507698538</v>
      </c>
      <c r="AM636" s="8">
        <v>4.3213418540041574E-5</v>
      </c>
      <c r="AN636" s="8">
        <v>-0.31204933220437475</v>
      </c>
      <c r="AO636" s="8">
        <v>-0.12983820281789557</v>
      </c>
      <c r="AP636" s="8">
        <v>0.56972513993765916</v>
      </c>
      <c r="AQ636" s="8">
        <v>1.5006162787191364</v>
      </c>
    </row>
    <row r="637" spans="32:43" x14ac:dyDescent="0.25">
      <c r="AF637" t="str">
        <v>Guyana</v>
      </c>
      <c r="AG637">
        <v>65.900000000000006</v>
      </c>
      <c r="AH637" s="8">
        <v>64.598579773693245</v>
      </c>
      <c r="AI637" s="8">
        <v>1.3014202263067602</v>
      </c>
      <c r="AJ637" s="8">
        <v>1.3121233765939866</v>
      </c>
      <c r="AK637" s="8">
        <v>8.157121866854888E-3</v>
      </c>
      <c r="AL637" s="8">
        <v>0.28381234220890172</v>
      </c>
      <c r="AM637" s="8">
        <v>3.3122768659829118E-5</v>
      </c>
      <c r="AN637" s="8">
        <v>-0.29295400660571042</v>
      </c>
      <c r="AO637" s="8">
        <v>-0.12815433958551867</v>
      </c>
      <c r="AP637" s="8">
        <v>0.53274040789947752</v>
      </c>
      <c r="AQ637" s="8">
        <v>1.3121233765939866</v>
      </c>
    </row>
    <row r="638" spans="32:43" x14ac:dyDescent="0.25">
      <c r="AF638" t="str">
        <v>Guyana</v>
      </c>
      <c r="AG638">
        <v>65.8</v>
      </c>
      <c r="AH638" s="8">
        <v>71.468427097209826</v>
      </c>
      <c r="AI638" s="8">
        <v>-5.668427097209829</v>
      </c>
      <c r="AJ638" s="8">
        <v>-5.7224419741734112</v>
      </c>
      <c r="AK638" s="8">
        <v>9.4391305682717964E-3</v>
      </c>
      <c r="AL638" s="8">
        <v>-1.2369642463555555</v>
      </c>
      <c r="AM638" s="8">
        <v>7.2901274957209126E-4</v>
      </c>
      <c r="AN638" s="8">
        <v>-0.29295400660571042</v>
      </c>
      <c r="AO638" s="8">
        <v>-0.12694007153037082</v>
      </c>
      <c r="AP638" s="8">
        <v>1.1121889436402232</v>
      </c>
      <c r="AQ638" s="8">
        <v>-5.7224419741734112</v>
      </c>
    </row>
    <row r="639" spans="32:43" x14ac:dyDescent="0.25">
      <c r="AF639" t="str">
        <v>Guyana</v>
      </c>
      <c r="AG639">
        <v>65.599999999999994</v>
      </c>
      <c r="AH639" s="8">
        <v>64.244165248698977</v>
      </c>
      <c r="AI639" s="8">
        <v>1.3558347513010176</v>
      </c>
      <c r="AJ639" s="8">
        <v>1.3668489490119053</v>
      </c>
      <c r="AK639" s="8">
        <v>8.0580942896798895E-3</v>
      </c>
      <c r="AL639" s="8">
        <v>0.29566424460202367</v>
      </c>
      <c r="AM639" s="8">
        <v>3.55069792307482E-5</v>
      </c>
      <c r="AN639" s="8">
        <v>-0.29295400660571042</v>
      </c>
      <c r="AO639" s="8">
        <v>-0.12216774990835239</v>
      </c>
      <c r="AP639" s="8">
        <v>0.54375016745011095</v>
      </c>
      <c r="AQ639" s="8">
        <v>1.3668489490119053</v>
      </c>
    </row>
    <row r="640" spans="32:43" x14ac:dyDescent="0.25">
      <c r="AF640" t="str">
        <v>Guyana</v>
      </c>
      <c r="AG640">
        <v>65.900000000000006</v>
      </c>
      <c r="AH640" s="8">
        <v>64.111961233507131</v>
      </c>
      <c r="AI640" s="8">
        <v>1.7880387664928747</v>
      </c>
      <c r="AJ640" s="8">
        <v>1.8026868410050345</v>
      </c>
      <c r="AK640" s="8">
        <v>8.1256900416454749E-3</v>
      </c>
      <c r="AL640" s="8">
        <v>0.38992741875912573</v>
      </c>
      <c r="AM640" s="8">
        <v>6.2278933079381761E-5</v>
      </c>
      <c r="AN640" s="8">
        <v>-0.29295400660571042</v>
      </c>
      <c r="AO640" s="8">
        <v>-0.12120439585361902</v>
      </c>
      <c r="AP640" s="8">
        <v>0.62444168563535674</v>
      </c>
      <c r="AQ640" s="8">
        <v>1.8026868410050345</v>
      </c>
    </row>
    <row r="641" spans="32:43" x14ac:dyDescent="0.25">
      <c r="AF641" t="str">
        <v>Guyana</v>
      </c>
      <c r="AG641">
        <v>66.099999999999994</v>
      </c>
      <c r="AH641" s="8">
        <v>65.103301396664904</v>
      </c>
      <c r="AI641" s="8">
        <v>0.99669860333509064</v>
      </c>
      <c r="AJ641" s="8">
        <v>1.0048562922446875</v>
      </c>
      <c r="AK641" s="8">
        <v>8.1182642458992524E-3</v>
      </c>
      <c r="AL641" s="8">
        <v>0.21735471633392617</v>
      </c>
      <c r="AM641" s="8">
        <v>1.9333542207909629E-5</v>
      </c>
      <c r="AN641" s="8">
        <v>-0.29295400660571042</v>
      </c>
      <c r="AO641" s="8">
        <v>-0.11993222557143124</v>
      </c>
      <c r="AP641" s="8">
        <v>0.46621316619538555</v>
      </c>
      <c r="AQ641" s="8">
        <v>1.0048562922446875</v>
      </c>
    </row>
    <row r="642" spans="32:43" x14ac:dyDescent="0.25">
      <c r="AF642" t="str">
        <v>Guyana</v>
      </c>
      <c r="AG642">
        <v>66.3</v>
      </c>
      <c r="AH642" s="8">
        <v>65.203633424144456</v>
      </c>
      <c r="AI642" s="8">
        <v>1.0963665758555408</v>
      </c>
      <c r="AJ642" s="8">
        <v>1.1055282726189739</v>
      </c>
      <c r="AK642" s="8">
        <v>8.2871664075395545E-3</v>
      </c>
      <c r="AL642" s="8">
        <v>0.23911013553399033</v>
      </c>
      <c r="AM642" s="8">
        <v>2.3888347157236557E-5</v>
      </c>
      <c r="AN642" s="8">
        <v>-0.29295400660571042</v>
      </c>
      <c r="AO642" s="8">
        <v>-0.11934964077203755</v>
      </c>
      <c r="AP642" s="8">
        <v>0.48898889101286375</v>
      </c>
      <c r="AQ642" s="8">
        <v>1.1055282726189739</v>
      </c>
    </row>
    <row r="643" spans="32:43" x14ac:dyDescent="0.25">
      <c r="AF643" t="str">
        <v>Guyana</v>
      </c>
      <c r="AG643">
        <v>65.7</v>
      </c>
      <c r="AH643" s="8">
        <v>65.148769974169824</v>
      </c>
      <c r="AI643" s="8">
        <v>0.55123002583017922</v>
      </c>
      <c r="AJ643" s="8">
        <v>0.55599497458218972</v>
      </c>
      <c r="AK643" s="8">
        <v>8.5701291735436284E-3</v>
      </c>
      <c r="AL643" s="8">
        <v>0.12023669532944868</v>
      </c>
      <c r="AM643" s="8">
        <v>6.2484087969852674E-6</v>
      </c>
      <c r="AN643" s="8">
        <v>-0.29295400660571042</v>
      </c>
      <c r="AO643" s="8">
        <v>-0.11914128660670623</v>
      </c>
      <c r="AP643" s="8">
        <v>0.34675163349211302</v>
      </c>
      <c r="AQ643" s="8">
        <v>0.55599497458218972</v>
      </c>
    </row>
    <row r="644" spans="32:43" x14ac:dyDescent="0.25">
      <c r="AF644" t="str">
        <v>Guyana</v>
      </c>
      <c r="AG644">
        <v>65.2</v>
      </c>
      <c r="AH644" s="8">
        <v>73.366219658826154</v>
      </c>
      <c r="AI644" s="8">
        <v>-8.1662196588261509</v>
      </c>
      <c r="AJ644" s="8">
        <v>-8.2495162276813474</v>
      </c>
      <c r="AK644" s="8">
        <v>1.0097145887863632E-2</v>
      </c>
      <c r="AL644" s="8">
        <v>-1.7826247610349151</v>
      </c>
      <c r="AM644" s="8">
        <v>1.62067498337432E-3</v>
      </c>
      <c r="AN644" s="8">
        <v>-0.29295400660571042</v>
      </c>
      <c r="AO644" s="8">
        <v>-0.11904949361855245</v>
      </c>
      <c r="AP644" s="8">
        <v>1.3351497148390943</v>
      </c>
      <c r="AQ644" s="8">
        <v>-8.2495162276813474</v>
      </c>
    </row>
    <row r="645" spans="32:43" x14ac:dyDescent="0.25">
      <c r="AF645" t="str">
        <v>Guyana</v>
      </c>
      <c r="AG645">
        <v>65</v>
      </c>
      <c r="AH645" s="8">
        <v>64.999378553261877</v>
      </c>
      <c r="AI645" s="8">
        <v>6.2144673812269957E-4</v>
      </c>
      <c r="AJ645" s="8">
        <v>6.2734591919871895E-4</v>
      </c>
      <c r="AK645" s="8">
        <v>9.4033943562654709E-3</v>
      </c>
      <c r="AL645" s="8">
        <v>1.3560967037843971E-4</v>
      </c>
      <c r="AM645" s="8">
        <v>8.7284904142198627E-12</v>
      </c>
      <c r="AN645" s="8">
        <v>-0.28028330588569778</v>
      </c>
      <c r="AO645" s="8">
        <v>-0.1161733785623235</v>
      </c>
      <c r="AP645" s="8">
        <v>1.1645156520134871E-2</v>
      </c>
      <c r="AQ645" s="8">
        <v>6.2734591919871895E-4</v>
      </c>
    </row>
    <row r="646" spans="32:43" x14ac:dyDescent="0.25">
      <c r="AF646" t="str">
        <v>Guyana</v>
      </c>
      <c r="AG646">
        <v>65.099999999999994</v>
      </c>
      <c r="AH646" s="8">
        <v>65.31334844114761</v>
      </c>
      <c r="AI646" s="8">
        <v>-0.21334844114761609</v>
      </c>
      <c r="AJ646" s="8">
        <v>-0.21548606962930691</v>
      </c>
      <c r="AK646" s="8">
        <v>9.9200309577696429E-3</v>
      </c>
      <c r="AL646" s="8">
        <v>-4.6568205440719768E-2</v>
      </c>
      <c r="AM646" s="8">
        <v>1.0864050160924702E-6</v>
      </c>
      <c r="AN646" s="8">
        <v>-0.28028330588569778</v>
      </c>
      <c r="AO646" s="8">
        <v>-0.11554712565900878</v>
      </c>
      <c r="AP646" s="8">
        <v>0.21579667615771975</v>
      </c>
      <c r="AQ646" s="8">
        <v>-0.21548606962930691</v>
      </c>
    </row>
    <row r="647" spans="32:43" x14ac:dyDescent="0.25">
      <c r="AF647" t="str">
        <v>Guyana</v>
      </c>
      <c r="AG647">
        <v>65.3</v>
      </c>
      <c r="AH647" s="8">
        <v>64.878120424461486</v>
      </c>
      <c r="AI647" s="8">
        <v>0.42187957553851163</v>
      </c>
      <c r="AJ647" s="8">
        <v>0.42646554209734838</v>
      </c>
      <c r="AK647" s="8">
        <v>1.0753428134622774E-2</v>
      </c>
      <c r="AL647" s="8">
        <v>9.2123703461444967E-2</v>
      </c>
      <c r="AM647" s="8">
        <v>4.6126995209192102E-6</v>
      </c>
      <c r="AN647" s="8">
        <v>-0.28028330588569778</v>
      </c>
      <c r="AO647" s="8">
        <v>-0.1147696568758111</v>
      </c>
      <c r="AP647" s="8">
        <v>0.30351886837797243</v>
      </c>
      <c r="AQ647" s="8">
        <v>0.42646554209734838</v>
      </c>
    </row>
    <row r="648" spans="32:43" x14ac:dyDescent="0.25">
      <c r="AF648" t="str">
        <v>Guyana</v>
      </c>
      <c r="AG648">
        <v>65.3</v>
      </c>
      <c r="AH648" s="8">
        <v>64.58819616873528</v>
      </c>
      <c r="AI648" s="8">
        <v>0.71180383126471725</v>
      </c>
      <c r="AJ648" s="8">
        <v>0.72090391783450136</v>
      </c>
      <c r="AK648" s="8">
        <v>1.2623161484708741E-2</v>
      </c>
      <c r="AL648" s="8">
        <v>0.1555800901431775</v>
      </c>
      <c r="AM648" s="8">
        <v>1.5472598084364098E-5</v>
      </c>
      <c r="AN648" s="8">
        <v>-0.28028330588569778</v>
      </c>
      <c r="AO648" s="8">
        <v>-0.11447353647207079</v>
      </c>
      <c r="AP648" s="8">
        <v>0.39443642091365944</v>
      </c>
      <c r="AQ648" s="8">
        <v>0.72090391783450136</v>
      </c>
    </row>
    <row r="649" spans="32:43" x14ac:dyDescent="0.25">
      <c r="AF649" t="str">
        <v>Guyana</v>
      </c>
      <c r="AG649">
        <v>65.400000000000006</v>
      </c>
      <c r="AH649" s="8">
        <v>65.169800163154804</v>
      </c>
      <c r="AI649" s="8">
        <v>0.23019983684520184</v>
      </c>
      <c r="AJ649" s="8">
        <v>0.23383631906689065</v>
      </c>
      <c r="AK649" s="8">
        <v>1.5551400382113251E-2</v>
      </c>
      <c r="AL649" s="8">
        <v>5.0389918276016341E-2</v>
      </c>
      <c r="AM649" s="8">
        <v>2.0055512735787294E-6</v>
      </c>
      <c r="AN649" s="8">
        <v>-0.27396491687072577</v>
      </c>
      <c r="AO649" s="8">
        <v>-0.11414604398113899</v>
      </c>
      <c r="AP649" s="8">
        <v>0.22447698829950552</v>
      </c>
      <c r="AQ649" s="8">
        <v>0.23383631906689065</v>
      </c>
    </row>
    <row r="650" spans="32:43" x14ac:dyDescent="0.25">
      <c r="AF650" t="str">
        <v>Haiti</v>
      </c>
      <c r="AG650">
        <v>63.1</v>
      </c>
      <c r="AH650" s="8">
        <v>61.787661281411104</v>
      </c>
      <c r="AI650" s="8">
        <v>1.3123387185888973</v>
      </c>
      <c r="AJ650" s="8">
        <v>1.3238862246036069</v>
      </c>
      <c r="AK650" s="8">
        <v>8.722430825327988E-3</v>
      </c>
      <c r="AL650" s="8">
        <v>0.28627502944666966</v>
      </c>
      <c r="AM650" s="8">
        <v>3.6056137003273447E-5</v>
      </c>
      <c r="AN650" s="8">
        <v>-0.27396491687072577</v>
      </c>
      <c r="AO650" s="8">
        <v>-0.11203514873325415</v>
      </c>
      <c r="AP650" s="8">
        <v>0.5350467544492441</v>
      </c>
      <c r="AQ650" s="8">
        <v>1.3238862246036069</v>
      </c>
    </row>
    <row r="651" spans="32:43" x14ac:dyDescent="0.25">
      <c r="AF651" t="str">
        <v>Haiti</v>
      </c>
      <c r="AG651">
        <v>62.7</v>
      </c>
      <c r="AH651" s="8">
        <v>61.378272016912895</v>
      </c>
      <c r="AI651" s="8">
        <v>1.3217279830871078</v>
      </c>
      <c r="AJ651" s="8">
        <v>1.3334164885178594</v>
      </c>
      <c r="AK651" s="8">
        <v>8.765832379756873E-3</v>
      </c>
      <c r="AL651" s="8">
        <v>0.28832952616001806</v>
      </c>
      <c r="AM651" s="8">
        <v>3.6759122794360568E-5</v>
      </c>
      <c r="AN651" s="8">
        <v>-0.27396491687072577</v>
      </c>
      <c r="AO651" s="8">
        <v>-0.10966458560332357</v>
      </c>
      <c r="AP651" s="8">
        <v>0.53696324470117884</v>
      </c>
      <c r="AQ651" s="8">
        <v>1.3334164885178594</v>
      </c>
    </row>
    <row r="652" spans="32:43" x14ac:dyDescent="0.25">
      <c r="AF652" t="str">
        <v>Honduras</v>
      </c>
      <c r="AG652">
        <v>74.5</v>
      </c>
      <c r="AH652" s="8">
        <v>68.569591499259943</v>
      </c>
      <c r="AI652" s="8">
        <v>5.9304085007400573</v>
      </c>
      <c r="AJ652" s="8">
        <v>5.9775179813272548</v>
      </c>
      <c r="AK652" s="8">
        <v>7.8811106439761903E-3</v>
      </c>
      <c r="AL652" s="8">
        <v>1.293117281367627</v>
      </c>
      <c r="AM652" s="8">
        <v>6.6415514601305726E-4</v>
      </c>
      <c r="AN652" s="8">
        <v>-0.27396491687072577</v>
      </c>
      <c r="AO652" s="8">
        <v>-0.10638903867321825</v>
      </c>
      <c r="AP652" s="8">
        <v>1.1371531477191748</v>
      </c>
      <c r="AQ652" s="8">
        <v>5.9775179813272548</v>
      </c>
    </row>
    <row r="653" spans="32:43" x14ac:dyDescent="0.25">
      <c r="AF653" t="str">
        <v>Honduras</v>
      </c>
      <c r="AG653">
        <v>74.3</v>
      </c>
      <c r="AH653" s="8">
        <v>73.18287147717605</v>
      </c>
      <c r="AI653" s="8">
        <v>1.1171285228239469</v>
      </c>
      <c r="AJ653" s="8">
        <v>1.1273768448498827</v>
      </c>
      <c r="AK653" s="8">
        <v>9.090413797970525E-3</v>
      </c>
      <c r="AL653" s="8">
        <v>0.24373690428177605</v>
      </c>
      <c r="AM653" s="8">
        <v>2.7249730345845409E-5</v>
      </c>
      <c r="AN653" s="8">
        <v>-0.27396491687072577</v>
      </c>
      <c r="AO653" s="8">
        <v>-0.1014229972917942</v>
      </c>
      <c r="AP653" s="8">
        <v>0.49369717872576108</v>
      </c>
      <c r="AQ653" s="8">
        <v>1.1273768448498827</v>
      </c>
    </row>
    <row r="654" spans="32:43" x14ac:dyDescent="0.25">
      <c r="AF654" t="str">
        <v>Honduras</v>
      </c>
      <c r="AG654">
        <v>74.099999999999994</v>
      </c>
      <c r="AH654" s="8">
        <v>68.557179427129014</v>
      </c>
      <c r="AI654" s="8">
        <v>5.5428205728709798</v>
      </c>
      <c r="AJ654" s="8">
        <v>5.5872228979927101</v>
      </c>
      <c r="AK654" s="8">
        <v>7.9471189770650881E-3</v>
      </c>
      <c r="AL654" s="8">
        <v>1.2086444834920966</v>
      </c>
      <c r="AM654" s="8">
        <v>5.8511609548743404E-4</v>
      </c>
      <c r="AN654" s="8">
        <v>-0.27396491687072577</v>
      </c>
      <c r="AO654" s="8">
        <v>-0.10031153270650842</v>
      </c>
      <c r="AP654" s="8">
        <v>1.099383683475472</v>
      </c>
      <c r="AQ654" s="8">
        <v>5.5872228979927101</v>
      </c>
    </row>
    <row r="655" spans="32:43" x14ac:dyDescent="0.25">
      <c r="AF655" t="str">
        <v>Honduras</v>
      </c>
      <c r="AG655">
        <v>73.900000000000006</v>
      </c>
      <c r="AH655" s="8">
        <v>68.651192708629637</v>
      </c>
      <c r="AI655" s="8">
        <v>5.2488072913703689</v>
      </c>
      <c r="AJ655" s="8">
        <v>5.2911588821649431</v>
      </c>
      <c r="AK655" s="8">
        <v>8.0042183078889977E-3</v>
      </c>
      <c r="AL655" s="8">
        <v>1.1445661050031479</v>
      </c>
      <c r="AM655" s="8">
        <v>5.2851931730957193E-4</v>
      </c>
      <c r="AN655" s="8">
        <v>-0.27396491687072577</v>
      </c>
      <c r="AO655" s="8">
        <v>-9.8733061198350194E-2</v>
      </c>
      <c r="AP655" s="8">
        <v>1.0698439629231675</v>
      </c>
      <c r="AQ655" s="8">
        <v>5.2911588821649431</v>
      </c>
    </row>
    <row r="656" spans="32:43" x14ac:dyDescent="0.25">
      <c r="AF656" t="str">
        <v>Honduras</v>
      </c>
      <c r="AG656">
        <v>73.599999999999994</v>
      </c>
      <c r="AH656" s="8">
        <v>68.329028234662374</v>
      </c>
      <c r="AI656" s="8">
        <v>5.2709717653376202</v>
      </c>
      <c r="AJ656" s="8">
        <v>5.3131991414229747</v>
      </c>
      <c r="AK656" s="8">
        <v>7.9476366236942066E-3</v>
      </c>
      <c r="AL656" s="8">
        <v>1.1493665589866606</v>
      </c>
      <c r="AM656" s="8">
        <v>5.2916428535992508E-4</v>
      </c>
      <c r="AN656" s="8">
        <v>-0.26293383539244392</v>
      </c>
      <c r="AO656" s="8">
        <v>-9.615248669712366E-2</v>
      </c>
      <c r="AP656" s="8">
        <v>1.0720851453996836</v>
      </c>
      <c r="AQ656" s="8">
        <v>5.3131991414229747</v>
      </c>
    </row>
    <row r="657" spans="32:43" x14ac:dyDescent="0.25">
      <c r="AF657" t="str">
        <v>Honduras</v>
      </c>
      <c r="AG657">
        <v>73.400000000000006</v>
      </c>
      <c r="AH657" s="8">
        <v>68.27060186969895</v>
      </c>
      <c r="AI657" s="8">
        <v>5.1293981303010554</v>
      </c>
      <c r="AJ657" s="8">
        <v>5.1712165151158578</v>
      </c>
      <c r="AK657" s="8">
        <v>8.0867596033861316E-3</v>
      </c>
      <c r="AL657" s="8">
        <v>1.1185740265707718</v>
      </c>
      <c r="AM657" s="8">
        <v>5.1003538960610599E-4</v>
      </c>
      <c r="AN657" s="8">
        <v>-0.26293383539244392</v>
      </c>
      <c r="AO657" s="8">
        <v>-9.5825592324043002E-2</v>
      </c>
      <c r="AP657" s="8">
        <v>1.0576266007295636</v>
      </c>
      <c r="AQ657" s="8">
        <v>5.1712165151158578</v>
      </c>
    </row>
    <row r="658" spans="32:43" x14ac:dyDescent="0.25">
      <c r="AF658" t="str">
        <v>Honduras</v>
      </c>
      <c r="AG658">
        <v>73.2</v>
      </c>
      <c r="AH658" s="8">
        <v>67.711531202253866</v>
      </c>
      <c r="AI658" s="8">
        <v>5.4884687977461368</v>
      </c>
      <c r="AJ658" s="8">
        <v>5.5347053871839913</v>
      </c>
      <c r="AK658" s="8">
        <v>8.3539386838762802E-3</v>
      </c>
      <c r="AL658" s="8">
        <v>1.1970382257314596</v>
      </c>
      <c r="AM658" s="8">
        <v>6.0356025702423713E-4</v>
      </c>
      <c r="AN658" s="8">
        <v>-0.26293383539244392</v>
      </c>
      <c r="AO658" s="8">
        <v>-9.4395987414833071E-2</v>
      </c>
      <c r="AP658" s="8">
        <v>1.094092421019111</v>
      </c>
      <c r="AQ658" s="8">
        <v>5.5347053871839913</v>
      </c>
    </row>
    <row r="659" spans="32:43" x14ac:dyDescent="0.25">
      <c r="AF659" t="str">
        <v>Honduras</v>
      </c>
      <c r="AG659">
        <v>73</v>
      </c>
      <c r="AH659" s="8">
        <v>71.846797224712873</v>
      </c>
      <c r="AI659" s="8">
        <v>1.1532027752871272</v>
      </c>
      <c r="AJ659" s="8">
        <v>1.164541799234093</v>
      </c>
      <c r="AK659" s="8">
        <v>9.7368973397290309E-3</v>
      </c>
      <c r="AL659" s="8">
        <v>0.2516897593014813</v>
      </c>
      <c r="AM659" s="8">
        <v>3.1143763214605877E-5</v>
      </c>
      <c r="AN659" s="8">
        <v>-0.26293383539244392</v>
      </c>
      <c r="AO659" s="8">
        <v>-9.0001003825414691E-2</v>
      </c>
      <c r="AP659" s="8">
        <v>0.50168691362390683</v>
      </c>
      <c r="AQ659" s="8">
        <v>1.164541799234093</v>
      </c>
    </row>
    <row r="660" spans="32:43" x14ac:dyDescent="0.25">
      <c r="AF660" t="str">
        <v>Honduras</v>
      </c>
      <c r="AG660">
        <v>72.8</v>
      </c>
      <c r="AH660" s="8">
        <v>67.422483065077643</v>
      </c>
      <c r="AI660" s="8">
        <v>5.3775169349223546</v>
      </c>
      <c r="AJ660" s="8">
        <v>5.4261580381072596</v>
      </c>
      <c r="AK660" s="8">
        <v>8.9641884448083669E-3</v>
      </c>
      <c r="AL660" s="8">
        <v>1.1732006040684935</v>
      </c>
      <c r="AM660" s="8">
        <v>6.2249546183512075E-4</v>
      </c>
      <c r="AN660" s="8">
        <v>-0.26293383539244392</v>
      </c>
      <c r="AO660" s="8">
        <v>-8.6027141009260816E-2</v>
      </c>
      <c r="AP660" s="8">
        <v>1.0831438519737318</v>
      </c>
      <c r="AQ660" s="8">
        <v>5.4261580381072596</v>
      </c>
    </row>
    <row r="661" spans="32:43" x14ac:dyDescent="0.25">
      <c r="AF661" t="str">
        <v>Honduras</v>
      </c>
      <c r="AG661">
        <v>72.5</v>
      </c>
      <c r="AH661" s="8">
        <v>66.377243047448374</v>
      </c>
      <c r="AI661" s="8">
        <v>6.1227569525516259</v>
      </c>
      <c r="AJ661" s="8">
        <v>6.1799854481873435</v>
      </c>
      <c r="AK661" s="8">
        <v>9.2602961795813649E-3</v>
      </c>
      <c r="AL661" s="8">
        <v>1.3359875210582188</v>
      </c>
      <c r="AM661" s="8">
        <v>8.3414224617316438E-4</v>
      </c>
      <c r="AN661" s="8">
        <v>-0.26293383539244392</v>
      </c>
      <c r="AO661" s="8">
        <v>-8.3616196595856826E-2</v>
      </c>
      <c r="AP661" s="8">
        <v>1.1558492639865368</v>
      </c>
      <c r="AQ661" s="8">
        <v>6.1799854481873435</v>
      </c>
    </row>
    <row r="662" spans="32:43" x14ac:dyDescent="0.25">
      <c r="AF662" t="str">
        <v>Honduras</v>
      </c>
      <c r="AG662">
        <v>72.2</v>
      </c>
      <c r="AH662" s="8">
        <v>66.588488214586661</v>
      </c>
      <c r="AI662" s="8">
        <v>5.6115117854133416</v>
      </c>
      <c r="AJ662" s="8">
        <v>5.6682075680086772</v>
      </c>
      <c r="AK662" s="8">
        <v>1.0002418209828213E-2</v>
      </c>
      <c r="AL662" s="8">
        <v>1.2248925064643321</v>
      </c>
      <c r="AM662" s="8">
        <v>7.5794350356298066E-4</v>
      </c>
      <c r="AN662" s="8">
        <v>-0.26293383539244392</v>
      </c>
      <c r="AO662" s="8">
        <v>-8.1433483354639846E-2</v>
      </c>
      <c r="AP662" s="8">
        <v>1.1067486193640959</v>
      </c>
      <c r="AQ662" s="8">
        <v>5.6682075680086772</v>
      </c>
    </row>
    <row r="663" spans="32:43" x14ac:dyDescent="0.25">
      <c r="AF663" t="str">
        <v>Honduras</v>
      </c>
      <c r="AG663">
        <v>71.900000000000006</v>
      </c>
      <c r="AH663" s="8">
        <v>66.059145161114287</v>
      </c>
      <c r="AI663" s="8">
        <v>5.8408548388857184</v>
      </c>
      <c r="AJ663" s="8">
        <v>5.9045906059523965</v>
      </c>
      <c r="AK663" s="8">
        <v>1.0794273696541484E-2</v>
      </c>
      <c r="AL663" s="8">
        <v>1.2754641827949966</v>
      </c>
      <c r="AM663" s="8">
        <v>8.875919261759033E-4</v>
      </c>
      <c r="AN663" s="8">
        <v>-0.25193465741015014</v>
      </c>
      <c r="AO663" s="8">
        <v>-8.0271530624544951E-2</v>
      </c>
      <c r="AP663" s="8">
        <v>1.1293645039556524</v>
      </c>
      <c r="AQ663" s="8">
        <v>5.9045906059523965</v>
      </c>
    </row>
    <row r="664" spans="32:43" x14ac:dyDescent="0.25">
      <c r="AF664" t="str">
        <v>Honduras</v>
      </c>
      <c r="AG664">
        <v>71.599999999999994</v>
      </c>
      <c r="AH664" s="8">
        <v>65.811368457667967</v>
      </c>
      <c r="AI664" s="8">
        <v>5.7886315423320269</v>
      </c>
      <c r="AJ664" s="8">
        <v>5.8631760535004442</v>
      </c>
      <c r="AK664" s="8">
        <v>1.2714015490616713E-2</v>
      </c>
      <c r="AL664" s="8">
        <v>1.2652885737115165</v>
      </c>
      <c r="AM664" s="8">
        <v>1.0308344902646986E-3</v>
      </c>
      <c r="AN664" s="8">
        <v>-0.25193465741015014</v>
      </c>
      <c r="AO664" s="8">
        <v>-7.9570438595541748E-2</v>
      </c>
      <c r="AP664" s="8">
        <v>1.1248504672673236</v>
      </c>
      <c r="AQ664" s="8">
        <v>5.8631760535004442</v>
      </c>
    </row>
    <row r="665" spans="32:43" x14ac:dyDescent="0.25">
      <c r="AF665" t="str">
        <v>Honduras</v>
      </c>
      <c r="AG665">
        <v>71.3</v>
      </c>
      <c r="AH665" s="8">
        <v>66.152166376390198</v>
      </c>
      <c r="AI665" s="8">
        <v>5.1478336236097988</v>
      </c>
      <c r="AJ665" s="8">
        <v>5.2295757069823523</v>
      </c>
      <c r="AK665" s="8">
        <v>1.5630729518537181E-2</v>
      </c>
      <c r="AL665" s="8">
        <v>1.126887713128625</v>
      </c>
      <c r="AM665" s="8">
        <v>1.008213461735648E-3</v>
      </c>
      <c r="AN665" s="8">
        <v>-0.25193465741015014</v>
      </c>
      <c r="AO665" s="8">
        <v>-7.9474279041699805E-2</v>
      </c>
      <c r="AP665" s="8">
        <v>1.0615496752995712</v>
      </c>
      <c r="AQ665" s="8">
        <v>5.2295757069823523</v>
      </c>
    </row>
    <row r="666" spans="32:43" x14ac:dyDescent="0.25">
      <c r="AF666" t="str">
        <v>Honduras</v>
      </c>
      <c r="AG666">
        <v>71</v>
      </c>
      <c r="AH666" s="8">
        <v>66.579914989708243</v>
      </c>
      <c r="AI666" s="8">
        <v>4.420085010291757</v>
      </c>
      <c r="AJ666" s="8">
        <v>4.4960658668790341</v>
      </c>
      <c r="AK666" s="8">
        <v>1.6899409136107671E-2</v>
      </c>
      <c r="AL666" s="8">
        <v>0.96820385794678221</v>
      </c>
      <c r="AM666" s="8">
        <v>8.0570708982019405E-4</v>
      </c>
      <c r="AN666" s="8">
        <v>-0.25193465741015014</v>
      </c>
      <c r="AO666" s="8">
        <v>-7.8299671806655702E-2</v>
      </c>
      <c r="AP666" s="8">
        <v>0.9839735046975514</v>
      </c>
      <c r="AQ666" s="8">
        <v>4.4960658668790341</v>
      </c>
    </row>
    <row r="667" spans="32:43" x14ac:dyDescent="0.25">
      <c r="AF667" t="str">
        <v>India</v>
      </c>
      <c r="AG667">
        <v>68</v>
      </c>
      <c r="AH667" s="8">
        <v>67.657368830376242</v>
      </c>
      <c r="AI667" s="8">
        <v>0.34263116962375761</v>
      </c>
      <c r="AJ667" s="8">
        <v>0.34532967642758683</v>
      </c>
      <c r="AK667" s="8">
        <v>7.8142916408028354E-3</v>
      </c>
      <c r="AL667" s="8">
        <v>7.4707731718153647E-2</v>
      </c>
      <c r="AM667" s="8">
        <v>2.1978485063812617E-6</v>
      </c>
      <c r="AN667" s="8">
        <v>-0.25193465741015014</v>
      </c>
      <c r="AO667" s="8">
        <v>-7.6597489581142625E-2</v>
      </c>
      <c r="AP667" s="8">
        <v>0.27332715144704095</v>
      </c>
      <c r="AQ667" s="8">
        <v>0.34532967642758683</v>
      </c>
    </row>
    <row r="668" spans="32:43" x14ac:dyDescent="0.25">
      <c r="AF668" t="str">
        <v>India</v>
      </c>
      <c r="AG668">
        <v>67.599999999999994</v>
      </c>
      <c r="AH668" s="8">
        <v>67.257043767237406</v>
      </c>
      <c r="AI668" s="8">
        <v>0.3429562327625888</v>
      </c>
      <c r="AJ668" s="8">
        <v>0.34567127379577273</v>
      </c>
      <c r="AK668" s="8">
        <v>7.854401678711773E-3</v>
      </c>
      <c r="AL668" s="8">
        <v>7.478012043784539E-2</v>
      </c>
      <c r="AM668" s="8">
        <v>2.2135025289476036E-6</v>
      </c>
      <c r="AN668" s="8">
        <v>-0.25193465741015014</v>
      </c>
      <c r="AO668" s="8">
        <v>-7.300212553744255E-2</v>
      </c>
      <c r="AP668" s="8">
        <v>0.27345954076946261</v>
      </c>
      <c r="AQ668" s="8">
        <v>0.34567127379577273</v>
      </c>
    </row>
    <row r="669" spans="32:43" x14ac:dyDescent="0.25">
      <c r="AF669" t="str">
        <v>India</v>
      </c>
      <c r="AG669">
        <v>67.3</v>
      </c>
      <c r="AH669" s="8">
        <v>72.456991094849769</v>
      </c>
      <c r="AI669" s="8">
        <v>-5.1569910948497721</v>
      </c>
      <c r="AJ669" s="8">
        <v>-5.2050696751978016</v>
      </c>
      <c r="AK669" s="8">
        <v>9.2368754595398578E-3</v>
      </c>
      <c r="AL669" s="8">
        <v>-1.1252438025989944</v>
      </c>
      <c r="AM669" s="8">
        <v>5.9022624605604426E-4</v>
      </c>
      <c r="AN669" s="8">
        <v>-0.24253103988010652</v>
      </c>
      <c r="AO669" s="8">
        <v>-6.9295172895354959E-2</v>
      </c>
      <c r="AP669" s="8">
        <v>1.0607750952011432</v>
      </c>
      <c r="AQ669" s="8">
        <v>-5.2050696751978016</v>
      </c>
    </row>
    <row r="670" spans="32:43" x14ac:dyDescent="0.25">
      <c r="AF670" t="str">
        <v>India</v>
      </c>
      <c r="AG670">
        <v>66.8</v>
      </c>
      <c r="AH670" s="8">
        <v>66.057511616034304</v>
      </c>
      <c r="AI670" s="8">
        <v>0.74248838396569283</v>
      </c>
      <c r="AJ670" s="8">
        <v>0.74843409745108869</v>
      </c>
      <c r="AK670" s="8">
        <v>7.9442044471849764E-3</v>
      </c>
      <c r="AL670" s="8">
        <v>0.16190370215121916</v>
      </c>
      <c r="AM670" s="8">
        <v>1.0495372989074358E-5</v>
      </c>
      <c r="AN670" s="8">
        <v>-0.24253103988010652</v>
      </c>
      <c r="AO670" s="8">
        <v>-6.2873310684506314E-2</v>
      </c>
      <c r="AP670" s="8">
        <v>0.4023725912027547</v>
      </c>
      <c r="AQ670" s="8">
        <v>0.74843409745108869</v>
      </c>
    </row>
    <row r="671" spans="32:43" x14ac:dyDescent="0.25">
      <c r="AF671" t="str">
        <v>India</v>
      </c>
      <c r="AG671">
        <v>66.400000000000006</v>
      </c>
      <c r="AH671" s="8">
        <v>65.312552386530101</v>
      </c>
      <c r="AI671" s="8">
        <v>1.0874476134699051</v>
      </c>
      <c r="AJ671" s="8">
        <v>1.0962770982319285</v>
      </c>
      <c r="AK671" s="8">
        <v>8.0540629520252024E-3</v>
      </c>
      <c r="AL671" s="8">
        <v>0.23713710209378633</v>
      </c>
      <c r="AM671" s="8">
        <v>2.2829480968898187E-5</v>
      </c>
      <c r="AN671" s="8">
        <v>-0.24253103988010652</v>
      </c>
      <c r="AO671" s="8">
        <v>-6.1945960963272775E-2</v>
      </c>
      <c r="AP671" s="8">
        <v>0.4869672495084103</v>
      </c>
      <c r="AQ671" s="8">
        <v>1.0962770982319285</v>
      </c>
    </row>
    <row r="672" spans="32:43" x14ac:dyDescent="0.25">
      <c r="AF672" t="str">
        <v>India</v>
      </c>
      <c r="AG672">
        <v>66</v>
      </c>
      <c r="AH672" s="8">
        <v>72.11744737742238</v>
      </c>
      <c r="AI672" s="8">
        <v>-6.1174473774223799</v>
      </c>
      <c r="AJ672" s="8">
        <v>-6.1801301927852155</v>
      </c>
      <c r="AK672" s="8">
        <v>1.0142636709500472E-2</v>
      </c>
      <c r="AL672" s="8">
        <v>-1.3354237584713404</v>
      </c>
      <c r="AM672" s="8">
        <v>9.136638740633421E-4</v>
      </c>
      <c r="AN672" s="8">
        <v>-0.23783731322627524</v>
      </c>
      <c r="AO672" s="8">
        <v>-6.0975067276318545E-2</v>
      </c>
      <c r="AP672" s="8">
        <v>1.1556053645043971</v>
      </c>
      <c r="AQ672" s="8">
        <v>-6.1801301927852155</v>
      </c>
    </row>
    <row r="673" spans="32:43" x14ac:dyDescent="0.25">
      <c r="AF673" t="str">
        <v>India</v>
      </c>
      <c r="AG673">
        <v>65.5</v>
      </c>
      <c r="AH673" s="8">
        <v>70.84578517420276</v>
      </c>
      <c r="AI673" s="8">
        <v>-5.34578517420276</v>
      </c>
      <c r="AJ673" s="8">
        <v>-5.4006419609312344</v>
      </c>
      <c r="AK673" s="8">
        <v>1.0157456673727623E-2</v>
      </c>
      <c r="AL673" s="8">
        <v>-1.1669805280764032</v>
      </c>
      <c r="AM673" s="8">
        <v>6.9874077338549713E-4</v>
      </c>
      <c r="AN673" s="8">
        <v>-0.23783731322627524</v>
      </c>
      <c r="AO673" s="8">
        <v>-5.6883120027951449E-2</v>
      </c>
      <c r="AP673" s="8">
        <v>1.0802687295651963</v>
      </c>
      <c r="AQ673" s="8">
        <v>-5.4006419609312344</v>
      </c>
    </row>
    <row r="674" spans="32:43" x14ac:dyDescent="0.25">
      <c r="AF674" t="str">
        <v>India</v>
      </c>
      <c r="AG674">
        <v>65.2</v>
      </c>
      <c r="AH674" s="8">
        <v>69.919409166017473</v>
      </c>
      <c r="AI674" s="8">
        <v>-4.7194091660174706</v>
      </c>
      <c r="AJ674" s="8">
        <v>-4.7672941968032916</v>
      </c>
      <c r="AK674" s="8">
        <v>1.0044488300707312E-2</v>
      </c>
      <c r="AL674" s="8">
        <v>-1.0301843736019041</v>
      </c>
      <c r="AM674" s="8">
        <v>5.3840868841946671E-4</v>
      </c>
      <c r="AN674" s="8">
        <v>-0.23783731322627524</v>
      </c>
      <c r="AO674" s="8">
        <v>-5.5265840717111797E-2</v>
      </c>
      <c r="AP674" s="8">
        <v>1.0149799867987073</v>
      </c>
      <c r="AQ674" s="8">
        <v>-4.7672941968032916</v>
      </c>
    </row>
    <row r="675" spans="32:43" x14ac:dyDescent="0.25">
      <c r="AF675" t="str">
        <v>India</v>
      </c>
      <c r="AG675">
        <v>64.8</v>
      </c>
      <c r="AH675" s="8">
        <v>70.16557005187218</v>
      </c>
      <c r="AI675" s="8">
        <v>-5.3655700518721829</v>
      </c>
      <c r="AJ675" s="8">
        <v>-5.4244852769781318</v>
      </c>
      <c r="AK675" s="8">
        <v>1.0860979816092166E-2</v>
      </c>
      <c r="AL675" s="8">
        <v>-1.1717160188651004</v>
      </c>
      <c r="AM675" s="8">
        <v>7.5374841355829833E-4</v>
      </c>
      <c r="AN675" s="8">
        <v>-0.23783731322627524</v>
      </c>
      <c r="AO675" s="8">
        <v>-5.1048713946625635E-2</v>
      </c>
      <c r="AP675" s="8">
        <v>1.0824583219990969</v>
      </c>
      <c r="AQ675" s="8">
        <v>-5.4244852769781318</v>
      </c>
    </row>
    <row r="676" spans="32:43" x14ac:dyDescent="0.25">
      <c r="AF676" t="str">
        <v>India</v>
      </c>
      <c r="AG676">
        <v>64.400000000000006</v>
      </c>
      <c r="AH676" s="8">
        <v>62.901143471772919</v>
      </c>
      <c r="AI676" s="8">
        <v>1.4988565282270869</v>
      </c>
      <c r="AJ676" s="8">
        <v>1.5133143747513842</v>
      </c>
      <c r="AK676" s="8">
        <v>9.5537627643776796E-3</v>
      </c>
      <c r="AL676" s="8">
        <v>0.32709942138094528</v>
      </c>
      <c r="AM676" s="8">
        <v>5.1602780414423479E-5</v>
      </c>
      <c r="AN676" s="8">
        <v>-0.23783731322627524</v>
      </c>
      <c r="AO676" s="8">
        <v>-4.6568205440719768E-2</v>
      </c>
      <c r="AP676" s="8">
        <v>0.57192606286210224</v>
      </c>
      <c r="AQ676" s="8">
        <v>1.5133143747513842</v>
      </c>
    </row>
    <row r="677" spans="32:43" x14ac:dyDescent="0.25">
      <c r="AF677" t="str">
        <v>India</v>
      </c>
      <c r="AG677">
        <v>64</v>
      </c>
      <c r="AH677" s="8">
        <v>63.122073223051864</v>
      </c>
      <c r="AI677" s="8">
        <v>0.87792677694813648</v>
      </c>
      <c r="AJ677" s="8">
        <v>0.88704326103779407</v>
      </c>
      <c r="AK677" s="8">
        <v>1.0277383854978745E-2</v>
      </c>
      <c r="AL677" s="8">
        <v>0.19166230788372307</v>
      </c>
      <c r="AM677" s="8">
        <v>1.907271477509393E-5</v>
      </c>
      <c r="AN677" s="8">
        <v>-0.23002600999886993</v>
      </c>
      <c r="AO677" s="8">
        <v>-4.5911683106164745E-2</v>
      </c>
      <c r="AP677" s="8">
        <v>0.43779253977623128</v>
      </c>
      <c r="AQ677" s="8">
        <v>0.88704326103779407</v>
      </c>
    </row>
    <row r="678" spans="32:43" x14ac:dyDescent="0.25">
      <c r="AF678" t="str">
        <v>Indonesia</v>
      </c>
      <c r="AG678">
        <v>68.900000000000006</v>
      </c>
      <c r="AH678" s="8">
        <v>69.896571362050764</v>
      </c>
      <c r="AI678" s="8">
        <v>-0.99657136205075858</v>
      </c>
      <c r="AJ678" s="8">
        <v>-1.0044655161267599</v>
      </c>
      <c r="AK678" s="8">
        <v>7.8590593198673356E-3</v>
      </c>
      <c r="AL678" s="8">
        <v>-0.21729857715575557</v>
      </c>
      <c r="AM678" s="8">
        <v>1.8701694797610561E-5</v>
      </c>
      <c r="AN678" s="8">
        <v>-0.23002600999886993</v>
      </c>
      <c r="AO678" s="8">
        <v>-4.4146174664126493E-2</v>
      </c>
      <c r="AP678" s="8">
        <v>0.46615295467877876</v>
      </c>
      <c r="AQ678" s="8">
        <v>-1.0044655161267599</v>
      </c>
    </row>
    <row r="679" spans="32:43" x14ac:dyDescent="0.25">
      <c r="AF679" t="str">
        <v>Indonesia</v>
      </c>
      <c r="AG679">
        <v>68.7</v>
      </c>
      <c r="AH679" s="8">
        <v>69.476176830056588</v>
      </c>
      <c r="AI679" s="8">
        <v>-0.77617683005658478</v>
      </c>
      <c r="AJ679" s="8">
        <v>-0.78247953418945093</v>
      </c>
      <c r="AK679" s="8">
        <v>8.05478463969664E-3</v>
      </c>
      <c r="AL679" s="8">
        <v>-0.16925908785710331</v>
      </c>
      <c r="AM679" s="8">
        <v>1.1631620998827294E-5</v>
      </c>
      <c r="AN679" s="8">
        <v>-0.23002600999886993</v>
      </c>
      <c r="AO679" s="8">
        <v>-4.3659394483899119E-2</v>
      </c>
      <c r="AP679" s="8">
        <v>0.41141109350271937</v>
      </c>
      <c r="AQ679" s="8">
        <v>-0.78247953418945093</v>
      </c>
    </row>
    <row r="680" spans="32:43" x14ac:dyDescent="0.25">
      <c r="AF680" t="str">
        <v>Indonesia</v>
      </c>
      <c r="AG680">
        <v>68.5</v>
      </c>
      <c r="AH680" s="8">
        <v>69.0877094307573</v>
      </c>
      <c r="AI680" s="8">
        <v>-0.58770943075730031</v>
      </c>
      <c r="AJ680" s="8">
        <v>-0.59242536331987206</v>
      </c>
      <c r="AK680" s="8">
        <v>7.9603826145192725E-3</v>
      </c>
      <c r="AL680" s="8">
        <v>-0.12815433958551867</v>
      </c>
      <c r="AM680" s="8">
        <v>6.5893346514745656E-6</v>
      </c>
      <c r="AN680" s="8">
        <v>-0.23002600999886993</v>
      </c>
      <c r="AO680" s="8">
        <v>-4.3525097323563536E-2</v>
      </c>
      <c r="AP680" s="8">
        <v>0.3579865075467491</v>
      </c>
      <c r="AQ680" s="8">
        <v>-0.59242536331987206</v>
      </c>
    </row>
    <row r="681" spans="32:43" x14ac:dyDescent="0.25">
      <c r="AF681" t="str">
        <v>Indonesia</v>
      </c>
      <c r="AG681">
        <v>68.3</v>
      </c>
      <c r="AH681" s="8">
        <v>68.712758288493461</v>
      </c>
      <c r="AI681" s="8">
        <v>-0.41275828849346397</v>
      </c>
      <c r="AJ681" s="8">
        <v>-0.41603375935568226</v>
      </c>
      <c r="AK681" s="8">
        <v>7.8730891149099147E-3</v>
      </c>
      <c r="AL681" s="8">
        <v>-9.0001003825414691E-2</v>
      </c>
      <c r="AM681" s="8">
        <v>3.2139761413719142E-6</v>
      </c>
      <c r="AN681" s="8">
        <v>-0.22378708008709278</v>
      </c>
      <c r="AO681" s="8">
        <v>-4.2534355271422908E-2</v>
      </c>
      <c r="AP681" s="8">
        <v>0.30000167303769271</v>
      </c>
      <c r="AQ681" s="8">
        <v>-0.41603375935568226</v>
      </c>
    </row>
    <row r="682" spans="32:43" x14ac:dyDescent="0.25">
      <c r="AF682" t="str">
        <v>Indonesia</v>
      </c>
      <c r="AG682">
        <v>68.099999999999994</v>
      </c>
      <c r="AH682" s="8">
        <v>68.272768043785646</v>
      </c>
      <c r="AI682" s="8">
        <v>-0.17276804378565203</v>
      </c>
      <c r="AJ682" s="8">
        <v>-0.17415023929445525</v>
      </c>
      <c r="AK682" s="8">
        <v>7.9367993658980666E-3</v>
      </c>
      <c r="AL682" s="8">
        <v>-3.7672887698914352E-2</v>
      </c>
      <c r="AM682" s="8">
        <v>5.6771959975446043E-7</v>
      </c>
      <c r="AN682" s="8">
        <v>-0.22378708008709278</v>
      </c>
      <c r="AO682" s="8">
        <v>-4.0746955007712853E-2</v>
      </c>
      <c r="AP682" s="8">
        <v>0.19409504810508266</v>
      </c>
      <c r="AQ682" s="8">
        <v>-0.17415023929445525</v>
      </c>
    </row>
    <row r="683" spans="32:43" x14ac:dyDescent="0.25">
      <c r="AF683" t="str">
        <v>Indonesia</v>
      </c>
      <c r="AG683">
        <v>67.900000000000006</v>
      </c>
      <c r="AH683" s="8">
        <v>67.832046812094134</v>
      </c>
      <c r="AI683" s="8">
        <v>6.7953187905871459E-2</v>
      </c>
      <c r="AJ683" s="8">
        <v>6.8503229477607078E-2</v>
      </c>
      <c r="AK683" s="8">
        <v>8.0294254143947665E-3</v>
      </c>
      <c r="AL683" s="8">
        <v>1.4818205256981997E-2</v>
      </c>
      <c r="AM683" s="8">
        <v>8.8868304697470053E-8</v>
      </c>
      <c r="AN683" s="8">
        <v>-0.22378708008709278</v>
      </c>
      <c r="AO683" s="8">
        <v>-3.9062644244664581E-2</v>
      </c>
      <c r="AP683" s="8">
        <v>0.12173005075568644</v>
      </c>
      <c r="AQ683" s="8">
        <v>6.8503229477607078E-2</v>
      </c>
    </row>
    <row r="684" spans="32:43" x14ac:dyDescent="0.25">
      <c r="AF684" t="str">
        <v>Indonesia</v>
      </c>
      <c r="AG684">
        <v>67.7</v>
      </c>
      <c r="AH684" s="8">
        <v>67.505435319257103</v>
      </c>
      <c r="AI684" s="8">
        <v>0.19456468074290001</v>
      </c>
      <c r="AJ684" s="8">
        <v>0.19621158375561801</v>
      </c>
      <c r="AK684" s="8">
        <v>8.3935055270193751E-3</v>
      </c>
      <c r="AL684" s="8">
        <v>4.2435516234095944E-2</v>
      </c>
      <c r="AM684" s="8">
        <v>7.6213692286519309E-7</v>
      </c>
      <c r="AN684" s="8">
        <v>-0.22378708008709278</v>
      </c>
      <c r="AO684" s="8">
        <v>-3.8296999037325606E-2</v>
      </c>
      <c r="AP684" s="8">
        <v>0.20599882580756607</v>
      </c>
      <c r="AQ684" s="8">
        <v>0.19621158375561801</v>
      </c>
    </row>
    <row r="685" spans="32:43" x14ac:dyDescent="0.25">
      <c r="AF685" t="str">
        <v>Indonesia</v>
      </c>
      <c r="AG685">
        <v>67.5</v>
      </c>
      <c r="AH685" s="8">
        <v>71.914094317393506</v>
      </c>
      <c r="AI685" s="8">
        <v>-4.4140943173935057</v>
      </c>
      <c r="AJ685" s="8">
        <v>-4.4571288819304806</v>
      </c>
      <c r="AK685" s="8">
        <v>9.6552210351017777E-3</v>
      </c>
      <c r="AL685" s="8">
        <v>-0.96334881110481807</v>
      </c>
      <c r="AM685" s="8">
        <v>4.5238994121154439E-4</v>
      </c>
      <c r="AN685" s="8">
        <v>-0.22378708008709278</v>
      </c>
      <c r="AO685" s="8">
        <v>-3.7672887698914352E-2</v>
      </c>
      <c r="AP685" s="8">
        <v>0.98150334238086934</v>
      </c>
      <c r="AQ685" s="8">
        <v>-4.4571288819304806</v>
      </c>
    </row>
    <row r="686" spans="32:43" x14ac:dyDescent="0.25">
      <c r="AF686" t="str">
        <v>Indonesia</v>
      </c>
      <c r="AG686">
        <v>67.3</v>
      </c>
      <c r="AH686" s="8">
        <v>66.582537036187887</v>
      </c>
      <c r="AI686" s="8">
        <v>0.71746296381211039</v>
      </c>
      <c r="AJ686" s="8">
        <v>0.72389528299394457</v>
      </c>
      <c r="AK686" s="8">
        <v>8.8857039587699228E-3</v>
      </c>
      <c r="AL686" s="8">
        <v>0.15652106067458502</v>
      </c>
      <c r="AM686" s="8">
        <v>1.0982056362055189E-5</v>
      </c>
      <c r="AN686" s="8">
        <v>-0.22378708008709278</v>
      </c>
      <c r="AO686" s="8">
        <v>-3.519235658853765E-2</v>
      </c>
      <c r="AP686" s="8">
        <v>0.3956274265955092</v>
      </c>
      <c r="AQ686" s="8">
        <v>0.72389528299394457</v>
      </c>
    </row>
    <row r="687" spans="32:43" x14ac:dyDescent="0.25">
      <c r="AF687" t="str">
        <v>Indonesia</v>
      </c>
      <c r="AG687">
        <v>67.2</v>
      </c>
      <c r="AH687" s="8">
        <v>71.842097192537523</v>
      </c>
      <c r="AI687" s="8">
        <v>-4.6420971925375198</v>
      </c>
      <c r="AJ687" s="8">
        <v>-4.691191931190045</v>
      </c>
      <c r="AK687" s="8">
        <v>1.0465301648843574E-2</v>
      </c>
      <c r="AL687" s="8">
        <v>-1.0135236348381866</v>
      </c>
      <c r="AM687" s="8">
        <v>5.4319840871184708E-4</v>
      </c>
      <c r="AN687" s="8">
        <v>-0.21444491222324932</v>
      </c>
      <c r="AO687" s="8">
        <v>-3.3351001553200102E-2</v>
      </c>
      <c r="AP687" s="8">
        <v>1.006739109619859</v>
      </c>
      <c r="AQ687" s="8">
        <v>-4.691191931190045</v>
      </c>
    </row>
    <row r="688" spans="32:43" x14ac:dyDescent="0.25">
      <c r="AF688" t="str">
        <v>Indonesia</v>
      </c>
      <c r="AG688">
        <v>65.3</v>
      </c>
      <c r="AH688" s="8">
        <v>65.88159042202814</v>
      </c>
      <c r="AI688" s="8">
        <v>-0.58159042202814248</v>
      </c>
      <c r="AJ688" s="8">
        <v>-0.58736748446948783</v>
      </c>
      <c r="AK688" s="8">
        <v>9.8355162553187582E-3</v>
      </c>
      <c r="AL688" s="8">
        <v>-0.12694007153037082</v>
      </c>
      <c r="AM688" s="8">
        <v>8.0030825705388508E-6</v>
      </c>
      <c r="AN688" s="8">
        <v>-0.21444491222324932</v>
      </c>
      <c r="AO688" s="8">
        <v>-3.2714755937603951E-2</v>
      </c>
      <c r="AP688" s="8">
        <v>0.35628650203224205</v>
      </c>
      <c r="AQ688" s="8">
        <v>-0.58736748446948783</v>
      </c>
    </row>
    <row r="689" spans="32:43" x14ac:dyDescent="0.25">
      <c r="AF689" t="str">
        <v>Indonesia</v>
      </c>
      <c r="AG689">
        <v>66.900000000000006</v>
      </c>
      <c r="AH689" s="8">
        <v>65.973348901894894</v>
      </c>
      <c r="AI689" s="8">
        <v>0.92665109810511126</v>
      </c>
      <c r="AJ689" s="8">
        <v>0.93664755120865895</v>
      </c>
      <c r="AK689" s="8">
        <v>1.0672587667205472E-2</v>
      </c>
      <c r="AL689" s="8">
        <v>0.20233983367244615</v>
      </c>
      <c r="AM689" s="8">
        <v>2.2083223599854376E-5</v>
      </c>
      <c r="AN689" s="8">
        <v>-0.21444491222324932</v>
      </c>
      <c r="AO689" s="8">
        <v>-3.1833289670338258E-2</v>
      </c>
      <c r="AP689" s="8">
        <v>0.44982200221025886</v>
      </c>
      <c r="AQ689" s="8">
        <v>0.93664755120865895</v>
      </c>
    </row>
    <row r="690" spans="32:43" x14ac:dyDescent="0.25">
      <c r="AF690" t="str">
        <v>Indonesia</v>
      </c>
      <c r="AG690">
        <v>66.7</v>
      </c>
      <c r="AH690" s="8">
        <v>65.876734408119503</v>
      </c>
      <c r="AI690" s="8">
        <v>0.82326559188049941</v>
      </c>
      <c r="AJ690" s="8">
        <v>0.83372397230253525</v>
      </c>
      <c r="AK690" s="8">
        <v>1.2544176213564363E-2</v>
      </c>
      <c r="AL690" s="8">
        <v>0.17993526677592642</v>
      </c>
      <c r="AM690" s="8">
        <v>2.0564921645712224E-5</v>
      </c>
      <c r="AN690" s="8">
        <v>-0.21444491222324932</v>
      </c>
      <c r="AO690" s="8">
        <v>-3.1715762358751461E-2</v>
      </c>
      <c r="AP690" s="8">
        <v>0.42418777301559085</v>
      </c>
      <c r="AQ690" s="8">
        <v>0.83372397230253525</v>
      </c>
    </row>
    <row r="691" spans="32:43" x14ac:dyDescent="0.25">
      <c r="AF691" t="str">
        <v>Indonesia</v>
      </c>
      <c r="AG691">
        <v>66.5</v>
      </c>
      <c r="AH691" s="8">
        <v>66.674966384823833</v>
      </c>
      <c r="AI691" s="8">
        <v>-0.17496638482383275</v>
      </c>
      <c r="AJ691" s="8">
        <v>-0.17770700139917933</v>
      </c>
      <c r="AK691" s="8">
        <v>1.542210804171066E-2</v>
      </c>
      <c r="AL691" s="8">
        <v>-3.8296999037325606E-2</v>
      </c>
      <c r="AM691" s="8">
        <v>1.1486643794904433E-6</v>
      </c>
      <c r="AN691" s="8">
        <v>-0.21444491222324932</v>
      </c>
      <c r="AO691" s="8">
        <v>-3.0074150836414799E-2</v>
      </c>
      <c r="AP691" s="8">
        <v>0.19569619065614335</v>
      </c>
      <c r="AQ691" s="8">
        <v>-0.17770700139917933</v>
      </c>
    </row>
    <row r="692" spans="32:43" x14ac:dyDescent="0.25">
      <c r="AF692" t="str">
        <v>Indonesia</v>
      </c>
      <c r="AG692">
        <v>66.3</v>
      </c>
      <c r="AH692" s="8">
        <v>67.451418055125117</v>
      </c>
      <c r="AI692" s="8">
        <v>-1.1514180551251201</v>
      </c>
      <c r="AJ692" s="8">
        <v>-1.1709059485260003</v>
      </c>
      <c r="AK692" s="8">
        <v>1.664343188743098E-2</v>
      </c>
      <c r="AL692" s="8">
        <v>-0.25218118960490282</v>
      </c>
      <c r="AM692" s="8">
        <v>5.381796136780492E-5</v>
      </c>
      <c r="AN692" s="8">
        <v>-0.21444491222324932</v>
      </c>
      <c r="AO692" s="8">
        <v>-2.8045486880684589E-2</v>
      </c>
      <c r="AP692" s="8">
        <v>0.50217645265872712</v>
      </c>
      <c r="AQ692" s="8">
        <v>-1.1709059485260003</v>
      </c>
    </row>
    <row r="693" spans="32:43" x14ac:dyDescent="0.25">
      <c r="AF693" t="str">
        <v>Iraq</v>
      </c>
      <c r="AG693">
        <v>67.900000000000006</v>
      </c>
      <c r="AH693" s="8">
        <v>64.854786013226885</v>
      </c>
      <c r="AI693" s="8">
        <v>3.0452139867731205</v>
      </c>
      <c r="AJ693" s="8">
        <v>3.0703597586043379</v>
      </c>
      <c r="AK693" s="8">
        <v>8.189845427966292E-3</v>
      </c>
      <c r="AL693" s="8">
        <v>0.66410799085407768</v>
      </c>
      <c r="AM693" s="8">
        <v>1.8209355336737621E-4</v>
      </c>
      <c r="AN693" s="8">
        <v>-0.21444491222324932</v>
      </c>
      <c r="AO693" s="8">
        <v>-2.7267386435228271E-2</v>
      </c>
      <c r="AP693" s="8">
        <v>0.81492821208624122</v>
      </c>
      <c r="AQ693" s="8">
        <v>3.0703597586043379</v>
      </c>
    </row>
    <row r="694" spans="32:43" x14ac:dyDescent="0.25">
      <c r="AF694" t="str">
        <v>Iraq</v>
      </c>
      <c r="AG694">
        <v>69.5</v>
      </c>
      <c r="AH694" s="8">
        <v>71.495939304622041</v>
      </c>
      <c r="AI694" s="8">
        <v>-1.9959393046220413</v>
      </c>
      <c r="AJ694" s="8">
        <v>-2.015687231579208</v>
      </c>
      <c r="AK694" s="8">
        <v>9.7971186440940702E-3</v>
      </c>
      <c r="AL694" s="8">
        <v>-0.43563263084873233</v>
      </c>
      <c r="AM694" s="8">
        <v>9.388257478373075E-5</v>
      </c>
      <c r="AN694" s="8">
        <v>-0.21444491222324932</v>
      </c>
      <c r="AO694" s="8">
        <v>-2.7020307563381835E-2</v>
      </c>
      <c r="AP694" s="8">
        <v>0.66002471987701516</v>
      </c>
      <c r="AQ694" s="8">
        <v>-2.015687231579208</v>
      </c>
    </row>
    <row r="695" spans="32:43" x14ac:dyDescent="0.25">
      <c r="AF695" t="str">
        <v>Iraq</v>
      </c>
      <c r="AG695">
        <v>76</v>
      </c>
      <c r="AH695" s="8">
        <v>67.347805544848867</v>
      </c>
      <c r="AI695" s="8">
        <v>8.6521944551511325</v>
      </c>
      <c r="AJ695" s="8">
        <v>8.7241662627644203</v>
      </c>
      <c r="AK695" s="8">
        <v>8.2497060974719913E-3</v>
      </c>
      <c r="AL695" s="8">
        <v>1.8869494585474762</v>
      </c>
      <c r="AM695" s="8">
        <v>1.4809032251022688E-3</v>
      </c>
      <c r="AN695" s="8">
        <v>-0.21444491222324932</v>
      </c>
      <c r="AO695" s="8">
        <v>-2.6164421617710609E-2</v>
      </c>
      <c r="AP695" s="8">
        <v>1.3736627892417688</v>
      </c>
      <c r="AQ695" s="8">
        <v>8.7241662627644203</v>
      </c>
    </row>
    <row r="696" spans="32:43" x14ac:dyDescent="0.25">
      <c r="AF696" t="str">
        <v>Iraq</v>
      </c>
      <c r="AG696">
        <v>77</v>
      </c>
      <c r="AH696" s="8">
        <v>67.388292117582964</v>
      </c>
      <c r="AI696" s="8">
        <v>9.6117078824170363</v>
      </c>
      <c r="AJ696" s="8">
        <v>9.6909070995194604</v>
      </c>
      <c r="AK696" s="8">
        <v>8.1725287724975417E-3</v>
      </c>
      <c r="AL696" s="8">
        <v>2.0961273377201324</v>
      </c>
      <c r="AM696" s="8">
        <v>1.8101962201886857E-3</v>
      </c>
      <c r="AN696" s="8">
        <v>-0.21444491222324932</v>
      </c>
      <c r="AO696" s="8">
        <v>-2.5553864751921715E-2</v>
      </c>
      <c r="AP696" s="8">
        <v>1.447800862591307</v>
      </c>
      <c r="AQ696" s="8">
        <v>9.6909070995194604</v>
      </c>
    </row>
    <row r="697" spans="32:43" x14ac:dyDescent="0.25">
      <c r="AF697" t="str">
        <v>Iraq</v>
      </c>
      <c r="AG697">
        <v>76</v>
      </c>
      <c r="AH697" s="8">
        <v>66.951390175092087</v>
      </c>
      <c r="AI697" s="8">
        <v>9.0486098249079134</v>
      </c>
      <c r="AJ697" s="8">
        <v>9.1236530452737963</v>
      </c>
      <c r="AK697" s="8">
        <v>8.225128684037018E-3</v>
      </c>
      <c r="AL697" s="8">
        <v>1.9733788851032461</v>
      </c>
      <c r="AM697" s="8">
        <v>1.6148067618310844E-3</v>
      </c>
      <c r="AN697" s="8">
        <v>-0.198915705174462</v>
      </c>
      <c r="AO697" s="8">
        <v>-2.5341238224052199E-2</v>
      </c>
      <c r="AP697" s="8">
        <v>1.4047700470551208</v>
      </c>
      <c r="AQ697" s="8">
        <v>9.1236530452737963</v>
      </c>
    </row>
    <row r="698" spans="32:43" x14ac:dyDescent="0.25">
      <c r="AF698" t="str">
        <v>Iraq</v>
      </c>
      <c r="AG698">
        <v>74</v>
      </c>
      <c r="AH698" s="8">
        <v>67.205099287234958</v>
      </c>
      <c r="AI698" s="8">
        <v>6.7949007127650418</v>
      </c>
      <c r="AJ698" s="8">
        <v>6.8521699310538615</v>
      </c>
      <c r="AK698" s="8">
        <v>8.357822246829745E-3</v>
      </c>
      <c r="AL698" s="8">
        <v>1.481974685479966</v>
      </c>
      <c r="AM698" s="8">
        <v>9.255283256148542E-4</v>
      </c>
      <c r="AN698" s="8">
        <v>-0.198915705174462</v>
      </c>
      <c r="AO698" s="8">
        <v>-2.4470705636587865E-2</v>
      </c>
      <c r="AP698" s="8">
        <v>1.2173638262573625</v>
      </c>
      <c r="AQ698" s="8">
        <v>6.8521699310538615</v>
      </c>
    </row>
    <row r="699" spans="32:43" x14ac:dyDescent="0.25">
      <c r="AF699" t="str">
        <v>Iraq</v>
      </c>
      <c r="AG699">
        <v>69.3</v>
      </c>
      <c r="AH699" s="8">
        <v>66.435964413432274</v>
      </c>
      <c r="AI699" s="8">
        <v>2.8640355865677236</v>
      </c>
      <c r="AJ699" s="8">
        <v>2.8884113209735505</v>
      </c>
      <c r="AK699" s="8">
        <v>8.4391493098050566E-3</v>
      </c>
      <c r="AL699" s="8">
        <v>0.6246746605794935</v>
      </c>
      <c r="AM699" s="8">
        <v>1.6605695985101837E-4</v>
      </c>
      <c r="AN699" s="8">
        <v>-0.198915705174462</v>
      </c>
      <c r="AO699" s="8">
        <v>-2.4248798483836081E-2</v>
      </c>
      <c r="AP699" s="8">
        <v>0.79036362554174611</v>
      </c>
      <c r="AQ699" s="8">
        <v>2.8884113209735505</v>
      </c>
    </row>
    <row r="700" spans="32:43" x14ac:dyDescent="0.25">
      <c r="AF700" t="str">
        <v>Iraq</v>
      </c>
      <c r="AG700">
        <v>65.900000000000006</v>
      </c>
      <c r="AH700" s="8">
        <v>63.87460688632077</v>
      </c>
      <c r="AI700" s="8">
        <v>2.025393113679236</v>
      </c>
      <c r="AJ700" s="8">
        <v>2.0430476273605724</v>
      </c>
      <c r="AK700" s="8">
        <v>8.6412638868062532E-3</v>
      </c>
      <c r="AL700" s="8">
        <v>0.44180342190974969</v>
      </c>
      <c r="AM700" s="8">
        <v>8.5069637990599188E-5</v>
      </c>
      <c r="AN700" s="8">
        <v>-0.198915705174462</v>
      </c>
      <c r="AO700" s="8">
        <v>-2.4074487356490475E-2</v>
      </c>
      <c r="AP700" s="8">
        <v>0.66468294841206033</v>
      </c>
      <c r="AQ700" s="8">
        <v>2.0430476273605724</v>
      </c>
    </row>
    <row r="701" spans="32:43" x14ac:dyDescent="0.25">
      <c r="AF701" t="str">
        <v>Iraq</v>
      </c>
      <c r="AG701">
        <v>64.7</v>
      </c>
      <c r="AH701" s="8">
        <v>63.655536584368114</v>
      </c>
      <c r="AI701" s="8">
        <v>1.0444634156318884</v>
      </c>
      <c r="AJ701" s="8">
        <v>1.0540453074983085</v>
      </c>
      <c r="AK701" s="8">
        <v>9.0905882301796394E-3</v>
      </c>
      <c r="AL701" s="8">
        <v>0.22788273396226916</v>
      </c>
      <c r="AM701" s="8">
        <v>2.382050034475231E-5</v>
      </c>
      <c r="AN701" s="8">
        <v>-0.198915705174462</v>
      </c>
      <c r="AO701" s="8">
        <v>-2.3955537694377173E-2</v>
      </c>
      <c r="AP701" s="8">
        <v>0.47737064631402415</v>
      </c>
      <c r="AQ701" s="8">
        <v>1.0540453074983085</v>
      </c>
    </row>
    <row r="702" spans="32:43" x14ac:dyDescent="0.25">
      <c r="AF702" t="str">
        <v>Iraq</v>
      </c>
      <c r="AG702">
        <v>66.8</v>
      </c>
      <c r="AH702" s="8">
        <v>70.13032750214218</v>
      </c>
      <c r="AI702" s="8">
        <v>-3.3303275021421825</v>
      </c>
      <c r="AJ702" s="8">
        <v>-3.3662160058733237</v>
      </c>
      <c r="AK702" s="8">
        <v>1.066137873164511E-2</v>
      </c>
      <c r="AL702" s="8">
        <v>-0.72719289591582115</v>
      </c>
      <c r="AM702" s="8">
        <v>2.8492966508644784E-4</v>
      </c>
      <c r="AN702" s="8">
        <v>-0.198915705174462</v>
      </c>
      <c r="AO702" s="8">
        <v>-2.2666937876007154E-2</v>
      </c>
      <c r="AP702" s="8">
        <v>0.85275605885611927</v>
      </c>
      <c r="AQ702" s="8">
        <v>-3.3662160058733237</v>
      </c>
    </row>
    <row r="703" spans="32:43" x14ac:dyDescent="0.25">
      <c r="AF703" t="str">
        <v>Iraq</v>
      </c>
      <c r="AG703">
        <v>67.2</v>
      </c>
      <c r="AH703" s="8">
        <v>70.500711311015635</v>
      </c>
      <c r="AI703" s="8">
        <v>-3.3007113110156325</v>
      </c>
      <c r="AJ703" s="8">
        <v>-3.3407224515600689</v>
      </c>
      <c r="AK703" s="8">
        <v>1.1976792781977889E-2</v>
      </c>
      <c r="AL703" s="8">
        <v>-0.7212056724624093</v>
      </c>
      <c r="AM703" s="8">
        <v>3.1525476685153166E-4</v>
      </c>
      <c r="AN703" s="8">
        <v>-0.198915705174462</v>
      </c>
      <c r="AO703" s="8">
        <v>-2.1585265974703161E-2</v>
      </c>
      <c r="AP703" s="8">
        <v>0.84923828956448333</v>
      </c>
      <c r="AQ703" s="8">
        <v>-3.3407224515600689</v>
      </c>
    </row>
    <row r="704" spans="32:43" x14ac:dyDescent="0.25">
      <c r="AF704" t="str">
        <v>Ireland</v>
      </c>
      <c r="AG704">
        <v>81.2</v>
      </c>
      <c r="AH704" s="8">
        <v>82.89389255048107</v>
      </c>
      <c r="AI704" s="8">
        <v>-1.6938925504810669</v>
      </c>
      <c r="AJ704" s="8">
        <v>-1.7180407852092716</v>
      </c>
      <c r="AK704" s="8">
        <v>1.4055681876762377E-2</v>
      </c>
      <c r="AL704" s="8">
        <v>-0.3705056448353593</v>
      </c>
      <c r="AM704" s="8">
        <v>9.7849631188796519E-5</v>
      </c>
      <c r="AN704" s="8">
        <v>-0.1880739545732803</v>
      </c>
      <c r="AO704" s="8">
        <v>-2.1489605818300363E-2</v>
      </c>
      <c r="AP704" s="8">
        <v>0.60869174861777064</v>
      </c>
      <c r="AQ704" s="8">
        <v>-1.7180407852092716</v>
      </c>
    </row>
    <row r="705" spans="32:43" x14ac:dyDescent="0.25">
      <c r="AF705" t="str">
        <v>Ireland</v>
      </c>
      <c r="AG705">
        <v>81</v>
      </c>
      <c r="AH705" s="8">
        <v>82.69634883895867</v>
      </c>
      <c r="AI705" s="8">
        <v>-1.6963488389586701</v>
      </c>
      <c r="AJ705" s="8">
        <v>-1.7205022274902695</v>
      </c>
      <c r="AK705" s="8">
        <v>1.403856859100526E-2</v>
      </c>
      <c r="AL705" s="8">
        <v>-0.37103968947759369</v>
      </c>
      <c r="AM705" s="8">
        <v>9.8010733995419571E-5</v>
      </c>
      <c r="AN705" s="8">
        <v>-0.1880739545732803</v>
      </c>
      <c r="AO705" s="8">
        <v>-2.1410576904249131E-2</v>
      </c>
      <c r="AP705" s="8">
        <v>0.60913027299387579</v>
      </c>
      <c r="AQ705" s="8">
        <v>-1.7205022274902695</v>
      </c>
    </row>
    <row r="706" spans="32:43" x14ac:dyDescent="0.25">
      <c r="AF706" t="str">
        <v>Ireland</v>
      </c>
      <c r="AG706">
        <v>85</v>
      </c>
      <c r="AH706" s="8">
        <v>85.349776474747642</v>
      </c>
      <c r="AI706" s="8">
        <v>-0.3497764747476424</v>
      </c>
      <c r="AJ706" s="8">
        <v>-0.35560523480956407</v>
      </c>
      <c r="AK706" s="8">
        <v>1.6391097462451886E-2</v>
      </c>
      <c r="AL706" s="8">
        <v>-7.6597489581142625E-2</v>
      </c>
      <c r="AM706" s="8">
        <v>4.8886017465221207E-6</v>
      </c>
      <c r="AN706" s="8">
        <v>-0.1880739545732803</v>
      </c>
      <c r="AO706" s="8">
        <v>-2.1383836016605619E-2</v>
      </c>
      <c r="AP706" s="8">
        <v>0.27676251476878627</v>
      </c>
      <c r="AQ706" s="8">
        <v>-0.35560523480956407</v>
      </c>
    </row>
    <row r="707" spans="32:43" x14ac:dyDescent="0.25">
      <c r="AF707" t="str">
        <v>Ireland</v>
      </c>
      <c r="AG707">
        <v>84</v>
      </c>
      <c r="AH707" s="8">
        <v>87.784041346131147</v>
      </c>
      <c r="AI707" s="8">
        <v>-3.7840413461311471</v>
      </c>
      <c r="AJ707" s="8">
        <v>-3.8509142399148759</v>
      </c>
      <c r="AK707" s="8">
        <v>1.7365459113731621E-2</v>
      </c>
      <c r="AL707" s="8">
        <v>-0.82907730170653082</v>
      </c>
      <c r="AM707" s="8">
        <v>6.0737134505771005E-4</v>
      </c>
      <c r="AN707" s="8">
        <v>-0.1880739545732803</v>
      </c>
      <c r="AO707" s="8">
        <v>-1.9122006076932284E-2</v>
      </c>
      <c r="AP707" s="8">
        <v>0.91053682062096253</v>
      </c>
      <c r="AQ707" s="8">
        <v>-3.8509142399148759</v>
      </c>
    </row>
    <row r="708" spans="32:43" x14ac:dyDescent="0.25">
      <c r="AF708" t="str">
        <v>Ireland</v>
      </c>
      <c r="AG708">
        <v>86</v>
      </c>
      <c r="AH708" s="8">
        <v>84.992391626516437</v>
      </c>
      <c r="AI708" s="8">
        <v>1.0076083734835635</v>
      </c>
      <c r="AJ708" s="8">
        <v>1.0249837630570511</v>
      </c>
      <c r="AK708" s="8">
        <v>1.6951868117076115E-2</v>
      </c>
      <c r="AL708" s="8">
        <v>0.22071890967171667</v>
      </c>
      <c r="AM708" s="8">
        <v>4.2004118139796746E-5</v>
      </c>
      <c r="AN708" s="8">
        <v>-0.1880739545732803</v>
      </c>
      <c r="AO708" s="8">
        <v>-1.734432501226936E-2</v>
      </c>
      <c r="AP708" s="8">
        <v>0.46980731121569053</v>
      </c>
      <c r="AQ708" s="8">
        <v>1.0249837630570511</v>
      </c>
    </row>
    <row r="709" spans="32:43" x14ac:dyDescent="0.25">
      <c r="AF709" t="str">
        <v>Israel</v>
      </c>
      <c r="AG709">
        <v>82.2</v>
      </c>
      <c r="AH709" s="8">
        <v>82.593116717604246</v>
      </c>
      <c r="AI709" s="8">
        <v>-0.3931167176042436</v>
      </c>
      <c r="AJ709" s="8">
        <v>-0.39909761867507537</v>
      </c>
      <c r="AK709" s="8">
        <v>1.4986060529970573E-2</v>
      </c>
      <c r="AL709" s="8">
        <v>-8.6027141009260816E-2</v>
      </c>
      <c r="AM709" s="8">
        <v>5.6297108602083994E-6</v>
      </c>
      <c r="AN709" s="8">
        <v>-0.1880739545732803</v>
      </c>
      <c r="AO709" s="8">
        <v>-1.6168865770325697E-2</v>
      </c>
      <c r="AP709" s="8">
        <v>0.29330383735856713</v>
      </c>
      <c r="AQ709" s="8">
        <v>-0.39909761867507537</v>
      </c>
    </row>
    <row r="710" spans="32:43" x14ac:dyDescent="0.25">
      <c r="AF710" t="str">
        <v>Israel</v>
      </c>
      <c r="AG710">
        <v>82.1</v>
      </c>
      <c r="AH710" s="8">
        <v>80.388367477033924</v>
      </c>
      <c r="AI710" s="8">
        <v>1.7116325229660703</v>
      </c>
      <c r="AJ710" s="8">
        <v>1.7370043904556751</v>
      </c>
      <c r="AK710" s="8">
        <v>1.4606680114924175E-2</v>
      </c>
      <c r="AL710" s="8">
        <v>0.37449057180948209</v>
      </c>
      <c r="AM710" s="8">
        <v>1.0394262623567402E-4</v>
      </c>
      <c r="AN710" s="8">
        <v>-0.17879863688351211</v>
      </c>
      <c r="AO710" s="8">
        <v>-1.5170471314660519E-2</v>
      </c>
      <c r="AP710" s="8">
        <v>0.61195634796076925</v>
      </c>
      <c r="AQ710" s="8">
        <v>1.7370043904556751</v>
      </c>
    </row>
    <row r="711" spans="32:43" x14ac:dyDescent="0.25">
      <c r="AF711" t="str">
        <v>Israel</v>
      </c>
      <c r="AG711">
        <v>81.8</v>
      </c>
      <c r="AH711" s="8">
        <v>81.865131297216692</v>
      </c>
      <c r="AI711" s="8">
        <v>-6.5131297216694861E-2</v>
      </c>
      <c r="AJ711" s="8">
        <v>-6.6012464122205891E-2</v>
      </c>
      <c r="AK711" s="8">
        <v>1.3348492852497871E-2</v>
      </c>
      <c r="AL711" s="8">
        <v>-1.4241082473568617E-2</v>
      </c>
      <c r="AM711" s="8">
        <v>1.3719063209873526E-7</v>
      </c>
      <c r="AN711" s="8">
        <v>-0.17879863688351211</v>
      </c>
      <c r="AO711" s="8">
        <v>-1.4975660626834624E-2</v>
      </c>
      <c r="AP711" s="8">
        <v>0.11933600660977649</v>
      </c>
      <c r="AQ711" s="8">
        <v>-6.6012464122205891E-2</v>
      </c>
    </row>
    <row r="712" spans="32:43" x14ac:dyDescent="0.25">
      <c r="AF712" t="str">
        <v>Israel</v>
      </c>
      <c r="AG712">
        <v>81.8</v>
      </c>
      <c r="AH712" s="8">
        <v>80.100412812455716</v>
      </c>
      <c r="AI712" s="8">
        <v>1.6995871875442816</v>
      </c>
      <c r="AJ712" s="8">
        <v>1.7225607614713396</v>
      </c>
      <c r="AK712" s="8">
        <v>1.3336872893490784E-2</v>
      </c>
      <c r="AL712" s="8">
        <v>0.37161579482334034</v>
      </c>
      <c r="AM712" s="8">
        <v>9.3334766926336373E-5</v>
      </c>
      <c r="AN712" s="8">
        <v>-0.17879863688351211</v>
      </c>
      <c r="AO712" s="8">
        <v>-1.4945579507147196E-2</v>
      </c>
      <c r="AP712" s="8">
        <v>0.60960298131106638</v>
      </c>
      <c r="AQ712" s="8">
        <v>1.7225607614713396</v>
      </c>
    </row>
    <row r="713" spans="32:43" x14ac:dyDescent="0.25">
      <c r="AF713" t="str">
        <v>Israel</v>
      </c>
      <c r="AG713">
        <v>81.7</v>
      </c>
      <c r="AH713" s="8">
        <v>77.888736248133966</v>
      </c>
      <c r="AI713" s="8">
        <v>3.8112637518660364</v>
      </c>
      <c r="AJ713" s="8">
        <v>3.8496827470610508</v>
      </c>
      <c r="AK713" s="8">
        <v>9.9797821585024104E-3</v>
      </c>
      <c r="AL713" s="8">
        <v>0.83192109693030525</v>
      </c>
      <c r="AM713" s="8">
        <v>3.4882795169037263E-4</v>
      </c>
      <c r="AN713" s="8">
        <v>-0.17879863688351211</v>
      </c>
      <c r="AO713" s="8">
        <v>-1.4241082473568617E-2</v>
      </c>
      <c r="AP713" s="8">
        <v>0.91209708744755091</v>
      </c>
      <c r="AQ713" s="8">
        <v>3.8496827470610508</v>
      </c>
    </row>
    <row r="714" spans="32:43" x14ac:dyDescent="0.25">
      <c r="AF714" t="str">
        <v>Israel</v>
      </c>
      <c r="AG714">
        <v>81.5</v>
      </c>
      <c r="AH714" s="8">
        <v>79.582016352347296</v>
      </c>
      <c r="AI714" s="8">
        <v>1.9179836476527043</v>
      </c>
      <c r="AJ714" s="8">
        <v>1.9425889794527753</v>
      </c>
      <c r="AK714" s="8">
        <v>1.2666257278470859E-2</v>
      </c>
      <c r="AL714" s="8">
        <v>0.419225870946906</v>
      </c>
      <c r="AM714" s="8">
        <v>1.1273284864420723E-4</v>
      </c>
      <c r="AN714" s="8">
        <v>-0.17879863688351211</v>
      </c>
      <c r="AO714" s="8">
        <v>-1.2927928643020236E-2</v>
      </c>
      <c r="AP714" s="8">
        <v>0.64747654084677542</v>
      </c>
      <c r="AQ714" s="8">
        <v>1.9425889794527753</v>
      </c>
    </row>
    <row r="715" spans="32:43" x14ac:dyDescent="0.25">
      <c r="AF715" t="str">
        <v>Israel</v>
      </c>
      <c r="AG715">
        <v>81</v>
      </c>
      <c r="AH715" s="8">
        <v>79.750722359474636</v>
      </c>
      <c r="AI715" s="8">
        <v>1.2492776405253636</v>
      </c>
      <c r="AJ715" s="8">
        <v>1.265651353099968</v>
      </c>
      <c r="AK715" s="8">
        <v>1.2936985003413681E-2</v>
      </c>
      <c r="AL715" s="8">
        <v>0.27309999532349738</v>
      </c>
      <c r="AM715" s="8">
        <v>4.8876667262665949E-5</v>
      </c>
      <c r="AN715" s="8">
        <v>-0.17879863688351211</v>
      </c>
      <c r="AO715" s="8">
        <v>-9.3308969323604007E-3</v>
      </c>
      <c r="AP715" s="8">
        <v>0.52258970074380284</v>
      </c>
      <c r="AQ715" s="8">
        <v>1.265651353099968</v>
      </c>
    </row>
    <row r="716" spans="32:43" x14ac:dyDescent="0.25">
      <c r="AF716" t="str">
        <v>Israel</v>
      </c>
      <c r="AG716">
        <v>84</v>
      </c>
      <c r="AH716" s="8">
        <v>77.199504556425495</v>
      </c>
      <c r="AI716" s="8">
        <v>6.8004954435745049</v>
      </c>
      <c r="AJ716" s="8">
        <v>6.8754382715207134</v>
      </c>
      <c r="AK716" s="8">
        <v>1.090008010931243E-2</v>
      </c>
      <c r="AL716" s="8">
        <v>1.4850997873553589</v>
      </c>
      <c r="AM716" s="8">
        <v>1.2152644653964791E-3</v>
      </c>
      <c r="AN716" s="8">
        <v>-0.17879863688351211</v>
      </c>
      <c r="AO716" s="8">
        <v>-8.5677846114473408E-3</v>
      </c>
      <c r="AP716" s="8">
        <v>1.2186467032554427</v>
      </c>
      <c r="AQ716" s="8">
        <v>6.8754382715207134</v>
      </c>
    </row>
    <row r="717" spans="32:43" x14ac:dyDescent="0.25">
      <c r="AF717" t="str">
        <v>Israel</v>
      </c>
      <c r="AG717">
        <v>84</v>
      </c>
      <c r="AH717" s="8">
        <v>77.896397136158058</v>
      </c>
      <c r="AI717" s="8">
        <v>6.1036028638419424</v>
      </c>
      <c r="AJ717" s="8">
        <v>6.1727350814145909</v>
      </c>
      <c r="AK717" s="8">
        <v>1.1199608708430979E-2</v>
      </c>
      <c r="AL717" s="8">
        <v>1.3331134760544006</v>
      </c>
      <c r="AM717" s="8">
        <v>1.0064645010081036E-3</v>
      </c>
      <c r="AN717" s="8">
        <v>-0.16799678341230881</v>
      </c>
      <c r="AO717" s="8">
        <v>-7.0724449447795677E-3</v>
      </c>
      <c r="AP717" s="8">
        <v>1.1546053334600532</v>
      </c>
      <c r="AQ717" s="8">
        <v>6.1727350814145909</v>
      </c>
    </row>
    <row r="718" spans="32:43" x14ac:dyDescent="0.25">
      <c r="AF718" t="str">
        <v>Israel</v>
      </c>
      <c r="AG718">
        <v>80</v>
      </c>
      <c r="AH718" s="8">
        <v>77.302828570808742</v>
      </c>
      <c r="AI718" s="8">
        <v>2.6971714291912576</v>
      </c>
      <c r="AJ718" s="8">
        <v>2.7288785049584301</v>
      </c>
      <c r="AK718" s="8">
        <v>1.1619086635612388E-2</v>
      </c>
      <c r="AL718" s="8">
        <v>0.58922550977430976</v>
      </c>
      <c r="AM718" s="8">
        <v>2.0407073363067364E-4</v>
      </c>
      <c r="AN718" s="8">
        <v>-0.16799678341230881</v>
      </c>
      <c r="AO718" s="8">
        <v>-6.2125366882972042E-3</v>
      </c>
      <c r="AP718" s="8">
        <v>0.76761025903404245</v>
      </c>
      <c r="AQ718" s="8">
        <v>2.7288785049584301</v>
      </c>
    </row>
    <row r="719" spans="32:43" x14ac:dyDescent="0.25">
      <c r="AF719" t="str">
        <v>Israel</v>
      </c>
      <c r="AG719">
        <v>81</v>
      </c>
      <c r="AH719" s="8">
        <v>79.267306095015883</v>
      </c>
      <c r="AI719" s="8">
        <v>1.7326939049841172</v>
      </c>
      <c r="AJ719" s="8">
        <v>1.7557401381852833</v>
      </c>
      <c r="AK719" s="8">
        <v>1.3126221073345355E-2</v>
      </c>
      <c r="AL719" s="8">
        <v>0.37881416305852755</v>
      </c>
      <c r="AM719" s="8">
        <v>9.5433428137421301E-5</v>
      </c>
      <c r="AN719" s="8">
        <v>-0.16799678341230881</v>
      </c>
      <c r="AO719" s="8">
        <v>-4.0227494592439987E-3</v>
      </c>
      <c r="AP719" s="8">
        <v>0.61547880796866394</v>
      </c>
      <c r="AQ719" s="8">
        <v>1.7557401381852833</v>
      </c>
    </row>
    <row r="720" spans="32:43" x14ac:dyDescent="0.25">
      <c r="AF720" t="str">
        <v>Israel</v>
      </c>
      <c r="AG720">
        <v>79.7</v>
      </c>
      <c r="AH720" s="8">
        <v>78.944202089342738</v>
      </c>
      <c r="AI720" s="8">
        <v>0.75579791065726454</v>
      </c>
      <c r="AJ720" s="8">
        <v>0.7665989916070387</v>
      </c>
      <c r="AK720" s="8">
        <v>1.4089610171716553E-2</v>
      </c>
      <c r="AL720" s="8">
        <v>0.16531875675730012</v>
      </c>
      <c r="AM720" s="8">
        <v>1.9528810872337093E-5</v>
      </c>
      <c r="AN720" s="8">
        <v>-0.16799678341230881</v>
      </c>
      <c r="AO720" s="8">
        <v>-3.698441998545281E-3</v>
      </c>
      <c r="AP720" s="8">
        <v>0.40659409336253288</v>
      </c>
      <c r="AQ720" s="8">
        <v>0.7665989916070387</v>
      </c>
    </row>
    <row r="721" spans="32:43" x14ac:dyDescent="0.25">
      <c r="AF721" t="str">
        <v>Israel</v>
      </c>
      <c r="AG721">
        <v>79.3</v>
      </c>
      <c r="AH721" s="8">
        <v>77.915885532020923</v>
      </c>
      <c r="AI721" s="8">
        <v>1.3841144679790744</v>
      </c>
      <c r="AJ721" s="8">
        <v>1.4060362875724619</v>
      </c>
      <c r="AK721" s="8">
        <v>1.5591218937340343E-2</v>
      </c>
      <c r="AL721" s="8">
        <v>0.30298381806474267</v>
      </c>
      <c r="AM721" s="8">
        <v>7.2696493550273767E-5</v>
      </c>
      <c r="AN721" s="8">
        <v>-0.16799678341230881</v>
      </c>
      <c r="AO721" s="8">
        <v>-2.9894279528250738E-3</v>
      </c>
      <c r="AP721" s="8">
        <v>0.550439658877104</v>
      </c>
      <c r="AQ721" s="8">
        <v>1.4060362875724619</v>
      </c>
    </row>
    <row r="722" spans="32:43" x14ac:dyDescent="0.25">
      <c r="AF722" t="str">
        <v>Israel</v>
      </c>
      <c r="AG722">
        <v>79.3</v>
      </c>
      <c r="AH722" s="8">
        <v>77.164968706944663</v>
      </c>
      <c r="AI722" s="8">
        <v>2.1350312930553343</v>
      </c>
      <c r="AJ722" s="8">
        <v>2.1724706738079576</v>
      </c>
      <c r="AK722" s="8">
        <v>1.7233549434754341E-2</v>
      </c>
      <c r="AL722" s="8">
        <v>0.46775048772259414</v>
      </c>
      <c r="AM722" s="8">
        <v>1.9183282146123203E-4</v>
      </c>
      <c r="AN722" s="8">
        <v>-0.16799678341230881</v>
      </c>
      <c r="AO722" s="8">
        <v>5.1985267806378315E-5</v>
      </c>
      <c r="AP722" s="8">
        <v>0.68392286679317438</v>
      </c>
      <c r="AQ722" s="8">
        <v>2.1724706738079576</v>
      </c>
    </row>
    <row r="723" spans="32:43" x14ac:dyDescent="0.25">
      <c r="AF723" t="str">
        <v>Israel</v>
      </c>
      <c r="AG723">
        <v>78.900000000000006</v>
      </c>
      <c r="AH723" s="8">
        <v>78.049126794414377</v>
      </c>
      <c r="AI723" s="8">
        <v>0.85087320558562851</v>
      </c>
      <c r="AJ723" s="8">
        <v>0.86699862715462106</v>
      </c>
      <c r="AK723" s="8">
        <v>1.8599131606371874E-2</v>
      </c>
      <c r="AL723" s="8">
        <v>0.18654207101173853</v>
      </c>
      <c r="AM723" s="8">
        <v>3.2973862450976979E-5</v>
      </c>
      <c r="AN723" s="8">
        <v>-0.16799678341230881</v>
      </c>
      <c r="AO723" s="8">
        <v>1.3560967037843971E-4</v>
      </c>
      <c r="AP723" s="8">
        <v>0.43190516437261839</v>
      </c>
      <c r="AQ723" s="8">
        <v>0.86699862715462106</v>
      </c>
    </row>
    <row r="724" spans="32:43" x14ac:dyDescent="0.25">
      <c r="AF724" t="str">
        <v>Italy</v>
      </c>
      <c r="AG724">
        <v>82.5</v>
      </c>
      <c r="AH724" s="8">
        <v>81.768363062434432</v>
      </c>
      <c r="AI724" s="8">
        <v>0.73163693756556825</v>
      </c>
      <c r="AJ724" s="8">
        <v>0.74096110883323851</v>
      </c>
      <c r="AK724" s="8">
        <v>1.2583887543507725E-2</v>
      </c>
      <c r="AL724" s="8">
        <v>0.15991186328323928</v>
      </c>
      <c r="AM724" s="8">
        <v>1.6294685796426968E-5</v>
      </c>
      <c r="AN724" s="8">
        <v>-0.16799678341230881</v>
      </c>
      <c r="AO724" s="8">
        <v>2.0773025449926236E-3</v>
      </c>
      <c r="AP724" s="8">
        <v>0.39988981392783596</v>
      </c>
      <c r="AQ724" s="8">
        <v>0.74096110883323851</v>
      </c>
    </row>
    <row r="725" spans="32:43" x14ac:dyDescent="0.25">
      <c r="AF725" t="str">
        <v>Italy</v>
      </c>
      <c r="AG725">
        <v>82.3</v>
      </c>
      <c r="AH725" s="8">
        <v>79.742618102568017</v>
      </c>
      <c r="AI725" s="8">
        <v>2.5573818974319806</v>
      </c>
      <c r="AJ725" s="8">
        <v>2.5915252010634209</v>
      </c>
      <c r="AK725" s="8">
        <v>1.3174984220654837E-2</v>
      </c>
      <c r="AL725" s="8">
        <v>0.55912727317987776</v>
      </c>
      <c r="AM725" s="8">
        <v>2.0868984262447087E-4</v>
      </c>
      <c r="AN725" s="8">
        <v>-0.15567569037416348</v>
      </c>
      <c r="AO725" s="8">
        <v>3.1674583511787468E-3</v>
      </c>
      <c r="AP725" s="8">
        <v>0.74774813485549918</v>
      </c>
      <c r="AQ725" s="8">
        <v>2.5915252010634209</v>
      </c>
    </row>
    <row r="726" spans="32:43" x14ac:dyDescent="0.25">
      <c r="AF726" t="str">
        <v>Italy</v>
      </c>
      <c r="AG726">
        <v>82</v>
      </c>
      <c r="AH726" s="8">
        <v>83.636176708580024</v>
      </c>
      <c r="AI726" s="8">
        <v>-1.6361767085800238</v>
      </c>
      <c r="AJ726" s="8">
        <v>-1.6570381094502256</v>
      </c>
      <c r="AK726" s="8">
        <v>1.2589572171712537E-2</v>
      </c>
      <c r="AL726" s="8">
        <v>-0.35761565040129561</v>
      </c>
      <c r="AM726" s="8">
        <v>8.1529785566758045E-5</v>
      </c>
      <c r="AN726" s="8">
        <v>-0.15567569037416348</v>
      </c>
      <c r="AO726" s="8">
        <v>5.6790409324028474E-3</v>
      </c>
      <c r="AP726" s="8">
        <v>0.59800974105886906</v>
      </c>
      <c r="AQ726" s="8">
        <v>-1.6570381094502256</v>
      </c>
    </row>
    <row r="727" spans="32:43" x14ac:dyDescent="0.25">
      <c r="AF727" t="str">
        <v>Italy</v>
      </c>
      <c r="AG727">
        <v>82</v>
      </c>
      <c r="AH727" s="8">
        <v>83.718387760057652</v>
      </c>
      <c r="AI727" s="8">
        <v>-1.7183877600576523</v>
      </c>
      <c r="AJ727" s="8">
        <v>-1.7414362780298827</v>
      </c>
      <c r="AK727" s="8">
        <v>1.3235349615149605E-2</v>
      </c>
      <c r="AL727" s="8">
        <v>-0.37570722287785724</v>
      </c>
      <c r="AM727" s="8">
        <v>9.4665324466326192E-5</v>
      </c>
      <c r="AN727" s="8">
        <v>-0.15567569037416348</v>
      </c>
      <c r="AO727" s="8">
        <v>7.6365343070359578E-3</v>
      </c>
      <c r="AP727" s="8">
        <v>0.61294960875903759</v>
      </c>
      <c r="AQ727" s="8">
        <v>-1.7414362780298827</v>
      </c>
    </row>
    <row r="728" spans="32:43" x14ac:dyDescent="0.25">
      <c r="AF728" t="str">
        <v>Italy</v>
      </c>
      <c r="AG728">
        <v>81.8</v>
      </c>
      <c r="AH728" s="8">
        <v>83.511497636021943</v>
      </c>
      <c r="AI728" s="8">
        <v>-1.7114976360219458</v>
      </c>
      <c r="AJ728" s="8">
        <v>-1.7346956372276165</v>
      </c>
      <c r="AK728" s="8">
        <v>1.3372951835369521E-2</v>
      </c>
      <c r="AL728" s="8">
        <v>-0.37422686395463567</v>
      </c>
      <c r="AM728" s="8">
        <v>9.4910483933599192E-5</v>
      </c>
      <c r="AN728" s="8">
        <v>-0.15567569037416348</v>
      </c>
      <c r="AO728" s="8">
        <v>1.0489876016479879E-2</v>
      </c>
      <c r="AP728" s="8">
        <v>0.61174084705423726</v>
      </c>
      <c r="AQ728" s="8">
        <v>-1.7346956372276165</v>
      </c>
    </row>
    <row r="729" spans="32:43" x14ac:dyDescent="0.25">
      <c r="AF729" t="str">
        <v>Italy</v>
      </c>
      <c r="AG729">
        <v>81.599999999999994</v>
      </c>
      <c r="AH729" s="8">
        <v>81.887495862325267</v>
      </c>
      <c r="AI729" s="8">
        <v>-0.28749586232527236</v>
      </c>
      <c r="AJ729" s="8">
        <v>-0.29149474478858334</v>
      </c>
      <c r="AK729" s="8">
        <v>1.3718540504774031E-2</v>
      </c>
      <c r="AL729" s="8">
        <v>-6.2873310684506314E-2</v>
      </c>
      <c r="AM729" s="8">
        <v>2.7492213237239788E-6</v>
      </c>
      <c r="AN729" s="8">
        <v>-0.15567569037416348</v>
      </c>
      <c r="AO729" s="8">
        <v>1.1551305278714957E-2</v>
      </c>
      <c r="AP729" s="8">
        <v>0.25074550979929094</v>
      </c>
      <c r="AQ729" s="8">
        <v>-0.29149474478858334</v>
      </c>
    </row>
    <row r="730" spans="32:43" x14ac:dyDescent="0.25">
      <c r="AF730" t="str">
        <v>Italy</v>
      </c>
      <c r="AG730">
        <v>81.5</v>
      </c>
      <c r="AH730" s="8">
        <v>79.235855336660194</v>
      </c>
      <c r="AI730" s="8">
        <v>2.2641446633398061</v>
      </c>
      <c r="AJ730" s="8">
        <v>2.2985553449808838</v>
      </c>
      <c r="AK730" s="8">
        <v>1.4970569108208112E-2</v>
      </c>
      <c r="AL730" s="8">
        <v>0.4954669996661436</v>
      </c>
      <c r="AM730" s="8">
        <v>1.8654713167255338E-4</v>
      </c>
      <c r="AN730" s="8">
        <v>-0.15567569037416348</v>
      </c>
      <c r="AO730" s="8">
        <v>1.2067649885961899E-2</v>
      </c>
      <c r="AP730" s="8">
        <v>0.70389416794440318</v>
      </c>
      <c r="AQ730" s="8">
        <v>2.2985553449808838</v>
      </c>
    </row>
    <row r="731" spans="32:43" x14ac:dyDescent="0.25">
      <c r="AF731" t="str">
        <v>Italy</v>
      </c>
      <c r="AG731">
        <v>81.3</v>
      </c>
      <c r="AH731" s="8">
        <v>81.062330520799179</v>
      </c>
      <c r="AI731" s="8">
        <v>0.23766947920081805</v>
      </c>
      <c r="AJ731" s="8">
        <v>0.24114356542032339</v>
      </c>
      <c r="AK731" s="8">
        <v>1.4406713334647273E-2</v>
      </c>
      <c r="AL731" s="8">
        <v>5.1994775990895158E-2</v>
      </c>
      <c r="AM731" s="8">
        <v>1.9758619835193767E-6</v>
      </c>
      <c r="AN731" s="8">
        <v>-0.15567569037416348</v>
      </c>
      <c r="AO731" s="8">
        <v>1.2670250878039779E-2</v>
      </c>
      <c r="AP731" s="8">
        <v>0.22802363033443521</v>
      </c>
      <c r="AQ731" s="8">
        <v>0.24114356542032339</v>
      </c>
    </row>
    <row r="732" spans="32:43" x14ac:dyDescent="0.25">
      <c r="AF732" t="str">
        <v>Italy</v>
      </c>
      <c r="AG732">
        <v>81.2</v>
      </c>
      <c r="AH732" s="8">
        <v>79.095418893199664</v>
      </c>
      <c r="AI732" s="8">
        <v>2.1045811068003388</v>
      </c>
      <c r="AJ732" s="8">
        <v>2.1349248718782756</v>
      </c>
      <c r="AK732" s="8">
        <v>1.4213036476192528E-2</v>
      </c>
      <c r="AL732" s="8">
        <v>0.46037241928817618</v>
      </c>
      <c r="AM732" s="8">
        <v>1.5278910927674243E-4</v>
      </c>
      <c r="AN732" s="8">
        <v>-0.15567569037416348</v>
      </c>
      <c r="AO732" s="8">
        <v>1.3187389923018379E-2</v>
      </c>
      <c r="AP732" s="8">
        <v>0.67850749390716103</v>
      </c>
      <c r="AQ732" s="8">
        <v>2.1349248718782756</v>
      </c>
    </row>
    <row r="733" spans="32:43" x14ac:dyDescent="0.25">
      <c r="AF733" t="str">
        <v>Italy</v>
      </c>
      <c r="AG733">
        <v>88</v>
      </c>
      <c r="AH733" s="8">
        <v>80.021992520832981</v>
      </c>
      <c r="AI733" s="8">
        <v>7.9780074791670188</v>
      </c>
      <c r="AJ733" s="8">
        <v>8.0903989074296216</v>
      </c>
      <c r="AK733" s="8">
        <v>1.389195137947904E-2</v>
      </c>
      <c r="AL733" s="8">
        <v>1.74488718325848</v>
      </c>
      <c r="AM733" s="8">
        <v>2.1445859711477235E-3</v>
      </c>
      <c r="AN733" s="8">
        <v>-0.14337818601426075</v>
      </c>
      <c r="AO733" s="8">
        <v>1.4333925125721068E-2</v>
      </c>
      <c r="AP733" s="8">
        <v>1.3209417789056714</v>
      </c>
      <c r="AQ733" s="8">
        <v>8.0903989074296216</v>
      </c>
    </row>
    <row r="734" spans="32:43" x14ac:dyDescent="0.25">
      <c r="AF734" t="str">
        <v>Italy</v>
      </c>
      <c r="AG734">
        <v>89</v>
      </c>
      <c r="AH734" s="8">
        <v>80.25329139560769</v>
      </c>
      <c r="AI734" s="8">
        <v>8.7467086043923103</v>
      </c>
      <c r="AJ734" s="8">
        <v>8.8733882818404091</v>
      </c>
      <c r="AK734" s="8">
        <v>1.4276359089047293E-2</v>
      </c>
      <c r="AL734" s="8">
        <v>1.9133844375789331</v>
      </c>
      <c r="AM734" s="8">
        <v>2.651165072813062E-3</v>
      </c>
      <c r="AN734" s="8">
        <v>-0.14337818601426075</v>
      </c>
      <c r="AO734" s="8">
        <v>1.4818205256981997E-2</v>
      </c>
      <c r="AP734" s="8">
        <v>1.3832514007146108</v>
      </c>
      <c r="AQ734" s="8">
        <v>8.8733882818404091</v>
      </c>
    </row>
    <row r="735" spans="32:43" x14ac:dyDescent="0.25">
      <c r="AF735" t="str">
        <v>Italy</v>
      </c>
      <c r="AG735">
        <v>79.900000000000006</v>
      </c>
      <c r="AH735" s="8">
        <v>79.156537286415002</v>
      </c>
      <c r="AI735" s="8">
        <v>0.7434627135850036</v>
      </c>
      <c r="AJ735" s="8">
        <v>0.75447566659916121</v>
      </c>
      <c r="AK735" s="8">
        <v>1.4596829959803791E-2</v>
      </c>
      <c r="AL735" s="8">
        <v>0.16266247657663105</v>
      </c>
      <c r="AM735" s="8">
        <v>1.9596989443886327E-5</v>
      </c>
      <c r="AN735" s="8">
        <v>-0.14337818601426075</v>
      </c>
      <c r="AO735" s="8">
        <v>1.4879742898848781E-2</v>
      </c>
      <c r="AP735" s="8">
        <v>0.40331436445610397</v>
      </c>
      <c r="AQ735" s="8">
        <v>0.75447566659916121</v>
      </c>
    </row>
    <row r="736" spans="32:43" x14ac:dyDescent="0.25">
      <c r="AF736" t="str">
        <v>Italy</v>
      </c>
      <c r="AG736">
        <v>80</v>
      </c>
      <c r="AH736" s="8">
        <v>78.660290417116968</v>
      </c>
      <c r="AI736" s="8">
        <v>1.3397095828830317</v>
      </c>
      <c r="AJ736" s="8">
        <v>1.3614182197177334</v>
      </c>
      <c r="AK736" s="8">
        <v>1.5945604752669276E-2</v>
      </c>
      <c r="AL736" s="8">
        <v>0.29331635296504527</v>
      </c>
      <c r="AM736" s="8">
        <v>6.9705082682213436E-5</v>
      </c>
      <c r="AN736" s="8">
        <v>-0.14337818601426075</v>
      </c>
      <c r="AO736" s="8">
        <v>1.5740906019174147E-2</v>
      </c>
      <c r="AP736" s="8">
        <v>0.54158688404082056</v>
      </c>
      <c r="AQ736" s="8">
        <v>1.3614182197177334</v>
      </c>
    </row>
    <row r="737" spans="32:43" x14ac:dyDescent="0.25">
      <c r="AF737" t="str">
        <v>Italy</v>
      </c>
      <c r="AG737">
        <v>79.8</v>
      </c>
      <c r="AH737" s="8">
        <v>77.391747381862132</v>
      </c>
      <c r="AI737" s="8">
        <v>2.4082526181378654</v>
      </c>
      <c r="AJ737" s="8">
        <v>2.4574831795629914</v>
      </c>
      <c r="AK737" s="8">
        <v>2.0032918977651117E-2</v>
      </c>
      <c r="AL737" s="8">
        <v>0.52836186297462384</v>
      </c>
      <c r="AM737" s="8">
        <v>2.8534198449309478E-4</v>
      </c>
      <c r="AN737" s="8">
        <v>-0.14337818601426075</v>
      </c>
      <c r="AO737" s="8">
        <v>1.6921698624292391E-2</v>
      </c>
      <c r="AP737" s="8">
        <v>0.72688504109977659</v>
      </c>
      <c r="AQ737" s="8">
        <v>2.4574831795629914</v>
      </c>
    </row>
    <row r="738" spans="32:43" x14ac:dyDescent="0.25">
      <c r="AF738" t="str">
        <v>Italy</v>
      </c>
      <c r="AG738">
        <v>79.400000000000006</v>
      </c>
      <c r="AH738" s="8">
        <v>77.863001065235807</v>
      </c>
      <c r="AI738" s="8">
        <v>1.536998934764199</v>
      </c>
      <c r="AJ738" s="8">
        <v>1.5701741671309484</v>
      </c>
      <c r="AK738" s="8">
        <v>2.1128377387183542E-2</v>
      </c>
      <c r="AL738" s="8">
        <v>0.33740060929042287</v>
      </c>
      <c r="AM738" s="8">
        <v>1.2285763086439011E-4</v>
      </c>
      <c r="AN738" s="8">
        <v>-0.14337818601426075</v>
      </c>
      <c r="AO738" s="8">
        <v>1.7638937959812154E-2</v>
      </c>
      <c r="AP738" s="8">
        <v>0.58086195372947513</v>
      </c>
      <c r="AQ738" s="8">
        <v>1.5701741671309484</v>
      </c>
    </row>
    <row r="739" spans="32:43" x14ac:dyDescent="0.25">
      <c r="AF739" t="str">
        <v>Jamaica</v>
      </c>
      <c r="AG739">
        <v>75.8</v>
      </c>
      <c r="AH739" s="8">
        <v>71.371580969083396</v>
      </c>
      <c r="AI739" s="8">
        <v>4.4284190309166007</v>
      </c>
      <c r="AJ739" s="8">
        <v>4.4634108390565848</v>
      </c>
      <c r="AK739" s="8">
        <v>7.8397013857187947E-3</v>
      </c>
      <c r="AL739" s="8">
        <v>0.96559042684203689</v>
      </c>
      <c r="AM739" s="8">
        <v>3.6836094895296436E-4</v>
      </c>
      <c r="AN739" s="8">
        <v>-0.14337818601426075</v>
      </c>
      <c r="AO739" s="8">
        <v>1.7820157233338883E-2</v>
      </c>
      <c r="AP739" s="8">
        <v>0.98264460861597203</v>
      </c>
      <c r="AQ739" s="8">
        <v>4.4634108390565848</v>
      </c>
    </row>
    <row r="740" spans="32:43" x14ac:dyDescent="0.25">
      <c r="AF740" t="str">
        <v>Jamaica</v>
      </c>
      <c r="AG740">
        <v>75.599999999999994</v>
      </c>
      <c r="AH740" s="8">
        <v>70.805199128660291</v>
      </c>
      <c r="AI740" s="8">
        <v>4.794800871339703</v>
      </c>
      <c r="AJ740" s="8">
        <v>4.8337155143404926</v>
      </c>
      <c r="AK740" s="8">
        <v>8.0506688664938163E-3</v>
      </c>
      <c r="AL740" s="8">
        <v>1.0455889777307505</v>
      </c>
      <c r="AM740" s="8">
        <v>4.4364385682843169E-4</v>
      </c>
      <c r="AN740" s="8">
        <v>-0.14337818601426075</v>
      </c>
      <c r="AO740" s="8">
        <v>1.9685963125172998E-2</v>
      </c>
      <c r="AP740" s="8">
        <v>1.0225404528578566</v>
      </c>
      <c r="AQ740" s="8">
        <v>4.8337155143404926</v>
      </c>
    </row>
    <row r="741" spans="32:43" x14ac:dyDescent="0.25">
      <c r="AF741" t="str">
        <v>Jamaica</v>
      </c>
      <c r="AG741">
        <v>75.3</v>
      </c>
      <c r="AH741" s="8">
        <v>70.672282741178421</v>
      </c>
      <c r="AI741" s="8">
        <v>4.6277172588215763</v>
      </c>
      <c r="AJ741" s="8">
        <v>4.6658305831718234</v>
      </c>
      <c r="AK741" s="8">
        <v>8.1686044254822027E-3</v>
      </c>
      <c r="AL741" s="8">
        <v>1.0092135118651286</v>
      </c>
      <c r="AM741" s="8">
        <v>4.1941709816964456E-4</v>
      </c>
      <c r="AN741" s="8">
        <v>-0.14337818601426075</v>
      </c>
      <c r="AO741" s="8">
        <v>2.0057320875491575E-2</v>
      </c>
      <c r="AP741" s="8">
        <v>1.0045961934355159</v>
      </c>
      <c r="AQ741" s="8">
        <v>4.6658305831718234</v>
      </c>
    </row>
    <row r="742" spans="32:43" x14ac:dyDescent="0.25">
      <c r="AF742" t="str">
        <v>Jamaica</v>
      </c>
      <c r="AG742">
        <v>75.2</v>
      </c>
      <c r="AH742" s="8">
        <v>70.782182277287234</v>
      </c>
      <c r="AI742" s="8">
        <v>4.4178177227127691</v>
      </c>
      <c r="AJ742" s="8">
        <v>4.4542661244056267</v>
      </c>
      <c r="AK742" s="8">
        <v>8.1828073749682286E-3</v>
      </c>
      <c r="AL742" s="8">
        <v>0.96344547701233241</v>
      </c>
      <c r="AM742" s="8">
        <v>3.8290847997718847E-4</v>
      </c>
      <c r="AN742" s="8">
        <v>-0.12956927093944987</v>
      </c>
      <c r="AO742" s="8">
        <v>2.0608305052665903E-2</v>
      </c>
      <c r="AP742" s="8">
        <v>0.98155258494506159</v>
      </c>
      <c r="AQ742" s="8">
        <v>4.4542661244056267</v>
      </c>
    </row>
    <row r="743" spans="32:43" x14ac:dyDescent="0.25">
      <c r="AF743" t="str">
        <v>Jamaica</v>
      </c>
      <c r="AG743">
        <v>75</v>
      </c>
      <c r="AH743" s="8">
        <v>70.907915871491966</v>
      </c>
      <c r="AI743" s="8">
        <v>4.0920841285080343</v>
      </c>
      <c r="AJ743" s="8">
        <v>4.12534184313194</v>
      </c>
      <c r="AK743" s="8">
        <v>8.0618081818539349E-3</v>
      </c>
      <c r="AL743" s="8">
        <v>0.89235448972462983</v>
      </c>
      <c r="AM743" s="8">
        <v>3.2358820220201748E-4</v>
      </c>
      <c r="AN743" s="8">
        <v>-0.12956927093944987</v>
      </c>
      <c r="AO743" s="8">
        <v>2.2666937876011525E-2</v>
      </c>
      <c r="AP743" s="8">
        <v>0.94464516604100068</v>
      </c>
      <c r="AQ743" s="8">
        <v>4.12534184313194</v>
      </c>
    </row>
    <row r="744" spans="32:43" x14ac:dyDescent="0.25">
      <c r="AF744" t="str">
        <v>Jamaica</v>
      </c>
      <c r="AG744">
        <v>74.7</v>
      </c>
      <c r="AH744" s="8">
        <v>71.030162429484733</v>
      </c>
      <c r="AI744" s="8">
        <v>3.6698375705152699</v>
      </c>
      <c r="AJ744" s="8">
        <v>3.7002789815780299</v>
      </c>
      <c r="AK744" s="8">
        <v>8.2267880920097042E-3</v>
      </c>
      <c r="AL744" s="8">
        <v>0.80034239204546431</v>
      </c>
      <c r="AM744" s="8">
        <v>2.656682061455178E-4</v>
      </c>
      <c r="AN744" s="8">
        <v>-0.12956927093944987</v>
      </c>
      <c r="AO744" s="8">
        <v>2.3130396322605259E-2</v>
      </c>
      <c r="AP744" s="8">
        <v>0.8946185734968084</v>
      </c>
      <c r="AQ744" s="8">
        <v>3.7002789815780299</v>
      </c>
    </row>
    <row r="745" spans="32:43" x14ac:dyDescent="0.25">
      <c r="AF745" t="str">
        <v>Jamaica</v>
      </c>
      <c r="AG745">
        <v>74.5</v>
      </c>
      <c r="AH745" s="8">
        <v>70.335228193413641</v>
      </c>
      <c r="AI745" s="8">
        <v>4.1647718065863586</v>
      </c>
      <c r="AJ745" s="8">
        <v>4.2010780491115574</v>
      </c>
      <c r="AK745" s="8">
        <v>8.6421252118552595E-3</v>
      </c>
      <c r="AL745" s="8">
        <v>0.90847116173507259</v>
      </c>
      <c r="AM745" s="8">
        <v>3.5973474764511109E-4</v>
      </c>
      <c r="AN745" s="8">
        <v>-0.12956927093944987</v>
      </c>
      <c r="AO745" s="8">
        <v>2.3866911600654052E-2</v>
      </c>
      <c r="AP745" s="8">
        <v>0.95313753558186587</v>
      </c>
      <c r="AQ745" s="8">
        <v>4.2010780491115574</v>
      </c>
    </row>
    <row r="746" spans="32:43" x14ac:dyDescent="0.25">
      <c r="AF746" t="str">
        <v>Jamaica</v>
      </c>
      <c r="AG746">
        <v>74.2</v>
      </c>
      <c r="AH746" s="8">
        <v>69.764688968195941</v>
      </c>
      <c r="AI746" s="8">
        <v>4.4353110318040621</v>
      </c>
      <c r="AJ746" s="8">
        <v>4.4739865722525085</v>
      </c>
      <c r="AK746" s="8">
        <v>8.6445365500895342E-3</v>
      </c>
      <c r="AL746" s="8">
        <v>0.9674856758710344</v>
      </c>
      <c r="AM746" s="8">
        <v>4.0810451769851758E-4</v>
      </c>
      <c r="AN746" s="8">
        <v>-0.12344005334831042</v>
      </c>
      <c r="AO746" s="8">
        <v>2.4758438668497331E-2</v>
      </c>
      <c r="AP746" s="8">
        <v>0.98360849725438748</v>
      </c>
      <c r="AQ746" s="8">
        <v>4.4739865722525085</v>
      </c>
    </row>
    <row r="747" spans="32:43" x14ac:dyDescent="0.25">
      <c r="AF747" t="str">
        <v>Jamaica</v>
      </c>
      <c r="AG747">
        <v>74</v>
      </c>
      <c r="AH747" s="8">
        <v>75.021565896071422</v>
      </c>
      <c r="AI747" s="8">
        <v>-1.0215658960714222</v>
      </c>
      <c r="AJ747" s="8">
        <v>-1.0320204053860562</v>
      </c>
      <c r="AK747" s="8">
        <v>1.0130138183385257E-2</v>
      </c>
      <c r="AL747" s="8">
        <v>-0.22300392167289276</v>
      </c>
      <c r="AM747" s="8">
        <v>2.5446747072095484E-5</v>
      </c>
      <c r="AN747" s="8">
        <v>-0.12344005334831042</v>
      </c>
      <c r="AO747" s="8">
        <v>2.6461940007981442E-2</v>
      </c>
      <c r="AP747" s="8">
        <v>0.47223291040851101</v>
      </c>
      <c r="AQ747" s="8">
        <v>-1.0320204053860562</v>
      </c>
    </row>
    <row r="748" spans="32:43" x14ac:dyDescent="0.25">
      <c r="AF748" t="str">
        <v>Jamaica</v>
      </c>
      <c r="AG748">
        <v>73.5</v>
      </c>
      <c r="AH748" s="8">
        <v>69.078574246966738</v>
      </c>
      <c r="AI748" s="8">
        <v>4.4214257530332617</v>
      </c>
      <c r="AJ748" s="8">
        <v>4.4633509693384097</v>
      </c>
      <c r="AK748" s="8">
        <v>9.393215230699704E-3</v>
      </c>
      <c r="AL748" s="8">
        <v>0.96482123342891479</v>
      </c>
      <c r="AM748" s="8">
        <v>4.4134344956930639E-4</v>
      </c>
      <c r="AN748" s="8">
        <v>-0.12344005334831042</v>
      </c>
      <c r="AO748" s="8">
        <v>2.7194606782552408E-2</v>
      </c>
      <c r="AP748" s="8">
        <v>0.98225314121610974</v>
      </c>
      <c r="AQ748" s="8">
        <v>4.4633509693384097</v>
      </c>
    </row>
    <row r="749" spans="32:43" x14ac:dyDescent="0.25">
      <c r="AF749" t="str">
        <v>Jamaica</v>
      </c>
      <c r="AG749">
        <v>73.3</v>
      </c>
      <c r="AH749" s="8">
        <v>67.803609562933076</v>
      </c>
      <c r="AI749" s="8">
        <v>5.4963904370669212</v>
      </c>
      <c r="AJ749" s="8">
        <v>5.5512463931289755</v>
      </c>
      <c r="AK749" s="8">
        <v>9.8817368528178219E-3</v>
      </c>
      <c r="AL749" s="8">
        <v>1.1996904589330957</v>
      </c>
      <c r="AM749" s="8">
        <v>7.1821525852840758E-4</v>
      </c>
      <c r="AN749" s="8">
        <v>-0.12344005334831042</v>
      </c>
      <c r="AO749" s="8">
        <v>2.8645781817858287E-2</v>
      </c>
      <c r="AP749" s="8">
        <v>1.095303820377294</v>
      </c>
      <c r="AQ749" s="8">
        <v>5.5512463931289755</v>
      </c>
    </row>
    <row r="750" spans="32:43" x14ac:dyDescent="0.25">
      <c r="AF750" t="str">
        <v>Jamaica</v>
      </c>
      <c r="AG750">
        <v>73.099999999999994</v>
      </c>
      <c r="AH750" s="8">
        <v>68.606475212933461</v>
      </c>
      <c r="AI750" s="8">
        <v>4.4935247870665336</v>
      </c>
      <c r="AJ750" s="8">
        <v>4.5422005799249119</v>
      </c>
      <c r="AK750" s="8">
        <v>1.0716345965325639E-2</v>
      </c>
      <c r="AL750" s="8">
        <v>0.98120982976565407</v>
      </c>
      <c r="AM750" s="8">
        <v>5.2145841179578696E-4</v>
      </c>
      <c r="AN750" s="8">
        <v>-0.11731546960548965</v>
      </c>
      <c r="AO750" s="8">
        <v>2.8957462234830599E-2</v>
      </c>
      <c r="AP750" s="8">
        <v>0.99056036149527715</v>
      </c>
      <c r="AQ750" s="8">
        <v>4.5422005799249119</v>
      </c>
    </row>
    <row r="751" spans="32:43" x14ac:dyDescent="0.25">
      <c r="AF751" t="str">
        <v>Jordan</v>
      </c>
      <c r="AG751">
        <v>74</v>
      </c>
      <c r="AH751" s="8">
        <v>72.190334311323525</v>
      </c>
      <c r="AI751" s="8">
        <v>1.8096656886764748</v>
      </c>
      <c r="AJ751" s="8">
        <v>1.8245756120367551</v>
      </c>
      <c r="AK751" s="8">
        <v>8.1717212824282837E-3</v>
      </c>
      <c r="AL751" s="8">
        <v>0.39465287797266174</v>
      </c>
      <c r="AM751" s="8">
        <v>6.4161958441805424E-5</v>
      </c>
      <c r="AN751" s="8">
        <v>-0.11731546960548965</v>
      </c>
      <c r="AO751" s="8">
        <v>2.9370811266714449E-2</v>
      </c>
      <c r="AP751" s="8">
        <v>0.62821403834414724</v>
      </c>
      <c r="AQ751" s="8">
        <v>1.8245756120367551</v>
      </c>
    </row>
    <row r="752" spans="32:43" x14ac:dyDescent="0.25">
      <c r="AF752" t="str">
        <v>Jordan</v>
      </c>
      <c r="AG752">
        <v>73.900000000000006</v>
      </c>
      <c r="AH752" s="8">
        <v>72.252068059178981</v>
      </c>
      <c r="AI752" s="8">
        <v>1.6479319408210245</v>
      </c>
      <c r="AJ752" s="8">
        <v>1.6612280065224765</v>
      </c>
      <c r="AK752" s="8">
        <v>8.0037572502075355E-3</v>
      </c>
      <c r="AL752" s="8">
        <v>0.3593514678263528</v>
      </c>
      <c r="AM752" s="8">
        <v>5.2094602866212321E-5</v>
      </c>
      <c r="AN752" s="8">
        <v>-0.11731546960548965</v>
      </c>
      <c r="AO752" s="8">
        <v>3.0092941464814629E-2</v>
      </c>
      <c r="AP752" s="8">
        <v>0.59945931290318011</v>
      </c>
      <c r="AQ752" s="8">
        <v>1.6612280065224765</v>
      </c>
    </row>
    <row r="753" spans="32:43" x14ac:dyDescent="0.25">
      <c r="AF753" t="str">
        <v>Jordan</v>
      </c>
      <c r="AG753">
        <v>73.7</v>
      </c>
      <c r="AH753" s="8">
        <v>71.578998870839598</v>
      </c>
      <c r="AI753" s="8">
        <v>2.1210011291604047</v>
      </c>
      <c r="AJ753" s="8">
        <v>2.1386937392112895</v>
      </c>
      <c r="AK753" s="8">
        <v>8.2726244185899918E-3</v>
      </c>
      <c r="AL753" s="8">
        <v>0.46257261061283211</v>
      </c>
      <c r="AM753" s="8">
        <v>8.9244372170382879E-5</v>
      </c>
      <c r="AN753" s="8">
        <v>-0.11731546960548965</v>
      </c>
      <c r="AO753" s="8">
        <v>3.0192576888980017E-2</v>
      </c>
      <c r="AP753" s="8">
        <v>0.68012690772592732</v>
      </c>
      <c r="AQ753" s="8">
        <v>2.1386937392112895</v>
      </c>
    </row>
    <row r="754" spans="32:43" x14ac:dyDescent="0.25">
      <c r="AF754" t="str">
        <v>Jordan</v>
      </c>
      <c r="AG754">
        <v>73.599999999999994</v>
      </c>
      <c r="AH754" s="8">
        <v>71.988354840027</v>
      </c>
      <c r="AI754" s="8">
        <v>1.6116451599729942</v>
      </c>
      <c r="AJ754" s="8">
        <v>1.6252294945972539</v>
      </c>
      <c r="AK754" s="8">
        <v>8.3584101011076398E-3</v>
      </c>
      <c r="AL754" s="8">
        <v>0.35150153592489708</v>
      </c>
      <c r="AM754" s="8">
        <v>5.2070698223557864E-5</v>
      </c>
      <c r="AN754" s="8">
        <v>-0.11731546960548965</v>
      </c>
      <c r="AO754" s="8">
        <v>3.1324998262486754E-2</v>
      </c>
      <c r="AP754" s="8">
        <v>0.59287564963059247</v>
      </c>
      <c r="AQ754" s="8">
        <v>1.6252294945972539</v>
      </c>
    </row>
    <row r="755" spans="32:43" x14ac:dyDescent="0.25">
      <c r="AF755" t="str">
        <v>Jordan</v>
      </c>
      <c r="AG755">
        <v>73.400000000000006</v>
      </c>
      <c r="AH755" s="8">
        <v>72.287251704990609</v>
      </c>
      <c r="AI755" s="8">
        <v>1.1127482950093963</v>
      </c>
      <c r="AJ755" s="8">
        <v>1.1220190220813751</v>
      </c>
      <c r="AK755" s="8">
        <v>8.2625400189572668E-3</v>
      </c>
      <c r="AL755" s="8">
        <v>0.2426798645769154</v>
      </c>
      <c r="AM755" s="8">
        <v>2.4533208534905222E-5</v>
      </c>
      <c r="AN755" s="8">
        <v>-0.11731546960548965</v>
      </c>
      <c r="AO755" s="8">
        <v>3.2529285824445961E-2</v>
      </c>
      <c r="AP755" s="8">
        <v>0.49262548104712917</v>
      </c>
      <c r="AQ755" s="8">
        <v>1.1220190220813751</v>
      </c>
    </row>
    <row r="756" spans="32:43" x14ac:dyDescent="0.25">
      <c r="AF756" t="str">
        <v>Jordan</v>
      </c>
      <c r="AG756">
        <v>73.3</v>
      </c>
      <c r="AH756" s="8">
        <v>73.121006907658852</v>
      </c>
      <c r="AI756" s="8">
        <v>0.17899309234114469</v>
      </c>
      <c r="AJ756" s="8">
        <v>0.18054880744707374</v>
      </c>
      <c r="AK756" s="8">
        <v>8.6165903166384051E-3</v>
      </c>
      <c r="AL756" s="8">
        <v>3.9043668157544599E-2</v>
      </c>
      <c r="AM756" s="8">
        <v>6.6246818753381119E-7</v>
      </c>
      <c r="AN756" s="8">
        <v>-0.11731546960548965</v>
      </c>
      <c r="AO756" s="8">
        <v>3.6658676816530365E-2</v>
      </c>
      <c r="AP756" s="8">
        <v>0.19759470680548252</v>
      </c>
      <c r="AQ756" s="8">
        <v>0.18054880744707374</v>
      </c>
    </row>
    <row r="757" spans="32:43" x14ac:dyDescent="0.25">
      <c r="AF757" t="str">
        <v>Jordan</v>
      </c>
      <c r="AG757">
        <v>73.099999999999994</v>
      </c>
      <c r="AH757" s="8">
        <v>72.891342036747318</v>
      </c>
      <c r="AI757" s="8">
        <v>0.20865796325267638</v>
      </c>
      <c r="AJ757" s="8">
        <v>0.21053590842043574</v>
      </c>
      <c r="AK757" s="8">
        <v>8.9198331146872721E-3</v>
      </c>
      <c r="AL757" s="8">
        <v>4.552141323414613E-2</v>
      </c>
      <c r="AM757" s="8">
        <v>9.3250124654288569E-7</v>
      </c>
      <c r="AN757" s="8">
        <v>-0.10660788786182936</v>
      </c>
      <c r="AO757" s="8">
        <v>3.6691321699416815E-2</v>
      </c>
      <c r="AP757" s="8">
        <v>0.21335747756792151</v>
      </c>
      <c r="AQ757" s="8">
        <v>0.21053590842043574</v>
      </c>
    </row>
    <row r="758" spans="32:43" x14ac:dyDescent="0.25">
      <c r="AF758" t="str">
        <v>Jordan</v>
      </c>
      <c r="AG758">
        <v>73</v>
      </c>
      <c r="AH758" s="8">
        <v>76.094948756980273</v>
      </c>
      <c r="AI758" s="8">
        <v>-3.0949487569802727</v>
      </c>
      <c r="AJ758" s="8">
        <v>-3.1254558623966822</v>
      </c>
      <c r="AK758" s="8">
        <v>9.7608498598396303E-3</v>
      </c>
      <c r="AL758" s="8">
        <v>-0.67548946759320128</v>
      </c>
      <c r="AM758" s="8">
        <v>2.2488200662579933E-4</v>
      </c>
      <c r="AN758" s="8">
        <v>-0.10660788786182936</v>
      </c>
      <c r="AO758" s="8">
        <v>3.8167879380972922E-2</v>
      </c>
      <c r="AP758" s="8">
        <v>0.82188166276733621</v>
      </c>
      <c r="AQ758" s="8">
        <v>-3.1254558623966822</v>
      </c>
    </row>
    <row r="759" spans="32:43" x14ac:dyDescent="0.25">
      <c r="AF759" t="str">
        <v>Jordan</v>
      </c>
      <c r="AG759">
        <v>72.8</v>
      </c>
      <c r="AH759" s="8">
        <v>73.164175252159538</v>
      </c>
      <c r="AI759" s="8">
        <v>-0.36417525215954072</v>
      </c>
      <c r="AJ759" s="8">
        <v>-0.3676820543538174</v>
      </c>
      <c r="AK759" s="8">
        <v>9.5375941054281696E-3</v>
      </c>
      <c r="AL759" s="8">
        <v>-7.9474279041699805E-2</v>
      </c>
      <c r="AM759" s="8">
        <v>3.0410533424842521E-6</v>
      </c>
      <c r="AN759" s="8">
        <v>-0.10660788786182936</v>
      </c>
      <c r="AO759" s="8">
        <v>3.9043668157544599E-2</v>
      </c>
      <c r="AP759" s="8">
        <v>0.28191182848844742</v>
      </c>
      <c r="AQ759" s="8">
        <v>-0.3676820543538174</v>
      </c>
    </row>
    <row r="760" spans="32:43" x14ac:dyDescent="0.25">
      <c r="AF760" t="str">
        <v>Jordan</v>
      </c>
      <c r="AG760">
        <v>72.400000000000006</v>
      </c>
      <c r="AH760" s="8">
        <v>72.286579171182964</v>
      </c>
      <c r="AI760" s="8">
        <v>0.1134208288170413</v>
      </c>
      <c r="AJ760" s="8">
        <v>0.11457328358731765</v>
      </c>
      <c r="AK760" s="8">
        <v>1.0058669300492335E-2</v>
      </c>
      <c r="AL760" s="8">
        <v>2.4758438668497331E-2</v>
      </c>
      <c r="AM760" s="8">
        <v>3.1142077749268537E-7</v>
      </c>
      <c r="AN760" s="8">
        <v>-0.10660788786182936</v>
      </c>
      <c r="AO760" s="8">
        <v>3.9459642895779856E-2</v>
      </c>
      <c r="AP760" s="8">
        <v>0.15734814478886408</v>
      </c>
      <c r="AQ760" s="8">
        <v>0.11457328358731765</v>
      </c>
    </row>
    <row r="761" spans="32:43" x14ac:dyDescent="0.25">
      <c r="AF761" t="str">
        <v>Jordan</v>
      </c>
      <c r="AG761">
        <v>72.5</v>
      </c>
      <c r="AH761" s="8">
        <v>72.490486340164111</v>
      </c>
      <c r="AI761" s="8">
        <v>9.5136598358891433E-3</v>
      </c>
      <c r="AJ761" s="8">
        <v>9.6157144238788583E-3</v>
      </c>
      <c r="AK761" s="8">
        <v>1.0613313113405402E-2</v>
      </c>
      <c r="AL761" s="8">
        <v>2.0773025449926236E-3</v>
      </c>
      <c r="AM761" s="8">
        <v>2.3144852926650906E-9</v>
      </c>
      <c r="AN761" s="8">
        <v>-0.10660788786182936</v>
      </c>
      <c r="AO761" s="8">
        <v>4.0519668283610887E-2</v>
      </c>
      <c r="AP761" s="8">
        <v>4.5577434603020647E-2</v>
      </c>
      <c r="AQ761" s="8">
        <v>9.6157144238788583E-3</v>
      </c>
    </row>
    <row r="762" spans="32:43" x14ac:dyDescent="0.25">
      <c r="AF762" t="str">
        <v>Jordan</v>
      </c>
      <c r="AG762">
        <v>72.3</v>
      </c>
      <c r="AH762" s="8">
        <v>71.742714064450709</v>
      </c>
      <c r="AI762" s="8">
        <v>0.55728593554928807</v>
      </c>
      <c r="AJ762" s="8">
        <v>0.56358072932201198</v>
      </c>
      <c r="AK762" s="8">
        <v>1.1169284975901363E-2</v>
      </c>
      <c r="AL762" s="8">
        <v>0.12171728990449285</v>
      </c>
      <c r="AM762" s="8">
        <v>8.3671581183906914E-6</v>
      </c>
      <c r="AN762" s="8">
        <v>-0.10660788786182936</v>
      </c>
      <c r="AO762" s="8">
        <v>4.1336188369291892E-2</v>
      </c>
      <c r="AP762" s="8">
        <v>0.34888005088352764</v>
      </c>
      <c r="AQ762" s="8">
        <v>0.56358072932201198</v>
      </c>
    </row>
    <row r="763" spans="32:43" x14ac:dyDescent="0.25">
      <c r="AF763" t="str">
        <v>Jordan</v>
      </c>
      <c r="AG763">
        <v>72.099999999999994</v>
      </c>
      <c r="AH763" s="8">
        <v>71.524714708118495</v>
      </c>
      <c r="AI763" s="8">
        <v>0.57528529188149946</v>
      </c>
      <c r="AJ763" s="8">
        <v>0.58279808012686118</v>
      </c>
      <c r="AK763" s="8">
        <v>1.2890893950313627E-2</v>
      </c>
      <c r="AL763" s="8">
        <v>0.12575806802882161</v>
      </c>
      <c r="AM763" s="8">
        <v>1.0326653271607305E-5</v>
      </c>
      <c r="AN763" s="8">
        <v>-9.743972564826138E-2</v>
      </c>
      <c r="AO763" s="8">
        <v>4.1714077154689104E-2</v>
      </c>
      <c r="AP763" s="8">
        <v>0.35462384018678383</v>
      </c>
      <c r="AQ763" s="8">
        <v>0.58279808012686118</v>
      </c>
    </row>
    <row r="764" spans="32:43" x14ac:dyDescent="0.25">
      <c r="AF764" t="str">
        <v>Jordan</v>
      </c>
      <c r="AG764">
        <v>71.900000000000006</v>
      </c>
      <c r="AH764" s="8">
        <v>71.779116891415541</v>
      </c>
      <c r="AI764" s="8">
        <v>0.12088310858446505</v>
      </c>
      <c r="AJ764" s="8">
        <v>0.12280255729323444</v>
      </c>
      <c r="AK764" s="8">
        <v>1.5630364310622896E-2</v>
      </c>
      <c r="AL764" s="8">
        <v>2.6461940007981442E-2</v>
      </c>
      <c r="AM764" s="8">
        <v>5.5593530774489222E-7</v>
      </c>
      <c r="AN764" s="8">
        <v>-9.743972564826138E-2</v>
      </c>
      <c r="AO764" s="8">
        <v>4.2020718540060349E-2</v>
      </c>
      <c r="AP764" s="8">
        <v>0.16267126362078044</v>
      </c>
      <c r="AQ764" s="8">
        <v>0.12280255729323444</v>
      </c>
    </row>
    <row r="765" spans="32:43" x14ac:dyDescent="0.25">
      <c r="AF765" t="str">
        <v>Jordan</v>
      </c>
      <c r="AG765">
        <v>71.7</v>
      </c>
      <c r="AH765" s="8">
        <v>72.230353915205697</v>
      </c>
      <c r="AI765" s="8">
        <v>-0.53035391520569419</v>
      </c>
      <c r="AJ765" s="8">
        <v>-0.53948221208951308</v>
      </c>
      <c r="AK765" s="8">
        <v>1.6920477968056329E-2</v>
      </c>
      <c r="AL765" s="8">
        <v>-0.1161733785623235</v>
      </c>
      <c r="AM765" s="8">
        <v>1.1614679251341098E-5</v>
      </c>
      <c r="AN765" s="8">
        <v>-9.743972564826138E-2</v>
      </c>
      <c r="AO765" s="8">
        <v>4.2435516234095944E-2</v>
      </c>
      <c r="AP765" s="8">
        <v>0.34084216077581059</v>
      </c>
      <c r="AQ765" s="8">
        <v>-0.53948221208951308</v>
      </c>
    </row>
    <row r="766" spans="32:43" x14ac:dyDescent="0.25">
      <c r="AF766" t="str">
        <v>Kazakhstan</v>
      </c>
      <c r="AG766">
        <v>69.900000000000006</v>
      </c>
      <c r="AH766" s="8">
        <v>78.117398511567359</v>
      </c>
      <c r="AI766" s="8">
        <v>-8.2173985115673531</v>
      </c>
      <c r="AJ766" s="8">
        <v>-8.2965104586664609</v>
      </c>
      <c r="AK766" s="8">
        <v>9.5355688989059544E-3</v>
      </c>
      <c r="AL766" s="8">
        <v>-1.7932881236791058</v>
      </c>
      <c r="AM766" s="8">
        <v>1.5480246552699592E-3</v>
      </c>
      <c r="AN766" s="8">
        <v>-9.743972564826138E-2</v>
      </c>
      <c r="AO766" s="8">
        <v>4.3845141828224098E-2</v>
      </c>
      <c r="AP766" s="8">
        <v>1.3391370817355128</v>
      </c>
      <c r="AQ766" s="8">
        <v>-8.2965104586664609</v>
      </c>
    </row>
    <row r="767" spans="32:43" x14ac:dyDescent="0.25">
      <c r="AF767" t="str">
        <v>Kazakhstan</v>
      </c>
      <c r="AG767">
        <v>69.5</v>
      </c>
      <c r="AH767" s="8">
        <v>77.781730039628656</v>
      </c>
      <c r="AI767" s="8">
        <v>-8.2817300396286555</v>
      </c>
      <c r="AJ767" s="8">
        <v>-8.3606241887843495</v>
      </c>
      <c r="AK767" s="8">
        <v>9.4363946248809359E-3</v>
      </c>
      <c r="AL767" s="8">
        <v>-1.8072367579256297</v>
      </c>
      <c r="AM767" s="8">
        <v>1.5556927723048455E-3</v>
      </c>
      <c r="AN767" s="8">
        <v>-9.743972564826138E-2</v>
      </c>
      <c r="AO767" s="8">
        <v>4.5133288097438842E-2</v>
      </c>
      <c r="AP767" s="8">
        <v>1.3443350616292167</v>
      </c>
      <c r="AQ767" s="8">
        <v>-8.3606241887843495</v>
      </c>
    </row>
    <row r="768" spans="32:43" x14ac:dyDescent="0.25">
      <c r="AF768" t="str">
        <v>Kazakhstan</v>
      </c>
      <c r="AG768">
        <v>69.099999999999994</v>
      </c>
      <c r="AH768" s="8">
        <v>71.780718541856245</v>
      </c>
      <c r="AI768" s="8">
        <v>-2.6807185418562511</v>
      </c>
      <c r="AJ768" s="8">
        <v>-2.7055791237880213</v>
      </c>
      <c r="AK768" s="8">
        <v>9.1886360717344101E-3</v>
      </c>
      <c r="AL768" s="8">
        <v>-0.58491248840564292</v>
      </c>
      <c r="AM768" s="8">
        <v>1.5863969435562004E-4</v>
      </c>
      <c r="AN768" s="8">
        <v>-9.743972564826138E-2</v>
      </c>
      <c r="AO768" s="8">
        <v>4.5508524763746699E-2</v>
      </c>
      <c r="AP768" s="8">
        <v>0.76479571678039815</v>
      </c>
      <c r="AQ768" s="8">
        <v>-2.7055791237880213</v>
      </c>
    </row>
    <row r="769" spans="32:43" x14ac:dyDescent="0.25">
      <c r="AF769" t="str">
        <v>Kazakhstan</v>
      </c>
      <c r="AG769">
        <v>68.5</v>
      </c>
      <c r="AH769" s="8">
        <v>71.092099881779973</v>
      </c>
      <c r="AI769" s="8">
        <v>-2.5920998817799727</v>
      </c>
      <c r="AJ769" s="8">
        <v>-2.6156976875654103</v>
      </c>
      <c r="AK769" s="8">
        <v>9.021610523883429E-3</v>
      </c>
      <c r="AL769" s="8">
        <v>-0.5655289028929622</v>
      </c>
      <c r="AM769" s="8">
        <v>1.4557925944654984E-4</v>
      </c>
      <c r="AN769" s="8">
        <v>-9.743972564826138E-2</v>
      </c>
      <c r="AO769" s="8">
        <v>4.552141323414613E-2</v>
      </c>
      <c r="AP769" s="8">
        <v>0.7520165575922928</v>
      </c>
      <c r="AQ769" s="8">
        <v>-2.6156976875654103</v>
      </c>
    </row>
    <row r="770" spans="32:43" x14ac:dyDescent="0.25">
      <c r="AF770" t="str">
        <v>Kazakhstan</v>
      </c>
      <c r="AG770">
        <v>67.8</v>
      </c>
      <c r="AH770" s="8">
        <v>70.024465630027379</v>
      </c>
      <c r="AI770" s="8">
        <v>-2.2244656300273817</v>
      </c>
      <c r="AJ770" s="8">
        <v>-2.2459219553964536</v>
      </c>
      <c r="AK770" s="8">
        <v>9.5534599132070987E-3</v>
      </c>
      <c r="AL770" s="8">
        <v>-0.48545093911099874</v>
      </c>
      <c r="AM770" s="8">
        <v>1.1365546990573102E-4</v>
      </c>
      <c r="AN770" s="8">
        <v>-9.743972564826138E-2</v>
      </c>
      <c r="AO770" s="8">
        <v>4.8273199558882394E-2</v>
      </c>
      <c r="AP770" s="8">
        <v>0.6967430940533238</v>
      </c>
      <c r="AQ770" s="8">
        <v>-2.2459219553964536</v>
      </c>
    </row>
    <row r="771" spans="32:43" x14ac:dyDescent="0.25">
      <c r="AF771" t="str">
        <v>Kazakhstan</v>
      </c>
      <c r="AG771">
        <v>67.8</v>
      </c>
      <c r="AH771" s="8">
        <v>70.965676913743735</v>
      </c>
      <c r="AI771" s="8">
        <v>-3.1656769137437379</v>
      </c>
      <c r="AJ771" s="8">
        <v>-3.1962142445771868</v>
      </c>
      <c r="AK771" s="8">
        <v>9.5542189905634956E-3</v>
      </c>
      <c r="AL771" s="8">
        <v>-0.69085419835147777</v>
      </c>
      <c r="AM771" s="8">
        <v>2.3020104550475819E-4</v>
      </c>
      <c r="AN771" s="8">
        <v>-9.743972564826138E-2</v>
      </c>
      <c r="AO771" s="8">
        <v>4.8695951218869382E-2</v>
      </c>
      <c r="AP771" s="8">
        <v>0.83117639424581702</v>
      </c>
      <c r="AQ771" s="8">
        <v>-3.1962142445771868</v>
      </c>
    </row>
    <row r="772" spans="32:43" x14ac:dyDescent="0.25">
      <c r="AF772" t="str">
        <v>Kazakhstan</v>
      </c>
      <c r="AG772">
        <v>66.599999999999994</v>
      </c>
      <c r="AH772" s="8">
        <v>70.101191444419328</v>
      </c>
      <c r="AI772" s="8">
        <v>-3.5011914444193337</v>
      </c>
      <c r="AJ772" s="8">
        <v>-3.5365011062264062</v>
      </c>
      <c r="AK772" s="8">
        <v>9.9843491480621042E-3</v>
      </c>
      <c r="AL772" s="8">
        <v>-0.76424040288929518</v>
      </c>
      <c r="AM772" s="8">
        <v>2.9451518465254409E-4</v>
      </c>
      <c r="AN772" s="8">
        <v>-9.743972564826138E-2</v>
      </c>
      <c r="AO772" s="8">
        <v>4.9252003082023474E-2</v>
      </c>
      <c r="AP772" s="8">
        <v>0.87420844361587768</v>
      </c>
      <c r="AQ772" s="8">
        <v>-3.5365011062264062</v>
      </c>
    </row>
    <row r="773" spans="32:43" x14ac:dyDescent="0.25">
      <c r="AF773" t="str">
        <v>Kazakhstan</v>
      </c>
      <c r="AG773">
        <v>65.3</v>
      </c>
      <c r="AH773" s="8">
        <v>68.814636141075482</v>
      </c>
      <c r="AI773" s="8">
        <v>-3.5146361410754849</v>
      </c>
      <c r="AJ773" s="8">
        <v>-3.553926581734602</v>
      </c>
      <c r="AK773" s="8">
        <v>1.1055501501086185E-2</v>
      </c>
      <c r="AL773" s="8">
        <v>-0.76759047410442449</v>
      </c>
      <c r="AM773" s="8">
        <v>3.2933333061959899E-4</v>
      </c>
      <c r="AN773" s="8">
        <v>-9.743972564826138E-2</v>
      </c>
      <c r="AO773" s="8">
        <v>5.0389918276016341E-2</v>
      </c>
      <c r="AP773" s="8">
        <v>0.87612240817389464</v>
      </c>
      <c r="AQ773" s="8">
        <v>-3.553926581734602</v>
      </c>
    </row>
    <row r="774" spans="32:43" x14ac:dyDescent="0.25">
      <c r="AF774" t="str">
        <v>Kazakhstan</v>
      </c>
      <c r="AG774">
        <v>65</v>
      </c>
      <c r="AH774" s="8">
        <v>68.449997195419996</v>
      </c>
      <c r="AI774" s="8">
        <v>-3.4499971954199964</v>
      </c>
      <c r="AJ774" s="8">
        <v>-3.4880769692388718</v>
      </c>
      <c r="AK774" s="8">
        <v>1.0917125440378303E-2</v>
      </c>
      <c r="AL774" s="8">
        <v>-0.75342073121547448</v>
      </c>
      <c r="AM774" s="8">
        <v>3.1327140490182252E-4</v>
      </c>
      <c r="AN774" s="8">
        <v>-9.743972564826138E-2</v>
      </c>
      <c r="AO774" s="8">
        <v>5.1551752611935647E-2</v>
      </c>
      <c r="AP774" s="8">
        <v>0.8679981170575628</v>
      </c>
      <c r="AQ774" s="8">
        <v>-3.4880769692388718</v>
      </c>
    </row>
    <row r="775" spans="32:43" x14ac:dyDescent="0.25">
      <c r="AF775" t="str">
        <v>Kazakhstan</v>
      </c>
      <c r="AG775">
        <v>64.599999999999994</v>
      </c>
      <c r="AH775" s="8">
        <v>67.111700651617809</v>
      </c>
      <c r="AI775" s="8">
        <v>-2.5117006516178151</v>
      </c>
      <c r="AJ775" s="8">
        <v>-2.5400736260021191</v>
      </c>
      <c r="AK775" s="8">
        <v>1.1170138571518841E-2</v>
      </c>
      <c r="AL775" s="8">
        <v>-0.54858288863573046</v>
      </c>
      <c r="AM775" s="8">
        <v>1.6997752685234168E-4</v>
      </c>
      <c r="AN775" s="8">
        <v>-9.743972564826138E-2</v>
      </c>
      <c r="AO775" s="8">
        <v>5.1882753959888235E-2</v>
      </c>
      <c r="AP775" s="8">
        <v>0.74066381620525412</v>
      </c>
      <c r="AQ775" s="8">
        <v>-2.5400736260021191</v>
      </c>
    </row>
    <row r="776" spans="32:43" x14ac:dyDescent="0.25">
      <c r="AF776" t="str">
        <v>Kazakhstan</v>
      </c>
      <c r="AG776">
        <v>64.7</v>
      </c>
      <c r="AH776" s="8">
        <v>67.269671081755547</v>
      </c>
      <c r="AI776" s="8">
        <v>-2.5696710817555442</v>
      </c>
      <c r="AJ776" s="8">
        <v>-2.5986278372326925</v>
      </c>
      <c r="AK776" s="8">
        <v>1.1143094467880664E-2</v>
      </c>
      <c r="AL776" s="8">
        <v>-0.56123658975833624</v>
      </c>
      <c r="AM776" s="8">
        <v>1.7747382932130354E-4</v>
      </c>
      <c r="AN776" s="8">
        <v>-9.743972564826138E-2</v>
      </c>
      <c r="AO776" s="8">
        <v>5.1994775990895158E-2</v>
      </c>
      <c r="AP776" s="8">
        <v>0.74915725302391367</v>
      </c>
      <c r="AQ776" s="8">
        <v>-2.5986278372326925</v>
      </c>
    </row>
    <row r="777" spans="32:43" x14ac:dyDescent="0.25">
      <c r="AF777" t="str">
        <v>Kazakhstan</v>
      </c>
      <c r="AG777">
        <v>64.400000000000006</v>
      </c>
      <c r="AH777" s="8">
        <v>66.320081431098146</v>
      </c>
      <c r="AI777" s="8">
        <v>-1.92008143109814</v>
      </c>
      <c r="AJ777" s="8">
        <v>-1.9431461341705816</v>
      </c>
      <c r="AK777" s="8">
        <v>1.1869772770480019E-2</v>
      </c>
      <c r="AL777" s="8">
        <v>-0.41951521894539406</v>
      </c>
      <c r="AM777" s="8">
        <v>1.057045461360379E-4</v>
      </c>
      <c r="AN777" s="8">
        <v>-7.6077819866612773E-2</v>
      </c>
      <c r="AO777" s="8">
        <v>5.2254278392115883E-2</v>
      </c>
      <c r="AP777" s="8">
        <v>0.6476999451485187</v>
      </c>
      <c r="AQ777" s="8">
        <v>-1.9431461341705816</v>
      </c>
    </row>
    <row r="778" spans="32:43" x14ac:dyDescent="0.25">
      <c r="AF778" t="str">
        <v>Kazakhstan</v>
      </c>
      <c r="AG778">
        <v>64.7</v>
      </c>
      <c r="AH778" s="8">
        <v>66.168585966200027</v>
      </c>
      <c r="AI778" s="8">
        <v>-1.468585966200024</v>
      </c>
      <c r="AJ778" s="8">
        <v>-1.4884446614895939</v>
      </c>
      <c r="AK778" s="8">
        <v>1.3341910386978E-2</v>
      </c>
      <c r="AL778" s="8">
        <v>-0.32110805393622699</v>
      </c>
      <c r="AM778" s="8">
        <v>6.9714599978061852E-5</v>
      </c>
      <c r="AN778" s="8">
        <v>-7.6077819866612773E-2</v>
      </c>
      <c r="AO778" s="8">
        <v>5.2871259865451194E-2</v>
      </c>
      <c r="AP778" s="8">
        <v>0.56666396915299544</v>
      </c>
      <c r="AQ778" s="8">
        <v>-1.4884446614895939</v>
      </c>
    </row>
    <row r="779" spans="32:43" x14ac:dyDescent="0.25">
      <c r="AF779" t="str">
        <v>Kazakhstan</v>
      </c>
      <c r="AG779">
        <v>64.400000000000006</v>
      </c>
      <c r="AH779" s="8">
        <v>65.977556850214796</v>
      </c>
      <c r="AI779" s="8">
        <v>-1.5775568502147905</v>
      </c>
      <c r="AJ779" s="8">
        <v>-1.6034976735328743</v>
      </c>
      <c r="AK779" s="8">
        <v>1.617764948852727E-2</v>
      </c>
      <c r="AL779" s="8">
        <v>-0.34543142307722707</v>
      </c>
      <c r="AM779" s="8">
        <v>9.8105289753861973E-5</v>
      </c>
      <c r="AN779" s="8">
        <v>-7.6077819866612773E-2</v>
      </c>
      <c r="AO779" s="8">
        <v>5.3880488701091946E-2</v>
      </c>
      <c r="AP779" s="8">
        <v>0.58773414319505646</v>
      </c>
      <c r="AQ779" s="8">
        <v>-1.6034976735328743</v>
      </c>
    </row>
    <row r="780" spans="32:43" x14ac:dyDescent="0.25">
      <c r="AF780" t="str">
        <v>Kazakhstan</v>
      </c>
      <c r="AG780">
        <v>63.9</v>
      </c>
      <c r="AH780" s="8">
        <v>66.157008985734095</v>
      </c>
      <c r="AI780" s="8">
        <v>-2.257008985734096</v>
      </c>
      <c r="AJ780" s="8">
        <v>-2.29679447706638</v>
      </c>
      <c r="AK780" s="8">
        <v>1.7322181731776222E-2</v>
      </c>
      <c r="AL780" s="8">
        <v>-0.49449610703844782</v>
      </c>
      <c r="AM780" s="8">
        <v>2.1551981016203333E-4</v>
      </c>
      <c r="AN780" s="8">
        <v>-7.6077819866612773E-2</v>
      </c>
      <c r="AO780" s="8">
        <v>5.7590131474487383E-2</v>
      </c>
      <c r="AP780" s="8">
        <v>0.70320417165887739</v>
      </c>
      <c r="AQ780" s="8">
        <v>-2.29679447706638</v>
      </c>
    </row>
    <row r="781" spans="32:43" x14ac:dyDescent="0.25">
      <c r="AF781" t="str">
        <v>Kenya</v>
      </c>
      <c r="AG781">
        <v>62.9</v>
      </c>
      <c r="AH781" s="8">
        <v>64.528587917786837</v>
      </c>
      <c r="AI781" s="8">
        <v>-1.6285879177868381</v>
      </c>
      <c r="AJ781" s="8">
        <v>-1.6418288365167932</v>
      </c>
      <c r="AK781" s="8">
        <v>8.064737587412777E-3</v>
      </c>
      <c r="AL781" s="8">
        <v>-0.35514418585595586</v>
      </c>
      <c r="AM781" s="8">
        <v>5.1272717264705502E-5</v>
      </c>
      <c r="AN781" s="8">
        <v>-7.6077819866612773E-2</v>
      </c>
      <c r="AO781" s="8">
        <v>6.1008408892809889E-2</v>
      </c>
      <c r="AP781" s="8">
        <v>0.59593975018952705</v>
      </c>
      <c r="AQ781" s="8">
        <v>-1.6418288365167932</v>
      </c>
    </row>
    <row r="782" spans="32:43" x14ac:dyDescent="0.25">
      <c r="AF782" t="str">
        <v>Kenya</v>
      </c>
      <c r="AG782">
        <v>62.6</v>
      </c>
      <c r="AH782" s="8">
        <v>64.278713705488912</v>
      </c>
      <c r="AI782" s="8">
        <v>-1.6787137054889101</v>
      </c>
      <c r="AJ782" s="8">
        <v>-1.6925086799767015</v>
      </c>
      <c r="AK782" s="8">
        <v>8.150607823164225E-3</v>
      </c>
      <c r="AL782" s="8">
        <v>-0.36609090168840852</v>
      </c>
      <c r="AM782" s="8">
        <v>5.5067091801561476E-5</v>
      </c>
      <c r="AN782" s="8">
        <v>-7.6077819866612773E-2</v>
      </c>
      <c r="AO782" s="8">
        <v>6.1028825263078235E-2</v>
      </c>
      <c r="AP782" s="8">
        <v>0.60505446175398836</v>
      </c>
      <c r="AQ782" s="8">
        <v>-1.6925086799767015</v>
      </c>
    </row>
    <row r="783" spans="32:43" x14ac:dyDescent="0.25">
      <c r="AF783" t="str">
        <v>Kenya</v>
      </c>
      <c r="AG783">
        <v>62.1</v>
      </c>
      <c r="AH783" s="8">
        <v>64.009498311554893</v>
      </c>
      <c r="AI783" s="8">
        <v>-1.9094983115548914</v>
      </c>
      <c r="AJ783" s="8">
        <v>-1.9254263004194752</v>
      </c>
      <c r="AK783" s="8">
        <v>8.2724479566492377E-3</v>
      </c>
      <c r="AL783" s="8">
        <v>-0.41644557761433931</v>
      </c>
      <c r="AM783" s="8">
        <v>7.2331617675695174E-5</v>
      </c>
      <c r="AN783" s="8">
        <v>-7.6077819866612773E-2</v>
      </c>
      <c r="AO783" s="8">
        <v>6.3635577797310966E-2</v>
      </c>
      <c r="AP783" s="8">
        <v>0.64532594680079258</v>
      </c>
      <c r="AQ783" s="8">
        <v>-1.9254263004194752</v>
      </c>
    </row>
    <row r="784" spans="32:43" x14ac:dyDescent="0.25">
      <c r="AF784" t="str">
        <v>Kenya</v>
      </c>
      <c r="AG784">
        <v>61.2</v>
      </c>
      <c r="AH784" s="8">
        <v>63.642195394284585</v>
      </c>
      <c r="AI784" s="8">
        <v>-2.4421953942845818</v>
      </c>
      <c r="AJ784" s="8">
        <v>-2.4625980948809274</v>
      </c>
      <c r="AK784" s="8">
        <v>8.285030610052542E-3</v>
      </c>
      <c r="AL784" s="8">
        <v>-0.53262572553228693</v>
      </c>
      <c r="AM784" s="8">
        <v>1.1850086773441376E-4</v>
      </c>
      <c r="AN784" s="8">
        <v>-7.6077819866612773E-2</v>
      </c>
      <c r="AO784" s="8">
        <v>6.4630954039303093E-2</v>
      </c>
      <c r="AP784" s="8">
        <v>0.72981211659733836</v>
      </c>
      <c r="AQ784" s="8">
        <v>-2.4625980948809274</v>
      </c>
    </row>
    <row r="785" spans="32:43" x14ac:dyDescent="0.25">
      <c r="AF785" t="str">
        <v>Kenya</v>
      </c>
      <c r="AG785">
        <v>63</v>
      </c>
      <c r="AH785" s="8">
        <v>63.068523153510554</v>
      </c>
      <c r="AI785" s="8">
        <v>-6.852315351055438E-2</v>
      </c>
      <c r="AJ785" s="8">
        <v>-6.910633266983407E-2</v>
      </c>
      <c r="AK785" s="8">
        <v>8.4388671305409956E-3</v>
      </c>
      <c r="AL785" s="8">
        <v>-1.4945579507147196E-2</v>
      </c>
      <c r="AM785" s="8">
        <v>9.5051763078426778E-8</v>
      </c>
      <c r="AN785" s="8">
        <v>-6.3887210036911155E-2</v>
      </c>
      <c r="AO785" s="8">
        <v>6.6562118935353062E-2</v>
      </c>
      <c r="AP785" s="8">
        <v>0.12225211453037202</v>
      </c>
      <c r="AQ785" s="8">
        <v>-6.910633266983407E-2</v>
      </c>
    </row>
    <row r="786" spans="32:43" x14ac:dyDescent="0.25">
      <c r="AF786" t="str">
        <v>Kenya</v>
      </c>
      <c r="AG786">
        <v>59.1</v>
      </c>
      <c r="AH786" s="8">
        <v>61.927142383596703</v>
      </c>
      <c r="AI786" s="8">
        <v>-2.8271423835967013</v>
      </c>
      <c r="AJ786" s="8">
        <v>-2.851944404976877</v>
      </c>
      <c r="AK786" s="8">
        <v>8.6965304572186042E-3</v>
      </c>
      <c r="AL786" s="8">
        <v>-0.61670793105983479</v>
      </c>
      <c r="AM786" s="8">
        <v>1.6682781728513072E-4</v>
      </c>
      <c r="AN786" s="8">
        <v>-6.3887210036911155E-2</v>
      </c>
      <c r="AO786" s="8">
        <v>6.6816328097648106E-2</v>
      </c>
      <c r="AP786" s="8">
        <v>0.78530753915891749</v>
      </c>
      <c r="AQ786" s="8">
        <v>-2.851944404976877</v>
      </c>
    </row>
    <row r="787" spans="32:43" x14ac:dyDescent="0.25">
      <c r="AF787" t="str">
        <v>Kenya</v>
      </c>
      <c r="AG787">
        <v>57.9</v>
      </c>
      <c r="AH787" s="8">
        <v>60.612178187899687</v>
      </c>
      <c r="AI787" s="8">
        <v>-2.7121781878996885</v>
      </c>
      <c r="AJ787" s="8">
        <v>-2.7372086704490832</v>
      </c>
      <c r="AK787" s="8">
        <v>9.144528445939876E-3</v>
      </c>
      <c r="AL787" s="8">
        <v>-0.59176357344505459</v>
      </c>
      <c r="AM787" s="8">
        <v>1.6159110996950317E-4</v>
      </c>
      <c r="AN787" s="8">
        <v>-6.3887210036911155E-2</v>
      </c>
      <c r="AO787" s="8">
        <v>6.686945461859066E-2</v>
      </c>
      <c r="AP787" s="8">
        <v>0.76926170673253624</v>
      </c>
      <c r="AQ787" s="8">
        <v>-2.7372086704490832</v>
      </c>
    </row>
    <row r="788" spans="32:43" x14ac:dyDescent="0.25">
      <c r="AF788" t="str">
        <v>Kenya</v>
      </c>
      <c r="AG788">
        <v>56.8</v>
      </c>
      <c r="AH788" s="8">
        <v>59.273048784246285</v>
      </c>
      <c r="AI788" s="8">
        <v>-2.4730487842462878</v>
      </c>
      <c r="AJ788" s="8">
        <v>-2.4975526498220582</v>
      </c>
      <c r="AK788" s="8">
        <v>9.8111507589304127E-3</v>
      </c>
      <c r="AL788" s="8">
        <v>-0.53977011182420498</v>
      </c>
      <c r="AM788" s="8">
        <v>1.4434095965864846E-4</v>
      </c>
      <c r="AN788" s="8">
        <v>-6.3887210036911155E-2</v>
      </c>
      <c r="AO788" s="8">
        <v>6.7292970730641249E-2</v>
      </c>
      <c r="AP788" s="8">
        <v>0.73469048709249329</v>
      </c>
      <c r="AQ788" s="8">
        <v>-2.4975526498220582</v>
      </c>
    </row>
    <row r="789" spans="32:43" x14ac:dyDescent="0.25">
      <c r="AF789" t="str">
        <v>Kenya</v>
      </c>
      <c r="AG789">
        <v>55.3</v>
      </c>
      <c r="AH789" s="8">
        <v>58.165793519516214</v>
      </c>
      <c r="AI789" s="8">
        <v>-2.8657935195162167</v>
      </c>
      <c r="AJ789" s="8">
        <v>-2.8963369533791639</v>
      </c>
      <c r="AK789" s="8">
        <v>1.054553884944635E-2</v>
      </c>
      <c r="AL789" s="8">
        <v>-0.62572305363790504</v>
      </c>
      <c r="AM789" s="8">
        <v>2.0864466361224536E-4</v>
      </c>
      <c r="AN789" s="8">
        <v>-6.3887210036911155E-2</v>
      </c>
      <c r="AO789" s="8">
        <v>6.7354816288378569E-2</v>
      </c>
      <c r="AP789" s="8">
        <v>0.79102658213103372</v>
      </c>
      <c r="AQ789" s="8">
        <v>-2.8963369533791639</v>
      </c>
    </row>
    <row r="790" spans="32:43" x14ac:dyDescent="0.25">
      <c r="AF790" t="str">
        <v>Kenya</v>
      </c>
      <c r="AG790">
        <v>54.1</v>
      </c>
      <c r="AH790" s="8">
        <v>56.533598495081343</v>
      </c>
      <c r="AI790" s="8">
        <v>-2.4335984950813412</v>
      </c>
      <c r="AJ790" s="8">
        <v>-2.4619387837708264</v>
      </c>
      <c r="AK790" s="8">
        <v>1.1511370175532174E-2</v>
      </c>
      <c r="AL790" s="8">
        <v>-0.53161625822321767</v>
      </c>
      <c r="AM790" s="8">
        <v>1.6455908154646226E-4</v>
      </c>
      <c r="AN790" s="8">
        <v>-6.3887210036911155E-2</v>
      </c>
      <c r="AO790" s="8">
        <v>6.7556402992771436E-2</v>
      </c>
      <c r="AP790" s="8">
        <v>0.72912019463406563</v>
      </c>
      <c r="AQ790" s="8">
        <v>-2.4619387837708264</v>
      </c>
    </row>
    <row r="791" spans="32:43" x14ac:dyDescent="0.25">
      <c r="AF791" t="str">
        <v>Kenya</v>
      </c>
      <c r="AG791">
        <v>53</v>
      </c>
      <c r="AH791" s="8">
        <v>55.400009743260476</v>
      </c>
      <c r="AI791" s="8">
        <v>-2.4000097432604761</v>
      </c>
      <c r="AJ791" s="8">
        <v>-2.4296232471530201</v>
      </c>
      <c r="AK791" s="8">
        <v>1.2188516852250532E-2</v>
      </c>
      <c r="AL791" s="8">
        <v>-0.52445850768400804</v>
      </c>
      <c r="AM791" s="8">
        <v>1.6969500764111073E-4</v>
      </c>
      <c r="AN791" s="8">
        <v>-6.3887210036911155E-2</v>
      </c>
      <c r="AO791" s="8">
        <v>6.7594565884298616E-2</v>
      </c>
      <c r="AP791" s="8">
        <v>0.72419507571096342</v>
      </c>
      <c r="AQ791" s="8">
        <v>-2.4296232471530201</v>
      </c>
    </row>
    <row r="792" spans="32:43" x14ac:dyDescent="0.25">
      <c r="AF792" t="str">
        <v>Kenya</v>
      </c>
      <c r="AG792">
        <v>52.4</v>
      </c>
      <c r="AH792" s="8">
        <v>53.843096303970157</v>
      </c>
      <c r="AI792" s="8">
        <v>-1.4430963039701581</v>
      </c>
      <c r="AJ792" s="8">
        <v>-1.46284963140048</v>
      </c>
      <c r="AK792" s="8">
        <v>1.3503320509716971E-2</v>
      </c>
      <c r="AL792" s="8">
        <v>-0.31556052198516465</v>
      </c>
      <c r="AM792" s="8">
        <v>6.8152263465417188E-5</v>
      </c>
      <c r="AN792" s="8">
        <v>-6.3887210036911155E-2</v>
      </c>
      <c r="AO792" s="8">
        <v>6.896493062115111E-2</v>
      </c>
      <c r="AP792" s="8">
        <v>0.56174773874503903</v>
      </c>
      <c r="AQ792" s="8">
        <v>-1.46284963140048</v>
      </c>
    </row>
    <row r="793" spans="32:43" x14ac:dyDescent="0.25">
      <c r="AF793" t="str">
        <v>Kenya</v>
      </c>
      <c r="AG793">
        <v>52.1</v>
      </c>
      <c r="AH793" s="8">
        <v>54.4415617082105</v>
      </c>
      <c r="AI793" s="8">
        <v>-2.3415617082104987</v>
      </c>
      <c r="AJ793" s="8">
        <v>-2.3780180710300578</v>
      </c>
      <c r="AK793" s="8">
        <v>1.5330565929538024E-2</v>
      </c>
      <c r="AL793" s="8">
        <v>-0.51250197610673176</v>
      </c>
      <c r="AM793" s="8">
        <v>2.044696357157025E-4</v>
      </c>
      <c r="AN793" s="8">
        <v>-5.1706087511076533E-2</v>
      </c>
      <c r="AO793" s="8">
        <v>6.9019731872753953E-2</v>
      </c>
      <c r="AP793" s="8">
        <v>0.7158924333352964</v>
      </c>
      <c r="AQ793" s="8">
        <v>-2.3780180710300578</v>
      </c>
    </row>
    <row r="794" spans="32:43" x14ac:dyDescent="0.25">
      <c r="AF794" t="str">
        <v>Kiribati</v>
      </c>
      <c r="AG794">
        <v>66.099999999999994</v>
      </c>
      <c r="AH794" s="8">
        <v>74.176652422202494</v>
      </c>
      <c r="AI794" s="8">
        <v>-8.0766524222024998</v>
      </c>
      <c r="AJ794" s="8">
        <v>-8.1524982177872918</v>
      </c>
      <c r="AK794" s="8">
        <v>9.3033808237222293E-3</v>
      </c>
      <c r="AL794" s="8">
        <v>-1.762366456840565</v>
      </c>
      <c r="AM794" s="8">
        <v>1.4583526618254198E-3</v>
      </c>
      <c r="AN794" s="8">
        <v>-5.1706087511076533E-2</v>
      </c>
      <c r="AO794" s="8">
        <v>7.1631896753667199E-2</v>
      </c>
      <c r="AP794" s="8">
        <v>1.3275415085188731</v>
      </c>
      <c r="AQ794" s="8">
        <v>-8.1524982177872918</v>
      </c>
    </row>
    <row r="795" spans="32:43" x14ac:dyDescent="0.25">
      <c r="AF795" t="str">
        <v>Kiribati</v>
      </c>
      <c r="AG795">
        <v>65.8</v>
      </c>
      <c r="AH795" s="8">
        <v>73.370293425290839</v>
      </c>
      <c r="AI795" s="8">
        <v>-7.570293425290842</v>
      </c>
      <c r="AJ795" s="8">
        <v>-7.638415270205809</v>
      </c>
      <c r="AK795" s="8">
        <v>8.9183217336559779E-3</v>
      </c>
      <c r="AL795" s="8">
        <v>-1.6515554315880279</v>
      </c>
      <c r="AM795" s="8">
        <v>1.2272414120771038E-3</v>
      </c>
      <c r="AN795" s="8">
        <v>-5.1706087511076533E-2</v>
      </c>
      <c r="AO795" s="8">
        <v>7.2950548417909558E-2</v>
      </c>
      <c r="AP795" s="8">
        <v>1.2851285661707268</v>
      </c>
      <c r="AQ795" s="8">
        <v>-7.638415270205809</v>
      </c>
    </row>
    <row r="796" spans="32:43" x14ac:dyDescent="0.25">
      <c r="AF796" t="str">
        <v>Kiribati</v>
      </c>
      <c r="AG796">
        <v>65.7</v>
      </c>
      <c r="AH796" s="8">
        <v>73.2086648278338</v>
      </c>
      <c r="AI796" s="8">
        <v>-7.5086648278337975</v>
      </c>
      <c r="AJ796" s="8">
        <v>-7.5767598517553312</v>
      </c>
      <c r="AK796" s="8">
        <v>8.9873541268116544E-3</v>
      </c>
      <c r="AL796" s="8">
        <v>-1.6381674252872889</v>
      </c>
      <c r="AM796" s="8">
        <v>1.2168561293982548E-3</v>
      </c>
      <c r="AN796" s="8">
        <v>-4.7140240828996732E-2</v>
      </c>
      <c r="AO796" s="8">
        <v>7.35574292052186E-2</v>
      </c>
      <c r="AP796" s="8">
        <v>1.2799091472785438</v>
      </c>
      <c r="AQ796" s="8">
        <v>-7.5767598517553312</v>
      </c>
    </row>
    <row r="797" spans="32:43" x14ac:dyDescent="0.25">
      <c r="AF797" t="str">
        <v>Kiribati</v>
      </c>
      <c r="AG797">
        <v>65.5</v>
      </c>
      <c r="AH797" s="8">
        <v>73.280972361201066</v>
      </c>
      <c r="AI797" s="8">
        <v>-7.7809723612010657</v>
      </c>
      <c r="AJ797" s="8">
        <v>-7.8515459358021804</v>
      </c>
      <c r="AK797" s="8">
        <v>8.9884941358244694E-3</v>
      </c>
      <c r="AL797" s="8">
        <v>-1.6975778094941452</v>
      </c>
      <c r="AM797" s="8">
        <v>1.3068857607241152E-3</v>
      </c>
      <c r="AN797" s="8">
        <v>-4.7140240828996732E-2</v>
      </c>
      <c r="AO797" s="8">
        <v>7.4378031437048867E-2</v>
      </c>
      <c r="AP797" s="8">
        <v>1.3029112822806261</v>
      </c>
      <c r="AQ797" s="8">
        <v>-7.8515459358021804</v>
      </c>
    </row>
    <row r="798" spans="32:43" x14ac:dyDescent="0.25">
      <c r="AF798" t="str">
        <v>Kiribati</v>
      </c>
      <c r="AG798">
        <v>65.3</v>
      </c>
      <c r="AH798" s="8">
        <v>73.194929317928924</v>
      </c>
      <c r="AI798" s="8">
        <v>-7.894929317928927</v>
      </c>
      <c r="AJ798" s="8">
        <v>-7.9668699081743677</v>
      </c>
      <c r="AK798" s="8">
        <v>9.0299692444615401E-3</v>
      </c>
      <c r="AL798" s="8">
        <v>-1.722475887992355</v>
      </c>
      <c r="AM798" s="8">
        <v>1.3517676759725293E-3</v>
      </c>
      <c r="AN798" s="8">
        <v>-4.7140240828996732E-2</v>
      </c>
      <c r="AO798" s="8">
        <v>7.4707731718153647E-2</v>
      </c>
      <c r="AP798" s="8">
        <v>1.3124312888651943</v>
      </c>
      <c r="AQ798" s="8">
        <v>-7.9668699081743677</v>
      </c>
    </row>
    <row r="799" spans="32:43" x14ac:dyDescent="0.25">
      <c r="AF799" t="str">
        <v>Kiribati</v>
      </c>
      <c r="AG799">
        <v>65.2</v>
      </c>
      <c r="AH799" s="8">
        <v>73.430168436169325</v>
      </c>
      <c r="AI799" s="8">
        <v>-8.2301684361693219</v>
      </c>
      <c r="AJ799" s="8">
        <v>-8.30687798125774</v>
      </c>
      <c r="AK799" s="8">
        <v>9.2344615223063295E-3</v>
      </c>
      <c r="AL799" s="8">
        <v>-1.7958019657110227</v>
      </c>
      <c r="AM799" s="8">
        <v>1.5028913102633902E-3</v>
      </c>
      <c r="AN799" s="8">
        <v>-4.7140240828996732E-2</v>
      </c>
      <c r="AO799" s="8">
        <v>7.478012043784539E-2</v>
      </c>
      <c r="AP799" s="8">
        <v>1.3400753582209557</v>
      </c>
      <c r="AQ799" s="8">
        <v>-8.30687798125774</v>
      </c>
    </row>
    <row r="800" spans="32:43" x14ac:dyDescent="0.25">
      <c r="AF800" t="str">
        <v>Kiribati</v>
      </c>
      <c r="AG800">
        <v>65.099999999999994</v>
      </c>
      <c r="AH800" s="8">
        <v>73.033587372778328</v>
      </c>
      <c r="AI800" s="8">
        <v>-7.9335873727783337</v>
      </c>
      <c r="AJ800" s="8">
        <v>-8.0112895764754803</v>
      </c>
      <c r="AK800" s="8">
        <v>9.6990881374845375E-3</v>
      </c>
      <c r="AL800" s="8">
        <v>-1.7314947728233891</v>
      </c>
      <c r="AM800" s="8">
        <v>1.4681691725663768E-3</v>
      </c>
      <c r="AN800" s="8">
        <v>-4.7140240828996732E-2</v>
      </c>
      <c r="AO800" s="8">
        <v>7.8183678067190121E-2</v>
      </c>
      <c r="AP800" s="8">
        <v>1.315862748474699</v>
      </c>
      <c r="AQ800" s="8">
        <v>-8.0112895764754803</v>
      </c>
    </row>
    <row r="801" spans="32:43" x14ac:dyDescent="0.25">
      <c r="AF801" t="str">
        <v>Kiribati</v>
      </c>
      <c r="AG801">
        <v>65</v>
      </c>
      <c r="AH801" s="8">
        <v>66.679851004928082</v>
      </c>
      <c r="AI801" s="8">
        <v>-1.6798510049280821</v>
      </c>
      <c r="AJ801" s="8">
        <v>-1.694342811396746</v>
      </c>
      <c r="AK801" s="8">
        <v>8.5530545360637499E-3</v>
      </c>
      <c r="AL801" s="8">
        <v>-0.36641326626854287</v>
      </c>
      <c r="AM801" s="8">
        <v>5.7911410779630751E-5</v>
      </c>
      <c r="AN801" s="8">
        <v>-4.7140240828996732E-2</v>
      </c>
      <c r="AO801" s="8">
        <v>7.8588467847084786E-2</v>
      </c>
      <c r="AP801" s="8">
        <v>0.6053207961639373</v>
      </c>
      <c r="AQ801" s="8">
        <v>-1.694342811396746</v>
      </c>
    </row>
    <row r="802" spans="32:43" x14ac:dyDescent="0.25">
      <c r="AF802" t="str">
        <v>Kiribati</v>
      </c>
      <c r="AG802">
        <v>65</v>
      </c>
      <c r="AH802" s="8">
        <v>67.647367873679499</v>
      </c>
      <c r="AI802" s="8">
        <v>-2.6473678736794994</v>
      </c>
      <c r="AJ802" s="8">
        <v>-2.6714326961212587</v>
      </c>
      <c r="AK802" s="8">
        <v>9.0082083957045561E-3</v>
      </c>
      <c r="AL802" s="8">
        <v>-0.57758303831681124</v>
      </c>
      <c r="AM802" s="8">
        <v>1.5162375003551707E-4</v>
      </c>
      <c r="AN802" s="8">
        <v>-4.7140240828996732E-2</v>
      </c>
      <c r="AO802" s="8">
        <v>7.9349014626636127E-2</v>
      </c>
      <c r="AP802" s="8">
        <v>0.75998884091597774</v>
      </c>
      <c r="AQ802" s="8">
        <v>-2.6714326961212587</v>
      </c>
    </row>
    <row r="803" spans="32:43" x14ac:dyDescent="0.25">
      <c r="AF803" t="str">
        <v>Kiribati</v>
      </c>
      <c r="AG803">
        <v>64.900000000000006</v>
      </c>
      <c r="AH803" s="8">
        <v>67.096622342461984</v>
      </c>
      <c r="AI803" s="8">
        <v>-2.1966223424619784</v>
      </c>
      <c r="AJ803" s="8">
        <v>-2.217538693762608</v>
      </c>
      <c r="AK803" s="8">
        <v>9.432237353721078E-3</v>
      </c>
      <c r="AL803" s="8">
        <v>-0.47934529273439708</v>
      </c>
      <c r="AM803" s="8">
        <v>1.0939499905607522E-4</v>
      </c>
      <c r="AN803" s="8">
        <v>-4.7140240828996732E-2</v>
      </c>
      <c r="AO803" s="8">
        <v>8.1159267127645887E-2</v>
      </c>
      <c r="AP803" s="8">
        <v>0.69234766753011967</v>
      </c>
      <c r="AQ803" s="8">
        <v>-2.217538693762608</v>
      </c>
    </row>
    <row r="804" spans="32:43" x14ac:dyDescent="0.25">
      <c r="AF804" t="str">
        <v>Kiribati</v>
      </c>
      <c r="AG804">
        <v>64.8</v>
      </c>
      <c r="AH804" s="8">
        <v>67.871200180936057</v>
      </c>
      <c r="AI804" s="8">
        <v>-3.0712001809360601</v>
      </c>
      <c r="AJ804" s="8">
        <v>-3.1025879677931432</v>
      </c>
      <c r="AK804" s="8">
        <v>1.0116646871227547E-2</v>
      </c>
      <c r="AL804" s="8">
        <v>-0.67042666553572716</v>
      </c>
      <c r="AM804" s="8">
        <v>2.2968103346206038E-4</v>
      </c>
      <c r="AN804" s="8">
        <v>-4.7140240828996732E-2</v>
      </c>
      <c r="AO804" s="8">
        <v>8.1301392193757371E-2</v>
      </c>
      <c r="AP804" s="8">
        <v>0.81879586316476172</v>
      </c>
      <c r="AQ804" s="8">
        <v>-3.1025879677931432</v>
      </c>
    </row>
    <row r="805" spans="32:43" x14ac:dyDescent="0.25">
      <c r="AF805" t="str">
        <v>Kiribati</v>
      </c>
      <c r="AG805">
        <v>64.7</v>
      </c>
      <c r="AH805" s="8">
        <v>66.299682051519312</v>
      </c>
      <c r="AI805" s="8">
        <v>-1.5996820515193093</v>
      </c>
      <c r="AJ805" s="8">
        <v>-1.6170623196097393</v>
      </c>
      <c r="AK805" s="8">
        <v>1.0748050881937999E-2</v>
      </c>
      <c r="AL805" s="8">
        <v>-0.34931350785128745</v>
      </c>
      <c r="AM805" s="8">
        <v>6.628626724846306E-5</v>
      </c>
      <c r="AN805" s="8">
        <v>-4.7140240828996732E-2</v>
      </c>
      <c r="AO805" s="8">
        <v>8.2221084856533053E-2</v>
      </c>
      <c r="AP805" s="8">
        <v>0.59102750177236885</v>
      </c>
      <c r="AQ805" s="8">
        <v>-1.6170623196097393</v>
      </c>
    </row>
    <row r="806" spans="32:43" x14ac:dyDescent="0.25">
      <c r="AF806" t="str">
        <v>Kiribati</v>
      </c>
      <c r="AG806">
        <v>64.599999999999994</v>
      </c>
      <c r="AH806" s="8">
        <v>66.583275611286268</v>
      </c>
      <c r="AI806" s="8">
        <v>-1.9832756112862739</v>
      </c>
      <c r="AJ806" s="8">
        <v>-2.0085528194341062</v>
      </c>
      <c r="AK806" s="8">
        <v>1.2584786371191453E-2</v>
      </c>
      <c r="AL806" s="8">
        <v>-0.43347926610718707</v>
      </c>
      <c r="AM806" s="8">
        <v>1.1974370638142606E-4</v>
      </c>
      <c r="AN806" s="8">
        <v>-4.7140240828996732E-2</v>
      </c>
      <c r="AO806" s="8">
        <v>8.5216854208080714E-2</v>
      </c>
      <c r="AP806" s="8">
        <v>0.6583914231725585</v>
      </c>
      <c r="AQ806" s="8">
        <v>-2.0085528194341062</v>
      </c>
    </row>
    <row r="807" spans="32:43" x14ac:dyDescent="0.25">
      <c r="AF807" t="str">
        <v>Kiribati</v>
      </c>
      <c r="AG807">
        <v>64.3</v>
      </c>
      <c r="AH807" s="8">
        <v>65.342362329465459</v>
      </c>
      <c r="AI807" s="8">
        <v>-1.0423623294654618</v>
      </c>
      <c r="AJ807" s="8">
        <v>-1.0587523729737842</v>
      </c>
      <c r="AK807" s="8">
        <v>1.5480525878101815E-2</v>
      </c>
      <c r="AL807" s="8">
        <v>-0.2281611607043465</v>
      </c>
      <c r="AM807" s="8">
        <v>4.0927464271709513E-5</v>
      </c>
      <c r="AN807" s="8">
        <v>-4.7140240828996732E-2</v>
      </c>
      <c r="AO807" s="8">
        <v>8.9292232597185009E-2</v>
      </c>
      <c r="AP807" s="8">
        <v>0.47766218261899956</v>
      </c>
      <c r="AQ807" s="8">
        <v>-1.0587523729737842</v>
      </c>
    </row>
    <row r="808" spans="32:43" x14ac:dyDescent="0.25">
      <c r="AF808" t="str">
        <v>Kiribati</v>
      </c>
      <c r="AG808">
        <v>64.099999999999994</v>
      </c>
      <c r="AH808" s="8">
        <v>65.320760964851928</v>
      </c>
      <c r="AI808" s="8">
        <v>-1.2207609648519337</v>
      </c>
      <c r="AJ808" s="8">
        <v>-1.2415808341476406</v>
      </c>
      <c r="AK808" s="8">
        <v>1.6768839146908972E-2</v>
      </c>
      <c r="AL808" s="8">
        <v>-0.26738557994519135</v>
      </c>
      <c r="AM808" s="8">
        <v>6.0966790594449531E-5</v>
      </c>
      <c r="AN808" s="8">
        <v>-4.7140240828996732E-2</v>
      </c>
      <c r="AO808" s="8">
        <v>9.2123703461444967E-2</v>
      </c>
      <c r="AP808" s="8">
        <v>0.5170933957663657</v>
      </c>
      <c r="AQ808" s="8">
        <v>-1.2415808341476406</v>
      </c>
    </row>
    <row r="809" spans="32:43" x14ac:dyDescent="0.25">
      <c r="AF809" t="str">
        <v>Latvia</v>
      </c>
      <c r="AG809">
        <v>74.400000000000006</v>
      </c>
      <c r="AH809" s="8">
        <v>76.695060603929846</v>
      </c>
      <c r="AI809" s="8">
        <v>-2.2950606039298407</v>
      </c>
      <c r="AJ809" s="8">
        <v>-2.3220326206034048</v>
      </c>
      <c r="AK809" s="8">
        <v>1.1615692404250113E-2</v>
      </c>
      <c r="AL809" s="8">
        <v>-0.50137930339928871</v>
      </c>
      <c r="AM809" s="8">
        <v>1.4771414020025013E-4</v>
      </c>
      <c r="AN809" s="8">
        <v>-2.7365033500434788E-2</v>
      </c>
      <c r="AO809" s="8">
        <v>9.4989187146613085E-2</v>
      </c>
      <c r="AP809" s="8">
        <v>0.70808142427215859</v>
      </c>
      <c r="AQ809" s="8">
        <v>-2.3220326206034048</v>
      </c>
    </row>
    <row r="810" spans="32:43" x14ac:dyDescent="0.25">
      <c r="AF810" t="str">
        <v>Latvia</v>
      </c>
      <c r="AG810">
        <v>74.099999999999994</v>
      </c>
      <c r="AH810" s="8">
        <v>74.531668536205771</v>
      </c>
      <c r="AI810" s="8">
        <v>-0.43166853620577683</v>
      </c>
      <c r="AJ810" s="8">
        <v>-0.43760909771103801</v>
      </c>
      <c r="AK810" s="8">
        <v>1.3575041141360896E-2</v>
      </c>
      <c r="AL810" s="8">
        <v>-9.4395987414833071E-2</v>
      </c>
      <c r="AM810" s="8">
        <v>6.1313226936979214E-6</v>
      </c>
      <c r="AN810" s="8">
        <v>-2.7365033500434788E-2</v>
      </c>
      <c r="AO810" s="8">
        <v>9.5616411775772348E-2</v>
      </c>
      <c r="AP810" s="8">
        <v>0.30723929991918852</v>
      </c>
      <c r="AQ810" s="8">
        <v>-0.43760909771103801</v>
      </c>
    </row>
    <row r="811" spans="32:43" x14ac:dyDescent="0.25">
      <c r="AF811" t="str">
        <v>Latvia</v>
      </c>
      <c r="AG811">
        <v>73.8</v>
      </c>
      <c r="AH811" s="8">
        <v>75.345757858320439</v>
      </c>
      <c r="AI811" s="8">
        <v>-1.5457578583204423</v>
      </c>
      <c r="AJ811" s="8">
        <v>-1.5643722570860661</v>
      </c>
      <c r="AK811" s="8">
        <v>1.1898957349382046E-2</v>
      </c>
      <c r="AL811" s="8">
        <v>-0.33773490665256245</v>
      </c>
      <c r="AM811" s="8">
        <v>6.8679868300568447E-5</v>
      </c>
      <c r="AN811" s="8">
        <v>-2.7365033500434788E-2</v>
      </c>
      <c r="AO811" s="8">
        <v>9.5833413329170308E-2</v>
      </c>
      <c r="AP811" s="8">
        <v>0.58114964222011056</v>
      </c>
      <c r="AQ811" s="8">
        <v>-1.5643722570860661</v>
      </c>
    </row>
    <row r="812" spans="32:43" x14ac:dyDescent="0.25">
      <c r="AF812" t="str">
        <v>Latvia</v>
      </c>
      <c r="AG812">
        <v>73.599999999999994</v>
      </c>
      <c r="AH812" s="8">
        <v>74.898389858002943</v>
      </c>
      <c r="AI812" s="8">
        <v>-1.2983898580029489</v>
      </c>
      <c r="AJ812" s="8">
        <v>-1.3170044187380767</v>
      </c>
      <c r="AK812" s="8">
        <v>1.4134015399100835E-2</v>
      </c>
      <c r="AL812" s="8">
        <v>-0.2840085002962458</v>
      </c>
      <c r="AM812" s="8">
        <v>5.7820302468255722E-5</v>
      </c>
      <c r="AN812" s="8">
        <v>-2.7365033500434788E-2</v>
      </c>
      <c r="AO812" s="8">
        <v>9.8515260589997641E-2</v>
      </c>
      <c r="AP812" s="8">
        <v>0.53292447898013262</v>
      </c>
      <c r="AQ812" s="8">
        <v>-1.3170044187380767</v>
      </c>
    </row>
    <row r="813" spans="32:43" x14ac:dyDescent="0.25">
      <c r="AF813" t="str">
        <v>Latvia</v>
      </c>
      <c r="AG813">
        <v>72.8</v>
      </c>
      <c r="AH813" s="8">
        <v>80.859918158451919</v>
      </c>
      <c r="AI813" s="8">
        <v>-8.0599181584519215</v>
      </c>
      <c r="AJ813" s="8">
        <v>-8.158851679746661</v>
      </c>
      <c r="AK813" s="8">
        <v>1.2125912466374242E-2</v>
      </c>
      <c r="AL813" s="8">
        <v>-1.761225644084516</v>
      </c>
      <c r="AM813" s="8">
        <v>1.9037628161442494E-3</v>
      </c>
      <c r="AN813" s="8">
        <v>-2.1282865457297767E-2</v>
      </c>
      <c r="AO813" s="8">
        <v>9.8645969904079076E-2</v>
      </c>
      <c r="AP813" s="8">
        <v>1.3271117677439666</v>
      </c>
      <c r="AQ813" s="8">
        <v>-8.158851679746661</v>
      </c>
    </row>
    <row r="814" spans="32:43" x14ac:dyDescent="0.25">
      <c r="AF814" t="str">
        <v>Latvia</v>
      </c>
      <c r="AG814">
        <v>72.599999999999994</v>
      </c>
      <c r="AH814" s="8">
        <v>76.269550641014774</v>
      </c>
      <c r="AI814" s="8">
        <v>-3.66955064101478</v>
      </c>
      <c r="AJ814" s="8">
        <v>-3.7164370649989942</v>
      </c>
      <c r="AK814" s="8">
        <v>1.2615960707578065E-2</v>
      </c>
      <c r="AL814" s="8">
        <v>-0.80205656766160593</v>
      </c>
      <c r="AM814" s="8">
        <v>4.1097388714112648E-4</v>
      </c>
      <c r="AN814" s="8">
        <v>-2.1282865457297767E-2</v>
      </c>
      <c r="AO814" s="8">
        <v>0.10023943542895251</v>
      </c>
      <c r="AP814" s="8">
        <v>0.89557610936290943</v>
      </c>
      <c r="AQ814" s="8">
        <v>-3.7164370649989942</v>
      </c>
    </row>
    <row r="815" spans="32:43" x14ac:dyDescent="0.25">
      <c r="AF815" t="str">
        <v>Latvia</v>
      </c>
      <c r="AG815">
        <v>71.900000000000006</v>
      </c>
      <c r="AH815" s="8">
        <v>75.709651022008501</v>
      </c>
      <c r="AI815" s="8">
        <v>-3.8096510220084951</v>
      </c>
      <c r="AJ815" s="8">
        <v>-3.8587205942855101</v>
      </c>
      <c r="AK815" s="8">
        <v>1.2716539349774052E-2</v>
      </c>
      <c r="AL815" s="8">
        <v>-0.83272083116014806</v>
      </c>
      <c r="AM815" s="8">
        <v>4.4657657668109959E-4</v>
      </c>
      <c r="AN815" s="8">
        <v>-2.1282865457297767E-2</v>
      </c>
      <c r="AO815" s="8">
        <v>0.10087129349384656</v>
      </c>
      <c r="AP815" s="8">
        <v>0.91253538625093766</v>
      </c>
      <c r="AQ815" s="8">
        <v>-3.8587205942855101</v>
      </c>
    </row>
    <row r="816" spans="32:43" x14ac:dyDescent="0.25">
      <c r="AF816" t="str">
        <v>Latvia</v>
      </c>
      <c r="AG816">
        <v>78</v>
      </c>
      <c r="AH816" s="8">
        <v>73.502974963988166</v>
      </c>
      <c r="AI816" s="8">
        <v>4.4970250360118342</v>
      </c>
      <c r="AJ816" s="8">
        <v>4.5663908343120374</v>
      </c>
      <c r="AK816" s="8">
        <v>1.5190508394284916E-2</v>
      </c>
      <c r="AL816" s="8">
        <v>0.98420225972355035</v>
      </c>
      <c r="AM816" s="8">
        <v>7.4706571073018455E-4</v>
      </c>
      <c r="AN816" s="8">
        <v>-2.1282865457297767E-2</v>
      </c>
      <c r="AO816" s="8">
        <v>0.10458166578830674</v>
      </c>
      <c r="AP816" s="8">
        <v>0.99206968491308634</v>
      </c>
      <c r="AQ816" s="8">
        <v>4.5663908343120374</v>
      </c>
    </row>
    <row r="817" spans="32:43" x14ac:dyDescent="0.25">
      <c r="AF817" t="str">
        <v>Latvia</v>
      </c>
      <c r="AG817">
        <v>75</v>
      </c>
      <c r="AH817" s="8">
        <v>74.357371124463384</v>
      </c>
      <c r="AI817" s="8">
        <v>0.64262887553661585</v>
      </c>
      <c r="AJ817" s="8">
        <v>0.65186263009696266</v>
      </c>
      <c r="AK817" s="8">
        <v>1.4165184709197583E-2</v>
      </c>
      <c r="AL817" s="8">
        <v>0.14057022033728253</v>
      </c>
      <c r="AM817" s="8">
        <v>1.4196286192108888E-5</v>
      </c>
      <c r="AN817" s="8">
        <v>-2.1282865457297767E-2</v>
      </c>
      <c r="AO817" s="8">
        <v>0.10558910546677938</v>
      </c>
      <c r="AP817" s="8">
        <v>0.37492695333528975</v>
      </c>
      <c r="AQ817" s="8">
        <v>0.65186263009696266</v>
      </c>
    </row>
    <row r="818" spans="32:43" x14ac:dyDescent="0.25">
      <c r="AF818" t="str">
        <v>Latvia</v>
      </c>
      <c r="AG818">
        <v>76</v>
      </c>
      <c r="AH818" s="8">
        <v>73.528615906778697</v>
      </c>
      <c r="AI818" s="8">
        <v>2.4713840932213031</v>
      </c>
      <c r="AJ818" s="8">
        <v>2.507907373637055</v>
      </c>
      <c r="AK818" s="8">
        <v>1.4563249344725443E-2</v>
      </c>
      <c r="AL818" s="8">
        <v>0.54070580849968786</v>
      </c>
      <c r="AM818" s="8">
        <v>2.1603375028307715E-4</v>
      </c>
      <c r="AN818" s="8">
        <v>-2.1282865457297767E-2</v>
      </c>
      <c r="AO818" s="8">
        <v>0.1065997609195946</v>
      </c>
      <c r="AP818" s="8">
        <v>0.73532700786771588</v>
      </c>
      <c r="AQ818" s="8">
        <v>2.507907373637055</v>
      </c>
    </row>
    <row r="819" spans="32:43" x14ac:dyDescent="0.25">
      <c r="AF819" t="str">
        <v>Latvia</v>
      </c>
      <c r="AG819">
        <v>71</v>
      </c>
      <c r="AH819" s="8">
        <v>79.762326946384889</v>
      </c>
      <c r="AI819" s="8">
        <v>-8.7623269463848885</v>
      </c>
      <c r="AJ819" s="8">
        <v>-8.8922692038904767</v>
      </c>
      <c r="AK819" s="8">
        <v>1.4612946878479232E-2</v>
      </c>
      <c r="AL819" s="8">
        <v>-1.9171283665573877</v>
      </c>
      <c r="AM819" s="8">
        <v>2.7252311506238522E-3</v>
      </c>
      <c r="AN819" s="8">
        <v>-2.1282865457297767E-2</v>
      </c>
      <c r="AO819" s="8">
        <v>0.10757082235881127</v>
      </c>
      <c r="AP819" s="8">
        <v>1.3846040468514411</v>
      </c>
      <c r="AQ819" s="8">
        <v>-8.8922692038904767</v>
      </c>
    </row>
    <row r="820" spans="32:43" x14ac:dyDescent="0.25">
      <c r="AF820" t="str">
        <v>Latvia</v>
      </c>
      <c r="AG820">
        <v>78</v>
      </c>
      <c r="AH820" s="8">
        <v>78.789394679262728</v>
      </c>
      <c r="AI820" s="8">
        <v>-0.78939467926272755</v>
      </c>
      <c r="AJ820" s="8">
        <v>-0.80161098700508227</v>
      </c>
      <c r="AK820" s="8">
        <v>1.5239695987696499E-2</v>
      </c>
      <c r="AL820" s="8">
        <v>-0.17276831324948036</v>
      </c>
      <c r="AM820" s="8">
        <v>2.3096382352029046E-5</v>
      </c>
      <c r="AN820" s="8">
        <v>-2.1282865457297767E-2</v>
      </c>
      <c r="AO820" s="8">
        <v>0.10802152141771976</v>
      </c>
      <c r="AP820" s="8">
        <v>0.4156540788317617</v>
      </c>
      <c r="AQ820" s="8">
        <v>-0.80161098700508227</v>
      </c>
    </row>
    <row r="821" spans="32:43" x14ac:dyDescent="0.25">
      <c r="AF821" t="str">
        <v>Latvia</v>
      </c>
      <c r="AG821">
        <v>73</v>
      </c>
      <c r="AH821" s="8">
        <v>71.94678716863163</v>
      </c>
      <c r="AI821" s="8">
        <v>1.05321283136837</v>
      </c>
      <c r="AJ821" s="8">
        <v>1.0716194787838562</v>
      </c>
      <c r="AK821" s="8">
        <v>1.7176477079695648E-2</v>
      </c>
      <c r="AL821" s="8">
        <v>0.23073503098935641</v>
      </c>
      <c r="AM821" s="8">
        <v>4.6521705468376998E-5</v>
      </c>
      <c r="AN821" s="8">
        <v>-2.1282865457297767E-2</v>
      </c>
      <c r="AO821" s="8">
        <v>0.10926211709539142</v>
      </c>
      <c r="AP821" s="8">
        <v>0.48034886383685388</v>
      </c>
      <c r="AQ821" s="8">
        <v>1.0716194787838562</v>
      </c>
    </row>
    <row r="822" spans="32:43" x14ac:dyDescent="0.25">
      <c r="AF822" t="str">
        <v>Latvia</v>
      </c>
      <c r="AG822">
        <v>69.900000000000006</v>
      </c>
      <c r="AH822" s="8">
        <v>71.487477029864905</v>
      </c>
      <c r="AI822" s="8">
        <v>-1.5874770298648997</v>
      </c>
      <c r="AJ822" s="8">
        <v>-1.6197953337221365</v>
      </c>
      <c r="AK822" s="8">
        <v>1.9952090973723455E-2</v>
      </c>
      <c r="AL822" s="8">
        <v>-0.34827232245359036</v>
      </c>
      <c r="AM822" s="8">
        <v>1.2346647192849972E-4</v>
      </c>
      <c r="AN822" s="8">
        <v>-2.1282865457297767E-2</v>
      </c>
      <c r="AO822" s="8">
        <v>0.1101917076410103</v>
      </c>
      <c r="AP822" s="8">
        <v>0.59014601790878018</v>
      </c>
      <c r="AQ822" s="8">
        <v>-1.6197953337221365</v>
      </c>
    </row>
    <row r="823" spans="32:43" x14ac:dyDescent="0.25">
      <c r="AF823" t="str">
        <v>Latvia</v>
      </c>
      <c r="AG823">
        <v>71</v>
      </c>
      <c r="AH823" s="8">
        <v>71.730474237657972</v>
      </c>
      <c r="AI823" s="8">
        <v>-0.73047423765797248</v>
      </c>
      <c r="AJ823" s="8">
        <v>-0.74604553494290859</v>
      </c>
      <c r="AK823" s="8">
        <v>2.0871778672501066E-2</v>
      </c>
      <c r="AL823" s="8">
        <v>-0.16033202765322702</v>
      </c>
      <c r="AM823" s="8">
        <v>2.739873214480528E-5</v>
      </c>
      <c r="AN823" s="8">
        <v>-2.1282865457297767E-2</v>
      </c>
      <c r="AO823" s="8">
        <v>0.11446563257002398</v>
      </c>
      <c r="AP823" s="8">
        <v>0.40041481947254026</v>
      </c>
      <c r="AQ823" s="8">
        <v>-0.74604553494290859</v>
      </c>
    </row>
    <row r="824" spans="32:43" x14ac:dyDescent="0.25">
      <c r="AF824" t="str">
        <v>Lebanon</v>
      </c>
      <c r="AG824">
        <v>74.8</v>
      </c>
      <c r="AH824" s="8">
        <v>73.474634280122174</v>
      </c>
      <c r="AI824" s="8">
        <v>1.3253657198778228</v>
      </c>
      <c r="AJ824" s="8">
        <v>1.3361270629454332</v>
      </c>
      <c r="AK824" s="8">
        <v>8.0541315014513414E-3</v>
      </c>
      <c r="AL824" s="8">
        <v>0.28901934492566839</v>
      </c>
      <c r="AM824" s="8">
        <v>3.3912091259859156E-5</v>
      </c>
      <c r="AN824" s="8">
        <v>-4.5602855597810616E-3</v>
      </c>
      <c r="AO824" s="8">
        <v>0.11639023312511028</v>
      </c>
      <c r="AP824" s="8">
        <v>0.53760519428821407</v>
      </c>
      <c r="AQ824" s="8">
        <v>1.3361270629454332</v>
      </c>
    </row>
    <row r="825" spans="32:43" x14ac:dyDescent="0.25">
      <c r="AF825" t="str">
        <v>Lebanon</v>
      </c>
      <c r="AG825">
        <v>74.900000000000006</v>
      </c>
      <c r="AH825" s="8">
        <v>72.905173031735643</v>
      </c>
      <c r="AI825" s="8">
        <v>1.9948269682643627</v>
      </c>
      <c r="AJ825" s="8">
        <v>2.011443059983645</v>
      </c>
      <c r="AK825" s="8">
        <v>8.2607815502454308E-3</v>
      </c>
      <c r="AL825" s="8">
        <v>0.43505248356450027</v>
      </c>
      <c r="AM825" s="8">
        <v>7.8827355800302845E-5</v>
      </c>
      <c r="AN825" s="8">
        <v>-4.5602855597810616E-3</v>
      </c>
      <c r="AO825" s="8">
        <v>0.11643286107258963</v>
      </c>
      <c r="AP825" s="8">
        <v>0.65958508440117125</v>
      </c>
      <c r="AQ825" s="8">
        <v>2.011443059983645</v>
      </c>
    </row>
    <row r="826" spans="32:43" x14ac:dyDescent="0.25">
      <c r="AF826" t="str">
        <v>Lebanon</v>
      </c>
      <c r="AG826">
        <v>75</v>
      </c>
      <c r="AH826" s="8">
        <v>73.476371284631171</v>
      </c>
      <c r="AI826" s="8">
        <v>1.5236287153688295</v>
      </c>
      <c r="AJ826" s="8">
        <v>1.5362535512138431</v>
      </c>
      <c r="AK826" s="8">
        <v>8.2179376152057317E-3</v>
      </c>
      <c r="AL826" s="8">
        <v>0.3322815209791003</v>
      </c>
      <c r="AM826" s="8">
        <v>4.5743456144274214E-5</v>
      </c>
      <c r="AN826" s="8">
        <v>-4.5602855597810616E-3</v>
      </c>
      <c r="AO826" s="8">
        <v>0.11665501985289978</v>
      </c>
      <c r="AP826" s="8">
        <v>0.57643865326598309</v>
      </c>
      <c r="AQ826" s="8">
        <v>1.5362535512138431</v>
      </c>
    </row>
    <row r="827" spans="32:43" x14ac:dyDescent="0.25">
      <c r="AF827" t="str">
        <v>Lebanon</v>
      </c>
      <c r="AG827">
        <v>75</v>
      </c>
      <c r="AH827" s="8">
        <v>73.467057443860028</v>
      </c>
      <c r="AI827" s="8">
        <v>1.5329425561399717</v>
      </c>
      <c r="AJ827" s="8">
        <v>1.5456281012452182</v>
      </c>
      <c r="AK827" s="8">
        <v>8.2073721971195213E-3</v>
      </c>
      <c r="AL827" s="8">
        <v>0.33431095507032665</v>
      </c>
      <c r="AM827" s="8">
        <v>4.6243902179480649E-5</v>
      </c>
      <c r="AN827" s="8">
        <v>-4.5602855597810616E-3</v>
      </c>
      <c r="AO827" s="8">
        <v>0.1191892656066925</v>
      </c>
      <c r="AP827" s="8">
        <v>0.57819629458370503</v>
      </c>
      <c r="AQ827" s="8">
        <v>1.5456281012452182</v>
      </c>
    </row>
    <row r="828" spans="32:43" x14ac:dyDescent="0.25">
      <c r="AF828" t="str">
        <v>Lebanon</v>
      </c>
      <c r="AG828">
        <v>74.900000000000006</v>
      </c>
      <c r="AH828" s="8">
        <v>73.545892114507978</v>
      </c>
      <c r="AI828" s="8">
        <v>1.3541078854920272</v>
      </c>
      <c r="AJ828" s="8">
        <v>1.3656522908320159</v>
      </c>
      <c r="AK828" s="8">
        <v>8.4534001938043387E-3</v>
      </c>
      <c r="AL828" s="8">
        <v>0.29534652653579591</v>
      </c>
      <c r="AM828" s="8">
        <v>3.7183651797894317E-5</v>
      </c>
      <c r="AN828" s="8">
        <v>-4.5602855597810616E-3</v>
      </c>
      <c r="AO828" s="8">
        <v>0.12005311888812152</v>
      </c>
      <c r="AP828" s="8">
        <v>0.54345793446760526</v>
      </c>
      <c r="AQ828" s="8">
        <v>1.3656522908320159</v>
      </c>
    </row>
    <row r="829" spans="32:43" x14ac:dyDescent="0.25">
      <c r="AF829" t="str">
        <v>Lebanon</v>
      </c>
      <c r="AG829">
        <v>74.7</v>
      </c>
      <c r="AH829" s="8">
        <v>73.059498933689881</v>
      </c>
      <c r="AI829" s="8">
        <v>1.6405010663101223</v>
      </c>
      <c r="AJ829" s="8">
        <v>1.6549678065804616</v>
      </c>
      <c r="AK829" s="8">
        <v>8.7414028314127708E-3</v>
      </c>
      <c r="AL829" s="8">
        <v>0.35786415399591137</v>
      </c>
      <c r="AM829" s="8">
        <v>5.6467761187254327E-5</v>
      </c>
      <c r="AN829" s="8">
        <v>-4.5602855597810616E-3</v>
      </c>
      <c r="AO829" s="8">
        <v>0.12023669532944868</v>
      </c>
      <c r="AP829" s="8">
        <v>0.59821748051683621</v>
      </c>
      <c r="AQ829" s="8">
        <v>1.6549678065804616</v>
      </c>
    </row>
    <row r="830" spans="32:43" x14ac:dyDescent="0.25">
      <c r="AF830" t="str">
        <v>Lebanon</v>
      </c>
      <c r="AG830">
        <v>74.5</v>
      </c>
      <c r="AH830" s="8">
        <v>72.6632900162613</v>
      </c>
      <c r="AI830" s="8">
        <v>1.8367099837387002</v>
      </c>
      <c r="AJ830" s="8">
        <v>1.8534174062084507</v>
      </c>
      <c r="AK830" s="8">
        <v>9.0143873764134286E-3</v>
      </c>
      <c r="AL830" s="8">
        <v>0.4007209767723085</v>
      </c>
      <c r="AM830" s="8">
        <v>7.3033653499376077E-5</v>
      </c>
      <c r="AN830" s="8">
        <v>-4.5602855597810616E-3</v>
      </c>
      <c r="AO830" s="8">
        <v>0.12171728990449285</v>
      </c>
      <c r="AP830" s="8">
        <v>0.63302525761008033</v>
      </c>
      <c r="AQ830" s="8">
        <v>1.8534174062084507</v>
      </c>
    </row>
    <row r="831" spans="32:43" x14ac:dyDescent="0.25">
      <c r="AF831" t="str">
        <v>Lebanon</v>
      </c>
      <c r="AG831">
        <v>74.400000000000006</v>
      </c>
      <c r="AH831" s="8">
        <v>72.038593787559634</v>
      </c>
      <c r="AI831" s="8">
        <v>2.3614062124403716</v>
      </c>
      <c r="AJ831" s="8">
        <v>2.3826167139722996</v>
      </c>
      <c r="AK831" s="8">
        <v>8.9021878372396515E-3</v>
      </c>
      <c r="AL831" s="8">
        <v>0.51516649269525605</v>
      </c>
      <c r="AM831" s="8">
        <v>1.191915470213456E-4</v>
      </c>
      <c r="AN831" s="8">
        <v>-4.5602855597810616E-3</v>
      </c>
      <c r="AO831" s="8">
        <v>0.12243895571052467</v>
      </c>
      <c r="AP831" s="8">
        <v>0.71775099630391048</v>
      </c>
      <c r="AQ831" s="8">
        <v>2.3826167139722996</v>
      </c>
    </row>
    <row r="832" spans="32:43" x14ac:dyDescent="0.25">
      <c r="AF832" t="str">
        <v>Lebanon</v>
      </c>
      <c r="AG832">
        <v>74.099999999999994</v>
      </c>
      <c r="AH832" s="8">
        <v>76.605790826906684</v>
      </c>
      <c r="AI832" s="8">
        <v>-2.50579082690669</v>
      </c>
      <c r="AJ832" s="8">
        <v>-2.5320787563458351</v>
      </c>
      <c r="AK832" s="8">
        <v>1.0381955684933948E-2</v>
      </c>
      <c r="AL832" s="8">
        <v>-0.5470741290348029</v>
      </c>
      <c r="AM832" s="8">
        <v>1.5699069962379214E-4</v>
      </c>
      <c r="AN832" s="8">
        <v>-4.5602855597810616E-3</v>
      </c>
      <c r="AO832" s="8">
        <v>0.12438794784569808</v>
      </c>
      <c r="AP832" s="8">
        <v>0.73964459643453284</v>
      </c>
      <c r="AQ832" s="8">
        <v>-2.5320787563458351</v>
      </c>
    </row>
    <row r="833" spans="32:43" x14ac:dyDescent="0.25">
      <c r="AF833" t="str">
        <v>Lebanon</v>
      </c>
      <c r="AG833">
        <v>73.900000000000006</v>
      </c>
      <c r="AH833" s="8">
        <v>76.34664202697202</v>
      </c>
      <c r="AI833" s="8">
        <v>-2.4466420269720146</v>
      </c>
      <c r="AJ833" s="8">
        <v>-2.4727578069962601</v>
      </c>
      <c r="AK833" s="8">
        <v>1.0561398269719417E-2</v>
      </c>
      <c r="AL833" s="8">
        <v>-0.53420896485967406</v>
      </c>
      <c r="AM833" s="8">
        <v>1.5230877263982758E-4</v>
      </c>
      <c r="AN833" s="8">
        <v>-4.5602855597810616E-3</v>
      </c>
      <c r="AO833" s="8">
        <v>0.12501574765356413</v>
      </c>
      <c r="AP833" s="8">
        <v>0.73089600139806077</v>
      </c>
      <c r="AQ833" s="8">
        <v>-2.4727578069962601</v>
      </c>
    </row>
    <row r="834" spans="32:43" x14ac:dyDescent="0.25">
      <c r="AF834" t="str">
        <v>Lebanon</v>
      </c>
      <c r="AG834">
        <v>73.7</v>
      </c>
      <c r="AH834" s="8">
        <v>77.616311574777072</v>
      </c>
      <c r="AI834" s="8">
        <v>-3.9163115747770689</v>
      </c>
      <c r="AJ834" s="8">
        <v>-3.9624344876326534</v>
      </c>
      <c r="AK834" s="8">
        <v>1.1640044270647423E-2</v>
      </c>
      <c r="AL834" s="8">
        <v>-0.85556858736549346</v>
      </c>
      <c r="AM834" s="8">
        <v>4.3104157094225057E-4</v>
      </c>
      <c r="AN834" s="8">
        <v>1.0640830227304372E-2</v>
      </c>
      <c r="AO834" s="8">
        <v>0.12565885247071554</v>
      </c>
      <c r="AP834" s="8">
        <v>0.92496950618141649</v>
      </c>
      <c r="AQ834" s="8">
        <v>-3.9624344876326534</v>
      </c>
    </row>
    <row r="835" spans="32:43" x14ac:dyDescent="0.25">
      <c r="AF835" t="str">
        <v>Lebanon</v>
      </c>
      <c r="AG835">
        <v>73.5</v>
      </c>
      <c r="AH835" s="8">
        <v>78.104180197100504</v>
      </c>
      <c r="AI835" s="8">
        <v>-4.6041801971005043</v>
      </c>
      <c r="AJ835" s="8">
        <v>-4.6633151694489525</v>
      </c>
      <c r="AK835" s="8">
        <v>1.2680886922647319E-2</v>
      </c>
      <c r="AL835" s="8">
        <v>-1.0063723722480169</v>
      </c>
      <c r="AM835" s="8">
        <v>6.5039845530938422E-4</v>
      </c>
      <c r="AN835" s="8">
        <v>1.0640830227304372E-2</v>
      </c>
      <c r="AO835" s="8">
        <v>0.12575806802882161</v>
      </c>
      <c r="AP835" s="8">
        <v>1.0031811263416077</v>
      </c>
      <c r="AQ835" s="8">
        <v>-4.6633151694489525</v>
      </c>
    </row>
    <row r="836" spans="32:43" x14ac:dyDescent="0.25">
      <c r="AF836" t="str">
        <v>Lebanon</v>
      </c>
      <c r="AG836">
        <v>73.2</v>
      </c>
      <c r="AH836" s="8">
        <v>78.788986839743984</v>
      </c>
      <c r="AI836" s="8">
        <v>-5.5889868397439812</v>
      </c>
      <c r="AJ836" s="8">
        <v>-5.6726139487446448</v>
      </c>
      <c r="AK836" s="8">
        <v>1.4742252823175215E-2</v>
      </c>
      <c r="AL836" s="8">
        <v>-1.2229066962131894</v>
      </c>
      <c r="AM836" s="8">
        <v>1.1188468586958917E-3</v>
      </c>
      <c r="AN836" s="8">
        <v>1.0640830227304372E-2</v>
      </c>
      <c r="AO836" s="8">
        <v>0.12608076797885159</v>
      </c>
      <c r="AP836" s="8">
        <v>1.1058511184663102</v>
      </c>
      <c r="AQ836" s="8">
        <v>-5.6726139487446448</v>
      </c>
    </row>
    <row r="837" spans="32:43" x14ac:dyDescent="0.25">
      <c r="AF837" t="str">
        <v>Lebanon</v>
      </c>
      <c r="AG837">
        <v>73</v>
      </c>
      <c r="AH837" s="8">
        <v>79.45268208139629</v>
      </c>
      <c r="AI837" s="8">
        <v>-6.45268208139629</v>
      </c>
      <c r="AJ837" s="8">
        <v>-6.5670214788346826</v>
      </c>
      <c r="AK837" s="8">
        <v>1.7411150215802536E-2</v>
      </c>
      <c r="AL837" s="8">
        <v>-1.413805014843273</v>
      </c>
      <c r="AM837" s="8">
        <v>1.7709433576639077E-3</v>
      </c>
      <c r="AN837" s="8">
        <v>1.0640830227304372E-2</v>
      </c>
      <c r="AO837" s="8">
        <v>0.12978268315187372</v>
      </c>
      <c r="AP837" s="8">
        <v>1.1890353295185443</v>
      </c>
      <c r="AQ837" s="8">
        <v>-6.5670214788346826</v>
      </c>
    </row>
    <row r="838" spans="32:43" x14ac:dyDescent="0.25">
      <c r="AF838" t="str">
        <v>Lebanon</v>
      </c>
      <c r="AG838">
        <v>72.7</v>
      </c>
      <c r="AH838" s="8">
        <v>76.615998718118846</v>
      </c>
      <c r="AI838" s="8">
        <v>-3.9159987181188427</v>
      </c>
      <c r="AJ838" s="8">
        <v>-3.9884517098525074</v>
      </c>
      <c r="AK838" s="8">
        <v>1.8165693608546644E-2</v>
      </c>
      <c r="AL838" s="8">
        <v>-0.85833852374850916</v>
      </c>
      <c r="AM838" s="8">
        <v>6.8155513808988374E-4</v>
      </c>
      <c r="AN838" s="8">
        <v>1.0640830227304372E-2</v>
      </c>
      <c r="AO838" s="8">
        <v>0.13069664964703165</v>
      </c>
      <c r="AP838" s="8">
        <v>0.92646560850822146</v>
      </c>
      <c r="AQ838" s="8">
        <v>-3.9884517098525074</v>
      </c>
    </row>
    <row r="839" spans="32:43" x14ac:dyDescent="0.25">
      <c r="AF839" t="str">
        <v>Lesotho</v>
      </c>
      <c r="AG839">
        <v>52.1</v>
      </c>
      <c r="AH839" s="8">
        <v>55.174199624213173</v>
      </c>
      <c r="AI839" s="8">
        <v>-3.0741996242131719</v>
      </c>
      <c r="AJ839" s="8">
        <v>-3.1145225303881179</v>
      </c>
      <c r="AK839" s="8">
        <v>1.2946737672153277E-2</v>
      </c>
      <c r="AL839" s="8">
        <v>-0.6720428057338933</v>
      </c>
      <c r="AM839" s="8">
        <v>2.9619903349626959E-4</v>
      </c>
      <c r="AN839" s="8">
        <v>1.0640830227304372E-2</v>
      </c>
      <c r="AO839" s="8">
        <v>0.13133793892603821</v>
      </c>
      <c r="AP839" s="8">
        <v>0.81978216968527273</v>
      </c>
      <c r="AQ839" s="8">
        <v>-3.1145225303881179</v>
      </c>
    </row>
    <row r="840" spans="32:43" x14ac:dyDescent="0.25">
      <c r="AF840" t="str">
        <v>Lesotho</v>
      </c>
      <c r="AG840">
        <v>52.1</v>
      </c>
      <c r="AH840" s="8">
        <v>55.61459167553285</v>
      </c>
      <c r="AI840" s="8">
        <v>-3.5145916755328486</v>
      </c>
      <c r="AJ840" s="8">
        <v>-3.5613633650158345</v>
      </c>
      <c r="AK840" s="8">
        <v>1.3133085475757993E-2</v>
      </c>
      <c r="AL840" s="8">
        <v>-0.76838830597068397</v>
      </c>
      <c r="AM840" s="8">
        <v>3.9286168907952748E-4</v>
      </c>
      <c r="AN840" s="8">
        <v>1.0640830227304372E-2</v>
      </c>
      <c r="AO840" s="8">
        <v>0.13223686629836873</v>
      </c>
      <c r="AP840" s="8">
        <v>0.87657760978174881</v>
      </c>
      <c r="AQ840" s="8">
        <v>-3.5613633650158345</v>
      </c>
    </row>
    <row r="841" spans="32:43" x14ac:dyDescent="0.25">
      <c r="AF841" t="str">
        <v>Lesotho</v>
      </c>
      <c r="AG841">
        <v>52.2</v>
      </c>
      <c r="AH841" s="8">
        <v>55.539785323003393</v>
      </c>
      <c r="AI841" s="8">
        <v>-3.3397853230033903</v>
      </c>
      <c r="AJ841" s="8">
        <v>-3.3838742671070903</v>
      </c>
      <c r="AK841" s="8">
        <v>1.3029131883612183E-2</v>
      </c>
      <c r="AL841" s="8">
        <v>-0.73013228095809568</v>
      </c>
      <c r="AM841" s="8">
        <v>3.5187162823006559E-4</v>
      </c>
      <c r="AN841" s="8">
        <v>1.0640830227304372E-2</v>
      </c>
      <c r="AO841" s="8">
        <v>0.1325032624052197</v>
      </c>
      <c r="AP841" s="8">
        <v>0.85447778260063356</v>
      </c>
      <c r="AQ841" s="8">
        <v>-3.3838742671070903</v>
      </c>
    </row>
    <row r="842" spans="32:43" x14ac:dyDescent="0.25">
      <c r="AF842" t="str">
        <v>Lesotho</v>
      </c>
      <c r="AG842">
        <v>52.3</v>
      </c>
      <c r="AH842" s="8">
        <v>71.046515251990101</v>
      </c>
      <c r="AI842" s="8">
        <v>-18.746515251990104</v>
      </c>
      <c r="AJ842" s="8">
        <v>-18.914081644646537</v>
      </c>
      <c r="AK842" s="8">
        <v>8.8593459521128688E-3</v>
      </c>
      <c r="AL842" s="8">
        <v>-4.0896681544866942</v>
      </c>
      <c r="AM842" s="8">
        <v>7.4750226786775989E-3</v>
      </c>
      <c r="AN842" s="8">
        <v>1.0640830227304372E-2</v>
      </c>
      <c r="AO842" s="8">
        <v>0.13366769523124788</v>
      </c>
      <c r="AP842" s="8">
        <v>2.0222927964285224</v>
      </c>
      <c r="AQ842" s="8">
        <v>-18.914081644646537</v>
      </c>
    </row>
    <row r="843" spans="32:43" x14ac:dyDescent="0.25">
      <c r="AF843" t="str">
        <v>Lesotho</v>
      </c>
      <c r="AG843">
        <v>51.1</v>
      </c>
      <c r="AH843" s="8">
        <v>55.021056979705598</v>
      </c>
      <c r="AI843" s="8">
        <v>-3.9210569797055967</v>
      </c>
      <c r="AJ843" s="8">
        <v>-3.9735173461659206</v>
      </c>
      <c r="AK843" s="8">
        <v>1.3202500930553017E-2</v>
      </c>
      <c r="AL843" s="8">
        <v>-0.85728317151135691</v>
      </c>
      <c r="AM843" s="8">
        <v>4.9163949981645232E-4</v>
      </c>
      <c r="AN843" s="8">
        <v>1.0640830227304372E-2</v>
      </c>
      <c r="AO843" s="8">
        <v>0.13367649055382946</v>
      </c>
      <c r="AP843" s="8">
        <v>0.92589587509144722</v>
      </c>
      <c r="AQ843" s="8">
        <v>-3.9735173461659206</v>
      </c>
    </row>
    <row r="844" spans="32:43" x14ac:dyDescent="0.25">
      <c r="AF844" t="str">
        <v>Lesotho</v>
      </c>
      <c r="AG844">
        <v>49.4</v>
      </c>
      <c r="AH844" s="8">
        <v>53.837187852502161</v>
      </c>
      <c r="AI844" s="8">
        <v>-4.4371878525021629</v>
      </c>
      <c r="AJ844" s="8">
        <v>-4.5017886280319734</v>
      </c>
      <c r="AK844" s="8">
        <v>1.4350024149856953E-2</v>
      </c>
      <c r="AL844" s="8">
        <v>-0.97069238547755232</v>
      </c>
      <c r="AM844" s="8">
        <v>6.8590373281621946E-4</v>
      </c>
      <c r="AN844" s="8">
        <v>1.0640830227304372E-2</v>
      </c>
      <c r="AO844" s="8">
        <v>0.1354407814441872</v>
      </c>
      <c r="AP844" s="8">
        <v>0.98523722294559712</v>
      </c>
      <c r="AQ844" s="8">
        <v>-4.5017886280319734</v>
      </c>
    </row>
    <row r="845" spans="32:43" x14ac:dyDescent="0.25">
      <c r="AF845" t="str">
        <v>Lesotho</v>
      </c>
      <c r="AG845">
        <v>47.8</v>
      </c>
      <c r="AH845" s="8">
        <v>52.633108202127019</v>
      </c>
      <c r="AI845" s="8">
        <v>-4.833108202127022</v>
      </c>
      <c r="AJ845" s="8">
        <v>-4.9086522377158914</v>
      </c>
      <c r="AK845" s="8">
        <v>1.5389975074710517E-2</v>
      </c>
      <c r="AL845" s="8">
        <v>-1.0578633149530798</v>
      </c>
      <c r="AM845" s="8">
        <v>8.7458652344183686E-4</v>
      </c>
      <c r="AN845" s="8">
        <v>2.7365033500434649E-2</v>
      </c>
      <c r="AO845" s="8">
        <v>0.13914120037848224</v>
      </c>
      <c r="AP845" s="8">
        <v>1.0285248246654428</v>
      </c>
      <c r="AQ845" s="8">
        <v>-4.9086522377158914</v>
      </c>
    </row>
    <row r="846" spans="32:43" x14ac:dyDescent="0.25">
      <c r="AF846" t="str">
        <v>Lesotho</v>
      </c>
      <c r="AG846">
        <v>46.2</v>
      </c>
      <c r="AH846" s="8">
        <v>50.797542049293497</v>
      </c>
      <c r="AI846" s="8">
        <v>-4.5975420492934944</v>
      </c>
      <c r="AJ846" s="8">
        <v>-4.681578209421108</v>
      </c>
      <c r="AK846" s="8">
        <v>1.7950391164778829E-2</v>
      </c>
      <c r="AL846" s="8">
        <v>-1.0076139274743638</v>
      </c>
      <c r="AM846" s="8">
        <v>9.2789496436210413E-4</v>
      </c>
      <c r="AN846" s="8">
        <v>2.7365033500434649E-2</v>
      </c>
      <c r="AO846" s="8">
        <v>0.13979946989909367</v>
      </c>
      <c r="AP846" s="8">
        <v>1.0037997447072617</v>
      </c>
      <c r="AQ846" s="8">
        <v>-4.681578209421108</v>
      </c>
    </row>
    <row r="847" spans="32:43" x14ac:dyDescent="0.25">
      <c r="AF847" t="str">
        <v>Lesotho</v>
      </c>
      <c r="AG847">
        <v>45.3</v>
      </c>
      <c r="AH847" s="8">
        <v>50.813517626878991</v>
      </c>
      <c r="AI847" s="8">
        <v>-5.5135176268789934</v>
      </c>
      <c r="AJ847" s="8">
        <v>-5.6184384714192213</v>
      </c>
      <c r="AK847" s="8">
        <v>1.8674378134415123E-2</v>
      </c>
      <c r="AL847" s="8">
        <v>-1.2088081058116911</v>
      </c>
      <c r="AM847" s="8">
        <v>1.3903295130245608E-3</v>
      </c>
      <c r="AN847" s="8">
        <v>2.7365033500434649E-2</v>
      </c>
      <c r="AO847" s="8">
        <v>0.14015872004758029</v>
      </c>
      <c r="AP847" s="8">
        <v>1.0994580964328249</v>
      </c>
      <c r="AQ847" s="8">
        <v>-5.6184384714192213</v>
      </c>
    </row>
    <row r="848" spans="32:43" x14ac:dyDescent="0.25">
      <c r="AF848" t="str">
        <v>Lesotho</v>
      </c>
      <c r="AG848">
        <v>44.5</v>
      </c>
      <c r="AH848" s="8">
        <v>49.439180288823621</v>
      </c>
      <c r="AI848" s="8">
        <v>-4.9391802888236214</v>
      </c>
      <c r="AJ848" s="8">
        <v>-5.0427367235344027</v>
      </c>
      <c r="AK848" s="8">
        <v>2.0535760716494333E-2</v>
      </c>
      <c r="AL848" s="8">
        <v>-1.0839163119965074</v>
      </c>
      <c r="AM848" s="8">
        <v>1.2316398140304837E-3</v>
      </c>
      <c r="AN848" s="8">
        <v>2.7365033500434649E-2</v>
      </c>
      <c r="AO848" s="8">
        <v>0.14028440360776648</v>
      </c>
      <c r="AP848" s="8">
        <v>1.0411130159576854</v>
      </c>
      <c r="AQ848" s="8">
        <v>-5.0427367235344027</v>
      </c>
    </row>
    <row r="849" spans="32:43" x14ac:dyDescent="0.25">
      <c r="AF849" t="str">
        <v>Lesotho</v>
      </c>
      <c r="AG849">
        <v>44.8</v>
      </c>
      <c r="AH849" s="8">
        <v>50.316704027510255</v>
      </c>
      <c r="AI849" s="8">
        <v>-5.5167040275102579</v>
      </c>
      <c r="AJ849" s="8">
        <v>-5.6281105958563957</v>
      </c>
      <c r="AK849" s="8">
        <v>1.9794665802793397E-2</v>
      </c>
      <c r="AL849" s="8">
        <v>-1.2101976884586536</v>
      </c>
      <c r="AM849" s="8">
        <v>1.4788146856737888E-3</v>
      </c>
      <c r="AN849" s="8">
        <v>2.7365033500434649E-2</v>
      </c>
      <c r="AO849" s="8">
        <v>0.14057022033728253</v>
      </c>
      <c r="AP849" s="8">
        <v>1.1000898547203559</v>
      </c>
      <c r="AQ849" s="8">
        <v>-5.6281105958563957</v>
      </c>
    </row>
    <row r="850" spans="32:43" x14ac:dyDescent="0.25">
      <c r="AF850" t="str">
        <v>Lesotho</v>
      </c>
      <c r="AG850">
        <v>45.5</v>
      </c>
      <c r="AH850" s="8">
        <v>50.226518557936572</v>
      </c>
      <c r="AI850" s="8">
        <v>-4.7265185579365721</v>
      </c>
      <c r="AJ850" s="8">
        <v>-4.8239942017455455</v>
      </c>
      <c r="AK850" s="8">
        <v>2.0206418111717903E-2</v>
      </c>
      <c r="AL850" s="8">
        <v>-1.0370727848970582</v>
      </c>
      <c r="AM850" s="8">
        <v>1.1090298214191225E-3</v>
      </c>
      <c r="AN850" s="8">
        <v>2.7365033500434649E-2</v>
      </c>
      <c r="AO850" s="8">
        <v>0.14085820857012979</v>
      </c>
      <c r="AP850" s="8">
        <v>1.0183677061342127</v>
      </c>
      <c r="AQ850" s="8">
        <v>-4.8239942017455455</v>
      </c>
    </row>
    <row r="851" spans="32:43" x14ac:dyDescent="0.25">
      <c r="AF851" t="str">
        <v>Liberia</v>
      </c>
      <c r="AG851">
        <v>58.1</v>
      </c>
      <c r="AH851" s="8">
        <v>60.210357798614865</v>
      </c>
      <c r="AI851" s="8">
        <v>-2.1103577986148636</v>
      </c>
      <c r="AJ851" s="8">
        <v>-2.1293434565375091</v>
      </c>
      <c r="AK851" s="8">
        <v>8.9162027217148821E-3</v>
      </c>
      <c r="AL851" s="8">
        <v>-0.46040080127614436</v>
      </c>
      <c r="AM851" s="8">
        <v>9.5348025505693446E-5</v>
      </c>
      <c r="AN851" s="8">
        <v>2.7365033500434649E-2</v>
      </c>
      <c r="AO851" s="8">
        <v>0.14201515105955739</v>
      </c>
      <c r="AP851" s="8">
        <v>0.67852840859918628</v>
      </c>
      <c r="AQ851" s="8">
        <v>-2.1293434565375091</v>
      </c>
    </row>
    <row r="852" spans="32:43" x14ac:dyDescent="0.25">
      <c r="AF852" t="str">
        <v>Liberia</v>
      </c>
      <c r="AG852">
        <v>61.1</v>
      </c>
      <c r="AH852" s="8">
        <v>62.283204457513882</v>
      </c>
      <c r="AI852" s="8">
        <v>-1.1832044575138809</v>
      </c>
      <c r="AJ852" s="8">
        <v>-1.1932881331716962</v>
      </c>
      <c r="AK852" s="8">
        <v>8.4503276094880959E-3</v>
      </c>
      <c r="AL852" s="8">
        <v>-0.25807012056514833</v>
      </c>
      <c r="AM852" s="8">
        <v>2.8379485958191755E-5</v>
      </c>
      <c r="AN852" s="8">
        <v>2.7365033500434649E-2</v>
      </c>
      <c r="AO852" s="8">
        <v>0.14256618126784543</v>
      </c>
      <c r="AP852" s="8">
        <v>0.50800602414257678</v>
      </c>
      <c r="AQ852" s="8">
        <v>-1.1932881331716962</v>
      </c>
    </row>
    <row r="853" spans="32:43" x14ac:dyDescent="0.25">
      <c r="AF853" t="str">
        <v>Liberia</v>
      </c>
      <c r="AG853">
        <v>67</v>
      </c>
      <c r="AH853" s="8">
        <v>61.784025600546073</v>
      </c>
      <c r="AI853" s="8">
        <v>5.2159743994539269</v>
      </c>
      <c r="AJ853" s="8">
        <v>5.2611690861414413</v>
      </c>
      <c r="AK853" s="8">
        <v>8.5902364945012483E-3</v>
      </c>
      <c r="AL853" s="8">
        <v>1.1377426030762012</v>
      </c>
      <c r="AM853" s="8">
        <v>5.6080254323787092E-4</v>
      </c>
      <c r="AN853" s="8">
        <v>2.7365033500434649E-2</v>
      </c>
      <c r="AO853" s="8">
        <v>0.14392817033480554</v>
      </c>
      <c r="AP853" s="8">
        <v>1.0666501783978668</v>
      </c>
      <c r="AQ853" s="8">
        <v>5.2611690861414413</v>
      </c>
    </row>
    <row r="854" spans="32:43" x14ac:dyDescent="0.25">
      <c r="AF854" t="str">
        <v>Liberia</v>
      </c>
      <c r="AG854">
        <v>62</v>
      </c>
      <c r="AH854" s="8">
        <v>61.609304149206558</v>
      </c>
      <c r="AI854" s="8">
        <v>0.39069585079344193</v>
      </c>
      <c r="AJ854" s="8">
        <v>0.39404141201029297</v>
      </c>
      <c r="AK854" s="8">
        <v>8.490379728828136E-3</v>
      </c>
      <c r="AL854" s="8">
        <v>8.5216854208080714E-2</v>
      </c>
      <c r="AM854" s="8">
        <v>3.1092180662696143E-6</v>
      </c>
      <c r="AN854" s="8">
        <v>4.1053957112594373E-2</v>
      </c>
      <c r="AO854" s="8">
        <v>0.14445989553190119</v>
      </c>
      <c r="AP854" s="8">
        <v>0.29191925974159483</v>
      </c>
      <c r="AQ854" s="8">
        <v>0.39404141201029297</v>
      </c>
    </row>
    <row r="855" spans="32:43" x14ac:dyDescent="0.25">
      <c r="AF855" t="str">
        <v>Liberia</v>
      </c>
      <c r="AG855">
        <v>59.7</v>
      </c>
      <c r="AH855" s="8">
        <v>61.51609269822535</v>
      </c>
      <c r="AI855" s="8">
        <v>-1.8160926982253471</v>
      </c>
      <c r="AJ855" s="8">
        <v>-1.8316098244426868</v>
      </c>
      <c r="AK855" s="8">
        <v>8.4718513791883533E-3</v>
      </c>
      <c r="AL855" s="8">
        <v>-0.39611442092938559</v>
      </c>
      <c r="AM855" s="8">
        <v>6.7032372680110952E-5</v>
      </c>
      <c r="AN855" s="8">
        <v>4.1053957112594373E-2</v>
      </c>
      <c r="AO855" s="8">
        <v>0.1457697447537003</v>
      </c>
      <c r="AP855" s="8">
        <v>0.62937621573220071</v>
      </c>
      <c r="AQ855" s="8">
        <v>-1.8316098244426868</v>
      </c>
    </row>
    <row r="856" spans="32:43" x14ac:dyDescent="0.25">
      <c r="AF856" t="str">
        <v>Liberia</v>
      </c>
      <c r="AG856">
        <v>59.2</v>
      </c>
      <c r="AH856" s="8">
        <v>61.760950973117588</v>
      </c>
      <c r="AI856" s="8">
        <v>-2.5609509731175848</v>
      </c>
      <c r="AJ856" s="8">
        <v>-2.582872652768716</v>
      </c>
      <c r="AK856" s="8">
        <v>8.4873250052155073E-3</v>
      </c>
      <c r="AL856" s="8">
        <v>-0.55858246021263802</v>
      </c>
      <c r="AM856" s="8">
        <v>1.3354177851800566E-4</v>
      </c>
      <c r="AN856" s="8">
        <v>4.1053957112594373E-2</v>
      </c>
      <c r="AO856" s="8">
        <v>0.14761958851272672</v>
      </c>
      <c r="AP856" s="8">
        <v>0.74738374361009352</v>
      </c>
      <c r="AQ856" s="8">
        <v>-2.582872652768716</v>
      </c>
    </row>
    <row r="857" spans="32:43" x14ac:dyDescent="0.25">
      <c r="AF857" t="str">
        <v>Liberia</v>
      </c>
      <c r="AG857">
        <v>58.6</v>
      </c>
      <c r="AH857" s="8">
        <v>61.601417479458583</v>
      </c>
      <c r="AI857" s="8">
        <v>-3.0014174794585813</v>
      </c>
      <c r="AJ857" s="8">
        <v>-3.0277771131137494</v>
      </c>
      <c r="AK857" s="8">
        <v>8.705935962393184E-3</v>
      </c>
      <c r="AL857" s="8">
        <v>-0.65472710393254641</v>
      </c>
      <c r="AM857" s="8">
        <v>1.8823639934174499E-4</v>
      </c>
      <c r="AN857" s="8">
        <v>4.1053957112594373E-2</v>
      </c>
      <c r="AO857" s="8">
        <v>0.14837060546372713</v>
      </c>
      <c r="AP857" s="8">
        <v>0.80915208949402484</v>
      </c>
      <c r="AQ857" s="8">
        <v>-3.0277771131137494</v>
      </c>
    </row>
    <row r="858" spans="32:43" x14ac:dyDescent="0.25">
      <c r="AF858" t="str">
        <v>Lithuania</v>
      </c>
      <c r="AG858">
        <v>73.400000000000006</v>
      </c>
      <c r="AH858" s="8">
        <v>77.065331972251144</v>
      </c>
      <c r="AI858" s="8">
        <v>-3.6653319722511384</v>
      </c>
      <c r="AJ858" s="8">
        <v>-3.7090475531428098</v>
      </c>
      <c r="AK858" s="8">
        <v>1.1786201245823764E-2</v>
      </c>
      <c r="AL858" s="8">
        <v>-0.80079808066629243</v>
      </c>
      <c r="AM858" s="8">
        <v>3.8241858476488694E-4</v>
      </c>
      <c r="AN858" s="8">
        <v>4.1053957112594373E-2</v>
      </c>
      <c r="AO858" s="8">
        <v>0.14940639068209324</v>
      </c>
      <c r="AP858" s="8">
        <v>0.89487322044314888</v>
      </c>
      <c r="AQ858" s="8">
        <v>-3.7090475531428098</v>
      </c>
    </row>
    <row r="859" spans="32:43" x14ac:dyDescent="0.25">
      <c r="AF859" t="str">
        <v>Lithuania</v>
      </c>
      <c r="AG859">
        <v>73</v>
      </c>
      <c r="AH859" s="8">
        <v>76.416476511281232</v>
      </c>
      <c r="AI859" s="8">
        <v>-3.4164765112812319</v>
      </c>
      <c r="AJ859" s="8">
        <v>-3.4578227953813316</v>
      </c>
      <c r="AK859" s="8">
        <v>1.1957317233065456E-2</v>
      </c>
      <c r="AL859" s="8">
        <v>-0.74649302026267306</v>
      </c>
      <c r="AM859" s="8">
        <v>3.3719377805606999E-4</v>
      </c>
      <c r="AN859" s="8">
        <v>4.1053957112594373E-2</v>
      </c>
      <c r="AO859" s="8">
        <v>0.15019886397705304</v>
      </c>
      <c r="AP859" s="8">
        <v>0.86399827561325204</v>
      </c>
      <c r="AQ859" s="8">
        <v>-3.4578227953813316</v>
      </c>
    </row>
    <row r="860" spans="32:43" x14ac:dyDescent="0.25">
      <c r="AF860" t="str">
        <v>Lithuania</v>
      </c>
      <c r="AG860">
        <v>73</v>
      </c>
      <c r="AH860" s="8">
        <v>76.442465756576354</v>
      </c>
      <c r="AI860" s="8">
        <v>-3.4424657565763539</v>
      </c>
      <c r="AJ860" s="8">
        <v>-3.4850574772864631</v>
      </c>
      <c r="AK860" s="8">
        <v>1.2221239100846038E-2</v>
      </c>
      <c r="AL860" s="8">
        <v>-0.75227209498202408</v>
      </c>
      <c r="AM860" s="8">
        <v>3.5008658229796619E-4</v>
      </c>
      <c r="AN860" s="8">
        <v>4.1053957112594373E-2</v>
      </c>
      <c r="AO860" s="8">
        <v>0.15262328207040707</v>
      </c>
      <c r="AP860" s="8">
        <v>0.86733620642863984</v>
      </c>
      <c r="AQ860" s="8">
        <v>-3.4850574772864631</v>
      </c>
    </row>
    <row r="861" spans="32:43" x14ac:dyDescent="0.25">
      <c r="AF861" t="str">
        <v>Lithuania</v>
      </c>
      <c r="AG861">
        <v>72.8</v>
      </c>
      <c r="AH861" s="8">
        <v>82.15000664243118</v>
      </c>
      <c r="AI861" s="8">
        <v>-9.3500066424311825</v>
      </c>
      <c r="AJ861" s="8">
        <v>-9.4621654342061046</v>
      </c>
      <c r="AK861" s="8">
        <v>1.185339577444534E-2</v>
      </c>
      <c r="AL861" s="8">
        <v>-2.0428495977569341</v>
      </c>
      <c r="AM861" s="8">
        <v>2.5030192750890986E-3</v>
      </c>
      <c r="AN861" s="8">
        <v>4.1053957112594373E-2</v>
      </c>
      <c r="AO861" s="8">
        <v>0.15391208371725262</v>
      </c>
      <c r="AP861" s="8">
        <v>1.4292828963354085</v>
      </c>
      <c r="AQ861" s="8">
        <v>-9.4621654342061046</v>
      </c>
    </row>
    <row r="862" spans="32:43" x14ac:dyDescent="0.25">
      <c r="AF862" t="str">
        <v>Lithuania</v>
      </c>
      <c r="AG862">
        <v>72.400000000000006</v>
      </c>
      <c r="AH862" s="8">
        <v>76.436631526966721</v>
      </c>
      <c r="AI862" s="8">
        <v>-4.0366315269667155</v>
      </c>
      <c r="AJ862" s="8">
        <v>-4.0887714581771109</v>
      </c>
      <c r="AK862" s="8">
        <v>1.275197984130939E-2</v>
      </c>
      <c r="AL862" s="8">
        <v>-0.8823505025123467</v>
      </c>
      <c r="AM862" s="8">
        <v>5.0280967426987193E-4</v>
      </c>
      <c r="AN862" s="8">
        <v>4.1053957112594373E-2</v>
      </c>
      <c r="AO862" s="8">
        <v>0.15492684815517735</v>
      </c>
      <c r="AP862" s="8">
        <v>0.93933513854872197</v>
      </c>
      <c r="AQ862" s="8">
        <v>-4.0887714581771109</v>
      </c>
    </row>
    <row r="863" spans="32:43" x14ac:dyDescent="0.25">
      <c r="AF863" t="str">
        <v>Lithuania</v>
      </c>
      <c r="AG863">
        <v>72.2</v>
      </c>
      <c r="AH863" s="8">
        <v>76.276229626912951</v>
      </c>
      <c r="AI863" s="8">
        <v>-4.0762296269129479</v>
      </c>
      <c r="AJ863" s="8">
        <v>-4.1292395609860719</v>
      </c>
      <c r="AK863" s="8">
        <v>1.2837698876561537E-2</v>
      </c>
      <c r="AL863" s="8">
        <v>-0.89104477041793284</v>
      </c>
      <c r="AM863" s="8">
        <v>5.1625905076248398E-4</v>
      </c>
      <c r="AN863" s="8">
        <v>4.1053957112594373E-2</v>
      </c>
      <c r="AO863" s="8">
        <v>0.1555800901431775</v>
      </c>
      <c r="AP863" s="8">
        <v>0.94395167801002022</v>
      </c>
      <c r="AQ863" s="8">
        <v>-4.1292395609860719</v>
      </c>
    </row>
    <row r="864" spans="32:43" x14ac:dyDescent="0.25">
      <c r="AF864" t="str">
        <v>Lithuania</v>
      </c>
      <c r="AG864">
        <v>71.099999999999994</v>
      </c>
      <c r="AH864" s="8">
        <v>75.082197741752339</v>
      </c>
      <c r="AI864" s="8">
        <v>-3.9821977417523442</v>
      </c>
      <c r="AJ864" s="8">
        <v>-4.0355838833895605</v>
      </c>
      <c r="AK864" s="8">
        <v>1.3228851928206314E-2</v>
      </c>
      <c r="AL864" s="8">
        <v>-0.87066235187564733</v>
      </c>
      <c r="AM864" s="8">
        <v>5.0813048178337033E-4</v>
      </c>
      <c r="AN864" s="8">
        <v>4.1053957112594373E-2</v>
      </c>
      <c r="AO864" s="8">
        <v>0.15652106067458502</v>
      </c>
      <c r="AP864" s="8">
        <v>0.93309289563025144</v>
      </c>
      <c r="AQ864" s="8">
        <v>-4.0355838833895605</v>
      </c>
    </row>
    <row r="865" spans="32:43" x14ac:dyDescent="0.25">
      <c r="AF865" t="str">
        <v>Lithuania</v>
      </c>
      <c r="AG865">
        <v>72</v>
      </c>
      <c r="AH865" s="8">
        <v>81.096982465176907</v>
      </c>
      <c r="AI865" s="8">
        <v>-9.0969824651769073</v>
      </c>
      <c r="AJ865" s="8">
        <v>-9.2121278788833045</v>
      </c>
      <c r="AK865" s="8">
        <v>1.249932862637982E-2</v>
      </c>
      <c r="AL865" s="8">
        <v>-1.9882171841834491</v>
      </c>
      <c r="AM865" s="8">
        <v>2.5017674484107493E-3</v>
      </c>
      <c r="AN865" s="8">
        <v>4.1053957112594373E-2</v>
      </c>
      <c r="AO865" s="8">
        <v>0.15701212460889682</v>
      </c>
      <c r="AP865" s="8">
        <v>1.4100415540626627</v>
      </c>
      <c r="AQ865" s="8">
        <v>-9.2121278788833045</v>
      </c>
    </row>
    <row r="866" spans="32:43" x14ac:dyDescent="0.25">
      <c r="AF866" t="str">
        <v>Lithuania</v>
      </c>
      <c r="AG866">
        <v>76</v>
      </c>
      <c r="AH866" s="8">
        <v>74.0666678425751</v>
      </c>
      <c r="AI866" s="8">
        <v>1.9333321574248998</v>
      </c>
      <c r="AJ866" s="8">
        <v>1.9645751780260927</v>
      </c>
      <c r="AK866" s="8">
        <v>1.5903194212493473E-2</v>
      </c>
      <c r="AL866" s="8">
        <v>0.42327510770367133</v>
      </c>
      <c r="AM866" s="8">
        <v>1.4476447597948651E-4</v>
      </c>
      <c r="AN866" s="8">
        <v>4.1053957112594373E-2</v>
      </c>
      <c r="AO866" s="8">
        <v>0.15701598754188062</v>
      </c>
      <c r="AP866" s="8">
        <v>0.65059596348553483</v>
      </c>
      <c r="AQ866" s="8">
        <v>1.9645751780260927</v>
      </c>
    </row>
    <row r="867" spans="32:43" x14ac:dyDescent="0.25">
      <c r="AF867" t="str">
        <v>Lithuania</v>
      </c>
      <c r="AG867">
        <v>78</v>
      </c>
      <c r="AH867" s="8">
        <v>73.797697120370671</v>
      </c>
      <c r="AI867" s="8">
        <v>4.2023028796293289</v>
      </c>
      <c r="AJ867" s="8">
        <v>4.2653034990961913</v>
      </c>
      <c r="AK867" s="8">
        <v>1.4770489246594539E-2</v>
      </c>
      <c r="AL867" s="8">
        <v>0.91950439666409045</v>
      </c>
      <c r="AM867" s="8">
        <v>6.3377498497007602E-4</v>
      </c>
      <c r="AN867" s="8">
        <v>4.1053957112594373E-2</v>
      </c>
      <c r="AO867" s="8">
        <v>0.15702021869417493</v>
      </c>
      <c r="AP867" s="8">
        <v>0.95890791876180193</v>
      </c>
      <c r="AQ867" s="8">
        <v>4.2653034990961913</v>
      </c>
    </row>
    <row r="868" spans="32:43" x14ac:dyDescent="0.25">
      <c r="AF868" t="str">
        <v>Lithuania</v>
      </c>
      <c r="AG868">
        <v>71.599999999999994</v>
      </c>
      <c r="AH868" s="8">
        <v>80.642078304617144</v>
      </c>
      <c r="AI868" s="8">
        <v>-9.0420783046171493</v>
      </c>
      <c r="AJ868" s="8">
        <v>-9.1897462999299417</v>
      </c>
      <c r="AK868" s="8">
        <v>1.6068778233183388E-2</v>
      </c>
      <c r="AL868" s="8">
        <v>-1.9797988067435008</v>
      </c>
      <c r="AM868" s="8">
        <v>3.2005914153546582E-3</v>
      </c>
      <c r="AN868" s="8">
        <v>4.1053957112594373E-2</v>
      </c>
      <c r="AO868" s="8">
        <v>0.15730071322962372</v>
      </c>
      <c r="AP868" s="8">
        <v>1.4070532352201537</v>
      </c>
      <c r="AQ868" s="8">
        <v>-9.1897462999299417</v>
      </c>
    </row>
    <row r="869" spans="32:43" x14ac:dyDescent="0.25">
      <c r="AF869" t="str">
        <v>Lithuania</v>
      </c>
      <c r="AG869">
        <v>71.599999999999994</v>
      </c>
      <c r="AH869" s="8">
        <v>79.610637673316603</v>
      </c>
      <c r="AI869" s="8">
        <v>-8.0106376733166087</v>
      </c>
      <c r="AJ869" s="8">
        <v>-8.14373858918362</v>
      </c>
      <c r="AK869" s="8">
        <v>1.6343957312651553E-2</v>
      </c>
      <c r="AL869" s="8">
        <v>-1.7542061203838706</v>
      </c>
      <c r="AM869" s="8">
        <v>2.5564965047586157E-3</v>
      </c>
      <c r="AN869" s="8">
        <v>6.3887210036911155E-2</v>
      </c>
      <c r="AO869" s="8">
        <v>0.15991186328323928</v>
      </c>
      <c r="AP869" s="8">
        <v>1.3244644655044056</v>
      </c>
      <c r="AQ869" s="8">
        <v>-8.14373858918362</v>
      </c>
    </row>
    <row r="870" spans="32:43" x14ac:dyDescent="0.25">
      <c r="AF870" t="str">
        <v>Lithuania</v>
      </c>
      <c r="AG870">
        <v>71.400000000000006</v>
      </c>
      <c r="AH870" s="8">
        <v>79.258228684029135</v>
      </c>
      <c r="AI870" s="8">
        <v>-7.8582286840291289</v>
      </c>
      <c r="AJ870" s="8">
        <v>-7.9932190580136364</v>
      </c>
      <c r="AK870" s="8">
        <v>1.6888111411030634E-2</v>
      </c>
      <c r="AL870" s="8">
        <v>-1.7213070775215509</v>
      </c>
      <c r="AM870" s="8">
        <v>2.5448655964433438E-3</v>
      </c>
      <c r="AN870" s="8">
        <v>6.3887210036911155E-2</v>
      </c>
      <c r="AO870" s="8">
        <v>0.16067312534626191</v>
      </c>
      <c r="AP870" s="8">
        <v>1.3119859288580618</v>
      </c>
      <c r="AQ870" s="8">
        <v>-7.9932190580136364</v>
      </c>
    </row>
    <row r="871" spans="32:43" x14ac:dyDescent="0.25">
      <c r="AF871" t="str">
        <v>Lithuania</v>
      </c>
      <c r="AG871">
        <v>71.2</v>
      </c>
      <c r="AH871" s="8">
        <v>78.913939475140737</v>
      </c>
      <c r="AI871" s="8">
        <v>-7.7139394751407337</v>
      </c>
      <c r="AJ871" s="8">
        <v>-7.8731890916108496</v>
      </c>
      <c r="AK871" s="8">
        <v>2.0226824812298948E-2</v>
      </c>
      <c r="AL871" s="8">
        <v>-1.6925777200673948</v>
      </c>
      <c r="AM871" s="8">
        <v>2.9571231559278113E-3</v>
      </c>
      <c r="AN871" s="8">
        <v>6.3887210036911155E-2</v>
      </c>
      <c r="AO871" s="8">
        <v>0.16092309075176514</v>
      </c>
      <c r="AP871" s="8">
        <v>1.3009910530312632</v>
      </c>
      <c r="AQ871" s="8">
        <v>-7.8731890916108496</v>
      </c>
    </row>
    <row r="872" spans="32:43" x14ac:dyDescent="0.25">
      <c r="AF872" t="str">
        <v>Lithuania</v>
      </c>
      <c r="AG872">
        <v>71.599999999999994</v>
      </c>
      <c r="AH872" s="8">
        <v>79.371218256536835</v>
      </c>
      <c r="AI872" s="8">
        <v>-7.7712182565368408</v>
      </c>
      <c r="AJ872" s="8">
        <v>-7.9393502483313547</v>
      </c>
      <c r="AK872" s="8">
        <v>2.1177046803024135E-2</v>
      </c>
      <c r="AL872" s="8">
        <v>-1.705973179917053</v>
      </c>
      <c r="AM872" s="8">
        <v>3.1482967011031335E-3</v>
      </c>
      <c r="AN872" s="8">
        <v>6.3887210036911155E-2</v>
      </c>
      <c r="AO872" s="8">
        <v>0.16190370215121916</v>
      </c>
      <c r="AP872" s="8">
        <v>1.3061290824099481</v>
      </c>
      <c r="AQ872" s="8">
        <v>-7.9393502483313547</v>
      </c>
    </row>
    <row r="873" spans="32:43" x14ac:dyDescent="0.25">
      <c r="AF873" t="str">
        <v>Luxembourg</v>
      </c>
      <c r="AG873">
        <v>81.7</v>
      </c>
      <c r="AH873" s="8">
        <v>83.564304331717693</v>
      </c>
      <c r="AI873" s="8">
        <v>-1.8643043317176904</v>
      </c>
      <c r="AJ873" s="8">
        <v>-2.0265687000690722</v>
      </c>
      <c r="AK873" s="8">
        <v>8.0068525851529848E-2</v>
      </c>
      <c r="AL873" s="8">
        <v>-0.42215723336467836</v>
      </c>
      <c r="AM873" s="8">
        <v>7.7557683527115057E-4</v>
      </c>
      <c r="AN873" s="8">
        <v>6.3887210036911155E-2</v>
      </c>
      <c r="AO873" s="8">
        <v>0.16217904631009009</v>
      </c>
      <c r="AP873" s="8">
        <v>0.64973627985874272</v>
      </c>
      <c r="AQ873" s="8">
        <v>-2.0265687000690722</v>
      </c>
    </row>
    <row r="874" spans="32:43" x14ac:dyDescent="0.25">
      <c r="AF874" t="str">
        <v>Luxembourg</v>
      </c>
      <c r="AG874">
        <v>81.400000000000006</v>
      </c>
      <c r="AH874" s="8">
        <v>82.956021549521822</v>
      </c>
      <c r="AI874" s="8">
        <v>-1.5560215495218159</v>
      </c>
      <c r="AJ874" s="8">
        <v>-1.6803758942296558</v>
      </c>
      <c r="AK874" s="8">
        <v>7.4003885163354099E-2</v>
      </c>
      <c r="AL874" s="8">
        <v>-0.351193274429623</v>
      </c>
      <c r="AM874" s="8">
        <v>4.9284203364286406E-4</v>
      </c>
      <c r="AN874" s="8">
        <v>6.3887210036911155E-2</v>
      </c>
      <c r="AO874" s="8">
        <v>0.1625903222224403</v>
      </c>
      <c r="AP874" s="8">
        <v>0.59261562114883792</v>
      </c>
      <c r="AQ874" s="8">
        <v>-1.6803758942296558</v>
      </c>
    </row>
    <row r="875" spans="32:43" x14ac:dyDescent="0.25">
      <c r="AF875" t="str">
        <v>Luxembourg</v>
      </c>
      <c r="AG875">
        <v>81.099999999999994</v>
      </c>
      <c r="AH875" s="8">
        <v>78.348566104732299</v>
      </c>
      <c r="AI875" s="8">
        <v>2.7514338952676951</v>
      </c>
      <c r="AJ875" s="8">
        <v>2.7856136154447624</v>
      </c>
      <c r="AK875" s="8">
        <v>1.2270086557431696E-2</v>
      </c>
      <c r="AL875" s="8">
        <v>0.60127776634968622</v>
      </c>
      <c r="AM875" s="8">
        <v>2.2455861151740022E-4</v>
      </c>
      <c r="AN875" s="8">
        <v>6.3887210036911155E-2</v>
      </c>
      <c r="AO875" s="8">
        <v>0.16266247657663105</v>
      </c>
      <c r="AP875" s="8">
        <v>0.77542102521771117</v>
      </c>
      <c r="AQ875" s="8">
        <v>2.7856136154447624</v>
      </c>
    </row>
    <row r="876" spans="32:43" x14ac:dyDescent="0.25">
      <c r="AF876" t="str">
        <v>Luxembourg</v>
      </c>
      <c r="AG876">
        <v>88</v>
      </c>
      <c r="AH876" s="8">
        <v>83.004380693440453</v>
      </c>
      <c r="AI876" s="8">
        <v>4.9956193065595471</v>
      </c>
      <c r="AJ876" s="8">
        <v>5.3978066534434541</v>
      </c>
      <c r="AK876" s="8">
        <v>7.4509402189746277E-2</v>
      </c>
      <c r="AL876" s="8">
        <v>1.1278166326106762</v>
      </c>
      <c r="AM876" s="8">
        <v>5.1201898275349458E-3</v>
      </c>
      <c r="AN876" s="8">
        <v>6.3887210036911155E-2</v>
      </c>
      <c r="AO876" s="8">
        <v>0.16277425161879694</v>
      </c>
      <c r="AP876" s="8">
        <v>1.0619871150869375</v>
      </c>
      <c r="AQ876" s="8">
        <v>5.3978066534434541</v>
      </c>
    </row>
    <row r="877" spans="32:43" x14ac:dyDescent="0.25">
      <c r="AF877" t="str">
        <v>Luxembourg</v>
      </c>
      <c r="AG877">
        <v>86</v>
      </c>
      <c r="AH877" s="8">
        <v>75.834978328385361</v>
      </c>
      <c r="AI877" s="8">
        <v>10.165021671614639</v>
      </c>
      <c r="AJ877" s="8">
        <v>10.288434616927214</v>
      </c>
      <c r="AK877" s="8">
        <v>1.1995308315370682E-2</v>
      </c>
      <c r="AL877" s="8">
        <v>2.2210788198376754</v>
      </c>
      <c r="AM877" s="8">
        <v>2.994679529775821E-3</v>
      </c>
      <c r="AN877" s="8">
        <v>6.3887210036911155E-2</v>
      </c>
      <c r="AO877" s="8">
        <v>0.16378218814798626</v>
      </c>
      <c r="AP877" s="8">
        <v>1.4903284268367409</v>
      </c>
      <c r="AQ877" s="8">
        <v>10.288434616927214</v>
      </c>
    </row>
    <row r="878" spans="32:43" x14ac:dyDescent="0.25">
      <c r="AF878" t="str">
        <v>Luxembourg</v>
      </c>
      <c r="AG878">
        <v>83</v>
      </c>
      <c r="AH878" s="8">
        <v>75.598689137246382</v>
      </c>
      <c r="AI878" s="8">
        <v>7.4013108627536184</v>
      </c>
      <c r="AJ878" s="8">
        <v>7.49318435228151</v>
      </c>
      <c r="AK878" s="8">
        <v>1.2260940770784309E-2</v>
      </c>
      <c r="AL878" s="8">
        <v>1.6174195818840613</v>
      </c>
      <c r="AM878" s="8">
        <v>1.6236670015926638E-3</v>
      </c>
      <c r="AN878" s="8">
        <v>6.3887210036911155E-2</v>
      </c>
      <c r="AO878" s="8">
        <v>0.16409570303529586</v>
      </c>
      <c r="AP878" s="8">
        <v>1.2717781181810219</v>
      </c>
      <c r="AQ878" s="8">
        <v>7.49318435228151</v>
      </c>
    </row>
    <row r="879" spans="32:43" x14ac:dyDescent="0.25">
      <c r="AF879" t="str">
        <v>Luxembourg</v>
      </c>
      <c r="AG879">
        <v>80</v>
      </c>
      <c r="AH879" s="8">
        <v>84.492949532302234</v>
      </c>
      <c r="AI879" s="8">
        <v>-4.4929495323022337</v>
      </c>
      <c r="AJ879" s="8">
        <v>-4.8515168890982077</v>
      </c>
      <c r="AK879" s="8">
        <v>7.390829816581837E-2</v>
      </c>
      <c r="AL879" s="8">
        <v>-1.014004095866045</v>
      </c>
      <c r="AM879" s="8">
        <v>4.1028782735407681E-3</v>
      </c>
      <c r="AN879" s="8">
        <v>7.9127168877726875E-2</v>
      </c>
      <c r="AO879" s="8">
        <v>0.16423169248253422</v>
      </c>
      <c r="AP879" s="8">
        <v>1.0069777037581542</v>
      </c>
      <c r="AQ879" s="8">
        <v>-4.8515168890982077</v>
      </c>
    </row>
    <row r="880" spans="32:43" x14ac:dyDescent="0.25">
      <c r="AF880" t="str">
        <v>Luxembourg</v>
      </c>
      <c r="AG880">
        <v>79.7</v>
      </c>
      <c r="AH880" s="8">
        <v>74.109550749511897</v>
      </c>
      <c r="AI880" s="8">
        <v>5.5904492504881063</v>
      </c>
      <c r="AJ880" s="8">
        <v>5.6685261333059369</v>
      </c>
      <c r="AK880" s="8">
        <v>1.3773753702762931E-2</v>
      </c>
      <c r="AL880" s="8">
        <v>1.2226259139024394</v>
      </c>
      <c r="AM880" s="8">
        <v>1.0438376422867148E-3</v>
      </c>
      <c r="AN880" s="8">
        <v>7.9127168877726875E-2</v>
      </c>
      <c r="AO880" s="8">
        <v>0.16446121185569346</v>
      </c>
      <c r="AP880" s="8">
        <v>1.1057241581436301</v>
      </c>
      <c r="AQ880" s="8">
        <v>5.6685261333059369</v>
      </c>
    </row>
    <row r="881" spans="32:43" x14ac:dyDescent="0.25">
      <c r="AF881" t="str">
        <v>Luxembourg</v>
      </c>
      <c r="AG881">
        <v>79.400000000000006</v>
      </c>
      <c r="AH881" s="8">
        <v>80.518924105618396</v>
      </c>
      <c r="AI881" s="8">
        <v>-1.1189241056183903</v>
      </c>
      <c r="AJ881" s="8">
        <v>-1.1764370351201647</v>
      </c>
      <c r="AK881" s="8">
        <v>4.8887384351938408E-2</v>
      </c>
      <c r="AL881" s="8">
        <v>-0.24918381143090529</v>
      </c>
      <c r="AM881" s="8">
        <v>1.5957854921270758E-4</v>
      </c>
      <c r="AN881" s="8">
        <v>7.9127168877726875E-2</v>
      </c>
      <c r="AO881" s="8">
        <v>0.16515579142599812</v>
      </c>
      <c r="AP881" s="8">
        <v>0.49918314417747051</v>
      </c>
      <c r="AQ881" s="8">
        <v>-1.1764370351201647</v>
      </c>
    </row>
    <row r="882" spans="32:43" x14ac:dyDescent="0.25">
      <c r="AF882" t="str">
        <v>Luxembourg</v>
      </c>
      <c r="AG882">
        <v>78.8</v>
      </c>
      <c r="AH882" s="8">
        <v>76.886590982315852</v>
      </c>
      <c r="AI882" s="8">
        <v>1.9134090176841454</v>
      </c>
      <c r="AJ882" s="8">
        <v>1.9406021966967977</v>
      </c>
      <c r="AK882" s="8">
        <v>1.4012752875854297E-2</v>
      </c>
      <c r="AL882" s="8">
        <v>0.4185114389329978</v>
      </c>
      <c r="AM882" s="8">
        <v>1.2446201712452054E-4</v>
      </c>
      <c r="AN882" s="8">
        <v>7.9127168877726875E-2</v>
      </c>
      <c r="AO882" s="8">
        <v>0.16525472250082945</v>
      </c>
      <c r="AP882" s="8">
        <v>0.64692460065528334</v>
      </c>
      <c r="AQ882" s="8">
        <v>1.9406021966967977</v>
      </c>
    </row>
    <row r="883" spans="32:43" x14ac:dyDescent="0.25">
      <c r="AF883" t="str">
        <v>Luxembourg</v>
      </c>
      <c r="AG883">
        <v>78.7</v>
      </c>
      <c r="AH883" s="8">
        <v>79.251983532381431</v>
      </c>
      <c r="AI883" s="8">
        <v>-0.55198353238142772</v>
      </c>
      <c r="AJ883" s="8">
        <v>-0.57321388030506315</v>
      </c>
      <c r="AK883" s="8">
        <v>3.7037393289110085E-2</v>
      </c>
      <c r="AL883" s="8">
        <v>-0.12216774990835239</v>
      </c>
      <c r="AM883" s="8">
        <v>2.8702131153000468E-5</v>
      </c>
      <c r="AN883" s="8">
        <v>7.9127168877726875E-2</v>
      </c>
      <c r="AO883" s="8">
        <v>0.16531875675730012</v>
      </c>
      <c r="AP883" s="8">
        <v>0.34952503473764562</v>
      </c>
      <c r="AQ883" s="8">
        <v>-0.57321388030506315</v>
      </c>
    </row>
    <row r="884" spans="32:43" x14ac:dyDescent="0.25">
      <c r="AF884" t="str">
        <v>Luxembourg</v>
      </c>
      <c r="AG884">
        <v>78.599999999999994</v>
      </c>
      <c r="AH884" s="8">
        <v>78.3663277469457</v>
      </c>
      <c r="AI884" s="8">
        <v>0.23367225305429429</v>
      </c>
      <c r="AJ884" s="8">
        <v>0.24110676314803228</v>
      </c>
      <c r="AK884" s="8">
        <v>3.0834929707771852E-2</v>
      </c>
      <c r="AL884" s="8">
        <v>5.1551752611935647E-2</v>
      </c>
      <c r="AM884" s="8">
        <v>4.2276797624635035E-6</v>
      </c>
      <c r="AN884" s="8">
        <v>7.9127168877726875E-2</v>
      </c>
      <c r="AO884" s="8">
        <v>0.16722572771148228</v>
      </c>
      <c r="AP884" s="8">
        <v>0.22705011035437891</v>
      </c>
      <c r="AQ884" s="8">
        <v>0.24110676314803228</v>
      </c>
    </row>
    <row r="885" spans="32:43" x14ac:dyDescent="0.25">
      <c r="AF885" t="str">
        <v>Luxembourg</v>
      </c>
      <c r="AG885">
        <v>78.3</v>
      </c>
      <c r="AH885" s="8">
        <v>74.212922800494354</v>
      </c>
      <c r="AI885" s="8">
        <v>4.087077199505643</v>
      </c>
      <c r="AJ885" s="8">
        <v>4.1558146396540163</v>
      </c>
      <c r="AK885" s="8">
        <v>1.6540064008748811E-2</v>
      </c>
      <c r="AL885" s="8">
        <v>0.89509611079518558</v>
      </c>
      <c r="AM885" s="8">
        <v>6.737361617541219E-4</v>
      </c>
      <c r="AN885" s="8">
        <v>7.9127168877726875E-2</v>
      </c>
      <c r="AO885" s="8">
        <v>0.16921329403940341</v>
      </c>
      <c r="AP885" s="8">
        <v>0.94609519119123819</v>
      </c>
      <c r="AQ885" s="8">
        <v>4.1558146396540163</v>
      </c>
    </row>
    <row r="886" spans="32:43" x14ac:dyDescent="0.25">
      <c r="AF886" t="str">
        <v>Luxembourg</v>
      </c>
      <c r="AG886">
        <v>78</v>
      </c>
      <c r="AH886" s="8">
        <v>77.697549657980829</v>
      </c>
      <c r="AI886" s="8">
        <v>0.30245034201917065</v>
      </c>
      <c r="AJ886" s="8">
        <v>0.31054880836063425</v>
      </c>
      <c r="AK886" s="8">
        <v>2.6077917942158167E-2</v>
      </c>
      <c r="AL886" s="8">
        <v>6.6562118935353062E-2</v>
      </c>
      <c r="AM886" s="8">
        <v>5.9316153930098734E-6</v>
      </c>
      <c r="AN886" s="8">
        <v>7.9127168877726875E-2</v>
      </c>
      <c r="AO886" s="8">
        <v>0.17728741867293657</v>
      </c>
      <c r="AP886" s="8">
        <v>0.25799635450012287</v>
      </c>
      <c r="AQ886" s="8">
        <v>0.31054880836063425</v>
      </c>
    </row>
    <row r="887" spans="32:43" x14ac:dyDescent="0.25">
      <c r="AF887" t="str">
        <v>Luxembourg</v>
      </c>
      <c r="AG887">
        <v>77.8</v>
      </c>
      <c r="AH887" s="8">
        <v>78.490029108891065</v>
      </c>
      <c r="AI887" s="8">
        <v>-0.69002910889106772</v>
      </c>
      <c r="AJ887" s="8">
        <v>-0.70961612341008951</v>
      </c>
      <c r="AK887" s="8">
        <v>2.7602268145903441E-2</v>
      </c>
      <c r="AL887" s="8">
        <v>-0.15197795925204829</v>
      </c>
      <c r="AM887" s="8">
        <v>3.2781744027071334E-5</v>
      </c>
      <c r="AN887" s="8">
        <v>7.9127168877726875E-2</v>
      </c>
      <c r="AO887" s="8">
        <v>0.17966407994162481</v>
      </c>
      <c r="AP887" s="8">
        <v>0.38984350610475521</v>
      </c>
      <c r="AQ887" s="8">
        <v>-0.70961612341008951</v>
      </c>
    </row>
    <row r="888" spans="32:43" x14ac:dyDescent="0.25">
      <c r="AF888" t="str">
        <v>Madagascar</v>
      </c>
      <c r="AG888">
        <v>65.099999999999994</v>
      </c>
      <c r="AH888" s="8">
        <v>64.27263289535459</v>
      </c>
      <c r="AI888" s="8">
        <v>0.82736710464540408</v>
      </c>
      <c r="AJ888" s="8">
        <v>0.83415183638435497</v>
      </c>
      <c r="AK888" s="8">
        <v>8.1336891474811414E-3</v>
      </c>
      <c r="AL888" s="8">
        <v>0.18042920903780582</v>
      </c>
      <c r="AM888" s="8">
        <v>1.3348059255267038E-5</v>
      </c>
      <c r="AN888" s="8">
        <v>7.9127168877726875E-2</v>
      </c>
      <c r="AO888" s="8">
        <v>0.17993526677592642</v>
      </c>
      <c r="AP888" s="8">
        <v>0.4247695952370012</v>
      </c>
      <c r="AQ888" s="8">
        <v>0.83415183638435497</v>
      </c>
    </row>
    <row r="889" spans="32:43" x14ac:dyDescent="0.25">
      <c r="AF889" t="str">
        <v>Madagascar</v>
      </c>
      <c r="AG889">
        <v>64.7</v>
      </c>
      <c r="AH889" s="8">
        <v>70.860141043099958</v>
      </c>
      <c r="AI889" s="8">
        <v>-6.160141043099955</v>
      </c>
      <c r="AJ889" s="8">
        <v>-6.2199671812610111</v>
      </c>
      <c r="AK889" s="8">
        <v>9.61840093647039E-3</v>
      </c>
      <c r="AL889" s="8">
        <v>-1.3443877292610005</v>
      </c>
      <c r="AM889" s="8">
        <v>8.7764604018187524E-4</v>
      </c>
      <c r="AN889" s="8">
        <v>7.9127168877726875E-2</v>
      </c>
      <c r="AO889" s="8">
        <v>0.18042920903780582</v>
      </c>
      <c r="AP889" s="8">
        <v>1.1594773517671659</v>
      </c>
      <c r="AQ889" s="8">
        <v>-6.2199671812610111</v>
      </c>
    </row>
    <row r="890" spans="32:43" x14ac:dyDescent="0.25">
      <c r="AF890" t="str">
        <v>Madagascar</v>
      </c>
      <c r="AG890">
        <v>64.3</v>
      </c>
      <c r="AH890" s="8">
        <v>63.549025328779884</v>
      </c>
      <c r="AI890" s="8">
        <v>0.75097467122011352</v>
      </c>
      <c r="AJ890" s="8">
        <v>0.75724727311787332</v>
      </c>
      <c r="AK890" s="8">
        <v>8.2834261943699281E-3</v>
      </c>
      <c r="AL890" s="8">
        <v>0.16378218814798626</v>
      </c>
      <c r="AM890" s="8">
        <v>1.1202779244582662E-5</v>
      </c>
      <c r="AN890" s="8">
        <v>7.9127168877726875E-2</v>
      </c>
      <c r="AO890" s="8">
        <v>0.18127488942184572</v>
      </c>
      <c r="AP890" s="8">
        <v>0.40470012126015759</v>
      </c>
      <c r="AQ890" s="8">
        <v>0.75724727311787332</v>
      </c>
    </row>
    <row r="891" spans="32:43" x14ac:dyDescent="0.25">
      <c r="AF891" t="str">
        <v>Madagascar</v>
      </c>
      <c r="AG891">
        <v>63.8</v>
      </c>
      <c r="AH891" s="8">
        <v>63.493616899300974</v>
      </c>
      <c r="AI891" s="8">
        <v>0.30638310069902275</v>
      </c>
      <c r="AJ891" s="8">
        <v>0.30890865237847587</v>
      </c>
      <c r="AK891" s="8">
        <v>8.1757233408885719E-3</v>
      </c>
      <c r="AL891" s="8">
        <v>6.6816328097648106E-2</v>
      </c>
      <c r="AM891" s="8">
        <v>1.8400374723084341E-6</v>
      </c>
      <c r="AN891" s="8">
        <v>7.9127168877726875E-2</v>
      </c>
      <c r="AO891" s="8">
        <v>0.18228393297225509</v>
      </c>
      <c r="AP891" s="8">
        <v>0.25848854538963251</v>
      </c>
      <c r="AQ891" s="8">
        <v>0.30890865237847587</v>
      </c>
    </row>
    <row r="892" spans="32:43" x14ac:dyDescent="0.25">
      <c r="AF892" t="str">
        <v>Madagascar</v>
      </c>
      <c r="AG892">
        <v>63.3</v>
      </c>
      <c r="AH892" s="8">
        <v>63.218287337797058</v>
      </c>
      <c r="AI892" s="8">
        <v>8.1712662202939157E-2</v>
      </c>
      <c r="AJ892" s="8">
        <v>8.2387888518187985E-2</v>
      </c>
      <c r="AK892" s="8">
        <v>8.1956987537041229E-3</v>
      </c>
      <c r="AL892" s="8">
        <v>1.7820157233338883E-2</v>
      </c>
      <c r="AM892" s="8">
        <v>1.3120581010152197E-7</v>
      </c>
      <c r="AN892" s="8">
        <v>9.896716322379942E-2</v>
      </c>
      <c r="AO892" s="8">
        <v>0.18273727198168307</v>
      </c>
      <c r="AP892" s="8">
        <v>0.13349216169250869</v>
      </c>
      <c r="AQ892" s="8">
        <v>8.2387888518187985E-2</v>
      </c>
    </row>
    <row r="893" spans="32:43" x14ac:dyDescent="0.25">
      <c r="AF893" t="str">
        <v>Madagascar</v>
      </c>
      <c r="AG893">
        <v>62.8</v>
      </c>
      <c r="AH893" s="8">
        <v>62.552959904507233</v>
      </c>
      <c r="AI893" s="8">
        <v>0.24704009549276407</v>
      </c>
      <c r="AJ893" s="8">
        <v>0.24912956816762849</v>
      </c>
      <c r="AK893" s="8">
        <v>8.3870922678215571E-3</v>
      </c>
      <c r="AL893" s="8">
        <v>5.3880488701091946E-2</v>
      </c>
      <c r="AM893" s="8">
        <v>1.2277284113641928E-6</v>
      </c>
      <c r="AN893" s="8">
        <v>9.896716322379942E-2</v>
      </c>
      <c r="AO893" s="8">
        <v>0.18654207101173853</v>
      </c>
      <c r="AP893" s="8">
        <v>0.23212171096451092</v>
      </c>
      <c r="AQ893" s="8">
        <v>0.24912956816762849</v>
      </c>
    </row>
    <row r="894" spans="32:43" x14ac:dyDescent="0.25">
      <c r="AF894" t="str">
        <v>Madagascar</v>
      </c>
      <c r="AG894">
        <v>62.3</v>
      </c>
      <c r="AH894" s="8">
        <v>61.723957633185506</v>
      </c>
      <c r="AI894" s="8">
        <v>0.57604236681449095</v>
      </c>
      <c r="AJ894" s="8">
        <v>0.5811141118980212</v>
      </c>
      <c r="AK894" s="8">
        <v>8.7276233353979805E-3</v>
      </c>
      <c r="AL894" s="8">
        <v>0.12565885247071554</v>
      </c>
      <c r="AM894" s="8">
        <v>6.95119023052689E-6</v>
      </c>
      <c r="AN894" s="8">
        <v>9.896716322379942E-2</v>
      </c>
      <c r="AO894" s="8">
        <v>0.18666650956562136</v>
      </c>
      <c r="AP894" s="8">
        <v>0.35448392413579988</v>
      </c>
      <c r="AQ894" s="8">
        <v>0.5811141118980212</v>
      </c>
    </row>
    <row r="895" spans="32:43" x14ac:dyDescent="0.25">
      <c r="AF895" t="str">
        <v>Madagascar</v>
      </c>
      <c r="AG895">
        <v>61.9</v>
      </c>
      <c r="AH895" s="8">
        <v>60.912057987158875</v>
      </c>
      <c r="AI895" s="8">
        <v>0.98794201284112404</v>
      </c>
      <c r="AJ895" s="8">
        <v>0.99697525106243079</v>
      </c>
      <c r="AK895" s="8">
        <v>9.0606443958166187E-3</v>
      </c>
      <c r="AL895" s="8">
        <v>0.21554754524270958</v>
      </c>
      <c r="AM895" s="8">
        <v>2.1240668247029306E-5</v>
      </c>
      <c r="AN895" s="8">
        <v>9.896716322379942E-2</v>
      </c>
      <c r="AO895" s="8">
        <v>0.18824433743595345</v>
      </c>
      <c r="AP895" s="8">
        <v>0.46427098255513405</v>
      </c>
      <c r="AQ895" s="8">
        <v>0.99697525106243079</v>
      </c>
    </row>
    <row r="896" spans="32:43" x14ac:dyDescent="0.25">
      <c r="AF896" t="str">
        <v>Madagascar</v>
      </c>
      <c r="AG896">
        <v>61.4</v>
      </c>
      <c r="AH896" s="8">
        <v>61.25645807116733</v>
      </c>
      <c r="AI896" s="8">
        <v>0.14354192883266848</v>
      </c>
      <c r="AJ896" s="8">
        <v>0.1449215608458207</v>
      </c>
      <c r="AK896" s="8">
        <v>9.5198533958655383E-3</v>
      </c>
      <c r="AL896" s="8">
        <v>3.1324998262486754E-2</v>
      </c>
      <c r="AM896" s="8">
        <v>4.7155961124561201E-7</v>
      </c>
      <c r="AN896" s="8">
        <v>9.896716322379942E-2</v>
      </c>
      <c r="AO896" s="8">
        <v>0.18944614353521935</v>
      </c>
      <c r="AP896" s="8">
        <v>0.17698869529573563</v>
      </c>
      <c r="AQ896" s="8">
        <v>0.1449215608458207</v>
      </c>
    </row>
    <row r="897" spans="32:43" x14ac:dyDescent="0.25">
      <c r="AF897" t="str">
        <v>Madagascar</v>
      </c>
      <c r="AG897">
        <v>69</v>
      </c>
      <c r="AH897" s="8">
        <v>60.368018984514599</v>
      </c>
      <c r="AI897" s="8">
        <v>8.6319810154854011</v>
      </c>
      <c r="AJ897" s="8">
        <v>8.7182337266523913</v>
      </c>
      <c r="AK897" s="8">
        <v>9.893369903964503E-3</v>
      </c>
      <c r="AL897" s="8">
        <v>1.8841030709993585</v>
      </c>
      <c r="AM897" s="8">
        <v>1.7735424906055843E-3</v>
      </c>
      <c r="AN897" s="8">
        <v>9.896716322379942E-2</v>
      </c>
      <c r="AO897" s="8">
        <v>0.19085798420478473</v>
      </c>
      <c r="AP897" s="8">
        <v>1.3726263406329338</v>
      </c>
      <c r="AQ897" s="8">
        <v>8.7182337266523913</v>
      </c>
    </row>
    <row r="898" spans="32:43" x14ac:dyDescent="0.25">
      <c r="AF898" t="str">
        <v>Madagascar</v>
      </c>
      <c r="AG898">
        <v>64</v>
      </c>
      <c r="AH898" s="8">
        <v>60.583606550451222</v>
      </c>
      <c r="AI898" s="8">
        <v>3.416393449548778</v>
      </c>
      <c r="AJ898" s="8">
        <v>3.4527769678866966</v>
      </c>
      <c r="AK898" s="8">
        <v>1.0537465546228832E-2</v>
      </c>
      <c r="AL898" s="8">
        <v>0.74593909365443145</v>
      </c>
      <c r="AM898" s="8">
        <v>2.9628765352205505E-4</v>
      </c>
      <c r="AN898" s="8">
        <v>9.896716322379942E-2</v>
      </c>
      <c r="AO898" s="8">
        <v>0.19120127342554333</v>
      </c>
      <c r="AP898" s="8">
        <v>0.86367765610465541</v>
      </c>
      <c r="AQ898" s="8">
        <v>3.4527769678866966</v>
      </c>
    </row>
    <row r="899" spans="32:43" x14ac:dyDescent="0.25">
      <c r="AF899" t="str">
        <v>Madagascar</v>
      </c>
      <c r="AG899">
        <v>59.9</v>
      </c>
      <c r="AH899" s="8">
        <v>59.913685011323324</v>
      </c>
      <c r="AI899" s="8">
        <v>-1.3685011323325114E-2</v>
      </c>
      <c r="AJ899" s="8">
        <v>-1.3843971308325541E-2</v>
      </c>
      <c r="AK899" s="8">
        <v>1.1482253282685633E-2</v>
      </c>
      <c r="AL899" s="8">
        <v>-2.9894279528250738E-3</v>
      </c>
      <c r="AM899" s="8">
        <v>5.190256709868127E-9</v>
      </c>
      <c r="AN899" s="8">
        <v>9.896716322379942E-2</v>
      </c>
      <c r="AO899" s="8">
        <v>0.19166230788372307</v>
      </c>
      <c r="AP899" s="8">
        <v>5.467566143015623E-2</v>
      </c>
      <c r="AQ899" s="8">
        <v>-1.3843971308325541E-2</v>
      </c>
    </row>
    <row r="900" spans="32:43" x14ac:dyDescent="0.25">
      <c r="AF900" t="str">
        <v>Madagascar</v>
      </c>
      <c r="AG900">
        <v>59.3</v>
      </c>
      <c r="AH900" s="8">
        <v>59.663882138795842</v>
      </c>
      <c r="AI900" s="8">
        <v>-0.36388213879584441</v>
      </c>
      <c r="AJ900" s="8">
        <v>-0.36886923459730608</v>
      </c>
      <c r="AK900" s="8">
        <v>1.351995594565121E-2</v>
      </c>
      <c r="AL900" s="8">
        <v>-7.9570438595541748E-2</v>
      </c>
      <c r="AM900" s="8">
        <v>4.3387085784782958E-6</v>
      </c>
      <c r="AN900" s="8">
        <v>9.896716322379942E-2</v>
      </c>
      <c r="AO900" s="8">
        <v>0.19177566855866815</v>
      </c>
      <c r="AP900" s="8">
        <v>0.28208232591841298</v>
      </c>
      <c r="AQ900" s="8">
        <v>-0.36886923459730608</v>
      </c>
    </row>
    <row r="901" spans="32:43" x14ac:dyDescent="0.25">
      <c r="AF901" t="str">
        <v>Malawi</v>
      </c>
      <c r="AG901">
        <v>57.6</v>
      </c>
      <c r="AH901" s="8">
        <v>59.800083433099132</v>
      </c>
      <c r="AI901" s="8">
        <v>-2.200083433099131</v>
      </c>
      <c r="AJ901" s="8">
        <v>-2.2211689850063316</v>
      </c>
      <c r="AK901" s="8">
        <v>9.4929976285169394E-3</v>
      </c>
      <c r="AL901" s="8">
        <v>-0.48011529444008355</v>
      </c>
      <c r="AM901" s="8">
        <v>1.1046047553486428E-4</v>
      </c>
      <c r="AN901" s="8">
        <v>9.896716322379942E-2</v>
      </c>
      <c r="AO901" s="8">
        <v>0.19190641482904031</v>
      </c>
      <c r="AP901" s="8">
        <v>0.69290352462668536</v>
      </c>
      <c r="AQ901" s="8">
        <v>-2.2211689850063316</v>
      </c>
    </row>
    <row r="902" spans="32:43" x14ac:dyDescent="0.25">
      <c r="AF902" t="str">
        <v>Malawi</v>
      </c>
      <c r="AG902">
        <v>56.7</v>
      </c>
      <c r="AH902" s="8">
        <v>59.089513524900028</v>
      </c>
      <c r="AI902" s="8">
        <v>-2.3895135249000248</v>
      </c>
      <c r="AJ902" s="8">
        <v>-2.413470058745228</v>
      </c>
      <c r="AK902" s="8">
        <v>9.9261781841446118E-3</v>
      </c>
      <c r="AL902" s="8">
        <v>-0.52156791761961296</v>
      </c>
      <c r="AM902" s="8">
        <v>1.3636604112373339E-4</v>
      </c>
      <c r="AN902" s="8">
        <v>9.896716322379942E-2</v>
      </c>
      <c r="AO902" s="8">
        <v>0.19228386586868101</v>
      </c>
      <c r="AP902" s="8">
        <v>0.7221965920852943</v>
      </c>
      <c r="AQ902" s="8">
        <v>-2.413470058745228</v>
      </c>
    </row>
    <row r="903" spans="32:43" x14ac:dyDescent="0.25">
      <c r="AF903" t="str">
        <v>Malawi</v>
      </c>
      <c r="AG903">
        <v>55.3</v>
      </c>
      <c r="AH903" s="8">
        <v>70.721536332978161</v>
      </c>
      <c r="AI903" s="8">
        <v>-15.421536332978164</v>
      </c>
      <c r="AJ903" s="8">
        <v>-15.564477293445739</v>
      </c>
      <c r="AK903" s="8">
        <v>9.1837944681744995E-3</v>
      </c>
      <c r="AL903" s="8">
        <v>-3.3648542404059221</v>
      </c>
      <c r="AM903" s="8">
        <v>5.2472477628777523E-3</v>
      </c>
      <c r="AN903" s="8">
        <v>0.11578501997911882</v>
      </c>
      <c r="AO903" s="8">
        <v>0.19436711380346181</v>
      </c>
      <c r="AP903" s="8">
        <v>1.8343539027150464</v>
      </c>
      <c r="AQ903" s="8">
        <v>-15.564477293445739</v>
      </c>
    </row>
    <row r="904" spans="32:43" x14ac:dyDescent="0.25">
      <c r="AF904" t="str">
        <v>Malawi</v>
      </c>
      <c r="AG904">
        <v>54.1</v>
      </c>
      <c r="AH904" s="8">
        <v>57.432394534610296</v>
      </c>
      <c r="AI904" s="8">
        <v>-3.3323945346102946</v>
      </c>
      <c r="AJ904" s="8">
        <v>-3.3687494243447809</v>
      </c>
      <c r="AK904" s="8">
        <v>1.0791805846930116E-2</v>
      </c>
      <c r="AL904" s="8">
        <v>-0.72769221068612222</v>
      </c>
      <c r="AM904" s="8">
        <v>2.8884966950566655E-4</v>
      </c>
      <c r="AN904" s="8">
        <v>0.11578501997911882</v>
      </c>
      <c r="AO904" s="8">
        <v>0.19473071103399389</v>
      </c>
      <c r="AP904" s="8">
        <v>0.85304877391982825</v>
      </c>
      <c r="AQ904" s="8">
        <v>-3.3687494243447809</v>
      </c>
    </row>
    <row r="905" spans="32:43" x14ac:dyDescent="0.25">
      <c r="AF905" t="str">
        <v>Malawi</v>
      </c>
      <c r="AG905">
        <v>52.9</v>
      </c>
      <c r="AH905" s="8">
        <v>56.091990212155743</v>
      </c>
      <c r="AI905" s="8">
        <v>-3.1919902121557442</v>
      </c>
      <c r="AJ905" s="8">
        <v>-3.2281893949575107</v>
      </c>
      <c r="AK905" s="8">
        <v>1.1213463143863284E-2</v>
      </c>
      <c r="AL905" s="8">
        <v>-0.69718084116197565</v>
      </c>
      <c r="AM905" s="8">
        <v>2.7561199060006166E-4</v>
      </c>
      <c r="AN905" s="8">
        <v>0.11578501997911882</v>
      </c>
      <c r="AO905" s="8">
        <v>0.19488146671223172</v>
      </c>
      <c r="AP905" s="8">
        <v>0.83497355716332455</v>
      </c>
      <c r="AQ905" s="8">
        <v>-3.2281893949575107</v>
      </c>
    </row>
    <row r="906" spans="32:43" x14ac:dyDescent="0.25">
      <c r="AF906" t="str">
        <v>Malawi</v>
      </c>
      <c r="AG906">
        <v>51.5</v>
      </c>
      <c r="AH906" s="8">
        <v>54.931114970944066</v>
      </c>
      <c r="AI906" s="8">
        <v>-3.4311149709440656</v>
      </c>
      <c r="AJ906" s="8">
        <v>-3.4721758253660537</v>
      </c>
      <c r="AK906" s="8">
        <v>1.1825684091806926E-2</v>
      </c>
      <c r="AL906" s="8">
        <v>-0.74964155901542551</v>
      </c>
      <c r="AM906" s="8">
        <v>3.3625598739242502E-4</v>
      </c>
      <c r="AN906" s="8">
        <v>0.11578501997911882</v>
      </c>
      <c r="AO906" s="8">
        <v>0.19616019361210174</v>
      </c>
      <c r="AP906" s="8">
        <v>0.86581843305361983</v>
      </c>
      <c r="AQ906" s="8">
        <v>-3.4721758253660537</v>
      </c>
    </row>
    <row r="907" spans="32:43" x14ac:dyDescent="0.25">
      <c r="AF907" t="str">
        <v>Malawi</v>
      </c>
      <c r="AG907">
        <v>50</v>
      </c>
      <c r="AH907" s="8">
        <v>53.183056233905539</v>
      </c>
      <c r="AI907" s="8">
        <v>-3.183056233905539</v>
      </c>
      <c r="AJ907" s="8">
        <v>-3.2245966629989877</v>
      </c>
      <c r="AK907" s="8">
        <v>1.2882364349659354E-2</v>
      </c>
      <c r="AL907" s="8">
        <v>-0.69581697740329829</v>
      </c>
      <c r="AM907" s="8">
        <v>3.1592697809743444E-4</v>
      </c>
      <c r="AN907" s="8">
        <v>0.11578501997911882</v>
      </c>
      <c r="AO907" s="8">
        <v>0.20107642157467479</v>
      </c>
      <c r="AP907" s="8">
        <v>0.83415644659937638</v>
      </c>
      <c r="AQ907" s="8">
        <v>-3.2245966629989877</v>
      </c>
    </row>
    <row r="908" spans="32:43" x14ac:dyDescent="0.25">
      <c r="AF908" t="str">
        <v>Malawi</v>
      </c>
      <c r="AG908">
        <v>48.5</v>
      </c>
      <c r="AH908" s="8">
        <v>51.857762272189056</v>
      </c>
      <c r="AI908" s="8">
        <v>-3.3577622721890563</v>
      </c>
      <c r="AJ908" s="8">
        <v>-3.4080881537616161</v>
      </c>
      <c r="AK908" s="8">
        <v>1.4766602066033354E-2</v>
      </c>
      <c r="AL908" s="8">
        <v>-0.73470931770795223</v>
      </c>
      <c r="AM908" s="8">
        <v>4.0452237270124274E-4</v>
      </c>
      <c r="AN908" s="8">
        <v>0.11578501997911882</v>
      </c>
      <c r="AO908" s="8">
        <v>0.20221516951732763</v>
      </c>
      <c r="AP908" s="8">
        <v>0.85715186385374686</v>
      </c>
      <c r="AQ908" s="8">
        <v>-3.4080881537616161</v>
      </c>
    </row>
    <row r="909" spans="32:43" x14ac:dyDescent="0.25">
      <c r="AF909" t="str">
        <v>Malawi</v>
      </c>
      <c r="AG909">
        <v>47.1</v>
      </c>
      <c r="AH909" s="8">
        <v>51.359655701871745</v>
      </c>
      <c r="AI909" s="8">
        <v>-4.2596557018717434</v>
      </c>
      <c r="AJ909" s="8">
        <v>-4.3273059087138419</v>
      </c>
      <c r="AK909" s="8">
        <v>1.563333128491616E-2</v>
      </c>
      <c r="AL909" s="8">
        <v>-0.93246215149400202</v>
      </c>
      <c r="AM909" s="8">
        <v>6.9044177664269663E-4</v>
      </c>
      <c r="AN909" s="8">
        <v>0.11578501997911882</v>
      </c>
      <c r="AO909" s="8">
        <v>0.20233983367244615</v>
      </c>
      <c r="AP909" s="8">
        <v>0.9656407983789842</v>
      </c>
      <c r="AQ909" s="8">
        <v>-4.3273059087138419</v>
      </c>
    </row>
    <row r="910" spans="32:43" x14ac:dyDescent="0.25">
      <c r="AF910" t="str">
        <v>Malawi</v>
      </c>
      <c r="AG910">
        <v>46</v>
      </c>
      <c r="AH910" s="8">
        <v>68.176922701966049</v>
      </c>
      <c r="AI910" s="8">
        <v>-22.176922701966049</v>
      </c>
      <c r="AJ910" s="8">
        <v>-22.408840108152795</v>
      </c>
      <c r="AK910" s="8">
        <v>1.0349371277916741E-2</v>
      </c>
      <c r="AL910" s="8">
        <v>-4.8416734585250634</v>
      </c>
      <c r="AM910" s="8">
        <v>1.2257250388567318E-2</v>
      </c>
      <c r="AN910" s="8">
        <v>0.11578501997911882</v>
      </c>
      <c r="AO910" s="8">
        <v>0.20273781011420311</v>
      </c>
      <c r="AP910" s="8">
        <v>2.2003802986131884</v>
      </c>
      <c r="AQ910" s="8">
        <v>-22.408840108152795</v>
      </c>
    </row>
    <row r="911" spans="32:43" x14ac:dyDescent="0.25">
      <c r="AF911" t="str">
        <v>Malawi</v>
      </c>
      <c r="AG911">
        <v>45.1</v>
      </c>
      <c r="AH911" s="8">
        <v>50.935194857410472</v>
      </c>
      <c r="AI911" s="8">
        <v>-5.8351948574104711</v>
      </c>
      <c r="AJ911" s="8">
        <v>-5.9384480576142487</v>
      </c>
      <c r="AK911" s="8">
        <v>1.7387236396113042E-2</v>
      </c>
      <c r="AL911" s="8">
        <v>-1.2784958656577086</v>
      </c>
      <c r="AM911" s="8">
        <v>1.446161574961321E-3</v>
      </c>
      <c r="AN911" s="8">
        <v>0.11578501997911882</v>
      </c>
      <c r="AO911" s="8">
        <v>0.20413483775544303</v>
      </c>
      <c r="AP911" s="8">
        <v>1.1307059147531282</v>
      </c>
      <c r="AQ911" s="8">
        <v>-5.9384480576142487</v>
      </c>
    </row>
    <row r="912" spans="32:43" x14ac:dyDescent="0.25">
      <c r="AF912" t="str">
        <v>Malawi</v>
      </c>
      <c r="AG912">
        <v>44.6</v>
      </c>
      <c r="AH912" s="8">
        <v>51.091054893770234</v>
      </c>
      <c r="AI912" s="8">
        <v>-6.491054893770233</v>
      </c>
      <c r="AJ912" s="8">
        <v>-6.6146127732586146</v>
      </c>
      <c r="AK912" s="8">
        <v>1.867953328846373E-2</v>
      </c>
      <c r="AL912" s="8">
        <v>-1.4231314582840395</v>
      </c>
      <c r="AM912" s="8">
        <v>1.9275924046917095E-3</v>
      </c>
      <c r="AN912" s="8">
        <v>0.12956927093944998</v>
      </c>
      <c r="AO912" s="8">
        <v>0.20414875513450551</v>
      </c>
      <c r="AP912" s="8">
        <v>1.1929507358998692</v>
      </c>
      <c r="AQ912" s="8">
        <v>-6.6146127732586146</v>
      </c>
    </row>
    <row r="913" spans="32:43" x14ac:dyDescent="0.25">
      <c r="AF913" t="str">
        <v>Malawi</v>
      </c>
      <c r="AG913">
        <v>44</v>
      </c>
      <c r="AH913" s="8">
        <v>69.583557430404042</v>
      </c>
      <c r="AI913" s="8">
        <v>-25.583557430404042</v>
      </c>
      <c r="AJ913" s="8">
        <v>-25.93163207548168</v>
      </c>
      <c r="AK913" s="8">
        <v>1.3422782031785204E-2</v>
      </c>
      <c r="AL913" s="8">
        <v>-5.5941042776455463</v>
      </c>
      <c r="AM913" s="8">
        <v>2.1288378095506356E-2</v>
      </c>
      <c r="AN913" s="8">
        <v>0.12956927093944998</v>
      </c>
      <c r="AO913" s="8">
        <v>0.2046548395438906</v>
      </c>
      <c r="AP913" s="8">
        <v>2.3651858864887441</v>
      </c>
      <c r="AQ913" s="8">
        <v>-25.93163207548168</v>
      </c>
    </row>
    <row r="914" spans="32:43" x14ac:dyDescent="0.25">
      <c r="AF914" t="str">
        <v>Malaysia</v>
      </c>
      <c r="AG914">
        <v>74.8</v>
      </c>
      <c r="AH914" s="8">
        <v>72.33053095203033</v>
      </c>
      <c r="AI914" s="8">
        <v>2.4694690479696675</v>
      </c>
      <c r="AJ914" s="8">
        <v>2.4895002898196079</v>
      </c>
      <c r="AK914" s="8">
        <v>8.0462902261368065E-3</v>
      </c>
      <c r="AL914" s="8">
        <v>0.53850910348424463</v>
      </c>
      <c r="AM914" s="8">
        <v>1.1761437106765288E-4</v>
      </c>
      <c r="AN914" s="8">
        <v>0.12956927093944998</v>
      </c>
      <c r="AO914" s="8">
        <v>0.20870208624382486</v>
      </c>
      <c r="AP914" s="8">
        <v>0.73383179508947727</v>
      </c>
      <c r="AQ914" s="8">
        <v>2.4895002898196079</v>
      </c>
    </row>
    <row r="915" spans="32:43" x14ac:dyDescent="0.25">
      <c r="AF915" t="str">
        <v>Malaysia</v>
      </c>
      <c r="AG915">
        <v>74.599999999999994</v>
      </c>
      <c r="AH915" s="8">
        <v>71.3443564730471</v>
      </c>
      <c r="AI915" s="8">
        <v>3.2556435269528947</v>
      </c>
      <c r="AJ915" s="8">
        <v>3.2818607573795457</v>
      </c>
      <c r="AK915" s="8">
        <v>7.9885261334439826E-3</v>
      </c>
      <c r="AL915" s="8">
        <v>0.70992695133310502</v>
      </c>
      <c r="AM915" s="8">
        <v>2.029304866869085E-4</v>
      </c>
      <c r="AN915" s="8">
        <v>0.12956927093944998</v>
      </c>
      <c r="AO915" s="8">
        <v>0.20886982671085957</v>
      </c>
      <c r="AP915" s="8">
        <v>0.84257162979363665</v>
      </c>
      <c r="AQ915" s="8">
        <v>3.2818607573795457</v>
      </c>
    </row>
    <row r="916" spans="32:43" x14ac:dyDescent="0.25">
      <c r="AF916" t="str">
        <v>Malaysia</v>
      </c>
      <c r="AG916">
        <v>74.5</v>
      </c>
      <c r="AH916" s="8">
        <v>71.206450270301801</v>
      </c>
      <c r="AI916" s="8">
        <v>3.2935497296981993</v>
      </c>
      <c r="AJ916" s="8">
        <v>3.3205340406963932</v>
      </c>
      <c r="AK916" s="8">
        <v>8.1264973246697597E-3</v>
      </c>
      <c r="AL916" s="8">
        <v>0.71824274246397568</v>
      </c>
      <c r="AM916" s="8">
        <v>2.1132924682298857E-4</v>
      </c>
      <c r="AN916" s="8">
        <v>0.12956927093944998</v>
      </c>
      <c r="AO916" s="8">
        <v>0.21220688209191829</v>
      </c>
      <c r="AP916" s="8">
        <v>0.84749203091473113</v>
      </c>
      <c r="AQ916" s="8">
        <v>3.3205340406963932</v>
      </c>
    </row>
    <row r="917" spans="32:43" x14ac:dyDescent="0.25">
      <c r="AF917" t="str">
        <v>Malaysia</v>
      </c>
      <c r="AG917">
        <v>74.3</v>
      </c>
      <c r="AH917" s="8">
        <v>75.253984541929313</v>
      </c>
      <c r="AI917" s="8">
        <v>-0.95398454192931581</v>
      </c>
      <c r="AJ917" s="8">
        <v>-0.962933627222882</v>
      </c>
      <c r="AK917" s="8">
        <v>9.2935640012650946E-3</v>
      </c>
      <c r="AL917" s="8">
        <v>-0.20816322646479374</v>
      </c>
      <c r="AM917" s="8">
        <v>2.0324287773528064E-5</v>
      </c>
      <c r="AN917" s="8">
        <v>0.12956927093944998</v>
      </c>
      <c r="AO917" s="8">
        <v>0.21267705823542093</v>
      </c>
      <c r="AP917" s="8">
        <v>0.45624908379611429</v>
      </c>
      <c r="AQ917" s="8">
        <v>-0.962933627222882</v>
      </c>
    </row>
    <row r="918" spans="32:43" x14ac:dyDescent="0.25">
      <c r="AF918" t="str">
        <v>Malaysia</v>
      </c>
      <c r="AG918">
        <v>74.099999999999994</v>
      </c>
      <c r="AH918" s="8">
        <v>71.040300476996947</v>
      </c>
      <c r="AI918" s="8">
        <v>3.0596995230030473</v>
      </c>
      <c r="AJ918" s="8">
        <v>3.0849881063597069</v>
      </c>
      <c r="AK918" s="8">
        <v>8.1973033557331664E-3</v>
      </c>
      <c r="AL918" s="8">
        <v>0.66726954211490563</v>
      </c>
      <c r="AM918" s="8">
        <v>1.8400021487098841E-4</v>
      </c>
      <c r="AN918" s="8">
        <v>0.12956927093944998</v>
      </c>
      <c r="AO918" s="8">
        <v>0.21278470264293328</v>
      </c>
      <c r="AP918" s="8">
        <v>0.81686568180754515</v>
      </c>
      <c r="AQ918" s="8">
        <v>3.0849881063597069</v>
      </c>
    </row>
    <row r="919" spans="32:43" x14ac:dyDescent="0.25">
      <c r="AF919" t="str">
        <v>Malaysia</v>
      </c>
      <c r="AG919">
        <v>74</v>
      </c>
      <c r="AH919" s="8">
        <v>71.451721622638715</v>
      </c>
      <c r="AI919" s="8">
        <v>2.5482783773612852</v>
      </c>
      <c r="AJ919" s="8">
        <v>2.5695990744376829</v>
      </c>
      <c r="AK919" s="8">
        <v>8.2972854748024731E-3</v>
      </c>
      <c r="AL919" s="8">
        <v>0.55576511566871245</v>
      </c>
      <c r="AM919" s="8">
        <v>1.2921326539469538E-4</v>
      </c>
      <c r="AN919" s="8">
        <v>0.12956927093944998</v>
      </c>
      <c r="AO919" s="8">
        <v>0.21498052818589078</v>
      </c>
      <c r="AP919" s="8">
        <v>0.74549655644322899</v>
      </c>
      <c r="AQ919" s="8">
        <v>2.5695990744376829</v>
      </c>
    </row>
    <row r="920" spans="32:43" x14ac:dyDescent="0.25">
      <c r="AF920" t="str">
        <v>Malaysia</v>
      </c>
      <c r="AG920">
        <v>73.8</v>
      </c>
      <c r="AH920" s="8">
        <v>71.159800563893441</v>
      </c>
      <c r="AI920" s="8">
        <v>2.6401994361065562</v>
      </c>
      <c r="AJ920" s="8">
        <v>2.6627213892666446</v>
      </c>
      <c r="AK920" s="8">
        <v>8.4582462329230983E-3</v>
      </c>
      <c r="AL920" s="8">
        <v>0.57585931423371983</v>
      </c>
      <c r="AM920" s="8">
        <v>1.414399560551752E-4</v>
      </c>
      <c r="AN920" s="8">
        <v>0.12956927093944998</v>
      </c>
      <c r="AO920" s="8">
        <v>0.21554754524270958</v>
      </c>
      <c r="AP920" s="8">
        <v>0.75885394789361138</v>
      </c>
      <c r="AQ920" s="8">
        <v>2.6627213892666446</v>
      </c>
    </row>
    <row r="921" spans="32:43" x14ac:dyDescent="0.25">
      <c r="AF921" t="str">
        <v>Malaysia</v>
      </c>
      <c r="AG921">
        <v>73.7</v>
      </c>
      <c r="AH921" s="8">
        <v>70.424504480766842</v>
      </c>
      <c r="AI921" s="8">
        <v>3.2754955192331607</v>
      </c>
      <c r="AJ921" s="8">
        <v>3.3040792118066538</v>
      </c>
      <c r="AK921" s="8">
        <v>8.6510312680619771E-3</v>
      </c>
      <c r="AL921" s="8">
        <v>0.71449450876497056</v>
      </c>
      <c r="AM921" s="8">
        <v>2.2274559164071425E-4</v>
      </c>
      <c r="AN921" s="8">
        <v>0.12956927093944998</v>
      </c>
      <c r="AO921" s="8">
        <v>0.21717512846348525</v>
      </c>
      <c r="AP921" s="8">
        <v>0.84527777018266048</v>
      </c>
      <c r="AQ921" s="8">
        <v>3.3040792118066538</v>
      </c>
    </row>
    <row r="922" spans="32:43" x14ac:dyDescent="0.25">
      <c r="AF922" t="str">
        <v>Malaysia</v>
      </c>
      <c r="AG922">
        <v>73.599999999999994</v>
      </c>
      <c r="AH922" s="8">
        <v>71.484843144560585</v>
      </c>
      <c r="AI922" s="8">
        <v>2.1151568554394089</v>
      </c>
      <c r="AJ922" s="8">
        <v>2.1346091145232418</v>
      </c>
      <c r="AK922" s="8">
        <v>9.1127967886417208E-3</v>
      </c>
      <c r="AL922" s="8">
        <v>0.46149354903590245</v>
      </c>
      <c r="AM922" s="8">
        <v>9.793292809459385E-5</v>
      </c>
      <c r="AN922" s="8">
        <v>0.12956927093944998</v>
      </c>
      <c r="AO922" s="8">
        <v>0.21735471633392617</v>
      </c>
      <c r="AP922" s="8">
        <v>0.67933316497570062</v>
      </c>
      <c r="AQ922" s="8">
        <v>2.1346091145232418</v>
      </c>
    </row>
    <row r="923" spans="32:43" x14ac:dyDescent="0.25">
      <c r="AF923" t="str">
        <v>Malaysia</v>
      </c>
      <c r="AG923">
        <v>73.400000000000006</v>
      </c>
      <c r="AH923" s="8">
        <v>71.036897420583699</v>
      </c>
      <c r="AI923" s="8">
        <v>2.3631025794163065</v>
      </c>
      <c r="AJ923" s="8">
        <v>2.385738024841463</v>
      </c>
      <c r="AK923" s="8">
        <v>9.4878168472251091E-3</v>
      </c>
      <c r="AL923" s="8">
        <v>0.51568895366714906</v>
      </c>
      <c r="AM923" s="8">
        <v>1.2736559609649492E-4</v>
      </c>
      <c r="AN923" s="8">
        <v>0.12956927093944998</v>
      </c>
      <c r="AO923" s="8">
        <v>0.22071890967171667</v>
      </c>
      <c r="AP923" s="8">
        <v>0.71811486105437827</v>
      </c>
      <c r="AQ923" s="8">
        <v>2.385738024841463</v>
      </c>
    </row>
    <row r="924" spans="32:43" x14ac:dyDescent="0.25">
      <c r="AF924" t="str">
        <v>Malaysia</v>
      </c>
      <c r="AG924">
        <v>73.2</v>
      </c>
      <c r="AH924" s="8">
        <v>71.211436764967047</v>
      </c>
      <c r="AI924" s="8">
        <v>1.9885632350329558</v>
      </c>
      <c r="AJ924" s="8">
        <v>2.0088638271067767</v>
      </c>
      <c r="AK924" s="8">
        <v>1.0105509293309438E-2</v>
      </c>
      <c r="AL924" s="8">
        <v>0.43409033611760267</v>
      </c>
      <c r="AM924" s="8">
        <v>9.6183270008273698E-5</v>
      </c>
      <c r="AN924" s="8">
        <v>0.14798710972583889</v>
      </c>
      <c r="AO924" s="8">
        <v>0.2219596838174398</v>
      </c>
      <c r="AP924" s="8">
        <v>0.6588553225994328</v>
      </c>
      <c r="AQ924" s="8">
        <v>2.0088638271067767</v>
      </c>
    </row>
    <row r="925" spans="32:43" x14ac:dyDescent="0.25">
      <c r="AF925" t="str">
        <v>Malaysia</v>
      </c>
      <c r="AG925">
        <v>73.099999999999994</v>
      </c>
      <c r="AH925" s="8">
        <v>69.905592611319392</v>
      </c>
      <c r="AI925" s="8">
        <v>3.1944073886806024</v>
      </c>
      <c r="AJ925" s="8">
        <v>3.2293365036962087</v>
      </c>
      <c r="AK925" s="8">
        <v>1.0816189324224167E-2</v>
      </c>
      <c r="AL925" s="8">
        <v>0.69756867031091951</v>
      </c>
      <c r="AM925" s="8">
        <v>2.6603649591624653E-4</v>
      </c>
      <c r="AN925" s="8">
        <v>0.14798710972583889</v>
      </c>
      <c r="AO925" s="8">
        <v>0.22788273396226916</v>
      </c>
      <c r="AP925" s="8">
        <v>0.83520576525244339</v>
      </c>
      <c r="AQ925" s="8">
        <v>3.2293365036962087</v>
      </c>
    </row>
    <row r="926" spans="32:43" x14ac:dyDescent="0.25">
      <c r="AF926" t="str">
        <v>Malaysia</v>
      </c>
      <c r="AG926">
        <v>72.900000000000006</v>
      </c>
      <c r="AH926" s="8">
        <v>74.019966628574167</v>
      </c>
      <c r="AI926" s="8">
        <v>-1.1199666285741614</v>
      </c>
      <c r="AJ926" s="8">
        <v>-1.135677550393863</v>
      </c>
      <c r="AK926" s="8">
        <v>1.3833963535030486E-2</v>
      </c>
      <c r="AL926" s="8">
        <v>-0.2449431095334976</v>
      </c>
      <c r="AM926" s="8">
        <v>4.2082065045874639E-5</v>
      </c>
      <c r="AN926" s="8">
        <v>0.14798710972583889</v>
      </c>
      <c r="AO926" s="8">
        <v>0.22899226209428969</v>
      </c>
      <c r="AP926" s="8">
        <v>0.49491727544459146</v>
      </c>
      <c r="AQ926" s="8">
        <v>-1.135677550393863</v>
      </c>
    </row>
    <row r="927" spans="32:43" x14ac:dyDescent="0.25">
      <c r="AF927" t="str">
        <v>Malaysia</v>
      </c>
      <c r="AG927">
        <v>72.7</v>
      </c>
      <c r="AH927" s="8">
        <v>70.297664881613329</v>
      </c>
      <c r="AI927" s="8">
        <v>2.4023351183866737</v>
      </c>
      <c r="AJ927" s="8">
        <v>2.4400880993740111</v>
      </c>
      <c r="AK927" s="8">
        <v>1.547197455576404E-2</v>
      </c>
      <c r="AL927" s="8">
        <v>0.52584132514145754</v>
      </c>
      <c r="AM927" s="8">
        <v>2.1726866260306016E-4</v>
      </c>
      <c r="AN927" s="8">
        <v>0.14798710972583889</v>
      </c>
      <c r="AO927" s="8">
        <v>0.22984927296273716</v>
      </c>
      <c r="AP927" s="8">
        <v>0.72514917440583049</v>
      </c>
      <c r="AQ927" s="8">
        <v>2.4400880993740111</v>
      </c>
    </row>
    <row r="928" spans="32:43" x14ac:dyDescent="0.25">
      <c r="AF928" t="str">
        <v>Malaysia</v>
      </c>
      <c r="AG928">
        <v>72.400000000000006</v>
      </c>
      <c r="AH928" s="8">
        <v>70.120724765640745</v>
      </c>
      <c r="AI928" s="8">
        <v>2.279275234359261</v>
      </c>
      <c r="AJ928" s="8">
        <v>2.318018258106088</v>
      </c>
      <c r="AK928" s="8">
        <v>1.6713856161979252E-2</v>
      </c>
      <c r="AL928" s="8">
        <v>0.49922000157871732</v>
      </c>
      <c r="AM928" s="8">
        <v>2.1181206782214322E-4</v>
      </c>
      <c r="AN928" s="8">
        <v>0.14798710972583889</v>
      </c>
      <c r="AO928" s="8">
        <v>0.23073503098935641</v>
      </c>
      <c r="AP928" s="8">
        <v>0.70655502374458945</v>
      </c>
      <c r="AQ928" s="8">
        <v>2.318018258106088</v>
      </c>
    </row>
    <row r="929" spans="32:43" x14ac:dyDescent="0.25">
      <c r="AF929" t="str">
        <v>Maldives</v>
      </c>
      <c r="AG929">
        <v>78.2</v>
      </c>
      <c r="AH929" s="8">
        <v>73.780381462519031</v>
      </c>
      <c r="AI929" s="8">
        <v>4.4196185374809716</v>
      </c>
      <c r="AJ929" s="8">
        <v>4.4565640749711095</v>
      </c>
      <c r="AK929" s="8">
        <v>8.290139414270167E-3</v>
      </c>
      <c r="AL929" s="8">
        <v>0.96389035821535574</v>
      </c>
      <c r="AM929" s="8">
        <v>3.8833137370244627E-4</v>
      </c>
      <c r="AN929" s="8">
        <v>0.14798710972583889</v>
      </c>
      <c r="AO929" s="8">
        <v>0.23313201265444328</v>
      </c>
      <c r="AP929" s="8">
        <v>0.98177917996632813</v>
      </c>
      <c r="AQ929" s="8">
        <v>4.4565640749711095</v>
      </c>
    </row>
    <row r="930" spans="32:43" x14ac:dyDescent="0.25">
      <c r="AF930" t="str">
        <v>Maldives</v>
      </c>
      <c r="AG930">
        <v>77.900000000000006</v>
      </c>
      <c r="AH930" s="8">
        <v>73.081837939195836</v>
      </c>
      <c r="AI930" s="8">
        <v>4.8181620608041698</v>
      </c>
      <c r="AJ930" s="8">
        <v>4.8585517838754075</v>
      </c>
      <c r="AK930" s="8">
        <v>8.3131198076932117E-3</v>
      </c>
      <c r="AL930" s="8">
        <v>1.0508223107717845</v>
      </c>
      <c r="AM930" s="8">
        <v>4.6282631772935569E-4</v>
      </c>
      <c r="AN930" s="8">
        <v>0.14798710972583889</v>
      </c>
      <c r="AO930" s="8">
        <v>0.23446545340930763</v>
      </c>
      <c r="AP930" s="8">
        <v>1.0250962446384166</v>
      </c>
      <c r="AQ930" s="8">
        <v>4.8585517838754075</v>
      </c>
    </row>
    <row r="931" spans="32:43" x14ac:dyDescent="0.25">
      <c r="AF931" t="str">
        <v>Maldives</v>
      </c>
      <c r="AG931">
        <v>77.599999999999994</v>
      </c>
      <c r="AH931" s="8">
        <v>72.46394151187161</v>
      </c>
      <c r="AI931" s="8">
        <v>5.1360584881283842</v>
      </c>
      <c r="AJ931" s="8">
        <v>5.1793803193631591</v>
      </c>
      <c r="AK931" s="8">
        <v>8.3642884985325339E-3</v>
      </c>
      <c r="AL931" s="8">
        <v>1.1201831786517851</v>
      </c>
      <c r="AM931" s="8">
        <v>5.2920622401187052E-4</v>
      </c>
      <c r="AN931" s="8">
        <v>0.14798710972583889</v>
      </c>
      <c r="AO931" s="8">
        <v>0.23713710209378633</v>
      </c>
      <c r="AP931" s="8">
        <v>1.0583870646657512</v>
      </c>
      <c r="AQ931" s="8">
        <v>5.1793803193631591</v>
      </c>
    </row>
    <row r="932" spans="32:43" x14ac:dyDescent="0.25">
      <c r="AF932" t="str">
        <v>Maldives</v>
      </c>
      <c r="AG932">
        <v>77.3</v>
      </c>
      <c r="AH932" s="8">
        <v>72.089630057550252</v>
      </c>
      <c r="AI932" s="8">
        <v>5.2103699424497449</v>
      </c>
      <c r="AJ932" s="8">
        <v>5.2543779969394402</v>
      </c>
      <c r="AK932" s="8">
        <v>8.3755022031778252E-3</v>
      </c>
      <c r="AL932" s="8">
        <v>1.1363970598588855</v>
      </c>
      <c r="AM932" s="8">
        <v>5.4537323067947025E-4</v>
      </c>
      <c r="AN932" s="8">
        <v>0.14798710972583889</v>
      </c>
      <c r="AO932" s="8">
        <v>0.23817091463714238</v>
      </c>
      <c r="AP932" s="8">
        <v>1.0660192586716646</v>
      </c>
      <c r="AQ932" s="8">
        <v>5.2543779969394402</v>
      </c>
    </row>
    <row r="933" spans="32:43" x14ac:dyDescent="0.25">
      <c r="AF933" t="str">
        <v>Maldives</v>
      </c>
      <c r="AG933">
        <v>76.7</v>
      </c>
      <c r="AH933" s="8">
        <v>71.156041900750182</v>
      </c>
      <c r="AI933" s="8">
        <v>5.5439580992498207</v>
      </c>
      <c r="AJ933" s="8">
        <v>5.5916451625724291</v>
      </c>
      <c r="AK933" s="8">
        <v>8.5282706495400304E-3</v>
      </c>
      <c r="AL933" s="8">
        <v>1.2092467723711249</v>
      </c>
      <c r="AM933" s="8">
        <v>6.2889843971237894E-4</v>
      </c>
      <c r="AN933" s="8">
        <v>0.14798710972583889</v>
      </c>
      <c r="AO933" s="8">
        <v>0.23828256863162106</v>
      </c>
      <c r="AP933" s="8">
        <v>1.0996575705059848</v>
      </c>
      <c r="AQ933" s="8">
        <v>5.5916451625724291</v>
      </c>
    </row>
    <row r="934" spans="32:43" x14ac:dyDescent="0.25">
      <c r="AF934" t="str">
        <v>Maldives</v>
      </c>
      <c r="AG934">
        <v>76.3</v>
      </c>
      <c r="AH934" s="8">
        <v>71.66766654459849</v>
      </c>
      <c r="AI934" s="8">
        <v>4.6323334554015076</v>
      </c>
      <c r="AJ934" s="8">
        <v>4.6728531114545868</v>
      </c>
      <c r="AK934" s="8">
        <v>8.6712882015814903E-3</v>
      </c>
      <c r="AL934" s="8">
        <v>1.0104763121303855</v>
      </c>
      <c r="AM934" s="8">
        <v>4.4656863261643677E-4</v>
      </c>
      <c r="AN934" s="8">
        <v>0.16337348484333708</v>
      </c>
      <c r="AO934" s="8">
        <v>0.2385857660300261</v>
      </c>
      <c r="AP934" s="8">
        <v>1.0052245083215916</v>
      </c>
      <c r="AQ934" s="8">
        <v>4.6728531114545868</v>
      </c>
    </row>
    <row r="935" spans="32:43" x14ac:dyDescent="0.25">
      <c r="AF935" t="str">
        <v>Maldives</v>
      </c>
      <c r="AG935">
        <v>75.900000000000006</v>
      </c>
      <c r="AH935" s="8">
        <v>71.631422700684098</v>
      </c>
      <c r="AI935" s="8">
        <v>4.2685772993159077</v>
      </c>
      <c r="AJ935" s="8">
        <v>4.3062796202008098</v>
      </c>
      <c r="AK935" s="8">
        <v>8.7551957165160933E-3</v>
      </c>
      <c r="AL935" s="8">
        <v>0.93116759456791554</v>
      </c>
      <c r="AM935" s="8">
        <v>3.8292228939977693E-4</v>
      </c>
      <c r="AN935" s="8">
        <v>0.16337348484333708</v>
      </c>
      <c r="AO935" s="8">
        <v>0.23911013553399033</v>
      </c>
      <c r="AP935" s="8">
        <v>0.96497025579440299</v>
      </c>
      <c r="AQ935" s="8">
        <v>4.3062796202008098</v>
      </c>
    </row>
    <row r="936" spans="32:43" x14ac:dyDescent="0.25">
      <c r="AF936" t="str">
        <v>Maldives</v>
      </c>
      <c r="AG936">
        <v>75.400000000000006</v>
      </c>
      <c r="AH936" s="8">
        <v>71.038969404966878</v>
      </c>
      <c r="AI936" s="8">
        <v>4.3610305950331281</v>
      </c>
      <c r="AJ936" s="8">
        <v>4.3999696378594448</v>
      </c>
      <c r="AK936" s="8">
        <v>8.8498435287521441E-3</v>
      </c>
      <c r="AL936" s="8">
        <v>0.95138121458988389</v>
      </c>
      <c r="AM936" s="8">
        <v>4.0408737911315105E-4</v>
      </c>
      <c r="AN936" s="8">
        <v>0.16337348484333708</v>
      </c>
      <c r="AO936" s="8">
        <v>0.23933628595125825</v>
      </c>
      <c r="AP936" s="8">
        <v>0.97538772526102868</v>
      </c>
      <c r="AQ936" s="8">
        <v>4.3999696378594448</v>
      </c>
    </row>
    <row r="937" spans="32:43" x14ac:dyDescent="0.25">
      <c r="AF937" t="str">
        <v>Maldives</v>
      </c>
      <c r="AG937">
        <v>75</v>
      </c>
      <c r="AH937" s="8">
        <v>71.849950243323278</v>
      </c>
      <c r="AI937" s="8">
        <v>3.1500497566767223</v>
      </c>
      <c r="AJ937" s="8">
        <v>3.179575507222788</v>
      </c>
      <c r="AK937" s="8">
        <v>9.2860667969653435E-3</v>
      </c>
      <c r="AL937" s="8">
        <v>0.6873508017789669</v>
      </c>
      <c r="AM937" s="8">
        <v>2.2141672562022837E-4</v>
      </c>
      <c r="AN937" s="8">
        <v>0.16337348484333708</v>
      </c>
      <c r="AO937" s="8">
        <v>0.24074984030540231</v>
      </c>
      <c r="AP937" s="8">
        <v>0.82906622279463715</v>
      </c>
      <c r="AQ937" s="8">
        <v>3.179575507222788</v>
      </c>
    </row>
    <row r="938" spans="32:43" x14ac:dyDescent="0.25">
      <c r="AF938" t="str">
        <v>Maldives</v>
      </c>
      <c r="AG938">
        <v>74.3</v>
      </c>
      <c r="AH938" s="8">
        <v>71.098298867383605</v>
      </c>
      <c r="AI938" s="8">
        <v>3.2017011326163924</v>
      </c>
      <c r="AJ938" s="8">
        <v>3.232374658663284</v>
      </c>
      <c r="AK938" s="8">
        <v>9.4894711430439146E-3</v>
      </c>
      <c r="AL938" s="8">
        <v>0.69869302339549411</v>
      </c>
      <c r="AM938" s="8">
        <v>2.3384373065444953E-4</v>
      </c>
      <c r="AN938" s="8">
        <v>0.16337348484333708</v>
      </c>
      <c r="AO938" s="8">
        <v>0.24178625940690002</v>
      </c>
      <c r="AP938" s="8">
        <v>0.8358785936937817</v>
      </c>
      <c r="AQ938" s="8">
        <v>3.232374658663284</v>
      </c>
    </row>
    <row r="939" spans="32:43" x14ac:dyDescent="0.25">
      <c r="AF939" t="str">
        <v>Maldives</v>
      </c>
      <c r="AG939">
        <v>73.400000000000006</v>
      </c>
      <c r="AH939" s="8">
        <v>74.420819431305716</v>
      </c>
      <c r="AI939" s="8">
        <v>-1.0208194313057106</v>
      </c>
      <c r="AJ939" s="8">
        <v>-1.0324158199792768</v>
      </c>
      <c r="AK939" s="8">
        <v>1.1232284946775672E-2</v>
      </c>
      <c r="AL939" s="8">
        <v>-0.22296513342468857</v>
      </c>
      <c r="AM939" s="8">
        <v>2.8236947652521747E-5</v>
      </c>
      <c r="AN939" s="8">
        <v>0.16337348484333708</v>
      </c>
      <c r="AO939" s="8">
        <v>0.24241201575102941</v>
      </c>
      <c r="AP939" s="8">
        <v>0.47219183964220368</v>
      </c>
      <c r="AQ939" s="8">
        <v>-1.0324158199792768</v>
      </c>
    </row>
    <row r="940" spans="32:43" x14ac:dyDescent="0.25">
      <c r="AF940" t="str">
        <v>Maldives</v>
      </c>
      <c r="AG940">
        <v>72.7</v>
      </c>
      <c r="AH940" s="8">
        <v>70.25378071460004</v>
      </c>
      <c r="AI940" s="8">
        <v>2.4462192853999625</v>
      </c>
      <c r="AJ940" s="8">
        <v>2.4731858884653124</v>
      </c>
      <c r="AK940" s="8">
        <v>1.090358924944523E-2</v>
      </c>
      <c r="AL940" s="8">
        <v>0.53420904625531984</v>
      </c>
      <c r="AM940" s="8">
        <v>1.5729804947691597E-4</v>
      </c>
      <c r="AN940" s="8">
        <v>0.16337348484333708</v>
      </c>
      <c r="AO940" s="8">
        <v>0.2426798645769154</v>
      </c>
      <c r="AP940" s="8">
        <v>0.73089605708015681</v>
      </c>
      <c r="AQ940" s="8">
        <v>2.4731858884653124</v>
      </c>
    </row>
    <row r="941" spans="32:43" x14ac:dyDescent="0.25">
      <c r="AF941" t="str">
        <v>Maldives</v>
      </c>
      <c r="AG941">
        <v>71.8</v>
      </c>
      <c r="AH941" s="8">
        <v>70.076447447378442</v>
      </c>
      <c r="AI941" s="8">
        <v>1.7235525526215554</v>
      </c>
      <c r="AJ941" s="8">
        <v>1.745722016057123</v>
      </c>
      <c r="AK941" s="8">
        <v>1.2699309071921617E-2</v>
      </c>
      <c r="AL941" s="8">
        <v>0.37673413706442449</v>
      </c>
      <c r="AM941" s="8">
        <v>9.1278943764377238E-5</v>
      </c>
      <c r="AN941" s="8">
        <v>0.16337348484333708</v>
      </c>
      <c r="AO941" s="8">
        <v>0.24280853825604562</v>
      </c>
      <c r="AP941" s="8">
        <v>0.61378671952431851</v>
      </c>
      <c r="AQ941" s="8">
        <v>1.745722016057123</v>
      </c>
    </row>
    <row r="942" spans="32:43" x14ac:dyDescent="0.25">
      <c r="AF942" t="str">
        <v>Maldives</v>
      </c>
      <c r="AG942">
        <v>78</v>
      </c>
      <c r="AH942" s="8">
        <v>70.404011376965769</v>
      </c>
      <c r="AI942" s="8">
        <v>7.5959886230342306</v>
      </c>
      <c r="AJ942" s="8">
        <v>7.7156523254969542</v>
      </c>
      <c r="AK942" s="8">
        <v>1.5509213921846335E-2</v>
      </c>
      <c r="AL942" s="8">
        <v>1.6626990281050193</v>
      </c>
      <c r="AM942" s="8">
        <v>2.1775865259633549E-3</v>
      </c>
      <c r="AN942" s="8">
        <v>0.16337348484333708</v>
      </c>
      <c r="AO942" s="8">
        <v>0.24373690428177605</v>
      </c>
      <c r="AP942" s="8">
        <v>1.2894568733017089</v>
      </c>
      <c r="AQ942" s="8">
        <v>7.7156523254969542</v>
      </c>
    </row>
    <row r="943" spans="32:43" x14ac:dyDescent="0.25">
      <c r="AF943" t="str">
        <v>Maldives</v>
      </c>
      <c r="AG943">
        <v>69.599999999999994</v>
      </c>
      <c r="AH943" s="8">
        <v>70.12263546882879</v>
      </c>
      <c r="AI943" s="8">
        <v>-0.52263546882879552</v>
      </c>
      <c r="AJ943" s="8">
        <v>-0.53154616505223784</v>
      </c>
      <c r="AK943" s="8">
        <v>1.6763729680123938E-2</v>
      </c>
      <c r="AL943" s="8">
        <v>-0.11447353647207079</v>
      </c>
      <c r="AM943" s="8">
        <v>1.1171023421775228E-5</v>
      </c>
      <c r="AN943" s="8">
        <v>0.16337348484333708</v>
      </c>
      <c r="AO943" s="8">
        <v>0.24527855255796654</v>
      </c>
      <c r="AP943" s="8">
        <v>0.33833938061075713</v>
      </c>
      <c r="AQ943" s="8">
        <v>-0.53154616505223784</v>
      </c>
    </row>
    <row r="944" spans="32:43" x14ac:dyDescent="0.25">
      <c r="AF944" t="str">
        <v>Mali</v>
      </c>
      <c r="AG944">
        <v>57.8</v>
      </c>
      <c r="AH944" s="8">
        <v>59.592907246450949</v>
      </c>
      <c r="AI944" s="8">
        <v>-1.7929072464509517</v>
      </c>
      <c r="AJ944" s="8">
        <v>-1.8099315536160852</v>
      </c>
      <c r="AK944" s="8">
        <v>9.4060502625750164E-3</v>
      </c>
      <c r="AL944" s="8">
        <v>-0.39124171346206987</v>
      </c>
      <c r="AM944" s="8">
        <v>7.267280660576292E-5</v>
      </c>
      <c r="AN944" s="8">
        <v>0.16337348484333708</v>
      </c>
      <c r="AO944" s="8">
        <v>0.24688353355163511</v>
      </c>
      <c r="AP944" s="8">
        <v>0.62549317619145128</v>
      </c>
      <c r="AQ944" s="8">
        <v>-1.8099315536160852</v>
      </c>
    </row>
    <row r="945" spans="32:43" x14ac:dyDescent="0.25">
      <c r="AF945" t="str">
        <v>Mali</v>
      </c>
      <c r="AG945">
        <v>57.3</v>
      </c>
      <c r="AH945" s="8">
        <v>59.048025868305551</v>
      </c>
      <c r="AI945" s="8">
        <v>-1.7480258683055538</v>
      </c>
      <c r="AJ945" s="8">
        <v>-1.7649911908212548</v>
      </c>
      <c r="AK945" s="8">
        <v>9.6121287199212434E-3</v>
      </c>
      <c r="AL945" s="8">
        <v>-0.38148754547457259</v>
      </c>
      <c r="AM945" s="8">
        <v>7.0622810571438247E-5</v>
      </c>
      <c r="AN945" s="8">
        <v>0.16337348484333708</v>
      </c>
      <c r="AO945" s="8">
        <v>0.24748779779168231</v>
      </c>
      <c r="AP945" s="8">
        <v>0.61764678051016553</v>
      </c>
      <c r="AQ945" s="8">
        <v>-1.7649911908212548</v>
      </c>
    </row>
    <row r="946" spans="32:43" x14ac:dyDescent="0.25">
      <c r="AF946" t="str">
        <v>Mali</v>
      </c>
      <c r="AG946">
        <v>57.2</v>
      </c>
      <c r="AH946" s="8">
        <v>66.764022659975168</v>
      </c>
      <c r="AI946" s="8">
        <v>-9.5640226599751657</v>
      </c>
      <c r="AJ946" s="8">
        <v>-9.6799825516156943</v>
      </c>
      <c r="AK946" s="8">
        <v>1.1979349241819957E-2</v>
      </c>
      <c r="AL946" s="8">
        <v>-2.0897423820619458</v>
      </c>
      <c r="AM946" s="8">
        <v>2.6474191759015388E-3</v>
      </c>
      <c r="AN946" s="8">
        <v>0.16337348484333708</v>
      </c>
      <c r="AO946" s="8">
        <v>0.24756195355607544</v>
      </c>
      <c r="AP946" s="8">
        <v>1.4455941277073403</v>
      </c>
      <c r="AQ946" s="8">
        <v>-9.6799825516156943</v>
      </c>
    </row>
    <row r="947" spans="32:43" x14ac:dyDescent="0.25">
      <c r="AF947" t="str">
        <v>Mali</v>
      </c>
      <c r="AG947">
        <v>56.8</v>
      </c>
      <c r="AH947" s="8">
        <v>58.483892086155393</v>
      </c>
      <c r="AI947" s="8">
        <v>-1.6838920861553959</v>
      </c>
      <c r="AJ947" s="8">
        <v>-1.7004999703811849</v>
      </c>
      <c r="AK947" s="8">
        <v>9.7664713408176524E-3</v>
      </c>
      <c r="AL947" s="8">
        <v>-0.36751968665210188</v>
      </c>
      <c r="AM947" s="8">
        <v>6.6608748261657642E-5</v>
      </c>
      <c r="AN947" s="8">
        <v>0.18343432307636306</v>
      </c>
      <c r="AO947" s="8">
        <v>0.24761151969004444</v>
      </c>
      <c r="AP947" s="8">
        <v>0.6062340197086451</v>
      </c>
      <c r="AQ947" s="8">
        <v>-1.7004999703811849</v>
      </c>
    </row>
    <row r="948" spans="32:43" x14ac:dyDescent="0.25">
      <c r="AF948" t="str">
        <v>Mali</v>
      </c>
      <c r="AG948">
        <v>56.5</v>
      </c>
      <c r="AH948" s="8">
        <v>58.027936960207818</v>
      </c>
      <c r="AI948" s="8">
        <v>-1.5279369602078177</v>
      </c>
      <c r="AJ948" s="8">
        <v>-1.5432379994127161</v>
      </c>
      <c r="AK948" s="8">
        <v>9.9148927195425174E-3</v>
      </c>
      <c r="AL948" s="8">
        <v>-0.33350652692181365</v>
      </c>
      <c r="AM948" s="8">
        <v>5.5692173993268525E-5</v>
      </c>
      <c r="AN948" s="8">
        <v>0.18343432307636306</v>
      </c>
      <c r="AO948" s="8">
        <v>0.24823472668816579</v>
      </c>
      <c r="AP948" s="8">
        <v>0.57750023975909626</v>
      </c>
      <c r="AQ948" s="8">
        <v>-1.5432379994127161</v>
      </c>
    </row>
    <row r="949" spans="32:43" x14ac:dyDescent="0.25">
      <c r="AF949" t="str">
        <v>Mali</v>
      </c>
      <c r="AG949">
        <v>56</v>
      </c>
      <c r="AH949" s="8">
        <v>57.952527302341196</v>
      </c>
      <c r="AI949" s="8">
        <v>-1.9525273023411955</v>
      </c>
      <c r="AJ949" s="8">
        <v>-1.9724145806472515</v>
      </c>
      <c r="AK949" s="8">
        <v>1.0082707003478946E-2</v>
      </c>
      <c r="AL949" s="8">
        <v>-0.42621901895511327</v>
      </c>
      <c r="AM949" s="8">
        <v>9.2515370109704458E-5</v>
      </c>
      <c r="AN949" s="8">
        <v>0.18343432307636306</v>
      </c>
      <c r="AO949" s="8">
        <v>0.25055400478235179</v>
      </c>
      <c r="AP949" s="8">
        <v>0.65285451591844967</v>
      </c>
      <c r="AQ949" s="8">
        <v>-1.9724145806472515</v>
      </c>
    </row>
    <row r="950" spans="32:43" x14ac:dyDescent="0.25">
      <c r="AF950" t="str">
        <v>Mali</v>
      </c>
      <c r="AG950">
        <v>55.5</v>
      </c>
      <c r="AH950" s="8">
        <v>55.752979438532464</v>
      </c>
      <c r="AI950" s="8">
        <v>-0.25297943853246352</v>
      </c>
      <c r="AJ950" s="8">
        <v>-0.2559516933122199</v>
      </c>
      <c r="AK950" s="8">
        <v>1.161256150054342E-2</v>
      </c>
      <c r="AL950" s="8">
        <v>-5.5265840717111797E-2</v>
      </c>
      <c r="AM950" s="8">
        <v>1.7942558715692098E-6</v>
      </c>
      <c r="AN950" s="8">
        <v>0.18343432307636306</v>
      </c>
      <c r="AO950" s="8">
        <v>0.25109816719611106</v>
      </c>
      <c r="AP950" s="8">
        <v>0.23508687908326956</v>
      </c>
      <c r="AQ950" s="8">
        <v>-0.2559516933122199</v>
      </c>
    </row>
    <row r="951" spans="32:43" x14ac:dyDescent="0.25">
      <c r="AF951" t="str">
        <v>Mali</v>
      </c>
      <c r="AG951">
        <v>55</v>
      </c>
      <c r="AH951" s="8">
        <v>56.191165822000556</v>
      </c>
      <c r="AI951" s="8">
        <v>-1.1911658220005563</v>
      </c>
      <c r="AJ951" s="8">
        <v>-1.2045906173794132</v>
      </c>
      <c r="AK951" s="8">
        <v>1.1144695289145313E-2</v>
      </c>
      <c r="AL951" s="8">
        <v>-0.26016029430708776</v>
      </c>
      <c r="AM951" s="8">
        <v>3.814059693749936E-5</v>
      </c>
      <c r="AN951" s="8">
        <v>0.18343432307636306</v>
      </c>
      <c r="AO951" s="8">
        <v>0.2516897593014813</v>
      </c>
      <c r="AP951" s="8">
        <v>0.51005910864044746</v>
      </c>
      <c r="AQ951" s="8">
        <v>-1.2045906173794132</v>
      </c>
    </row>
    <row r="952" spans="32:43" x14ac:dyDescent="0.25">
      <c r="AF952" t="str">
        <v>Mali</v>
      </c>
      <c r="AG952">
        <v>54.3</v>
      </c>
      <c r="AH952" s="8">
        <v>56.104134381876882</v>
      </c>
      <c r="AI952" s="8">
        <v>-1.8041343818768851</v>
      </c>
      <c r="AJ952" s="8">
        <v>-1.8259660396553035</v>
      </c>
      <c r="AK952" s="8">
        <v>1.1956223338381302E-2</v>
      </c>
      <c r="AL952" s="8">
        <v>-0.39419939628202849</v>
      </c>
      <c r="AM952" s="8">
        <v>9.4019891541006028E-5</v>
      </c>
      <c r="AN952" s="8">
        <v>0.18343432307636306</v>
      </c>
      <c r="AO952" s="8">
        <v>0.25191927324034868</v>
      </c>
      <c r="AP952" s="8">
        <v>0.62785300531416466</v>
      </c>
      <c r="AQ952" s="8">
        <v>-1.8259660396553035</v>
      </c>
    </row>
    <row r="953" spans="32:43" x14ac:dyDescent="0.25">
      <c r="AF953" t="str">
        <v>Mali</v>
      </c>
      <c r="AG953">
        <v>53.6</v>
      </c>
      <c r="AH953" s="8">
        <v>63.610844113416171</v>
      </c>
      <c r="AI953" s="8">
        <v>-10.010844113416169</v>
      </c>
      <c r="AJ953" s="8">
        <v>-10.165361329787851</v>
      </c>
      <c r="AK953" s="8">
        <v>1.5200366357750249E-2</v>
      </c>
      <c r="AL953" s="8">
        <v>-2.1909472667991334</v>
      </c>
      <c r="AM953" s="8">
        <v>3.7045889838778949E-3</v>
      </c>
      <c r="AN953" s="8">
        <v>0.18343432307636306</v>
      </c>
      <c r="AO953" s="8">
        <v>0.25314866262005276</v>
      </c>
      <c r="AP953" s="8">
        <v>1.4801848758851488</v>
      </c>
      <c r="AQ953" s="8">
        <v>-10.165361329787851</v>
      </c>
    </row>
    <row r="954" spans="32:43" x14ac:dyDescent="0.25">
      <c r="AF954" t="str">
        <v>Mali</v>
      </c>
      <c r="AG954">
        <v>52.8</v>
      </c>
      <c r="AH954" s="8">
        <v>54.847204892819867</v>
      </c>
      <c r="AI954" s="8">
        <v>-2.0472048928198703</v>
      </c>
      <c r="AJ954" s="8">
        <v>-2.0751705841246739</v>
      </c>
      <c r="AK954" s="8">
        <v>1.3476333713837706E-2</v>
      </c>
      <c r="AL954" s="8">
        <v>-0.44765426029338284</v>
      </c>
      <c r="AM954" s="8">
        <v>1.3687360216564813E-4</v>
      </c>
      <c r="AN954" s="8">
        <v>0.18343432307636306</v>
      </c>
      <c r="AO954" s="8">
        <v>0.25487880700186394</v>
      </c>
      <c r="AP954" s="8">
        <v>0.66906969763499446</v>
      </c>
      <c r="AQ954" s="8">
        <v>-2.0751705841246739</v>
      </c>
    </row>
    <row r="955" spans="32:43" x14ac:dyDescent="0.25">
      <c r="AF955" t="str">
        <v>Mali</v>
      </c>
      <c r="AG955">
        <v>52</v>
      </c>
      <c r="AH955" s="8">
        <v>53.95313129014292</v>
      </c>
      <c r="AI955" s="8">
        <v>-1.9531312901429203</v>
      </c>
      <c r="AJ955" s="8">
        <v>-1.9822205420610837</v>
      </c>
      <c r="AK955" s="8">
        <v>1.467508347376768E-2</v>
      </c>
      <c r="AL955" s="8">
        <v>-0.42734327146720902</v>
      </c>
      <c r="AM955" s="8">
        <v>1.3599560083945076E-4</v>
      </c>
      <c r="AN955" s="8">
        <v>0.18343432307636306</v>
      </c>
      <c r="AO955" s="8">
        <v>0.2563056858157014</v>
      </c>
      <c r="AP955" s="8">
        <v>0.65371497723947625</v>
      </c>
      <c r="AQ955" s="8">
        <v>-1.9822205420610837</v>
      </c>
    </row>
    <row r="956" spans="32:43" x14ac:dyDescent="0.25">
      <c r="AF956" t="str">
        <v>Malta</v>
      </c>
      <c r="AG956">
        <v>81.400000000000006</v>
      </c>
      <c r="AH956" s="8">
        <v>76.634808538289789</v>
      </c>
      <c r="AI956" s="8">
        <v>4.7651914617102165</v>
      </c>
      <c r="AJ956" s="8">
        <v>4.8301763051226247</v>
      </c>
      <c r="AK956" s="8">
        <v>1.345392782940211E-2</v>
      </c>
      <c r="AL956" s="8">
        <v>1.0419738848522593</v>
      </c>
      <c r="AM956" s="8">
        <v>7.4031303255122694E-4</v>
      </c>
      <c r="AN956" s="8">
        <v>0.18343432307636306</v>
      </c>
      <c r="AO956" s="8">
        <v>0.25647435424308296</v>
      </c>
      <c r="AP956" s="8">
        <v>1.0207712206230442</v>
      </c>
      <c r="AQ956" s="8">
        <v>4.8301763051226247</v>
      </c>
    </row>
    <row r="957" spans="32:43" x14ac:dyDescent="0.25">
      <c r="AF957" t="str">
        <v>Malta</v>
      </c>
      <c r="AG957">
        <v>81.099999999999994</v>
      </c>
      <c r="AH957" s="8">
        <v>76.260729672964914</v>
      </c>
      <c r="AI957" s="8">
        <v>4.8392703270350808</v>
      </c>
      <c r="AJ957" s="8">
        <v>4.904657076282728</v>
      </c>
      <c r="AK957" s="8">
        <v>1.3331563905626679E-2</v>
      </c>
      <c r="AL957" s="8">
        <v>1.0581066178369436</v>
      </c>
      <c r="AM957" s="8">
        <v>7.5637772277733822E-4</v>
      </c>
      <c r="AN957" s="8">
        <v>0.18343432307636306</v>
      </c>
      <c r="AO957" s="8">
        <v>0.25675390298806722</v>
      </c>
      <c r="AP957" s="8">
        <v>1.0286430954597146</v>
      </c>
      <c r="AQ957" s="8">
        <v>4.904657076282728</v>
      </c>
    </row>
    <row r="958" spans="32:43" x14ac:dyDescent="0.25">
      <c r="AF958" t="str">
        <v>Malta</v>
      </c>
      <c r="AG958">
        <v>81</v>
      </c>
      <c r="AH958" s="8">
        <v>75.966833601820341</v>
      </c>
      <c r="AI958" s="8">
        <v>5.0331663981796595</v>
      </c>
      <c r="AJ958" s="8">
        <v>5.1028550507047958</v>
      </c>
      <c r="AK958" s="8">
        <v>1.365679640763289E-2</v>
      </c>
      <c r="AL958" s="8">
        <v>1.1006834226452407</v>
      </c>
      <c r="AM958" s="8">
        <v>8.3871736390774335E-4</v>
      </c>
      <c r="AN958" s="8">
        <v>0.18343432307636306</v>
      </c>
      <c r="AO958" s="8">
        <v>0.25711621214272912</v>
      </c>
      <c r="AP958" s="8">
        <v>1.0491346065425735</v>
      </c>
      <c r="AQ958" s="8">
        <v>5.1028550507047958</v>
      </c>
    </row>
    <row r="959" spans="32:43" x14ac:dyDescent="0.25">
      <c r="AF959" t="str">
        <v>Malta</v>
      </c>
      <c r="AG959">
        <v>87</v>
      </c>
      <c r="AH959" s="8">
        <v>78.514800702264012</v>
      </c>
      <c r="AI959" s="8">
        <v>8.4851992977359885</v>
      </c>
      <c r="AJ959" s="8">
        <v>8.5836145121484435</v>
      </c>
      <c r="AK959" s="8">
        <v>1.1465474628802144E-2</v>
      </c>
      <c r="AL959" s="8">
        <v>1.8535371359796968</v>
      </c>
      <c r="AM959" s="8">
        <v>1.9923827971064859E-3</v>
      </c>
      <c r="AN959" s="8">
        <v>0.18343432307636306</v>
      </c>
      <c r="AO959" s="8">
        <v>0.25836389180480207</v>
      </c>
      <c r="AP959" s="8">
        <v>1.3614467069921234</v>
      </c>
      <c r="AQ959" s="8">
        <v>8.5836145121484435</v>
      </c>
    </row>
    <row r="960" spans="32:43" x14ac:dyDescent="0.25">
      <c r="AF960" t="str">
        <v>Malta</v>
      </c>
      <c r="AG960">
        <v>83</v>
      </c>
      <c r="AH960" s="8">
        <v>76.685026518255398</v>
      </c>
      <c r="AI960" s="8">
        <v>6.3149734817446017</v>
      </c>
      <c r="AJ960" s="8">
        <v>6.400341965157053</v>
      </c>
      <c r="AK960" s="8">
        <v>1.3338112850405591E-2</v>
      </c>
      <c r="AL960" s="8">
        <v>1.3807737440620449</v>
      </c>
      <c r="AM960" s="8">
        <v>1.2886681049036595E-3</v>
      </c>
      <c r="AN960" s="8">
        <v>0.18343432307636306</v>
      </c>
      <c r="AO960" s="8">
        <v>0.25938899972595941</v>
      </c>
      <c r="AP960" s="8">
        <v>1.1750632936408341</v>
      </c>
      <c r="AQ960" s="8">
        <v>6.400341965157053</v>
      </c>
    </row>
    <row r="961" spans="32:43" x14ac:dyDescent="0.25">
      <c r="AF961" t="str">
        <v>Malta</v>
      </c>
      <c r="AG961">
        <v>82</v>
      </c>
      <c r="AH961" s="8">
        <v>76.667412840556707</v>
      </c>
      <c r="AI961" s="8">
        <v>5.3325871594432925</v>
      </c>
      <c r="AJ961" s="8">
        <v>5.4049259422964333</v>
      </c>
      <c r="AK961" s="8">
        <v>1.3383861985425412E-2</v>
      </c>
      <c r="AL961" s="8">
        <v>1.1660012618302404</v>
      </c>
      <c r="AM961" s="8">
        <v>9.2214938249889197E-4</v>
      </c>
      <c r="AN961" s="8">
        <v>0.18343432307636306</v>
      </c>
      <c r="AO961" s="8">
        <v>0.26037228718475908</v>
      </c>
      <c r="AP961" s="8">
        <v>1.0798153832161499</v>
      </c>
      <c r="AQ961" s="8">
        <v>5.4049259422964333</v>
      </c>
    </row>
    <row r="962" spans="32:43" x14ac:dyDescent="0.25">
      <c r="AF962" t="str">
        <v>Malta</v>
      </c>
      <c r="AG962">
        <v>80</v>
      </c>
      <c r="AH962" s="8">
        <v>78.04235106040575</v>
      </c>
      <c r="AI962" s="8">
        <v>1.9576489395942502</v>
      </c>
      <c r="AJ962" s="8">
        <v>1.981447723633609</v>
      </c>
      <c r="AK962" s="8">
        <v>1.2010805915038824E-2</v>
      </c>
      <c r="AL962" s="8">
        <v>0.42775380504219657</v>
      </c>
      <c r="AM962" s="8">
        <v>1.112186762780366E-4</v>
      </c>
      <c r="AN962" s="8">
        <v>0.206674078513852</v>
      </c>
      <c r="AO962" s="8">
        <v>0.26088738508370707</v>
      </c>
      <c r="AP962" s="8">
        <v>0.65402890229881783</v>
      </c>
      <c r="AQ962" s="8">
        <v>1.981447723633609</v>
      </c>
    </row>
    <row r="963" spans="32:43" x14ac:dyDescent="0.25">
      <c r="AF963" t="str">
        <v>Malta</v>
      </c>
      <c r="AG963">
        <v>79.599999999999994</v>
      </c>
      <c r="AH963" s="8">
        <v>77.218791629939673</v>
      </c>
      <c r="AI963" s="8">
        <v>2.381208370060321</v>
      </c>
      <c r="AJ963" s="8">
        <v>2.4105095096645481</v>
      </c>
      <c r="AK963" s="8">
        <v>1.2155579344013822E-2</v>
      </c>
      <c r="AL963" s="8">
        <v>0.52034129093833792</v>
      </c>
      <c r="AM963" s="8">
        <v>1.6658415709607554E-4</v>
      </c>
      <c r="AN963" s="8">
        <v>0.206674078513852</v>
      </c>
      <c r="AO963" s="8">
        <v>0.26202447012139823</v>
      </c>
      <c r="AP963" s="8">
        <v>0.72134685896476869</v>
      </c>
      <c r="AQ963" s="8">
        <v>2.4105095096645481</v>
      </c>
    </row>
    <row r="964" spans="32:43" x14ac:dyDescent="0.25">
      <c r="AF964" t="str">
        <v>Malta</v>
      </c>
      <c r="AG964">
        <v>79.3</v>
      </c>
      <c r="AH964" s="8">
        <v>78.167324783242236</v>
      </c>
      <c r="AI964" s="8">
        <v>1.1326752167577609</v>
      </c>
      <c r="AJ964" s="8">
        <v>1.1470756839732719</v>
      </c>
      <c r="AK964" s="8">
        <v>1.2554068939575214E-2</v>
      </c>
      <c r="AL964" s="8">
        <v>0.24756195355607544</v>
      </c>
      <c r="AM964" s="8">
        <v>3.8959106783705113E-5</v>
      </c>
      <c r="AN964" s="8">
        <v>0.206674078513852</v>
      </c>
      <c r="AO964" s="8">
        <v>0.26741714049441656</v>
      </c>
      <c r="AP964" s="8">
        <v>0.49755598032389825</v>
      </c>
      <c r="AQ964" s="8">
        <v>1.1470756839732719</v>
      </c>
    </row>
    <row r="965" spans="32:43" x14ac:dyDescent="0.25">
      <c r="AF965" t="str">
        <v>Malta</v>
      </c>
      <c r="AG965">
        <v>79</v>
      </c>
      <c r="AH965" s="8">
        <v>77.406454184192029</v>
      </c>
      <c r="AI965" s="8">
        <v>1.5935458158079712</v>
      </c>
      <c r="AJ965" s="8">
        <v>1.6141942907852964</v>
      </c>
      <c r="AK965" s="8">
        <v>1.2791815145920156E-2</v>
      </c>
      <c r="AL965" s="8">
        <v>0.34833358211947302</v>
      </c>
      <c r="AM965" s="8">
        <v>7.8611145286376554E-5</v>
      </c>
      <c r="AN965" s="8">
        <v>0.206674078513852</v>
      </c>
      <c r="AO965" s="8">
        <v>0.27309999532349738</v>
      </c>
      <c r="AP965" s="8">
        <v>0.59019791775257313</v>
      </c>
      <c r="AQ965" s="8">
        <v>1.6141942907852964</v>
      </c>
    </row>
    <row r="966" spans="32:43" x14ac:dyDescent="0.25">
      <c r="AF966" t="str">
        <v>Malta</v>
      </c>
      <c r="AG966">
        <v>78.7</v>
      </c>
      <c r="AH966" s="8">
        <v>76.060644604354266</v>
      </c>
      <c r="AI966" s="8">
        <v>2.6393553956457367</v>
      </c>
      <c r="AJ966" s="8">
        <v>2.680212469876436</v>
      </c>
      <c r="AK966" s="8">
        <v>1.524396841291578E-2</v>
      </c>
      <c r="AL966" s="8">
        <v>0.57765523499861637</v>
      </c>
      <c r="AM966" s="8">
        <v>2.5827170048781534E-4</v>
      </c>
      <c r="AN966" s="8">
        <v>0.206674078513852</v>
      </c>
      <c r="AO966" s="8">
        <v>0.27374383851512307</v>
      </c>
      <c r="AP966" s="8">
        <v>0.76003633794616454</v>
      </c>
      <c r="AQ966" s="8">
        <v>2.680212469876436</v>
      </c>
    </row>
    <row r="967" spans="32:43" x14ac:dyDescent="0.25">
      <c r="AF967" t="str">
        <v>Malta</v>
      </c>
      <c r="AG967">
        <v>78.5</v>
      </c>
      <c r="AH967" s="8">
        <v>75.874406711155885</v>
      </c>
      <c r="AI967" s="8">
        <v>2.6255932888441151</v>
      </c>
      <c r="AJ967" s="8">
        <v>2.6637369191795326</v>
      </c>
      <c r="AK967" s="8">
        <v>1.4319593673374501E-2</v>
      </c>
      <c r="AL967" s="8">
        <v>0.57437371499362533</v>
      </c>
      <c r="AM967" s="8">
        <v>2.3963689831492071E-4</v>
      </c>
      <c r="AN967" s="8">
        <v>0.206674078513852</v>
      </c>
      <c r="AO967" s="8">
        <v>0.27488319458360616</v>
      </c>
      <c r="AP967" s="8">
        <v>0.75787447179175083</v>
      </c>
      <c r="AQ967" s="8">
        <v>2.6637369191795326</v>
      </c>
    </row>
    <row r="968" spans="32:43" x14ac:dyDescent="0.25">
      <c r="AF968" t="str">
        <v>Mauritania</v>
      </c>
      <c r="AG968">
        <v>63</v>
      </c>
      <c r="AH968" s="8">
        <v>68.270630347834953</v>
      </c>
      <c r="AI968" s="8">
        <v>-5.2706303478349525</v>
      </c>
      <c r="AJ968" s="8">
        <v>-5.3302907810173652</v>
      </c>
      <c r="AK968" s="8">
        <v>1.1192716426443417E-2</v>
      </c>
      <c r="AL968" s="8">
        <v>-1.1511764465720433</v>
      </c>
      <c r="AM968" s="8">
        <v>7.5002827987813816E-4</v>
      </c>
      <c r="AN968" s="8">
        <v>0.206674078513852</v>
      </c>
      <c r="AO968" s="8">
        <v>0.27796454286215239</v>
      </c>
      <c r="AP968" s="8">
        <v>1.0729289103067563</v>
      </c>
      <c r="AQ968" s="8">
        <v>-5.3302907810173652</v>
      </c>
    </row>
    <row r="969" spans="32:43" x14ac:dyDescent="0.25">
      <c r="AF969" t="str">
        <v>Mauritania</v>
      </c>
      <c r="AG969">
        <v>62.7</v>
      </c>
      <c r="AH969" s="8">
        <v>67.53316061171347</v>
      </c>
      <c r="AI969" s="8">
        <v>-4.8331606117134669</v>
      </c>
      <c r="AJ969" s="8">
        <v>-4.8888062228464566</v>
      </c>
      <c r="AK969" s="8">
        <v>1.1382249284691587E-2</v>
      </c>
      <c r="AL969" s="8">
        <v>-1.0557283664157069</v>
      </c>
      <c r="AM969" s="8">
        <v>6.4161435928697884E-4</v>
      </c>
      <c r="AN969" s="8">
        <v>0.206674078513852</v>
      </c>
      <c r="AO969" s="8">
        <v>0.27824917697555335</v>
      </c>
      <c r="AP969" s="8">
        <v>1.0274864312562511</v>
      </c>
      <c r="AQ969" s="8">
        <v>-4.8888062228464566</v>
      </c>
    </row>
    <row r="970" spans="32:43" x14ac:dyDescent="0.25">
      <c r="AF970" t="str">
        <v>Mauritania</v>
      </c>
      <c r="AG970">
        <v>62.5</v>
      </c>
      <c r="AH970" s="8">
        <v>66.886456735149864</v>
      </c>
      <c r="AI970" s="8">
        <v>-4.3864567351498636</v>
      </c>
      <c r="AJ970" s="8">
        <v>-4.4389009676885216</v>
      </c>
      <c r="AK970" s="8">
        <v>1.1814688572781337E-2</v>
      </c>
      <c r="AL970" s="8">
        <v>-0.95836251452561827</v>
      </c>
      <c r="AM970" s="8">
        <v>5.4905205993448279E-4</v>
      </c>
      <c r="AN970" s="8">
        <v>0.206674078513852</v>
      </c>
      <c r="AO970" s="8">
        <v>0.27918339473087783</v>
      </c>
      <c r="AP970" s="8">
        <v>0.97895991466740773</v>
      </c>
      <c r="AQ970" s="8">
        <v>-4.4389009676885216</v>
      </c>
    </row>
    <row r="971" spans="32:43" x14ac:dyDescent="0.25">
      <c r="AF971" t="str">
        <v>Mauritania</v>
      </c>
      <c r="AG971">
        <v>62.2</v>
      </c>
      <c r="AH971" s="8">
        <v>60.786026953294034</v>
      </c>
      <c r="AI971" s="8">
        <v>1.4139730467059692</v>
      </c>
      <c r="AJ971" s="8">
        <v>1.4277127352631336</v>
      </c>
      <c r="AK971" s="8">
        <v>9.6235665745686254E-3</v>
      </c>
      <c r="AL971" s="8">
        <v>0.30858594919375015</v>
      </c>
      <c r="AM971" s="8">
        <v>4.6265584887958797E-5</v>
      </c>
      <c r="AN971" s="8">
        <v>0.206674078513852</v>
      </c>
      <c r="AO971" s="8">
        <v>0.28075955764015648</v>
      </c>
      <c r="AP971" s="8">
        <v>0.5555051297636685</v>
      </c>
      <c r="AQ971" s="8">
        <v>1.4277127352631336</v>
      </c>
    </row>
    <row r="972" spans="32:43" x14ac:dyDescent="0.25">
      <c r="AF972" t="str">
        <v>Mauritania</v>
      </c>
      <c r="AG972">
        <v>62</v>
      </c>
      <c r="AH972" s="8">
        <v>60.444997312277316</v>
      </c>
      <c r="AI972" s="8">
        <v>1.5550026877226841</v>
      </c>
      <c r="AJ972" s="8">
        <v>1.5702049879393942</v>
      </c>
      <c r="AK972" s="8">
        <v>9.6817296680865028E-3</v>
      </c>
      <c r="AL972" s="8">
        <v>0.33937427065274051</v>
      </c>
      <c r="AM972" s="8">
        <v>5.6299688543177671E-5</v>
      </c>
      <c r="AN972" s="8">
        <v>0.22222871718700732</v>
      </c>
      <c r="AO972" s="8">
        <v>0.28105046008189849</v>
      </c>
      <c r="AP972" s="8">
        <v>0.58255838390048131</v>
      </c>
      <c r="AQ972" s="8">
        <v>1.5702049879393942</v>
      </c>
    </row>
    <row r="973" spans="32:43" x14ac:dyDescent="0.25">
      <c r="AF973" t="str">
        <v>Mauritania</v>
      </c>
      <c r="AG973">
        <v>61.7</v>
      </c>
      <c r="AH973" s="8">
        <v>59.947627713642369</v>
      </c>
      <c r="AI973" s="8">
        <v>1.7523722863576339</v>
      </c>
      <c r="AJ973" s="8">
        <v>1.7703647707506158</v>
      </c>
      <c r="AK973" s="8">
        <v>1.0163150945075194E-2</v>
      </c>
      <c r="AL973" s="8">
        <v>0.38254253614772754</v>
      </c>
      <c r="AM973" s="8">
        <v>7.5126685435745243E-5</v>
      </c>
      <c r="AN973" s="8">
        <v>0.22222871718700732</v>
      </c>
      <c r="AO973" s="8">
        <v>0.28202119823025201</v>
      </c>
      <c r="AP973" s="8">
        <v>0.61850023132390786</v>
      </c>
      <c r="AQ973" s="8">
        <v>1.7703647707506158</v>
      </c>
    </row>
    <row r="974" spans="32:43" x14ac:dyDescent="0.25">
      <c r="AF974" t="str">
        <v>Mauritania</v>
      </c>
      <c r="AG974">
        <v>61.4</v>
      </c>
      <c r="AH974" s="8">
        <v>59.910144092770423</v>
      </c>
      <c r="AI974" s="8">
        <v>1.4898559072295754</v>
      </c>
      <c r="AJ974" s="8">
        <v>1.5052282376497681</v>
      </c>
      <c r="AK974" s="8">
        <v>1.0212624262347607E-2</v>
      </c>
      <c r="AL974" s="8">
        <v>0.3252433887567554</v>
      </c>
      <c r="AM974" s="8">
        <v>5.4573574780706708E-5</v>
      </c>
      <c r="AN974" s="8">
        <v>0.22222871718700732</v>
      </c>
      <c r="AO974" s="8">
        <v>0.28371505693705262</v>
      </c>
      <c r="AP974" s="8">
        <v>0.57030113865987975</v>
      </c>
      <c r="AQ974" s="8">
        <v>1.5052282376497681</v>
      </c>
    </row>
    <row r="975" spans="32:43" x14ac:dyDescent="0.25">
      <c r="AF975" t="str">
        <v>Mauritania</v>
      </c>
      <c r="AG975">
        <v>61.2</v>
      </c>
      <c r="AH975" s="8">
        <v>59.752283581503249</v>
      </c>
      <c r="AI975" s="8">
        <v>1.4477164184967535</v>
      </c>
      <c r="AJ975" s="8">
        <v>1.4625033765729023</v>
      </c>
      <c r="AK975" s="8">
        <v>1.0110717221589788E-2</v>
      </c>
      <c r="AL975" s="8">
        <v>0.31602784803804373</v>
      </c>
      <c r="AM975" s="8">
        <v>5.1005387799779956E-5</v>
      </c>
      <c r="AN975" s="8">
        <v>0.22222871718700732</v>
      </c>
      <c r="AO975" s="8">
        <v>0.28381234220890172</v>
      </c>
      <c r="AP975" s="8">
        <v>0.56216354207476293</v>
      </c>
      <c r="AQ975" s="8">
        <v>1.4625033765729023</v>
      </c>
    </row>
    <row r="976" spans="32:43" x14ac:dyDescent="0.25">
      <c r="AF976" t="str">
        <v>Mauritania</v>
      </c>
      <c r="AG976">
        <v>69</v>
      </c>
      <c r="AH976" s="8">
        <v>60.009014490862711</v>
      </c>
      <c r="AI976" s="8">
        <v>8.990985509137289</v>
      </c>
      <c r="AJ976" s="8">
        <v>9.0896602845906198</v>
      </c>
      <c r="AK976" s="8">
        <v>1.0855716535480583E-2</v>
      </c>
      <c r="AL976" s="8">
        <v>1.9634174218712206</v>
      </c>
      <c r="AM976" s="8">
        <v>2.1154079587348447E-3</v>
      </c>
      <c r="AN976" s="8">
        <v>0.22222871718700732</v>
      </c>
      <c r="AO976" s="8">
        <v>0.2843916860270938</v>
      </c>
      <c r="AP976" s="8">
        <v>1.4012199762604087</v>
      </c>
      <c r="AQ976" s="8">
        <v>9.0896602845906198</v>
      </c>
    </row>
    <row r="977" spans="32:43" x14ac:dyDescent="0.25">
      <c r="AF977" t="str">
        <v>Mauritania</v>
      </c>
      <c r="AG977">
        <v>66</v>
      </c>
      <c r="AH977" s="8">
        <v>59.25460799150968</v>
      </c>
      <c r="AI977" s="8">
        <v>6.7453920084903203</v>
      </c>
      <c r="AJ977" s="8">
        <v>6.8206456290194835</v>
      </c>
      <c r="AK977" s="8">
        <v>1.1033210728466128E-2</v>
      </c>
      <c r="AL977" s="8">
        <v>1.4731653833875347</v>
      </c>
      <c r="AM977" s="8">
        <v>1.2105792346701406E-3</v>
      </c>
      <c r="AN977" s="8">
        <v>0.22222871718700732</v>
      </c>
      <c r="AO977" s="8">
        <v>0.28627502944666966</v>
      </c>
      <c r="AP977" s="8">
        <v>1.2137402454345554</v>
      </c>
      <c r="AQ977" s="8">
        <v>6.8206456290194835</v>
      </c>
    </row>
    <row r="978" spans="32:43" x14ac:dyDescent="0.25">
      <c r="AF978" t="str">
        <v>Mauritius</v>
      </c>
      <c r="AG978">
        <v>74.2</v>
      </c>
      <c r="AH978" s="8">
        <v>73.462324463652948</v>
      </c>
      <c r="AI978" s="8">
        <v>0.73767553634705507</v>
      </c>
      <c r="AJ978" s="8">
        <v>0.74421945465922879</v>
      </c>
      <c r="AK978" s="8">
        <v>8.7929954950856041E-3</v>
      </c>
      <c r="AL978" s="8">
        <v>0.16092309075176514</v>
      </c>
      <c r="AM978" s="8">
        <v>1.1486275350319581E-5</v>
      </c>
      <c r="AN978" s="8">
        <v>0.22222871718700732</v>
      </c>
      <c r="AO978" s="8">
        <v>0.28684591072513077</v>
      </c>
      <c r="AP978" s="8">
        <v>0.40115220397221446</v>
      </c>
      <c r="AQ978" s="8">
        <v>0.74421945465922879</v>
      </c>
    </row>
    <row r="979" spans="32:43" x14ac:dyDescent="0.25">
      <c r="AF979" t="str">
        <v>Mauritius</v>
      </c>
      <c r="AG979">
        <v>74.099999999999994</v>
      </c>
      <c r="AH979" s="8">
        <v>73.925023281458223</v>
      </c>
      <c r="AI979" s="8">
        <v>0.17497671854177099</v>
      </c>
      <c r="AJ979" s="8">
        <v>0.1765003065264508</v>
      </c>
      <c r="AK979" s="8">
        <v>8.6322115505871842E-3</v>
      </c>
      <c r="AL979" s="8">
        <v>3.8167879380972922E-2</v>
      </c>
      <c r="AM979" s="8">
        <v>6.3423957569430315E-7</v>
      </c>
      <c r="AN979" s="8">
        <v>0.22222871718700732</v>
      </c>
      <c r="AO979" s="8">
        <v>0.28832952616001806</v>
      </c>
      <c r="AP979" s="8">
        <v>0.19536601388412705</v>
      </c>
      <c r="AQ979" s="8">
        <v>0.1765003065264508</v>
      </c>
    </row>
    <row r="980" spans="32:43" x14ac:dyDescent="0.25">
      <c r="AF980" t="str">
        <v>Mauritius</v>
      </c>
      <c r="AG980">
        <v>73.900000000000006</v>
      </c>
      <c r="AH980" s="8">
        <v>72.972900828329131</v>
      </c>
      <c r="AI980" s="8">
        <v>0.92709917167087497</v>
      </c>
      <c r="AJ980" s="8">
        <v>0.93504161500082483</v>
      </c>
      <c r="AK980" s="8">
        <v>8.4942137360837291E-3</v>
      </c>
      <c r="AL980" s="8">
        <v>0.20221516951732763</v>
      </c>
      <c r="AM980" s="8">
        <v>1.7515615364774708E-5</v>
      </c>
      <c r="AN980" s="8">
        <v>0.22222871718700732</v>
      </c>
      <c r="AO980" s="8">
        <v>0.28901934492566839</v>
      </c>
      <c r="AP980" s="8">
        <v>0.44968341032033593</v>
      </c>
      <c r="AQ980" s="8">
        <v>0.93504161500082483</v>
      </c>
    </row>
    <row r="981" spans="32:43" x14ac:dyDescent="0.25">
      <c r="AF981" t="str">
        <v>Mauritius</v>
      </c>
      <c r="AG981">
        <v>73.599999999999994</v>
      </c>
      <c r="AH981" s="8">
        <v>72.678083306140522</v>
      </c>
      <c r="AI981" s="8">
        <v>0.9219166938594725</v>
      </c>
      <c r="AJ981" s="8">
        <v>0.9297373666167168</v>
      </c>
      <c r="AK981" s="8">
        <v>8.4117010223042667E-3</v>
      </c>
      <c r="AL981" s="8">
        <v>0.20107642157467479</v>
      </c>
      <c r="AM981" s="8">
        <v>1.7149234330681827E-5</v>
      </c>
      <c r="AN981" s="8">
        <v>0.22222871718700732</v>
      </c>
      <c r="AO981" s="8">
        <v>0.29222453182684771</v>
      </c>
      <c r="AP981" s="8">
        <v>0.44841545644042513</v>
      </c>
      <c r="AQ981" s="8">
        <v>0.9297373666167168</v>
      </c>
    </row>
    <row r="982" spans="32:43" x14ac:dyDescent="0.25">
      <c r="AF982" t="str">
        <v>Mauritius</v>
      </c>
      <c r="AG982">
        <v>73.3</v>
      </c>
      <c r="AH982" s="8">
        <v>71.703038258182687</v>
      </c>
      <c r="AI982" s="8">
        <v>1.5969617418173101</v>
      </c>
      <c r="AJ982" s="8">
        <v>1.6111047783064236</v>
      </c>
      <c r="AK982" s="8">
        <v>8.7784709471102687E-3</v>
      </c>
      <c r="AL982" s="8">
        <v>0.34837286014029611</v>
      </c>
      <c r="AM982" s="8">
        <v>5.374112857443586E-5</v>
      </c>
      <c r="AN982" s="8">
        <v>0.22222871718700732</v>
      </c>
      <c r="AO982" s="8">
        <v>0.29241377808001745</v>
      </c>
      <c r="AP982" s="8">
        <v>0.59023119211059671</v>
      </c>
      <c r="AQ982" s="8">
        <v>1.6111047783064236</v>
      </c>
    </row>
    <row r="983" spans="32:43" x14ac:dyDescent="0.25">
      <c r="AF983" t="str">
        <v>Mauritius</v>
      </c>
      <c r="AG983">
        <v>72.8</v>
      </c>
      <c r="AH983" s="8">
        <v>72.07887808974732</v>
      </c>
      <c r="AI983" s="8">
        <v>0.72112191025267691</v>
      </c>
      <c r="AJ983" s="8">
        <v>0.72741518336177724</v>
      </c>
      <c r="AK983" s="8">
        <v>8.6515558831418947E-3</v>
      </c>
      <c r="AL983" s="8">
        <v>0.15730071322962372</v>
      </c>
      <c r="AM983" s="8">
        <v>1.0796904897381766E-5</v>
      </c>
      <c r="AN983" s="8">
        <v>0.22222871718700732</v>
      </c>
      <c r="AO983" s="8">
        <v>0.29255909814264586</v>
      </c>
      <c r="AP983" s="8">
        <v>0.39661153945595645</v>
      </c>
      <c r="AQ983" s="8">
        <v>0.72741518336177724</v>
      </c>
    </row>
    <row r="984" spans="32:43" x14ac:dyDescent="0.25">
      <c r="AF984" t="str">
        <v>Mauritius</v>
      </c>
      <c r="AG984">
        <v>72.7</v>
      </c>
      <c r="AH984" s="8">
        <v>71.102841391986431</v>
      </c>
      <c r="AI984" s="8">
        <v>1.5971586080135722</v>
      </c>
      <c r="AJ984" s="8">
        <v>1.6118311156091814</v>
      </c>
      <c r="AK984" s="8">
        <v>9.1030055528265701E-3</v>
      </c>
      <c r="AL984" s="8">
        <v>0.34847285716764559</v>
      </c>
      <c r="AM984" s="8">
        <v>5.5778163792544029E-5</v>
      </c>
      <c r="AN984" s="8">
        <v>0.22222871718700732</v>
      </c>
      <c r="AO984" s="8">
        <v>0.29331635296504527</v>
      </c>
      <c r="AP984" s="8">
        <v>0.59031589608246671</v>
      </c>
      <c r="AQ984" s="8">
        <v>1.6118311156091814</v>
      </c>
    </row>
    <row r="985" spans="32:43" x14ac:dyDescent="0.25">
      <c r="AF985" t="str">
        <v>Mauritius</v>
      </c>
      <c r="AG985">
        <v>72.900000000000006</v>
      </c>
      <c r="AH985" s="8">
        <v>71.238607830452167</v>
      </c>
      <c r="AI985" s="8">
        <v>1.6613921695478382</v>
      </c>
      <c r="AJ985" s="8">
        <v>1.6764612397049092</v>
      </c>
      <c r="AK985" s="8">
        <v>8.9886182872463277E-3</v>
      </c>
      <c r="AL985" s="8">
        <v>0.36246660772344791</v>
      </c>
      <c r="AM985" s="8">
        <v>5.958271744215986E-5</v>
      </c>
      <c r="AN985" s="8">
        <v>0.22222871718700732</v>
      </c>
      <c r="AO985" s="8">
        <v>0.29369943893783179</v>
      </c>
      <c r="AP985" s="8">
        <v>0.6020519975246722</v>
      </c>
      <c r="AQ985" s="8">
        <v>1.6764612397049092</v>
      </c>
    </row>
    <row r="986" spans="32:43" x14ac:dyDescent="0.25">
      <c r="AF986" t="str">
        <v>Mauritius</v>
      </c>
      <c r="AG986">
        <v>71.8</v>
      </c>
      <c r="AH986" s="8">
        <v>71.462897200430277</v>
      </c>
      <c r="AI986" s="8">
        <v>0.33710279956972045</v>
      </c>
      <c r="AJ986" s="8">
        <v>0.34026744110143115</v>
      </c>
      <c r="AK986" s="8">
        <v>9.3004535534369128E-3</v>
      </c>
      <c r="AL986" s="8">
        <v>7.35574292052186E-2</v>
      </c>
      <c r="AM986" s="8">
        <v>2.5397165749644383E-6</v>
      </c>
      <c r="AN986" s="8">
        <v>0.22222871718700732</v>
      </c>
      <c r="AO986" s="8">
        <v>0.29434644794887305</v>
      </c>
      <c r="AP986" s="8">
        <v>0.27121472896068644</v>
      </c>
      <c r="AQ986" s="8">
        <v>0.34026744110143115</v>
      </c>
    </row>
    <row r="987" spans="32:43" x14ac:dyDescent="0.25">
      <c r="AF987" t="str">
        <v>Mauritius</v>
      </c>
      <c r="AG987">
        <v>72.099999999999994</v>
      </c>
      <c r="AH987" s="8">
        <v>70.054788433158834</v>
      </c>
      <c r="AI987" s="8">
        <v>2.0452115668411608</v>
      </c>
      <c r="AJ987" s="8">
        <v>2.0648851615918411</v>
      </c>
      <c r="AK987" s="8">
        <v>9.5276943805987415E-3</v>
      </c>
      <c r="AL987" s="8">
        <v>0.44632605180637991</v>
      </c>
      <c r="AM987" s="8">
        <v>9.5812011861489408E-5</v>
      </c>
      <c r="AN987" s="8">
        <v>0.22222871718700732</v>
      </c>
      <c r="AO987" s="8">
        <v>0.29478597854097016</v>
      </c>
      <c r="AP987" s="8">
        <v>0.66807638171572858</v>
      </c>
      <c r="AQ987" s="8">
        <v>2.0648851615918411</v>
      </c>
    </row>
    <row r="988" spans="32:43" x14ac:dyDescent="0.25">
      <c r="AF988" t="str">
        <v>Mauritius</v>
      </c>
      <c r="AG988">
        <v>71.900000000000006</v>
      </c>
      <c r="AH988" s="8">
        <v>70.346658119738208</v>
      </c>
      <c r="AI988" s="8">
        <v>1.5533418802617973</v>
      </c>
      <c r="AJ988" s="8">
        <v>1.5691503802284461</v>
      </c>
      <c r="AK988" s="8">
        <v>1.0074560198842876E-2</v>
      </c>
      <c r="AL988" s="8">
        <v>0.33907906291967266</v>
      </c>
      <c r="AM988" s="8">
        <v>5.8505347594101061E-5</v>
      </c>
      <c r="AN988" s="8">
        <v>0.22222871718700732</v>
      </c>
      <c r="AO988" s="8">
        <v>0.29528001553963851</v>
      </c>
      <c r="AP988" s="8">
        <v>0.58230495697673113</v>
      </c>
      <c r="AQ988" s="8">
        <v>1.5691503802284461</v>
      </c>
    </row>
    <row r="989" spans="32:43" x14ac:dyDescent="0.25">
      <c r="AF989" t="str">
        <v>Mauritius</v>
      </c>
      <c r="AG989">
        <v>71.5</v>
      </c>
      <c r="AH989" s="8">
        <v>69.464422421075696</v>
      </c>
      <c r="AI989" s="8">
        <v>2.035577578924304</v>
      </c>
      <c r="AJ989" s="8">
        <v>2.0579776838557695</v>
      </c>
      <c r="AK989" s="8">
        <v>1.0884522756095725E-2</v>
      </c>
      <c r="AL989" s="8">
        <v>0.44452820836488582</v>
      </c>
      <c r="AM989" s="8">
        <v>1.0872540866938281E-4</v>
      </c>
      <c r="AN989" s="8">
        <v>0.22222871718700732</v>
      </c>
      <c r="AO989" s="8">
        <v>0.29534652653579591</v>
      </c>
      <c r="AP989" s="8">
        <v>0.66672948664723519</v>
      </c>
      <c r="AQ989" s="8">
        <v>2.0579776838557695</v>
      </c>
    </row>
    <row r="990" spans="32:43" x14ac:dyDescent="0.25">
      <c r="AF990" t="str">
        <v>Mauritius</v>
      </c>
      <c r="AG990">
        <v>71.5</v>
      </c>
      <c r="AH990" s="8">
        <v>69.256241364366886</v>
      </c>
      <c r="AI990" s="8">
        <v>2.2437586356331138</v>
      </c>
      <c r="AJ990" s="8">
        <v>2.2726716087332761</v>
      </c>
      <c r="AK990" s="8">
        <v>1.272201975378112E-2</v>
      </c>
      <c r="AL990" s="8">
        <v>0.49044642961284085</v>
      </c>
      <c r="AM990" s="8">
        <v>1.5497790066363784E-4</v>
      </c>
      <c r="AN990" s="8">
        <v>0.22222871718700732</v>
      </c>
      <c r="AO990" s="8">
        <v>0.29566424460202367</v>
      </c>
      <c r="AP990" s="8">
        <v>0.70031880569697746</v>
      </c>
      <c r="AQ990" s="8">
        <v>2.2726716087332761</v>
      </c>
    </row>
    <row r="991" spans="32:43" x14ac:dyDescent="0.25">
      <c r="AF991" t="str">
        <v>Mauritius</v>
      </c>
      <c r="AG991">
        <v>71.5</v>
      </c>
      <c r="AH991" s="8">
        <v>69.638419954972377</v>
      </c>
      <c r="AI991" s="8">
        <v>1.8615800450276225</v>
      </c>
      <c r="AJ991" s="8">
        <v>1.8908584988084922</v>
      </c>
      <c r="AK991" s="8">
        <v>1.5484211959445481E-2</v>
      </c>
      <c r="AL991" s="8">
        <v>0.4074792871305063</v>
      </c>
      <c r="AM991" s="8">
        <v>1.3057123213557341E-4</v>
      </c>
      <c r="AN991" s="8">
        <v>0.22222871718700732</v>
      </c>
      <c r="AO991" s="8">
        <v>0.29644062594369347</v>
      </c>
      <c r="AP991" s="8">
        <v>0.63834104296254235</v>
      </c>
      <c r="AQ991" s="8">
        <v>1.8908584988084922</v>
      </c>
    </row>
    <row r="992" spans="32:43" x14ac:dyDescent="0.25">
      <c r="AF992" t="str">
        <v>Mauritius</v>
      </c>
      <c r="AG992">
        <v>71</v>
      </c>
      <c r="AH992" s="8">
        <v>70.165696309838978</v>
      </c>
      <c r="AI992" s="8">
        <v>0.8343036901610219</v>
      </c>
      <c r="AJ992" s="8">
        <v>0.84851549858779851</v>
      </c>
      <c r="AK992" s="8">
        <v>1.6749026329430164E-2</v>
      </c>
      <c r="AL992" s="8">
        <v>0.18273727198168307</v>
      </c>
      <c r="AM992" s="8">
        <v>2.8441301018356611E-5</v>
      </c>
      <c r="AN992" s="8">
        <v>0.22222871718700732</v>
      </c>
      <c r="AO992" s="8">
        <v>0.29760171016970843</v>
      </c>
      <c r="AP992" s="8">
        <v>0.42747780291107873</v>
      </c>
      <c r="AQ992" s="8">
        <v>0.84851549858779851</v>
      </c>
    </row>
    <row r="993" spans="32:43" x14ac:dyDescent="0.25">
      <c r="AF993" t="str">
        <v>Mexico</v>
      </c>
      <c r="AG993">
        <v>76.599999999999994</v>
      </c>
      <c r="AH993" s="8">
        <v>71.956951537013424</v>
      </c>
      <c r="AI993" s="8">
        <v>4.6430484629865703</v>
      </c>
      <c r="AJ993" s="8">
        <v>4.6807934286241624</v>
      </c>
      <c r="AK993" s="8">
        <v>8.0637964937253035E-3</v>
      </c>
      <c r="AL993" s="8">
        <v>1.0125034491850609</v>
      </c>
      <c r="AM993" s="8">
        <v>4.1669553281433293E-4</v>
      </c>
      <c r="AN993" s="8">
        <v>0.22222871718700732</v>
      </c>
      <c r="AO993" s="8">
        <v>0.30175960398905083</v>
      </c>
      <c r="AP993" s="8">
        <v>1.006232303787282</v>
      </c>
      <c r="AQ993" s="8">
        <v>4.6807934286241624</v>
      </c>
    </row>
    <row r="994" spans="32:43" x14ac:dyDescent="0.25">
      <c r="AF994" t="str">
        <v>Mexico</v>
      </c>
      <c r="AG994">
        <v>76.599999999999994</v>
      </c>
      <c r="AH994" s="8">
        <v>75.169549347879325</v>
      </c>
      <c r="AI994" s="8">
        <v>1.430450652120669</v>
      </c>
      <c r="AJ994" s="8">
        <v>1.4434135464566096</v>
      </c>
      <c r="AK994" s="8">
        <v>8.9807209914045741E-3</v>
      </c>
      <c r="AL994" s="8">
        <v>0.31208075913646266</v>
      </c>
      <c r="AM994" s="8">
        <v>4.4129915182108269E-5</v>
      </c>
      <c r="AN994" s="8">
        <v>0.22222871718700732</v>
      </c>
      <c r="AO994" s="8">
        <v>0.30298381806474267</v>
      </c>
      <c r="AP994" s="8">
        <v>0.55864188809689397</v>
      </c>
      <c r="AQ994" s="8">
        <v>1.4434135464566096</v>
      </c>
    </row>
    <row r="995" spans="32:43" x14ac:dyDescent="0.25">
      <c r="AF995" t="str">
        <v>Mexico</v>
      </c>
      <c r="AG995">
        <v>76.3</v>
      </c>
      <c r="AH995" s="8">
        <v>71.053631369607714</v>
      </c>
      <c r="AI995" s="8">
        <v>5.2463686303922827</v>
      </c>
      <c r="AJ995" s="8">
        <v>5.2895083861582899</v>
      </c>
      <c r="AK995" s="8">
        <v>8.1557212157742313E-3</v>
      </c>
      <c r="AL995" s="8">
        <v>1.1441216969248595</v>
      </c>
      <c r="AM995" s="8">
        <v>5.3818715347374898E-4</v>
      </c>
      <c r="AN995" s="8">
        <v>0.22222871718700732</v>
      </c>
      <c r="AO995" s="8">
        <v>0.30512951903553265</v>
      </c>
      <c r="AP995" s="8">
        <v>1.0696362451435812</v>
      </c>
      <c r="AQ995" s="8">
        <v>5.2895083861582899</v>
      </c>
    </row>
    <row r="996" spans="32:43" x14ac:dyDescent="0.25">
      <c r="AF996" t="str">
        <v>Mexico</v>
      </c>
      <c r="AG996">
        <v>76.099999999999994</v>
      </c>
      <c r="AH996" s="8">
        <v>71.61156397859267</v>
      </c>
      <c r="AI996" s="8">
        <v>4.488436021407324</v>
      </c>
      <c r="AJ996" s="8">
        <v>4.5247403227808869</v>
      </c>
      <c r="AK996" s="8">
        <v>8.0235104743537171E-3</v>
      </c>
      <c r="AL996" s="8">
        <v>0.97876744275573735</v>
      </c>
      <c r="AM996" s="8">
        <v>3.8742895802198042E-4</v>
      </c>
      <c r="AN996" s="8">
        <v>0.22222871718700732</v>
      </c>
      <c r="AO996" s="8">
        <v>0.30761810467380779</v>
      </c>
      <c r="AP996" s="8">
        <v>0.98932676237719219</v>
      </c>
      <c r="AQ996" s="8">
        <v>4.5247403227808869</v>
      </c>
    </row>
    <row r="997" spans="32:43" x14ac:dyDescent="0.25">
      <c r="AF997" t="str">
        <v>Mexico</v>
      </c>
      <c r="AG997">
        <v>75.599999999999994</v>
      </c>
      <c r="AH997" s="8">
        <v>71.263857846048538</v>
      </c>
      <c r="AI997" s="8">
        <v>4.3361421539514566</v>
      </c>
      <c r="AJ997" s="8">
        <v>4.3719943651520694</v>
      </c>
      <c r="AK997" s="8">
        <v>8.2004248418937348E-3</v>
      </c>
      <c r="AL997" s="8">
        <v>0.94564192366270783</v>
      </c>
      <c r="AM997" s="8">
        <v>3.6968844339025508E-4</v>
      </c>
      <c r="AN997" s="8">
        <v>0.22222871718700732</v>
      </c>
      <c r="AO997" s="8">
        <v>0.30847623123136242</v>
      </c>
      <c r="AP997" s="8">
        <v>0.97244121861565891</v>
      </c>
      <c r="AQ997" s="8">
        <v>4.3719943651520694</v>
      </c>
    </row>
    <row r="998" spans="32:43" x14ac:dyDescent="0.25">
      <c r="AF998" t="str">
        <v>Mexico</v>
      </c>
      <c r="AG998">
        <v>75.7</v>
      </c>
      <c r="AH998" s="8">
        <v>75.261828822424491</v>
      </c>
      <c r="AI998" s="8">
        <v>0.43817117757551216</v>
      </c>
      <c r="AJ998" s="8">
        <v>0.44233443138575862</v>
      </c>
      <c r="AK998" s="8">
        <v>9.4120048425886133E-3</v>
      </c>
      <c r="AL998" s="8">
        <v>9.5616411775772348E-2</v>
      </c>
      <c r="AM998" s="8">
        <v>4.3433414174533017E-6</v>
      </c>
      <c r="AN998" s="8">
        <v>0.22222871718700732</v>
      </c>
      <c r="AO998" s="8">
        <v>0.30858594919375015</v>
      </c>
      <c r="AP998" s="8">
        <v>0.30921903527398237</v>
      </c>
      <c r="AQ998" s="8">
        <v>0.44233443138575862</v>
      </c>
    </row>
    <row r="999" spans="32:43" x14ac:dyDescent="0.25">
      <c r="AF999" t="str">
        <v>Mexico</v>
      </c>
      <c r="AG999">
        <v>75.599999999999994</v>
      </c>
      <c r="AH999" s="8">
        <v>71.106719562644102</v>
      </c>
      <c r="AI999" s="8">
        <v>4.4932804373558923</v>
      </c>
      <c r="AJ999" s="8">
        <v>4.5318197633177135</v>
      </c>
      <c r="AK999" s="8">
        <v>8.50416123645799E-3</v>
      </c>
      <c r="AL999" s="8">
        <v>0.98006130416224024</v>
      </c>
      <c r="AM999" s="8">
        <v>4.1192398351274165E-4</v>
      </c>
      <c r="AN999" s="8">
        <v>0.22222871718700732</v>
      </c>
      <c r="AO999" s="8">
        <v>0.30978651351578079</v>
      </c>
      <c r="AP999" s="8">
        <v>0.98998045645469201</v>
      </c>
      <c r="AQ999" s="8">
        <v>4.5318197633177135</v>
      </c>
    </row>
    <row r="1000" spans="32:43" x14ac:dyDescent="0.25">
      <c r="AF1000" t="str">
        <v>Mexico</v>
      </c>
      <c r="AG1000">
        <v>76</v>
      </c>
      <c r="AH1000" s="8">
        <v>70.330356424521256</v>
      </c>
      <c r="AI1000" s="8">
        <v>5.6696435754787444</v>
      </c>
      <c r="AJ1000" s="8">
        <v>5.7189957430673815</v>
      </c>
      <c r="AK1000" s="8">
        <v>8.6295164056490042E-3</v>
      </c>
      <c r="AL1000" s="8">
        <v>1.2367244041063052</v>
      </c>
      <c r="AM1000" s="8">
        <v>6.6568127401910829E-4</v>
      </c>
      <c r="AN1000" s="8">
        <v>0.22222871718700732</v>
      </c>
      <c r="AO1000" s="8">
        <v>0.31116946006923779</v>
      </c>
      <c r="AP1000" s="8">
        <v>1.1120811139958746</v>
      </c>
      <c r="AQ1000" s="8">
        <v>5.7189957430673815</v>
      </c>
    </row>
    <row r="1001" spans="32:43" x14ac:dyDescent="0.25">
      <c r="AF1001" t="str">
        <v>Mexico</v>
      </c>
      <c r="AG1001">
        <v>75.8</v>
      </c>
      <c r="AH1001" s="8">
        <v>71.208911673457237</v>
      </c>
      <c r="AI1001" s="8">
        <v>4.59108832654276</v>
      </c>
      <c r="AJ1001" s="8">
        <v>4.633717361912379</v>
      </c>
      <c r="AK1001" s="8">
        <v>9.1997487201130011E-3</v>
      </c>
      <c r="AL1001" s="8">
        <v>1.0017463284595238</v>
      </c>
      <c r="AM1001" s="8">
        <v>4.6588140900965597E-4</v>
      </c>
      <c r="AN1001" s="8">
        <v>0.22222871718700732</v>
      </c>
      <c r="AO1001" s="8">
        <v>0.31208075913646266</v>
      </c>
      <c r="AP1001" s="8">
        <v>1.00087278335437</v>
      </c>
      <c r="AQ1001" s="8">
        <v>4.633717361912379</v>
      </c>
    </row>
    <row r="1002" spans="32:43" x14ac:dyDescent="0.25">
      <c r="AF1002" t="str">
        <v>Mexico</v>
      </c>
      <c r="AG1002">
        <v>75.3</v>
      </c>
      <c r="AH1002" s="8">
        <v>70.451756858626183</v>
      </c>
      <c r="AI1002" s="8">
        <v>4.8482431413738141</v>
      </c>
      <c r="AJ1002" s="8">
        <v>4.8945360064132073</v>
      </c>
      <c r="AK1002" s="8">
        <v>9.4580701784063546E-3</v>
      </c>
      <c r="AL1002" s="8">
        <v>1.0579938057000158</v>
      </c>
      <c r="AM1002" s="8">
        <v>5.3439935153542996E-4</v>
      </c>
      <c r="AN1002" s="8">
        <v>0.22222871718700732</v>
      </c>
      <c r="AO1002" s="8">
        <v>0.31489255818019324</v>
      </c>
      <c r="AP1002" s="8">
        <v>1.0285882585855313</v>
      </c>
      <c r="AQ1002" s="8">
        <v>4.8945360064132073</v>
      </c>
    </row>
    <row r="1003" spans="32:43" x14ac:dyDescent="0.25">
      <c r="AF1003" t="str">
        <v>Mexico</v>
      </c>
      <c r="AG1003">
        <v>75.400000000000006</v>
      </c>
      <c r="AH1003" s="8">
        <v>70.898997254589361</v>
      </c>
      <c r="AI1003" s="8">
        <v>4.5010027454106449</v>
      </c>
      <c r="AJ1003" s="8">
        <v>4.5470534995258429</v>
      </c>
      <c r="AK1003" s="8">
        <v>1.0127603319380485E-2</v>
      </c>
      <c r="AL1003" s="8">
        <v>0.98255039871293914</v>
      </c>
      <c r="AM1003" s="8">
        <v>4.9386374506140654E-4</v>
      </c>
      <c r="AN1003" s="8">
        <v>0.22222871718700732</v>
      </c>
      <c r="AO1003" s="8">
        <v>0.31602784803804373</v>
      </c>
      <c r="AP1003" s="8">
        <v>0.99123680254162227</v>
      </c>
      <c r="AQ1003" s="8">
        <v>4.5470534995258429</v>
      </c>
    </row>
    <row r="1004" spans="32:43" x14ac:dyDescent="0.25">
      <c r="AF1004" t="str">
        <v>Mexico</v>
      </c>
      <c r="AG1004">
        <v>75</v>
      </c>
      <c r="AH1004" s="8">
        <v>70.127425107044616</v>
      </c>
      <c r="AI1004" s="8">
        <v>4.8725748929553845</v>
      </c>
      <c r="AJ1004" s="8">
        <v>4.9264054846482308</v>
      </c>
      <c r="AK1004" s="8">
        <v>1.0926951072256327E-2</v>
      </c>
      <c r="AL1004" s="8">
        <v>1.064092799340167</v>
      </c>
      <c r="AM1004" s="8">
        <v>6.2546014827124293E-4</v>
      </c>
      <c r="AN1004" s="8">
        <v>0.22222871718700732</v>
      </c>
      <c r="AO1004" s="8">
        <v>0.31638150077003196</v>
      </c>
      <c r="AP1004" s="8">
        <v>1.031548738228188</v>
      </c>
      <c r="AQ1004" s="8">
        <v>4.9264054846482308</v>
      </c>
    </row>
    <row r="1005" spans="32:43" x14ac:dyDescent="0.25">
      <c r="AF1005" t="str">
        <v>Mexico</v>
      </c>
      <c r="AG1005">
        <v>75</v>
      </c>
      <c r="AH1005" s="8">
        <v>69.424741997959813</v>
      </c>
      <c r="AI1005" s="8">
        <v>5.5752580020401865</v>
      </c>
      <c r="AJ1005" s="8">
        <v>5.6467090792592858</v>
      </c>
      <c r="AK1005" s="8">
        <v>1.265357860944934E-2</v>
      </c>
      <c r="AL1005" s="8">
        <v>1.2186117372291658</v>
      </c>
      <c r="AM1005" s="8">
        <v>9.5157829822382976E-4</v>
      </c>
      <c r="AN1005" s="8">
        <v>0.22222871718700732</v>
      </c>
      <c r="AO1005" s="8">
        <v>0.31692746457756449</v>
      </c>
      <c r="AP1005" s="8">
        <v>1.10390748581082</v>
      </c>
      <c r="AQ1005" s="8">
        <v>5.6467090792592858</v>
      </c>
    </row>
    <row r="1006" spans="32:43" x14ac:dyDescent="0.25">
      <c r="AF1006" t="str">
        <v>Mexico</v>
      </c>
      <c r="AG1006">
        <v>75</v>
      </c>
      <c r="AH1006" s="8">
        <v>70.234178095357763</v>
      </c>
      <c r="AI1006" s="8">
        <v>4.7658219046422374</v>
      </c>
      <c r="AJ1006" s="8">
        <v>4.8408962408935379</v>
      </c>
      <c r="AK1006" s="8">
        <v>1.5508354758176605E-2</v>
      </c>
      <c r="AL1006" s="8">
        <v>1.0431985070720127</v>
      </c>
      <c r="AM1006" s="8">
        <v>8.5715154093742463E-4</v>
      </c>
      <c r="AN1006" s="8">
        <v>0.22222871718700732</v>
      </c>
      <c r="AO1006" s="8">
        <v>0.31787123634932829</v>
      </c>
      <c r="AP1006" s="8">
        <v>1.0213708959393804</v>
      </c>
      <c r="AQ1006" s="8">
        <v>4.8408962408935379</v>
      </c>
    </row>
    <row r="1007" spans="32:43" x14ac:dyDescent="0.25">
      <c r="AF1007" t="str">
        <v>Mexico</v>
      </c>
      <c r="AG1007">
        <v>74.8</v>
      </c>
      <c r="AH1007" s="8">
        <v>70.503423759566687</v>
      </c>
      <c r="AI1007" s="8">
        <v>4.2965762404333105</v>
      </c>
      <c r="AJ1007" s="8">
        <v>4.3700177032101326</v>
      </c>
      <c r="AK1007" s="8">
        <v>1.6805758640948583E-2</v>
      </c>
      <c r="AL1007" s="8">
        <v>0.94110487846721191</v>
      </c>
      <c r="AM1007" s="8">
        <v>7.5694591505636062E-4</v>
      </c>
      <c r="AN1007" s="8">
        <v>0.22222871718700732</v>
      </c>
      <c r="AO1007" s="8">
        <v>0.31987493014358276</v>
      </c>
      <c r="AP1007" s="8">
        <v>0.97010560170901594</v>
      </c>
      <c r="AQ1007" s="8">
        <v>4.3700177032101326</v>
      </c>
    </row>
    <row r="1008" spans="32:43" x14ac:dyDescent="0.25">
      <c r="AF1008" t="str">
        <v>Mongolia</v>
      </c>
      <c r="AG1008">
        <v>68.400000000000006</v>
      </c>
      <c r="AH1008" s="8">
        <v>71.250739323862433</v>
      </c>
      <c r="AI1008" s="8">
        <v>-2.8507393238624275</v>
      </c>
      <c r="AJ1008" s="8">
        <v>-2.8767681638715952</v>
      </c>
      <c r="AK1008" s="8">
        <v>9.0479449599225083E-3</v>
      </c>
      <c r="AL1008" s="8">
        <v>-0.621965579002558</v>
      </c>
      <c r="AM1008" s="8">
        <v>1.7660378725265345E-4</v>
      </c>
      <c r="AN1008" s="8">
        <v>0.27870266916975811</v>
      </c>
      <c r="AO1008" s="8">
        <v>0.32189756781654821</v>
      </c>
      <c r="AP1008" s="8">
        <v>0.78864794363680302</v>
      </c>
      <c r="AQ1008" s="8">
        <v>-2.8767681638715952</v>
      </c>
    </row>
    <row r="1009" spans="32:43" x14ac:dyDescent="0.25">
      <c r="AF1009" t="str">
        <v>Mongolia</v>
      </c>
      <c r="AG1009">
        <v>68.099999999999994</v>
      </c>
      <c r="AH1009" s="8">
        <v>70.90562883204268</v>
      </c>
      <c r="AI1009" s="8">
        <v>-2.8056288320426859</v>
      </c>
      <c r="AJ1009" s="8">
        <v>-2.8313977830672759</v>
      </c>
      <c r="AK1009" s="8">
        <v>9.1011412026587406E-3</v>
      </c>
      <c r="AL1009" s="8">
        <v>-0.61213994064408705</v>
      </c>
      <c r="AM1009" s="8">
        <v>1.7208299761907971E-4</v>
      </c>
      <c r="AN1009" s="8">
        <v>0.27870266916975811</v>
      </c>
      <c r="AO1009" s="8">
        <v>0.32245229780077</v>
      </c>
      <c r="AP1009" s="8">
        <v>0.78239372482407288</v>
      </c>
      <c r="AQ1009" s="8">
        <v>-2.8313977830672759</v>
      </c>
    </row>
    <row r="1010" spans="32:43" x14ac:dyDescent="0.25">
      <c r="AF1010" t="str">
        <v>Mongolia</v>
      </c>
      <c r="AG1010">
        <v>67.8</v>
      </c>
      <c r="AH1010" s="8">
        <v>70.673592809756713</v>
      </c>
      <c r="AI1010" s="8">
        <v>-2.8735928097567154</v>
      </c>
      <c r="AJ1010" s="8">
        <v>-2.9005738213094343</v>
      </c>
      <c r="AK1010" s="8">
        <v>9.3019565144316051E-3</v>
      </c>
      <c r="AL1010" s="8">
        <v>-0.62703205156701525</v>
      </c>
      <c r="AM1010" s="8">
        <v>1.8457908373741323E-4</v>
      </c>
      <c r="AN1010" s="8">
        <v>0.27870266916975811</v>
      </c>
      <c r="AO1010" s="8">
        <v>0.32458673507698538</v>
      </c>
      <c r="AP1010" s="8">
        <v>0.79185355436912397</v>
      </c>
      <c r="AQ1010" s="8">
        <v>-2.9005738213094343</v>
      </c>
    </row>
    <row r="1011" spans="32:43" x14ac:dyDescent="0.25">
      <c r="AF1011" t="str">
        <v>Mongolia</v>
      </c>
      <c r="AG1011">
        <v>67.3</v>
      </c>
      <c r="AH1011" s="8">
        <v>70.494179353980428</v>
      </c>
      <c r="AI1011" s="8">
        <v>-3.1941793539804308</v>
      </c>
      <c r="AJ1011" s="8">
        <v>-3.2242135857386911</v>
      </c>
      <c r="AK1011" s="8">
        <v>9.3152115886824503E-3</v>
      </c>
      <c r="AL1011" s="8">
        <v>-0.69699027132456348</v>
      </c>
      <c r="AM1011" s="8">
        <v>2.2839188355937707E-4</v>
      </c>
      <c r="AN1011" s="8">
        <v>0.27870266916975811</v>
      </c>
      <c r="AO1011" s="8">
        <v>0.3252433887567554</v>
      </c>
      <c r="AP1011" s="8">
        <v>0.83485943207498314</v>
      </c>
      <c r="AQ1011" s="8">
        <v>-3.2242135857386911</v>
      </c>
    </row>
    <row r="1012" spans="32:43" x14ac:dyDescent="0.25">
      <c r="AF1012" t="str">
        <v>Mongolia</v>
      </c>
      <c r="AG1012">
        <v>66.3</v>
      </c>
      <c r="AH1012" s="8">
        <v>76.766278576652908</v>
      </c>
      <c r="AI1012" s="8">
        <v>-10.466278576652911</v>
      </c>
      <c r="AJ1012" s="8">
        <v>-10.567418703680058</v>
      </c>
      <c r="AK1012" s="8">
        <v>9.5709396838724817E-3</v>
      </c>
      <c r="AL1012" s="8">
        <v>-2.2841034406381984</v>
      </c>
      <c r="AM1012" s="8">
        <v>2.520767234157725E-3</v>
      </c>
      <c r="AN1012" s="8">
        <v>0.27870266916975811</v>
      </c>
      <c r="AO1012" s="8">
        <v>0.32567831180597356</v>
      </c>
      <c r="AP1012" s="8">
        <v>1.5113250612089375</v>
      </c>
      <c r="AQ1012" s="8">
        <v>-10.567418703680058</v>
      </c>
    </row>
    <row r="1013" spans="32:43" x14ac:dyDescent="0.25">
      <c r="AF1013" t="str">
        <v>Mongolia</v>
      </c>
      <c r="AG1013">
        <v>66.900000000000006</v>
      </c>
      <c r="AH1013" s="8">
        <v>69.402455829696365</v>
      </c>
      <c r="AI1013" s="8">
        <v>-2.502455829696359</v>
      </c>
      <c r="AJ1013" s="8">
        <v>-2.5252898929787686</v>
      </c>
      <c r="AK1013" s="8">
        <v>9.0421552574603686E-3</v>
      </c>
      <c r="AL1013" s="8">
        <v>-0.54597655746055185</v>
      </c>
      <c r="AM1013" s="8">
        <v>1.3599870587742714E-4</v>
      </c>
      <c r="AN1013" s="8">
        <v>0.27870266916975811</v>
      </c>
      <c r="AO1013" s="8">
        <v>0.32594565338894177</v>
      </c>
      <c r="AP1013" s="8">
        <v>0.73890226516133506</v>
      </c>
      <c r="AQ1013" s="8">
        <v>-2.5252898929787686</v>
      </c>
    </row>
    <row r="1014" spans="32:43" x14ac:dyDescent="0.25">
      <c r="AF1014" t="str">
        <v>Mongolia</v>
      </c>
      <c r="AG1014">
        <v>67.400000000000006</v>
      </c>
      <c r="AH1014" s="8">
        <v>68.976955646821182</v>
      </c>
      <c r="AI1014" s="8">
        <v>-1.5769556468211761</v>
      </c>
      <c r="AJ1014" s="8">
        <v>-1.5912857062855723</v>
      </c>
      <c r="AK1014" s="8">
        <v>9.0053341193178545E-3</v>
      </c>
      <c r="AL1014" s="8">
        <v>-0.3440479587152197</v>
      </c>
      <c r="AM1014" s="8">
        <v>5.3781943138715196E-5</v>
      </c>
      <c r="AN1014" s="8">
        <v>0.27870266916975811</v>
      </c>
      <c r="AO1014" s="8">
        <v>0.32709942138094528</v>
      </c>
      <c r="AP1014" s="8">
        <v>0.58655601498511611</v>
      </c>
      <c r="AQ1014" s="8">
        <v>-1.5912857062855723</v>
      </c>
    </row>
    <row r="1015" spans="32:43" x14ac:dyDescent="0.25">
      <c r="AF1015" t="str">
        <v>Mongolia</v>
      </c>
      <c r="AG1015">
        <v>65.900000000000006</v>
      </c>
      <c r="AH1015" s="8">
        <v>74.6555803384976</v>
      </c>
      <c r="AI1015" s="8">
        <v>-8.7555803384975945</v>
      </c>
      <c r="AJ1015" s="8">
        <v>-8.8393291299944146</v>
      </c>
      <c r="AK1015" s="8">
        <v>9.4745642192049263E-3</v>
      </c>
      <c r="AL1015" s="8">
        <v>-1.9106770470799492</v>
      </c>
      <c r="AM1015" s="8">
        <v>1.7459756748878813E-3</v>
      </c>
      <c r="AN1015" s="8">
        <v>0.27870266916975811</v>
      </c>
      <c r="AO1015" s="8">
        <v>0.32837056050313962</v>
      </c>
      <c r="AP1015" s="8">
        <v>1.3822724214422963</v>
      </c>
      <c r="AQ1015" s="8">
        <v>-8.8393291299944146</v>
      </c>
    </row>
    <row r="1016" spans="32:43" x14ac:dyDescent="0.25">
      <c r="AF1016" t="str">
        <v>Mongolia</v>
      </c>
      <c r="AG1016">
        <v>65</v>
      </c>
      <c r="AH1016" s="8">
        <v>66.591012868625327</v>
      </c>
      <c r="AI1016" s="8">
        <v>-1.5910128686253273</v>
      </c>
      <c r="AJ1016" s="8">
        <v>-1.6064433456974914</v>
      </c>
      <c r="AK1016" s="8">
        <v>9.6053664845954026E-3</v>
      </c>
      <c r="AL1016" s="8">
        <v>-0.34721998855618841</v>
      </c>
      <c r="AM1016" s="8">
        <v>5.8463539167895042E-5</v>
      </c>
      <c r="AN1016" s="8">
        <v>0.27870266916975811</v>
      </c>
      <c r="AO1016" s="8">
        <v>0.32858060977301579</v>
      </c>
      <c r="AP1016" s="8">
        <v>0.58925375565726212</v>
      </c>
      <c r="AQ1016" s="8">
        <v>-1.6064433456974914</v>
      </c>
    </row>
    <row r="1017" spans="32:43" x14ac:dyDescent="0.25">
      <c r="AF1017" t="str">
        <v>Mongolia</v>
      </c>
      <c r="AG1017">
        <v>64.5</v>
      </c>
      <c r="AH1017" s="8">
        <v>64.451937657254376</v>
      </c>
      <c r="AI1017" s="8">
        <v>4.806234274562371E-2</v>
      </c>
      <c r="AJ1017" s="8">
        <v>4.8536163346798292E-2</v>
      </c>
      <c r="AK1017" s="8">
        <v>9.7622178701901475E-3</v>
      </c>
      <c r="AL1017" s="8">
        <v>1.0489876016479879E-2</v>
      </c>
      <c r="AM1017" s="8">
        <v>5.4240004621283436E-8</v>
      </c>
      <c r="AN1017" s="8">
        <v>0.29295400660571058</v>
      </c>
      <c r="AO1017" s="8">
        <v>0.32973774728370392</v>
      </c>
      <c r="AP1017" s="8">
        <v>0.1024200957648443</v>
      </c>
      <c r="AQ1017" s="8">
        <v>4.8536163346798292E-2</v>
      </c>
    </row>
    <row r="1018" spans="32:43" x14ac:dyDescent="0.25">
      <c r="AF1018" t="str">
        <v>Mongolia</v>
      </c>
      <c r="AG1018">
        <v>64</v>
      </c>
      <c r="AH1018" s="8">
        <v>63.791532526048314</v>
      </c>
      <c r="AI1018" s="8">
        <v>0.20846747395168563</v>
      </c>
      <c r="AJ1018" s="8">
        <v>0.21060897773485418</v>
      </c>
      <c r="AK1018" s="8">
        <v>1.0168150504317968E-2</v>
      </c>
      <c r="AL1018" s="8">
        <v>4.5508524763746699E-2</v>
      </c>
      <c r="AM1018" s="8">
        <v>1.0637413975707687E-6</v>
      </c>
      <c r="AN1018" s="8">
        <v>0.29295400660571058</v>
      </c>
      <c r="AO1018" s="8">
        <v>0.33137120730951258</v>
      </c>
      <c r="AP1018" s="8">
        <v>0.21332727149557484</v>
      </c>
      <c r="AQ1018" s="8">
        <v>0.21060897773485418</v>
      </c>
    </row>
    <row r="1019" spans="32:43" x14ac:dyDescent="0.25">
      <c r="AF1019" t="str">
        <v>Mongolia</v>
      </c>
      <c r="AG1019">
        <v>64</v>
      </c>
      <c r="AH1019" s="8">
        <v>62.825583602623468</v>
      </c>
      <c r="AI1019" s="8">
        <v>1.1744163973765325</v>
      </c>
      <c r="AJ1019" s="8">
        <v>1.1873956489109034</v>
      </c>
      <c r="AK1019" s="8">
        <v>1.0930856573607668E-2</v>
      </c>
      <c r="AL1019" s="8">
        <v>0.25647435424308296</v>
      </c>
      <c r="AM1019" s="8">
        <v>3.6348411586619189E-5</v>
      </c>
      <c r="AN1019" s="8">
        <v>0.29295400660571058</v>
      </c>
      <c r="AO1019" s="8">
        <v>0.3322815209791003</v>
      </c>
      <c r="AP1019" s="8">
        <v>0.50643297112558039</v>
      </c>
      <c r="AQ1019" s="8">
        <v>1.1873956489109034</v>
      </c>
    </row>
    <row r="1020" spans="32:43" x14ac:dyDescent="0.25">
      <c r="AF1020" t="str">
        <v>Mongolia</v>
      </c>
      <c r="AG1020">
        <v>63.8</v>
      </c>
      <c r="AH1020" s="8">
        <v>62.641900763812011</v>
      </c>
      <c r="AI1020" s="8">
        <v>1.1580992361879865</v>
      </c>
      <c r="AJ1020" s="8">
        <v>1.1731003624597751</v>
      </c>
      <c r="AK1020" s="8">
        <v>1.2787589836161996E-2</v>
      </c>
      <c r="AL1020" s="8">
        <v>0.25314866262005276</v>
      </c>
      <c r="AM1020" s="8">
        <v>4.1504899883918183E-5</v>
      </c>
      <c r="AN1020" s="8">
        <v>0.29295400660571058</v>
      </c>
      <c r="AO1020" s="8">
        <v>0.33431095507032665</v>
      </c>
      <c r="AP1020" s="8">
        <v>0.50313881048876841</v>
      </c>
      <c r="AQ1020" s="8">
        <v>1.1731003624597751</v>
      </c>
    </row>
    <row r="1021" spans="32:43" x14ac:dyDescent="0.25">
      <c r="AF1021" t="str">
        <v>Mongolia</v>
      </c>
      <c r="AG1021">
        <v>63.2</v>
      </c>
      <c r="AH1021" s="8">
        <v>62.267538867433949</v>
      </c>
      <c r="AI1021" s="8">
        <v>0.93246113256605412</v>
      </c>
      <c r="AJ1021" s="8">
        <v>0.94752876504919481</v>
      </c>
      <c r="AK1021" s="8">
        <v>1.5902031726032505E-2</v>
      </c>
      <c r="AL1021" s="8">
        <v>0.20414875513450551</v>
      </c>
      <c r="AM1021" s="8">
        <v>3.3672685706933975E-5</v>
      </c>
      <c r="AN1021" s="8">
        <v>0.29295400660571058</v>
      </c>
      <c r="AO1021" s="8">
        <v>0.33697862223150615</v>
      </c>
      <c r="AP1021" s="8">
        <v>0.45182823631829994</v>
      </c>
      <c r="AQ1021" s="8">
        <v>0.94752876504919481</v>
      </c>
    </row>
    <row r="1022" spans="32:43" x14ac:dyDescent="0.25">
      <c r="AF1022" t="str">
        <v>Mongolia</v>
      </c>
      <c r="AG1022">
        <v>62.8</v>
      </c>
      <c r="AH1022" s="8">
        <v>61.922343931019768</v>
      </c>
      <c r="AI1022" s="8">
        <v>0.87765606898022952</v>
      </c>
      <c r="AJ1022" s="8">
        <v>0.89308130682043152</v>
      </c>
      <c r="AK1022" s="8">
        <v>1.7271930027422982E-2</v>
      </c>
      <c r="AL1022" s="8">
        <v>0.19228386586868101</v>
      </c>
      <c r="AM1022" s="8">
        <v>3.2491009354379526E-5</v>
      </c>
      <c r="AN1022" s="8">
        <v>0.29295400660571058</v>
      </c>
      <c r="AO1022" s="8">
        <v>0.33699370369278508</v>
      </c>
      <c r="AP1022" s="8">
        <v>0.43850184249177449</v>
      </c>
      <c r="AQ1022" s="8">
        <v>0.89308130682043152</v>
      </c>
    </row>
    <row r="1023" spans="32:43" x14ac:dyDescent="0.25">
      <c r="AF1023" t="str">
        <v>Montenegro</v>
      </c>
      <c r="AG1023">
        <v>75.900000000000006</v>
      </c>
      <c r="AH1023" s="8">
        <v>78.844292580103698</v>
      </c>
      <c r="AI1023" s="8">
        <v>-2.9442925801036921</v>
      </c>
      <c r="AJ1023" s="8">
        <v>-2.9718332076929252</v>
      </c>
      <c r="AK1023" s="8">
        <v>9.2672184690383505E-3</v>
      </c>
      <c r="AL1023" s="8">
        <v>-0.6424478250101856</v>
      </c>
      <c r="AM1023" s="8">
        <v>1.9303612847395538E-4</v>
      </c>
      <c r="AN1023" s="8">
        <v>0.29295400660571058</v>
      </c>
      <c r="AO1023" s="8">
        <v>0.33740060929042287</v>
      </c>
      <c r="AP1023" s="8">
        <v>0.80152843056886358</v>
      </c>
      <c r="AQ1023" s="8">
        <v>-2.9718332076929252</v>
      </c>
    </row>
    <row r="1024" spans="32:43" x14ac:dyDescent="0.25">
      <c r="AF1024" t="str">
        <v>Montenegro</v>
      </c>
      <c r="AG1024">
        <v>75.8</v>
      </c>
      <c r="AH1024" s="8">
        <v>78.621974898578671</v>
      </c>
      <c r="AI1024" s="8">
        <v>-2.8219748985786737</v>
      </c>
      <c r="AJ1024" s="8">
        <v>-2.8484173854687138</v>
      </c>
      <c r="AK1024" s="8">
        <v>9.2832205788860485E-3</v>
      </c>
      <c r="AL1024" s="8">
        <v>-0.61576294748164462</v>
      </c>
      <c r="AM1024" s="8">
        <v>1.7764224802837555E-4</v>
      </c>
      <c r="AN1024" s="8">
        <v>0.29295400660571058</v>
      </c>
      <c r="AO1024" s="8">
        <v>0.3378028800781569</v>
      </c>
      <c r="AP1024" s="8">
        <v>0.78470564384464869</v>
      </c>
      <c r="AQ1024" s="8">
        <v>-2.8484173854687138</v>
      </c>
    </row>
    <row r="1025" spans="32:43" x14ac:dyDescent="0.25">
      <c r="AF1025" t="str">
        <v>Montenegro</v>
      </c>
      <c r="AG1025">
        <v>75.599999999999994</v>
      </c>
      <c r="AH1025" s="8">
        <v>78.750390004467164</v>
      </c>
      <c r="AI1025" s="8">
        <v>-3.1503900044671695</v>
      </c>
      <c r="AJ1025" s="8">
        <v>-3.1806333999125784</v>
      </c>
      <c r="AK1025" s="8">
        <v>9.508607765434364E-3</v>
      </c>
      <c r="AL1025" s="8">
        <v>-0.68750226499815459</v>
      </c>
      <c r="AM1025" s="8">
        <v>2.2687387986213375E-4</v>
      </c>
      <c r="AN1025" s="8">
        <v>0.29295400660571058</v>
      </c>
      <c r="AO1025" s="8">
        <v>0.3378471865768935</v>
      </c>
      <c r="AP1025" s="8">
        <v>0.82915756343300306</v>
      </c>
      <c r="AQ1025" s="8">
        <v>-3.1806333999125784</v>
      </c>
    </row>
    <row r="1026" spans="32:43" x14ac:dyDescent="0.25">
      <c r="AF1026" t="str">
        <v>Montenegro</v>
      </c>
      <c r="AG1026">
        <v>75.400000000000006</v>
      </c>
      <c r="AH1026" s="8">
        <v>75.545369154778967</v>
      </c>
      <c r="AI1026" s="8">
        <v>-0.14536915477896173</v>
      </c>
      <c r="AJ1026" s="8">
        <v>-0.14669243386933589</v>
      </c>
      <c r="AK1026" s="8">
        <v>9.020772615667777E-3</v>
      </c>
      <c r="AL1026" s="8">
        <v>-3.1715762358751461E-2</v>
      </c>
      <c r="AM1026" s="8">
        <v>4.5782499496041738E-7</v>
      </c>
      <c r="AN1026" s="8">
        <v>0.29295400660571058</v>
      </c>
      <c r="AO1026" s="8">
        <v>0.33816868186377552</v>
      </c>
      <c r="AP1026" s="8">
        <v>0.17808919775986262</v>
      </c>
      <c r="AQ1026" s="8">
        <v>-0.14669243386933589</v>
      </c>
    </row>
    <row r="1027" spans="32:43" x14ac:dyDescent="0.25">
      <c r="AF1027" t="str">
        <v>Montenegro</v>
      </c>
      <c r="AG1027">
        <v>75.3</v>
      </c>
      <c r="AH1027" s="8">
        <v>75.247058093862819</v>
      </c>
      <c r="AI1027" s="8">
        <v>5.2941906137178307E-2</v>
      </c>
      <c r="AJ1027" s="8">
        <v>5.34308666931071E-2</v>
      </c>
      <c r="AK1027" s="8">
        <v>9.1512750249261587E-3</v>
      </c>
      <c r="AL1027" s="8">
        <v>1.1551305278714957E-2</v>
      </c>
      <c r="AM1027" s="8">
        <v>6.1617827222566057E-8</v>
      </c>
      <c r="AN1027" s="8">
        <v>0.29295400660571058</v>
      </c>
      <c r="AO1027" s="8">
        <v>0.33867719824326664</v>
      </c>
      <c r="AP1027" s="8">
        <v>0.1074769988356344</v>
      </c>
      <c r="AQ1027" s="8">
        <v>5.34308666931071E-2</v>
      </c>
    </row>
    <row r="1028" spans="32:43" x14ac:dyDescent="0.25">
      <c r="AF1028" t="str">
        <v>Montenegro</v>
      </c>
      <c r="AG1028">
        <v>75</v>
      </c>
      <c r="AH1028" s="8">
        <v>74.86538554948865</v>
      </c>
      <c r="AI1028" s="8">
        <v>0.13461445051135001</v>
      </c>
      <c r="AJ1028" s="8">
        <v>0.13585319974537161</v>
      </c>
      <c r="AK1028" s="8">
        <v>9.1182926596015158E-3</v>
      </c>
      <c r="AL1028" s="8">
        <v>2.9370811266714449E-2</v>
      </c>
      <c r="AM1028" s="8">
        <v>3.9691143002001695E-7</v>
      </c>
      <c r="AN1028" s="8">
        <v>0.29295400660571058</v>
      </c>
      <c r="AO1028" s="8">
        <v>0.33907906291967266</v>
      </c>
      <c r="AP1028" s="8">
        <v>0.17137914478347255</v>
      </c>
      <c r="AQ1028" s="8">
        <v>0.13585319974537161</v>
      </c>
    </row>
    <row r="1029" spans="32:43" x14ac:dyDescent="0.25">
      <c r="AF1029" t="str">
        <v>Montenegro</v>
      </c>
      <c r="AG1029">
        <v>74.599999999999994</v>
      </c>
      <c r="AH1029" s="8">
        <v>73.98731539833409</v>
      </c>
      <c r="AI1029" s="8">
        <v>0.61268460166590444</v>
      </c>
      <c r="AJ1029" s="8">
        <v>0.61830502302818113</v>
      </c>
      <c r="AK1029" s="8">
        <v>9.0900464219915104E-3</v>
      </c>
      <c r="AL1029" s="8">
        <v>0.13367649055382946</v>
      </c>
      <c r="AM1029" s="8">
        <v>8.1961893943697611E-6</v>
      </c>
      <c r="AN1029" s="8">
        <v>0.29295400660571058</v>
      </c>
      <c r="AO1029" s="8">
        <v>0.33937427065274051</v>
      </c>
      <c r="AP1029" s="8">
        <v>0.36561795709979761</v>
      </c>
      <c r="AQ1029" s="8">
        <v>0.61830502302818113</v>
      </c>
    </row>
    <row r="1030" spans="32:43" x14ac:dyDescent="0.25">
      <c r="AF1030" t="str">
        <v>Montenegro</v>
      </c>
      <c r="AG1030">
        <v>74.2</v>
      </c>
      <c r="AH1030" s="8">
        <v>72.545781991048869</v>
      </c>
      <c r="AI1030" s="8">
        <v>1.6542180089511334</v>
      </c>
      <c r="AJ1030" s="8">
        <v>1.6692392326695904</v>
      </c>
      <c r="AK1030" s="8">
        <v>8.9988441587452069E-3</v>
      </c>
      <c r="AL1030" s="8">
        <v>0.36090328019495227</v>
      </c>
      <c r="AM1030" s="8">
        <v>5.9137673165460101E-5</v>
      </c>
      <c r="AN1030" s="8">
        <v>0.29295400660571058</v>
      </c>
      <c r="AO1030" s="8">
        <v>0.34100480149091245</v>
      </c>
      <c r="AP1030" s="8">
        <v>0.60075226191413733</v>
      </c>
      <c r="AQ1030" s="8">
        <v>1.6692392326695904</v>
      </c>
    </row>
    <row r="1031" spans="32:43" x14ac:dyDescent="0.25">
      <c r="AF1031" t="str">
        <v>Montenegro</v>
      </c>
      <c r="AG1031">
        <v>73.8</v>
      </c>
      <c r="AH1031" s="8">
        <v>76.139307018670095</v>
      </c>
      <c r="AI1031" s="8">
        <v>-2.3393070186700982</v>
      </c>
      <c r="AJ1031" s="8">
        <v>-2.3634593132260675</v>
      </c>
      <c r="AK1031" s="8">
        <v>1.0219043933107465E-2</v>
      </c>
      <c r="AL1031" s="8">
        <v>-0.51068469494103053</v>
      </c>
      <c r="AM1031" s="8">
        <v>1.3463155497502583E-4</v>
      </c>
      <c r="AN1031" s="8">
        <v>0.3152427890443939</v>
      </c>
      <c r="AO1031" s="8">
        <v>0.34584716313840641</v>
      </c>
      <c r="AP1031" s="8">
        <v>0.71462206440959442</v>
      </c>
      <c r="AQ1031" s="8">
        <v>-2.3634593132260675</v>
      </c>
    </row>
    <row r="1032" spans="32:43" x14ac:dyDescent="0.25">
      <c r="AF1032" t="str">
        <v>Morocco</v>
      </c>
      <c r="AG1032">
        <v>74.099999999999994</v>
      </c>
      <c r="AH1032" s="8">
        <v>71.443140702912999</v>
      </c>
      <c r="AI1032" s="8">
        <v>2.6568592970869958</v>
      </c>
      <c r="AJ1032" s="8">
        <v>2.6784450899827501</v>
      </c>
      <c r="AK1032" s="8">
        <v>8.0590761320753004E-3</v>
      </c>
      <c r="AL1032" s="8">
        <v>0.57937642113373178</v>
      </c>
      <c r="AM1032" s="8">
        <v>1.3636128598118577E-4</v>
      </c>
      <c r="AN1032" s="8">
        <v>0.3152427890443939</v>
      </c>
      <c r="AO1032" s="8">
        <v>0.3482519242589226</v>
      </c>
      <c r="AP1032" s="8">
        <v>0.76116780090446012</v>
      </c>
      <c r="AQ1032" s="8">
        <v>2.6784450899827501</v>
      </c>
    </row>
    <row r="1033" spans="32:43" x14ac:dyDescent="0.25">
      <c r="AF1033" t="str">
        <v>Morocco</v>
      </c>
      <c r="AG1033">
        <v>73.900000000000006</v>
      </c>
      <c r="AH1033" s="8">
        <v>71.264197920542642</v>
      </c>
      <c r="AI1033" s="8">
        <v>2.6358020794573633</v>
      </c>
      <c r="AJ1033" s="8">
        <v>2.6571981726085472</v>
      </c>
      <c r="AK1033" s="8">
        <v>8.0521254950960252E-3</v>
      </c>
      <c r="AL1033" s="8">
        <v>0.57478249863008146</v>
      </c>
      <c r="AM1033" s="8">
        <v>1.340907315059125E-4</v>
      </c>
      <c r="AN1033" s="8">
        <v>0.3152427890443939</v>
      </c>
      <c r="AO1033" s="8">
        <v>0.34831863690227899</v>
      </c>
      <c r="AP1033" s="8">
        <v>0.75814411468406284</v>
      </c>
      <c r="AQ1033" s="8">
        <v>2.6571981726085472</v>
      </c>
    </row>
    <row r="1034" spans="32:43" x14ac:dyDescent="0.25">
      <c r="AF1034" t="str">
        <v>Morocco</v>
      </c>
      <c r="AG1034">
        <v>73.599999999999994</v>
      </c>
      <c r="AH1034" s="8">
        <v>70.162523661227766</v>
      </c>
      <c r="AI1034" s="8">
        <v>3.4374763387722282</v>
      </c>
      <c r="AJ1034" s="8">
        <v>3.4662599838602319</v>
      </c>
      <c r="AK1034" s="8">
        <v>8.3039487003362077E-3</v>
      </c>
      <c r="AL1034" s="8">
        <v>0.74969668545411805</v>
      </c>
      <c r="AM1034" s="8">
        <v>2.353137253667513E-4</v>
      </c>
      <c r="AN1034" s="8">
        <v>0.3152427890443939</v>
      </c>
      <c r="AO1034" s="8">
        <v>0.34833358211947302</v>
      </c>
      <c r="AP1034" s="8">
        <v>0.86585026734079029</v>
      </c>
      <c r="AQ1034" s="8">
        <v>3.4662599838602319</v>
      </c>
    </row>
    <row r="1035" spans="32:43" x14ac:dyDescent="0.25">
      <c r="AF1035" t="str">
        <v>Morocco</v>
      </c>
      <c r="AG1035">
        <v>73.3</v>
      </c>
      <c r="AH1035" s="8">
        <v>72.543162922116295</v>
      </c>
      <c r="AI1035" s="8">
        <v>0.75683707788370214</v>
      </c>
      <c r="AJ1035" s="8">
        <v>0.76403786810350716</v>
      </c>
      <c r="AK1035" s="8">
        <v>9.4246509504546366E-3</v>
      </c>
      <c r="AL1035" s="8">
        <v>0.16515579142599812</v>
      </c>
      <c r="AM1035" s="8">
        <v>1.2975836893975649E-5</v>
      </c>
      <c r="AN1035" s="8">
        <v>0.3152427890443939</v>
      </c>
      <c r="AO1035" s="8">
        <v>0.34837286014029611</v>
      </c>
      <c r="AP1035" s="8">
        <v>0.40639364097632991</v>
      </c>
      <c r="AQ1035" s="8">
        <v>0.76403786810350716</v>
      </c>
    </row>
    <row r="1036" spans="32:43" x14ac:dyDescent="0.25">
      <c r="AF1036" t="str">
        <v>Morocco</v>
      </c>
      <c r="AG1036">
        <v>72.8</v>
      </c>
      <c r="AH1036" s="8">
        <v>72.024651419882545</v>
      </c>
      <c r="AI1036" s="8">
        <v>0.775348580117452</v>
      </c>
      <c r="AJ1036" s="8">
        <v>0.78289159985545909</v>
      </c>
      <c r="AK1036" s="8">
        <v>9.6348201199243713E-3</v>
      </c>
      <c r="AL1036" s="8">
        <v>0.16921329403940341</v>
      </c>
      <c r="AM1036" s="8">
        <v>1.3927950425710488E-5</v>
      </c>
      <c r="AN1036" s="8">
        <v>0.3152427890443939</v>
      </c>
      <c r="AO1036" s="8">
        <v>0.34847285716764559</v>
      </c>
      <c r="AP1036" s="8">
        <v>0.41135543516453432</v>
      </c>
      <c r="AQ1036" s="8">
        <v>0.78289159985545909</v>
      </c>
    </row>
    <row r="1037" spans="32:43" x14ac:dyDescent="0.25">
      <c r="AF1037" t="str">
        <v>Morocco</v>
      </c>
      <c r="AG1037">
        <v>72.3</v>
      </c>
      <c r="AH1037" s="8">
        <v>68.511223142166827</v>
      </c>
      <c r="AI1037" s="8">
        <v>3.7887768578331702</v>
      </c>
      <c r="AJ1037" s="8">
        <v>3.821258619712169</v>
      </c>
      <c r="AK1037" s="8">
        <v>8.5002783406074416E-3</v>
      </c>
      <c r="AL1037" s="8">
        <v>0.82639540740344342</v>
      </c>
      <c r="AM1037" s="8">
        <v>2.9274288231613332E-4</v>
      </c>
      <c r="AN1037" s="8">
        <v>0.3152427890443939</v>
      </c>
      <c r="AO1037" s="8">
        <v>0.35024541528381187</v>
      </c>
      <c r="AP1037" s="8">
        <v>0.9090629281867364</v>
      </c>
      <c r="AQ1037" s="8">
        <v>3.821258619712169</v>
      </c>
    </row>
    <row r="1038" spans="32:43" x14ac:dyDescent="0.25">
      <c r="AF1038" t="str">
        <v>Morocco</v>
      </c>
      <c r="AG1038">
        <v>71.8</v>
      </c>
      <c r="AH1038" s="8">
        <v>67.79146427968918</v>
      </c>
      <c r="AI1038" s="8">
        <v>4.0085357203108174</v>
      </c>
      <c r="AJ1038" s="8">
        <v>4.0438060231500597</v>
      </c>
      <c r="AK1038" s="8">
        <v>8.7220560623646401E-3</v>
      </c>
      <c r="AL1038" s="8">
        <v>0.87442628049827231</v>
      </c>
      <c r="AM1038" s="8">
        <v>3.363874915472737E-4</v>
      </c>
      <c r="AN1038" s="8">
        <v>0.3152427890443939</v>
      </c>
      <c r="AO1038" s="8">
        <v>0.3502732529562339</v>
      </c>
      <c r="AP1038" s="8">
        <v>0.93510763043527367</v>
      </c>
      <c r="AQ1038" s="8">
        <v>4.0438060231500597</v>
      </c>
    </row>
    <row r="1039" spans="32:43" x14ac:dyDescent="0.25">
      <c r="AF1039" t="str">
        <v>Morocco</v>
      </c>
      <c r="AG1039">
        <v>71.400000000000006</v>
      </c>
      <c r="AH1039" s="8">
        <v>66.831013932895459</v>
      </c>
      <c r="AI1039" s="8">
        <v>4.5689860671045466</v>
      </c>
      <c r="AJ1039" s="8">
        <v>4.6097289696104458</v>
      </c>
      <c r="AK1039" s="8">
        <v>8.8384594353585338E-3</v>
      </c>
      <c r="AL1039" s="8">
        <v>0.99674204435778568</v>
      </c>
      <c r="AM1039" s="8">
        <v>4.4296324424690324E-4</v>
      </c>
      <c r="AN1039" s="8">
        <v>0.3152427890443939</v>
      </c>
      <c r="AO1039" s="8">
        <v>0.35150153592489708</v>
      </c>
      <c r="AP1039" s="8">
        <v>0.99836969322880875</v>
      </c>
      <c r="AQ1039" s="8">
        <v>4.6097289696104458</v>
      </c>
    </row>
    <row r="1040" spans="32:43" x14ac:dyDescent="0.25">
      <c r="AF1040" t="str">
        <v>Morocco</v>
      </c>
      <c r="AG1040">
        <v>71</v>
      </c>
      <c r="AH1040" s="8">
        <v>67.210302012760394</v>
      </c>
      <c r="AI1040" s="8">
        <v>3.7896979872396059</v>
      </c>
      <c r="AJ1040" s="8">
        <v>3.82550544076078</v>
      </c>
      <c r="AK1040" s="8">
        <v>9.3601888889362252E-3</v>
      </c>
      <c r="AL1040" s="8">
        <v>0.82695500075195338</v>
      </c>
      <c r="AM1040" s="8">
        <v>3.2307443667029884E-4</v>
      </c>
      <c r="AN1040" s="8">
        <v>0.3152427890443939</v>
      </c>
      <c r="AO1040" s="8">
        <v>0.35218992314143083</v>
      </c>
      <c r="AP1040" s="8">
        <v>0.9093706619151255</v>
      </c>
      <c r="AQ1040" s="8">
        <v>3.82550544076078</v>
      </c>
    </row>
    <row r="1041" spans="32:43" x14ac:dyDescent="0.25">
      <c r="AF1041" t="str">
        <v>Morocco</v>
      </c>
      <c r="AG1041">
        <v>77</v>
      </c>
      <c r="AH1041" s="8">
        <v>65.973541382330737</v>
      </c>
      <c r="AI1041" s="8">
        <v>11.026458617669263</v>
      </c>
      <c r="AJ1041" s="8">
        <v>11.133499241365044</v>
      </c>
      <c r="AK1041" s="8">
        <v>9.6142840067824694E-3</v>
      </c>
      <c r="AL1041" s="8">
        <v>2.4064067281064885</v>
      </c>
      <c r="AM1041" s="8">
        <v>2.8107398413888453E-3</v>
      </c>
      <c r="AN1041" s="8">
        <v>0.3152427890443939</v>
      </c>
      <c r="AO1041" s="8">
        <v>0.35429196340694197</v>
      </c>
      <c r="AP1041" s="8">
        <v>1.5512597229692031</v>
      </c>
      <c r="AQ1041" s="8">
        <v>11.133499241365044</v>
      </c>
    </row>
    <row r="1042" spans="32:43" x14ac:dyDescent="0.25">
      <c r="AF1042" t="str">
        <v>Morocco</v>
      </c>
      <c r="AG1042">
        <v>72</v>
      </c>
      <c r="AH1042" s="8">
        <v>66.208201589236239</v>
      </c>
      <c r="AI1042" s="8">
        <v>5.7917984107637608</v>
      </c>
      <c r="AJ1042" s="8">
        <v>5.8529250246202311</v>
      </c>
      <c r="AK1042" s="8">
        <v>1.0443771891719448E-2</v>
      </c>
      <c r="AL1042" s="8">
        <v>1.2645277501985228</v>
      </c>
      <c r="AM1042" s="8">
        <v>8.4380799166096864E-4</v>
      </c>
      <c r="AN1042" s="8">
        <v>0.33286538375086522</v>
      </c>
      <c r="AO1042" s="8">
        <v>0.35786415399591137</v>
      </c>
      <c r="AP1042" s="8">
        <v>1.1245122276785267</v>
      </c>
      <c r="AQ1042" s="8">
        <v>5.8529250246202311</v>
      </c>
    </row>
    <row r="1043" spans="32:43" x14ac:dyDescent="0.25">
      <c r="AF1043" t="str">
        <v>Morocco</v>
      </c>
      <c r="AG1043">
        <v>69.900000000000006</v>
      </c>
      <c r="AH1043" s="8">
        <v>65.268722592138801</v>
      </c>
      <c r="AI1043" s="8">
        <v>4.6312774078612051</v>
      </c>
      <c r="AJ1043" s="8">
        <v>4.6842287131232823</v>
      </c>
      <c r="AK1043" s="8">
        <v>1.1304167346425512E-2</v>
      </c>
      <c r="AL1043" s="8">
        <v>1.0115901897202653</v>
      </c>
      <c r="AM1043" s="8">
        <v>5.8499896377446994E-4</v>
      </c>
      <c r="AN1043" s="8">
        <v>0.33286538375086522</v>
      </c>
      <c r="AO1043" s="8">
        <v>0.35918296714727199</v>
      </c>
      <c r="AP1043" s="8">
        <v>1.0057783999073877</v>
      </c>
      <c r="AQ1043" s="8">
        <v>4.6842287131232823</v>
      </c>
    </row>
    <row r="1044" spans="32:43" x14ac:dyDescent="0.25">
      <c r="AF1044" t="str">
        <v>Morocco</v>
      </c>
      <c r="AG1044">
        <v>69.5</v>
      </c>
      <c r="AH1044" s="8">
        <v>69.017577853523676</v>
      </c>
      <c r="AI1044" s="8">
        <v>0.48242214647632409</v>
      </c>
      <c r="AJ1044" s="8">
        <v>0.4899374686595967</v>
      </c>
      <c r="AK1044" s="8">
        <v>1.5339349741577217E-2</v>
      </c>
      <c r="AL1044" s="8">
        <v>0.10558910546677938</v>
      </c>
      <c r="AM1044" s="8">
        <v>8.6841755182510311E-6</v>
      </c>
      <c r="AN1044" s="8">
        <v>0.33286538375086522</v>
      </c>
      <c r="AO1044" s="8">
        <v>0.3593514678263528</v>
      </c>
      <c r="AP1044" s="8">
        <v>0.32494477294884955</v>
      </c>
      <c r="AQ1044" s="8">
        <v>0.4899374686595967</v>
      </c>
    </row>
    <row r="1045" spans="32:43" x14ac:dyDescent="0.25">
      <c r="AF1045" t="str">
        <v>Morocco</v>
      </c>
      <c r="AG1045">
        <v>69</v>
      </c>
      <c r="AH1045" s="8">
        <v>64.674986080153133</v>
      </c>
      <c r="AI1045" s="8">
        <v>4.3250139198468673</v>
      </c>
      <c r="AJ1045" s="8">
        <v>4.3976766175613777</v>
      </c>
      <c r="AK1045" s="8">
        <v>1.6522974296096334E-2</v>
      </c>
      <c r="AL1045" s="8">
        <v>0.94719754831758352</v>
      </c>
      <c r="AM1045" s="8">
        <v>7.536594394855216E-4</v>
      </c>
      <c r="AN1045" s="8">
        <v>0.33286538375086522</v>
      </c>
      <c r="AO1045" s="8">
        <v>0.36084277292400707</v>
      </c>
      <c r="AP1045" s="8">
        <v>0.97324074530281746</v>
      </c>
      <c r="AQ1045" s="8">
        <v>4.3976766175613777</v>
      </c>
    </row>
    <row r="1046" spans="32:43" x14ac:dyDescent="0.25">
      <c r="AF1046" t="str">
        <v>Morocco</v>
      </c>
      <c r="AG1046">
        <v>68.599999999999994</v>
      </c>
      <c r="AH1046" s="8">
        <v>69.230166113090263</v>
      </c>
      <c r="AI1046" s="8">
        <v>-0.63016611309026871</v>
      </c>
      <c r="AJ1046" s="8">
        <v>-0.6432222516679581</v>
      </c>
      <c r="AK1046" s="8">
        <v>2.0298020697874099E-2</v>
      </c>
      <c r="AL1046" s="8">
        <v>-0.13827485700422187</v>
      </c>
      <c r="AM1046" s="8">
        <v>1.9806883444338168E-5</v>
      </c>
      <c r="AN1046" s="8">
        <v>0.33286538375086522</v>
      </c>
      <c r="AO1046" s="8">
        <v>0.36090328019495227</v>
      </c>
      <c r="AP1046" s="8">
        <v>0.37185327348864616</v>
      </c>
      <c r="AQ1046" s="8">
        <v>-0.6432222516679581</v>
      </c>
    </row>
    <row r="1047" spans="32:43" x14ac:dyDescent="0.25">
      <c r="AF1047" t="str">
        <v>Mozambique</v>
      </c>
      <c r="AG1047">
        <v>56.7</v>
      </c>
      <c r="AH1047" s="8">
        <v>57.493142461987723</v>
      </c>
      <c r="AI1047" s="8">
        <v>-0.79314246198772054</v>
      </c>
      <c r="AJ1047" s="8">
        <v>-0.80095873818585128</v>
      </c>
      <c r="AK1047" s="8">
        <v>9.7586502593558395E-3</v>
      </c>
      <c r="AL1047" s="8">
        <v>-0.17310748138557855</v>
      </c>
      <c r="AM1047" s="8">
        <v>1.4765575410890246E-5</v>
      </c>
      <c r="AN1047" s="8">
        <v>0.33286538375086522</v>
      </c>
      <c r="AO1047" s="8">
        <v>0.36095953919529483</v>
      </c>
      <c r="AP1047" s="8">
        <v>0.41606187206421419</v>
      </c>
      <c r="AQ1047" s="8">
        <v>-0.80095873818585128</v>
      </c>
    </row>
    <row r="1048" spans="32:43" x14ac:dyDescent="0.25">
      <c r="AF1048" t="str">
        <v>Mozambique</v>
      </c>
      <c r="AG1048">
        <v>55.3</v>
      </c>
      <c r="AH1048" s="8">
        <v>68.273444696662921</v>
      </c>
      <c r="AI1048" s="8">
        <v>-12.973444696662924</v>
      </c>
      <c r="AJ1048" s="8">
        <v>-13.106408505170563</v>
      </c>
      <c r="AK1048" s="8">
        <v>1.0144946150212312E-2</v>
      </c>
      <c r="AL1048" s="8">
        <v>-2.8320744615943312</v>
      </c>
      <c r="AM1048" s="8">
        <v>4.1101481963563913E-3</v>
      </c>
      <c r="AN1048" s="8">
        <v>0.33286538375086522</v>
      </c>
      <c r="AO1048" s="8">
        <v>0.36212358383580268</v>
      </c>
      <c r="AP1048" s="8">
        <v>1.6828768408871551</v>
      </c>
      <c r="AQ1048" s="8">
        <v>-13.106408505170563</v>
      </c>
    </row>
    <row r="1049" spans="32:43" x14ac:dyDescent="0.25">
      <c r="AF1049" t="str">
        <v>Mozambique</v>
      </c>
      <c r="AG1049">
        <v>54.8</v>
      </c>
      <c r="AH1049" s="8">
        <v>68.29239185747339</v>
      </c>
      <c r="AI1049" s="8">
        <v>-13.492391857473393</v>
      </c>
      <c r="AJ1049" s="8">
        <v>-13.629242019791134</v>
      </c>
      <c r="AK1049" s="8">
        <v>1.004092246061946E-2</v>
      </c>
      <c r="AL1049" s="8">
        <v>-2.9452047346988106</v>
      </c>
      <c r="AM1049" s="8">
        <v>4.3990343713508828E-3</v>
      </c>
      <c r="AN1049" s="8">
        <v>0.33286538375086522</v>
      </c>
      <c r="AO1049" s="8">
        <v>0.36241501517564589</v>
      </c>
      <c r="AP1049" s="8">
        <v>1.7161598802847042</v>
      </c>
      <c r="AQ1049" s="8">
        <v>-13.629242019791134</v>
      </c>
    </row>
    <row r="1050" spans="32:43" x14ac:dyDescent="0.25">
      <c r="AF1050" t="str">
        <v>Mozambique</v>
      </c>
      <c r="AG1050">
        <v>54.3</v>
      </c>
      <c r="AH1050" s="8">
        <v>68.915190461738234</v>
      </c>
      <c r="AI1050" s="8">
        <v>-14.615190461738237</v>
      </c>
      <c r="AJ1050" s="8">
        <v>-14.759129000418154</v>
      </c>
      <c r="AK1050" s="8">
        <v>9.7525090183735608E-3</v>
      </c>
      <c r="AL1050" s="8">
        <v>-3.1898316971619898</v>
      </c>
      <c r="AM1050" s="8">
        <v>5.0104663849033721E-3</v>
      </c>
      <c r="AN1050" s="8">
        <v>0.33286538375086522</v>
      </c>
      <c r="AO1050" s="8">
        <v>0.36246660772344791</v>
      </c>
      <c r="AP1050" s="8">
        <v>1.7860099935784206</v>
      </c>
      <c r="AQ1050" s="8">
        <v>-14.759129000418154</v>
      </c>
    </row>
    <row r="1051" spans="32:43" x14ac:dyDescent="0.25">
      <c r="AF1051" t="str">
        <v>Mozambique</v>
      </c>
      <c r="AG1051">
        <v>54</v>
      </c>
      <c r="AH1051" s="8">
        <v>68.56971625390419</v>
      </c>
      <c r="AI1051" s="8">
        <v>-14.56971625390419</v>
      </c>
      <c r="AJ1051" s="8">
        <v>-14.715478288292017</v>
      </c>
      <c r="AK1051" s="8">
        <v>9.9053548605211022E-3</v>
      </c>
      <c r="AL1051" s="8">
        <v>-3.1801521843184211</v>
      </c>
      <c r="AM1051" s="8">
        <v>5.0589354527406372E-3</v>
      </c>
      <c r="AN1051" s="8">
        <v>0.33286538375086522</v>
      </c>
      <c r="AO1051" s="8">
        <v>0.36391049535232572</v>
      </c>
      <c r="AP1051" s="8">
        <v>1.7832981198662272</v>
      </c>
      <c r="AQ1051" s="8">
        <v>-14.715478288292017</v>
      </c>
    </row>
    <row r="1052" spans="32:43" x14ac:dyDescent="0.25">
      <c r="AF1052" t="str">
        <v>Mozambique</v>
      </c>
      <c r="AG1052">
        <v>53.8</v>
      </c>
      <c r="AH1052" s="8">
        <v>70.137554930329117</v>
      </c>
      <c r="AI1052" s="8">
        <v>-16.337554930329119</v>
      </c>
      <c r="AJ1052" s="8">
        <v>-16.518329977962878</v>
      </c>
      <c r="AK1052" s="8">
        <v>1.0943905823102725E-2</v>
      </c>
      <c r="AL1052" s="8">
        <v>-3.5678925308703615</v>
      </c>
      <c r="AM1052" s="8">
        <v>7.0427935378870443E-3</v>
      </c>
      <c r="AN1052" s="8">
        <v>0.33286538375086522</v>
      </c>
      <c r="AO1052" s="8">
        <v>0.36445789002570861</v>
      </c>
      <c r="AP1052" s="8">
        <v>1.8888865849675469</v>
      </c>
      <c r="AQ1052" s="8">
        <v>-16.518329977962878</v>
      </c>
    </row>
    <row r="1053" spans="32:43" x14ac:dyDescent="0.25">
      <c r="AF1053" t="str">
        <v>Mozambique</v>
      </c>
      <c r="AG1053">
        <v>53.2</v>
      </c>
      <c r="AH1053" s="8">
        <v>67.956848381866294</v>
      </c>
      <c r="AI1053" s="8">
        <v>-14.756848381866291</v>
      </c>
      <c r="AJ1053" s="8">
        <v>-14.916886960420225</v>
      </c>
      <c r="AK1053" s="8">
        <v>1.0728684810615842E-2</v>
      </c>
      <c r="AL1053" s="8">
        <v>-3.2223378469816262</v>
      </c>
      <c r="AM1053" s="8">
        <v>5.6304514620289028E-3</v>
      </c>
      <c r="AN1053" s="8">
        <v>0.33286538375086522</v>
      </c>
      <c r="AO1053" s="8">
        <v>0.36547269887158063</v>
      </c>
      <c r="AP1053" s="8">
        <v>1.7950871418907848</v>
      </c>
      <c r="AQ1053" s="8">
        <v>-14.916886960420225</v>
      </c>
    </row>
    <row r="1054" spans="32:43" x14ac:dyDescent="0.25">
      <c r="AF1054" t="str">
        <v>Mozambique</v>
      </c>
      <c r="AG1054">
        <v>52.1</v>
      </c>
      <c r="AH1054" s="8">
        <v>54.106065160161762</v>
      </c>
      <c r="AI1054" s="8">
        <v>-2.0060651601617607</v>
      </c>
      <c r="AJ1054" s="8">
        <v>-2.0291204099777618</v>
      </c>
      <c r="AK1054" s="8">
        <v>1.1362189105501935E-2</v>
      </c>
      <c r="AL1054" s="8">
        <v>-0.43818912261298415</v>
      </c>
      <c r="AM1054" s="8">
        <v>1.1033619081671987E-4</v>
      </c>
      <c r="AN1054" s="8">
        <v>0.35220887014201224</v>
      </c>
      <c r="AO1054" s="8">
        <v>0.36807650788441215</v>
      </c>
      <c r="AP1054" s="8">
        <v>0.66195855052486796</v>
      </c>
      <c r="AQ1054" s="8">
        <v>-2.0291204099777618</v>
      </c>
    </row>
    <row r="1055" spans="32:43" x14ac:dyDescent="0.25">
      <c r="AF1055" t="str">
        <v>Mozambique</v>
      </c>
      <c r="AG1055">
        <v>51.2</v>
      </c>
      <c r="AH1055" s="8">
        <v>53.921624871817194</v>
      </c>
      <c r="AI1055" s="8">
        <v>-2.7216248718171911</v>
      </c>
      <c r="AJ1055" s="8">
        <v>-2.7542481116429784</v>
      </c>
      <c r="AK1055" s="8">
        <v>1.1844698989854907E-2</v>
      </c>
      <c r="AL1055" s="8">
        <v>-0.59463549288394701</v>
      </c>
      <c r="AM1055" s="8">
        <v>2.1191928696029044E-4</v>
      </c>
      <c r="AN1055" s="8">
        <v>0.35220887014201224</v>
      </c>
      <c r="AO1055" s="8">
        <v>0.36838308764763233</v>
      </c>
      <c r="AP1055" s="8">
        <v>0.77112611995959979</v>
      </c>
      <c r="AQ1055" s="8">
        <v>-2.7542481116429784</v>
      </c>
    </row>
    <row r="1056" spans="32:43" x14ac:dyDescent="0.25">
      <c r="AF1056" t="str">
        <v>Mozambique</v>
      </c>
      <c r="AG1056">
        <v>58</v>
      </c>
      <c r="AH1056" s="8">
        <v>52.352464384925881</v>
      </c>
      <c r="AI1056" s="8">
        <v>5.6475356150741192</v>
      </c>
      <c r="AJ1056" s="8">
        <v>5.7199145704216168</v>
      </c>
      <c r="AK1056" s="8">
        <v>1.2653852510626286E-2</v>
      </c>
      <c r="AL1056" s="8">
        <v>1.2344099840805194</v>
      </c>
      <c r="AM1056" s="8">
        <v>9.7643241393940343E-4</v>
      </c>
      <c r="AN1056" s="8">
        <v>0.35220887014201224</v>
      </c>
      <c r="AO1056" s="8">
        <v>0.37012162979441388</v>
      </c>
      <c r="AP1056" s="8">
        <v>1.1110400461191845</v>
      </c>
      <c r="AQ1056" s="8">
        <v>5.7199145704216168</v>
      </c>
    </row>
    <row r="1057" spans="32:43" x14ac:dyDescent="0.25">
      <c r="AF1057" t="str">
        <v>Mozambique</v>
      </c>
      <c r="AG1057">
        <v>54</v>
      </c>
      <c r="AH1057" s="8">
        <v>52.651565830041918</v>
      </c>
      <c r="AI1057" s="8">
        <v>1.3484341699580824</v>
      </c>
      <c r="AJ1057" s="8">
        <v>1.3661977484096124</v>
      </c>
      <c r="AK1057" s="8">
        <v>1.3002201527713364E-2</v>
      </c>
      <c r="AL1057" s="8">
        <v>0.29478597854097016</v>
      </c>
      <c r="AM1057" s="8">
        <v>5.7237987900421089E-5</v>
      </c>
      <c r="AN1057" s="8">
        <v>0.35220887014201224</v>
      </c>
      <c r="AO1057" s="8">
        <v>0.37161579482334034</v>
      </c>
      <c r="AP1057" s="8">
        <v>0.54294196608935119</v>
      </c>
      <c r="AQ1057" s="8">
        <v>1.3661977484096124</v>
      </c>
    </row>
    <row r="1058" spans="32:43" x14ac:dyDescent="0.25">
      <c r="AF1058" t="str">
        <v>Mozambique</v>
      </c>
      <c r="AG1058">
        <v>51</v>
      </c>
      <c r="AH1058" s="8">
        <v>52.023683403823696</v>
      </c>
      <c r="AI1058" s="8">
        <v>-1.0236834038236964</v>
      </c>
      <c r="AJ1058" s="8">
        <v>-1.0383439492933362</v>
      </c>
      <c r="AK1058" s="8">
        <v>1.4119161073377778E-2</v>
      </c>
      <c r="AL1058" s="8">
        <v>-0.22391779806244325</v>
      </c>
      <c r="AM1058" s="8">
        <v>3.5903079491845586E-5</v>
      </c>
      <c r="AN1058" s="8">
        <v>0.35220887014201224</v>
      </c>
      <c r="AO1058" s="8">
        <v>0.373549187649312</v>
      </c>
      <c r="AP1058" s="8">
        <v>0.47319953303278234</v>
      </c>
      <c r="AQ1058" s="8">
        <v>-1.0383439492933362</v>
      </c>
    </row>
    <row r="1059" spans="32:43" x14ac:dyDescent="0.25">
      <c r="AF1059" t="str">
        <v>Mozambique</v>
      </c>
      <c r="AG1059">
        <v>49.8</v>
      </c>
      <c r="AH1059" s="8">
        <v>51.694164627601708</v>
      </c>
      <c r="AI1059" s="8">
        <v>-1.894164627601711</v>
      </c>
      <c r="AJ1059" s="8">
        <v>-1.9257584097771854</v>
      </c>
      <c r="AK1059" s="8">
        <v>1.6405890798695644E-2</v>
      </c>
      <c r="AL1059" s="8">
        <v>-0.41480590282096713</v>
      </c>
      <c r="AM1059" s="8">
        <v>1.4349730923845605E-4</v>
      </c>
      <c r="AN1059" s="8">
        <v>0.35220887014201224</v>
      </c>
      <c r="AO1059" s="8">
        <v>0.37384063646922239</v>
      </c>
      <c r="AP1059" s="8">
        <v>0.64405427008984817</v>
      </c>
      <c r="AQ1059" s="8">
        <v>-1.9257584097771854</v>
      </c>
    </row>
    <row r="1060" spans="32:43" x14ac:dyDescent="0.25">
      <c r="AF1060" t="str">
        <v>Mozambique</v>
      </c>
      <c r="AG1060">
        <v>49.5</v>
      </c>
      <c r="AH1060" s="8">
        <v>64.130865443421413</v>
      </c>
      <c r="AI1060" s="8">
        <v>-14.630865443421413</v>
      </c>
      <c r="AJ1060" s="8">
        <v>-14.947143763840613</v>
      </c>
      <c r="AK1060" s="8">
        <v>2.1159783127551346E-2</v>
      </c>
      <c r="AL1060" s="8">
        <v>-3.2118058087708086</v>
      </c>
      <c r="AM1060" s="8">
        <v>1.1149822928910424E-2</v>
      </c>
      <c r="AN1060" s="8">
        <v>0.35220887014201224</v>
      </c>
      <c r="AO1060" s="8">
        <v>0.37449057180948209</v>
      </c>
      <c r="AP1060" s="8">
        <v>1.7921511679461664</v>
      </c>
      <c r="AQ1060" s="8">
        <v>-14.947143763840613</v>
      </c>
    </row>
    <row r="1061" spans="32:43" x14ac:dyDescent="0.25">
      <c r="AF1061" t="str">
        <v>Myanmar</v>
      </c>
      <c r="AG1061">
        <v>66.400000000000006</v>
      </c>
      <c r="AH1061" s="8">
        <v>69.329785405029327</v>
      </c>
      <c r="AI1061" s="8">
        <v>-2.9297854050293211</v>
      </c>
      <c r="AJ1061" s="8">
        <v>-2.9614014284310963</v>
      </c>
      <c r="AK1061" s="8">
        <v>1.0676034359355598E-2</v>
      </c>
      <c r="AL1061" s="8">
        <v>-0.63973735681770327</v>
      </c>
      <c r="AM1061" s="8">
        <v>2.2082328224171186E-4</v>
      </c>
      <c r="AN1061" s="8">
        <v>0.35220887014201224</v>
      </c>
      <c r="AO1061" s="8">
        <v>0.37452632891343851</v>
      </c>
      <c r="AP1061" s="8">
        <v>0.79983583116643586</v>
      </c>
      <c r="AQ1061" s="8">
        <v>-2.9614014284310963</v>
      </c>
    </row>
    <row r="1062" spans="32:43" x14ac:dyDescent="0.25">
      <c r="AF1062" t="str">
        <v>Myanmar</v>
      </c>
      <c r="AG1062">
        <v>66.2</v>
      </c>
      <c r="AH1062" s="8">
        <v>69.147382622139133</v>
      </c>
      <c r="AI1062" s="8">
        <v>-2.9473826221391306</v>
      </c>
      <c r="AJ1062" s="8">
        <v>-2.9788266099899907</v>
      </c>
      <c r="AK1062" s="8">
        <v>1.0555830186761171E-2</v>
      </c>
      <c r="AL1062" s="8">
        <v>-0.64354072723557376</v>
      </c>
      <c r="AM1062" s="8">
        <v>2.2091396955112582E-4</v>
      </c>
      <c r="AN1062" s="8">
        <v>0.35220887014201224</v>
      </c>
      <c r="AO1062" s="8">
        <v>0.37531653376078478</v>
      </c>
      <c r="AP1062" s="8">
        <v>0.80220990222981781</v>
      </c>
      <c r="AQ1062" s="8">
        <v>-2.9788266099899907</v>
      </c>
    </row>
    <row r="1063" spans="32:43" x14ac:dyDescent="0.25">
      <c r="AF1063" t="str">
        <v>Myanmar</v>
      </c>
      <c r="AG1063">
        <v>65.900000000000006</v>
      </c>
      <c r="AH1063" s="8">
        <v>68.94996321073755</v>
      </c>
      <c r="AI1063" s="8">
        <v>-3.0499632107375447</v>
      </c>
      <c r="AJ1063" s="8">
        <v>-3.0823593147011641</v>
      </c>
      <c r="AK1063" s="8">
        <v>1.0510164668053939E-2</v>
      </c>
      <c r="AL1063" s="8">
        <v>-0.66592312644120577</v>
      </c>
      <c r="AM1063" s="8">
        <v>2.3551381230913184E-4</v>
      </c>
      <c r="AN1063" s="8">
        <v>0.35220887014201224</v>
      </c>
      <c r="AO1063" s="8">
        <v>0.37673413706442449</v>
      </c>
      <c r="AP1063" s="8">
        <v>0.81604113036121273</v>
      </c>
      <c r="AQ1063" s="8">
        <v>-3.0823593147011641</v>
      </c>
    </row>
    <row r="1064" spans="32:43" x14ac:dyDescent="0.25">
      <c r="AF1064" t="str">
        <v>Myanmar</v>
      </c>
      <c r="AG1064">
        <v>65.599999999999994</v>
      </c>
      <c r="AH1064" s="8">
        <v>69.028073654395968</v>
      </c>
      <c r="AI1064" s="8">
        <v>-3.4280736543959733</v>
      </c>
      <c r="AJ1064" s="8">
        <v>-3.4640819372592278</v>
      </c>
      <c r="AK1064" s="8">
        <v>1.0394754949631534E-2</v>
      </c>
      <c r="AL1064" s="8">
        <v>-0.74843539076504473</v>
      </c>
      <c r="AM1064" s="8">
        <v>2.9419202961424035E-4</v>
      </c>
      <c r="AN1064" s="8">
        <v>0.35220887014201224</v>
      </c>
      <c r="AO1064" s="8">
        <v>0.37725444485396031</v>
      </c>
      <c r="AP1064" s="8">
        <v>0.86512160461119259</v>
      </c>
      <c r="AQ1064" s="8">
        <v>-3.4640819372592278</v>
      </c>
    </row>
    <row r="1065" spans="32:43" x14ac:dyDescent="0.25">
      <c r="AF1065" t="str">
        <v>Myanmar</v>
      </c>
      <c r="AG1065">
        <v>65.400000000000006</v>
      </c>
      <c r="AH1065" s="8">
        <v>68.460326337702611</v>
      </c>
      <c r="AI1065" s="8">
        <v>-3.0603263377026053</v>
      </c>
      <c r="AJ1065" s="8">
        <v>-3.0932495648390086</v>
      </c>
      <c r="AK1065" s="8">
        <v>1.0643572866102327E-2</v>
      </c>
      <c r="AL1065" s="8">
        <v>-0.66823084044431857</v>
      </c>
      <c r="AM1065" s="8">
        <v>2.4019153277100175E-4</v>
      </c>
      <c r="AN1065" s="8">
        <v>0.35220887014201224</v>
      </c>
      <c r="AO1065" s="8">
        <v>0.37881416305852755</v>
      </c>
      <c r="AP1065" s="8">
        <v>0.81745387664645552</v>
      </c>
      <c r="AQ1065" s="8">
        <v>-3.0932495648390086</v>
      </c>
    </row>
    <row r="1066" spans="32:43" x14ac:dyDescent="0.25">
      <c r="AF1066" t="str">
        <v>Myanmar</v>
      </c>
      <c r="AG1066">
        <v>65.2</v>
      </c>
      <c r="AH1066" s="8">
        <v>62.213734011004377</v>
      </c>
      <c r="AI1066" s="8">
        <v>2.9862659889956262</v>
      </c>
      <c r="AJ1066" s="8">
        <v>3.0133284310510922</v>
      </c>
      <c r="AK1066" s="8">
        <v>8.9809135229331396E-3</v>
      </c>
      <c r="AL1066" s="8">
        <v>0.65151233702190869</v>
      </c>
      <c r="AM1066" s="8">
        <v>1.9233299210315812E-4</v>
      </c>
      <c r="AN1066" s="8">
        <v>0.3716850598056044</v>
      </c>
      <c r="AO1066" s="8">
        <v>0.38139077762227519</v>
      </c>
      <c r="AP1066" s="8">
        <v>0.80716314151595692</v>
      </c>
      <c r="AQ1066" s="8">
        <v>3.0133284310510922</v>
      </c>
    </row>
    <row r="1067" spans="32:43" x14ac:dyDescent="0.25">
      <c r="AF1067" t="str">
        <v>Myanmar</v>
      </c>
      <c r="AG1067">
        <v>59.2</v>
      </c>
      <c r="AH1067" s="8">
        <v>58.737750440635317</v>
      </c>
      <c r="AI1067" s="8">
        <v>0.46224955936468604</v>
      </c>
      <c r="AJ1067" s="8">
        <v>0.46664685522126603</v>
      </c>
      <c r="AK1067" s="8">
        <v>9.4231768785733062E-3</v>
      </c>
      <c r="AL1067" s="8">
        <v>0.10087129349384656</v>
      </c>
      <c r="AM1067" s="8">
        <v>4.8396545687202939E-6</v>
      </c>
      <c r="AN1067" s="8">
        <v>0.3716850598056044</v>
      </c>
      <c r="AO1067" s="8">
        <v>0.38188888528882531</v>
      </c>
      <c r="AP1067" s="8">
        <v>0.31760241418138901</v>
      </c>
      <c r="AQ1067" s="8">
        <v>0.46664685522126603</v>
      </c>
    </row>
    <row r="1068" spans="32:43" x14ac:dyDescent="0.25">
      <c r="AF1068" t="str">
        <v>Myanmar</v>
      </c>
      <c r="AG1068">
        <v>64.5</v>
      </c>
      <c r="AH1068" s="8">
        <v>60.860428479224915</v>
      </c>
      <c r="AI1068" s="8">
        <v>3.6395715207750854</v>
      </c>
      <c r="AJ1068" s="8">
        <v>3.6746274774624794</v>
      </c>
      <c r="AK1068" s="8">
        <v>9.5400028716929562E-3</v>
      </c>
      <c r="AL1068" s="8">
        <v>0.79426779454375795</v>
      </c>
      <c r="AM1068" s="8">
        <v>3.038193825109991E-4</v>
      </c>
      <c r="AN1068" s="8">
        <v>0.3716850598056044</v>
      </c>
      <c r="AO1068" s="8">
        <v>0.38213156397283488</v>
      </c>
      <c r="AP1068" s="8">
        <v>0.89121702998975394</v>
      </c>
      <c r="AQ1068" s="8">
        <v>3.6746274774624794</v>
      </c>
    </row>
    <row r="1069" spans="32:43" x14ac:dyDescent="0.25">
      <c r="AF1069" t="str">
        <v>Myanmar</v>
      </c>
      <c r="AG1069">
        <v>64.2</v>
      </c>
      <c r="AH1069" s="8">
        <v>67.790893738953415</v>
      </c>
      <c r="AI1069" s="8">
        <v>-3.5908937389534117</v>
      </c>
      <c r="AJ1069" s="8">
        <v>-3.636200712880715</v>
      </c>
      <c r="AK1069" s="8">
        <v>1.245997608625116E-2</v>
      </c>
      <c r="AL1069" s="8">
        <v>-0.78480247857628604</v>
      </c>
      <c r="AM1069" s="8">
        <v>3.8855565940908437E-4</v>
      </c>
      <c r="AN1069" s="8">
        <v>0.3716850598056044</v>
      </c>
      <c r="AO1069" s="8">
        <v>0.38251322844028979</v>
      </c>
      <c r="AP1069" s="8">
        <v>0.88589078253263598</v>
      </c>
      <c r="AQ1069" s="8">
        <v>-3.636200712880715</v>
      </c>
    </row>
    <row r="1070" spans="32:43" x14ac:dyDescent="0.25">
      <c r="AF1070" t="str">
        <v>Myanmar</v>
      </c>
      <c r="AG1070">
        <v>63.9</v>
      </c>
      <c r="AH1070" s="8">
        <v>60.237271815315815</v>
      </c>
      <c r="AI1070" s="8">
        <v>3.6627281846841839</v>
      </c>
      <c r="AJ1070" s="8">
        <v>3.7012883519371513</v>
      </c>
      <c r="AK1070" s="8">
        <v>1.0418039230255118E-2</v>
      </c>
      <c r="AL1070" s="8">
        <v>0.79967583171192513</v>
      </c>
      <c r="AM1070" s="8">
        <v>3.3661399204639012E-4</v>
      </c>
      <c r="AN1070" s="8">
        <v>0.3716850598056044</v>
      </c>
      <c r="AO1070" s="8">
        <v>0.38254253614772754</v>
      </c>
      <c r="AP1070" s="8">
        <v>0.89424595705651644</v>
      </c>
      <c r="AQ1070" s="8">
        <v>3.7012883519371513</v>
      </c>
    </row>
    <row r="1071" spans="32:43" x14ac:dyDescent="0.25">
      <c r="AF1071" t="str">
        <v>Myanmar</v>
      </c>
      <c r="AG1071">
        <v>63.5</v>
      </c>
      <c r="AH1071" s="8">
        <v>60.535862624325347</v>
      </c>
      <c r="AI1071" s="8">
        <v>2.9641373756746532</v>
      </c>
      <c r="AJ1071" s="8">
        <v>2.9975131186291359</v>
      </c>
      <c r="AK1071" s="8">
        <v>1.1134477693210744E-2</v>
      </c>
      <c r="AL1071" s="8">
        <v>0.64738834321396999</v>
      </c>
      <c r="AM1071" s="8">
        <v>2.3595673026919454E-4</v>
      </c>
      <c r="AN1071" s="8">
        <v>0.3716850598056044</v>
      </c>
      <c r="AO1071" s="8">
        <v>0.38301789685389509</v>
      </c>
      <c r="AP1071" s="8">
        <v>0.80460446382925943</v>
      </c>
      <c r="AQ1071" s="8">
        <v>2.9975131186291359</v>
      </c>
    </row>
    <row r="1072" spans="32:43" x14ac:dyDescent="0.25">
      <c r="AF1072" t="str">
        <v>Myanmar</v>
      </c>
      <c r="AG1072">
        <v>63.2</v>
      </c>
      <c r="AH1072" s="8">
        <v>59.943955092573319</v>
      </c>
      <c r="AI1072" s="8">
        <v>3.2560449074266842</v>
      </c>
      <c r="AJ1072" s="8">
        <v>3.2955369572200706</v>
      </c>
      <c r="AK1072" s="8">
        <v>1.1983494740322882E-2</v>
      </c>
      <c r="AL1072" s="8">
        <v>0.71144847283401769</v>
      </c>
      <c r="AM1072" s="8">
        <v>3.0695604967706627E-4</v>
      </c>
      <c r="AN1072" s="8">
        <v>0.3716850598056044</v>
      </c>
      <c r="AO1072" s="8">
        <v>0.38362751837499171</v>
      </c>
      <c r="AP1072" s="8">
        <v>0.84347404988773522</v>
      </c>
      <c r="AQ1072" s="8">
        <v>3.2955369572200706</v>
      </c>
    </row>
    <row r="1073" spans="32:43" x14ac:dyDescent="0.25">
      <c r="AF1073" t="str">
        <v>Namibia</v>
      </c>
      <c r="AG1073">
        <v>65.900000000000006</v>
      </c>
      <c r="AH1073" s="8">
        <v>66.134109683945894</v>
      </c>
      <c r="AI1073" s="8">
        <v>-0.23410968394588849</v>
      </c>
      <c r="AJ1073" s="8">
        <v>-0.23598255656031344</v>
      </c>
      <c r="AK1073" s="8">
        <v>7.9364875172299593E-3</v>
      </c>
      <c r="AL1073" s="8">
        <v>-5.1048713946625635E-2</v>
      </c>
      <c r="AM1073" s="8">
        <v>1.0423857748993889E-6</v>
      </c>
      <c r="AN1073" s="8">
        <v>0.3716850598056044</v>
      </c>
      <c r="AO1073" s="8">
        <v>0.38482439457082451</v>
      </c>
      <c r="AP1073" s="8">
        <v>0.22593962456069019</v>
      </c>
      <c r="AQ1073" s="8">
        <v>-0.23598255656031344</v>
      </c>
    </row>
    <row r="1074" spans="32:43" x14ac:dyDescent="0.25">
      <c r="AF1074" t="str">
        <v>Namibia</v>
      </c>
      <c r="AG1074">
        <v>66.099999999999994</v>
      </c>
      <c r="AH1074" s="8">
        <v>66.179539040630843</v>
      </c>
      <c r="AI1074" s="8">
        <v>-7.953904063084849E-2</v>
      </c>
      <c r="AJ1074" s="8">
        <v>-8.017964466757313E-2</v>
      </c>
      <c r="AK1074" s="8">
        <v>7.9896093251673669E-3</v>
      </c>
      <c r="AL1074" s="8">
        <v>-1.734432501226936E-2</v>
      </c>
      <c r="AM1074" s="8">
        <v>1.2114183089950545E-7</v>
      </c>
      <c r="AN1074" s="8">
        <v>0.3716850598056044</v>
      </c>
      <c r="AO1074" s="8">
        <v>0.38655340602683552</v>
      </c>
      <c r="AP1074" s="8">
        <v>0.13169785500253739</v>
      </c>
      <c r="AQ1074" s="8">
        <v>-8.017964466757313E-2</v>
      </c>
    </row>
    <row r="1075" spans="32:43" x14ac:dyDescent="0.25">
      <c r="AF1075" t="str">
        <v>Namibia</v>
      </c>
      <c r="AG1075">
        <v>65.8</v>
      </c>
      <c r="AH1075" s="8">
        <v>65.950022941631886</v>
      </c>
      <c r="AI1075" s="8">
        <v>-0.15002294163188878</v>
      </c>
      <c r="AJ1075" s="8">
        <v>-0.15123745551058188</v>
      </c>
      <c r="AK1075" s="8">
        <v>8.0305098667049334E-3</v>
      </c>
      <c r="AL1075" s="8">
        <v>-3.2714755937603951E-2</v>
      </c>
      <c r="AM1075" s="8">
        <v>4.3321369654744074E-7</v>
      </c>
      <c r="AN1075" s="8">
        <v>0.3716850598056044</v>
      </c>
      <c r="AO1075" s="8">
        <v>0.38748206681604414</v>
      </c>
      <c r="AP1075" s="8">
        <v>0.18087220885919414</v>
      </c>
      <c r="AQ1075" s="8">
        <v>-0.15123745551058188</v>
      </c>
    </row>
    <row r="1076" spans="32:43" x14ac:dyDescent="0.25">
      <c r="AF1076" t="str">
        <v>Namibia</v>
      </c>
      <c r="AG1076">
        <v>64.3</v>
      </c>
      <c r="AH1076" s="8">
        <v>64.510513516474916</v>
      </c>
      <c r="AI1076" s="8">
        <v>-0.21051351647491856</v>
      </c>
      <c r="AJ1076" s="8">
        <v>-0.21227366186052926</v>
      </c>
      <c r="AK1076" s="8">
        <v>8.2918689496540212E-3</v>
      </c>
      <c r="AL1076" s="8">
        <v>-4.5911683106164745E-2</v>
      </c>
      <c r="AM1076" s="8">
        <v>8.8122130451792054E-7</v>
      </c>
      <c r="AN1076" s="8">
        <v>0.3716850598056044</v>
      </c>
      <c r="AO1076" s="8">
        <v>0.38839389951789993</v>
      </c>
      <c r="AP1076" s="8">
        <v>0.21427011715627717</v>
      </c>
      <c r="AQ1076" s="8">
        <v>-0.21227366186052926</v>
      </c>
    </row>
    <row r="1077" spans="32:43" x14ac:dyDescent="0.25">
      <c r="AF1077" t="str">
        <v>Namibia</v>
      </c>
      <c r="AG1077">
        <v>63</v>
      </c>
      <c r="AH1077" s="8">
        <v>63.635277692551817</v>
      </c>
      <c r="AI1077" s="8">
        <v>-0.6352776925518171</v>
      </c>
      <c r="AJ1077" s="8">
        <v>-0.64076199192307359</v>
      </c>
      <c r="AK1077" s="8">
        <v>8.5590272837450989E-3</v>
      </c>
      <c r="AL1077" s="8">
        <v>-0.13856876281491828</v>
      </c>
      <c r="AM1077" s="8">
        <v>8.2881620017839013E-6</v>
      </c>
      <c r="AN1077" s="8">
        <v>0.3716850598056044</v>
      </c>
      <c r="AO1077" s="8">
        <v>0.38992741875912573</v>
      </c>
      <c r="AP1077" s="8">
        <v>0.37224825428055169</v>
      </c>
      <c r="AQ1077" s="8">
        <v>-0.64076199192307359</v>
      </c>
    </row>
    <row r="1078" spans="32:43" x14ac:dyDescent="0.25">
      <c r="AF1078" t="str">
        <v>Nepal</v>
      </c>
      <c r="AG1078">
        <v>69.599999999999994</v>
      </c>
      <c r="AH1078" s="8">
        <v>69.61844830912483</v>
      </c>
      <c r="AI1078" s="8">
        <v>-1.8448309124835305E-2</v>
      </c>
      <c r="AJ1078" s="8">
        <v>-1.8595980090103853E-2</v>
      </c>
      <c r="AK1078" s="8">
        <v>7.9410154535030624E-3</v>
      </c>
      <c r="AL1078" s="8">
        <v>-4.0227494592439987E-3</v>
      </c>
      <c r="AM1078" s="8">
        <v>6.4767110370229486E-9</v>
      </c>
      <c r="AN1078" s="8">
        <v>0.3716850598056044</v>
      </c>
      <c r="AO1078" s="8">
        <v>0.39006377845865925</v>
      </c>
      <c r="AP1078" s="8">
        <v>6.3425148476326007E-2</v>
      </c>
      <c r="AQ1078" s="8">
        <v>-1.8595980090103853E-2</v>
      </c>
    </row>
    <row r="1079" spans="32:43" x14ac:dyDescent="0.25">
      <c r="AF1079" t="str">
        <v>Nepal</v>
      </c>
      <c r="AG1079">
        <v>69.3</v>
      </c>
      <c r="AH1079" s="8">
        <v>69.23426326284573</v>
      </c>
      <c r="AI1079" s="8">
        <v>6.5736737154267644E-2</v>
      </c>
      <c r="AJ1079" s="8">
        <v>6.6260054464090709E-2</v>
      </c>
      <c r="AK1079" s="8">
        <v>7.8979305715281296E-3</v>
      </c>
      <c r="AL1079" s="8">
        <v>1.4333925125721068E-2</v>
      </c>
      <c r="AM1079" s="8">
        <v>8.1781905180953167E-8</v>
      </c>
      <c r="AN1079" s="8">
        <v>0.3716850598056044</v>
      </c>
      <c r="AO1079" s="8">
        <v>0.39465287797266174</v>
      </c>
      <c r="AP1079" s="8">
        <v>0.11972437147766142</v>
      </c>
      <c r="AQ1079" s="8">
        <v>6.6260054464090709E-2</v>
      </c>
    </row>
    <row r="1080" spans="32:43" x14ac:dyDescent="0.25">
      <c r="AF1080" t="str">
        <v>Nepal</v>
      </c>
      <c r="AG1080">
        <v>68.900000000000006</v>
      </c>
      <c r="AH1080" s="8">
        <v>68.96956860253897</v>
      </c>
      <c r="AI1080" s="8">
        <v>-6.9568602538964797E-2</v>
      </c>
      <c r="AJ1080" s="8">
        <v>-7.0131727573234409E-2</v>
      </c>
      <c r="AK1080" s="8">
        <v>8.029533190688571E-3</v>
      </c>
      <c r="AL1080" s="8">
        <v>-1.5170471314660519E-2</v>
      </c>
      <c r="AM1080" s="8">
        <v>9.3145034258127953E-8</v>
      </c>
      <c r="AN1080" s="8">
        <v>0.3716850598056044</v>
      </c>
      <c r="AO1080" s="8">
        <v>0.39496442473818388</v>
      </c>
      <c r="AP1080" s="8">
        <v>0.12316846720918678</v>
      </c>
      <c r="AQ1080" s="8">
        <v>-7.0131727573234409E-2</v>
      </c>
    </row>
    <row r="1081" spans="32:43" x14ac:dyDescent="0.25">
      <c r="AF1081" t="str">
        <v>Nepal</v>
      </c>
      <c r="AG1081">
        <v>68.400000000000006</v>
      </c>
      <c r="AH1081" s="8">
        <v>68.498988827705261</v>
      </c>
      <c r="AI1081" s="8">
        <v>-9.8988827705255744E-2</v>
      </c>
      <c r="AJ1081" s="8">
        <v>-9.9783399839049172E-2</v>
      </c>
      <c r="AK1081" s="8">
        <v>7.9629691419120796E-3</v>
      </c>
      <c r="AL1081" s="8">
        <v>-2.1585265974703161E-2</v>
      </c>
      <c r="AM1081" s="8">
        <v>1.8699584730719046E-7</v>
      </c>
      <c r="AN1081" s="8">
        <v>0.3716850598056044</v>
      </c>
      <c r="AO1081" s="8">
        <v>0.39499662472941016</v>
      </c>
      <c r="AP1081" s="8">
        <v>0.14691924984393012</v>
      </c>
      <c r="AQ1081" s="8">
        <v>-9.9783399839049172E-2</v>
      </c>
    </row>
    <row r="1082" spans="32:43" x14ac:dyDescent="0.25">
      <c r="AF1082" t="str">
        <v>Nepal</v>
      </c>
      <c r="AG1082">
        <v>68</v>
      </c>
      <c r="AH1082" s="8">
        <v>66.907760492311652</v>
      </c>
      <c r="AI1082" s="8">
        <v>1.0922395076883475</v>
      </c>
      <c r="AJ1082" s="8">
        <v>1.101004862265194</v>
      </c>
      <c r="AK1082" s="8">
        <v>7.9612314870368857E-3</v>
      </c>
      <c r="AL1082" s="8">
        <v>0.23817091463714238</v>
      </c>
      <c r="AM1082" s="8">
        <v>2.2761404703078915E-5</v>
      </c>
      <c r="AN1082" s="8">
        <v>0.39787592189543292</v>
      </c>
      <c r="AO1082" s="8">
        <v>0.39819191183013719</v>
      </c>
      <c r="AP1082" s="8">
        <v>0.48802757569336425</v>
      </c>
      <c r="AQ1082" s="8">
        <v>1.101004862265194</v>
      </c>
    </row>
    <row r="1083" spans="32:43" x14ac:dyDescent="0.25">
      <c r="AF1083" t="str">
        <v>Nepal</v>
      </c>
      <c r="AG1083">
        <v>67.5</v>
      </c>
      <c r="AH1083" s="8">
        <v>66.08941756298556</v>
      </c>
      <c r="AI1083" s="8">
        <v>1.4105824370144404</v>
      </c>
      <c r="AJ1083" s="8">
        <v>1.4221813569451829</v>
      </c>
      <c r="AK1083" s="8">
        <v>8.1557249179926745E-3</v>
      </c>
      <c r="AL1083" s="8">
        <v>0.30761810467380779</v>
      </c>
      <c r="AM1083" s="8">
        <v>3.8905667119575694E-5</v>
      </c>
      <c r="AN1083" s="8">
        <v>0.39787592189543292</v>
      </c>
      <c r="AO1083" s="8">
        <v>0.39881792760357265</v>
      </c>
      <c r="AP1083" s="8">
        <v>0.55463330649520837</v>
      </c>
      <c r="AQ1083" s="8">
        <v>1.4221813569451829</v>
      </c>
    </row>
    <row r="1084" spans="32:43" x14ac:dyDescent="0.25">
      <c r="AF1084" t="str">
        <v>Nepal</v>
      </c>
      <c r="AG1084">
        <v>67</v>
      </c>
      <c r="AH1084" s="8">
        <v>65.131105990572038</v>
      </c>
      <c r="AI1084" s="8">
        <v>1.8688940094279616</v>
      </c>
      <c r="AJ1084" s="8">
        <v>1.8848898765707296</v>
      </c>
      <c r="AK1084" s="8">
        <v>8.4863669446143507E-3</v>
      </c>
      <c r="AL1084" s="8">
        <v>0.40763408603525764</v>
      </c>
      <c r="AM1084" s="8">
        <v>7.1110561050254583E-5</v>
      </c>
      <c r="AN1084" s="8">
        <v>0.39787592189543292</v>
      </c>
      <c r="AO1084" s="8">
        <v>0.4001036620106348</v>
      </c>
      <c r="AP1084" s="8">
        <v>0.63846228239047731</v>
      </c>
      <c r="AQ1084" s="8">
        <v>1.8848898765707296</v>
      </c>
    </row>
    <row r="1085" spans="32:43" x14ac:dyDescent="0.25">
      <c r="AF1085" t="str">
        <v>Nepal</v>
      </c>
      <c r="AG1085">
        <v>66.599999999999994</v>
      </c>
      <c r="AH1085" s="8">
        <v>64.490565675872091</v>
      </c>
      <c r="AI1085" s="8">
        <v>2.1094343241279034</v>
      </c>
      <c r="AJ1085" s="8">
        <v>2.1277369896844602</v>
      </c>
      <c r="AK1085" s="8">
        <v>8.6019398286962083E-3</v>
      </c>
      <c r="AL1085" s="8">
        <v>0.4601263888443044</v>
      </c>
      <c r="AM1085" s="8">
        <v>9.1848617241648369E-5</v>
      </c>
      <c r="AN1085" s="8">
        <v>0.39787592189543292</v>
      </c>
      <c r="AO1085" s="8">
        <v>0.40059155941570757</v>
      </c>
      <c r="AP1085" s="8">
        <v>0.67832616700544912</v>
      </c>
      <c r="AQ1085" s="8">
        <v>2.1277369896844602</v>
      </c>
    </row>
    <row r="1086" spans="32:43" x14ac:dyDescent="0.25">
      <c r="AF1086" t="str">
        <v>Nepal</v>
      </c>
      <c r="AG1086">
        <v>66</v>
      </c>
      <c r="AH1086" s="8">
        <v>70.21937582964533</v>
      </c>
      <c r="AI1086" s="8">
        <v>-4.2193758296453296</v>
      </c>
      <c r="AJ1086" s="8">
        <v>-4.2665752489145286</v>
      </c>
      <c r="AK1086" s="8">
        <v>1.1062600918900361E-2</v>
      </c>
      <c r="AL1086" s="8">
        <v>-0.92150771479999949</v>
      </c>
      <c r="AM1086" s="8">
        <v>4.7495930423687821E-4</v>
      </c>
      <c r="AN1086" s="8">
        <v>0.39787592189543292</v>
      </c>
      <c r="AO1086" s="8">
        <v>0.4007209767723085</v>
      </c>
      <c r="AP1086" s="8">
        <v>0.95995193358834352</v>
      </c>
      <c r="AQ1086" s="8">
        <v>-4.2665752489145286</v>
      </c>
    </row>
    <row r="1087" spans="32:43" x14ac:dyDescent="0.25">
      <c r="AF1087" t="str">
        <v>Nepal</v>
      </c>
      <c r="AG1087">
        <v>65.400000000000006</v>
      </c>
      <c r="AH1087" s="8">
        <v>69.013977754445136</v>
      </c>
      <c r="AI1087" s="8">
        <v>-3.6139777544451306</v>
      </c>
      <c r="AJ1087" s="8">
        <v>-3.6545562178833109</v>
      </c>
      <c r="AK1087" s="8">
        <v>1.1103526945245107E-2</v>
      </c>
      <c r="AL1087" s="8">
        <v>-0.78930567669506935</v>
      </c>
      <c r="AM1087" s="8">
        <v>3.4976035391811314E-4</v>
      </c>
      <c r="AN1087" s="8">
        <v>0.39787592189543292</v>
      </c>
      <c r="AO1087" s="8">
        <v>0.40216884367403527</v>
      </c>
      <c r="AP1087" s="8">
        <v>0.88842876849811059</v>
      </c>
      <c r="AQ1087" s="8">
        <v>-3.6545562178833109</v>
      </c>
    </row>
    <row r="1088" spans="32:43" x14ac:dyDescent="0.25">
      <c r="AF1088" t="str">
        <v>Nepal</v>
      </c>
      <c r="AG1088">
        <v>64.7</v>
      </c>
      <c r="AH1088" s="8">
        <v>63.115774545081543</v>
      </c>
      <c r="AI1088" s="8">
        <v>1.5842254549184602</v>
      </c>
      <c r="AJ1088" s="8">
        <v>1.6005937533257142</v>
      </c>
      <c r="AK1088" s="8">
        <v>1.0226391533294443E-2</v>
      </c>
      <c r="AL1088" s="8">
        <v>0.34584716313840641</v>
      </c>
      <c r="AM1088" s="8">
        <v>6.1790966250335511E-5</v>
      </c>
      <c r="AN1088" s="8">
        <v>0.39787592189543292</v>
      </c>
      <c r="AO1088" s="8">
        <v>0.40304282494937155</v>
      </c>
      <c r="AP1088" s="8">
        <v>0.58808771721436792</v>
      </c>
      <c r="AQ1088" s="8">
        <v>1.6005937533257142</v>
      </c>
    </row>
    <row r="1089" spans="32:43" x14ac:dyDescent="0.25">
      <c r="AF1089" t="str">
        <v>Nepal</v>
      </c>
      <c r="AG1089">
        <v>64.3</v>
      </c>
      <c r="AH1089" s="8">
        <v>69.15128031315335</v>
      </c>
      <c r="AI1089" s="8">
        <v>-4.8512803131533531</v>
      </c>
      <c r="AJ1089" s="8">
        <v>-4.9149819793180418</v>
      </c>
      <c r="AK1089" s="8">
        <v>1.2960712049961066E-2</v>
      </c>
      <c r="AL1089" s="8">
        <v>-1.06053331297178</v>
      </c>
      <c r="AM1089" s="8">
        <v>7.3843633223330389E-4</v>
      </c>
      <c r="AN1089" s="8">
        <v>0.39787592189543292</v>
      </c>
      <c r="AO1089" s="8">
        <v>0.40305158361373516</v>
      </c>
      <c r="AP1089" s="8">
        <v>1.0298219812044118</v>
      </c>
      <c r="AQ1089" s="8">
        <v>-4.9149819793180418</v>
      </c>
    </row>
    <row r="1090" spans="32:43" x14ac:dyDescent="0.25">
      <c r="AF1090" t="str">
        <v>Netherlands</v>
      </c>
      <c r="AG1090">
        <v>81.7</v>
      </c>
      <c r="AH1090" s="8">
        <v>85.556065696774425</v>
      </c>
      <c r="AI1090" s="8">
        <v>-3.8560656967744222</v>
      </c>
      <c r="AJ1090" s="8">
        <v>-3.9239468721801214</v>
      </c>
      <c r="AK1090" s="8">
        <v>1.7299208581788083E-2</v>
      </c>
      <c r="AL1090" s="8">
        <v>-0.84482924046018559</v>
      </c>
      <c r="AM1090" s="8">
        <v>6.2822151725051064E-4</v>
      </c>
      <c r="AN1090" s="8">
        <v>0.39787592189543292</v>
      </c>
      <c r="AO1090" s="8">
        <v>0.40507107536255144</v>
      </c>
      <c r="AP1090" s="8">
        <v>0.91914592990459665</v>
      </c>
      <c r="AQ1090" s="8">
        <v>-3.9239468721801214</v>
      </c>
    </row>
    <row r="1091" spans="32:43" x14ac:dyDescent="0.25">
      <c r="AF1091" t="str">
        <v>Netherlands</v>
      </c>
      <c r="AG1091">
        <v>81.400000000000006</v>
      </c>
      <c r="AH1091" s="8">
        <v>87.106383606342547</v>
      </c>
      <c r="AI1091" s="8">
        <v>-5.7063836063425413</v>
      </c>
      <c r="AJ1091" s="8">
        <v>-5.807587709595591</v>
      </c>
      <c r="AK1091" s="8">
        <v>1.7426185933590792E-2</v>
      </c>
      <c r="AL1091" s="8">
        <v>-1.2502979977738284</v>
      </c>
      <c r="AM1091" s="8">
        <v>1.3862266167833509E-3</v>
      </c>
      <c r="AN1091" s="8">
        <v>0.39787592189543292</v>
      </c>
      <c r="AO1091" s="8">
        <v>0.4074792871305063</v>
      </c>
      <c r="AP1091" s="8">
        <v>1.1181672494639736</v>
      </c>
      <c r="AQ1091" s="8">
        <v>-5.807587709595591</v>
      </c>
    </row>
    <row r="1092" spans="32:43" x14ac:dyDescent="0.25">
      <c r="AF1092" t="str">
        <v>Netherlands</v>
      </c>
      <c r="AG1092">
        <v>81.099999999999994</v>
      </c>
      <c r="AH1092" s="8">
        <v>85.001475454017793</v>
      </c>
      <c r="AI1092" s="8">
        <v>-3.9014754540177989</v>
      </c>
      <c r="AJ1092" s="8">
        <v>-3.9664411422037467</v>
      </c>
      <c r="AK1092" s="8">
        <v>1.6378835801872708E-2</v>
      </c>
      <c r="AL1092" s="8">
        <v>-0.85437810814642978</v>
      </c>
      <c r="AM1092" s="8">
        <v>6.077505946065091E-4</v>
      </c>
      <c r="AN1092" s="8">
        <v>0.4143837514429769</v>
      </c>
      <c r="AO1092" s="8">
        <v>0.40763408603525764</v>
      </c>
      <c r="AP1092" s="8">
        <v>0.92432575867300693</v>
      </c>
      <c r="AQ1092" s="8">
        <v>-3.9664411422037467</v>
      </c>
    </row>
    <row r="1093" spans="32:43" x14ac:dyDescent="0.25">
      <c r="AF1093" t="str">
        <v>Netherlands</v>
      </c>
      <c r="AG1093">
        <v>81.099999999999994</v>
      </c>
      <c r="AH1093" s="8">
        <v>80.791051410853669</v>
      </c>
      <c r="AI1093" s="8">
        <v>0.3089485891463255</v>
      </c>
      <c r="AJ1093" s="8">
        <v>0.31316735810023166</v>
      </c>
      <c r="AK1093" s="8">
        <v>1.3471292089630639E-2</v>
      </c>
      <c r="AL1093" s="8">
        <v>6.7556402992771436E-2</v>
      </c>
      <c r="AM1093" s="8">
        <v>3.1160367056369662E-6</v>
      </c>
      <c r="AN1093" s="8">
        <v>0.4143837514429769</v>
      </c>
      <c r="AO1093" s="8">
        <v>0.40891754267865349</v>
      </c>
      <c r="AP1093" s="8">
        <v>0.25991614607940661</v>
      </c>
      <c r="AQ1093" s="8">
        <v>0.31316735810023166</v>
      </c>
    </row>
    <row r="1094" spans="32:43" x14ac:dyDescent="0.25">
      <c r="AF1094" t="str">
        <v>Nicaragua</v>
      </c>
      <c r="AG1094">
        <v>74.5</v>
      </c>
      <c r="AH1094" s="8">
        <v>68.883843332536387</v>
      </c>
      <c r="AI1094" s="8">
        <v>5.6161566674636134</v>
      </c>
      <c r="AJ1094" s="8">
        <v>5.6606669138936461</v>
      </c>
      <c r="AK1094" s="8">
        <v>7.8630746353907117E-3</v>
      </c>
      <c r="AL1094" s="8">
        <v>1.2245839775478071</v>
      </c>
      <c r="AM1094" s="8">
        <v>5.9424828146072443E-4</v>
      </c>
      <c r="AN1094" s="8">
        <v>0.4143837514429769</v>
      </c>
      <c r="AO1094" s="8">
        <v>0.40971670093810197</v>
      </c>
      <c r="AP1094" s="8">
        <v>1.106609225312986</v>
      </c>
      <c r="AQ1094" s="8">
        <v>5.6606669138936461</v>
      </c>
    </row>
    <row r="1095" spans="32:43" x14ac:dyDescent="0.25">
      <c r="AF1095" t="str">
        <v>Nicaragua</v>
      </c>
      <c r="AG1095">
        <v>73.900000000000006</v>
      </c>
      <c r="AH1095" s="8">
        <v>68.28313311489029</v>
      </c>
      <c r="AI1095" s="8">
        <v>5.6168668851097152</v>
      </c>
      <c r="AJ1095" s="8">
        <v>5.6614046184235969</v>
      </c>
      <c r="AK1095" s="8">
        <v>7.8669051791396116E-3</v>
      </c>
      <c r="AL1095" s="8">
        <v>1.2247412024102065</v>
      </c>
      <c r="AM1095" s="8">
        <v>5.9469274482919199E-4</v>
      </c>
      <c r="AN1095" s="8">
        <v>0.4143837514429769</v>
      </c>
      <c r="AO1095" s="8">
        <v>0.4101509581045506</v>
      </c>
      <c r="AP1095" s="8">
        <v>1.1066802620496159</v>
      </c>
      <c r="AQ1095" s="8">
        <v>5.6614046184235969</v>
      </c>
    </row>
    <row r="1096" spans="32:43" x14ac:dyDescent="0.25">
      <c r="AF1096" t="str">
        <v>Nicaragua</v>
      </c>
      <c r="AG1096">
        <v>73.900000000000006</v>
      </c>
      <c r="AH1096" s="8">
        <v>68.181776939558802</v>
      </c>
      <c r="AI1096" s="8">
        <v>5.7182230604412041</v>
      </c>
      <c r="AJ1096" s="8">
        <v>5.7640790313292758</v>
      </c>
      <c r="AK1096" s="8">
        <v>7.9554722686541839E-3</v>
      </c>
      <c r="AL1096" s="8">
        <v>1.2468972726046552</v>
      </c>
      <c r="AM1096" s="8">
        <v>6.2339907667018166E-4</v>
      </c>
      <c r="AN1096" s="8">
        <v>0.4143837514429769</v>
      </c>
      <c r="AO1096" s="8">
        <v>0.4122218367742731</v>
      </c>
      <c r="AP1096" s="8">
        <v>1.1166455447475958</v>
      </c>
      <c r="AQ1096" s="8">
        <v>5.7640790313292758</v>
      </c>
    </row>
    <row r="1097" spans="32:43" x14ac:dyDescent="0.25">
      <c r="AF1097" t="str">
        <v>Nicaragua</v>
      </c>
      <c r="AG1097">
        <v>74.5</v>
      </c>
      <c r="AH1097" s="8">
        <v>68.651286459076928</v>
      </c>
      <c r="AI1097" s="8">
        <v>5.8487135409230717</v>
      </c>
      <c r="AJ1097" s="8">
        <v>5.8955384498477112</v>
      </c>
      <c r="AK1097" s="8">
        <v>7.9424312678088478E-3</v>
      </c>
      <c r="AL1097" s="8">
        <v>1.2753432232584334</v>
      </c>
      <c r="AM1097" s="8">
        <v>6.5108959105482399E-4</v>
      </c>
      <c r="AN1097" s="8">
        <v>0.4143837514429769</v>
      </c>
      <c r="AO1097" s="8">
        <v>0.41271654325413787</v>
      </c>
      <c r="AP1097" s="8">
        <v>1.1293109506501888</v>
      </c>
      <c r="AQ1097" s="8">
        <v>5.8955384498477112</v>
      </c>
    </row>
    <row r="1098" spans="32:43" x14ac:dyDescent="0.25">
      <c r="AF1098" t="str">
        <v>Nicaragua</v>
      </c>
      <c r="AG1098">
        <v>73.2</v>
      </c>
      <c r="AH1098" s="8">
        <v>68.218772459583846</v>
      </c>
      <c r="AI1098" s="8">
        <v>4.9812275404161568</v>
      </c>
      <c r="AJ1098" s="8">
        <v>5.0212317028628979</v>
      </c>
      <c r="AK1098" s="8">
        <v>7.9670018859979205E-3</v>
      </c>
      <c r="AL1098" s="8">
        <v>1.0861967191292401</v>
      </c>
      <c r="AM1098" s="8">
        <v>4.7375715197347585E-4</v>
      </c>
      <c r="AN1098" s="8">
        <v>0.4143837514429769</v>
      </c>
      <c r="AO1098" s="8">
        <v>0.41437174694076812</v>
      </c>
      <c r="AP1098" s="8">
        <v>1.042207618053735</v>
      </c>
      <c r="AQ1098" s="8">
        <v>5.0212317028628979</v>
      </c>
    </row>
    <row r="1099" spans="32:43" x14ac:dyDescent="0.25">
      <c r="AF1099" t="str">
        <v>Nicaragua</v>
      </c>
      <c r="AG1099">
        <v>73.2</v>
      </c>
      <c r="AH1099" s="8">
        <v>68.047040505711038</v>
      </c>
      <c r="AI1099" s="8">
        <v>5.1529594942889645</v>
      </c>
      <c r="AJ1099" s="8">
        <v>5.1948989330132589</v>
      </c>
      <c r="AK1099" s="8">
        <v>8.0731962767882168E-3</v>
      </c>
      <c r="AL1099" s="8">
        <v>1.123704398898925</v>
      </c>
      <c r="AM1099" s="8">
        <v>5.1385436690503967E-4</v>
      </c>
      <c r="AN1099" s="8">
        <v>0.4143837514429769</v>
      </c>
      <c r="AO1099" s="8">
        <v>0.41459709694750208</v>
      </c>
      <c r="AP1099" s="8">
        <v>1.060049243619807</v>
      </c>
      <c r="AQ1099" s="8">
        <v>5.1948989330132589</v>
      </c>
    </row>
    <row r="1100" spans="32:43" x14ac:dyDescent="0.25">
      <c r="AF1100" t="str">
        <v>Nicaragua</v>
      </c>
      <c r="AG1100">
        <v>72.5</v>
      </c>
      <c r="AH1100" s="8">
        <v>67.362684815865265</v>
      </c>
      <c r="AI1100" s="8">
        <v>5.1373151841347351</v>
      </c>
      <c r="AJ1100" s="8">
        <v>5.1804657221238255</v>
      </c>
      <c r="AK1100" s="8">
        <v>8.3294708050689024E-3</v>
      </c>
      <c r="AL1100" s="8">
        <v>1.1204375963297193</v>
      </c>
      <c r="AM1100" s="8">
        <v>5.2722422133955472E-4</v>
      </c>
      <c r="AN1100" s="8">
        <v>0.4143837514429769</v>
      </c>
      <c r="AO1100" s="8">
        <v>0.41681510414524919</v>
      </c>
      <c r="AP1100" s="8">
        <v>1.0585072490681011</v>
      </c>
      <c r="AQ1100" s="8">
        <v>5.1804657221238255</v>
      </c>
    </row>
    <row r="1101" spans="32:43" x14ac:dyDescent="0.25">
      <c r="AF1101" t="str">
        <v>Nicaragua</v>
      </c>
      <c r="AG1101">
        <v>72.5</v>
      </c>
      <c r="AH1101" s="8">
        <v>66.749081207087983</v>
      </c>
      <c r="AI1101" s="8">
        <v>5.7509187929120174</v>
      </c>
      <c r="AJ1101" s="8">
        <v>5.7998316915998593</v>
      </c>
      <c r="AK1101" s="8">
        <v>8.4335031236656473E-3</v>
      </c>
      <c r="AL1101" s="8">
        <v>1.2543290431613365</v>
      </c>
      <c r="AM1101" s="8">
        <v>6.6908166114521374E-4</v>
      </c>
      <c r="AN1101" s="8">
        <v>0.4143837514429769</v>
      </c>
      <c r="AO1101" s="8">
        <v>0.4185114389329978</v>
      </c>
      <c r="AP1101" s="8">
        <v>1.1199683223919044</v>
      </c>
      <c r="AQ1101" s="8">
        <v>5.7998316915998593</v>
      </c>
    </row>
    <row r="1102" spans="32:43" x14ac:dyDescent="0.25">
      <c r="AF1102" t="str">
        <v>Nicaragua</v>
      </c>
      <c r="AG1102">
        <v>73</v>
      </c>
      <c r="AH1102" s="8">
        <v>72.430276020076917</v>
      </c>
      <c r="AI1102" s="8">
        <v>0.56972397992308288</v>
      </c>
      <c r="AJ1102" s="8">
        <v>0.57573386508177438</v>
      </c>
      <c r="AK1102" s="8">
        <v>1.043865147282577E-2</v>
      </c>
      <c r="AL1102" s="8">
        <v>0.12438794784569808</v>
      </c>
      <c r="AM1102" s="8">
        <v>8.1607163680896514E-6</v>
      </c>
      <c r="AN1102" s="8">
        <v>0.4143837514429769</v>
      </c>
      <c r="AO1102" s="8">
        <v>0.419225870946906</v>
      </c>
      <c r="AP1102" s="8">
        <v>0.35268675598283822</v>
      </c>
      <c r="AQ1102" s="8">
        <v>0.57573386508177438</v>
      </c>
    </row>
    <row r="1103" spans="32:43" x14ac:dyDescent="0.25">
      <c r="AF1103" t="str">
        <v>Nicaragua</v>
      </c>
      <c r="AG1103">
        <v>71.2</v>
      </c>
      <c r="AH1103" s="8">
        <v>65.933184879532064</v>
      </c>
      <c r="AI1103" s="8">
        <v>5.266815120467939</v>
      </c>
      <c r="AJ1103" s="8">
        <v>5.3157283294467526</v>
      </c>
      <c r="AK1103" s="8">
        <v>9.201600598709404E-3</v>
      </c>
      <c r="AL1103" s="8">
        <v>1.1491866993140236</v>
      </c>
      <c r="AM1103" s="8">
        <v>6.1323829595540699E-4</v>
      </c>
      <c r="AN1103" s="8">
        <v>0.4143837514429769</v>
      </c>
      <c r="AO1103" s="8">
        <v>0.42327510770367133</v>
      </c>
      <c r="AP1103" s="8">
        <v>1.0720012590076673</v>
      </c>
      <c r="AQ1103" s="8">
        <v>5.3157283294467526</v>
      </c>
    </row>
    <row r="1104" spans="32:43" x14ac:dyDescent="0.25">
      <c r="AF1104" t="str">
        <v>Nicaragua</v>
      </c>
      <c r="AG1104">
        <v>71</v>
      </c>
      <c r="AH1104" s="8">
        <v>66.450032480629304</v>
      </c>
      <c r="AI1104" s="8">
        <v>4.5499675193706963</v>
      </c>
      <c r="AJ1104" s="8">
        <v>4.595280418816369</v>
      </c>
      <c r="AK1104" s="8">
        <v>9.860747400774245E-3</v>
      </c>
      <c r="AL1104" s="8">
        <v>0.99310535288827673</v>
      </c>
      <c r="AM1104" s="8">
        <v>4.9110483046330697E-4</v>
      </c>
      <c r="AN1104" s="8">
        <v>0.43434378704136062</v>
      </c>
      <c r="AO1104" s="8">
        <v>0.42432981078169224</v>
      </c>
      <c r="AP1104" s="8">
        <v>0.99654671385152671</v>
      </c>
      <c r="AQ1104" s="8">
        <v>4.595280418816369</v>
      </c>
    </row>
    <row r="1105" spans="32:43" x14ac:dyDescent="0.25">
      <c r="AF1105" t="str">
        <v>Nicaragua</v>
      </c>
      <c r="AG1105">
        <v>76</v>
      </c>
      <c r="AH1105" s="8">
        <v>65.969167775482902</v>
      </c>
      <c r="AI1105" s="8">
        <v>10.030832224517098</v>
      </c>
      <c r="AJ1105" s="8">
        <v>10.138969455290844</v>
      </c>
      <c r="AK1105" s="8">
        <v>1.0665505133494322E-2</v>
      </c>
      <c r="AL1105" s="8">
        <v>2.1902846314775841</v>
      </c>
      <c r="AM1105" s="8">
        <v>2.5858861100506053E-3</v>
      </c>
      <c r="AN1105" s="8">
        <v>0.43434378704136062</v>
      </c>
      <c r="AO1105" s="8">
        <v>0.42663494349217923</v>
      </c>
      <c r="AP1105" s="8">
        <v>1.4799610236346037</v>
      </c>
      <c r="AQ1105" s="8">
        <v>10.138969455290844</v>
      </c>
    </row>
    <row r="1106" spans="32:43" x14ac:dyDescent="0.25">
      <c r="AF1106" t="str">
        <v>Nicaragua</v>
      </c>
      <c r="AG1106">
        <v>75</v>
      </c>
      <c r="AH1106" s="8">
        <v>65.699779062554114</v>
      </c>
      <c r="AI1106" s="8">
        <v>9.3002209374458857</v>
      </c>
      <c r="AJ1106" s="8">
        <v>9.4181023490357703</v>
      </c>
      <c r="AK1106" s="8">
        <v>1.2516471707482798E-2</v>
      </c>
      <c r="AL1106" s="8">
        <v>2.032654197005737</v>
      </c>
      <c r="AM1106" s="8">
        <v>2.6184788379287885E-3</v>
      </c>
      <c r="AN1106" s="8">
        <v>0.43434378704136062</v>
      </c>
      <c r="AO1106" s="8">
        <v>0.42775380504219657</v>
      </c>
      <c r="AP1106" s="8">
        <v>1.4257118211636379</v>
      </c>
      <c r="AQ1106" s="8">
        <v>9.4181023490357703</v>
      </c>
    </row>
    <row r="1107" spans="32:43" x14ac:dyDescent="0.25">
      <c r="AF1107" t="str">
        <v>Nicaragua</v>
      </c>
      <c r="AG1107">
        <v>73</v>
      </c>
      <c r="AH1107" s="8">
        <v>66.168675721650075</v>
      </c>
      <c r="AI1107" s="8">
        <v>6.8313242783499248</v>
      </c>
      <c r="AJ1107" s="8">
        <v>6.9385516488720533</v>
      </c>
      <c r="AK1107" s="8">
        <v>1.5453854917914907E-2</v>
      </c>
      <c r="AL1107" s="8">
        <v>1.4952782931509203</v>
      </c>
      <c r="AM1107" s="8">
        <v>1.7547482439639749E-3</v>
      </c>
      <c r="AN1107" s="8">
        <v>0.43434378704136062</v>
      </c>
      <c r="AO1107" s="8">
        <v>0.42857983567822566</v>
      </c>
      <c r="AP1107" s="8">
        <v>1.2228157233004981</v>
      </c>
      <c r="AQ1107" s="8">
        <v>6.9385516488720533</v>
      </c>
    </row>
    <row r="1108" spans="32:43" x14ac:dyDescent="0.25">
      <c r="AF1108" t="str">
        <v>Nicaragua</v>
      </c>
      <c r="AG1108">
        <v>73</v>
      </c>
      <c r="AH1108" s="8">
        <v>66.4237956326713</v>
      </c>
      <c r="AI1108" s="8">
        <v>6.5762043673286996</v>
      </c>
      <c r="AJ1108" s="8">
        <v>6.6882294726224476</v>
      </c>
      <c r="AK1108" s="8">
        <v>1.6749590568372608E-2</v>
      </c>
      <c r="AL1108" s="8">
        <v>1.4403843648958978</v>
      </c>
      <c r="AM1108" s="8">
        <v>1.7671233316108206E-3</v>
      </c>
      <c r="AN1108" s="8">
        <v>0.43434378704136062</v>
      </c>
      <c r="AO1108" s="8">
        <v>0.43029303744540759</v>
      </c>
      <c r="AP1108" s="8">
        <v>1.2001601413544352</v>
      </c>
      <c r="AQ1108" s="8">
        <v>6.6882294726224476</v>
      </c>
    </row>
    <row r="1109" spans="32:43" x14ac:dyDescent="0.25">
      <c r="AF1109" t="str">
        <v>Niger</v>
      </c>
      <c r="AG1109">
        <v>61.4</v>
      </c>
      <c r="AH1109" s="8">
        <v>56.837681770895649</v>
      </c>
      <c r="AI1109" s="8">
        <v>4.5623182291043491</v>
      </c>
      <c r="AJ1109" s="8">
        <v>4.6221085692724841</v>
      </c>
      <c r="AK1109" s="8">
        <v>1.2935728201111066E-2</v>
      </c>
      <c r="AL1109" s="8">
        <v>0.99735099179320252</v>
      </c>
      <c r="AM1109" s="8">
        <v>6.5179571592115899E-4</v>
      </c>
      <c r="AN1109" s="8">
        <v>0.43434378704136062</v>
      </c>
      <c r="AO1109" s="8">
        <v>0.43255123646896398</v>
      </c>
      <c r="AP1109" s="8">
        <v>0.99867461757731812</v>
      </c>
      <c r="AQ1109" s="8">
        <v>4.6221085692724841</v>
      </c>
    </row>
    <row r="1110" spans="32:43" x14ac:dyDescent="0.25">
      <c r="AF1110" t="str">
        <v>Niger</v>
      </c>
      <c r="AG1110">
        <v>69</v>
      </c>
      <c r="AH1110" s="8">
        <v>56.58679927317641</v>
      </c>
      <c r="AI1110" s="8">
        <v>12.41320072682359</v>
      </c>
      <c r="AJ1110" s="8">
        <v>12.575392707978255</v>
      </c>
      <c r="AK1110" s="8">
        <v>1.2897567886827527E-2</v>
      </c>
      <c r="AL1110" s="8">
        <v>2.7135500259652914</v>
      </c>
      <c r="AM1110" s="8">
        <v>4.8105116394621611E-3</v>
      </c>
      <c r="AN1110" s="8">
        <v>0.43434378704136062</v>
      </c>
      <c r="AO1110" s="8">
        <v>0.43259353841220066</v>
      </c>
      <c r="AP1110" s="8">
        <v>1.6472856540276466</v>
      </c>
      <c r="AQ1110" s="8">
        <v>12.575392707978255</v>
      </c>
    </row>
    <row r="1111" spans="32:43" x14ac:dyDescent="0.25">
      <c r="AF1111" t="str">
        <v>Niger</v>
      </c>
      <c r="AG1111">
        <v>63</v>
      </c>
      <c r="AH1111" s="8">
        <v>56.021943207715388</v>
      </c>
      <c r="AI1111" s="8">
        <v>6.9780567922846117</v>
      </c>
      <c r="AJ1111" s="8">
        <v>7.0705365836872272</v>
      </c>
      <c r="AK1111" s="8">
        <v>1.3079600155945791E-2</v>
      </c>
      <c r="AL1111" s="8">
        <v>1.5255575725282393</v>
      </c>
      <c r="AM1111" s="8">
        <v>1.5421959208781677E-3</v>
      </c>
      <c r="AN1111" s="8">
        <v>0.43434378704136062</v>
      </c>
      <c r="AO1111" s="8">
        <v>0.43409033611760267</v>
      </c>
      <c r="AP1111" s="8">
        <v>1.2351346374093146</v>
      </c>
      <c r="AQ1111" s="8">
        <v>7.0705365836872272</v>
      </c>
    </row>
    <row r="1112" spans="32:43" x14ac:dyDescent="0.25">
      <c r="AF1112" t="str">
        <v>Niger</v>
      </c>
      <c r="AG1112">
        <v>59.4</v>
      </c>
      <c r="AH1112" s="8">
        <v>55.416332613140071</v>
      </c>
      <c r="AI1112" s="8">
        <v>3.9836673868599277</v>
      </c>
      <c r="AJ1112" s="8">
        <v>4.0369260140979346</v>
      </c>
      <c r="AK1112" s="8">
        <v>1.3192866813019254E-2</v>
      </c>
      <c r="AL1112" s="8">
        <v>0.8709677922218414</v>
      </c>
      <c r="AM1112" s="8">
        <v>5.0708538430098058E-4</v>
      </c>
      <c r="AN1112" s="8">
        <v>0.43434378704136062</v>
      </c>
      <c r="AO1112" s="8">
        <v>0.43434129384232406</v>
      </c>
      <c r="AP1112" s="8">
        <v>0.93325655219871961</v>
      </c>
      <c r="AQ1112" s="8">
        <v>4.0369260140979346</v>
      </c>
    </row>
    <row r="1113" spans="32:43" x14ac:dyDescent="0.25">
      <c r="AF1113" t="str">
        <v>Niger</v>
      </c>
      <c r="AG1113">
        <v>58.2</v>
      </c>
      <c r="AH1113" s="8">
        <v>54.560300199503629</v>
      </c>
      <c r="AI1113" s="8">
        <v>3.6396998004963734</v>
      </c>
      <c r="AJ1113" s="8">
        <v>3.6898680827645132</v>
      </c>
      <c r="AK1113" s="8">
        <v>1.3596226516193705E-2</v>
      </c>
      <c r="AL1113" s="8">
        <v>0.79592723872617732</v>
      </c>
      <c r="AM1113" s="8">
        <v>4.3659665706968526E-4</v>
      </c>
      <c r="AN1113" s="8">
        <v>0.43434378704136062</v>
      </c>
      <c r="AO1113" s="8">
        <v>0.43487140694758553</v>
      </c>
      <c r="AP1113" s="8">
        <v>0.89214754313744393</v>
      </c>
      <c r="AQ1113" s="8">
        <v>3.6898680827645132</v>
      </c>
    </row>
    <row r="1114" spans="32:43" x14ac:dyDescent="0.25">
      <c r="AF1114" t="str">
        <v>Niger</v>
      </c>
      <c r="AG1114">
        <v>57.1</v>
      </c>
      <c r="AH1114" s="8">
        <v>54.026696467274057</v>
      </c>
      <c r="AI1114" s="8">
        <v>3.0733035327259444</v>
      </c>
      <c r="AJ1114" s="8">
        <v>3.1167758953308393</v>
      </c>
      <c r="AK1114" s="8">
        <v>1.3947862812343944E-2</v>
      </c>
      <c r="AL1114" s="8">
        <v>0.67218788542842089</v>
      </c>
      <c r="AM1114" s="8">
        <v>3.1956496120167836E-4</v>
      </c>
      <c r="AN1114" s="8">
        <v>0.43434378704136062</v>
      </c>
      <c r="AO1114" s="8">
        <v>0.43498055558478488</v>
      </c>
      <c r="AP1114" s="8">
        <v>0.81987065164477069</v>
      </c>
      <c r="AQ1114" s="8">
        <v>3.1167758953308393</v>
      </c>
    </row>
    <row r="1115" spans="32:43" x14ac:dyDescent="0.25">
      <c r="AF1115" t="str">
        <v>Nigeria</v>
      </c>
      <c r="AG1115">
        <v>53.6</v>
      </c>
      <c r="AH1115" s="8">
        <v>59.446798567279636</v>
      </c>
      <c r="AI1115" s="8">
        <v>-5.8467985672796345</v>
      </c>
      <c r="AJ1115" s="8">
        <v>-5.9017596488569923</v>
      </c>
      <c r="AK1115" s="8">
        <v>9.3126600958752439E-3</v>
      </c>
      <c r="AL1115" s="8">
        <v>-1.2758070291085259</v>
      </c>
      <c r="AM1115" s="8">
        <v>7.6502763646646324E-4</v>
      </c>
      <c r="AN1115" s="8">
        <v>0.43434378704136062</v>
      </c>
      <c r="AO1115" s="8">
        <v>0.43505248356450027</v>
      </c>
      <c r="AP1115" s="8">
        <v>1.1295162810285322</v>
      </c>
      <c r="AQ1115" s="8">
        <v>-5.9017596488569923</v>
      </c>
    </row>
    <row r="1116" spans="32:43" x14ac:dyDescent="0.25">
      <c r="AF1116" t="str">
        <v>Nigeria</v>
      </c>
      <c r="AG1116">
        <v>53.2</v>
      </c>
      <c r="AH1116" s="8">
        <v>58.823363548934381</v>
      </c>
      <c r="AI1116" s="8">
        <v>-5.6233635489343783</v>
      </c>
      <c r="AJ1116" s="8">
        <v>-5.6776773972481118</v>
      </c>
      <c r="AK1116" s="8">
        <v>9.5662089466475864E-3</v>
      </c>
      <c r="AL1116" s="8">
        <v>-1.2272091996140255</v>
      </c>
      <c r="AM1116" s="8">
        <v>7.2731345591770555E-4</v>
      </c>
      <c r="AN1116" s="8">
        <v>0.43434378704136062</v>
      </c>
      <c r="AO1116" s="8">
        <v>0.43619344683410577</v>
      </c>
      <c r="AP1116" s="8">
        <v>1.1077947461574393</v>
      </c>
      <c r="AQ1116" s="8">
        <v>-5.6776773972481118</v>
      </c>
    </row>
    <row r="1117" spans="32:43" x14ac:dyDescent="0.25">
      <c r="AF1117" t="str">
        <v>Nigeria</v>
      </c>
      <c r="AG1117">
        <v>52.7</v>
      </c>
      <c r="AH1117" s="8">
        <v>58.326720617694505</v>
      </c>
      <c r="AI1117" s="8">
        <v>-5.6267206176945024</v>
      </c>
      <c r="AJ1117" s="8">
        <v>-5.6818767972814133</v>
      </c>
      <c r="AK1117" s="8">
        <v>9.707387462766089E-3</v>
      </c>
      <c r="AL1117" s="8">
        <v>-1.2280293522676764</v>
      </c>
      <c r="AM1117" s="8">
        <v>7.3913935114628836E-4</v>
      </c>
      <c r="AN1117" s="8">
        <v>0.43434378704136062</v>
      </c>
      <c r="AO1117" s="8">
        <v>0.44180342190974969</v>
      </c>
      <c r="AP1117" s="8">
        <v>1.108164857892397</v>
      </c>
      <c r="AQ1117" s="8">
        <v>-5.6818767972814133</v>
      </c>
    </row>
    <row r="1118" spans="32:43" x14ac:dyDescent="0.25">
      <c r="AF1118" t="str">
        <v>Nigeria</v>
      </c>
      <c r="AG1118">
        <v>52.3</v>
      </c>
      <c r="AH1118" s="8">
        <v>58.272331730868515</v>
      </c>
      <c r="AI1118" s="8">
        <v>-5.9723317308685182</v>
      </c>
      <c r="AJ1118" s="8">
        <v>-6.0297496734554636</v>
      </c>
      <c r="AK1118" s="8">
        <v>9.5224421736301735E-3</v>
      </c>
      <c r="AL1118" s="8">
        <v>-1.3033371301357486</v>
      </c>
      <c r="AM1118" s="8">
        <v>8.1655838774119473E-4</v>
      </c>
      <c r="AN1118" s="8">
        <v>0.43434378704136062</v>
      </c>
      <c r="AO1118" s="8">
        <v>0.4427858613218153</v>
      </c>
      <c r="AP1118" s="8">
        <v>1.1416379155125098</v>
      </c>
      <c r="AQ1118" s="8">
        <v>-6.0297496734554636</v>
      </c>
    </row>
    <row r="1119" spans="32:43" x14ac:dyDescent="0.25">
      <c r="AF1119" t="str">
        <v>Nigeria</v>
      </c>
      <c r="AG1119">
        <v>52</v>
      </c>
      <c r="AH1119" s="8">
        <v>58.103359739531619</v>
      </c>
      <c r="AI1119" s="8">
        <v>-6.1033597395316193</v>
      </c>
      <c r="AJ1119" s="8">
        <v>-6.162256681591364</v>
      </c>
      <c r="AK1119" s="8">
        <v>9.5576904862935477E-3</v>
      </c>
      <c r="AL1119" s="8">
        <v>-1.3319549671207362</v>
      </c>
      <c r="AM1119" s="8">
        <v>8.5599822870877703E-4</v>
      </c>
      <c r="AN1119" s="8">
        <v>0.43434378704136062</v>
      </c>
      <c r="AO1119" s="8">
        <v>0.44452820836488582</v>
      </c>
      <c r="AP1119" s="8">
        <v>1.1541035339694339</v>
      </c>
      <c r="AQ1119" s="8">
        <v>-6.162256681591364</v>
      </c>
    </row>
    <row r="1120" spans="32:43" x14ac:dyDescent="0.25">
      <c r="AF1120" t="str">
        <v>Nigeria</v>
      </c>
      <c r="AG1120">
        <v>51.6</v>
      </c>
      <c r="AH1120" s="8">
        <v>57.875906049817509</v>
      </c>
      <c r="AI1120" s="8">
        <v>-6.2759060498175074</v>
      </c>
      <c r="AJ1120" s="8">
        <v>-6.3364250106370656</v>
      </c>
      <c r="AK1120" s="8">
        <v>9.5509629985305738E-3</v>
      </c>
      <c r="AL1120" s="8">
        <v>-1.3696056276366511</v>
      </c>
      <c r="AM1120" s="8">
        <v>9.0443236783840529E-4</v>
      </c>
      <c r="AN1120" s="8">
        <v>0.43434378704136062</v>
      </c>
      <c r="AO1120" s="8">
        <v>0.44632605180637991</v>
      </c>
      <c r="AP1120" s="8">
        <v>1.1703015114220143</v>
      </c>
      <c r="AQ1120" s="8">
        <v>-6.3364250106370656</v>
      </c>
    </row>
    <row r="1121" spans="32:43" x14ac:dyDescent="0.25">
      <c r="AF1121" t="str">
        <v>Nigeria</v>
      </c>
      <c r="AG1121">
        <v>59</v>
      </c>
      <c r="AH1121" s="8">
        <v>57.284106018910272</v>
      </c>
      <c r="AI1121" s="8">
        <v>1.715893981089728</v>
      </c>
      <c r="AJ1121" s="8">
        <v>1.7330214014560108</v>
      </c>
      <c r="AK1121" s="8">
        <v>9.8829826059234696E-3</v>
      </c>
      <c r="AL1121" s="8">
        <v>0.37452632891343851</v>
      </c>
      <c r="AM1121" s="8">
        <v>7.0006153801042438E-5</v>
      </c>
      <c r="AN1121" s="8">
        <v>0.43434378704136062</v>
      </c>
      <c r="AO1121" s="8">
        <v>0.44690272553976002</v>
      </c>
      <c r="AP1121" s="8">
        <v>0.61198556266748527</v>
      </c>
      <c r="AQ1121" s="8">
        <v>1.7330214014560108</v>
      </c>
    </row>
    <row r="1122" spans="32:43" x14ac:dyDescent="0.25">
      <c r="AF1122" t="str">
        <v>Nigeria</v>
      </c>
      <c r="AG1122">
        <v>55</v>
      </c>
      <c r="AH1122" s="8">
        <v>56.732240956342551</v>
      </c>
      <c r="AI1122" s="8">
        <v>-1.7322409563425509</v>
      </c>
      <c r="AJ1122" s="8">
        <v>-1.7505316985350474</v>
      </c>
      <c r="AK1122" s="8">
        <v>1.0448678083238006E-2</v>
      </c>
      <c r="AL1122" s="8">
        <v>-0.37820242248257691</v>
      </c>
      <c r="AM1122" s="8">
        <v>7.5516463374818184E-5</v>
      </c>
      <c r="AN1122" s="8">
        <v>0.43434378704136062</v>
      </c>
      <c r="AO1122" s="8">
        <v>0.44816094133623868</v>
      </c>
      <c r="AP1122" s="8">
        <v>0.61498164402084143</v>
      </c>
      <c r="AQ1122" s="8">
        <v>-1.7505316985350474</v>
      </c>
    </row>
    <row r="1123" spans="32:43" x14ac:dyDescent="0.25">
      <c r="AF1123" t="str">
        <v>Nigeria</v>
      </c>
      <c r="AG1123">
        <v>49.8</v>
      </c>
      <c r="AH1123" s="8">
        <v>56.813936364105501</v>
      </c>
      <c r="AI1123" s="8">
        <v>-7.0139363641055041</v>
      </c>
      <c r="AJ1123" s="8">
        <v>-7.0904521976968971</v>
      </c>
      <c r="AK1123" s="8">
        <v>1.0791389809559218E-2</v>
      </c>
      <c r="AL1123" s="8">
        <v>-1.531627102400519</v>
      </c>
      <c r="AM1123" s="8">
        <v>1.2795745166779538E-3</v>
      </c>
      <c r="AN1123" s="8">
        <v>0.4663087141536239</v>
      </c>
      <c r="AO1123" s="8">
        <v>0.44946491711194148</v>
      </c>
      <c r="AP1123" s="8">
        <v>1.2375892300761666</v>
      </c>
      <c r="AQ1123" s="8">
        <v>-7.0904521976968971</v>
      </c>
    </row>
    <row r="1124" spans="32:43" x14ac:dyDescent="0.25">
      <c r="AF1124" t="str">
        <v>Nigeria</v>
      </c>
      <c r="AG1124">
        <v>49.2</v>
      </c>
      <c r="AH1124" s="8">
        <v>69.050625133445692</v>
      </c>
      <c r="AI1124" s="8">
        <v>-19.850625133445689</v>
      </c>
      <c r="AJ1124" s="8">
        <v>-20.090381678882835</v>
      </c>
      <c r="AK1124" s="8">
        <v>1.1933896989580745E-2</v>
      </c>
      <c r="AL1124" s="8">
        <v>-4.3372689492935166</v>
      </c>
      <c r="AM1124" s="8">
        <v>1.136054051587345E-2</v>
      </c>
      <c r="AN1124" s="8">
        <v>0.4663087141536239</v>
      </c>
      <c r="AO1124" s="8">
        <v>0.44983351457878945</v>
      </c>
      <c r="AP1124" s="8">
        <v>2.0826110893043657</v>
      </c>
      <c r="AQ1124" s="8">
        <v>-20.090381678882835</v>
      </c>
    </row>
    <row r="1125" spans="32:43" x14ac:dyDescent="0.25">
      <c r="AF1125" t="str">
        <v>Pakistan</v>
      </c>
      <c r="AG1125">
        <v>66.2</v>
      </c>
      <c r="AH1125" s="8">
        <v>62.692777378346925</v>
      </c>
      <c r="AI1125" s="8">
        <v>3.507222621653078</v>
      </c>
      <c r="AJ1125" s="8">
        <v>3.5428533401315923</v>
      </c>
      <c r="AK1125" s="8">
        <v>1.005706842981848E-2</v>
      </c>
      <c r="AL1125" s="8">
        <v>0.76558500647536876</v>
      </c>
      <c r="AM1125" s="8">
        <v>2.9772690952416307E-4</v>
      </c>
      <c r="AN1125" s="8">
        <v>0.4663087141536239</v>
      </c>
      <c r="AO1125" s="8">
        <v>0.45046530191673639</v>
      </c>
      <c r="AP1125" s="8">
        <v>0.87497714625890011</v>
      </c>
      <c r="AQ1125" s="8">
        <v>3.5428533401315923</v>
      </c>
    </row>
    <row r="1126" spans="32:43" x14ac:dyDescent="0.25">
      <c r="AF1126" t="str">
        <v>Pakistan</v>
      </c>
      <c r="AG1126">
        <v>66</v>
      </c>
      <c r="AH1126" s="8">
        <v>62.364233175261063</v>
      </c>
      <c r="AI1126" s="8">
        <v>3.635766824738937</v>
      </c>
      <c r="AJ1126" s="8">
        <v>3.6729567431202677</v>
      </c>
      <c r="AK1126" s="8">
        <v>1.0125335249588793E-2</v>
      </c>
      <c r="AL1126" s="8">
        <v>0.79367204437625516</v>
      </c>
      <c r="AM1126" s="8">
        <v>3.2216723795810455E-4</v>
      </c>
      <c r="AN1126" s="8">
        <v>0.4663087141536239</v>
      </c>
      <c r="AO1126" s="8">
        <v>0.45156753598885324</v>
      </c>
      <c r="AP1126" s="8">
        <v>0.89088273323499489</v>
      </c>
      <c r="AQ1126" s="8">
        <v>3.6729567431202677</v>
      </c>
    </row>
    <row r="1127" spans="32:43" x14ac:dyDescent="0.25">
      <c r="AF1127" t="str">
        <v>Pakistan</v>
      </c>
      <c r="AG1127">
        <v>65.7</v>
      </c>
      <c r="AH1127" s="8">
        <v>62.049711454723663</v>
      </c>
      <c r="AI1127" s="8">
        <v>3.6502885452763394</v>
      </c>
      <c r="AJ1127" s="8">
        <v>3.687825121870044</v>
      </c>
      <c r="AK1127" s="8">
        <v>1.0178513175990944E-2</v>
      </c>
      <c r="AL1127" s="8">
        <v>0.79686347743770469</v>
      </c>
      <c r="AM1127" s="8">
        <v>3.264865652350742E-4</v>
      </c>
      <c r="AN1127" s="8">
        <v>0.4663087141536239</v>
      </c>
      <c r="AO1127" s="8">
        <v>0.45339398768505274</v>
      </c>
      <c r="AP1127" s="8">
        <v>0.89267209961872596</v>
      </c>
      <c r="AQ1127" s="8">
        <v>3.687825121870044</v>
      </c>
    </row>
    <row r="1128" spans="32:43" x14ac:dyDescent="0.25">
      <c r="AF1128" t="str">
        <v>Pakistan</v>
      </c>
      <c r="AG1128">
        <v>65.5</v>
      </c>
      <c r="AH1128" s="8">
        <v>61.974975308399337</v>
      </c>
      <c r="AI1128" s="8">
        <v>3.5250246916006631</v>
      </c>
      <c r="AJ1128" s="8">
        <v>3.5608813747864496</v>
      </c>
      <c r="AK1128" s="8">
        <v>1.006960901300368E-2</v>
      </c>
      <c r="AL1128" s="8">
        <v>0.76947586059437367</v>
      </c>
      <c r="AM1128" s="8">
        <v>3.0113965946282047E-4</v>
      </c>
      <c r="AN1128" s="8">
        <v>0.4663087141536239</v>
      </c>
      <c r="AO1128" s="8">
        <v>0.45726385993333096</v>
      </c>
      <c r="AP1128" s="8">
        <v>0.87719773175400639</v>
      </c>
      <c r="AQ1128" s="8">
        <v>3.5608813747864496</v>
      </c>
    </row>
    <row r="1129" spans="32:43" x14ac:dyDescent="0.25">
      <c r="AF1129" t="str">
        <v>Pakistan</v>
      </c>
      <c r="AG1129">
        <v>65.099999999999994</v>
      </c>
      <c r="AH1129" s="8">
        <v>61.687379339860342</v>
      </c>
      <c r="AI1129" s="8">
        <v>3.4126206601396518</v>
      </c>
      <c r="AJ1129" s="8">
        <v>3.447107111422854</v>
      </c>
      <c r="AK1129" s="8">
        <v>1.0004461761261383E-2</v>
      </c>
      <c r="AL1129" s="8">
        <v>0.74491473031457689</v>
      </c>
      <c r="AM1129" s="8">
        <v>2.803777977865618E-4</v>
      </c>
      <c r="AN1129" s="8">
        <v>0.4663087141536239</v>
      </c>
      <c r="AO1129" s="8">
        <v>0.45738456026385316</v>
      </c>
      <c r="AP1129" s="8">
        <v>0.86308442826561116</v>
      </c>
      <c r="AQ1129" s="8">
        <v>3.447107111422854</v>
      </c>
    </row>
    <row r="1130" spans="32:43" x14ac:dyDescent="0.25">
      <c r="AF1130" t="str">
        <v>Pakistan</v>
      </c>
      <c r="AG1130">
        <v>64.8</v>
      </c>
      <c r="AH1130" s="8">
        <v>61.570406972459828</v>
      </c>
      <c r="AI1130" s="8">
        <v>3.2295930275401687</v>
      </c>
      <c r="AJ1130" s="8">
        <v>3.2628856729384359</v>
      </c>
      <c r="AK1130" s="8">
        <v>1.0203436079415217E-2</v>
      </c>
      <c r="AL1130" s="8">
        <v>0.70503388957086321</v>
      </c>
      <c r="AM1130" s="8">
        <v>2.5620670842699283E-4</v>
      </c>
      <c r="AN1130" s="8">
        <v>0.4663087141536239</v>
      </c>
      <c r="AO1130" s="8">
        <v>0.45848014192484415</v>
      </c>
      <c r="AP1130" s="8">
        <v>0.83966296189058098</v>
      </c>
      <c r="AQ1130" s="8">
        <v>3.2628856729384359</v>
      </c>
    </row>
    <row r="1131" spans="32:43" x14ac:dyDescent="0.25">
      <c r="AF1131" t="str">
        <v>Pakistan</v>
      </c>
      <c r="AG1131">
        <v>64.599999999999994</v>
      </c>
      <c r="AH1131" s="8">
        <v>61.322879030812643</v>
      </c>
      <c r="AI1131" s="8">
        <v>3.2771209691873509</v>
      </c>
      <c r="AJ1131" s="8">
        <v>3.3114201192413</v>
      </c>
      <c r="AK1131" s="8">
        <v>1.0357837066535588E-2</v>
      </c>
      <c r="AL1131" s="8">
        <v>0.71546524714853765</v>
      </c>
      <c r="AM1131" s="8">
        <v>2.6787857264878509E-4</v>
      </c>
      <c r="AN1131" s="8">
        <v>0.4663087141536239</v>
      </c>
      <c r="AO1131" s="8">
        <v>0.45865429733232538</v>
      </c>
      <c r="AP1131" s="8">
        <v>0.84585178793245908</v>
      </c>
      <c r="AQ1131" s="8">
        <v>3.3114201192413</v>
      </c>
    </row>
    <row r="1132" spans="32:43" x14ac:dyDescent="0.25">
      <c r="AF1132" t="str">
        <v>Pakistan</v>
      </c>
      <c r="AG1132">
        <v>64.400000000000006</v>
      </c>
      <c r="AH1132" s="8">
        <v>60.070630983022255</v>
      </c>
      <c r="AI1132" s="8">
        <v>4.3293690169777506</v>
      </c>
      <c r="AJ1132" s="8">
        <v>4.3775601750023938</v>
      </c>
      <c r="AK1132" s="8">
        <v>1.1008679743532436E-2</v>
      </c>
      <c r="AL1132" s="8">
        <v>0.94550434735834676</v>
      </c>
      <c r="AM1132" s="8">
        <v>4.9755354176958002E-4</v>
      </c>
      <c r="AN1132" s="8">
        <v>0.48161589062349974</v>
      </c>
      <c r="AO1132" s="8">
        <v>0.4601263888443044</v>
      </c>
      <c r="AP1132" s="8">
        <v>0.97237047844859359</v>
      </c>
      <c r="AQ1132" s="8">
        <v>4.3775601750023938</v>
      </c>
    </row>
    <row r="1133" spans="32:43" x14ac:dyDescent="0.25">
      <c r="AF1133" t="str">
        <v>Pakistan</v>
      </c>
      <c r="AG1133">
        <v>64.2</v>
      </c>
      <c r="AH1133" s="8">
        <v>60.357137409868074</v>
      </c>
      <c r="AI1133" s="8">
        <v>3.8428625901319293</v>
      </c>
      <c r="AJ1133" s="8">
        <v>3.8891084095386774</v>
      </c>
      <c r="AK1133" s="8">
        <v>1.1891110901748783E-2</v>
      </c>
      <c r="AL1133" s="8">
        <v>0.83962936242207742</v>
      </c>
      <c r="AM1133" s="8">
        <v>4.2419238035392565E-4</v>
      </c>
      <c r="AN1133" s="8">
        <v>0.48161589062349974</v>
      </c>
      <c r="AO1133" s="8">
        <v>0.46037241928817618</v>
      </c>
      <c r="AP1133" s="8">
        <v>0.91631291730613373</v>
      </c>
      <c r="AQ1133" s="8">
        <v>3.8891084095386774</v>
      </c>
    </row>
    <row r="1134" spans="32:43" x14ac:dyDescent="0.25">
      <c r="AF1134" t="str">
        <v>Pakistan</v>
      </c>
      <c r="AG1134">
        <v>62.9</v>
      </c>
      <c r="AH1134" s="8">
        <v>64.973864496976518</v>
      </c>
      <c r="AI1134" s="8">
        <v>-2.073864496976519</v>
      </c>
      <c r="AJ1134" s="8">
        <v>-2.1062407731530008</v>
      </c>
      <c r="AK1134" s="8">
        <v>1.537159311943968E-2</v>
      </c>
      <c r="AL1134" s="8">
        <v>-0.45392004505926065</v>
      </c>
      <c r="AM1134" s="8">
        <v>1.6083303101594628E-4</v>
      </c>
      <c r="AN1134" s="8">
        <v>0.48161589062349974</v>
      </c>
      <c r="AO1134" s="8">
        <v>0.4604657358281477</v>
      </c>
      <c r="AP1134" s="8">
        <v>0.67373588672361862</v>
      </c>
      <c r="AQ1134" s="8">
        <v>-2.1062407731530008</v>
      </c>
    </row>
    <row r="1135" spans="32:43" x14ac:dyDescent="0.25">
      <c r="AF1135" t="str">
        <v>Pakistan</v>
      </c>
      <c r="AG1135">
        <v>63.7</v>
      </c>
      <c r="AH1135" s="8">
        <v>58.775474929097328</v>
      </c>
      <c r="AI1135" s="8">
        <v>4.9245250709026749</v>
      </c>
      <c r="AJ1135" s="8">
        <v>4.994032387679237</v>
      </c>
      <c r="AK1135" s="8">
        <v>1.3918074890351816E-2</v>
      </c>
      <c r="AL1135" s="8">
        <v>1.077067741785968</v>
      </c>
      <c r="AM1135" s="8">
        <v>8.186951413136404E-4</v>
      </c>
      <c r="AN1135" s="8">
        <v>0.48161589062349974</v>
      </c>
      <c r="AO1135" s="8">
        <v>0.46149354903590245</v>
      </c>
      <c r="AP1135" s="8">
        <v>1.0378187422599228</v>
      </c>
      <c r="AQ1135" s="8">
        <v>4.994032387679237</v>
      </c>
    </row>
    <row r="1136" spans="32:43" x14ac:dyDescent="0.25">
      <c r="AF1136" t="str">
        <v>Pakistan</v>
      </c>
      <c r="AG1136">
        <v>63.5</v>
      </c>
      <c r="AH1136" s="8">
        <v>58.360547741509905</v>
      </c>
      <c r="AI1136" s="8">
        <v>5.1394522584900955</v>
      </c>
      <c r="AJ1136" s="8">
        <v>5.215488461783365</v>
      </c>
      <c r="AK1136" s="8">
        <v>1.457892273186435E-2</v>
      </c>
      <c r="AL1136" s="8">
        <v>1.1244524054495035</v>
      </c>
      <c r="AM1136" s="8">
        <v>9.3531036464691809E-4</v>
      </c>
      <c r="AN1136" s="8">
        <v>0.48161589062349974</v>
      </c>
      <c r="AO1136" s="8">
        <v>0.46257261061283211</v>
      </c>
      <c r="AP1136" s="8">
        <v>1.0604020018132292</v>
      </c>
      <c r="AQ1136" s="8">
        <v>5.215488461783365</v>
      </c>
    </row>
    <row r="1137" spans="32:43" x14ac:dyDescent="0.25">
      <c r="AF1137" t="str">
        <v>Panama</v>
      </c>
      <c r="AG1137">
        <v>77.599999999999994</v>
      </c>
      <c r="AH1137" s="8">
        <v>72.658813292540216</v>
      </c>
      <c r="AI1137" s="8">
        <v>4.9411867074597779</v>
      </c>
      <c r="AJ1137" s="8">
        <v>4.9819206138811305</v>
      </c>
      <c r="AK1137" s="8">
        <v>8.1763459473552739E-3</v>
      </c>
      <c r="AL1137" s="8">
        <v>1.0775791977714912</v>
      </c>
      <c r="AM1137" s="8">
        <v>4.786225971868495E-4</v>
      </c>
      <c r="AN1137" s="8">
        <v>0.48161589062349974</v>
      </c>
      <c r="AO1137" s="8">
        <v>0.46775048772259414</v>
      </c>
      <c r="AP1137" s="8">
        <v>1.0380651221245665</v>
      </c>
      <c r="AQ1137" s="8">
        <v>4.9819206138811305</v>
      </c>
    </row>
    <row r="1138" spans="32:43" x14ac:dyDescent="0.25">
      <c r="AF1138" t="str">
        <v>Panama</v>
      </c>
      <c r="AG1138">
        <v>77.5</v>
      </c>
      <c r="AH1138" s="8">
        <v>72.338682909840969</v>
      </c>
      <c r="AI1138" s="8">
        <v>5.1613170901590308</v>
      </c>
      <c r="AJ1138" s="8">
        <v>5.2041040304479749</v>
      </c>
      <c r="AK1138" s="8">
        <v>8.2217688267966268E-3</v>
      </c>
      <c r="AL1138" s="8">
        <v>1.1256112386104029</v>
      </c>
      <c r="AM1138" s="8">
        <v>5.251671294293456E-4</v>
      </c>
      <c r="AN1138" s="8">
        <v>0.48161589062349974</v>
      </c>
      <c r="AO1138" s="8">
        <v>0.46925958293615039</v>
      </c>
      <c r="AP1138" s="8">
        <v>1.0609482732963011</v>
      </c>
      <c r="AQ1138" s="8">
        <v>5.2041040304479749</v>
      </c>
    </row>
    <row r="1139" spans="32:43" x14ac:dyDescent="0.25">
      <c r="AF1139" t="str">
        <v>Panama</v>
      </c>
      <c r="AG1139">
        <v>77.2</v>
      </c>
      <c r="AH1139" s="8">
        <v>74.942032462503192</v>
      </c>
      <c r="AI1139" s="8">
        <v>2.2579675374968105</v>
      </c>
      <c r="AJ1139" s="8">
        <v>2.2786953949828685</v>
      </c>
      <c r="AK1139" s="8">
        <v>9.0963704634220172E-3</v>
      </c>
      <c r="AL1139" s="8">
        <v>0.49264848268035605</v>
      </c>
      <c r="AM1139" s="8">
        <v>1.1139893106787032E-4</v>
      </c>
      <c r="AN1139" s="8">
        <v>0.48161589062349974</v>
      </c>
      <c r="AO1139" s="8">
        <v>0.47002864679010908</v>
      </c>
      <c r="AP1139" s="8">
        <v>0.70188922393804853</v>
      </c>
      <c r="AQ1139" s="8">
        <v>2.2786953949828685</v>
      </c>
    </row>
    <row r="1140" spans="32:43" x14ac:dyDescent="0.25">
      <c r="AF1140" t="str">
        <v>Panama</v>
      </c>
      <c r="AG1140">
        <v>77.3</v>
      </c>
      <c r="AH1140" s="8">
        <v>71.559264820050984</v>
      </c>
      <c r="AI1140" s="8">
        <v>5.7407351799490129</v>
      </c>
      <c r="AJ1140" s="8">
        <v>5.7883943017609241</v>
      </c>
      <c r="AK1140" s="8">
        <v>8.2335651870523267E-3</v>
      </c>
      <c r="AL1140" s="8">
        <v>1.2519816846997698</v>
      </c>
      <c r="AM1140" s="8">
        <v>6.5064557092086542E-4</v>
      </c>
      <c r="AN1140" s="8">
        <v>0.48161589062349974</v>
      </c>
      <c r="AO1140" s="8">
        <v>0.47007508431132627</v>
      </c>
      <c r="AP1140" s="8">
        <v>1.1189198741195769</v>
      </c>
      <c r="AQ1140" s="8">
        <v>5.7883943017609241</v>
      </c>
    </row>
    <row r="1141" spans="32:43" x14ac:dyDescent="0.25">
      <c r="AF1141" t="str">
        <v>Panama</v>
      </c>
      <c r="AG1141">
        <v>76.5</v>
      </c>
      <c r="AH1141" s="8">
        <v>71.809926480633948</v>
      </c>
      <c r="AI1141" s="8">
        <v>4.6900735193660523</v>
      </c>
      <c r="AJ1141" s="8">
        <v>4.7288387993255432</v>
      </c>
      <c r="AK1141" s="8">
        <v>8.1976319355651119E-3</v>
      </c>
      <c r="AL1141" s="8">
        <v>1.0228271451580475</v>
      </c>
      <c r="AM1141" s="8">
        <v>4.3235229568996502E-4</v>
      </c>
      <c r="AN1141" s="8">
        <v>0.48161589062349974</v>
      </c>
      <c r="AO1141" s="8">
        <v>0.47023140392079998</v>
      </c>
      <c r="AP1141" s="8">
        <v>1.0113491707407722</v>
      </c>
      <c r="AQ1141" s="8">
        <v>4.7288387993255432</v>
      </c>
    </row>
    <row r="1142" spans="32:43" x14ac:dyDescent="0.25">
      <c r="AF1142" t="str">
        <v>Panama</v>
      </c>
      <c r="AG1142">
        <v>76.8</v>
      </c>
      <c r="AH1142" s="8">
        <v>71.890880625567462</v>
      </c>
      <c r="AI1142" s="8">
        <v>4.9091193744325352</v>
      </c>
      <c r="AJ1142" s="8">
        <v>4.9504526972890996</v>
      </c>
      <c r="AK1142" s="8">
        <v>8.3494026473980663E-3</v>
      </c>
      <c r="AL1142" s="8">
        <v>1.0706793319597629</v>
      </c>
      <c r="AM1142" s="8">
        <v>4.8259805843489092E-4</v>
      </c>
      <c r="AN1142" s="8">
        <v>0.48161589062349974</v>
      </c>
      <c r="AO1142" s="8">
        <v>0.47055043745459024</v>
      </c>
      <c r="AP1142" s="8">
        <v>1.0347363586729534</v>
      </c>
      <c r="AQ1142" s="8">
        <v>4.9504526972890996</v>
      </c>
    </row>
    <row r="1143" spans="32:43" x14ac:dyDescent="0.25">
      <c r="AF1143" t="str">
        <v>Panama</v>
      </c>
      <c r="AG1143">
        <v>76.5</v>
      </c>
      <c r="AH1143" s="8">
        <v>71.670976328075483</v>
      </c>
      <c r="AI1143" s="8">
        <v>4.8290236719245172</v>
      </c>
      <c r="AJ1143" s="8">
        <v>4.8704651835580792</v>
      </c>
      <c r="AK1143" s="8">
        <v>8.5087378867756639E-3</v>
      </c>
      <c r="AL1143" s="8">
        <v>1.0532950762130029</v>
      </c>
      <c r="AM1143" s="8">
        <v>4.7604320069911829E-4</v>
      </c>
      <c r="AN1143" s="8">
        <v>0.48161589062349974</v>
      </c>
      <c r="AO1143" s="8">
        <v>0.47085431510134368</v>
      </c>
      <c r="AP1143" s="8">
        <v>1.0263016497175685</v>
      </c>
      <c r="AQ1143" s="8">
        <v>4.8704651835580792</v>
      </c>
    </row>
    <row r="1144" spans="32:43" x14ac:dyDescent="0.25">
      <c r="AF1144" t="str">
        <v>Panama</v>
      </c>
      <c r="AG1144">
        <v>76.400000000000006</v>
      </c>
      <c r="AH1144" s="8">
        <v>71.176086024686981</v>
      </c>
      <c r="AI1144" s="8">
        <v>5.2239139753130246</v>
      </c>
      <c r="AJ1144" s="8">
        <v>5.2703147829901704</v>
      </c>
      <c r="AK1144" s="8">
        <v>8.8041814555183447E-3</v>
      </c>
      <c r="AL1144" s="8">
        <v>1.1395974039895054</v>
      </c>
      <c r="AM1144" s="8">
        <v>5.767696911193063E-4</v>
      </c>
      <c r="AN1144" s="8">
        <v>0.48161589062349974</v>
      </c>
      <c r="AO1144" s="8">
        <v>0.47089544696097302</v>
      </c>
      <c r="AP1144" s="8">
        <v>1.0675192756992753</v>
      </c>
      <c r="AQ1144" s="8">
        <v>5.2703147829901704</v>
      </c>
    </row>
    <row r="1145" spans="32:43" x14ac:dyDescent="0.25">
      <c r="AF1145" t="str">
        <v>Panama</v>
      </c>
      <c r="AG1145">
        <v>76.2</v>
      </c>
      <c r="AH1145" s="8">
        <v>72.024663242362891</v>
      </c>
      <c r="AI1145" s="8">
        <v>4.1753367576371119</v>
      </c>
      <c r="AJ1145" s="8">
        <v>4.2140002461547663</v>
      </c>
      <c r="AK1145" s="8">
        <v>9.1750086044571806E-3</v>
      </c>
      <c r="AL1145" s="8">
        <v>0.91102060138546237</v>
      </c>
      <c r="AM1145" s="8">
        <v>3.8426951160073125E-4</v>
      </c>
      <c r="AN1145" s="8">
        <v>0.5039283835636299</v>
      </c>
      <c r="AO1145" s="8">
        <v>0.47102365929405415</v>
      </c>
      <c r="AP1145" s="8">
        <v>0.9544739919900711</v>
      </c>
      <c r="AQ1145" s="8">
        <v>4.2140002461547663</v>
      </c>
    </row>
    <row r="1146" spans="32:43" x14ac:dyDescent="0.25">
      <c r="AF1146" t="str">
        <v>Panama</v>
      </c>
      <c r="AG1146">
        <v>75.8</v>
      </c>
      <c r="AH1146" s="8">
        <v>71.424315909535835</v>
      </c>
      <c r="AI1146" s="8">
        <v>4.3756840904641621</v>
      </c>
      <c r="AJ1146" s="8">
        <v>4.4176783292988855</v>
      </c>
      <c r="AK1146" s="8">
        <v>9.5059521550517126E-3</v>
      </c>
      <c r="AL1146" s="8">
        <v>0.95489405631689661</v>
      </c>
      <c r="AM1146" s="8">
        <v>4.3754642378730996E-4</v>
      </c>
      <c r="AN1146" s="8">
        <v>0.5039283835636299</v>
      </c>
      <c r="AO1146" s="8">
        <v>0.47275838941544629</v>
      </c>
      <c r="AP1146" s="8">
        <v>0.97718680727734786</v>
      </c>
      <c r="AQ1146" s="8">
        <v>4.4176783292988855</v>
      </c>
    </row>
    <row r="1147" spans="32:43" x14ac:dyDescent="0.25">
      <c r="AF1147" t="str">
        <v>Panama</v>
      </c>
      <c r="AG1147">
        <v>75.8</v>
      </c>
      <c r="AH1147" s="8">
        <v>71.802806117195985</v>
      </c>
      <c r="AI1147" s="8">
        <v>3.9971938828040123</v>
      </c>
      <c r="AJ1147" s="8">
        <v>4.0383392611736504</v>
      </c>
      <c r="AK1147" s="8">
        <v>1.0188687900798167E-2</v>
      </c>
      <c r="AL1147" s="8">
        <v>0.87259791905538608</v>
      </c>
      <c r="AM1147" s="8">
        <v>3.9189001353207346E-4</v>
      </c>
      <c r="AN1147" s="8">
        <v>0.5039283835636299</v>
      </c>
      <c r="AO1147" s="8">
        <v>0.47817020912532082</v>
      </c>
      <c r="AP1147" s="8">
        <v>0.93412949801159051</v>
      </c>
      <c r="AQ1147" s="8">
        <v>4.0383392611736504</v>
      </c>
    </row>
    <row r="1148" spans="32:43" x14ac:dyDescent="0.25">
      <c r="AF1148" t="str">
        <v>Panama</v>
      </c>
      <c r="AG1148">
        <v>75.5</v>
      </c>
      <c r="AH1148" s="8">
        <v>71.338478926454314</v>
      </c>
      <c r="AI1148" s="8">
        <v>4.1615210735456856</v>
      </c>
      <c r="AJ1148" s="8">
        <v>4.2077976536383517</v>
      </c>
      <c r="AK1148" s="8">
        <v>1.0997814985863752E-2</v>
      </c>
      <c r="AL1148" s="8">
        <v>0.90884252150860767</v>
      </c>
      <c r="AM1148" s="8">
        <v>4.5925769151027723E-4</v>
      </c>
      <c r="AN1148" s="8">
        <v>0.5039283835636299</v>
      </c>
      <c r="AO1148" s="8">
        <v>0.4792682101910215</v>
      </c>
      <c r="AP1148" s="8">
        <v>0.95333232480001839</v>
      </c>
      <c r="AQ1148" s="8">
        <v>4.2077976536383517</v>
      </c>
    </row>
    <row r="1149" spans="32:43" x14ac:dyDescent="0.25">
      <c r="AF1149" t="str">
        <v>Panama</v>
      </c>
      <c r="AG1149">
        <v>75.7</v>
      </c>
      <c r="AH1149" s="8">
        <v>71.216104005226171</v>
      </c>
      <c r="AI1149" s="8">
        <v>4.4838959947738317</v>
      </c>
      <c r="AJ1149" s="8">
        <v>4.5421047385160298</v>
      </c>
      <c r="AK1149" s="8">
        <v>1.2815368005189521E-2</v>
      </c>
      <c r="AL1149" s="8">
        <v>0.98014764959439693</v>
      </c>
      <c r="AM1149" s="8">
        <v>6.2357070769561104E-4</v>
      </c>
      <c r="AN1149" s="8">
        <v>0.5039283835636299</v>
      </c>
      <c r="AO1149" s="8">
        <v>0.47980380938921108</v>
      </c>
      <c r="AP1149" s="8">
        <v>0.99002406515922481</v>
      </c>
      <c r="AQ1149" s="8">
        <v>4.5421047385160298</v>
      </c>
    </row>
    <row r="1150" spans="32:43" x14ac:dyDescent="0.25">
      <c r="AF1150" t="str">
        <v>Panama</v>
      </c>
      <c r="AG1150">
        <v>75.5</v>
      </c>
      <c r="AH1150" s="8">
        <v>71.477428419920571</v>
      </c>
      <c r="AI1150" s="8">
        <v>4.0225715800794291</v>
      </c>
      <c r="AJ1150" s="8">
        <v>4.0863529803735288</v>
      </c>
      <c r="AK1150" s="8">
        <v>1.5608392275566367E-2</v>
      </c>
      <c r="AL1150" s="8">
        <v>0.88055197389079998</v>
      </c>
      <c r="AM1150" s="8">
        <v>6.1470997856677412E-4</v>
      </c>
      <c r="AN1150" s="8">
        <v>0.5039283835636299</v>
      </c>
      <c r="AO1150" s="8">
        <v>0.48487649981819569</v>
      </c>
      <c r="AP1150" s="8">
        <v>0.93837730891726068</v>
      </c>
      <c r="AQ1150" s="8">
        <v>4.0863529803735288</v>
      </c>
    </row>
    <row r="1151" spans="32:43" x14ac:dyDescent="0.25">
      <c r="AF1151" t="str">
        <v>Papua New Guinea</v>
      </c>
      <c r="AG1151">
        <v>62.7</v>
      </c>
      <c r="AH1151" s="8">
        <v>62.175188684014408</v>
      </c>
      <c r="AI1151" s="8">
        <v>0.52481131598559472</v>
      </c>
      <c r="AJ1151" s="8">
        <v>0.5292693003976493</v>
      </c>
      <c r="AK1151" s="8">
        <v>8.4229038198611623E-3</v>
      </c>
      <c r="AL1151" s="8">
        <v>0.11446563257002398</v>
      </c>
      <c r="AM1151" s="8">
        <v>5.5648771907567218E-6</v>
      </c>
      <c r="AN1151" s="8">
        <v>0.5039283835636299</v>
      </c>
      <c r="AO1151" s="8">
        <v>0.48729671896501764</v>
      </c>
      <c r="AP1151" s="8">
        <v>0.33832769997448331</v>
      </c>
      <c r="AQ1151" s="8">
        <v>0.5292693003976493</v>
      </c>
    </row>
    <row r="1152" spans="32:43" x14ac:dyDescent="0.25">
      <c r="AF1152" t="str">
        <v>Papua New Guinea</v>
      </c>
      <c r="AG1152">
        <v>62.4</v>
      </c>
      <c r="AH1152" s="8">
        <v>61.800801784608112</v>
      </c>
      <c r="AI1152" s="8">
        <v>0.59919821539188689</v>
      </c>
      <c r="AJ1152" s="8">
        <v>0.60434936170215336</v>
      </c>
      <c r="AK1152" s="8">
        <v>8.5234578485501103E-3</v>
      </c>
      <c r="AL1152" s="8">
        <v>0.13069664964703165</v>
      </c>
      <c r="AM1152" s="8">
        <v>7.3423027512982483E-6</v>
      </c>
      <c r="AN1152" s="8">
        <v>0.5039283835636299</v>
      </c>
      <c r="AO1152" s="8">
        <v>0.487830122529399</v>
      </c>
      <c r="AP1152" s="8">
        <v>0.36151991597563704</v>
      </c>
      <c r="AQ1152" s="8">
        <v>0.60434936170215336</v>
      </c>
    </row>
    <row r="1153" spans="32:43" x14ac:dyDescent="0.25">
      <c r="AF1153" t="str">
        <v>Papua New Guinea</v>
      </c>
      <c r="AG1153">
        <v>62.2</v>
      </c>
      <c r="AH1153" s="8">
        <v>61.456506901905243</v>
      </c>
      <c r="AI1153" s="8">
        <v>0.74349309809475983</v>
      </c>
      <c r="AJ1153" s="8">
        <v>0.7499671011959872</v>
      </c>
      <c r="AK1153" s="8">
        <v>8.6323827950628377E-3</v>
      </c>
      <c r="AL1153" s="8">
        <v>0.16217904631009009</v>
      </c>
      <c r="AM1153" s="8">
        <v>1.1451317355109313E-5</v>
      </c>
      <c r="AN1153" s="8">
        <v>0.5039283835636299</v>
      </c>
      <c r="AO1153" s="8">
        <v>0.48843831574548063</v>
      </c>
      <c r="AP1153" s="8">
        <v>0.40271459659427555</v>
      </c>
      <c r="AQ1153" s="8">
        <v>0.7499671011959872</v>
      </c>
    </row>
    <row r="1154" spans="32:43" x14ac:dyDescent="0.25">
      <c r="AF1154" t="str">
        <v>Papua New Guinea</v>
      </c>
      <c r="AG1154">
        <v>62</v>
      </c>
      <c r="AH1154" s="8">
        <v>61.560628893018105</v>
      </c>
      <c r="AI1154" s="8">
        <v>0.43937110698189485</v>
      </c>
      <c r="AJ1154" s="8">
        <v>0.44313095493206028</v>
      </c>
      <c r="AK1154" s="8">
        <v>8.4847332562038996E-3</v>
      </c>
      <c r="AL1154" s="8">
        <v>9.5833413329170308E-2</v>
      </c>
      <c r="AM1154" s="8">
        <v>3.929548975097843E-6</v>
      </c>
      <c r="AN1154" s="8">
        <v>0.5039283835636299</v>
      </c>
      <c r="AO1154" s="8">
        <v>0.48887664301500178</v>
      </c>
      <c r="AP1154" s="8">
        <v>0.30956972288835083</v>
      </c>
      <c r="AQ1154" s="8">
        <v>0.44313095493206028</v>
      </c>
    </row>
    <row r="1155" spans="32:43" x14ac:dyDescent="0.25">
      <c r="AF1155" t="str">
        <v>Papua New Guinea</v>
      </c>
      <c r="AG1155">
        <v>61.8</v>
      </c>
      <c r="AH1155" s="8">
        <v>61.11978512077237</v>
      </c>
      <c r="AI1155" s="8">
        <v>0.68021487922762702</v>
      </c>
      <c r="AJ1155" s="8">
        <v>0.6860871411500391</v>
      </c>
      <c r="AK1155" s="8">
        <v>8.5590613352245163E-3</v>
      </c>
      <c r="AL1155" s="8">
        <v>0.14837060546372713</v>
      </c>
      <c r="AM1155" s="8">
        <v>9.5022189442245107E-6</v>
      </c>
      <c r="AN1155" s="8">
        <v>0.5039283835636299</v>
      </c>
      <c r="AO1155" s="8">
        <v>0.49008294636350114</v>
      </c>
      <c r="AP1155" s="8">
        <v>0.38518905158860256</v>
      </c>
      <c r="AQ1155" s="8">
        <v>0.6860871411500391</v>
      </c>
    </row>
    <row r="1156" spans="32:43" x14ac:dyDescent="0.25">
      <c r="AF1156" t="str">
        <v>Papua New Guinea</v>
      </c>
      <c r="AG1156">
        <v>61.6</v>
      </c>
      <c r="AH1156" s="8">
        <v>60.723496044969615</v>
      </c>
      <c r="AI1156" s="8">
        <v>0.87650395503038681</v>
      </c>
      <c r="AJ1156" s="8">
        <v>0.88421392514782138</v>
      </c>
      <c r="AK1156" s="8">
        <v>8.7195755440581529E-3</v>
      </c>
      <c r="AL1156" s="8">
        <v>0.19120127342554333</v>
      </c>
      <c r="AM1156" s="8">
        <v>1.6078679553916632E-5</v>
      </c>
      <c r="AN1156" s="8">
        <v>0.5039283835636299</v>
      </c>
      <c r="AO1156" s="8">
        <v>0.49044642961284085</v>
      </c>
      <c r="AP1156" s="8">
        <v>0.43726567830730018</v>
      </c>
      <c r="AQ1156" s="8">
        <v>0.88421392514782138</v>
      </c>
    </row>
    <row r="1157" spans="32:43" x14ac:dyDescent="0.25">
      <c r="AF1157" t="str">
        <v>Papua New Guinea</v>
      </c>
      <c r="AG1157">
        <v>61.4</v>
      </c>
      <c r="AH1157" s="8">
        <v>68.715280409979059</v>
      </c>
      <c r="AI1157" s="8">
        <v>-7.31528040997906</v>
      </c>
      <c r="AJ1157" s="8">
        <v>-7.3960222331995373</v>
      </c>
      <c r="AK1157" s="8">
        <v>1.0916925432976694E-2</v>
      </c>
      <c r="AL1157" s="8">
        <v>-1.5975327068662744</v>
      </c>
      <c r="AM1157" s="8">
        <v>1.4084359274506787E-3</v>
      </c>
      <c r="AN1157" s="8">
        <v>0.5039283835636299</v>
      </c>
      <c r="AO1157" s="8">
        <v>0.49264848268035605</v>
      </c>
      <c r="AP1157" s="8">
        <v>1.2639354045465592</v>
      </c>
      <c r="AQ1157" s="8">
        <v>-7.3960222331995373</v>
      </c>
    </row>
    <row r="1158" spans="32:43" x14ac:dyDescent="0.25">
      <c r="AF1158" t="str">
        <v>Papua New Guinea</v>
      </c>
      <c r="AG1158">
        <v>61.1</v>
      </c>
      <c r="AH1158" s="8">
        <v>59.070983841452687</v>
      </c>
      <c r="AI1158" s="8">
        <v>2.0290161585473143</v>
      </c>
      <c r="AJ1158" s="8">
        <v>2.0484796482101277</v>
      </c>
      <c r="AK1158" s="8">
        <v>9.5014317959272315E-3</v>
      </c>
      <c r="AL1158" s="8">
        <v>0.4427858613218153</v>
      </c>
      <c r="AM1158" s="8">
        <v>9.4035686022434813E-5</v>
      </c>
      <c r="AN1158" s="8">
        <v>0.5039283835636299</v>
      </c>
      <c r="AO1158" s="8">
        <v>0.49425165483686612</v>
      </c>
      <c r="AP1158" s="8">
        <v>0.66542156661909846</v>
      </c>
      <c r="AQ1158" s="8">
        <v>2.0484796482101277</v>
      </c>
    </row>
    <row r="1159" spans="32:43" x14ac:dyDescent="0.25">
      <c r="AF1159" t="str">
        <v>Papua New Guinea</v>
      </c>
      <c r="AG1159">
        <v>68</v>
      </c>
      <c r="AH1159" s="8">
        <v>58.899191717592856</v>
      </c>
      <c r="AI1159" s="8">
        <v>9.1008082824071437</v>
      </c>
      <c r="AJ1159" s="8">
        <v>9.1938479211610744</v>
      </c>
      <c r="AK1159" s="8">
        <v>1.0119771346204953E-2</v>
      </c>
      <c r="AL1159" s="8">
        <v>1.9866611813976935</v>
      </c>
      <c r="AM1159" s="8">
        <v>2.0174634063065719E-3</v>
      </c>
      <c r="AN1159" s="8">
        <v>0.52824151828033117</v>
      </c>
      <c r="AO1159" s="8">
        <v>0.4954669996661436</v>
      </c>
      <c r="AP1159" s="8">
        <v>1.4094896882906571</v>
      </c>
      <c r="AQ1159" s="8">
        <v>9.1938479211610744</v>
      </c>
    </row>
    <row r="1160" spans="32:43" x14ac:dyDescent="0.25">
      <c r="AF1160" t="str">
        <v>Papua New Guinea</v>
      </c>
      <c r="AG1160">
        <v>64</v>
      </c>
      <c r="AH1160" s="8">
        <v>66.455732683020869</v>
      </c>
      <c r="AI1160" s="8">
        <v>-2.4557326830208694</v>
      </c>
      <c r="AJ1160" s="8">
        <v>-2.4861543228538192</v>
      </c>
      <c r="AK1160" s="8">
        <v>1.2236424566769852E-2</v>
      </c>
      <c r="AL1160" s="8">
        <v>-0.53664829258134095</v>
      </c>
      <c r="AM1160" s="8">
        <v>1.7838200387262568E-4</v>
      </c>
      <c r="AN1160" s="8">
        <v>0.52824151828033117</v>
      </c>
      <c r="AO1160" s="8">
        <v>0.49636870780325315</v>
      </c>
      <c r="AP1160" s="8">
        <v>0.7325628250063887</v>
      </c>
      <c r="AQ1160" s="8">
        <v>-2.4861543228538192</v>
      </c>
    </row>
    <row r="1161" spans="32:43" x14ac:dyDescent="0.25">
      <c r="AF1161" t="str">
        <v>Papua New Guinea</v>
      </c>
      <c r="AG1161">
        <v>59.9</v>
      </c>
      <c r="AH1161" s="8">
        <v>57.39997291632136</v>
      </c>
      <c r="AI1161" s="8">
        <v>2.5000270836786385</v>
      </c>
      <c r="AJ1161" s="8">
        <v>2.5288759902513873</v>
      </c>
      <c r="AK1161" s="8">
        <v>1.1407798043066908E-2</v>
      </c>
      <c r="AL1161" s="8">
        <v>0.54609888352266323</v>
      </c>
      <c r="AM1161" s="8">
        <v>1.7206685676122418E-4</v>
      </c>
      <c r="AN1161" s="8">
        <v>0.52824151828033117</v>
      </c>
      <c r="AO1161" s="8">
        <v>0.49922000157871732</v>
      </c>
      <c r="AP1161" s="8">
        <v>0.73898503606139632</v>
      </c>
      <c r="AQ1161" s="8">
        <v>2.5288759902513873</v>
      </c>
    </row>
    <row r="1162" spans="32:43" x14ac:dyDescent="0.25">
      <c r="AF1162" t="str">
        <v>Papua New Guinea</v>
      </c>
      <c r="AG1162">
        <v>59.6</v>
      </c>
      <c r="AH1162" s="8">
        <v>56.223062213842304</v>
      </c>
      <c r="AI1162" s="8">
        <v>3.376937786157697</v>
      </c>
      <c r="AJ1162" s="8">
        <v>3.4201098234526244</v>
      </c>
      <c r="AK1162" s="8">
        <v>1.2622997366600552E-2</v>
      </c>
      <c r="AL1162" s="8">
        <v>0.73810257607228613</v>
      </c>
      <c r="AM1162" s="8">
        <v>3.4824342894489895E-4</v>
      </c>
      <c r="AN1162" s="8">
        <v>0.52824151828033117</v>
      </c>
      <c r="AO1162" s="8">
        <v>0.50460413099370027</v>
      </c>
      <c r="AP1162" s="8">
        <v>0.85912896358596025</v>
      </c>
      <c r="AQ1162" s="8">
        <v>3.4201098234526244</v>
      </c>
    </row>
    <row r="1163" spans="32:43" x14ac:dyDescent="0.25">
      <c r="AF1163" t="str">
        <v>Papua New Guinea</v>
      </c>
      <c r="AG1163">
        <v>59.3</v>
      </c>
      <c r="AH1163" s="8">
        <v>55.722338415536633</v>
      </c>
      <c r="AI1163" s="8">
        <v>3.5776615844633639</v>
      </c>
      <c r="AJ1163" s="8">
        <v>3.6316761182902768</v>
      </c>
      <c r="AK1163" s="8">
        <v>1.4873169321151309E-2</v>
      </c>
      <c r="AL1163" s="8">
        <v>0.78286765338157061</v>
      </c>
      <c r="AM1163" s="8">
        <v>4.6265587063380455E-4</v>
      </c>
      <c r="AN1163" s="8">
        <v>0.52824151828033117</v>
      </c>
      <c r="AO1163" s="8">
        <v>0.50594940447062053</v>
      </c>
      <c r="AP1163" s="8">
        <v>0.88479808622169309</v>
      </c>
      <c r="AQ1163" s="8">
        <v>3.6316761182902768</v>
      </c>
    </row>
    <row r="1164" spans="32:43" x14ac:dyDescent="0.25">
      <c r="AF1164" t="str">
        <v>Papua New Guinea</v>
      </c>
      <c r="AG1164">
        <v>59.1</v>
      </c>
      <c r="AH1164" s="8">
        <v>55.917648688652719</v>
      </c>
      <c r="AI1164" s="8">
        <v>3.1823513113472828</v>
      </c>
      <c r="AJ1164" s="8">
        <v>3.2411264361865335</v>
      </c>
      <c r="AK1164" s="8">
        <v>1.8134166005694154E-2</v>
      </c>
      <c r="AL1164" s="8">
        <v>0.69752087992325673</v>
      </c>
      <c r="AM1164" s="8">
        <v>4.4929322344957175E-4</v>
      </c>
      <c r="AN1164" s="8">
        <v>0.52824151828033117</v>
      </c>
      <c r="AO1164" s="8">
        <v>0.50780868841452964</v>
      </c>
      <c r="AP1164" s="8">
        <v>0.8351771548140291</v>
      </c>
      <c r="AQ1164" s="8">
        <v>3.2411264361865335</v>
      </c>
    </row>
    <row r="1165" spans="32:43" x14ac:dyDescent="0.25">
      <c r="AF1165" t="str">
        <v>Papua New Guinea</v>
      </c>
      <c r="AG1165">
        <v>58.9</v>
      </c>
      <c r="AH1165" s="8">
        <v>55.864801914457132</v>
      </c>
      <c r="AI1165" s="8">
        <v>3.0351980855428664</v>
      </c>
      <c r="AJ1165" s="8">
        <v>3.0959156158921428</v>
      </c>
      <c r="AK1165" s="8">
        <v>1.9612139955494202E-2</v>
      </c>
      <c r="AL1165" s="8">
        <v>0.6657684988817858</v>
      </c>
      <c r="AM1165" s="8">
        <v>4.4334676947700561E-4</v>
      </c>
      <c r="AN1165" s="8">
        <v>0.52824151828033117</v>
      </c>
      <c r="AO1165" s="8">
        <v>0.50951604633610525</v>
      </c>
      <c r="AP1165" s="8">
        <v>0.81594638235719008</v>
      </c>
      <c r="AQ1165" s="8">
        <v>3.0959156158921428</v>
      </c>
    </row>
    <row r="1166" spans="32:43" x14ac:dyDescent="0.25">
      <c r="AF1166" t="str">
        <v>Paraguay</v>
      </c>
      <c r="AG1166">
        <v>73.900000000000006</v>
      </c>
      <c r="AH1166" s="8">
        <v>70.148131289978181</v>
      </c>
      <c r="AI1166" s="8">
        <v>3.7518687100218244</v>
      </c>
      <c r="AJ1166" s="8">
        <v>3.7812515512941358</v>
      </c>
      <c r="AK1166" s="8">
        <v>7.7706655782409269E-3</v>
      </c>
      <c r="AL1166" s="8">
        <v>0.81804419409556017</v>
      </c>
      <c r="AM1166" s="8">
        <v>2.6204126910202242E-4</v>
      </c>
      <c r="AN1166" s="8">
        <v>0.54051528578164909</v>
      </c>
      <c r="AO1166" s="8">
        <v>0.51484899417490049</v>
      </c>
      <c r="AP1166" s="8">
        <v>0.90445795595790968</v>
      </c>
      <c r="AQ1166" s="8">
        <v>3.7812515512941358</v>
      </c>
    </row>
    <row r="1167" spans="32:43" x14ac:dyDescent="0.25">
      <c r="AF1167" t="str">
        <v>Paraguay</v>
      </c>
      <c r="AG1167">
        <v>73.8</v>
      </c>
      <c r="AH1167" s="8">
        <v>69.956366960221516</v>
      </c>
      <c r="AI1167" s="8">
        <v>3.8436330397784815</v>
      </c>
      <c r="AJ1167" s="8">
        <v>3.873921677029962</v>
      </c>
      <c r="AK1167" s="8">
        <v>7.8185982517597289E-3</v>
      </c>
      <c r="AL1167" s="8">
        <v>0.83807240732265231</v>
      </c>
      <c r="AM1167" s="8">
        <v>2.767393424960624E-4</v>
      </c>
      <c r="AN1167" s="8">
        <v>0.54051528578164909</v>
      </c>
      <c r="AO1167" s="8">
        <v>0.51516649269525605</v>
      </c>
      <c r="AP1167" s="8">
        <v>0.91546294699602793</v>
      </c>
      <c r="AQ1167" s="8">
        <v>3.873921677029962</v>
      </c>
    </row>
    <row r="1168" spans="32:43" x14ac:dyDescent="0.25">
      <c r="AF1168" t="str">
        <v>Paraguay</v>
      </c>
      <c r="AG1168">
        <v>73.599999999999994</v>
      </c>
      <c r="AH1168" s="8">
        <v>69.816595632802219</v>
      </c>
      <c r="AI1168" s="8">
        <v>3.7834043671977753</v>
      </c>
      <c r="AJ1168" s="8">
        <v>3.8135484871399936</v>
      </c>
      <c r="AK1168" s="8">
        <v>7.9044805759963289E-3</v>
      </c>
      <c r="AL1168" s="8">
        <v>0.82497574855307465</v>
      </c>
      <c r="AM1168" s="8">
        <v>2.7112665537030783E-4</v>
      </c>
      <c r="AN1168" s="8">
        <v>0.54051528578164909</v>
      </c>
      <c r="AO1168" s="8">
        <v>0.51530096909849443</v>
      </c>
      <c r="AP1168" s="8">
        <v>0.90828175614897977</v>
      </c>
      <c r="AQ1168" s="8">
        <v>3.8135484871399936</v>
      </c>
    </row>
    <row r="1169" spans="32:43" x14ac:dyDescent="0.25">
      <c r="AF1169" t="str">
        <v>Paraguay</v>
      </c>
      <c r="AG1169">
        <v>73.400000000000006</v>
      </c>
      <c r="AH1169" s="8">
        <v>74.400170446815551</v>
      </c>
      <c r="AI1169" s="8">
        <v>-1.0001704468155452</v>
      </c>
      <c r="AJ1169" s="8">
        <v>-1.0092475199076758</v>
      </c>
      <c r="AK1169" s="8">
        <v>8.9939018061307684E-3</v>
      </c>
      <c r="AL1169" s="8">
        <v>-0.21820817628169964</v>
      </c>
      <c r="AM1169" s="8">
        <v>2.1606471958887207E-5</v>
      </c>
      <c r="AN1169" s="8">
        <v>0.54051528578164909</v>
      </c>
      <c r="AO1169" s="8">
        <v>0.51568895366714906</v>
      </c>
      <c r="AP1169" s="8">
        <v>0.46712758030510215</v>
      </c>
      <c r="AQ1169" s="8">
        <v>-1.0092475199076758</v>
      </c>
    </row>
    <row r="1170" spans="32:43" x14ac:dyDescent="0.25">
      <c r="AF1170" t="str">
        <v>Paraguay</v>
      </c>
      <c r="AG1170">
        <v>73.2</v>
      </c>
      <c r="AH1170" s="8">
        <v>69.894793889111227</v>
      </c>
      <c r="AI1170" s="8">
        <v>3.3052061108887756</v>
      </c>
      <c r="AJ1170" s="8">
        <v>3.33182309341796</v>
      </c>
      <c r="AK1170" s="8">
        <v>7.9887142212822452E-3</v>
      </c>
      <c r="AL1170" s="8">
        <v>0.72073465686639215</v>
      </c>
      <c r="AM1170" s="8">
        <v>2.0916118250301826E-4</v>
      </c>
      <c r="AN1170" s="8">
        <v>0.54051528578164909</v>
      </c>
      <c r="AO1170" s="8">
        <v>0.51694805359086926</v>
      </c>
      <c r="AP1170" s="8">
        <v>0.84896092776192722</v>
      </c>
      <c r="AQ1170" s="8">
        <v>3.33182309341796</v>
      </c>
    </row>
    <row r="1171" spans="32:43" x14ac:dyDescent="0.25">
      <c r="AF1171" t="str">
        <v>Paraguay</v>
      </c>
      <c r="AG1171">
        <v>73</v>
      </c>
      <c r="AH1171" s="8">
        <v>69.585954786110889</v>
      </c>
      <c r="AI1171" s="8">
        <v>3.4140452138891106</v>
      </c>
      <c r="AJ1171" s="8">
        <v>3.4419345696248751</v>
      </c>
      <c r="AK1171" s="8">
        <v>8.1028140342609793E-3</v>
      </c>
      <c r="AL1171" s="8">
        <v>0.7445109757341718</v>
      </c>
      <c r="AM1171" s="8">
        <v>2.2640260887717663E-4</v>
      </c>
      <c r="AN1171" s="8">
        <v>0.54051528578164909</v>
      </c>
      <c r="AO1171" s="8">
        <v>0.51771962874918387</v>
      </c>
      <c r="AP1171" s="8">
        <v>0.86285049442772632</v>
      </c>
      <c r="AQ1171" s="8">
        <v>3.4419345696248751</v>
      </c>
    </row>
    <row r="1172" spans="32:43" x14ac:dyDescent="0.25">
      <c r="AF1172" t="str">
        <v>Paraguay</v>
      </c>
      <c r="AG1172">
        <v>72.7</v>
      </c>
      <c r="AH1172" s="8">
        <v>68.880150899842519</v>
      </c>
      <c r="AI1172" s="8">
        <v>3.8198491001574837</v>
      </c>
      <c r="AJ1172" s="8">
        <v>3.8524468578688893</v>
      </c>
      <c r="AK1172" s="8">
        <v>8.4615723237875008E-3</v>
      </c>
      <c r="AL1172" s="8">
        <v>0.83315651939757251</v>
      </c>
      <c r="AM1172" s="8">
        <v>2.9618613118091502E-4</v>
      </c>
      <c r="AN1172" s="8">
        <v>0.54051528578164909</v>
      </c>
      <c r="AO1172" s="8">
        <v>0.52034129093833792</v>
      </c>
      <c r="AP1172" s="8">
        <v>0.9127740790565716</v>
      </c>
      <c r="AQ1172" s="8">
        <v>3.8524468578688893</v>
      </c>
    </row>
    <row r="1173" spans="32:43" x14ac:dyDescent="0.25">
      <c r="AF1173" t="str">
        <v>Paraguay</v>
      </c>
      <c r="AG1173">
        <v>72.5</v>
      </c>
      <c r="AH1173" s="8">
        <v>68.77556797017732</v>
      </c>
      <c r="AI1173" s="8">
        <v>3.7244320298226796</v>
      </c>
      <c r="AJ1173" s="8">
        <v>3.756272730270056</v>
      </c>
      <c r="AK1173" s="8">
        <v>8.4766742816056052E-3</v>
      </c>
      <c r="AL1173" s="8">
        <v>0.81235105798997476</v>
      </c>
      <c r="AM1173" s="8">
        <v>2.8208504697735913E-4</v>
      </c>
      <c r="AN1173" s="8">
        <v>0.54051528578164909</v>
      </c>
      <c r="AO1173" s="8">
        <v>0.52093694011384484</v>
      </c>
      <c r="AP1173" s="8">
        <v>0.90130519691721223</v>
      </c>
      <c r="AQ1173" s="8">
        <v>3.756272730270056</v>
      </c>
    </row>
    <row r="1174" spans="32:43" x14ac:dyDescent="0.25">
      <c r="AF1174" t="str">
        <v>Paraguay</v>
      </c>
      <c r="AG1174">
        <v>72.3</v>
      </c>
      <c r="AH1174" s="8">
        <v>69.28156445971544</v>
      </c>
      <c r="AI1174" s="8">
        <v>3.0184355402845569</v>
      </c>
      <c r="AJ1174" s="8">
        <v>3.0458705130346888</v>
      </c>
      <c r="AK1174" s="8">
        <v>9.0072682448991762E-3</v>
      </c>
      <c r="AL1174" s="8">
        <v>0.65853951038575465</v>
      </c>
      <c r="AM1174" s="8">
        <v>1.9708624021168932E-4</v>
      </c>
      <c r="AN1174" s="8">
        <v>0.54051528578164909</v>
      </c>
      <c r="AO1174" s="8">
        <v>0.52253987607745989</v>
      </c>
      <c r="AP1174" s="8">
        <v>0.81150447342313192</v>
      </c>
      <c r="AQ1174" s="8">
        <v>3.0458705130346888</v>
      </c>
    </row>
    <row r="1175" spans="32:43" x14ac:dyDescent="0.25">
      <c r="AF1175" t="str">
        <v>Paraguay</v>
      </c>
      <c r="AG1175">
        <v>72.099999999999994</v>
      </c>
      <c r="AH1175" s="8">
        <v>68.840538698506066</v>
      </c>
      <c r="AI1175" s="8">
        <v>3.2594613014939284</v>
      </c>
      <c r="AJ1175" s="8">
        <v>3.2903225010808108</v>
      </c>
      <c r="AK1175" s="8">
        <v>9.3793844149759904E-3</v>
      </c>
      <c r="AL1175" s="8">
        <v>0.71125824458772158</v>
      </c>
      <c r="AM1175" s="8">
        <v>2.3949232798754961E-4</v>
      </c>
      <c r="AN1175" s="8">
        <v>0.54051528578164909</v>
      </c>
      <c r="AO1175" s="8">
        <v>0.52492136438189607</v>
      </c>
      <c r="AP1175" s="8">
        <v>0.84336127761933766</v>
      </c>
      <c r="AQ1175" s="8">
        <v>3.2903225010808108</v>
      </c>
    </row>
    <row r="1176" spans="32:43" x14ac:dyDescent="0.25">
      <c r="AF1176" t="str">
        <v>Paraguay</v>
      </c>
      <c r="AG1176">
        <v>71.900000000000006</v>
      </c>
      <c r="AH1176" s="8">
        <v>69.057547825153065</v>
      </c>
      <c r="AI1176" s="8">
        <v>2.8424521748469402</v>
      </c>
      <c r="AJ1176" s="8">
        <v>2.8711766976230906</v>
      </c>
      <c r="AK1176" s="8">
        <v>1.000444270808213E-2</v>
      </c>
      <c r="AL1176" s="8">
        <v>0.6204570287036375</v>
      </c>
      <c r="AM1176" s="8">
        <v>1.9451499110154601E-4</v>
      </c>
      <c r="AN1176" s="8">
        <v>0.54051528578164909</v>
      </c>
      <c r="AO1176" s="8">
        <v>0.52584132514145754</v>
      </c>
      <c r="AP1176" s="8">
        <v>0.7876909474556868</v>
      </c>
      <c r="AQ1176" s="8">
        <v>2.8711766976230906</v>
      </c>
    </row>
    <row r="1177" spans="32:43" x14ac:dyDescent="0.25">
      <c r="AF1177" t="str">
        <v>Paraguay</v>
      </c>
      <c r="AG1177">
        <v>71.7</v>
      </c>
      <c r="AH1177" s="8">
        <v>69.647845861165592</v>
      </c>
      <c r="AI1177" s="8">
        <v>2.0521541388344104</v>
      </c>
      <c r="AJ1177" s="8">
        <v>2.0748547480943533</v>
      </c>
      <c r="AK1177" s="8">
        <v>1.0940818522738651E-2</v>
      </c>
      <c r="AL1177" s="8">
        <v>0.44816094133623868</v>
      </c>
      <c r="AM1177" s="8">
        <v>1.110875905592161E-4</v>
      </c>
      <c r="AN1177" s="8">
        <v>0.54051528578164909</v>
      </c>
      <c r="AO1177" s="8">
        <v>0.52836186297462384</v>
      </c>
      <c r="AP1177" s="8">
        <v>0.66944823648751117</v>
      </c>
      <c r="AQ1177" s="8">
        <v>2.0748547480943533</v>
      </c>
    </row>
    <row r="1178" spans="32:43" x14ac:dyDescent="0.25">
      <c r="AF1178" t="str">
        <v>Peru</v>
      </c>
      <c r="AG1178">
        <v>75.3</v>
      </c>
      <c r="AH1178" s="8">
        <v>72.645301622972738</v>
      </c>
      <c r="AI1178" s="8">
        <v>2.654698377027259</v>
      </c>
      <c r="AJ1178" s="8">
        <v>2.6759904359074835</v>
      </c>
      <c r="AK1178" s="8">
        <v>7.9567021595142312E-3</v>
      </c>
      <c r="AL1178" s="8">
        <v>0.57887532241992612</v>
      </c>
      <c r="AM1178" s="8">
        <v>1.343824486410775E-4</v>
      </c>
      <c r="AN1178" s="8">
        <v>0.54051528578164909</v>
      </c>
      <c r="AO1178" s="8">
        <v>0.53073511063773438</v>
      </c>
      <c r="AP1178" s="8">
        <v>0.7608385652817069</v>
      </c>
      <c r="AQ1178" s="8">
        <v>2.6759904359074835</v>
      </c>
    </row>
    <row r="1179" spans="32:43" x14ac:dyDescent="0.25">
      <c r="AF1179" t="str">
        <v>Peru</v>
      </c>
      <c r="AG1179">
        <v>75.3</v>
      </c>
      <c r="AH1179" s="8">
        <v>72.508734083780752</v>
      </c>
      <c r="AI1179" s="8">
        <v>2.7912659162192455</v>
      </c>
      <c r="AJ1179" s="8">
        <v>2.8138521962700773</v>
      </c>
      <c r="AK1179" s="8">
        <v>8.0268182105554167E-3</v>
      </c>
      <c r="AL1179" s="8">
        <v>0.60867632840588826</v>
      </c>
      <c r="AM1179" s="8">
        <v>1.4989471649276629E-4</v>
      </c>
      <c r="AN1179" s="8">
        <v>0.54051528578164909</v>
      </c>
      <c r="AO1179" s="8">
        <v>0.53208643048840754</v>
      </c>
      <c r="AP1179" s="8">
        <v>0.78017711348506513</v>
      </c>
      <c r="AQ1179" s="8">
        <v>2.8138521962700773</v>
      </c>
    </row>
    <row r="1180" spans="32:43" x14ac:dyDescent="0.25">
      <c r="AF1180" t="str">
        <v>Peru</v>
      </c>
      <c r="AG1180">
        <v>74.900000000000006</v>
      </c>
      <c r="AH1180" s="8">
        <v>72.264641264998659</v>
      </c>
      <c r="AI1180" s="8">
        <v>2.635358735001347</v>
      </c>
      <c r="AJ1180" s="8">
        <v>2.6568799645205488</v>
      </c>
      <c r="AK1180" s="8">
        <v>8.1001888706271775E-3</v>
      </c>
      <c r="AL1180" s="8">
        <v>0.57469974294267179</v>
      </c>
      <c r="AM1180" s="8">
        <v>1.3485881768979482E-4</v>
      </c>
      <c r="AN1180" s="8">
        <v>0.56531175535073552</v>
      </c>
      <c r="AO1180" s="8">
        <v>0.53275761744798356</v>
      </c>
      <c r="AP1180" s="8">
        <v>0.75808953491172248</v>
      </c>
      <c r="AQ1180" s="8">
        <v>2.6568799645205488</v>
      </c>
    </row>
    <row r="1181" spans="32:43" x14ac:dyDescent="0.25">
      <c r="AF1181" t="str">
        <v>Peru</v>
      </c>
      <c r="AG1181">
        <v>74.5</v>
      </c>
      <c r="AH1181" s="8">
        <v>72.233562028663499</v>
      </c>
      <c r="AI1181" s="8">
        <v>2.2664379713365008</v>
      </c>
      <c r="AJ1181" s="8">
        <v>2.2849783838978182</v>
      </c>
      <c r="AK1181" s="8">
        <v>8.1140428688389454E-3</v>
      </c>
      <c r="AL1181" s="8">
        <v>0.49425165483686612</v>
      </c>
      <c r="AM1181" s="8">
        <v>9.9917561088041072E-5</v>
      </c>
      <c r="AN1181" s="8">
        <v>0.56531175535073552</v>
      </c>
      <c r="AO1181" s="8">
        <v>0.53420904625531984</v>
      </c>
      <c r="AP1181" s="8">
        <v>0.70303033706723217</v>
      </c>
      <c r="AQ1181" s="8">
        <v>2.2849783838978182</v>
      </c>
    </row>
    <row r="1182" spans="32:43" x14ac:dyDescent="0.25">
      <c r="AF1182" t="str">
        <v>Peru</v>
      </c>
      <c r="AG1182">
        <v>73.7</v>
      </c>
      <c r="AH1182" s="8">
        <v>75.655283383589421</v>
      </c>
      <c r="AI1182" s="8">
        <v>-1.9552833835894177</v>
      </c>
      <c r="AJ1182" s="8">
        <v>-1.9736877780064421</v>
      </c>
      <c r="AK1182" s="8">
        <v>9.3248763163615214E-3</v>
      </c>
      <c r="AL1182" s="8">
        <v>-0.42665736409841842</v>
      </c>
      <c r="AM1182" s="8">
        <v>8.5672278736839967E-5</v>
      </c>
      <c r="AN1182" s="8">
        <v>0.56531175535073552</v>
      </c>
      <c r="AO1182" s="8">
        <v>0.53548324361640165</v>
      </c>
      <c r="AP1182" s="8">
        <v>0.65319014390789643</v>
      </c>
      <c r="AQ1182" s="8">
        <v>-1.9736877780064421</v>
      </c>
    </row>
    <row r="1183" spans="32:43" x14ac:dyDescent="0.25">
      <c r="AF1183" t="str">
        <v>Peru</v>
      </c>
      <c r="AG1183">
        <v>73.8</v>
      </c>
      <c r="AH1183" s="8">
        <v>76.18283455407223</v>
      </c>
      <c r="AI1183" s="8">
        <v>-2.3828345540722324</v>
      </c>
      <c r="AJ1183" s="8">
        <v>-2.405479876920309</v>
      </c>
      <c r="AK1183" s="8">
        <v>9.4140562410643547E-3</v>
      </c>
      <c r="AL1183" s="8">
        <v>-0.51997561110825963</v>
      </c>
      <c r="AM1183" s="8">
        <v>1.2847557785800908E-4</v>
      </c>
      <c r="AN1183" s="8">
        <v>0.56531175535073552</v>
      </c>
      <c r="AO1183" s="8">
        <v>0.53620223359908448</v>
      </c>
      <c r="AP1183" s="8">
        <v>0.72109334424071592</v>
      </c>
      <c r="AQ1183" s="8">
        <v>-2.405479876920309</v>
      </c>
    </row>
    <row r="1184" spans="32:43" x14ac:dyDescent="0.25">
      <c r="AF1184" t="str">
        <v>Peru</v>
      </c>
      <c r="AG1184">
        <v>73.900000000000006</v>
      </c>
      <c r="AH1184" s="8">
        <v>71.461024075651096</v>
      </c>
      <c r="AI1184" s="8">
        <v>2.4389759243489095</v>
      </c>
      <c r="AJ1184" s="8">
        <v>2.4608578241176504</v>
      </c>
      <c r="AK1184" s="8">
        <v>8.8919804932601036E-3</v>
      </c>
      <c r="AL1184" s="8">
        <v>0.53208643048840754</v>
      </c>
      <c r="AM1184" s="8">
        <v>1.2700238665535731E-4</v>
      </c>
      <c r="AN1184" s="8">
        <v>0.56531175535073552</v>
      </c>
      <c r="AO1184" s="8">
        <v>0.53850910348424463</v>
      </c>
      <c r="AP1184" s="8">
        <v>0.72944254776398088</v>
      </c>
      <c r="AQ1184" s="8">
        <v>2.4608578241176504</v>
      </c>
    </row>
    <row r="1185" spans="32:43" x14ac:dyDescent="0.25">
      <c r="AF1185" t="str">
        <v>Peru</v>
      </c>
      <c r="AG1185">
        <v>74</v>
      </c>
      <c r="AH1185" s="8">
        <v>71.52312811823893</v>
      </c>
      <c r="AI1185" s="8">
        <v>2.4768718817610704</v>
      </c>
      <c r="AJ1185" s="8">
        <v>2.4989028165895917</v>
      </c>
      <c r="AK1185" s="8">
        <v>8.8162431456970409E-3</v>
      </c>
      <c r="AL1185" s="8">
        <v>0.54033315901722889</v>
      </c>
      <c r="AM1185" s="8">
        <v>1.2984422160966416E-4</v>
      </c>
      <c r="AN1185" s="8">
        <v>0.56531175535073552</v>
      </c>
      <c r="AO1185" s="8">
        <v>0.53939015695844084</v>
      </c>
      <c r="AP1185" s="8">
        <v>0.735073573880349</v>
      </c>
      <c r="AQ1185" s="8">
        <v>2.4989028165895917</v>
      </c>
    </row>
    <row r="1186" spans="32:43" x14ac:dyDescent="0.25">
      <c r="AF1186" t="str">
        <v>Peru</v>
      </c>
      <c r="AG1186">
        <v>74.2</v>
      </c>
      <c r="AH1186" s="8">
        <v>71.727486992049535</v>
      </c>
      <c r="AI1186" s="8">
        <v>2.472513007950468</v>
      </c>
      <c r="AJ1186" s="8">
        <v>2.4954504968284863</v>
      </c>
      <c r="AK1186" s="8">
        <v>9.1917226597642201E-3</v>
      </c>
      <c r="AL1186" s="8">
        <v>0.53948445766914155</v>
      </c>
      <c r="AM1186" s="8">
        <v>1.350004340842758E-4</v>
      </c>
      <c r="AN1186" s="8">
        <v>0.56531175535073552</v>
      </c>
      <c r="AO1186" s="8">
        <v>0.53948445766914155</v>
      </c>
      <c r="AP1186" s="8">
        <v>0.73449605694594544</v>
      </c>
      <c r="AQ1186" s="8">
        <v>2.4954504968284863</v>
      </c>
    </row>
    <row r="1187" spans="32:43" x14ac:dyDescent="0.25">
      <c r="AF1187" t="str">
        <v>Peru</v>
      </c>
      <c r="AG1187">
        <v>72.8</v>
      </c>
      <c r="AH1187" s="8">
        <v>70.561813553013479</v>
      </c>
      <c r="AI1187" s="8">
        <v>2.2381864469865178</v>
      </c>
      <c r="AJ1187" s="8">
        <v>2.2597107823150782</v>
      </c>
      <c r="AK1187" s="8">
        <v>9.525261151565878E-3</v>
      </c>
      <c r="AL1187" s="8">
        <v>0.48843831574548063</v>
      </c>
      <c r="AM1187" s="8">
        <v>1.1471572180307471E-4</v>
      </c>
      <c r="AN1187" s="8">
        <v>0.56531175535073552</v>
      </c>
      <c r="AO1187" s="8">
        <v>0.54012498169299916</v>
      </c>
      <c r="AP1187" s="8">
        <v>0.69888362103105595</v>
      </c>
      <c r="AQ1187" s="8">
        <v>2.2597107823150782</v>
      </c>
    </row>
    <row r="1188" spans="32:43" x14ac:dyDescent="0.25">
      <c r="AF1188" t="str">
        <v>Peru</v>
      </c>
      <c r="AG1188">
        <v>72.2</v>
      </c>
      <c r="AH1188" s="8">
        <v>70.725408679913613</v>
      </c>
      <c r="AI1188" s="8">
        <v>1.4745913200863896</v>
      </c>
      <c r="AJ1188" s="8">
        <v>1.4896813710212515</v>
      </c>
      <c r="AK1188" s="8">
        <v>1.0129717151874548E-2</v>
      </c>
      <c r="AL1188" s="8">
        <v>0.32189756781654821</v>
      </c>
      <c r="AM1188" s="8">
        <v>5.301813264936585E-5</v>
      </c>
      <c r="AN1188" s="8">
        <v>0.56531175535073552</v>
      </c>
      <c r="AO1188" s="8">
        <v>0.54025864905031251</v>
      </c>
      <c r="AP1188" s="8">
        <v>0.56736017468319733</v>
      </c>
      <c r="AQ1188" s="8">
        <v>1.4896813710212515</v>
      </c>
    </row>
    <row r="1189" spans="32:43" x14ac:dyDescent="0.25">
      <c r="AF1189" t="str">
        <v>Peru</v>
      </c>
      <c r="AG1189">
        <v>72.099999999999994</v>
      </c>
      <c r="AH1189" s="8">
        <v>70.946627804305791</v>
      </c>
      <c r="AI1189" s="8">
        <v>1.1533721956942031</v>
      </c>
      <c r="AJ1189" s="8">
        <v>1.1664952676238298</v>
      </c>
      <c r="AK1189" s="8">
        <v>1.1250000144757173E-2</v>
      </c>
      <c r="AL1189" s="8">
        <v>0.25191927324034868</v>
      </c>
      <c r="AM1189" s="8">
        <v>3.6104291371842444E-5</v>
      </c>
      <c r="AN1189" s="8">
        <v>0.56531175535073552</v>
      </c>
      <c r="AO1189" s="8">
        <v>0.54033315901722889</v>
      </c>
      <c r="AP1189" s="8">
        <v>0.50191560370280253</v>
      </c>
      <c r="AQ1189" s="8">
        <v>1.1664952676238298</v>
      </c>
    </row>
    <row r="1190" spans="32:43" x14ac:dyDescent="0.25">
      <c r="AF1190" t="str">
        <v>Philippines</v>
      </c>
      <c r="AG1190">
        <v>68.400000000000006</v>
      </c>
      <c r="AH1190" s="8">
        <v>66.893037845755742</v>
      </c>
      <c r="AI1190" s="8">
        <v>1.5069621542442633</v>
      </c>
      <c r="AJ1190" s="8">
        <v>1.5188370628197412</v>
      </c>
      <c r="AK1190" s="8">
        <v>7.8184216504645146E-3</v>
      </c>
      <c r="AL1190" s="8">
        <v>0.32858060977301579</v>
      </c>
      <c r="AM1190" s="8">
        <v>4.2538463192541144E-5</v>
      </c>
      <c r="AN1190" s="8">
        <v>0.56531175535073552</v>
      </c>
      <c r="AO1190" s="8">
        <v>0.54070580849968786</v>
      </c>
      <c r="AP1190" s="8">
        <v>0.57321951272877636</v>
      </c>
      <c r="AQ1190" s="8">
        <v>1.5188370628197412</v>
      </c>
    </row>
    <row r="1191" spans="32:43" x14ac:dyDescent="0.25">
      <c r="AF1191" t="str">
        <v>Philippines</v>
      </c>
      <c r="AG1191">
        <v>68.099999999999994</v>
      </c>
      <c r="AH1191" s="8">
        <v>66.410619539931332</v>
      </c>
      <c r="AI1191" s="8">
        <v>1.6893804600686622</v>
      </c>
      <c r="AJ1191" s="8">
        <v>1.7029487184115402</v>
      </c>
      <c r="AK1191" s="8">
        <v>7.9675084729117496E-3</v>
      </c>
      <c r="AL1191" s="8">
        <v>0.36838308764763233</v>
      </c>
      <c r="AM1191" s="8">
        <v>5.4496173510089015E-5</v>
      </c>
      <c r="AN1191" s="8">
        <v>0.56531175535073552</v>
      </c>
      <c r="AO1191" s="8">
        <v>0.54074075162289714</v>
      </c>
      <c r="AP1191" s="8">
        <v>0.60694570403589831</v>
      </c>
      <c r="AQ1191" s="8">
        <v>1.7029487184115402</v>
      </c>
    </row>
    <row r="1192" spans="32:43" x14ac:dyDescent="0.25">
      <c r="AF1192" t="str">
        <v>Philippines</v>
      </c>
      <c r="AG1192">
        <v>68.099999999999994</v>
      </c>
      <c r="AH1192" s="8">
        <v>66.385598295734212</v>
      </c>
      <c r="AI1192" s="8">
        <v>1.7144017042657822</v>
      </c>
      <c r="AJ1192" s="8">
        <v>1.7281844556125296</v>
      </c>
      <c r="AK1192" s="8">
        <v>7.9752779293818885E-3</v>
      </c>
      <c r="AL1192" s="8">
        <v>0.37384063646922239</v>
      </c>
      <c r="AM1192" s="8">
        <v>5.6178009932522486E-5</v>
      </c>
      <c r="AN1192" s="8">
        <v>0.56531175535073552</v>
      </c>
      <c r="AO1192" s="8">
        <v>0.54367142408008429</v>
      </c>
      <c r="AP1192" s="8">
        <v>0.61142508655535421</v>
      </c>
      <c r="AQ1192" s="8">
        <v>1.7281844556125296</v>
      </c>
    </row>
    <row r="1193" spans="32:43" x14ac:dyDescent="0.25">
      <c r="AF1193" t="str">
        <v>Philippines</v>
      </c>
      <c r="AG1193">
        <v>68</v>
      </c>
      <c r="AH1193" s="8">
        <v>66.33107824115416</v>
      </c>
      <c r="AI1193" s="8">
        <v>1.6689217588458405</v>
      </c>
      <c r="AJ1193" s="8">
        <v>1.682220242432841</v>
      </c>
      <c r="AK1193" s="8">
        <v>7.9053165878970773E-3</v>
      </c>
      <c r="AL1193" s="8">
        <v>0.36391049535232572</v>
      </c>
      <c r="AM1193" s="8">
        <v>5.2762493434811844E-5</v>
      </c>
      <c r="AN1193" s="8">
        <v>0.56531175535073552</v>
      </c>
      <c r="AO1193" s="8">
        <v>0.54609888352266323</v>
      </c>
      <c r="AP1193" s="8">
        <v>0.6032499443450664</v>
      </c>
      <c r="AQ1193" s="8">
        <v>1.682220242432841</v>
      </c>
    </row>
    <row r="1194" spans="32:43" x14ac:dyDescent="0.25">
      <c r="AF1194" t="str">
        <v>Philippines</v>
      </c>
      <c r="AG1194">
        <v>67.900000000000006</v>
      </c>
      <c r="AH1194" s="8">
        <v>66.127280345033739</v>
      </c>
      <c r="AI1194" s="8">
        <v>1.7727196549662665</v>
      </c>
      <c r="AJ1194" s="8">
        <v>1.7869344356217027</v>
      </c>
      <c r="AK1194" s="8">
        <v>7.9548417513654896E-3</v>
      </c>
      <c r="AL1194" s="8">
        <v>0.38655340602683552</v>
      </c>
      <c r="AM1194" s="8">
        <v>5.9908592397574662E-5</v>
      </c>
      <c r="AN1194" s="8">
        <v>0.56531175535073552</v>
      </c>
      <c r="AO1194" s="8">
        <v>0.54978346341728734</v>
      </c>
      <c r="AP1194" s="8">
        <v>0.62173419242215999</v>
      </c>
      <c r="AQ1194" s="8">
        <v>1.7869344356217027</v>
      </c>
    </row>
    <row r="1195" spans="32:43" x14ac:dyDescent="0.25">
      <c r="AF1195" t="str">
        <v>Philippines</v>
      </c>
      <c r="AG1195">
        <v>68</v>
      </c>
      <c r="AH1195" s="8">
        <v>66.803657639684957</v>
      </c>
      <c r="AI1195" s="8">
        <v>1.1963423603150432</v>
      </c>
      <c r="AJ1195" s="8">
        <v>1.2060917545670802</v>
      </c>
      <c r="AK1195" s="8">
        <v>8.0834598322384564E-3</v>
      </c>
      <c r="AL1195" s="8">
        <v>0.26088738508370707</v>
      </c>
      <c r="AM1195" s="8">
        <v>2.7733093531172143E-5</v>
      </c>
      <c r="AN1195" s="8">
        <v>0.56531175535073552</v>
      </c>
      <c r="AO1195" s="8">
        <v>0.55002540463428151</v>
      </c>
      <c r="AP1195" s="8">
        <v>0.51077136282656554</v>
      </c>
      <c r="AQ1195" s="8">
        <v>1.2060917545670802</v>
      </c>
    </row>
    <row r="1196" spans="32:43" x14ac:dyDescent="0.25">
      <c r="AF1196" t="str">
        <v>Philippines</v>
      </c>
      <c r="AG1196">
        <v>67.5</v>
      </c>
      <c r="AH1196" s="8">
        <v>66.388503932391842</v>
      </c>
      <c r="AI1196" s="8">
        <v>1.111496067608158</v>
      </c>
      <c r="AJ1196" s="8">
        <v>1.1208049097097301</v>
      </c>
      <c r="AK1196" s="8">
        <v>8.3054972555241125E-3</v>
      </c>
      <c r="AL1196" s="8">
        <v>0.24241201575102941</v>
      </c>
      <c r="AM1196" s="8">
        <v>2.4607416686873933E-5</v>
      </c>
      <c r="AN1196" s="8">
        <v>0.56531175535073552</v>
      </c>
      <c r="AO1196" s="8">
        <v>0.55307650373162176</v>
      </c>
      <c r="AP1196" s="8">
        <v>0.49235354751543065</v>
      </c>
      <c r="AQ1196" s="8">
        <v>1.1208049097097301</v>
      </c>
    </row>
    <row r="1197" spans="32:43" x14ac:dyDescent="0.25">
      <c r="AF1197" t="str">
        <v>Philippines</v>
      </c>
      <c r="AG1197">
        <v>67.5</v>
      </c>
      <c r="AH1197" s="8">
        <v>65.936602925904737</v>
      </c>
      <c r="AI1197" s="8">
        <v>1.5633970740952634</v>
      </c>
      <c r="AJ1197" s="8">
        <v>1.5768172514341303</v>
      </c>
      <c r="AK1197" s="8">
        <v>8.5109275197625053E-3</v>
      </c>
      <c r="AL1197" s="8">
        <v>0.34100480149091245</v>
      </c>
      <c r="AM1197" s="8">
        <v>4.9909124599439456E-5</v>
      </c>
      <c r="AN1197" s="8">
        <v>0.59589828697336056</v>
      </c>
      <c r="AO1197" s="8">
        <v>0.55333339898439093</v>
      </c>
      <c r="AP1197" s="8">
        <v>0.58395616401482775</v>
      </c>
      <c r="AQ1197" s="8">
        <v>1.5768172514341303</v>
      </c>
    </row>
    <row r="1198" spans="32:43" x14ac:dyDescent="0.25">
      <c r="AF1198" t="str">
        <v>Philippines</v>
      </c>
      <c r="AG1198">
        <v>67.3</v>
      </c>
      <c r="AH1198" s="8">
        <v>66.533482328359014</v>
      </c>
      <c r="AI1198" s="8">
        <v>0.76651767164098317</v>
      </c>
      <c r="AJ1198" s="8">
        <v>0.77341695189007553</v>
      </c>
      <c r="AK1198" s="8">
        <v>8.9205185278546893E-3</v>
      </c>
      <c r="AL1198" s="8">
        <v>0.16722572771148228</v>
      </c>
      <c r="AM1198" s="8">
        <v>1.2585132956725078E-5</v>
      </c>
      <c r="AN1198" s="8">
        <v>0.59589828697336056</v>
      </c>
      <c r="AO1198" s="8">
        <v>0.55359427029666597</v>
      </c>
      <c r="AP1198" s="8">
        <v>0.40893242438266286</v>
      </c>
      <c r="AQ1198" s="8">
        <v>0.77341695189007553</v>
      </c>
    </row>
    <row r="1199" spans="32:43" x14ac:dyDescent="0.25">
      <c r="AF1199" t="str">
        <v>Philippines</v>
      </c>
      <c r="AG1199">
        <v>67</v>
      </c>
      <c r="AH1199" s="8">
        <v>65.865251887918646</v>
      </c>
      <c r="AI1199" s="8">
        <v>1.1347481120813541</v>
      </c>
      <c r="AJ1199" s="8">
        <v>1.1454388044548873</v>
      </c>
      <c r="AK1199" s="8">
        <v>9.3332723947840736E-3</v>
      </c>
      <c r="AL1199" s="8">
        <v>0.24761151969004444</v>
      </c>
      <c r="AM1199" s="8">
        <v>2.8881387901000109E-5</v>
      </c>
      <c r="AN1199" s="8">
        <v>0.59589828697336056</v>
      </c>
      <c r="AO1199" s="8">
        <v>0.55366966848976717</v>
      </c>
      <c r="AP1199" s="8">
        <v>0.49760578743624401</v>
      </c>
      <c r="AQ1199" s="8">
        <v>1.1454388044548873</v>
      </c>
    </row>
    <row r="1200" spans="32:43" x14ac:dyDescent="0.25">
      <c r="AF1200" t="str">
        <v>Philippines</v>
      </c>
      <c r="AG1200">
        <v>67.3</v>
      </c>
      <c r="AH1200" s="8">
        <v>66.546532435074823</v>
      </c>
      <c r="AI1200" s="8">
        <v>0.75346756492517386</v>
      </c>
      <c r="AJ1200" s="8">
        <v>0.76101300754212398</v>
      </c>
      <c r="AK1200" s="8">
        <v>9.9149982223299057E-3</v>
      </c>
      <c r="AL1200" s="8">
        <v>0.16446121185569346</v>
      </c>
      <c r="AM1200" s="8">
        <v>1.35430703838553E-5</v>
      </c>
      <c r="AN1200" s="8">
        <v>0.59589828697336056</v>
      </c>
      <c r="AO1200" s="8">
        <v>0.55576511566871245</v>
      </c>
      <c r="AP1200" s="8">
        <v>0.40553817558362304</v>
      </c>
      <c r="AQ1200" s="8">
        <v>0.76101300754212398</v>
      </c>
    </row>
    <row r="1201" spans="32:43" x14ac:dyDescent="0.25">
      <c r="AF1201" t="str">
        <v>Philippines</v>
      </c>
      <c r="AG1201">
        <v>67.2</v>
      </c>
      <c r="AH1201" s="8">
        <v>66.226049393203908</v>
      </c>
      <c r="AI1201" s="8">
        <v>0.97395060679609458</v>
      </c>
      <c r="AJ1201" s="8">
        <v>0.98454149738640562</v>
      </c>
      <c r="AK1201" s="8">
        <v>1.0757180493078219E-2</v>
      </c>
      <c r="AL1201" s="8">
        <v>0.21267705823542093</v>
      </c>
      <c r="AM1201" s="8">
        <v>2.4592735697590509E-5</v>
      </c>
      <c r="AN1201" s="8">
        <v>0.59589828697336056</v>
      </c>
      <c r="AO1201" s="8">
        <v>0.55912727317987776</v>
      </c>
      <c r="AP1201" s="8">
        <v>0.4611692294976118</v>
      </c>
      <c r="AQ1201" s="8">
        <v>0.98454149738640562</v>
      </c>
    </row>
    <row r="1202" spans="32:43" x14ac:dyDescent="0.25">
      <c r="AF1202" t="str">
        <v>Philippines</v>
      </c>
      <c r="AG1202">
        <v>66.8</v>
      </c>
      <c r="AH1202" s="8">
        <v>65.945942260682074</v>
      </c>
      <c r="AI1202" s="8">
        <v>0.85405773931792339</v>
      </c>
      <c r="AJ1202" s="8">
        <v>0.86491862744977943</v>
      </c>
      <c r="AK1202" s="8">
        <v>1.2557121314266943E-2</v>
      </c>
      <c r="AL1202" s="8">
        <v>0.18666650956562136</v>
      </c>
      <c r="AM1202" s="8">
        <v>2.2155467874322039E-5</v>
      </c>
      <c r="AN1202" s="8">
        <v>0.59589828697336056</v>
      </c>
      <c r="AO1202" s="8">
        <v>0.56528021395953942</v>
      </c>
      <c r="AP1202" s="8">
        <v>0.43204919808468728</v>
      </c>
      <c r="AQ1202" s="8">
        <v>0.86491862744977943</v>
      </c>
    </row>
    <row r="1203" spans="32:43" x14ac:dyDescent="0.25">
      <c r="AF1203" t="str">
        <v>Philippines</v>
      </c>
      <c r="AG1203">
        <v>66.8</v>
      </c>
      <c r="AH1203" s="8">
        <v>66.785529150338476</v>
      </c>
      <c r="AI1203" s="8">
        <v>1.4470849661520901E-2</v>
      </c>
      <c r="AJ1203" s="8">
        <v>1.4697973632392336E-2</v>
      </c>
      <c r="AK1203" s="8">
        <v>1.5452740394831401E-2</v>
      </c>
      <c r="AL1203" s="8">
        <v>3.1674583511787468E-3</v>
      </c>
      <c r="AM1203" s="8">
        <v>7.8733719981258899E-9</v>
      </c>
      <c r="AN1203" s="8">
        <v>0.59589828697336056</v>
      </c>
      <c r="AO1203" s="8">
        <v>0.56538625456809299</v>
      </c>
      <c r="AP1203" s="8">
        <v>5.6280177248999017E-2</v>
      </c>
      <c r="AQ1203" s="8">
        <v>1.4697973632392336E-2</v>
      </c>
    </row>
    <row r="1204" spans="32:43" x14ac:dyDescent="0.25">
      <c r="AF1204" t="str">
        <v>Philippines</v>
      </c>
      <c r="AG1204">
        <v>66.8</v>
      </c>
      <c r="AH1204" s="8">
        <v>67.469060685035089</v>
      </c>
      <c r="AI1204" s="8">
        <v>-0.66906068503509175</v>
      </c>
      <c r="AJ1204" s="8">
        <v>-0.68039791458160215</v>
      </c>
      <c r="AK1204" s="8">
        <v>1.6662645936359272E-2</v>
      </c>
      <c r="AL1204" s="8">
        <v>-0.14653771244802044</v>
      </c>
      <c r="AM1204" s="8">
        <v>1.8193248379793068E-5</v>
      </c>
      <c r="AN1204" s="8">
        <v>0.59589828697336056</v>
      </c>
      <c r="AO1204" s="8">
        <v>0.56543465414995941</v>
      </c>
      <c r="AP1204" s="8">
        <v>0.38280244571844163</v>
      </c>
      <c r="AQ1204" s="8">
        <v>-0.68039791458160215</v>
      </c>
    </row>
    <row r="1205" spans="32:43" x14ac:dyDescent="0.25">
      <c r="AF1205" t="str">
        <v>Poland</v>
      </c>
      <c r="AG1205">
        <v>77.3</v>
      </c>
      <c r="AH1205" s="8">
        <v>81.997037325695317</v>
      </c>
      <c r="AI1205" s="8">
        <v>-4.6970373256953195</v>
      </c>
      <c r="AJ1205" s="8">
        <v>-4.7526180412699501</v>
      </c>
      <c r="AK1205" s="8">
        <v>1.1694757519326939E-2</v>
      </c>
      <c r="AL1205" s="8">
        <v>-1.0261565630127325</v>
      </c>
      <c r="AM1205" s="8">
        <v>6.2301339034507414E-4</v>
      </c>
      <c r="AN1205" s="8">
        <v>0.59589828697336056</v>
      </c>
      <c r="AO1205" s="8">
        <v>0.56611131716469565</v>
      </c>
      <c r="AP1205" s="8">
        <v>1.0129938612907448</v>
      </c>
      <c r="AQ1205" s="8">
        <v>-4.7526180412699501</v>
      </c>
    </row>
    <row r="1206" spans="32:43" x14ac:dyDescent="0.25">
      <c r="AF1206" t="str">
        <v>Poland</v>
      </c>
      <c r="AG1206">
        <v>77.099999999999994</v>
      </c>
      <c r="AH1206" s="8">
        <v>79.485237808657331</v>
      </c>
      <c r="AI1206" s="8">
        <v>-2.3852378086573367</v>
      </c>
      <c r="AJ1206" s="8">
        <v>-2.4183916520854694</v>
      </c>
      <c r="AK1206" s="8">
        <v>1.3709046423288261E-2</v>
      </c>
      <c r="AL1206" s="8">
        <v>-0.52163211945749677</v>
      </c>
      <c r="AM1206" s="8">
        <v>1.8910405956508553E-4</v>
      </c>
      <c r="AN1206" s="8">
        <v>0.59589828697336056</v>
      </c>
      <c r="AO1206" s="8">
        <v>0.56742252430860241</v>
      </c>
      <c r="AP1206" s="8">
        <v>0.72224103972115627</v>
      </c>
      <c r="AQ1206" s="8">
        <v>-2.4183916520854694</v>
      </c>
    </row>
    <row r="1207" spans="32:43" x14ac:dyDescent="0.25">
      <c r="AF1207" t="str">
        <v>Poland</v>
      </c>
      <c r="AG1207">
        <v>76.8</v>
      </c>
      <c r="AH1207" s="8">
        <v>76.267061505845945</v>
      </c>
      <c r="AI1207" s="8">
        <v>0.53293849415405248</v>
      </c>
      <c r="AJ1207" s="8">
        <v>0.53926684222745558</v>
      </c>
      <c r="AK1207" s="8">
        <v>1.173509583356488E-2</v>
      </c>
      <c r="AL1207" s="8">
        <v>0.11643286107258963</v>
      </c>
      <c r="AM1207" s="8">
        <v>8.0488606954880659E-6</v>
      </c>
      <c r="AN1207" s="8">
        <v>0.61415241452626612</v>
      </c>
      <c r="AO1207" s="8">
        <v>0.56898347390792092</v>
      </c>
      <c r="AP1207" s="8">
        <v>0.34122259754094486</v>
      </c>
      <c r="AQ1207" s="8">
        <v>0.53926684222745558</v>
      </c>
    </row>
    <row r="1208" spans="32:43" x14ac:dyDescent="0.25">
      <c r="AF1208" t="str">
        <v>Poland</v>
      </c>
      <c r="AG1208">
        <v>76.7</v>
      </c>
      <c r="AH1208" s="8">
        <v>76.510785137715686</v>
      </c>
      <c r="AI1208" s="8">
        <v>0.18921486228431661</v>
      </c>
      <c r="AJ1208" s="8">
        <v>0.19144114305636759</v>
      </c>
      <c r="AK1208" s="8">
        <v>1.1629061216979155E-2</v>
      </c>
      <c r="AL1208" s="8">
        <v>4.1336188369291892E-2</v>
      </c>
      <c r="AM1208" s="8">
        <v>1.0052071035991542E-6</v>
      </c>
      <c r="AN1208" s="8">
        <v>0.61415241452626612</v>
      </c>
      <c r="AO1208" s="8">
        <v>0.5695063708454321</v>
      </c>
      <c r="AP1208" s="8">
        <v>0.20331303049556831</v>
      </c>
      <c r="AQ1208" s="8">
        <v>0.19144114305636759</v>
      </c>
    </row>
    <row r="1209" spans="32:43" x14ac:dyDescent="0.25">
      <c r="AF1209" t="str">
        <v>Poland</v>
      </c>
      <c r="AG1209">
        <v>76.3</v>
      </c>
      <c r="AH1209" s="8">
        <v>79.767044985739233</v>
      </c>
      <c r="AI1209" s="8">
        <v>-3.4670449857392356</v>
      </c>
      <c r="AJ1209" s="8">
        <v>-3.5093703649352967</v>
      </c>
      <c r="AK1209" s="8">
        <v>1.2060676074251257E-2</v>
      </c>
      <c r="AL1209" s="8">
        <v>-0.75758175311330511</v>
      </c>
      <c r="AM1209" s="8">
        <v>3.5032440810368952E-4</v>
      </c>
      <c r="AN1209" s="8">
        <v>0.61415241452626612</v>
      </c>
      <c r="AO1209" s="8">
        <v>0.5705753675276245</v>
      </c>
      <c r="AP1209" s="8">
        <v>0.87039172394577902</v>
      </c>
      <c r="AQ1209" s="8">
        <v>-3.5093703649352967</v>
      </c>
    </row>
    <row r="1210" spans="32:43" x14ac:dyDescent="0.25">
      <c r="AF1210" t="str">
        <v>Poland</v>
      </c>
      <c r="AG1210">
        <v>75.7</v>
      </c>
      <c r="AH1210" s="8">
        <v>75.87877291704865</v>
      </c>
      <c r="AI1210" s="8">
        <v>-0.17877291704864717</v>
      </c>
      <c r="AJ1210" s="8">
        <v>-0.18094693019468794</v>
      </c>
      <c r="AK1210" s="8">
        <v>1.2014645087936345E-2</v>
      </c>
      <c r="AL1210" s="8">
        <v>-3.9062644244664581E-2</v>
      </c>
      <c r="AM1210" s="8">
        <v>9.2779861610672318E-7</v>
      </c>
      <c r="AN1210" s="8">
        <v>0.61415241452626612</v>
      </c>
      <c r="AO1210" s="8">
        <v>0.57434037253802062</v>
      </c>
      <c r="AP1210" s="8">
        <v>0.19764271867353114</v>
      </c>
      <c r="AQ1210" s="8">
        <v>-0.18094693019468794</v>
      </c>
    </row>
    <row r="1211" spans="32:43" x14ac:dyDescent="0.25">
      <c r="AF1211" t="str">
        <v>Poland</v>
      </c>
      <c r="AG1211">
        <v>75.5</v>
      </c>
      <c r="AH1211" s="8">
        <v>78.836651428151526</v>
      </c>
      <c r="AI1211" s="8">
        <v>-3.3366514281515265</v>
      </c>
      <c r="AJ1211" s="8">
        <v>-3.3875040999901649</v>
      </c>
      <c r="AK1211" s="8">
        <v>1.5011840676085372E-2</v>
      </c>
      <c r="AL1211" s="8">
        <v>-0.73018095242373615</v>
      </c>
      <c r="AM1211" s="8">
        <v>4.0628794865911992E-4</v>
      </c>
      <c r="AN1211" s="8">
        <v>0.61415241452626612</v>
      </c>
      <c r="AO1211" s="8">
        <v>0.57434859026712326</v>
      </c>
      <c r="AP1211" s="8">
        <v>0.85450626236659977</v>
      </c>
      <c r="AQ1211" s="8">
        <v>-3.3875040999901649</v>
      </c>
    </row>
    <row r="1212" spans="32:43" x14ac:dyDescent="0.25">
      <c r="AF1212" t="str">
        <v>Poland</v>
      </c>
      <c r="AG1212">
        <v>75.3</v>
      </c>
      <c r="AH1212" s="8">
        <v>74.253031277706754</v>
      </c>
      <c r="AI1212" s="8">
        <v>1.0469687222932436</v>
      </c>
      <c r="AJ1212" s="8">
        <v>1.0617874223312025</v>
      </c>
      <c r="AK1212" s="8">
        <v>1.395637179937935E-2</v>
      </c>
      <c r="AL1212" s="8">
        <v>0.22899226209428969</v>
      </c>
      <c r="AM1212" s="8">
        <v>3.7109749132885838E-5</v>
      </c>
      <c r="AN1212" s="8">
        <v>0.61415241452626612</v>
      </c>
      <c r="AO1212" s="8">
        <v>0.57437371499362533</v>
      </c>
      <c r="AP1212" s="8">
        <v>0.47853135957248372</v>
      </c>
      <c r="AQ1212" s="8">
        <v>1.0617874223312025</v>
      </c>
    </row>
    <row r="1213" spans="32:43" x14ac:dyDescent="0.25">
      <c r="AF1213" t="str">
        <v>Poland</v>
      </c>
      <c r="AG1213">
        <v>75.2</v>
      </c>
      <c r="AH1213" s="8">
        <v>74.74975163833048</v>
      </c>
      <c r="AI1213" s="8">
        <v>0.45024836166952298</v>
      </c>
      <c r="AJ1213" s="8">
        <v>0.45696669553985003</v>
      </c>
      <c r="AK1213" s="8">
        <v>1.4702020816615835E-2</v>
      </c>
      <c r="AL1213" s="8">
        <v>9.8515260589997641E-2</v>
      </c>
      <c r="AM1213" s="8">
        <v>7.2407985768928211E-6</v>
      </c>
      <c r="AN1213" s="8">
        <v>0.61415241452626612</v>
      </c>
      <c r="AO1213" s="8">
        <v>0.57469974294267179</v>
      </c>
      <c r="AP1213" s="8">
        <v>0.31387140772934008</v>
      </c>
      <c r="AQ1213" s="8">
        <v>0.45696669553985003</v>
      </c>
    </row>
    <row r="1214" spans="32:43" x14ac:dyDescent="0.25">
      <c r="AF1214" t="str">
        <v>Poland</v>
      </c>
      <c r="AG1214">
        <v>75</v>
      </c>
      <c r="AH1214" s="8">
        <v>73.828626464481431</v>
      </c>
      <c r="AI1214" s="8">
        <v>1.171373535518569</v>
      </c>
      <c r="AJ1214" s="8">
        <v>1.1889148254964055</v>
      </c>
      <c r="AK1214" s="8">
        <v>1.4754034184503015E-2</v>
      </c>
      <c r="AL1214" s="8">
        <v>0.2563056858157014</v>
      </c>
      <c r="AM1214" s="8">
        <v>4.9187257156725081E-5</v>
      </c>
      <c r="AN1214" s="8">
        <v>0.61415241452626612</v>
      </c>
      <c r="AO1214" s="8">
        <v>0.57478249863008146</v>
      </c>
      <c r="AP1214" s="8">
        <v>0.50626641782336446</v>
      </c>
      <c r="AQ1214" s="8">
        <v>1.1889148254964055</v>
      </c>
    </row>
    <row r="1215" spans="32:43" x14ac:dyDescent="0.25">
      <c r="AF1215" t="str">
        <v>Poland</v>
      </c>
      <c r="AG1215">
        <v>74.900000000000006</v>
      </c>
      <c r="AH1215" s="8">
        <v>75.886685937008735</v>
      </c>
      <c r="AI1215" s="8">
        <v>-0.98668593700872975</v>
      </c>
      <c r="AJ1215" s="8">
        <v>-1.0010380003541268</v>
      </c>
      <c r="AK1215" s="8">
        <v>1.4337181346082677E-2</v>
      </c>
      <c r="AL1215" s="8">
        <v>-0.21584893812322084</v>
      </c>
      <c r="AM1215" s="8">
        <v>3.3884824564432029E-5</v>
      </c>
      <c r="AN1215" s="8">
        <v>0.61415241452626612</v>
      </c>
      <c r="AO1215" s="8">
        <v>0.5757896237946013</v>
      </c>
      <c r="AP1215" s="8">
        <v>0.4645954564168927</v>
      </c>
      <c r="AQ1215" s="8">
        <v>-1.0010380003541268</v>
      </c>
    </row>
    <row r="1216" spans="32:43" x14ac:dyDescent="0.25">
      <c r="AF1216" t="str">
        <v>Poland</v>
      </c>
      <c r="AG1216">
        <v>74.7</v>
      </c>
      <c r="AH1216" s="8">
        <v>75.211951489789371</v>
      </c>
      <c r="AI1216" s="8">
        <v>-0.511951489789368</v>
      </c>
      <c r="AJ1216" s="8">
        <v>-0.51976789245954269</v>
      </c>
      <c r="AK1216" s="8">
        <v>1.503825608232068E-2</v>
      </c>
      <c r="AL1216" s="8">
        <v>-0.11203514873325415</v>
      </c>
      <c r="AM1216" s="8">
        <v>9.5820119404119558E-6</v>
      </c>
      <c r="AN1216" s="8">
        <v>0.61415241452626612</v>
      </c>
      <c r="AO1216" s="8">
        <v>0.57585931423371983</v>
      </c>
      <c r="AP1216" s="8">
        <v>0.33471651995868706</v>
      </c>
      <c r="AQ1216" s="8">
        <v>-0.51976789245954269</v>
      </c>
    </row>
    <row r="1217" spans="32:43" x14ac:dyDescent="0.25">
      <c r="AF1217" t="str">
        <v>Poland</v>
      </c>
      <c r="AG1217">
        <v>74.5</v>
      </c>
      <c r="AH1217" s="8">
        <v>74.782854055085522</v>
      </c>
      <c r="AI1217" s="8">
        <v>-0.2828540550855223</v>
      </c>
      <c r="AJ1217" s="8">
        <v>-0.28760289224126706</v>
      </c>
      <c r="AK1217" s="8">
        <v>1.6511785117101701E-2</v>
      </c>
      <c r="AL1217" s="8">
        <v>-6.1945960963272775E-2</v>
      </c>
      <c r="AM1217" s="8">
        <v>3.2212235190002927E-6</v>
      </c>
      <c r="AN1217" s="8">
        <v>0.63261352584071384</v>
      </c>
      <c r="AO1217" s="8">
        <v>0.57600128083289848</v>
      </c>
      <c r="AP1217" s="8">
        <v>0.24888945530751755</v>
      </c>
      <c r="AQ1217" s="8">
        <v>-0.28760289224126706</v>
      </c>
    </row>
    <row r="1218" spans="32:43" x14ac:dyDescent="0.25">
      <c r="AF1218" t="str">
        <v>Poland</v>
      </c>
      <c r="AG1218">
        <v>74.2</v>
      </c>
      <c r="AH1218" s="8">
        <v>74.961743410034018</v>
      </c>
      <c r="AI1218" s="8">
        <v>-0.7617434100340148</v>
      </c>
      <c r="AJ1218" s="8">
        <v>-0.77663391147215322</v>
      </c>
      <c r="AK1218" s="8">
        <v>1.9173128057095239E-2</v>
      </c>
      <c r="AL1218" s="8">
        <v>-0.1670504666400682</v>
      </c>
      <c r="AM1218" s="8">
        <v>2.7275078407871466E-5</v>
      </c>
      <c r="AN1218" s="8">
        <v>0.63261352584071384</v>
      </c>
      <c r="AO1218" s="8">
        <v>0.57726965325492952</v>
      </c>
      <c r="AP1218" s="8">
        <v>0.40871807721223707</v>
      </c>
      <c r="AQ1218" s="8">
        <v>-0.77663391147215322</v>
      </c>
    </row>
    <row r="1219" spans="32:43" x14ac:dyDescent="0.25">
      <c r="AF1219" t="str">
        <v>Poland</v>
      </c>
      <c r="AG1219">
        <v>73.7</v>
      </c>
      <c r="AH1219" s="8">
        <v>75.318153533910106</v>
      </c>
      <c r="AI1219" s="8">
        <v>-1.6181535339101032</v>
      </c>
      <c r="AJ1219" s="8">
        <v>-1.6517769131841817</v>
      </c>
      <c r="AK1219" s="8">
        <v>2.0355884021445461E-2</v>
      </c>
      <c r="AL1219" s="8">
        <v>-0.35507551379798424</v>
      </c>
      <c r="AM1219" s="8">
        <v>1.3098847502880721E-4</v>
      </c>
      <c r="AN1219" s="8">
        <v>0.63261352584071384</v>
      </c>
      <c r="AO1219" s="8">
        <v>0.57765523499861637</v>
      </c>
      <c r="AP1219" s="8">
        <v>0.59588213079264618</v>
      </c>
      <c r="AQ1219" s="8">
        <v>-1.6517769131841817</v>
      </c>
    </row>
    <row r="1220" spans="32:43" x14ac:dyDescent="0.25">
      <c r="AF1220" t="str">
        <v>Portugal</v>
      </c>
      <c r="AG1220">
        <v>89</v>
      </c>
      <c r="AH1220" s="8">
        <v>79.58254483265182</v>
      </c>
      <c r="AI1220" s="8">
        <v>9.4174551673481801</v>
      </c>
      <c r="AJ1220" s="8">
        <v>9.5485320199521073</v>
      </c>
      <c r="AK1220" s="8">
        <v>1.3727434995247142E-2</v>
      </c>
      <c r="AL1220" s="8">
        <v>2.0595400910923183</v>
      </c>
      <c r="AM1220" s="8">
        <v>2.9519088856655605E-3</v>
      </c>
      <c r="AN1220" s="8">
        <v>0.63261352584071384</v>
      </c>
      <c r="AO1220" s="8">
        <v>0.57851615483457919</v>
      </c>
      <c r="AP1220" s="8">
        <v>1.4351097836375857</v>
      </c>
      <c r="AQ1220" s="8">
        <v>9.5485320199521073</v>
      </c>
    </row>
    <row r="1221" spans="32:43" x14ac:dyDescent="0.25">
      <c r="AF1221" t="str">
        <v>Portugal</v>
      </c>
      <c r="AG1221">
        <v>86</v>
      </c>
      <c r="AH1221" s="8">
        <v>79.963484099565477</v>
      </c>
      <c r="AI1221" s="8">
        <v>6.036515900434523</v>
      </c>
      <c r="AJ1221" s="8">
        <v>6.1052836493906373</v>
      </c>
      <c r="AK1221" s="8">
        <v>1.1263645213761279E-2</v>
      </c>
      <c r="AL1221" s="8">
        <v>1.3185034263040403</v>
      </c>
      <c r="AM1221" s="8">
        <v>9.9021839355029604E-4</v>
      </c>
      <c r="AN1221" s="8">
        <v>0.63261352584071384</v>
      </c>
      <c r="AO1221" s="8">
        <v>0.57887532241992612</v>
      </c>
      <c r="AP1221" s="8">
        <v>1.1482610444946917</v>
      </c>
      <c r="AQ1221" s="8">
        <v>6.1052836493906373</v>
      </c>
    </row>
    <row r="1222" spans="32:43" x14ac:dyDescent="0.25">
      <c r="AF1222" t="str">
        <v>Portugal</v>
      </c>
      <c r="AG1222">
        <v>83</v>
      </c>
      <c r="AH1222" s="8">
        <v>78.515019863390975</v>
      </c>
      <c r="AI1222" s="8">
        <v>4.4849801366090247</v>
      </c>
      <c r="AJ1222" s="8">
        <v>4.5470521757172735</v>
      </c>
      <c r="AK1222" s="8">
        <v>1.3651050550889589E-2</v>
      </c>
      <c r="AL1222" s="8">
        <v>0.98079986197250968</v>
      </c>
      <c r="AM1222" s="8">
        <v>6.6568118941367897E-4</v>
      </c>
      <c r="AN1222" s="8">
        <v>0.63261352584071384</v>
      </c>
      <c r="AO1222" s="8">
        <v>0.57937642113373178</v>
      </c>
      <c r="AP1222" s="8">
        <v>0.99035340256522053</v>
      </c>
      <c r="AQ1222" s="8">
        <v>4.5470521757172735</v>
      </c>
    </row>
    <row r="1223" spans="32:43" x14ac:dyDescent="0.25">
      <c r="AF1223" t="str">
        <v>Portugal</v>
      </c>
      <c r="AG1223">
        <v>82</v>
      </c>
      <c r="AH1223" s="8">
        <v>79.766579538100032</v>
      </c>
      <c r="AI1223" s="8">
        <v>2.2334204618999678</v>
      </c>
      <c r="AJ1223" s="8">
        <v>2.2588968821461797</v>
      </c>
      <c r="AK1223" s="8">
        <v>1.1278257297874938E-2</v>
      </c>
      <c r="AL1223" s="8">
        <v>0.487830122529399</v>
      </c>
      <c r="AM1223" s="8">
        <v>1.357297799673696E-4</v>
      </c>
      <c r="AN1223" s="8">
        <v>0.63261352584071384</v>
      </c>
      <c r="AO1223" s="8">
        <v>0.57962862015504302</v>
      </c>
      <c r="AP1223" s="8">
        <v>0.6984483678335851</v>
      </c>
      <c r="AQ1223" s="8">
        <v>2.2588968821461797</v>
      </c>
    </row>
    <row r="1224" spans="32:43" x14ac:dyDescent="0.25">
      <c r="AF1224" t="str">
        <v>Portugal</v>
      </c>
      <c r="AG1224">
        <v>79.599999999999994</v>
      </c>
      <c r="AH1224" s="8">
        <v>79.284052453250624</v>
      </c>
      <c r="AI1224" s="8">
        <v>0.31594754674937064</v>
      </c>
      <c r="AJ1224" s="8">
        <v>0.31964007032107988</v>
      </c>
      <c r="AK1224" s="8">
        <v>1.1552129768962071E-2</v>
      </c>
      <c r="AL1224" s="8">
        <v>6.9019731872753953E-2</v>
      </c>
      <c r="AM1224" s="8">
        <v>2.7837153792587166E-6</v>
      </c>
      <c r="AN1224" s="8">
        <v>0.63261352584071384</v>
      </c>
      <c r="AO1224" s="8">
        <v>0.58014065614938237</v>
      </c>
      <c r="AP1224" s="8">
        <v>0.26271606702437128</v>
      </c>
      <c r="AQ1224" s="8">
        <v>0.31964007032107988</v>
      </c>
    </row>
    <row r="1225" spans="32:43" x14ac:dyDescent="0.25">
      <c r="AF1225" t="str">
        <v>Portugal</v>
      </c>
      <c r="AG1225">
        <v>79.3</v>
      </c>
      <c r="AH1225" s="8">
        <v>80.837090013162637</v>
      </c>
      <c r="AI1225" s="8">
        <v>-1.5370900131626399</v>
      </c>
      <c r="AJ1225" s="8">
        <v>-1.5588267237517706</v>
      </c>
      <c r="AK1225" s="8">
        <v>1.3944276331634153E-2</v>
      </c>
      <c r="AL1225" s="8">
        <v>-0.33618918393710617</v>
      </c>
      <c r="AM1225" s="8">
        <v>7.9915680230895872E-5</v>
      </c>
      <c r="AN1225" s="8">
        <v>0.63261352584071384</v>
      </c>
      <c r="AO1225" s="8">
        <v>0.5805188932893578</v>
      </c>
      <c r="AP1225" s="8">
        <v>0.57981823353280826</v>
      </c>
      <c r="AQ1225" s="8">
        <v>-1.5588267237517706</v>
      </c>
    </row>
    <row r="1226" spans="32:43" x14ac:dyDescent="0.25">
      <c r="AF1226" t="str">
        <v>Portugal</v>
      </c>
      <c r="AG1226">
        <v>79</v>
      </c>
      <c r="AH1226" s="8">
        <v>79.097992046120581</v>
      </c>
      <c r="AI1226" s="8">
        <v>-9.7992046120580767E-2</v>
      </c>
      <c r="AJ1226" s="8">
        <v>-9.917348670826695E-2</v>
      </c>
      <c r="AK1226" s="8">
        <v>1.1912867308593885E-2</v>
      </c>
      <c r="AL1226" s="8">
        <v>-2.1410576904249131E-2</v>
      </c>
      <c r="AM1226" s="8">
        <v>2.7634257741345656E-7</v>
      </c>
      <c r="AN1226" s="8">
        <v>0.64941472986293525</v>
      </c>
      <c r="AO1226" s="8">
        <v>0.58191351044584561</v>
      </c>
      <c r="AP1226" s="8">
        <v>0.14632353503195969</v>
      </c>
      <c r="AQ1226" s="8">
        <v>-9.917348670826695E-2</v>
      </c>
    </row>
    <row r="1227" spans="32:43" x14ac:dyDescent="0.25">
      <c r="AF1227" t="str">
        <v>Portugal</v>
      </c>
      <c r="AG1227">
        <v>78.7</v>
      </c>
      <c r="AH1227" s="8">
        <v>76.594412199570399</v>
      </c>
      <c r="AI1227" s="8">
        <v>2.1055878004296034</v>
      </c>
      <c r="AJ1227" s="8">
        <v>2.134769315642894</v>
      </c>
      <c r="AK1227" s="8">
        <v>1.3669633997199577E-2</v>
      </c>
      <c r="AL1227" s="8">
        <v>0.4604657358281477</v>
      </c>
      <c r="AM1227" s="8">
        <v>1.4692615892366074E-4</v>
      </c>
      <c r="AN1227" s="8">
        <v>0.64941472986293525</v>
      </c>
      <c r="AO1227" s="8">
        <v>0.58473586524229604</v>
      </c>
      <c r="AP1227" s="8">
        <v>0.67857625645770103</v>
      </c>
      <c r="AQ1227" s="8">
        <v>2.134769315642894</v>
      </c>
    </row>
    <row r="1228" spans="32:43" x14ac:dyDescent="0.25">
      <c r="AF1228" t="str">
        <v>Portugal</v>
      </c>
      <c r="AG1228">
        <v>78.5</v>
      </c>
      <c r="AH1228" s="8">
        <v>78.277188754317606</v>
      </c>
      <c r="AI1228" s="8">
        <v>0.22281124568239363</v>
      </c>
      <c r="AJ1228" s="8">
        <v>0.22562035080243262</v>
      </c>
      <c r="AK1228" s="8">
        <v>1.2450583956847108E-2</v>
      </c>
      <c r="AL1228" s="8">
        <v>4.8695951218869382E-2</v>
      </c>
      <c r="AM1228" s="8">
        <v>1.4948120714435142E-6</v>
      </c>
      <c r="AN1228" s="8">
        <v>0.64941472986293525</v>
      </c>
      <c r="AO1228" s="8">
        <v>0.58707910848467137</v>
      </c>
      <c r="AP1228" s="8">
        <v>0.22067159132717873</v>
      </c>
      <c r="AQ1228" s="8">
        <v>0.22562035080243262</v>
      </c>
    </row>
    <row r="1229" spans="32:43" x14ac:dyDescent="0.25">
      <c r="AF1229" t="str">
        <v>Portugal</v>
      </c>
      <c r="AG1229">
        <v>77.7</v>
      </c>
      <c r="AH1229" s="8">
        <v>80.367900510596186</v>
      </c>
      <c r="AI1229" s="8">
        <v>-2.6679005105961835</v>
      </c>
      <c r="AJ1229" s="8">
        <v>-2.7028380679748802</v>
      </c>
      <c r="AK1229" s="8">
        <v>1.2926248816997759E-2</v>
      </c>
      <c r="AL1229" s="8">
        <v>-0.58321675734042222</v>
      </c>
      <c r="AM1229" s="8">
        <v>2.2271676023074107E-4</v>
      </c>
      <c r="AN1229" s="8">
        <v>0.64941472986293525</v>
      </c>
      <c r="AO1229" s="8">
        <v>0.58824576499007974</v>
      </c>
      <c r="AP1229" s="8">
        <v>0.76368629511103725</v>
      </c>
      <c r="AQ1229" s="8">
        <v>-2.7028380679748802</v>
      </c>
    </row>
    <row r="1230" spans="32:43" x14ac:dyDescent="0.25">
      <c r="AF1230" t="str">
        <v>Portugal</v>
      </c>
      <c r="AG1230">
        <v>78</v>
      </c>
      <c r="AH1230" s="8">
        <v>77.624346754373633</v>
      </c>
      <c r="AI1230" s="8">
        <v>0.37565324562636704</v>
      </c>
      <c r="AJ1230" s="8">
        <v>0.38151263838677069</v>
      </c>
      <c r="AK1230" s="8">
        <v>1.5358318888674654E-2</v>
      </c>
      <c r="AL1230" s="8">
        <v>8.2221084856533053E-2</v>
      </c>
      <c r="AM1230" s="8">
        <v>5.2723213700171453E-6</v>
      </c>
      <c r="AN1230" s="8">
        <v>0.64941472986293525</v>
      </c>
      <c r="AO1230" s="8">
        <v>0.58872484644736334</v>
      </c>
      <c r="AP1230" s="8">
        <v>0.28674219232009274</v>
      </c>
      <c r="AQ1230" s="8">
        <v>0.38151263838677069</v>
      </c>
    </row>
    <row r="1231" spans="32:43" x14ac:dyDescent="0.25">
      <c r="AF1231" t="str">
        <v>Portugal</v>
      </c>
      <c r="AG1231">
        <v>77.3</v>
      </c>
      <c r="AH1231" s="8">
        <v>80.870113556657913</v>
      </c>
      <c r="AI1231" s="8">
        <v>-3.5701135566579154</v>
      </c>
      <c r="AJ1231" s="8">
        <v>-3.6217889110947441</v>
      </c>
      <c r="AK1231" s="8">
        <v>1.4267908954751602E-2</v>
      </c>
      <c r="AL1231" s="8">
        <v>-0.78097610763213698</v>
      </c>
      <c r="AM1231" s="8">
        <v>4.4141484407980215E-4</v>
      </c>
      <c r="AN1231" s="8">
        <v>0.64941472986293525</v>
      </c>
      <c r="AO1231" s="8">
        <v>0.58922550977430976</v>
      </c>
      <c r="AP1231" s="8">
        <v>0.88372852598076579</v>
      </c>
      <c r="AQ1231" s="8">
        <v>-3.6217889110947441</v>
      </c>
    </row>
    <row r="1232" spans="32:43" x14ac:dyDescent="0.25">
      <c r="AF1232" t="str">
        <v>Portugal</v>
      </c>
      <c r="AG1232">
        <v>77.2</v>
      </c>
      <c r="AH1232" s="8">
        <v>80.910806806410008</v>
      </c>
      <c r="AI1232" s="8">
        <v>-3.7108068064100053</v>
      </c>
      <c r="AJ1232" s="8">
        <v>-3.7712185841568675</v>
      </c>
      <c r="AK1232" s="8">
        <v>1.6019166324820321E-2</v>
      </c>
      <c r="AL1232" s="8">
        <v>-0.81247534361036722</v>
      </c>
      <c r="AM1232" s="8">
        <v>5.373331767704175E-4</v>
      </c>
      <c r="AN1232" s="8">
        <v>0.64941472986293525</v>
      </c>
      <c r="AO1232" s="8">
        <v>0.5917048704687623</v>
      </c>
      <c r="AP1232" s="8">
        <v>0.9013741418580673</v>
      </c>
      <c r="AQ1232" s="8">
        <v>-3.7712185841568675</v>
      </c>
    </row>
    <row r="1233" spans="32:43" x14ac:dyDescent="0.25">
      <c r="AF1233" t="str">
        <v>Portugal</v>
      </c>
      <c r="AG1233">
        <v>76.900000000000006</v>
      </c>
      <c r="AH1233" s="8">
        <v>81.509106016846715</v>
      </c>
      <c r="AI1233" s="8">
        <v>-4.6091060168467095</v>
      </c>
      <c r="AJ1233" s="8">
        <v>-4.6966013309856809</v>
      </c>
      <c r="AK1233" s="8">
        <v>1.8629495665668672E-2</v>
      </c>
      <c r="AL1233" s="8">
        <v>-1.0104977772632411</v>
      </c>
      <c r="AM1233" s="8">
        <v>9.6918978133710501E-4</v>
      </c>
      <c r="AN1233" s="8">
        <v>0.64941472986293525</v>
      </c>
      <c r="AO1233" s="8">
        <v>0.59454236606256783</v>
      </c>
      <c r="AP1233" s="8">
        <v>1.0052351850503647</v>
      </c>
      <c r="AQ1233" s="8">
        <v>-4.6966013309856809</v>
      </c>
    </row>
    <row r="1234" spans="32:43" x14ac:dyDescent="0.25">
      <c r="AF1234" t="str">
        <v>Portugal</v>
      </c>
      <c r="AG1234">
        <v>76.599999999999994</v>
      </c>
      <c r="AH1234" s="8">
        <v>81.168927080666293</v>
      </c>
      <c r="AI1234" s="8">
        <v>-4.5689270806662989</v>
      </c>
      <c r="AJ1234" s="8">
        <v>-4.6689894697325629</v>
      </c>
      <c r="AK1234" s="8">
        <v>2.1431273236946363E-2</v>
      </c>
      <c r="AL1234" s="8">
        <v>-1.0031219322390492</v>
      </c>
      <c r="AM1234" s="8">
        <v>1.1018794843890118E-3</v>
      </c>
      <c r="AN1234" s="8">
        <v>0.64941472986293525</v>
      </c>
      <c r="AO1234" s="8">
        <v>0.59831172517978359</v>
      </c>
      <c r="AP1234" s="8">
        <v>1.0015597497099458</v>
      </c>
      <c r="AQ1234" s="8">
        <v>-4.6689894697325629</v>
      </c>
    </row>
    <row r="1235" spans="32:43" x14ac:dyDescent="0.25">
      <c r="AF1235" t="str">
        <v>Romania</v>
      </c>
      <c r="AG1235">
        <v>74.8</v>
      </c>
      <c r="AH1235" s="8">
        <v>74.391733682841817</v>
      </c>
      <c r="AI1235" s="8">
        <v>0.40826631715817996</v>
      </c>
      <c r="AJ1235" s="8">
        <v>0.41401252701489055</v>
      </c>
      <c r="AK1235" s="8">
        <v>1.3879313986322804E-2</v>
      </c>
      <c r="AL1235" s="8">
        <v>8.9292232597185009E-2</v>
      </c>
      <c r="AM1235" s="8">
        <v>5.6109358015884606E-6</v>
      </c>
      <c r="AN1235" s="8">
        <v>0.64941472986293525</v>
      </c>
      <c r="AO1235" s="8">
        <v>0.59858523783651107</v>
      </c>
      <c r="AP1235" s="8">
        <v>0.29881805935583111</v>
      </c>
      <c r="AQ1235" s="8">
        <v>0.41401252701489055</v>
      </c>
    </row>
    <row r="1236" spans="32:43" x14ac:dyDescent="0.25">
      <c r="AF1236" t="str">
        <v>Romania</v>
      </c>
      <c r="AG1236">
        <v>74.599999999999994</v>
      </c>
      <c r="AH1236" s="8">
        <v>74.794661029817505</v>
      </c>
      <c r="AI1236" s="8">
        <v>-0.19466102981751021</v>
      </c>
      <c r="AJ1236" s="8">
        <v>-0.19702909443944722</v>
      </c>
      <c r="AK1236" s="8">
        <v>1.2018857563519888E-2</v>
      </c>
      <c r="AL1236" s="8">
        <v>-4.2534355271422908E-2</v>
      </c>
      <c r="AM1236" s="8">
        <v>1.1004346222049048E-6</v>
      </c>
      <c r="AN1236" s="8">
        <v>0.64941472986293525</v>
      </c>
      <c r="AO1236" s="8">
        <v>0.59965611718617007</v>
      </c>
      <c r="AP1236" s="8">
        <v>0.20623858822107688</v>
      </c>
      <c r="AQ1236" s="8">
        <v>-0.19702909443944722</v>
      </c>
    </row>
    <row r="1237" spans="32:43" x14ac:dyDescent="0.25">
      <c r="AF1237" t="str">
        <v>Romania</v>
      </c>
      <c r="AG1237">
        <v>74.400000000000006</v>
      </c>
      <c r="AH1237" s="8">
        <v>75.524629178152182</v>
      </c>
      <c r="AI1237" s="8">
        <v>-1.1246291781521762</v>
      </c>
      <c r="AJ1237" s="8">
        <v>-1.1386890946776278</v>
      </c>
      <c r="AK1237" s="8">
        <v>1.2347458662043334E-2</v>
      </c>
      <c r="AL1237" s="8">
        <v>-0.24577766813671137</v>
      </c>
      <c r="AM1237" s="8">
        <v>3.7759674209768115E-5</v>
      </c>
      <c r="AN1237" s="8">
        <v>0.67020216077934069</v>
      </c>
      <c r="AO1237" s="8">
        <v>0.60127776634968622</v>
      </c>
      <c r="AP1237" s="8">
        <v>0.49575968788992048</v>
      </c>
      <c r="AQ1237" s="8">
        <v>-1.1386890946776278</v>
      </c>
    </row>
    <row r="1238" spans="32:43" x14ac:dyDescent="0.25">
      <c r="AF1238" t="str">
        <v>Romania</v>
      </c>
      <c r="AG1238">
        <v>74.3</v>
      </c>
      <c r="AH1238" s="8">
        <v>75.662006489769539</v>
      </c>
      <c r="AI1238" s="8">
        <v>-1.3620064897695414</v>
      </c>
      <c r="AJ1238" s="8">
        <v>-1.3817140313216938</v>
      </c>
      <c r="AK1238" s="8">
        <v>1.4263111689834162E-2</v>
      </c>
      <c r="AL1238" s="8">
        <v>-0.2979434468220874</v>
      </c>
      <c r="AM1238" s="8">
        <v>6.4223053994312248E-5</v>
      </c>
      <c r="AN1238" s="8">
        <v>0.67020216077934069</v>
      </c>
      <c r="AO1238" s="8">
        <v>0.60231229375769957</v>
      </c>
      <c r="AP1238" s="8">
        <v>0.54584196139733288</v>
      </c>
      <c r="AQ1238" s="8">
        <v>-1.3817140313216938</v>
      </c>
    </row>
    <row r="1239" spans="32:43" x14ac:dyDescent="0.25">
      <c r="AF1239" t="str">
        <v>Romania</v>
      </c>
      <c r="AG1239">
        <v>73.400000000000006</v>
      </c>
      <c r="AH1239" s="8">
        <v>75.859171396975853</v>
      </c>
      <c r="AI1239" s="8">
        <v>-2.4591713969758473</v>
      </c>
      <c r="AJ1239" s="8">
        <v>-2.4902314263755239</v>
      </c>
      <c r="AK1239" s="8">
        <v>1.2472748143285438E-2</v>
      </c>
      <c r="AL1239" s="8">
        <v>-0.53746404887557897</v>
      </c>
      <c r="AM1239" s="8">
        <v>1.8242397172322554E-4</v>
      </c>
      <c r="AN1239" s="8">
        <v>0.67020216077934069</v>
      </c>
      <c r="AO1239" s="8">
        <v>0.60356282183082333</v>
      </c>
      <c r="AP1239" s="8">
        <v>0.73311939605740817</v>
      </c>
      <c r="AQ1239" s="8">
        <v>-2.4902314263755239</v>
      </c>
    </row>
    <row r="1240" spans="32:43" x14ac:dyDescent="0.25">
      <c r="AF1240" t="str">
        <v>Romania</v>
      </c>
      <c r="AG1240">
        <v>73.099999999999994</v>
      </c>
      <c r="AH1240" s="8">
        <v>74.872294584859517</v>
      </c>
      <c r="AI1240" s="8">
        <v>-1.7722945848595231</v>
      </c>
      <c r="AJ1240" s="8">
        <v>-1.7972801234292528</v>
      </c>
      <c r="AK1240" s="8">
        <v>1.3901861064404712E-2</v>
      </c>
      <c r="AL1240" s="8">
        <v>-0.38762431004922482</v>
      </c>
      <c r="AM1240" s="8">
        <v>1.0591191520920704E-4</v>
      </c>
      <c r="AN1240" s="8">
        <v>0.67020216077934069</v>
      </c>
      <c r="AO1240" s="8">
        <v>0.6052758770561153</v>
      </c>
      <c r="AP1240" s="8">
        <v>0.62259482012720346</v>
      </c>
      <c r="AQ1240" s="8">
        <v>-1.7972801234292528</v>
      </c>
    </row>
    <row r="1241" spans="32:43" x14ac:dyDescent="0.25">
      <c r="AF1241" t="str">
        <v>Romania</v>
      </c>
      <c r="AG1241">
        <v>73.099999999999994</v>
      </c>
      <c r="AH1241" s="8">
        <v>73.62464321753589</v>
      </c>
      <c r="AI1241" s="8">
        <v>-0.52464321753589616</v>
      </c>
      <c r="AJ1241" s="8">
        <v>-0.53225502850251671</v>
      </c>
      <c r="AK1241" s="8">
        <v>1.4301059753321915E-2</v>
      </c>
      <c r="AL1241" s="8">
        <v>-0.1147696568758111</v>
      </c>
      <c r="AM1241" s="8">
        <v>9.5553830714011355E-6</v>
      </c>
      <c r="AN1241" s="8">
        <v>0.67020216077934069</v>
      </c>
      <c r="AO1241" s="8">
        <v>0.60867632840588826</v>
      </c>
      <c r="AP1241" s="8">
        <v>0.33877670651302327</v>
      </c>
      <c r="AQ1241" s="8">
        <v>-0.53225502850251671</v>
      </c>
    </row>
    <row r="1242" spans="32:43" x14ac:dyDescent="0.25">
      <c r="AF1242" t="str">
        <v>Romania</v>
      </c>
      <c r="AG1242">
        <v>72.900000000000006</v>
      </c>
      <c r="AH1242" s="8">
        <v>73.05257609984362</v>
      </c>
      <c r="AI1242" s="8">
        <v>-0.15257609984361409</v>
      </c>
      <c r="AJ1242" s="8">
        <v>-0.15454712179564303</v>
      </c>
      <c r="AK1242" s="8">
        <v>1.2753533868040736E-2</v>
      </c>
      <c r="AL1242" s="8">
        <v>-3.3351001553200102E-2</v>
      </c>
      <c r="AM1242" s="8">
        <v>7.1844366143313767E-7</v>
      </c>
      <c r="AN1242" s="8">
        <v>0.67020216077934069</v>
      </c>
      <c r="AO1242" s="8">
        <v>0.61109637048833521</v>
      </c>
      <c r="AP1242" s="8">
        <v>0.18262256583785066</v>
      </c>
      <c r="AQ1242" s="8">
        <v>-0.15454712179564303</v>
      </c>
    </row>
    <row r="1243" spans="32:43" x14ac:dyDescent="0.25">
      <c r="AF1243" t="str">
        <v>Romania</v>
      </c>
      <c r="AG1243">
        <v>72.5</v>
      </c>
      <c r="AH1243" s="8">
        <v>72.760122040266879</v>
      </c>
      <c r="AI1243" s="8">
        <v>-0.26012204026687868</v>
      </c>
      <c r="AJ1243" s="8">
        <v>-0.26370559022496398</v>
      </c>
      <c r="AK1243" s="8">
        <v>1.3589207399919919E-2</v>
      </c>
      <c r="AL1243" s="8">
        <v>-5.6883120027951449E-2</v>
      </c>
      <c r="AM1243" s="8">
        <v>2.2288104463546461E-6</v>
      </c>
      <c r="AN1243" s="8">
        <v>0.67020216077934069</v>
      </c>
      <c r="AO1243" s="8">
        <v>0.61610722918240113</v>
      </c>
      <c r="AP1243" s="8">
        <v>0.23850182395099509</v>
      </c>
      <c r="AQ1243" s="8">
        <v>-0.26370559022496398</v>
      </c>
    </row>
    <row r="1244" spans="32:43" x14ac:dyDescent="0.25">
      <c r="AF1244" t="str">
        <v>Romania</v>
      </c>
      <c r="AG1244">
        <v>71.900000000000006</v>
      </c>
      <c r="AH1244" s="8">
        <v>71.396225203426638</v>
      </c>
      <c r="AI1244" s="8">
        <v>0.50377479657336721</v>
      </c>
      <c r="AJ1244" s="8">
        <v>0.51096489053190941</v>
      </c>
      <c r="AK1244" s="8">
        <v>1.4071600792487754E-2</v>
      </c>
      <c r="AL1244" s="8">
        <v>0.1101917076410103</v>
      </c>
      <c r="AM1244" s="8">
        <v>8.6649479936813802E-6</v>
      </c>
      <c r="AN1244" s="8">
        <v>0.67020216077934069</v>
      </c>
      <c r="AO1244" s="8">
        <v>0.61767590445720877</v>
      </c>
      <c r="AP1244" s="8">
        <v>0.33195136336669911</v>
      </c>
      <c r="AQ1244" s="8">
        <v>0.51096489053190941</v>
      </c>
    </row>
    <row r="1245" spans="32:43" x14ac:dyDescent="0.25">
      <c r="AF1245" t="str">
        <v>Romania</v>
      </c>
      <c r="AG1245">
        <v>71.7</v>
      </c>
      <c r="AH1245" s="8">
        <v>71.056296763542349</v>
      </c>
      <c r="AI1245" s="8">
        <v>0.64370323645765382</v>
      </c>
      <c r="AJ1245" s="8">
        <v>0.65344388512344564</v>
      </c>
      <c r="AK1245" s="8">
        <v>1.490663374093975E-2</v>
      </c>
      <c r="AL1245" s="8">
        <v>0.14085820857012979</v>
      </c>
      <c r="AM1245" s="8">
        <v>1.5011929363632556E-5</v>
      </c>
      <c r="AN1245" s="8">
        <v>0.67020216077934069</v>
      </c>
      <c r="AO1245" s="8">
        <v>0.61901942766161622</v>
      </c>
      <c r="AP1245" s="8">
        <v>0.37531081595143218</v>
      </c>
      <c r="AQ1245" s="8">
        <v>0.65344388512344564</v>
      </c>
    </row>
    <row r="1246" spans="32:43" x14ac:dyDescent="0.25">
      <c r="AF1246" t="str">
        <v>Romania</v>
      </c>
      <c r="AG1246">
        <v>71.099999999999994</v>
      </c>
      <c r="AH1246" s="8">
        <v>69.76359355088924</v>
      </c>
      <c r="AI1246" s="8">
        <v>1.3364064491107541</v>
      </c>
      <c r="AJ1246" s="8">
        <v>1.3577453490566196</v>
      </c>
      <c r="AK1246" s="8">
        <v>1.5716422789215968E-2</v>
      </c>
      <c r="AL1246" s="8">
        <v>0.29255909814264586</v>
      </c>
      <c r="AM1246" s="8">
        <v>6.8333031148878274E-5</v>
      </c>
      <c r="AN1246" s="8">
        <v>0.67020216077934069</v>
      </c>
      <c r="AO1246" s="8">
        <v>0.61973055671524124</v>
      </c>
      <c r="AP1246" s="8">
        <v>0.54088732481233637</v>
      </c>
      <c r="AQ1246" s="8">
        <v>1.3577453490566196</v>
      </c>
    </row>
    <row r="1247" spans="32:43" x14ac:dyDescent="0.25">
      <c r="AF1247" t="str">
        <v>Romania</v>
      </c>
      <c r="AG1247">
        <v>77</v>
      </c>
      <c r="AH1247" s="8">
        <v>68.991869062562657</v>
      </c>
      <c r="AI1247" s="8">
        <v>8.0081309374373433</v>
      </c>
      <c r="AJ1247" s="8">
        <v>8.1508331058622048</v>
      </c>
      <c r="AK1247" s="8">
        <v>1.7507678855824899E-2</v>
      </c>
      <c r="AL1247" s="8">
        <v>1.7546954437526101</v>
      </c>
      <c r="AM1247" s="8">
        <v>2.743297502463801E-3</v>
      </c>
      <c r="AN1247" s="8">
        <v>0.67020216077934069</v>
      </c>
      <c r="AO1247" s="8">
        <v>0.61996145330663555</v>
      </c>
      <c r="AP1247" s="8">
        <v>1.3246491776136844</v>
      </c>
      <c r="AQ1247" s="8">
        <v>8.1508331058622048</v>
      </c>
    </row>
    <row r="1248" spans="32:43" x14ac:dyDescent="0.25">
      <c r="AF1248" t="str">
        <v>Romania</v>
      </c>
      <c r="AG1248">
        <v>78</v>
      </c>
      <c r="AH1248" s="8">
        <v>69.266022284689114</v>
      </c>
      <c r="AI1248" s="8">
        <v>8.7339777153108855</v>
      </c>
      <c r="AJ1248" s="8">
        <v>8.9160339943971199</v>
      </c>
      <c r="AK1248" s="8">
        <v>2.0418975432422142E-2</v>
      </c>
      <c r="AL1248" s="8">
        <v>1.9165804898118148</v>
      </c>
      <c r="AM1248" s="8">
        <v>3.8284035724517928E-3</v>
      </c>
      <c r="AN1248" s="8">
        <v>0.67020216077934069</v>
      </c>
      <c r="AO1248" s="8">
        <v>0.6204570287036375</v>
      </c>
      <c r="AP1248" s="8">
        <v>1.3844061867139337</v>
      </c>
      <c r="AQ1248" s="8">
        <v>8.9160339943971199</v>
      </c>
    </row>
    <row r="1249" spans="32:43" x14ac:dyDescent="0.25">
      <c r="AF1249" t="str">
        <v>Romania</v>
      </c>
      <c r="AG1249">
        <v>77</v>
      </c>
      <c r="AH1249" s="8">
        <v>69.760844645671796</v>
      </c>
      <c r="AI1249" s="8">
        <v>7.2391553543282043</v>
      </c>
      <c r="AJ1249" s="8">
        <v>7.3988514802220928</v>
      </c>
      <c r="AK1249" s="8">
        <v>2.1583907491692811E-2</v>
      </c>
      <c r="AL1249" s="8">
        <v>1.5895026947076178</v>
      </c>
      <c r="AM1249" s="8">
        <v>2.7867565153790897E-3</v>
      </c>
      <c r="AN1249" s="8">
        <v>0.67020216077934069</v>
      </c>
      <c r="AO1249" s="8">
        <v>0.62344076014299421</v>
      </c>
      <c r="AP1249" s="8">
        <v>1.2607548114949305</v>
      </c>
      <c r="AQ1249" s="8">
        <v>7.3988514802220928</v>
      </c>
    </row>
    <row r="1250" spans="32:43" x14ac:dyDescent="0.25">
      <c r="AF1250" t="str">
        <v>Russian Federation</v>
      </c>
      <c r="AG1250">
        <v>73</v>
      </c>
      <c r="AH1250" s="8">
        <v>72.070883467465222</v>
      </c>
      <c r="AI1250" s="8">
        <v>0.92911653253477766</v>
      </c>
      <c r="AJ1250" s="8">
        <v>0.93784050056833879</v>
      </c>
      <c r="AK1250" s="8">
        <v>9.3021873423832328E-3</v>
      </c>
      <c r="AL1250" s="8">
        <v>0.20273781011420311</v>
      </c>
      <c r="AM1250" s="8">
        <v>1.9296715070988776E-5</v>
      </c>
      <c r="AN1250" s="8">
        <v>0.67020216077934069</v>
      </c>
      <c r="AO1250" s="8">
        <v>0.62447628233544417</v>
      </c>
      <c r="AP1250" s="8">
        <v>0.45026415592872049</v>
      </c>
      <c r="AQ1250" s="8">
        <v>0.93784050056833879</v>
      </c>
    </row>
    <row r="1251" spans="32:43" x14ac:dyDescent="0.25">
      <c r="AF1251" t="str">
        <v>Russian Federation</v>
      </c>
      <c r="AG1251">
        <v>70</v>
      </c>
      <c r="AH1251" s="8">
        <v>71.442051173603517</v>
      </c>
      <c r="AI1251" s="8">
        <v>-1.4420511736035166</v>
      </c>
      <c r="AJ1251" s="8">
        <v>-1.4559391542417177</v>
      </c>
      <c r="AK1251" s="8">
        <v>9.5388468657773666E-3</v>
      </c>
      <c r="AL1251" s="8">
        <v>-0.31470026906555804</v>
      </c>
      <c r="AM1251" s="8">
        <v>4.7689488331220706E-5</v>
      </c>
      <c r="AN1251" s="8">
        <v>0.67020216077934069</v>
      </c>
      <c r="AO1251" s="8">
        <v>0.6246746605794935</v>
      </c>
      <c r="AP1251" s="8">
        <v>0.56098152292705505</v>
      </c>
      <c r="AQ1251" s="8">
        <v>-1.4559391542417177</v>
      </c>
    </row>
    <row r="1252" spans="32:43" x14ac:dyDescent="0.25">
      <c r="AF1252" t="str">
        <v>Russian Federation</v>
      </c>
      <c r="AG1252">
        <v>69.599999999999994</v>
      </c>
      <c r="AH1252" s="8">
        <v>70.603181648460961</v>
      </c>
      <c r="AI1252" s="8">
        <v>-1.0031816484609664</v>
      </c>
      <c r="AJ1252" s="8">
        <v>-1.012690644103178</v>
      </c>
      <c r="AK1252" s="8">
        <v>9.3898326182648949E-3</v>
      </c>
      <c r="AL1252" s="8">
        <v>-0.2189088671768594</v>
      </c>
      <c r="AM1252" s="8">
        <v>2.271181180997974E-5</v>
      </c>
      <c r="AN1252" s="8">
        <v>0.67020216077934069</v>
      </c>
      <c r="AO1252" s="8">
        <v>0.63081770365249812</v>
      </c>
      <c r="AP1252" s="8">
        <v>0.46787697867800609</v>
      </c>
      <c r="AQ1252" s="8">
        <v>-1.012690644103178</v>
      </c>
    </row>
    <row r="1253" spans="32:43" x14ac:dyDescent="0.25">
      <c r="AF1253" t="str">
        <v>Russian Federation</v>
      </c>
      <c r="AG1253">
        <v>69.400000000000006</v>
      </c>
      <c r="AH1253" s="8">
        <v>70.068391209309411</v>
      </c>
      <c r="AI1253" s="8">
        <v>-0.6683912093094051</v>
      </c>
      <c r="AJ1253" s="8">
        <v>-0.67455000664809317</v>
      </c>
      <c r="AK1253" s="8">
        <v>9.1302309361640625E-3</v>
      </c>
      <c r="AL1253" s="8">
        <v>-0.1458336029087523</v>
      </c>
      <c r="AM1253" s="8">
        <v>9.7982924843086386E-6</v>
      </c>
      <c r="AN1253" s="8">
        <v>0.67020216077934069</v>
      </c>
      <c r="AO1253" s="8">
        <v>0.6325444202205307</v>
      </c>
      <c r="AP1253" s="8">
        <v>0.38188166086989866</v>
      </c>
      <c r="AQ1253" s="8">
        <v>-0.67455000664809317</v>
      </c>
    </row>
    <row r="1254" spans="32:43" x14ac:dyDescent="0.25">
      <c r="AF1254" t="str">
        <v>Russian Federation</v>
      </c>
      <c r="AG1254">
        <v>68.400000000000006</v>
      </c>
      <c r="AH1254" s="8">
        <v>68.268702277863753</v>
      </c>
      <c r="AI1254" s="8">
        <v>0.13129772213625301</v>
      </c>
      <c r="AJ1254" s="8">
        <v>0.13249327564570207</v>
      </c>
      <c r="AK1254" s="8">
        <v>9.0235032957150432E-3</v>
      </c>
      <c r="AL1254" s="8">
        <v>2.8645781817858287E-2</v>
      </c>
      <c r="AM1254" s="8">
        <v>3.7359683715042434E-7</v>
      </c>
      <c r="AN1254" s="8">
        <v>0.67020216077934069</v>
      </c>
      <c r="AO1254" s="8">
        <v>0.64046385623320856</v>
      </c>
      <c r="AP1254" s="8">
        <v>0.16925064790971492</v>
      </c>
      <c r="AQ1254" s="8">
        <v>0.13249327564570207</v>
      </c>
    </row>
    <row r="1255" spans="32:43" x14ac:dyDescent="0.25">
      <c r="AF1255" t="str">
        <v>Russian Federation</v>
      </c>
      <c r="AG1255">
        <v>68.2</v>
      </c>
      <c r="AH1255" s="8">
        <v>69.296863469748786</v>
      </c>
      <c r="AI1255" s="8">
        <v>-1.0968634697487829</v>
      </c>
      <c r="AJ1255" s="8">
        <v>-1.1072743306398243</v>
      </c>
      <c r="AK1255" s="8">
        <v>9.4022417055631916E-3</v>
      </c>
      <c r="AL1255" s="8">
        <v>-0.23935310609683019</v>
      </c>
      <c r="AM1255" s="8">
        <v>2.7188309833202356E-5</v>
      </c>
      <c r="AN1255" s="8">
        <v>0.67020216077934069</v>
      </c>
      <c r="AO1255" s="8">
        <v>0.64058473847898267</v>
      </c>
      <c r="AP1255" s="8">
        <v>0.48923726973405263</v>
      </c>
      <c r="AQ1255" s="8">
        <v>-1.1072743306398243</v>
      </c>
    </row>
    <row r="1256" spans="32:43" x14ac:dyDescent="0.25">
      <c r="AF1256" t="str">
        <v>Russian Federation</v>
      </c>
      <c r="AG1256">
        <v>67.5</v>
      </c>
      <c r="AH1256" s="8">
        <v>68.599062364613616</v>
      </c>
      <c r="AI1256" s="8">
        <v>-1.0990623646136157</v>
      </c>
      <c r="AJ1256" s="8">
        <v>-1.1099130545189482</v>
      </c>
      <c r="AK1256" s="8">
        <v>9.7761620706726081E-3</v>
      </c>
      <c r="AL1256" s="8">
        <v>-0.23987821765221043</v>
      </c>
      <c r="AM1256" s="8">
        <v>2.8404467152167452E-5</v>
      </c>
      <c r="AN1256" s="8">
        <v>0.67020216077934069</v>
      </c>
      <c r="AO1256" s="8">
        <v>0.64099871908016604</v>
      </c>
      <c r="AP1256" s="8">
        <v>0.48977363919693601</v>
      </c>
      <c r="AQ1256" s="8">
        <v>-1.1099130545189482</v>
      </c>
    </row>
    <row r="1257" spans="32:43" x14ac:dyDescent="0.25">
      <c r="AF1257" t="str">
        <v>Russian Federation</v>
      </c>
      <c r="AG1257">
        <v>67.3</v>
      </c>
      <c r="AH1257" s="8">
        <v>67.273986147159732</v>
      </c>
      <c r="AI1257" s="8">
        <v>2.6013852840264917E-2</v>
      </c>
      <c r="AJ1257" s="8">
        <v>2.6283003214526483E-2</v>
      </c>
      <c r="AK1257" s="8">
        <v>1.0240472599904635E-2</v>
      </c>
      <c r="AL1257" s="8">
        <v>5.6790409324028474E-3</v>
      </c>
      <c r="AM1257" s="8">
        <v>1.6684389159865048E-8</v>
      </c>
      <c r="AN1257" s="8">
        <v>0.70876261491573156</v>
      </c>
      <c r="AO1257" s="8">
        <v>0.64738834321396999</v>
      </c>
      <c r="AP1257" s="8">
        <v>7.5359411704198215E-2</v>
      </c>
      <c r="AQ1257" s="8">
        <v>2.6283003214526483E-2</v>
      </c>
    </row>
    <row r="1258" spans="32:43" x14ac:dyDescent="0.25">
      <c r="AF1258" t="str">
        <v>Russian Federation</v>
      </c>
      <c r="AG1258">
        <v>66.400000000000006</v>
      </c>
      <c r="AH1258" s="8">
        <v>77.120384384694688</v>
      </c>
      <c r="AI1258" s="8">
        <v>-10.720384384694682</v>
      </c>
      <c r="AJ1258" s="8">
        <v>-10.836224252988291</v>
      </c>
      <c r="AK1258" s="8">
        <v>1.0690058233306137E-2</v>
      </c>
      <c r="AL1258" s="8">
        <v>-2.340880996779636</v>
      </c>
      <c r="AM1258" s="8">
        <v>2.9605770896740163E-3</v>
      </c>
      <c r="AN1258" s="8">
        <v>0.70876261491573156</v>
      </c>
      <c r="AO1258" s="8">
        <v>0.64949217620295474</v>
      </c>
      <c r="AP1258" s="8">
        <v>1.5299937897846632</v>
      </c>
      <c r="AQ1258" s="8">
        <v>-10.836224252988291</v>
      </c>
    </row>
    <row r="1259" spans="32:43" x14ac:dyDescent="0.25">
      <c r="AF1259" t="str">
        <v>Russian Federation</v>
      </c>
      <c r="AG1259">
        <v>65</v>
      </c>
      <c r="AH1259" s="8">
        <v>65.818027930056076</v>
      </c>
      <c r="AI1259" s="8">
        <v>-0.81802793005607555</v>
      </c>
      <c r="AJ1259" s="8">
        <v>-0.82758900457774542</v>
      </c>
      <c r="AK1259" s="8">
        <v>1.1552925991988171E-2</v>
      </c>
      <c r="AL1259" s="8">
        <v>-0.17870083726839478</v>
      </c>
      <c r="AM1259" s="8">
        <v>1.8662153190843977E-5</v>
      </c>
      <c r="AN1259" s="8">
        <v>0.70876261491573156</v>
      </c>
      <c r="AO1259" s="8">
        <v>0.65046854301620849</v>
      </c>
      <c r="AP1259" s="8">
        <v>0.42273021806868122</v>
      </c>
      <c r="AQ1259" s="8">
        <v>-0.82758900457774542</v>
      </c>
    </row>
    <row r="1260" spans="32:43" x14ac:dyDescent="0.25">
      <c r="AF1260" t="str">
        <v>Russian Federation</v>
      </c>
      <c r="AG1260">
        <v>64.900000000000006</v>
      </c>
      <c r="AH1260" s="8">
        <v>66.120406220638557</v>
      </c>
      <c r="AI1260" s="8">
        <v>-1.2204062206385515</v>
      </c>
      <c r="AJ1260" s="8">
        <v>-1.2349638394554352</v>
      </c>
      <c r="AK1260" s="8">
        <v>1.1787890747718618E-2</v>
      </c>
      <c r="AL1260" s="8">
        <v>-0.26663336416484429</v>
      </c>
      <c r="AM1260" s="8">
        <v>4.2401861163483645E-5</v>
      </c>
      <c r="AN1260" s="8">
        <v>0.70876261491573156</v>
      </c>
      <c r="AO1260" s="8">
        <v>0.65151233702190869</v>
      </c>
      <c r="AP1260" s="8">
        <v>0.51636553347879866</v>
      </c>
      <c r="AQ1260" s="8">
        <v>-1.2349638394554352</v>
      </c>
    </row>
    <row r="1261" spans="32:43" x14ac:dyDescent="0.25">
      <c r="AF1261" t="str">
        <v>Russian Federation</v>
      </c>
      <c r="AG1261">
        <v>64.599999999999994</v>
      </c>
      <c r="AH1261" s="8">
        <v>65.319526789151979</v>
      </c>
      <c r="AI1261" s="8">
        <v>-0.71952678915198476</v>
      </c>
      <c r="AJ1261" s="8">
        <v>-0.72857785868835734</v>
      </c>
      <c r="AK1261" s="8">
        <v>1.2422926978136566E-2</v>
      </c>
      <c r="AL1261" s="8">
        <v>-0.15725216515161189</v>
      </c>
      <c r="AM1261" s="8">
        <v>1.5553072818570843E-5</v>
      </c>
      <c r="AN1261" s="8">
        <v>0.71660092108895201</v>
      </c>
      <c r="AO1261" s="8">
        <v>0.65156445501794813</v>
      </c>
      <c r="AP1261" s="8">
        <v>0.3965503311707253</v>
      </c>
      <c r="AQ1261" s="8">
        <v>-0.72857785868835734</v>
      </c>
    </row>
    <row r="1262" spans="32:43" x14ac:dyDescent="0.25">
      <c r="AF1262" t="str">
        <v>Russian Federation</v>
      </c>
      <c r="AG1262">
        <v>64.8</v>
      </c>
      <c r="AH1262" s="8">
        <v>65.133786139983528</v>
      </c>
      <c r="AI1262" s="8">
        <v>-0.33378613998353046</v>
      </c>
      <c r="AJ1262" s="8">
        <v>-0.33847950776135771</v>
      </c>
      <c r="AK1262" s="8">
        <v>1.3866032271402085E-2</v>
      </c>
      <c r="AL1262" s="8">
        <v>-7.300212553744255E-2</v>
      </c>
      <c r="AM1262" s="8">
        <v>3.746772318962326E-6</v>
      </c>
      <c r="AN1262" s="8">
        <v>0.71660092108895201</v>
      </c>
      <c r="AO1262" s="8">
        <v>0.65243561008422757</v>
      </c>
      <c r="AP1262" s="8">
        <v>0.27018905517700481</v>
      </c>
      <c r="AQ1262" s="8">
        <v>-0.33847950776135771</v>
      </c>
    </row>
    <row r="1263" spans="32:43" x14ac:dyDescent="0.25">
      <c r="AF1263" t="str">
        <v>Russian Federation</v>
      </c>
      <c r="AG1263">
        <v>65.099999999999994</v>
      </c>
      <c r="AH1263" s="8">
        <v>74.463334513330054</v>
      </c>
      <c r="AI1263" s="8">
        <v>-9.3633345133300594</v>
      </c>
      <c r="AJ1263" s="8">
        <v>-9.5186148448580568</v>
      </c>
      <c r="AK1263" s="8">
        <v>1.6313332775711439E-2</v>
      </c>
      <c r="AL1263" s="8">
        <v>-2.0503939511435427</v>
      </c>
      <c r="AM1263" s="8">
        <v>3.4860253318903874E-3</v>
      </c>
      <c r="AN1263" s="8">
        <v>0.71660092108895201</v>
      </c>
      <c r="AO1263" s="8">
        <v>0.65487209475240626</v>
      </c>
      <c r="AP1263" s="8">
        <v>1.4319196734256927</v>
      </c>
      <c r="AQ1263" s="8">
        <v>-9.5186148448580568</v>
      </c>
    </row>
    <row r="1264" spans="32:43" x14ac:dyDescent="0.25">
      <c r="AF1264" t="str">
        <v>Rwanda</v>
      </c>
      <c r="AG1264">
        <v>65.7</v>
      </c>
      <c r="AH1264" s="8">
        <v>71.724311302067406</v>
      </c>
      <c r="AI1264" s="8">
        <v>-6.0243113020674031</v>
      </c>
      <c r="AJ1264" s="8">
        <v>-6.0818031587532628</v>
      </c>
      <c r="AK1264" s="8">
        <v>9.4530939567016459E-3</v>
      </c>
      <c r="AL1264" s="8">
        <v>-1.314634568759562</v>
      </c>
      <c r="AM1264" s="8">
        <v>8.2466778408383352E-4</v>
      </c>
      <c r="AN1264" s="8">
        <v>0.71660092108895201</v>
      </c>
      <c r="AO1264" s="8">
        <v>0.65770264922770416</v>
      </c>
      <c r="AP1264" s="8">
        <v>1.1465751474541745</v>
      </c>
      <c r="AQ1264" s="8">
        <v>-6.0818031587532628</v>
      </c>
    </row>
    <row r="1265" spans="32:43" x14ac:dyDescent="0.25">
      <c r="AF1265" t="str">
        <v>Rwanda</v>
      </c>
      <c r="AG1265">
        <v>65.2</v>
      </c>
      <c r="AH1265" s="8">
        <v>64.626713425128102</v>
      </c>
      <c r="AI1265" s="8">
        <v>0.57328657487190071</v>
      </c>
      <c r="AJ1265" s="8">
        <v>0.57794610713719496</v>
      </c>
      <c r="AK1265" s="8">
        <v>8.0622262313952003E-3</v>
      </c>
      <c r="AL1265" s="8">
        <v>0.12501574765356413</v>
      </c>
      <c r="AM1265" s="8">
        <v>6.3514078444952813E-6</v>
      </c>
      <c r="AN1265" s="8">
        <v>0.71660092108895201</v>
      </c>
      <c r="AO1265" s="8">
        <v>0.65853951038575465</v>
      </c>
      <c r="AP1265" s="8">
        <v>0.35357566043714622</v>
      </c>
      <c r="AQ1265" s="8">
        <v>0.57794610713719496</v>
      </c>
    </row>
    <row r="1266" spans="32:43" x14ac:dyDescent="0.25">
      <c r="AF1266" t="str">
        <v>Rwanda</v>
      </c>
      <c r="AG1266">
        <v>64.599999999999994</v>
      </c>
      <c r="AH1266" s="8">
        <v>63.880043645318494</v>
      </c>
      <c r="AI1266" s="8">
        <v>0.71995635468149999</v>
      </c>
      <c r="AJ1266" s="8">
        <v>0.72592186997454422</v>
      </c>
      <c r="AK1266" s="8">
        <v>8.2178475946087619E-3</v>
      </c>
      <c r="AL1266" s="8">
        <v>0.15701212460889682</v>
      </c>
      <c r="AM1266" s="8">
        <v>1.0213584327328457E-5</v>
      </c>
      <c r="AN1266" s="8">
        <v>0.71660092108895201</v>
      </c>
      <c r="AO1266" s="8">
        <v>0.65883952517798761</v>
      </c>
      <c r="AP1266" s="8">
        <v>0.39624755470399664</v>
      </c>
      <c r="AQ1266" s="8">
        <v>0.72592186997454422</v>
      </c>
    </row>
    <row r="1267" spans="32:43" x14ac:dyDescent="0.25">
      <c r="AF1267" t="str">
        <v>Rwanda</v>
      </c>
      <c r="AG1267">
        <v>63.8</v>
      </c>
      <c r="AH1267" s="8">
        <v>63.304676364834059</v>
      </c>
      <c r="AI1267" s="8">
        <v>0.49532363516593847</v>
      </c>
      <c r="AJ1267" s="8">
        <v>0.49941455740758511</v>
      </c>
      <c r="AK1267" s="8">
        <v>8.1914357140132413E-3</v>
      </c>
      <c r="AL1267" s="8">
        <v>0.10802152141771976</v>
      </c>
      <c r="AM1267" s="8">
        <v>4.8186208673243978E-6</v>
      </c>
      <c r="AN1267" s="8">
        <v>0.72844171022016913</v>
      </c>
      <c r="AO1267" s="8">
        <v>0.66410799085407768</v>
      </c>
      <c r="AP1267" s="8">
        <v>0.32866627666634701</v>
      </c>
      <c r="AQ1267" s="8">
        <v>0.49941455740758511</v>
      </c>
    </row>
    <row r="1268" spans="32:43" x14ac:dyDescent="0.25">
      <c r="AF1268" t="str">
        <v>Rwanda</v>
      </c>
      <c r="AG1268">
        <v>62.8</v>
      </c>
      <c r="AH1268" s="8">
        <v>70.325421950316183</v>
      </c>
      <c r="AI1268" s="8">
        <v>-7.5254219503161863</v>
      </c>
      <c r="AJ1268" s="8">
        <v>-7.5997572295441316</v>
      </c>
      <c r="AK1268" s="8">
        <v>9.7812702409710503E-3</v>
      </c>
      <c r="AL1268" s="8">
        <v>-1.6424813721011577</v>
      </c>
      <c r="AM1268" s="8">
        <v>1.3324012492180546E-3</v>
      </c>
      <c r="AN1268" s="8">
        <v>0.72844171022016913</v>
      </c>
      <c r="AO1268" s="8">
        <v>0.66450681355214603</v>
      </c>
      <c r="AP1268" s="8">
        <v>1.2815932943415231</v>
      </c>
      <c r="AQ1268" s="8">
        <v>-7.5997572295441316</v>
      </c>
    </row>
    <row r="1269" spans="32:43" x14ac:dyDescent="0.25">
      <c r="AF1269" t="str">
        <v>Rwanda</v>
      </c>
      <c r="AG1269">
        <v>61</v>
      </c>
      <c r="AH1269" s="8">
        <v>62.175977824725706</v>
      </c>
      <c r="AI1269" s="8">
        <v>-1.175977824725706</v>
      </c>
      <c r="AJ1269" s="8">
        <v>-1.1860018910789014</v>
      </c>
      <c r="AK1269" s="8">
        <v>8.4519817620834804E-3</v>
      </c>
      <c r="AL1269" s="8">
        <v>-0.25649412510757535</v>
      </c>
      <c r="AM1269" s="8">
        <v>2.803946023795238E-5</v>
      </c>
      <c r="AN1269" s="8">
        <v>0.72844171022016913</v>
      </c>
      <c r="AO1269" s="8">
        <v>0.66489274541771448</v>
      </c>
      <c r="AP1269" s="8">
        <v>0.506452490474255</v>
      </c>
      <c r="AQ1269" s="8">
        <v>-1.1860018910789014</v>
      </c>
    </row>
    <row r="1270" spans="32:43" x14ac:dyDescent="0.25">
      <c r="AF1270" t="str">
        <v>Rwanda</v>
      </c>
      <c r="AG1270">
        <v>68</v>
      </c>
      <c r="AH1270" s="8">
        <v>62.449677916634286</v>
      </c>
      <c r="AI1270" s="8">
        <v>5.5503220833657139</v>
      </c>
      <c r="AJ1270" s="8">
        <v>5.5987214272997159</v>
      </c>
      <c r="AK1270" s="8">
        <v>8.6447137194580834E-3</v>
      </c>
      <c r="AL1270" s="8">
        <v>1.2107059805855214</v>
      </c>
      <c r="AM1270" s="8">
        <v>6.390997809135251E-4</v>
      </c>
      <c r="AN1270" s="8">
        <v>0.72844171022016913</v>
      </c>
      <c r="AO1270" s="8">
        <v>0.6657684988817858</v>
      </c>
      <c r="AP1270" s="8">
        <v>1.1003208534720776</v>
      </c>
      <c r="AQ1270" s="8">
        <v>5.5987214272997159</v>
      </c>
    </row>
    <row r="1271" spans="32:43" x14ac:dyDescent="0.25">
      <c r="AF1271" t="str">
        <v>Rwanda</v>
      </c>
      <c r="AG1271">
        <v>59.6</v>
      </c>
      <c r="AH1271" s="8">
        <v>61.251692576874049</v>
      </c>
      <c r="AI1271" s="8">
        <v>-1.6516925768740478</v>
      </c>
      <c r="AJ1271" s="8">
        <v>-1.6667798912784566</v>
      </c>
      <c r="AK1271" s="8">
        <v>9.0517737125064852E-3</v>
      </c>
      <c r="AL1271" s="8">
        <v>-0.36036192643211734</v>
      </c>
      <c r="AM1271" s="8">
        <v>5.9310355601591426E-5</v>
      </c>
      <c r="AN1271" s="8">
        <v>0.72844171022016913</v>
      </c>
      <c r="AO1271" s="8">
        <v>0.66600301941943618</v>
      </c>
      <c r="AP1271" s="8">
        <v>0.60030152959335137</v>
      </c>
      <c r="AQ1271" s="8">
        <v>-1.6667798912784566</v>
      </c>
    </row>
    <row r="1272" spans="32:43" x14ac:dyDescent="0.25">
      <c r="AF1272" t="str">
        <v>Rwanda</v>
      </c>
      <c r="AG1272">
        <v>57.6</v>
      </c>
      <c r="AH1272" s="8">
        <v>59.542810350560423</v>
      </c>
      <c r="AI1272" s="8">
        <v>-1.9428103505604213</v>
      </c>
      <c r="AJ1272" s="8">
        <v>-1.9621082442515847</v>
      </c>
      <c r="AK1272" s="8">
        <v>9.8352849531623508E-3</v>
      </c>
      <c r="AL1272" s="8">
        <v>-0.42404490638760323</v>
      </c>
      <c r="AM1272" s="8">
        <v>8.9304471994139245E-5</v>
      </c>
      <c r="AN1272" s="8">
        <v>0.72844171022016913</v>
      </c>
      <c r="AO1272" s="8">
        <v>0.66631434424818581</v>
      </c>
      <c r="AP1272" s="8">
        <v>0.65118730514929668</v>
      </c>
      <c r="AQ1272" s="8">
        <v>-1.9621082442515847</v>
      </c>
    </row>
    <row r="1273" spans="32:43" x14ac:dyDescent="0.25">
      <c r="AF1273" t="str">
        <v>Rwanda</v>
      </c>
      <c r="AG1273">
        <v>55.3</v>
      </c>
      <c r="AH1273" s="8">
        <v>67.815241091927106</v>
      </c>
      <c r="AI1273" s="8">
        <v>-12.515241091927109</v>
      </c>
      <c r="AJ1273" s="8">
        <v>-12.659531608943865</v>
      </c>
      <c r="AK1273" s="8">
        <v>1.1397776906281206E-2</v>
      </c>
      <c r="AL1273" s="8">
        <v>-2.7337802026250557</v>
      </c>
      <c r="AM1273" s="8">
        <v>4.3081990630902869E-3</v>
      </c>
      <c r="AN1273" s="8">
        <v>0.72844171022016913</v>
      </c>
      <c r="AO1273" s="8">
        <v>0.66726954211490563</v>
      </c>
      <c r="AP1273" s="8">
        <v>1.6534147098127123</v>
      </c>
      <c r="AQ1273" s="8">
        <v>-12.659531608943865</v>
      </c>
    </row>
    <row r="1274" spans="32:43" x14ac:dyDescent="0.25">
      <c r="AF1274" t="str">
        <v>Rwanda</v>
      </c>
      <c r="AG1274">
        <v>53.4</v>
      </c>
      <c r="AH1274" s="8">
        <v>55.504702861297048</v>
      </c>
      <c r="AI1274" s="8">
        <v>-2.1047028612970493</v>
      </c>
      <c r="AJ1274" s="8">
        <v>-2.129930856964513</v>
      </c>
      <c r="AK1274" s="8">
        <v>1.1844513912257937E-2</v>
      </c>
      <c r="AL1274" s="8">
        <v>-0.45984695358203231</v>
      </c>
      <c r="AM1274" s="8">
        <v>1.2673267096830048E-4</v>
      </c>
      <c r="AN1274" s="8">
        <v>0.72844171022016913</v>
      </c>
      <c r="AO1274" s="8">
        <v>0.66752242974730402</v>
      </c>
      <c r="AP1274" s="8">
        <v>0.67812016161004407</v>
      </c>
      <c r="AQ1274" s="8">
        <v>-2.129930856964513</v>
      </c>
    </row>
    <row r="1275" spans="32:43" x14ac:dyDescent="0.25">
      <c r="AF1275" t="str">
        <v>Rwanda</v>
      </c>
      <c r="AG1275">
        <v>52</v>
      </c>
      <c r="AH1275" s="8">
        <v>65.890638081776075</v>
      </c>
      <c r="AI1275" s="8">
        <v>-13.890638081776075</v>
      </c>
      <c r="AJ1275" s="8">
        <v>-14.087120213802402</v>
      </c>
      <c r="AK1275" s="8">
        <v>1.3947643595304598E-2</v>
      </c>
      <c r="AL1275" s="8">
        <v>-3.0381371387858453</v>
      </c>
      <c r="AM1275" s="8">
        <v>6.5280822498094684E-3</v>
      </c>
      <c r="AN1275" s="8">
        <v>0.72844171022016913</v>
      </c>
      <c r="AO1275" s="8">
        <v>0.67218788542842089</v>
      </c>
      <c r="AP1275" s="8">
        <v>1.7430252834614435</v>
      </c>
      <c r="AQ1275" s="8">
        <v>-14.087120213802402</v>
      </c>
    </row>
    <row r="1276" spans="32:43" x14ac:dyDescent="0.25">
      <c r="AF1276" t="str">
        <v>Rwanda</v>
      </c>
      <c r="AG1276">
        <v>57</v>
      </c>
      <c r="AH1276" s="8">
        <v>53.217811115777373</v>
      </c>
      <c r="AI1276" s="8">
        <v>3.7821888842226272</v>
      </c>
      <c r="AJ1276" s="8">
        <v>3.8420424456306534</v>
      </c>
      <c r="AK1276" s="8">
        <v>1.5578578908230046E-2</v>
      </c>
      <c r="AL1276" s="8">
        <v>0.82791900401975205</v>
      </c>
      <c r="AM1276" s="8">
        <v>5.4236604217834661E-4</v>
      </c>
      <c r="AN1276" s="8">
        <v>0.72844171022016913</v>
      </c>
      <c r="AO1276" s="8">
        <v>0.67251611018814184</v>
      </c>
      <c r="AP1276" s="8">
        <v>0.90990054622455963</v>
      </c>
      <c r="AQ1276" s="8">
        <v>3.8420424456306534</v>
      </c>
    </row>
    <row r="1277" spans="32:43" x14ac:dyDescent="0.25">
      <c r="AF1277" t="str">
        <v>Samoa</v>
      </c>
      <c r="AG1277">
        <v>73.8</v>
      </c>
      <c r="AH1277" s="8">
        <v>71.641993697214218</v>
      </c>
      <c r="AI1277" s="8">
        <v>2.158006302785779</v>
      </c>
      <c r="AJ1277" s="8">
        <v>2.1751505612960873</v>
      </c>
      <c r="AK1277" s="8">
        <v>7.8818720944506364E-3</v>
      </c>
      <c r="AL1277" s="8">
        <v>0.47055043745459024</v>
      </c>
      <c r="AM1277" s="8">
        <v>8.7952535771383165E-5</v>
      </c>
      <c r="AN1277" s="8">
        <v>0.74840704313415274</v>
      </c>
      <c r="AO1277" s="8">
        <v>0.67340979934007272</v>
      </c>
      <c r="AP1277" s="8">
        <v>0.68596679034381125</v>
      </c>
      <c r="AQ1277" s="8">
        <v>2.1751505612960873</v>
      </c>
    </row>
    <row r="1278" spans="32:43" x14ac:dyDescent="0.25">
      <c r="AF1278" t="str">
        <v>Samoa</v>
      </c>
      <c r="AG1278">
        <v>73.599999999999994</v>
      </c>
      <c r="AH1278" s="8">
        <v>71.4020474743904</v>
      </c>
      <c r="AI1278" s="8">
        <v>2.197952525609594</v>
      </c>
      <c r="AJ1278" s="8">
        <v>2.2154839503626027</v>
      </c>
      <c r="AK1278" s="8">
        <v>7.9131355251476129E-3</v>
      </c>
      <c r="AL1278" s="8">
        <v>0.4792682101910215</v>
      </c>
      <c r="AM1278" s="8">
        <v>9.1606471461166185E-5</v>
      </c>
      <c r="AN1278" s="8">
        <v>0.74840704313415274</v>
      </c>
      <c r="AO1278" s="8">
        <v>0.67357467991441522</v>
      </c>
      <c r="AP1278" s="8">
        <v>0.69229199778057637</v>
      </c>
      <c r="AQ1278" s="8">
        <v>2.2154839503626027</v>
      </c>
    </row>
    <row r="1279" spans="32:43" x14ac:dyDescent="0.25">
      <c r="AF1279" t="str">
        <v>Samoa</v>
      </c>
      <c r="AG1279">
        <v>73.2</v>
      </c>
      <c r="AH1279" s="8">
        <v>71.138818177022671</v>
      </c>
      <c r="AI1279" s="8">
        <v>2.061181822977332</v>
      </c>
      <c r="AJ1279" s="8">
        <v>2.0778058411106941</v>
      </c>
      <c r="AK1279" s="8">
        <v>8.0007562807099045E-3</v>
      </c>
      <c r="AL1279" s="8">
        <v>0.44946491711194148</v>
      </c>
      <c r="AM1279" s="8">
        <v>8.1466920806828554E-5</v>
      </c>
      <c r="AN1279" s="8">
        <v>0.74840704313415274</v>
      </c>
      <c r="AO1279" s="8">
        <v>0.6752023496369487</v>
      </c>
      <c r="AP1279" s="8">
        <v>0.6704214473836152</v>
      </c>
      <c r="AQ1279" s="8">
        <v>2.0778058411106941</v>
      </c>
    </row>
    <row r="1280" spans="32:43" x14ac:dyDescent="0.25">
      <c r="AF1280" t="str">
        <v>Samoa</v>
      </c>
      <c r="AG1280">
        <v>73</v>
      </c>
      <c r="AH1280" s="8">
        <v>71.162948663568301</v>
      </c>
      <c r="AI1280" s="8">
        <v>1.8370513364316992</v>
      </c>
      <c r="AJ1280" s="8">
        <v>1.8518762640916915</v>
      </c>
      <c r="AK1280" s="8">
        <v>8.0053554049214787E-3</v>
      </c>
      <c r="AL1280" s="8">
        <v>0.40059155941570757</v>
      </c>
      <c r="AM1280" s="8">
        <v>6.475076190652885E-5</v>
      </c>
      <c r="AN1280" s="8">
        <v>0.74840704313415274</v>
      </c>
      <c r="AO1280" s="8">
        <v>0.67545200966222818</v>
      </c>
      <c r="AP1280" s="8">
        <v>0.63292302803398426</v>
      </c>
      <c r="AQ1280" s="8">
        <v>1.8518762640916915</v>
      </c>
    </row>
    <row r="1281" spans="32:43" x14ac:dyDescent="0.25">
      <c r="AF1281" t="str">
        <v>Samoa</v>
      </c>
      <c r="AG1281">
        <v>72.599999999999994</v>
      </c>
      <c r="AH1281" s="8">
        <v>70.924084438810667</v>
      </c>
      <c r="AI1281" s="8">
        <v>1.6759155611893277</v>
      </c>
      <c r="AJ1281" s="8">
        <v>1.6896136779276723</v>
      </c>
      <c r="AK1281" s="8">
        <v>8.1072477793536143E-3</v>
      </c>
      <c r="AL1281" s="8">
        <v>0.36547269887158063</v>
      </c>
      <c r="AM1281" s="8">
        <v>5.4586923027608457E-5</v>
      </c>
      <c r="AN1281" s="8">
        <v>0.74840704313415274</v>
      </c>
      <c r="AO1281" s="8">
        <v>0.67588290832590958</v>
      </c>
      <c r="AP1281" s="8">
        <v>0.60454338047122858</v>
      </c>
      <c r="AQ1281" s="8">
        <v>1.6896136779276723</v>
      </c>
    </row>
    <row r="1282" spans="32:43" x14ac:dyDescent="0.25">
      <c r="AF1282" t="str">
        <v>Samoa</v>
      </c>
      <c r="AG1282">
        <v>76</v>
      </c>
      <c r="AH1282" s="8">
        <v>70.062721313277308</v>
      </c>
      <c r="AI1282" s="8">
        <v>5.9372786867226921</v>
      </c>
      <c r="AJ1282" s="8">
        <v>5.9874078537239299</v>
      </c>
      <c r="AK1282" s="8">
        <v>8.372432315607109E-3</v>
      </c>
      <c r="AL1282" s="8">
        <v>1.2949359975973358</v>
      </c>
      <c r="AM1282" s="8">
        <v>7.078963377692201E-4</v>
      </c>
      <c r="AN1282" s="8">
        <v>0.74840704313415274</v>
      </c>
      <c r="AO1282" s="8">
        <v>0.67756328042533343</v>
      </c>
      <c r="AP1282" s="8">
        <v>1.1379525462853606</v>
      </c>
      <c r="AQ1282" s="8">
        <v>5.9874078537239299</v>
      </c>
    </row>
    <row r="1283" spans="32:43" x14ac:dyDescent="0.25">
      <c r="AF1283" t="str">
        <v>Samoa</v>
      </c>
      <c r="AG1283">
        <v>72.5</v>
      </c>
      <c r="AH1283" s="8">
        <v>70.741406319001939</v>
      </c>
      <c r="AI1283" s="8">
        <v>1.7585936809980609</v>
      </c>
      <c r="AJ1283" s="8">
        <v>1.774122754103197</v>
      </c>
      <c r="AK1283" s="8">
        <v>8.7530995638382195E-3</v>
      </c>
      <c r="AL1283" s="8">
        <v>0.38362751837499171</v>
      </c>
      <c r="AM1283" s="8">
        <v>6.4978478114101451E-5</v>
      </c>
      <c r="AN1283" s="8">
        <v>0.74840704313415274</v>
      </c>
      <c r="AO1283" s="8">
        <v>0.67871626424105713</v>
      </c>
      <c r="AP1283" s="8">
        <v>0.61937671765654201</v>
      </c>
      <c r="AQ1283" s="8">
        <v>1.774122754103197</v>
      </c>
    </row>
    <row r="1284" spans="32:43" x14ac:dyDescent="0.25">
      <c r="AF1284" t="str">
        <v>Samoa</v>
      </c>
      <c r="AG1284">
        <v>72.2</v>
      </c>
      <c r="AH1284" s="8">
        <v>70.31985465524312</v>
      </c>
      <c r="AI1284" s="8">
        <v>1.8801453447568832</v>
      </c>
      <c r="AJ1284" s="8">
        <v>1.8968181932062251</v>
      </c>
      <c r="AK1284" s="8">
        <v>8.7899032754211442E-3</v>
      </c>
      <c r="AL1284" s="8">
        <v>0.4101509581045506</v>
      </c>
      <c r="AM1284" s="8">
        <v>7.4589181932506834E-5</v>
      </c>
      <c r="AN1284" s="8">
        <v>0.74840704313415274</v>
      </c>
      <c r="AO1284" s="8">
        <v>0.67987707876341863</v>
      </c>
      <c r="AP1284" s="8">
        <v>0.64043029137022445</v>
      </c>
      <c r="AQ1284" s="8">
        <v>1.8968181932062251</v>
      </c>
    </row>
    <row r="1285" spans="32:43" x14ac:dyDescent="0.25">
      <c r="AF1285" t="str">
        <v>Samoa</v>
      </c>
      <c r="AG1285">
        <v>72</v>
      </c>
      <c r="AH1285" s="8">
        <v>70.45159160489564</v>
      </c>
      <c r="AI1285" s="8">
        <v>1.5484083951043601</v>
      </c>
      <c r="AJ1285" s="8">
        <v>1.5627329364448004</v>
      </c>
      <c r="AK1285" s="8">
        <v>9.1663399461129683E-3</v>
      </c>
      <c r="AL1285" s="8">
        <v>0.3378471865768935</v>
      </c>
      <c r="AM1285" s="8">
        <v>5.2796584176618118E-5</v>
      </c>
      <c r="AN1285" s="8">
        <v>0.74840704313415274</v>
      </c>
      <c r="AO1285" s="8">
        <v>0.68312849361444161</v>
      </c>
      <c r="AP1285" s="8">
        <v>0.58124623575288081</v>
      </c>
      <c r="AQ1285" s="8">
        <v>1.5627329364448004</v>
      </c>
    </row>
    <row r="1286" spans="32:43" x14ac:dyDescent="0.25">
      <c r="AF1286" t="str">
        <v>Samoa</v>
      </c>
      <c r="AG1286">
        <v>71.599999999999994</v>
      </c>
      <c r="AH1286" s="8">
        <v>74.349094700042102</v>
      </c>
      <c r="AI1286" s="8">
        <v>-2.7490947000421073</v>
      </c>
      <c r="AJ1286" s="8">
        <v>-2.7777387445816557</v>
      </c>
      <c r="AK1286" s="8">
        <v>1.0312000937965221E-2</v>
      </c>
      <c r="AL1286" s="8">
        <v>-0.60017197722194326</v>
      </c>
      <c r="AM1286" s="8">
        <v>1.8765756285344623E-4</v>
      </c>
      <c r="AN1286" s="8">
        <v>0.74840704313415274</v>
      </c>
      <c r="AO1286" s="8">
        <v>0.68357054695762631</v>
      </c>
      <c r="AP1286" s="8">
        <v>0.77470767210732028</v>
      </c>
      <c r="AQ1286" s="8">
        <v>-2.7777387445816557</v>
      </c>
    </row>
    <row r="1287" spans="32:43" x14ac:dyDescent="0.25">
      <c r="AF1287" t="str">
        <v>Samoa</v>
      </c>
      <c r="AG1287">
        <v>71.400000000000006</v>
      </c>
      <c r="AH1287" s="8">
        <v>69.75449425778767</v>
      </c>
      <c r="AI1287" s="8">
        <v>1.645505742212336</v>
      </c>
      <c r="AJ1287" s="8">
        <v>1.6621175486128847</v>
      </c>
      <c r="AK1287" s="8">
        <v>9.9943631630699005E-3</v>
      </c>
      <c r="AL1287" s="8">
        <v>0.35918296714727199</v>
      </c>
      <c r="AM1287" s="8">
        <v>6.5120680581381697E-5</v>
      </c>
      <c r="AN1287" s="8">
        <v>0.74840704313415274</v>
      </c>
      <c r="AO1287" s="8">
        <v>0.68562161849237502</v>
      </c>
      <c r="AP1287" s="8">
        <v>0.59931875254097633</v>
      </c>
      <c r="AQ1287" s="8">
        <v>1.6621175486128847</v>
      </c>
    </row>
    <row r="1288" spans="32:43" x14ac:dyDescent="0.25">
      <c r="AF1288" t="str">
        <v>Samoa</v>
      </c>
      <c r="AG1288">
        <v>79</v>
      </c>
      <c r="AH1288" s="8">
        <v>68.884057010361119</v>
      </c>
      <c r="AI1288" s="8">
        <v>10.115942989638881</v>
      </c>
      <c r="AJ1288" s="8">
        <v>10.226841316625091</v>
      </c>
      <c r="AK1288" s="8">
        <v>1.0843849391300264E-2</v>
      </c>
      <c r="AL1288" s="8">
        <v>2.2090681316818275</v>
      </c>
      <c r="AM1288" s="8">
        <v>2.6748956633692689E-3</v>
      </c>
      <c r="AN1288" s="8">
        <v>0.74840704313415274</v>
      </c>
      <c r="AO1288" s="8">
        <v>0.68594838916394574</v>
      </c>
      <c r="AP1288" s="8">
        <v>1.486293420452983</v>
      </c>
      <c r="AQ1288" s="8">
        <v>10.226841316625091</v>
      </c>
    </row>
    <row r="1289" spans="32:43" x14ac:dyDescent="0.25">
      <c r="AF1289" t="str">
        <v>Samoa</v>
      </c>
      <c r="AG1289">
        <v>76</v>
      </c>
      <c r="AH1289" s="8">
        <v>68.668020100594802</v>
      </c>
      <c r="AI1289" s="8">
        <v>7.3319798994051979</v>
      </c>
      <c r="AJ1289" s="8">
        <v>7.4254187852630835</v>
      </c>
      <c r="AK1289" s="8">
        <v>1.2583651987862227E-2</v>
      </c>
      <c r="AL1289" s="8">
        <v>1.602530390714717</v>
      </c>
      <c r="AM1289" s="8">
        <v>1.6363979948901704E-3</v>
      </c>
      <c r="AN1289" s="8">
        <v>0.77276680816182786</v>
      </c>
      <c r="AO1289" s="8">
        <v>0.6873508017789669</v>
      </c>
      <c r="AP1289" s="8">
        <v>1.2659108936709238</v>
      </c>
      <c r="AQ1289" s="8">
        <v>7.4254187852630835</v>
      </c>
    </row>
    <row r="1290" spans="32:43" x14ac:dyDescent="0.25">
      <c r="AF1290" t="str">
        <v>Samoa</v>
      </c>
      <c r="AG1290">
        <v>75</v>
      </c>
      <c r="AH1290" s="8">
        <v>69.255242578826113</v>
      </c>
      <c r="AI1290" s="8">
        <v>5.7447574211738868</v>
      </c>
      <c r="AJ1290" s="8">
        <v>5.8347791469826653</v>
      </c>
      <c r="AK1290" s="8">
        <v>1.5428471848044394E-2</v>
      </c>
      <c r="AL1290" s="8">
        <v>1.2574282806346793</v>
      </c>
      <c r="AM1290" s="8">
        <v>1.2388310775187513E-3</v>
      </c>
      <c r="AN1290" s="8">
        <v>0.77276680816182786</v>
      </c>
      <c r="AO1290" s="8">
        <v>0.69226842383738885</v>
      </c>
      <c r="AP1290" s="8">
        <v>1.1213510960598734</v>
      </c>
      <c r="AQ1290" s="8">
        <v>5.8347791469826653</v>
      </c>
    </row>
    <row r="1291" spans="32:43" x14ac:dyDescent="0.25">
      <c r="AF1291" t="str">
        <v>Samoa</v>
      </c>
      <c r="AG1291">
        <v>72</v>
      </c>
      <c r="AH1291" s="8">
        <v>75.212798823884285</v>
      </c>
      <c r="AI1291" s="8">
        <v>-3.2127988238842846</v>
      </c>
      <c r="AJ1291" s="8">
        <v>-3.27162574910703</v>
      </c>
      <c r="AK1291" s="8">
        <v>1.7980945784768321E-2</v>
      </c>
      <c r="AL1291" s="8">
        <v>-0.70413955287742191</v>
      </c>
      <c r="AM1291" s="8">
        <v>4.5392081865057281E-4</v>
      </c>
      <c r="AN1291" s="8">
        <v>0.77276680816182786</v>
      </c>
      <c r="AO1291" s="8">
        <v>0.69750663954639858</v>
      </c>
      <c r="AP1291" s="8">
        <v>0.83913023594518499</v>
      </c>
      <c r="AQ1291" s="8">
        <v>-3.27162574910703</v>
      </c>
    </row>
    <row r="1292" spans="32:43" x14ac:dyDescent="0.25">
      <c r="AF1292" t="str">
        <v>Sao Tome and Principe</v>
      </c>
      <c r="AG1292">
        <v>67.3</v>
      </c>
      <c r="AH1292" s="8">
        <v>66.693539644953461</v>
      </c>
      <c r="AI1292" s="8">
        <v>0.60646035504653639</v>
      </c>
      <c r="AJ1292" s="8">
        <v>0.61126897184226103</v>
      </c>
      <c r="AK1292" s="8">
        <v>7.8666135813049709E-3</v>
      </c>
      <c r="AL1292" s="8">
        <v>0.13223686629836873</v>
      </c>
      <c r="AM1292" s="8">
        <v>6.9325475230455541E-6</v>
      </c>
      <c r="AN1292" s="8">
        <v>0.77276680816182786</v>
      </c>
      <c r="AO1292" s="8">
        <v>0.69752087992325673</v>
      </c>
      <c r="AP1292" s="8">
        <v>0.36364387290090389</v>
      </c>
      <c r="AQ1292" s="8">
        <v>0.61126897184226103</v>
      </c>
    </row>
    <row r="1293" spans="32:43" x14ac:dyDescent="0.25">
      <c r="AF1293" t="str">
        <v>Sao Tome and Principe</v>
      </c>
      <c r="AG1293">
        <v>67.099999999999994</v>
      </c>
      <c r="AH1293" s="8">
        <v>66.354353304494367</v>
      </c>
      <c r="AI1293" s="8">
        <v>0.74564669550562712</v>
      </c>
      <c r="AJ1293" s="8">
        <v>0.75159858776936883</v>
      </c>
      <c r="AK1293" s="8">
        <v>7.918977444337838E-3</v>
      </c>
      <c r="AL1293" s="8">
        <v>0.1625903222224403</v>
      </c>
      <c r="AM1293" s="8">
        <v>1.0550701876537754E-5</v>
      </c>
      <c r="AN1293" s="8">
        <v>0.77276680816182786</v>
      </c>
      <c r="AO1293" s="8">
        <v>0.69756867031091951</v>
      </c>
      <c r="AP1293" s="8">
        <v>0.40322490278061979</v>
      </c>
      <c r="AQ1293" s="8">
        <v>0.75159858776936883</v>
      </c>
    </row>
    <row r="1294" spans="32:43" x14ac:dyDescent="0.25">
      <c r="AF1294" t="str">
        <v>Sao Tome and Principe</v>
      </c>
      <c r="AG1294">
        <v>66.900000000000006</v>
      </c>
      <c r="AH1294" s="8">
        <v>65.791250740974135</v>
      </c>
      <c r="AI1294" s="8">
        <v>1.1087492590258705</v>
      </c>
      <c r="AJ1294" s="8">
        <v>1.1177883007923912</v>
      </c>
      <c r="AK1294" s="8">
        <v>8.0865417540271073E-3</v>
      </c>
      <c r="AL1294" s="8">
        <v>0.24178625940690002</v>
      </c>
      <c r="AM1294" s="8">
        <v>2.3829903729362417E-5</v>
      </c>
      <c r="AN1294" s="8">
        <v>0.77276680816182786</v>
      </c>
      <c r="AO1294" s="8">
        <v>0.69869302339549411</v>
      </c>
      <c r="AP1294" s="8">
        <v>0.49171766228893998</v>
      </c>
      <c r="AQ1294" s="8">
        <v>1.1177883007923912</v>
      </c>
    </row>
    <row r="1295" spans="32:43" x14ac:dyDescent="0.25">
      <c r="AF1295" t="str">
        <v>Sao Tome and Principe</v>
      </c>
      <c r="AG1295">
        <v>66.599999999999994</v>
      </c>
      <c r="AH1295" s="8">
        <v>65.502458048230679</v>
      </c>
      <c r="AI1295" s="8">
        <v>1.0975419517693155</v>
      </c>
      <c r="AJ1295" s="8">
        <v>1.1064343101325058</v>
      </c>
      <c r="AK1295" s="8">
        <v>8.0369510252492789E-3</v>
      </c>
      <c r="AL1295" s="8">
        <v>0.23933628595125825</v>
      </c>
      <c r="AM1295" s="8">
        <v>2.3205072307494362E-5</v>
      </c>
      <c r="AN1295" s="8">
        <v>0.77276680816182786</v>
      </c>
      <c r="AO1295" s="8">
        <v>0.69958834542753245</v>
      </c>
      <c r="AP1295" s="8">
        <v>0.48922007926009969</v>
      </c>
      <c r="AQ1295" s="8">
        <v>1.1064343101325058</v>
      </c>
    </row>
    <row r="1296" spans="32:43" x14ac:dyDescent="0.25">
      <c r="AF1296" t="str">
        <v>Sao Tome and Principe</v>
      </c>
      <c r="AG1296">
        <v>66.2</v>
      </c>
      <c r="AH1296" s="8">
        <v>71.327122788696002</v>
      </c>
      <c r="AI1296" s="8">
        <v>-5.1271227886959991</v>
      </c>
      <c r="AJ1296" s="8">
        <v>-5.1761886703128521</v>
      </c>
      <c r="AK1296" s="8">
        <v>9.4791524695113875E-3</v>
      </c>
      <c r="AL1296" s="8">
        <v>-1.1188634151156163</v>
      </c>
      <c r="AM1296" s="8">
        <v>5.9900443706871888E-4</v>
      </c>
      <c r="AN1296" s="8">
        <v>0.78719041678006285</v>
      </c>
      <c r="AO1296" s="8">
        <v>0.70058587951015305</v>
      </c>
      <c r="AP1296" s="8">
        <v>1.0577634022387126</v>
      </c>
      <c r="AQ1296" s="8">
        <v>-5.1761886703128521</v>
      </c>
    </row>
    <row r="1297" spans="32:43" x14ac:dyDescent="0.25">
      <c r="AF1297" t="str">
        <v>Sao Tome and Principe</v>
      </c>
      <c r="AG1297">
        <v>65.8</v>
      </c>
      <c r="AH1297" s="8">
        <v>70.898698336117249</v>
      </c>
      <c r="AI1297" s="8">
        <v>-5.098698336117252</v>
      </c>
      <c r="AJ1297" s="8">
        <v>-5.1501291673642289</v>
      </c>
      <c r="AK1297" s="8">
        <v>9.9863187068953193E-3</v>
      </c>
      <c r="AL1297" s="8">
        <v>-1.1129454668478105</v>
      </c>
      <c r="AM1297" s="8">
        <v>6.2471509507721452E-4</v>
      </c>
      <c r="AN1297" s="8">
        <v>0.78719041678006285</v>
      </c>
      <c r="AO1297" s="8">
        <v>0.70503388957086321</v>
      </c>
      <c r="AP1297" s="8">
        <v>1.0549623058895568</v>
      </c>
      <c r="AQ1297" s="8">
        <v>-5.1501291673642289</v>
      </c>
    </row>
    <row r="1298" spans="32:43" x14ac:dyDescent="0.25">
      <c r="AF1298" t="str">
        <v>Sao Tome and Principe</v>
      </c>
      <c r="AG1298">
        <v>65.400000000000006</v>
      </c>
      <c r="AH1298" s="8">
        <v>64.757370339415488</v>
      </c>
      <c r="AI1298" s="8">
        <v>0.64262966058451809</v>
      </c>
      <c r="AJ1298" s="8">
        <v>0.6480509453369887</v>
      </c>
      <c r="AK1298" s="8">
        <v>8.365522481649219E-3</v>
      </c>
      <c r="AL1298" s="8">
        <v>0.14015872004758029</v>
      </c>
      <c r="AM1298" s="8">
        <v>8.2861292354240218E-6</v>
      </c>
      <c r="AN1298" s="8">
        <v>0.78719041678006285</v>
      </c>
      <c r="AO1298" s="8">
        <v>0.70516319145909112</v>
      </c>
      <c r="AP1298" s="8">
        <v>0.37437777718179305</v>
      </c>
      <c r="AQ1298" s="8">
        <v>0.6480509453369887</v>
      </c>
    </row>
    <row r="1299" spans="32:43" x14ac:dyDescent="0.25">
      <c r="AF1299" t="str">
        <v>Sao Tome and Principe</v>
      </c>
      <c r="AG1299">
        <v>65.099999999999994</v>
      </c>
      <c r="AH1299" s="8">
        <v>64.206552615125162</v>
      </c>
      <c r="AI1299" s="8">
        <v>0.89344738487483255</v>
      </c>
      <c r="AJ1299" s="8">
        <v>0.90115970988351368</v>
      </c>
      <c r="AK1299" s="8">
        <v>8.5582221709379555E-3</v>
      </c>
      <c r="AL1299" s="8">
        <v>0.19488146671223172</v>
      </c>
      <c r="AM1299" s="8">
        <v>1.6391829365079593E-5</v>
      </c>
      <c r="AN1299" s="8">
        <v>0.78719041678006285</v>
      </c>
      <c r="AO1299" s="8">
        <v>0.70565799397433515</v>
      </c>
      <c r="AP1299" s="8">
        <v>0.44145381039496273</v>
      </c>
      <c r="AQ1299" s="8">
        <v>0.90115970988351368</v>
      </c>
    </row>
    <row r="1300" spans="32:43" x14ac:dyDescent="0.25">
      <c r="AF1300" t="str">
        <v>Sao Tome and Principe</v>
      </c>
      <c r="AG1300">
        <v>64.7</v>
      </c>
      <c r="AH1300" s="8">
        <v>71.116343315554516</v>
      </c>
      <c r="AI1300" s="8">
        <v>-6.4163433155545135</v>
      </c>
      <c r="AJ1300" s="8">
        <v>-6.4855570816195423</v>
      </c>
      <c r="AK1300" s="8">
        <v>1.0671984718349778E-2</v>
      </c>
      <c r="AL1300" s="8">
        <v>-1.4010466790451606</v>
      </c>
      <c r="AM1300" s="8">
        <v>1.0587175242038453E-3</v>
      </c>
      <c r="AN1300" s="8">
        <v>0.78719041678006285</v>
      </c>
      <c r="AO1300" s="8">
        <v>0.70992695133310502</v>
      </c>
      <c r="AP1300" s="8">
        <v>1.1836581766055438</v>
      </c>
      <c r="AQ1300" s="8">
        <v>-6.4855570816195423</v>
      </c>
    </row>
    <row r="1301" spans="32:43" x14ac:dyDescent="0.25">
      <c r="AF1301" t="str">
        <v>Sao Tome and Principe</v>
      </c>
      <c r="AG1301">
        <v>64.3</v>
      </c>
      <c r="AH1301" s="8">
        <v>63.431832391772403</v>
      </c>
      <c r="AI1301" s="8">
        <v>0.8681676082275942</v>
      </c>
      <c r="AJ1301" s="8">
        <v>0.87639043569250841</v>
      </c>
      <c r="AK1301" s="8">
        <v>9.3826074886550984E-3</v>
      </c>
      <c r="AL1301" s="8">
        <v>0.18944614353521935</v>
      </c>
      <c r="AM1301" s="8">
        <v>1.6996486044818222E-5</v>
      </c>
      <c r="AN1301" s="8">
        <v>0.78719041678006285</v>
      </c>
      <c r="AO1301" s="8">
        <v>0.71125824458772158</v>
      </c>
      <c r="AP1301" s="8">
        <v>0.435254113748761</v>
      </c>
      <c r="AQ1301" s="8">
        <v>0.87639043569250841</v>
      </c>
    </row>
    <row r="1302" spans="32:43" x14ac:dyDescent="0.25">
      <c r="AF1302" t="str">
        <v>Sao Tome and Principe</v>
      </c>
      <c r="AG1302">
        <v>63.8</v>
      </c>
      <c r="AH1302" s="8">
        <v>63.690662128237285</v>
      </c>
      <c r="AI1302" s="8">
        <v>0.10933787176271181</v>
      </c>
      <c r="AJ1302" s="8">
        <v>0.110446384167492</v>
      </c>
      <c r="AK1302" s="8">
        <v>1.0036656366215842E-2</v>
      </c>
      <c r="AL1302" s="8">
        <v>2.3866911600654052E-2</v>
      </c>
      <c r="AM1302" s="8">
        <v>2.8875691593714463E-7</v>
      </c>
      <c r="AN1302" s="8">
        <v>0.78719041678006285</v>
      </c>
      <c r="AO1302" s="8">
        <v>0.71144847283401769</v>
      </c>
      <c r="AP1302" s="8">
        <v>0.15448919574084802</v>
      </c>
      <c r="AQ1302" s="8">
        <v>0.110446384167492</v>
      </c>
    </row>
    <row r="1303" spans="32:43" x14ac:dyDescent="0.25">
      <c r="AF1303" t="str">
        <v>Sao Tome and Principe</v>
      </c>
      <c r="AG1303">
        <v>63.4</v>
      </c>
      <c r="AH1303" s="8">
        <v>63.162419162696942</v>
      </c>
      <c r="AI1303" s="8">
        <v>0.23758083730305657</v>
      </c>
      <c r="AJ1303" s="8">
        <v>0.24019518765470033</v>
      </c>
      <c r="AK1303" s="8">
        <v>1.0884274481810606E-2</v>
      </c>
      <c r="AL1303" s="8">
        <v>5.1882753959888235E-2</v>
      </c>
      <c r="AM1303" s="8">
        <v>1.4810455796274665E-6</v>
      </c>
      <c r="AN1303" s="8">
        <v>0.80177968430189828</v>
      </c>
      <c r="AO1303" s="8">
        <v>0.71449450876497056</v>
      </c>
      <c r="AP1303" s="8">
        <v>0.22777786099594544</v>
      </c>
      <c r="AQ1303" s="8">
        <v>0.24019518765470033</v>
      </c>
    </row>
    <row r="1304" spans="32:43" x14ac:dyDescent="0.25">
      <c r="AF1304" t="str">
        <v>Senegal</v>
      </c>
      <c r="AG1304">
        <v>66.400000000000006</v>
      </c>
      <c r="AH1304" s="8">
        <v>63.558031474136044</v>
      </c>
      <c r="AI1304" s="8">
        <v>2.8419685258639618</v>
      </c>
      <c r="AJ1304" s="8">
        <v>2.8670797996082111</v>
      </c>
      <c r="AK1304" s="8">
        <v>8.7584844159834807E-3</v>
      </c>
      <c r="AL1304" s="8">
        <v>0.61996145330663555</v>
      </c>
      <c r="AM1304" s="8">
        <v>1.6980436818035121E-4</v>
      </c>
      <c r="AN1304" s="8">
        <v>0.80177968430189828</v>
      </c>
      <c r="AO1304" s="8">
        <v>0.71546524714853765</v>
      </c>
      <c r="AP1304" s="8">
        <v>0.78737630984595641</v>
      </c>
      <c r="AQ1304" s="8">
        <v>2.8670797996082111</v>
      </c>
    </row>
    <row r="1305" spans="32:43" x14ac:dyDescent="0.25">
      <c r="AF1305" t="str">
        <v>Senegal</v>
      </c>
      <c r="AG1305">
        <v>66</v>
      </c>
      <c r="AH1305" s="8">
        <v>62.683867921078317</v>
      </c>
      <c r="AI1305" s="8">
        <v>3.316132078921683</v>
      </c>
      <c r="AJ1305" s="8">
        <v>3.3463190110063503</v>
      </c>
      <c r="AK1305" s="8">
        <v>9.0209367323855569E-3</v>
      </c>
      <c r="AL1305" s="8">
        <v>0.72349368636126743</v>
      </c>
      <c r="AM1305" s="8">
        <v>2.3824656802903335E-4</v>
      </c>
      <c r="AN1305" s="8">
        <v>0.80177968430189828</v>
      </c>
      <c r="AO1305" s="8">
        <v>0.7155370766857152</v>
      </c>
      <c r="AP1305" s="8">
        <v>0.85058432054750899</v>
      </c>
      <c r="AQ1305" s="8">
        <v>3.3463190110063503</v>
      </c>
    </row>
    <row r="1306" spans="32:43" x14ac:dyDescent="0.25">
      <c r="AF1306" t="str">
        <v>Senegal</v>
      </c>
      <c r="AG1306">
        <v>65.599999999999994</v>
      </c>
      <c r="AH1306" s="8">
        <v>68.450555634617899</v>
      </c>
      <c r="AI1306" s="8">
        <v>-2.8505556346179048</v>
      </c>
      <c r="AJ1306" s="8">
        <v>-2.8846063508221516</v>
      </c>
      <c r="AK1306" s="8">
        <v>1.1804285251795877E-2</v>
      </c>
      <c r="AL1306" s="8">
        <v>-0.62279225596266496</v>
      </c>
      <c r="AM1306" s="8">
        <v>2.3166111446049832E-4</v>
      </c>
      <c r="AN1306" s="8">
        <v>0.80177968430189828</v>
      </c>
      <c r="AO1306" s="8">
        <v>0.71656430204062427</v>
      </c>
      <c r="AP1306" s="8">
        <v>0.78917187986056936</v>
      </c>
      <c r="AQ1306" s="8">
        <v>-2.8846063508221516</v>
      </c>
    </row>
    <row r="1307" spans="32:43" x14ac:dyDescent="0.25">
      <c r="AF1307" t="str">
        <v>Senegal</v>
      </c>
      <c r="AG1307">
        <v>64.900000000000006</v>
      </c>
      <c r="AH1307" s="8">
        <v>67.188843063177771</v>
      </c>
      <c r="AI1307" s="8">
        <v>-2.2888430631777652</v>
      </c>
      <c r="AJ1307" s="8">
        <v>-2.3158137312943801</v>
      </c>
      <c r="AK1307" s="8">
        <v>1.1646302874946694E-2</v>
      </c>
      <c r="AL1307" s="8">
        <v>-0.50002876151895792</v>
      </c>
      <c r="AM1307" s="8">
        <v>1.4731116513258102E-4</v>
      </c>
      <c r="AN1307" s="8">
        <v>0.80177968430189828</v>
      </c>
      <c r="AO1307" s="8">
        <v>0.71694634517577649</v>
      </c>
      <c r="AP1307" s="8">
        <v>0.70712711835918007</v>
      </c>
      <c r="AQ1307" s="8">
        <v>-2.3158137312943801</v>
      </c>
    </row>
    <row r="1308" spans="32:43" x14ac:dyDescent="0.25">
      <c r="AF1308" t="str">
        <v>Senegal</v>
      </c>
      <c r="AG1308">
        <v>64.3</v>
      </c>
      <c r="AH1308" s="8">
        <v>60.653570747662812</v>
      </c>
      <c r="AI1308" s="8">
        <v>3.6464292523371853</v>
      </c>
      <c r="AJ1308" s="8">
        <v>3.6817523877731806</v>
      </c>
      <c r="AK1308" s="8">
        <v>9.5941094662696479E-3</v>
      </c>
      <c r="AL1308" s="8">
        <v>0.79578610132711092</v>
      </c>
      <c r="AM1308" s="8">
        <v>3.0672851960462385E-4</v>
      </c>
      <c r="AN1308" s="8">
        <v>0.80177968430189828</v>
      </c>
      <c r="AO1308" s="8">
        <v>0.71750972174739358</v>
      </c>
      <c r="AP1308" s="8">
        <v>0.89206843982236639</v>
      </c>
      <c r="AQ1308" s="8">
        <v>3.6817523877731806</v>
      </c>
    </row>
    <row r="1309" spans="32:43" x14ac:dyDescent="0.25">
      <c r="AF1309" t="str">
        <v>Senegal</v>
      </c>
      <c r="AG1309">
        <v>63.5</v>
      </c>
      <c r="AH1309" s="8">
        <v>60.403233028842919</v>
      </c>
      <c r="AI1309" s="8">
        <v>3.0967669711570807</v>
      </c>
      <c r="AJ1309" s="8">
        <v>3.1272605870920875</v>
      </c>
      <c r="AK1309" s="8">
        <v>9.7509034139561922E-3</v>
      </c>
      <c r="AL1309" s="8">
        <v>0.67588290832590958</v>
      </c>
      <c r="AM1309" s="8">
        <v>2.2491236508454145E-4</v>
      </c>
      <c r="AN1309" s="8">
        <v>0.81442193874053515</v>
      </c>
      <c r="AO1309" s="8">
        <v>0.71824274246397568</v>
      </c>
      <c r="AP1309" s="8">
        <v>0.82212098156287772</v>
      </c>
      <c r="AQ1309" s="8">
        <v>3.1272605870920875</v>
      </c>
    </row>
    <row r="1310" spans="32:43" x14ac:dyDescent="0.25">
      <c r="AF1310" t="str">
        <v>Senegal</v>
      </c>
      <c r="AG1310">
        <v>62.8</v>
      </c>
      <c r="AH1310" s="8">
        <v>59.416168153324485</v>
      </c>
      <c r="AI1310" s="8">
        <v>3.3838318466755126</v>
      </c>
      <c r="AJ1310" s="8">
        <v>3.4189476894504307</v>
      </c>
      <c r="AK1310" s="8">
        <v>1.0270950586132671E-2</v>
      </c>
      <c r="AL1310" s="8">
        <v>0.73873007458343054</v>
      </c>
      <c r="AM1310" s="8">
        <v>2.831625970450055E-4</v>
      </c>
      <c r="AN1310" s="8">
        <v>0.81442193874053515</v>
      </c>
      <c r="AO1310" s="8">
        <v>0.71891512377067046</v>
      </c>
      <c r="AP1310" s="8">
        <v>0.85949408059824972</v>
      </c>
      <c r="AQ1310" s="8">
        <v>3.4189476894504307</v>
      </c>
    </row>
    <row r="1311" spans="32:43" x14ac:dyDescent="0.25">
      <c r="AF1311" t="str">
        <v>Senegal</v>
      </c>
      <c r="AG1311">
        <v>62.1</v>
      </c>
      <c r="AH1311" s="8">
        <v>65.383932465725962</v>
      </c>
      <c r="AI1311" s="8">
        <v>-3.283932465725961</v>
      </c>
      <c r="AJ1311" s="8">
        <v>-3.3274459082669674</v>
      </c>
      <c r="AK1311" s="8">
        <v>1.3077129949099438E-2</v>
      </c>
      <c r="AL1311" s="8">
        <v>-0.71793938058086726</v>
      </c>
      <c r="AM1311" s="8">
        <v>3.4148747764593948E-4</v>
      </c>
      <c r="AN1311" s="8">
        <v>0.81442193874053515</v>
      </c>
      <c r="AO1311" s="8">
        <v>0.71985550791982544</v>
      </c>
      <c r="AP1311" s="8">
        <v>0.84731303576710493</v>
      </c>
      <c r="AQ1311" s="8">
        <v>-3.3274459082669674</v>
      </c>
    </row>
    <row r="1312" spans="32:43" x14ac:dyDescent="0.25">
      <c r="AF1312" t="str">
        <v>Senegal</v>
      </c>
      <c r="AG1312">
        <v>61.3</v>
      </c>
      <c r="AH1312" s="8">
        <v>58.554793377643549</v>
      </c>
      <c r="AI1312" s="8">
        <v>2.7452066223564486</v>
      </c>
      <c r="AJ1312" s="8">
        <v>2.7768931440369387</v>
      </c>
      <c r="AK1312" s="8">
        <v>1.1410781775500856E-2</v>
      </c>
      <c r="AL1312" s="8">
        <v>0.59965611718617007</v>
      </c>
      <c r="AM1312" s="8">
        <v>2.0752674350637168E-4</v>
      </c>
      <c r="AN1312" s="8">
        <v>0.81442193874053515</v>
      </c>
      <c r="AO1312" s="8">
        <v>0.72038998659569586</v>
      </c>
      <c r="AP1312" s="8">
        <v>0.7743746620248948</v>
      </c>
      <c r="AQ1312" s="8">
        <v>2.7768931440369387</v>
      </c>
    </row>
    <row r="1313" spans="32:43" x14ac:dyDescent="0.25">
      <c r="AF1313" t="str">
        <v>Senegal</v>
      </c>
      <c r="AG1313">
        <v>65</v>
      </c>
      <c r="AH1313" s="8">
        <v>57.430915539634782</v>
      </c>
      <c r="AI1313" s="8">
        <v>7.5690844603652181</v>
      </c>
      <c r="AJ1313" s="8">
        <v>7.6597501605164027</v>
      </c>
      <c r="AK1313" s="8">
        <v>1.1836639348700561E-2</v>
      </c>
      <c r="AL1313" s="8">
        <v>1.6537282417117714</v>
      </c>
      <c r="AM1313" s="8">
        <v>1.6379398870680479E-3</v>
      </c>
      <c r="AN1313" s="8">
        <v>0.81442193874053515</v>
      </c>
      <c r="AO1313" s="8">
        <v>0.72073465686639215</v>
      </c>
      <c r="AP1313" s="8">
        <v>1.2859736551390824</v>
      </c>
      <c r="AQ1313" s="8">
        <v>7.6597501605164027</v>
      </c>
    </row>
    <row r="1314" spans="32:43" x14ac:dyDescent="0.25">
      <c r="AF1314" t="str">
        <v>Senegal</v>
      </c>
      <c r="AG1314">
        <v>59.7</v>
      </c>
      <c r="AH1314" s="8">
        <v>57.545843796351839</v>
      </c>
      <c r="AI1314" s="8">
        <v>2.1541562036481636</v>
      </c>
      <c r="AJ1314" s="8">
        <v>2.1818535024593451</v>
      </c>
      <c r="AK1314" s="8">
        <v>1.269438978371441E-2</v>
      </c>
      <c r="AL1314" s="8">
        <v>0.47085431510134368</v>
      </c>
      <c r="AM1314" s="8">
        <v>1.4252903293144166E-4</v>
      </c>
      <c r="AN1314" s="8">
        <v>0.81442193874053515</v>
      </c>
      <c r="AO1314" s="8">
        <v>0.72145260013373858</v>
      </c>
      <c r="AP1314" s="8">
        <v>0.68618825048330845</v>
      </c>
      <c r="AQ1314" s="8">
        <v>2.1818535024593451</v>
      </c>
    </row>
    <row r="1315" spans="32:43" x14ac:dyDescent="0.25">
      <c r="AF1315" t="str">
        <v>Serbia</v>
      </c>
      <c r="AG1315">
        <v>75.400000000000006</v>
      </c>
      <c r="AH1315" s="8">
        <v>73.623648162529378</v>
      </c>
      <c r="AI1315" s="8">
        <v>1.776351837470628</v>
      </c>
      <c r="AJ1315" s="8">
        <v>1.7918592585674991</v>
      </c>
      <c r="AK1315" s="8">
        <v>8.6543745122417744E-3</v>
      </c>
      <c r="AL1315" s="8">
        <v>0.38748206681604414</v>
      </c>
      <c r="AM1315" s="8">
        <v>6.5536585417313751E-5</v>
      </c>
      <c r="AN1315" s="8">
        <v>0.81442193874053515</v>
      </c>
      <c r="AO1315" s="8">
        <v>0.72349368636126743</v>
      </c>
      <c r="AP1315" s="8">
        <v>0.62248057545279611</v>
      </c>
      <c r="AQ1315" s="8">
        <v>1.7918592585674991</v>
      </c>
    </row>
    <row r="1316" spans="32:43" x14ac:dyDescent="0.25">
      <c r="AF1316" t="str">
        <v>Serbia</v>
      </c>
      <c r="AG1316">
        <v>75.3</v>
      </c>
      <c r="AH1316" s="8">
        <v>73.63957678474749</v>
      </c>
      <c r="AI1316" s="8">
        <v>1.6604232152525071</v>
      </c>
      <c r="AJ1316" s="8">
        <v>1.6742661321509926</v>
      </c>
      <c r="AK1316" s="8">
        <v>8.2680504805415899E-3</v>
      </c>
      <c r="AL1316" s="8">
        <v>0.36212358383580268</v>
      </c>
      <c r="AM1316" s="8">
        <v>5.4662871115910789E-5</v>
      </c>
      <c r="AN1316" s="8">
        <v>0.82933781119598415</v>
      </c>
      <c r="AO1316" s="8">
        <v>0.72657158749611517</v>
      </c>
      <c r="AP1316" s="8">
        <v>0.60176705113839746</v>
      </c>
      <c r="AQ1316" s="8">
        <v>1.6742661321509926</v>
      </c>
    </row>
    <row r="1317" spans="32:43" x14ac:dyDescent="0.25">
      <c r="AF1317" t="str">
        <v>Serbia</v>
      </c>
      <c r="AG1317">
        <v>74.900000000000006</v>
      </c>
      <c r="AH1317" s="8">
        <v>73.212342827775331</v>
      </c>
      <c r="AI1317" s="8">
        <v>1.6876571722246752</v>
      </c>
      <c r="AJ1317" s="8">
        <v>1.7018514141343095</v>
      </c>
      <c r="AK1317" s="8">
        <v>8.3404707319027233E-3</v>
      </c>
      <c r="AL1317" s="8">
        <v>0.36807650788441215</v>
      </c>
      <c r="AM1317" s="8">
        <v>5.6973667580999004E-5</v>
      </c>
      <c r="AN1317" s="8">
        <v>0.82933781119598415</v>
      </c>
      <c r="AO1317" s="8">
        <v>0.72742130886927381</v>
      </c>
      <c r="AP1317" s="8">
        <v>0.60669309200320731</v>
      </c>
      <c r="AQ1317" s="8">
        <v>1.7018514141343095</v>
      </c>
    </row>
    <row r="1318" spans="32:43" x14ac:dyDescent="0.25">
      <c r="AF1318" t="str">
        <v>Serbia</v>
      </c>
      <c r="AG1318">
        <v>74.599999999999994</v>
      </c>
      <c r="AH1318" s="8">
        <v>72.62688555946481</v>
      </c>
      <c r="AI1318" s="8">
        <v>1.9731144405351841</v>
      </c>
      <c r="AJ1318" s="8">
        <v>1.9893263356785014</v>
      </c>
      <c r="AK1318" s="8">
        <v>8.1494397638826183E-3</v>
      </c>
      <c r="AL1318" s="8">
        <v>0.43029303744540759</v>
      </c>
      <c r="AM1318" s="8">
        <v>7.6064173924109444E-5</v>
      </c>
      <c r="AN1318" s="8">
        <v>0.82933781119598415</v>
      </c>
      <c r="AO1318" s="8">
        <v>0.72787485700805443</v>
      </c>
      <c r="AP1318" s="8">
        <v>0.65596725333312755</v>
      </c>
      <c r="AQ1318" s="8">
        <v>1.9893263356785014</v>
      </c>
    </row>
    <row r="1319" spans="32:43" x14ac:dyDescent="0.25">
      <c r="AF1319" t="str">
        <v>Serbia</v>
      </c>
      <c r="AG1319">
        <v>74.400000000000006</v>
      </c>
      <c r="AH1319" s="8">
        <v>72.63556248154471</v>
      </c>
      <c r="AI1319" s="8">
        <v>1.7644375184552956</v>
      </c>
      <c r="AJ1319" s="8">
        <v>1.7792975268738429</v>
      </c>
      <c r="AK1319" s="8">
        <v>8.351615283058271E-3</v>
      </c>
      <c r="AL1319" s="8">
        <v>0.38482439457082451</v>
      </c>
      <c r="AM1319" s="8">
        <v>6.2360266925965048E-5</v>
      </c>
      <c r="AN1319" s="8">
        <v>0.82933781119598415</v>
      </c>
      <c r="AO1319" s="8">
        <v>0.72855341434273413</v>
      </c>
      <c r="AP1319" s="8">
        <v>0.62034215927246517</v>
      </c>
      <c r="AQ1319" s="8">
        <v>1.7792975268738429</v>
      </c>
    </row>
    <row r="1320" spans="32:43" x14ac:dyDescent="0.25">
      <c r="AF1320" t="str">
        <v>Serbia</v>
      </c>
      <c r="AG1320">
        <v>74.099999999999994</v>
      </c>
      <c r="AH1320" s="8">
        <v>72.844997779058417</v>
      </c>
      <c r="AI1320" s="8">
        <v>1.2550022209415772</v>
      </c>
      <c r="AJ1320" s="8">
        <v>1.2658256175248825</v>
      </c>
      <c r="AK1320" s="8">
        <v>8.5504641662006754E-3</v>
      </c>
      <c r="AL1320" s="8">
        <v>0.27374383851512307</v>
      </c>
      <c r="AM1320" s="8">
        <v>3.2313037702617972E-5</v>
      </c>
      <c r="AN1320" s="8">
        <v>0.83794453378675593</v>
      </c>
      <c r="AO1320" s="8">
        <v>0.73000786706521215</v>
      </c>
      <c r="AP1320" s="8">
        <v>0.52320535023556769</v>
      </c>
      <c r="AQ1320" s="8">
        <v>1.2658256175248825</v>
      </c>
    </row>
    <row r="1321" spans="32:43" x14ac:dyDescent="0.25">
      <c r="AF1321" t="str">
        <v>Serbia</v>
      </c>
      <c r="AG1321">
        <v>74</v>
      </c>
      <c r="AH1321" s="8">
        <v>72.125735878469328</v>
      </c>
      <c r="AI1321" s="8">
        <v>1.8742641215306719</v>
      </c>
      <c r="AJ1321" s="8">
        <v>1.8913432871464022</v>
      </c>
      <c r="AK1321" s="8">
        <v>9.0301775102387318E-3</v>
      </c>
      <c r="AL1321" s="8">
        <v>0.40891754267865349</v>
      </c>
      <c r="AM1321" s="8">
        <v>7.6186381509534717E-5</v>
      </c>
      <c r="AN1321" s="8">
        <v>0.83794453378675593</v>
      </c>
      <c r="AO1321" s="8">
        <v>0.73332022448047129</v>
      </c>
      <c r="AP1321" s="8">
        <v>0.63946660794653964</v>
      </c>
      <c r="AQ1321" s="8">
        <v>1.8913432871464022</v>
      </c>
    </row>
    <row r="1322" spans="32:43" x14ac:dyDescent="0.25">
      <c r="AF1322" t="str">
        <v>Serbia</v>
      </c>
      <c r="AG1322">
        <v>73.8</v>
      </c>
      <c r="AH1322" s="8">
        <v>72.129441919274484</v>
      </c>
      <c r="AI1322" s="8">
        <v>1.6705580807255132</v>
      </c>
      <c r="AJ1322" s="8">
        <v>1.6856321388715065</v>
      </c>
      <c r="AK1322" s="8">
        <v>8.9426736702382E-3</v>
      </c>
      <c r="AL1322" s="8">
        <v>0.36445789002570861</v>
      </c>
      <c r="AM1322" s="8">
        <v>5.9928488497484779E-5</v>
      </c>
      <c r="AN1322" s="8">
        <v>0.83794453378675593</v>
      </c>
      <c r="AO1322" s="8">
        <v>0.73642799441439488</v>
      </c>
      <c r="AP1322" s="8">
        <v>0.60370347856021889</v>
      </c>
      <c r="AQ1322" s="8">
        <v>1.6856321388715065</v>
      </c>
    </row>
    <row r="1323" spans="32:43" x14ac:dyDescent="0.25">
      <c r="AF1323" t="str">
        <v>Serbia</v>
      </c>
      <c r="AG1323">
        <v>73.599999999999994</v>
      </c>
      <c r="AH1323" s="8">
        <v>72.423349297432395</v>
      </c>
      <c r="AI1323" s="8">
        <v>1.1766507025675992</v>
      </c>
      <c r="AJ1323" s="8">
        <v>1.1877258789927128</v>
      </c>
      <c r="AK1323" s="8">
        <v>9.3246906723175108E-3</v>
      </c>
      <c r="AL1323" s="8">
        <v>0.25675390298806722</v>
      </c>
      <c r="AM1323" s="8">
        <v>3.1024672615299767E-5</v>
      </c>
      <c r="AN1323" s="8">
        <v>0.83794453378675593</v>
      </c>
      <c r="AO1323" s="8">
        <v>0.73810257607228613</v>
      </c>
      <c r="AP1323" s="8">
        <v>0.50670889373294725</v>
      </c>
      <c r="AQ1323" s="8">
        <v>1.1877258789927128</v>
      </c>
    </row>
    <row r="1324" spans="32:43" x14ac:dyDescent="0.25">
      <c r="AF1324" t="str">
        <v>Serbia</v>
      </c>
      <c r="AG1324">
        <v>73</v>
      </c>
      <c r="AH1324" s="8">
        <v>71.346024659858955</v>
      </c>
      <c r="AI1324" s="8">
        <v>1.6539753401410451</v>
      </c>
      <c r="AJ1324" s="8">
        <v>1.6700046728441142</v>
      </c>
      <c r="AK1324" s="8">
        <v>9.5983759588950512E-3</v>
      </c>
      <c r="AL1324" s="8">
        <v>0.36095953919529483</v>
      </c>
      <c r="AM1324" s="8">
        <v>6.313547677066365E-5</v>
      </c>
      <c r="AN1324" s="8">
        <v>0.83794453378675593</v>
      </c>
      <c r="AO1324" s="8">
        <v>0.73857327289748687</v>
      </c>
      <c r="AP1324" s="8">
        <v>0.60079908388353487</v>
      </c>
      <c r="AQ1324" s="8">
        <v>1.6700046728441142</v>
      </c>
    </row>
    <row r="1325" spans="32:43" x14ac:dyDescent="0.25">
      <c r="AF1325" t="str">
        <v>Serbia</v>
      </c>
      <c r="AG1325">
        <v>73</v>
      </c>
      <c r="AH1325" s="8">
        <v>71.799760709862099</v>
      </c>
      <c r="AI1325" s="8">
        <v>1.2002392901379011</v>
      </c>
      <c r="AJ1325" s="8">
        <v>1.2126780950227187</v>
      </c>
      <c r="AK1325" s="8">
        <v>1.0257301534406457E-2</v>
      </c>
      <c r="AL1325" s="8">
        <v>0.26202447012139823</v>
      </c>
      <c r="AM1325" s="8">
        <v>3.5576606748719965E-5</v>
      </c>
      <c r="AN1325" s="8">
        <v>0.83794453378675593</v>
      </c>
      <c r="AO1325" s="8">
        <v>0.73873007458343054</v>
      </c>
      <c r="AP1325" s="8">
        <v>0.51188325829372294</v>
      </c>
      <c r="AQ1325" s="8">
        <v>1.2126780950227187</v>
      </c>
    </row>
    <row r="1326" spans="32:43" x14ac:dyDescent="0.25">
      <c r="AF1326" t="str">
        <v>Seychelles</v>
      </c>
      <c r="AG1326">
        <v>73</v>
      </c>
      <c r="AH1326" s="8">
        <v>75.61162097977018</v>
      </c>
      <c r="AI1326" s="8">
        <v>-2.6116209797701799</v>
      </c>
      <c r="AJ1326" s="8">
        <v>-2.6352659145217423</v>
      </c>
      <c r="AK1326" s="8">
        <v>8.9725043007106309E-3</v>
      </c>
      <c r="AL1326" s="8">
        <v>-0.56977378280055502</v>
      </c>
      <c r="AM1326" s="8">
        <v>1.4696127107655238E-4</v>
      </c>
      <c r="AN1326" s="8">
        <v>0.83794453378675593</v>
      </c>
      <c r="AO1326" s="8">
        <v>0.73886908154193143</v>
      </c>
      <c r="AP1326" s="8">
        <v>0.75483361265947546</v>
      </c>
      <c r="AQ1326" s="8">
        <v>-2.6352659145217423</v>
      </c>
    </row>
    <row r="1327" spans="32:43" x14ac:dyDescent="0.25">
      <c r="AF1327" t="str">
        <v>Seychelles</v>
      </c>
      <c r="AG1327">
        <v>72.900000000000006</v>
      </c>
      <c r="AH1327" s="8">
        <v>71.706412917653225</v>
      </c>
      <c r="AI1327" s="8">
        <v>1.1935870823467809</v>
      </c>
      <c r="AJ1327" s="8">
        <v>1.2041069846241244</v>
      </c>
      <c r="AK1327" s="8">
        <v>8.7366840419311597E-3</v>
      </c>
      <c r="AL1327" s="8">
        <v>0.26037228718475908</v>
      </c>
      <c r="AM1327" s="8">
        <v>2.9875633015330184E-5</v>
      </c>
      <c r="AN1327" s="8">
        <v>0.83794453378675593</v>
      </c>
      <c r="AO1327" s="8">
        <v>0.74059404510409654</v>
      </c>
      <c r="AP1327" s="8">
        <v>0.51026687839282603</v>
      </c>
      <c r="AQ1327" s="8">
        <v>1.2041069846241244</v>
      </c>
    </row>
    <row r="1328" spans="32:43" x14ac:dyDescent="0.25">
      <c r="AF1328" t="str">
        <v>Seychelles</v>
      </c>
      <c r="AG1328">
        <v>72.7</v>
      </c>
      <c r="AH1328" s="8">
        <v>71.350442942486325</v>
      </c>
      <c r="AI1328" s="8">
        <v>1.3495570575136782</v>
      </c>
      <c r="AJ1328" s="8">
        <v>1.3609933943559085</v>
      </c>
      <c r="AK1328" s="8">
        <v>8.4029333938409924E-3</v>
      </c>
      <c r="AL1328" s="8">
        <v>0.29434644794887305</v>
      </c>
      <c r="AM1328" s="8">
        <v>3.6709907541811352E-5</v>
      </c>
      <c r="AN1328" s="8">
        <v>0.83794453378675593</v>
      </c>
      <c r="AO1328" s="8">
        <v>0.7414502001185318</v>
      </c>
      <c r="AP1328" s="8">
        <v>0.54253704753580934</v>
      </c>
      <c r="AQ1328" s="8">
        <v>1.3609933943559085</v>
      </c>
    </row>
    <row r="1329" spans="32:43" x14ac:dyDescent="0.25">
      <c r="AF1329" t="str">
        <v>Seychelles</v>
      </c>
      <c r="AG1329">
        <v>72.599999999999994</v>
      </c>
      <c r="AH1329" s="8">
        <v>71.051087905432126</v>
      </c>
      <c r="AI1329" s="8">
        <v>1.5489120945678678</v>
      </c>
      <c r="AJ1329" s="8">
        <v>1.5618150177958521</v>
      </c>
      <c r="AK1329" s="8">
        <v>8.2614926101772616E-3</v>
      </c>
      <c r="AL1329" s="8">
        <v>0.3378028800781569</v>
      </c>
      <c r="AM1329" s="8">
        <v>4.7528930585711018E-5</v>
      </c>
      <c r="AN1329" s="8">
        <v>0.83794453378675593</v>
      </c>
      <c r="AO1329" s="8">
        <v>0.74407576849240686</v>
      </c>
      <c r="AP1329" s="8">
        <v>0.58120812113919817</v>
      </c>
      <c r="AQ1329" s="8">
        <v>1.5618150177958521</v>
      </c>
    </row>
    <row r="1330" spans="32:43" x14ac:dyDescent="0.25">
      <c r="AF1330" t="str">
        <v>Seychelles</v>
      </c>
      <c r="AG1330">
        <v>72.400000000000006</v>
      </c>
      <c r="AH1330" s="8">
        <v>75.349760887292405</v>
      </c>
      <c r="AI1330" s="8">
        <v>-2.949760887292399</v>
      </c>
      <c r="AJ1330" s="8">
        <v>-2.9773734679498132</v>
      </c>
      <c r="AK1330" s="8">
        <v>9.274140766904795E-3</v>
      </c>
      <c r="AL1330" s="8">
        <v>-0.64364326413956308</v>
      </c>
      <c r="AM1330" s="8">
        <v>1.9390126675251552E-4</v>
      </c>
      <c r="AN1330" s="8">
        <v>0.83794453378675593</v>
      </c>
      <c r="AO1330" s="8">
        <v>0.7445109757341718</v>
      </c>
      <c r="AP1330" s="8">
        <v>0.80227380870845033</v>
      </c>
      <c r="AQ1330" s="8">
        <v>-2.9773734679498132</v>
      </c>
    </row>
    <row r="1331" spans="32:43" x14ac:dyDescent="0.25">
      <c r="AF1331" t="str">
        <v>Seychelles</v>
      </c>
      <c r="AG1331">
        <v>72.3</v>
      </c>
      <c r="AH1331" s="8">
        <v>70.221298913081029</v>
      </c>
      <c r="AI1331" s="8">
        <v>2.0787010869189686</v>
      </c>
      <c r="AJ1331" s="8">
        <v>2.0964723544758073</v>
      </c>
      <c r="AK1331" s="8">
        <v>8.4767478659560167E-3</v>
      </c>
      <c r="AL1331" s="8">
        <v>0.45339398768505274</v>
      </c>
      <c r="AM1331" s="8">
        <v>8.7871467670372629E-5</v>
      </c>
      <c r="AN1331" s="8">
        <v>0.83794453378675593</v>
      </c>
      <c r="AO1331" s="8">
        <v>0.74491473031457689</v>
      </c>
      <c r="AP1331" s="8">
        <v>0.67334537028560071</v>
      </c>
      <c r="AQ1331" s="8">
        <v>2.0964723544758073</v>
      </c>
    </row>
    <row r="1332" spans="32:43" x14ac:dyDescent="0.25">
      <c r="AF1332" t="str">
        <v>Seychelles</v>
      </c>
      <c r="AG1332">
        <v>72.2</v>
      </c>
      <c r="AH1332" s="8">
        <v>70.649753054152384</v>
      </c>
      <c r="AI1332" s="8">
        <v>1.5502469458476185</v>
      </c>
      <c r="AJ1332" s="8">
        <v>1.5638516562244915</v>
      </c>
      <c r="AK1332" s="8">
        <v>8.6994890613333441E-3</v>
      </c>
      <c r="AL1332" s="8">
        <v>0.33816868186377552</v>
      </c>
      <c r="AM1332" s="8">
        <v>5.0179368334426953E-5</v>
      </c>
      <c r="AN1332" s="8">
        <v>0.83794453378675593</v>
      </c>
      <c r="AO1332" s="8">
        <v>0.74593909365443145</v>
      </c>
      <c r="AP1332" s="8">
        <v>0.5815227268678117</v>
      </c>
      <c r="AQ1332" s="8">
        <v>1.5638516562244915</v>
      </c>
    </row>
    <row r="1333" spans="32:43" x14ac:dyDescent="0.25">
      <c r="AF1333" t="str">
        <v>Seychelles</v>
      </c>
      <c r="AG1333">
        <v>72.2</v>
      </c>
      <c r="AH1333" s="8">
        <v>70.217462774111695</v>
      </c>
      <c r="AI1333" s="8">
        <v>1.9825372258883078</v>
      </c>
      <c r="AJ1333" s="8">
        <v>2.0010980786765824</v>
      </c>
      <c r="AK1333" s="8">
        <v>9.2753338709662767E-3</v>
      </c>
      <c r="AL1333" s="8">
        <v>0.43259353841220066</v>
      </c>
      <c r="AM1333" s="8">
        <v>8.760051030824545E-5</v>
      </c>
      <c r="AN1333" s="8">
        <v>0.83794453378675593</v>
      </c>
      <c r="AO1333" s="8">
        <v>0.74969668545411805</v>
      </c>
      <c r="AP1333" s="8">
        <v>0.65771843399147678</v>
      </c>
      <c r="AQ1333" s="8">
        <v>2.0010980786765824</v>
      </c>
    </row>
    <row r="1334" spans="32:43" x14ac:dyDescent="0.25">
      <c r="AF1334" t="str">
        <v>Seychelles</v>
      </c>
      <c r="AG1334">
        <v>72.2</v>
      </c>
      <c r="AH1334" s="8">
        <v>70.045912926430674</v>
      </c>
      <c r="AI1334" s="8">
        <v>2.1540870735693289</v>
      </c>
      <c r="AJ1334" s="8">
        <v>2.1742779929442113</v>
      </c>
      <c r="AK1334" s="8">
        <v>9.2862639645916317E-3</v>
      </c>
      <c r="AL1334" s="8">
        <v>0.47002864679010908</v>
      </c>
      <c r="AM1334" s="8">
        <v>1.0354079605095148E-4</v>
      </c>
      <c r="AN1334" s="8">
        <v>0.83794453378675593</v>
      </c>
      <c r="AO1334" s="8">
        <v>0.75522417467157732</v>
      </c>
      <c r="AP1334" s="8">
        <v>0.68558635254073508</v>
      </c>
      <c r="AQ1334" s="8">
        <v>2.1742779929442113</v>
      </c>
    </row>
    <row r="1335" spans="32:43" x14ac:dyDescent="0.25">
      <c r="AF1335" t="str">
        <v>Seychelles</v>
      </c>
      <c r="AG1335">
        <v>72.2</v>
      </c>
      <c r="AH1335" s="8">
        <v>67.878475537622066</v>
      </c>
      <c r="AI1335" s="8">
        <v>4.321524462377937</v>
      </c>
      <c r="AJ1335" s="8">
        <v>4.3621376722151464</v>
      </c>
      <c r="AK1335" s="8">
        <v>9.3103915761067416E-3</v>
      </c>
      <c r="AL1335" s="8">
        <v>0.94298185745309204</v>
      </c>
      <c r="AM1335" s="8">
        <v>4.1783711866554284E-4</v>
      </c>
      <c r="AN1335" s="8">
        <v>0.83794453378675593</v>
      </c>
      <c r="AO1335" s="8">
        <v>0.75594602495529195</v>
      </c>
      <c r="AP1335" s="8">
        <v>0.9710725294503455</v>
      </c>
      <c r="AQ1335" s="8">
        <v>4.3621376722151464</v>
      </c>
    </row>
    <row r="1336" spans="32:43" x14ac:dyDescent="0.25">
      <c r="AF1336" t="str">
        <v>Seychelles</v>
      </c>
      <c r="AG1336">
        <v>72.099999999999994</v>
      </c>
      <c r="AH1336" s="8">
        <v>68.726232104156338</v>
      </c>
      <c r="AI1336" s="8">
        <v>3.3737678958436561</v>
      </c>
      <c r="AJ1336" s="8">
        <v>3.4078074407282655</v>
      </c>
      <c r="AK1336" s="8">
        <v>9.9886937500597572E-3</v>
      </c>
      <c r="AL1336" s="8">
        <v>0.73642799441439488</v>
      </c>
      <c r="AM1336" s="8">
        <v>2.735893115517793E-4</v>
      </c>
      <c r="AN1336" s="8">
        <v>0.873012700415573</v>
      </c>
      <c r="AO1336" s="8">
        <v>0.75625442353122307</v>
      </c>
      <c r="AP1336" s="8">
        <v>0.85815382910897442</v>
      </c>
      <c r="AQ1336" s="8">
        <v>3.4078074407282655</v>
      </c>
    </row>
    <row r="1337" spans="32:43" x14ac:dyDescent="0.25">
      <c r="AF1337" t="str">
        <v>Seychelles</v>
      </c>
      <c r="AG1337">
        <v>72.099999999999994</v>
      </c>
      <c r="AH1337" s="8">
        <v>68.613687279849373</v>
      </c>
      <c r="AI1337" s="8">
        <v>3.4863127201506217</v>
      </c>
      <c r="AJ1337" s="8">
        <v>3.524977857066415</v>
      </c>
      <c r="AK1337" s="8">
        <v>1.0968902070769743E-2</v>
      </c>
      <c r="AL1337" s="8">
        <v>0.76137135282709312</v>
      </c>
      <c r="AM1337" s="8">
        <v>3.2145210977670781E-4</v>
      </c>
      <c r="AN1337" s="8">
        <v>0.873012700415573</v>
      </c>
      <c r="AO1337" s="8">
        <v>0.75773644863714484</v>
      </c>
      <c r="AP1337" s="8">
        <v>0.87256595901232192</v>
      </c>
      <c r="AQ1337" s="8">
        <v>3.524977857066415</v>
      </c>
    </row>
    <row r="1338" spans="32:43" x14ac:dyDescent="0.25">
      <c r="AF1338" t="str">
        <v>Seychelles</v>
      </c>
      <c r="AG1338">
        <v>72.099999999999994</v>
      </c>
      <c r="AH1338" s="8">
        <v>68.720087917742163</v>
      </c>
      <c r="AI1338" s="8">
        <v>3.3799120822578317</v>
      </c>
      <c r="AJ1338" s="8">
        <v>3.4242010256787214</v>
      </c>
      <c r="AK1338" s="8">
        <v>1.2934095600333827E-2</v>
      </c>
      <c r="AL1338" s="8">
        <v>0.73886908154193143</v>
      </c>
      <c r="AM1338" s="8">
        <v>3.5768020649098564E-4</v>
      </c>
      <c r="AN1338" s="8">
        <v>0.873012700415573</v>
      </c>
      <c r="AO1338" s="8">
        <v>0.76137135282709312</v>
      </c>
      <c r="AP1338" s="8">
        <v>0.85957494236508047</v>
      </c>
      <c r="AQ1338" s="8">
        <v>3.4242010256787214</v>
      </c>
    </row>
    <row r="1339" spans="32:43" x14ac:dyDescent="0.25">
      <c r="AF1339" t="str">
        <v>Seychelles</v>
      </c>
      <c r="AG1339">
        <v>72</v>
      </c>
      <c r="AH1339" s="8">
        <v>69.566333175269051</v>
      </c>
      <c r="AI1339" s="8">
        <v>2.433666824730949</v>
      </c>
      <c r="AJ1339" s="8">
        <v>2.4724520830948293</v>
      </c>
      <c r="AK1339" s="8">
        <v>1.5686960580175057E-2</v>
      </c>
      <c r="AL1339" s="8">
        <v>0.53275761744798356</v>
      </c>
      <c r="AM1339" s="8">
        <v>2.261699527387815E-4</v>
      </c>
      <c r="AN1339" s="8">
        <v>0.873012700415573</v>
      </c>
      <c r="AO1339" s="8">
        <v>0.76251753329883476</v>
      </c>
      <c r="AP1339" s="8">
        <v>0.72990247118911955</v>
      </c>
      <c r="AQ1339" s="8">
        <v>2.4724520830948293</v>
      </c>
    </row>
    <row r="1340" spans="32:43" x14ac:dyDescent="0.25">
      <c r="AF1340" t="str">
        <v>Seychelles</v>
      </c>
      <c r="AG1340">
        <v>71.8</v>
      </c>
      <c r="AH1340" s="8">
        <v>70.348907499480674</v>
      </c>
      <c r="AI1340" s="8">
        <v>1.4510925005193229</v>
      </c>
      <c r="AJ1340" s="8">
        <v>1.4761722400788466</v>
      </c>
      <c r="AK1340" s="8">
        <v>1.6989710874243266E-2</v>
      </c>
      <c r="AL1340" s="8">
        <v>0.31787123634932829</v>
      </c>
      <c r="AM1340" s="8">
        <v>8.7317318707201083E-5</v>
      </c>
      <c r="AN1340" s="8">
        <v>0.88194836619248052</v>
      </c>
      <c r="AO1340" s="8">
        <v>0.76278143454954006</v>
      </c>
      <c r="AP1340" s="8">
        <v>0.56380070623344225</v>
      </c>
      <c r="AQ1340" s="8">
        <v>1.4761722400788466</v>
      </c>
    </row>
    <row r="1341" spans="32:43" x14ac:dyDescent="0.25">
      <c r="AF1341" t="str">
        <v>Sierra Leone</v>
      </c>
      <c r="AG1341">
        <v>48.1</v>
      </c>
      <c r="AH1341" s="8">
        <v>55.122598671437103</v>
      </c>
      <c r="AI1341" s="8">
        <v>-7.0225986714371018</v>
      </c>
      <c r="AJ1341" s="8">
        <v>-7.1028369988836966</v>
      </c>
      <c r="AK1341" s="8">
        <v>1.1296658991217888E-2</v>
      </c>
      <c r="AL1341" s="8">
        <v>-1.5339104791889899</v>
      </c>
      <c r="AM1341" s="8">
        <v>1.3441695424470357E-3</v>
      </c>
      <c r="AN1341" s="8">
        <v>0.88194836619248052</v>
      </c>
      <c r="AO1341" s="8">
        <v>0.76558500647536876</v>
      </c>
      <c r="AP1341" s="8">
        <v>1.2385113964711789</v>
      </c>
      <c r="AQ1341" s="8">
        <v>-7.1028369988836966</v>
      </c>
    </row>
    <row r="1342" spans="32:43" x14ac:dyDescent="0.25">
      <c r="AF1342" t="str">
        <v>Sierra Leone</v>
      </c>
      <c r="AG1342">
        <v>54</v>
      </c>
      <c r="AH1342" s="8">
        <v>68.539483488588075</v>
      </c>
      <c r="AI1342" s="8">
        <v>-14.539483488588075</v>
      </c>
      <c r="AJ1342" s="8">
        <v>-14.685708857838558</v>
      </c>
      <c r="AK1342" s="8">
        <v>9.9569840765591309E-3</v>
      </c>
      <c r="AL1342" s="8">
        <v>-3.1736359835546737</v>
      </c>
      <c r="AM1342" s="8">
        <v>5.0647495642870037E-3</v>
      </c>
      <c r="AN1342" s="8">
        <v>0.88194836619248052</v>
      </c>
      <c r="AO1342" s="8">
        <v>0.76802697765887507</v>
      </c>
      <c r="AP1342" s="8">
        <v>1.7814701747586665</v>
      </c>
      <c r="AQ1342" s="8">
        <v>-14.685708857838558</v>
      </c>
    </row>
    <row r="1343" spans="32:43" x14ac:dyDescent="0.25">
      <c r="AF1343" t="str">
        <v>Sierra Leone</v>
      </c>
      <c r="AG1343">
        <v>49.7</v>
      </c>
      <c r="AH1343" s="8">
        <v>56.049258568528984</v>
      </c>
      <c r="AI1343" s="8">
        <v>-6.3492585685289811</v>
      </c>
      <c r="AJ1343" s="8">
        <v>-6.4165438194275577</v>
      </c>
      <c r="AK1343" s="8">
        <v>1.0486213885870309E-2</v>
      </c>
      <c r="AL1343" s="8">
        <v>-1.3862681790379108</v>
      </c>
      <c r="AM1343" s="8">
        <v>1.018266311063398E-3</v>
      </c>
      <c r="AN1343" s="8">
        <v>0.88194836619248052</v>
      </c>
      <c r="AO1343" s="8">
        <v>0.76947586059437367</v>
      </c>
      <c r="AP1343" s="8">
        <v>1.1773989039564758</v>
      </c>
      <c r="AQ1343" s="8">
        <v>-6.4165438194275577</v>
      </c>
    </row>
    <row r="1344" spans="32:43" x14ac:dyDescent="0.25">
      <c r="AF1344" t="str">
        <v>Sierra Leone</v>
      </c>
      <c r="AG1344">
        <v>48.9</v>
      </c>
      <c r="AH1344" s="8">
        <v>55.652984335565286</v>
      </c>
      <c r="AI1344" s="8">
        <v>-6.7529843355652872</v>
      </c>
      <c r="AJ1344" s="8">
        <v>-6.8241066005752611</v>
      </c>
      <c r="AK1344" s="8">
        <v>1.0422208967834388E-2</v>
      </c>
      <c r="AL1344" s="8">
        <v>-1.4743681403745368</v>
      </c>
      <c r="AM1344" s="8">
        <v>1.144700088334321E-3</v>
      </c>
      <c r="AN1344" s="8">
        <v>0.89095501331493132</v>
      </c>
      <c r="AO1344" s="8">
        <v>0.77187076793908682</v>
      </c>
      <c r="AP1344" s="8">
        <v>1.2142356197931836</v>
      </c>
      <c r="AQ1344" s="8">
        <v>-6.8241066005752611</v>
      </c>
    </row>
    <row r="1345" spans="32:43" x14ac:dyDescent="0.25">
      <c r="AF1345" t="str">
        <v>Sierra Leone</v>
      </c>
      <c r="AG1345">
        <v>48.1</v>
      </c>
      <c r="AH1345" s="8">
        <v>55.087853674742973</v>
      </c>
      <c r="AI1345" s="8">
        <v>-6.987853674742972</v>
      </c>
      <c r="AJ1345" s="8">
        <v>-7.0624508447828696</v>
      </c>
      <c r="AK1345" s="8">
        <v>1.0562504671448978E-2</v>
      </c>
      <c r="AL1345" s="8">
        <v>-1.5257549425505863</v>
      </c>
      <c r="AM1345" s="8">
        <v>1.2425621638288379E-3</v>
      </c>
      <c r="AN1345" s="8">
        <v>0.89095501331493132</v>
      </c>
      <c r="AO1345" s="8">
        <v>0.77225429161799641</v>
      </c>
      <c r="AP1345" s="8">
        <v>1.2352145330065487</v>
      </c>
      <c r="AQ1345" s="8">
        <v>-7.0624508447828696</v>
      </c>
    </row>
    <row r="1346" spans="32:43" x14ac:dyDescent="0.25">
      <c r="AF1346" t="str">
        <v>Sierra Leone</v>
      </c>
      <c r="AG1346">
        <v>47.1</v>
      </c>
      <c r="AH1346" s="8">
        <v>54.794391348800119</v>
      </c>
      <c r="AI1346" s="8">
        <v>-7.6943913488001172</v>
      </c>
      <c r="AJ1346" s="8">
        <v>-7.777671878666129</v>
      </c>
      <c r="AK1346" s="8">
        <v>1.0707642488036503E-2</v>
      </c>
      <c r="AL1346" s="8">
        <v>-1.6801463378476973</v>
      </c>
      <c r="AM1346" s="8">
        <v>1.5276836545886896E-3</v>
      </c>
      <c r="AN1346" s="8">
        <v>0.89095501331493132</v>
      </c>
      <c r="AO1346" s="8">
        <v>0.77474601384812469</v>
      </c>
      <c r="AP1346" s="8">
        <v>1.2962045895026362</v>
      </c>
      <c r="AQ1346" s="8">
        <v>-7.777671878666129</v>
      </c>
    </row>
    <row r="1347" spans="32:43" x14ac:dyDescent="0.25">
      <c r="AF1347" t="str">
        <v>Sierra Leone</v>
      </c>
      <c r="AG1347">
        <v>46.2</v>
      </c>
      <c r="AH1347" s="8">
        <v>54.016255512323156</v>
      </c>
      <c r="AI1347" s="8">
        <v>-7.8162555123231527</v>
      </c>
      <c r="AJ1347" s="8">
        <v>-7.9036561359695625</v>
      </c>
      <c r="AK1347" s="8">
        <v>1.1058252300305558E-2</v>
      </c>
      <c r="AL1347" s="8">
        <v>-1.7070591030849689</v>
      </c>
      <c r="AM1347" s="8">
        <v>1.6292318951979573E-3</v>
      </c>
      <c r="AN1347" s="8">
        <v>0.89095501331493132</v>
      </c>
      <c r="AO1347" s="8">
        <v>0.7757912858860887</v>
      </c>
      <c r="AP1347" s="8">
        <v>1.3065447191294177</v>
      </c>
      <c r="AQ1347" s="8">
        <v>-7.9036561359695625</v>
      </c>
    </row>
    <row r="1348" spans="32:43" x14ac:dyDescent="0.25">
      <c r="AF1348" t="str">
        <v>Sierra Leone</v>
      </c>
      <c r="AG1348">
        <v>45.3</v>
      </c>
      <c r="AH1348" s="8">
        <v>66.761491521038394</v>
      </c>
      <c r="AI1348" s="8">
        <v>-21.461491521038397</v>
      </c>
      <c r="AJ1348" s="8">
        <v>-21.700739970882047</v>
      </c>
      <c r="AK1348" s="8">
        <v>1.102489823686529E-2</v>
      </c>
      <c r="AL1348" s="8">
        <v>-4.6870802281737989</v>
      </c>
      <c r="AM1348" s="8">
        <v>1.2245147208844318E-2</v>
      </c>
      <c r="AN1348" s="8">
        <v>0.89095501331493132</v>
      </c>
      <c r="AO1348" s="8">
        <v>0.77588578771629313</v>
      </c>
      <c r="AP1348" s="8">
        <v>2.1649665651399328</v>
      </c>
      <c r="AQ1348" s="8">
        <v>-21.700739970882047</v>
      </c>
    </row>
    <row r="1349" spans="32:43" x14ac:dyDescent="0.25">
      <c r="AF1349" t="str">
        <v>Solomon Islands</v>
      </c>
      <c r="AG1349">
        <v>68.8</v>
      </c>
      <c r="AH1349" s="8">
        <v>64.596986155409411</v>
      </c>
      <c r="AI1349" s="8">
        <v>4.2030138445905862</v>
      </c>
      <c r="AJ1349" s="8">
        <v>4.2389768823239837</v>
      </c>
      <c r="AK1349" s="8">
        <v>8.4838956974167996E-3</v>
      </c>
      <c r="AL1349" s="8">
        <v>0.91673982761531125</v>
      </c>
      <c r="AM1349" s="8">
        <v>3.5954872388857886E-4</v>
      </c>
      <c r="AN1349" s="8">
        <v>0.89095501331493132</v>
      </c>
      <c r="AO1349" s="8">
        <v>0.77757464260167253</v>
      </c>
      <c r="AP1349" s="8">
        <v>0.95746531405336621</v>
      </c>
      <c r="AQ1349" s="8">
        <v>4.2389768823239837</v>
      </c>
    </row>
    <row r="1350" spans="32:43" x14ac:dyDescent="0.25">
      <c r="AF1350" t="str">
        <v>Solomon Islands</v>
      </c>
      <c r="AG1350">
        <v>68.8</v>
      </c>
      <c r="AH1350" s="8">
        <v>64.348790303933328</v>
      </c>
      <c r="AI1350" s="8">
        <v>4.4512096960666696</v>
      </c>
      <c r="AJ1350" s="8">
        <v>4.4894984744617217</v>
      </c>
      <c r="AK1350" s="8">
        <v>8.5285201928134297E-3</v>
      </c>
      <c r="AL1350" s="8">
        <v>0.97089688253923823</v>
      </c>
      <c r="AM1350" s="8">
        <v>4.054242048470621E-4</v>
      </c>
      <c r="AN1350" s="8">
        <v>0.90460220385671419</v>
      </c>
      <c r="AO1350" s="8">
        <v>0.77805419278429944</v>
      </c>
      <c r="AP1350" s="8">
        <v>0.98534099810128584</v>
      </c>
      <c r="AQ1350" s="8">
        <v>4.4894984744617217</v>
      </c>
    </row>
    <row r="1351" spans="32:43" x14ac:dyDescent="0.25">
      <c r="AF1351" t="str">
        <v>Solomon Islands</v>
      </c>
      <c r="AG1351">
        <v>68.7</v>
      </c>
      <c r="AH1351" s="8">
        <v>64.147659758200149</v>
      </c>
      <c r="AI1351" s="8">
        <v>4.552340241799854</v>
      </c>
      <c r="AJ1351" s="8">
        <v>4.59179480843577</v>
      </c>
      <c r="AK1351" s="8">
        <v>8.5924062990430459E-3</v>
      </c>
      <c r="AL1351" s="8">
        <v>0.99298744740137446</v>
      </c>
      <c r="AM1351" s="8">
        <v>4.2728739873954972E-4</v>
      </c>
      <c r="AN1351" s="8">
        <v>0.90460220385671419</v>
      </c>
      <c r="AO1351" s="8">
        <v>0.7781565463437019</v>
      </c>
      <c r="AP1351" s="8">
        <v>0.99648755506597997</v>
      </c>
      <c r="AQ1351" s="8">
        <v>4.59179480843577</v>
      </c>
    </row>
    <row r="1352" spans="32:43" x14ac:dyDescent="0.25">
      <c r="AF1352" t="str">
        <v>Solomon Islands</v>
      </c>
      <c r="AG1352">
        <v>68.5</v>
      </c>
      <c r="AH1352" s="8">
        <v>64.210211897689362</v>
      </c>
      <c r="AI1352" s="8">
        <v>4.2897881023106379</v>
      </c>
      <c r="AJ1352" s="8">
        <v>4.326336927308251</v>
      </c>
      <c r="AK1352" s="8">
        <v>8.4479839669705341E-3</v>
      </c>
      <c r="AL1352" s="8">
        <v>0.93564963975133597</v>
      </c>
      <c r="AM1352" s="8">
        <v>3.7293581489713357E-4</v>
      </c>
      <c r="AN1352" s="8">
        <v>0.90460220385671419</v>
      </c>
      <c r="AO1352" s="8">
        <v>0.77821396146550992</v>
      </c>
      <c r="AP1352" s="8">
        <v>0.96728984267970886</v>
      </c>
      <c r="AQ1352" s="8">
        <v>4.326336927308251</v>
      </c>
    </row>
    <row r="1353" spans="32:43" x14ac:dyDescent="0.25">
      <c r="AF1353" t="str">
        <v>Solomon Islands</v>
      </c>
      <c r="AG1353">
        <v>68.3</v>
      </c>
      <c r="AH1353" s="8">
        <v>63.929845107673088</v>
      </c>
      <c r="AI1353" s="8">
        <v>4.3701548923269087</v>
      </c>
      <c r="AJ1353" s="8">
        <v>4.4076909353399278</v>
      </c>
      <c r="AK1353" s="8">
        <v>8.5160333525345321E-3</v>
      </c>
      <c r="AL1353" s="8">
        <v>0.95321122405516712</v>
      </c>
      <c r="AM1353" s="8">
        <v>3.902114038726202E-4</v>
      </c>
      <c r="AN1353" s="8">
        <v>0.91148934236618206</v>
      </c>
      <c r="AO1353" s="8">
        <v>0.78224093121501059</v>
      </c>
      <c r="AP1353" s="8">
        <v>0.97632536792565583</v>
      </c>
      <c r="AQ1353" s="8">
        <v>4.4076909353399278</v>
      </c>
    </row>
    <row r="1354" spans="32:43" x14ac:dyDescent="0.25">
      <c r="AF1354" t="str">
        <v>Solomon Islands</v>
      </c>
      <c r="AG1354">
        <v>68.099999999999994</v>
      </c>
      <c r="AH1354" s="8">
        <v>64.070650194266847</v>
      </c>
      <c r="AI1354" s="8">
        <v>4.0293498057331476</v>
      </c>
      <c r="AJ1354" s="8">
        <v>4.0641327819560731</v>
      </c>
      <c r="AK1354" s="8">
        <v>8.5585235741693459E-3</v>
      </c>
      <c r="AL1354" s="8">
        <v>0.87889419420847237</v>
      </c>
      <c r="AM1354" s="8">
        <v>3.3340719165802943E-4</v>
      </c>
      <c r="AN1354" s="8">
        <v>0.91148934236618206</v>
      </c>
      <c r="AO1354" s="8">
        <v>0.78286765338157061</v>
      </c>
      <c r="AP1354" s="8">
        <v>0.93749357022246949</v>
      </c>
      <c r="AQ1354" s="8">
        <v>4.0641327819560731</v>
      </c>
    </row>
    <row r="1355" spans="32:43" x14ac:dyDescent="0.25">
      <c r="AF1355" t="str">
        <v>Solomon Islands</v>
      </c>
      <c r="AG1355">
        <v>68</v>
      </c>
      <c r="AH1355" s="8">
        <v>63.629051037407997</v>
      </c>
      <c r="AI1355" s="8">
        <v>4.3709489625920028</v>
      </c>
      <c r="AJ1355" s="8">
        <v>4.4099023879450625</v>
      </c>
      <c r="AK1355" s="8">
        <v>8.8331717861926291E-3</v>
      </c>
      <c r="AL1355" s="8">
        <v>0.95353693789640037</v>
      </c>
      <c r="AM1355" s="8">
        <v>4.0514918038261324E-4</v>
      </c>
      <c r="AN1355" s="8">
        <v>0.91148934236618206</v>
      </c>
      <c r="AO1355" s="8">
        <v>0.78583754613847856</v>
      </c>
      <c r="AP1355" s="8">
        <v>0.97649215966970282</v>
      </c>
      <c r="AQ1355" s="8">
        <v>4.4099023879450625</v>
      </c>
    </row>
    <row r="1356" spans="32:43" x14ac:dyDescent="0.25">
      <c r="AF1356" t="str">
        <v>Solomon Islands</v>
      </c>
      <c r="AG1356">
        <v>67.599999999999994</v>
      </c>
      <c r="AH1356" s="8">
        <v>69.375587114474996</v>
      </c>
      <c r="AI1356" s="8">
        <v>-1.7755871144750017</v>
      </c>
      <c r="AJ1356" s="8">
        <v>-1.7955269288829754</v>
      </c>
      <c r="AK1356" s="8">
        <v>1.1105271710059209E-2</v>
      </c>
      <c r="AL1356" s="8">
        <v>-0.38779492307467484</v>
      </c>
      <c r="AM1356" s="8">
        <v>8.444100034359531E-5</v>
      </c>
      <c r="AN1356" s="8">
        <v>0.91841998904288702</v>
      </c>
      <c r="AO1356" s="8">
        <v>0.78924632120048499</v>
      </c>
      <c r="AP1356" s="8">
        <v>0.62273182275733652</v>
      </c>
      <c r="AQ1356" s="8">
        <v>-1.7955269288829754</v>
      </c>
    </row>
    <row r="1357" spans="32:43" x14ac:dyDescent="0.25">
      <c r="AF1357" t="str">
        <v>Solomon Islands</v>
      </c>
      <c r="AG1357">
        <v>67.599999999999994</v>
      </c>
      <c r="AH1357" s="8">
        <v>69.09906507677475</v>
      </c>
      <c r="AI1357" s="8">
        <v>-1.4990650767747553</v>
      </c>
      <c r="AJ1357" s="8">
        <v>-1.5180064075759645</v>
      </c>
      <c r="AK1357" s="8">
        <v>1.2477767357685743E-2</v>
      </c>
      <c r="AL1357" s="8">
        <v>-0.32762890549332074</v>
      </c>
      <c r="AM1357" s="8">
        <v>6.7814791139846599E-5</v>
      </c>
      <c r="AN1357" s="8">
        <v>0.91841998904288702</v>
      </c>
      <c r="AO1357" s="8">
        <v>0.78928811845101732</v>
      </c>
      <c r="AP1357" s="8">
        <v>0.57238877128514731</v>
      </c>
      <c r="AQ1357" s="8">
        <v>-1.5180064075759645</v>
      </c>
    </row>
    <row r="1358" spans="32:43" x14ac:dyDescent="0.25">
      <c r="AF1358" t="str">
        <v>Solomon Islands</v>
      </c>
      <c r="AG1358">
        <v>67.400000000000006</v>
      </c>
      <c r="AH1358" s="8">
        <v>67.48751028129351</v>
      </c>
      <c r="AI1358" s="8">
        <v>-8.7510281293504022E-2</v>
      </c>
      <c r="AJ1358" s="8">
        <v>-8.8580370682669066E-2</v>
      </c>
      <c r="AK1358" s="8">
        <v>1.2080434761314523E-2</v>
      </c>
      <c r="AL1358" s="8">
        <v>-1.9122006076932284E-2</v>
      </c>
      <c r="AM1358" s="8">
        <v>2.2356194839000515E-7</v>
      </c>
      <c r="AN1358" s="8">
        <v>0.91841998904288702</v>
      </c>
      <c r="AO1358" s="8">
        <v>0.78978675439930224</v>
      </c>
      <c r="AP1358" s="8">
        <v>0.13828234188403191</v>
      </c>
      <c r="AQ1358" s="8">
        <v>-8.8580370682669066E-2</v>
      </c>
    </row>
    <row r="1359" spans="32:43" x14ac:dyDescent="0.25">
      <c r="AF1359" t="str">
        <v>Solomon Islands</v>
      </c>
      <c r="AG1359">
        <v>67.099999999999994</v>
      </c>
      <c r="AH1359" s="8">
        <v>67.654358784758514</v>
      </c>
      <c r="AI1359" s="8">
        <v>-0.55435878475852007</v>
      </c>
      <c r="AJ1359" s="8">
        <v>-0.56179190582451188</v>
      </c>
      <c r="AK1359" s="8">
        <v>1.3231093201819401E-2</v>
      </c>
      <c r="AL1359" s="8">
        <v>-0.12120439585361902</v>
      </c>
      <c r="AM1359" s="8">
        <v>9.8488839228484659E-6</v>
      </c>
      <c r="AN1359" s="8">
        <v>0.91841998904288702</v>
      </c>
      <c r="AO1359" s="8">
        <v>0.79137235018141483</v>
      </c>
      <c r="AP1359" s="8">
        <v>0.34814421703314136</v>
      </c>
      <c r="AQ1359" s="8">
        <v>-0.56179190582451188</v>
      </c>
    </row>
    <row r="1360" spans="32:43" x14ac:dyDescent="0.25">
      <c r="AF1360" t="str">
        <v>Solomon Islands</v>
      </c>
      <c r="AG1360">
        <v>66.8</v>
      </c>
      <c r="AH1360" s="8">
        <v>60.960841225147391</v>
      </c>
      <c r="AI1360" s="8">
        <v>5.8391587748526064</v>
      </c>
      <c r="AJ1360" s="8">
        <v>5.9088706675081335</v>
      </c>
      <c r="AK1360" s="8">
        <v>1.1797836943506146E-2</v>
      </c>
      <c r="AL1360" s="8">
        <v>1.2757411071891114</v>
      </c>
      <c r="AM1360" s="8">
        <v>9.7151988259499417E-4</v>
      </c>
      <c r="AN1360" s="8">
        <v>0.91841998904288702</v>
      </c>
      <c r="AO1360" s="8">
        <v>0.79240846567699541</v>
      </c>
      <c r="AP1360" s="8">
        <v>1.1294870991689596</v>
      </c>
      <c r="AQ1360" s="8">
        <v>5.9088706675081335</v>
      </c>
    </row>
    <row r="1361" spans="32:43" x14ac:dyDescent="0.25">
      <c r="AF1361" t="str">
        <v>Solomon Islands</v>
      </c>
      <c r="AG1361">
        <v>66.5</v>
      </c>
      <c r="AH1361" s="8">
        <v>66.499762660895414</v>
      </c>
      <c r="AI1361" s="8">
        <v>2.3733910458645369E-4</v>
      </c>
      <c r="AJ1361" s="8">
        <v>2.4139092621137785E-4</v>
      </c>
      <c r="AK1361" s="8">
        <v>1.678531040299382E-2</v>
      </c>
      <c r="AL1361" s="8">
        <v>5.1985267806378315E-5</v>
      </c>
      <c r="AM1361" s="8">
        <v>2.3068087707921169E-12</v>
      </c>
      <c r="AN1361" s="8">
        <v>0.91841998904288702</v>
      </c>
      <c r="AO1361" s="8">
        <v>0.79367204437625516</v>
      </c>
      <c r="AP1361" s="8">
        <v>7.2100809847309147E-3</v>
      </c>
      <c r="AQ1361" s="8">
        <v>2.4139092621137785E-4</v>
      </c>
    </row>
    <row r="1362" spans="32:43" x14ac:dyDescent="0.25">
      <c r="AF1362" t="str">
        <v>Solomon Islands</v>
      </c>
      <c r="AG1362">
        <v>66.2</v>
      </c>
      <c r="AH1362" s="8">
        <v>59.409748674493542</v>
      </c>
      <c r="AI1362" s="8">
        <v>6.7902513255064605</v>
      </c>
      <c r="AJ1362" s="8">
        <v>6.9143750153685142</v>
      </c>
      <c r="AK1362" s="8">
        <v>1.7951541474994441E-2</v>
      </c>
      <c r="AL1362" s="8">
        <v>1.4881768867778524</v>
      </c>
      <c r="AM1362" s="8">
        <v>2.0241744705055934E-3</v>
      </c>
      <c r="AN1362" s="8">
        <v>0.93241539434320941</v>
      </c>
      <c r="AO1362" s="8">
        <v>0.79424184343041526</v>
      </c>
      <c r="AP1362" s="8">
        <v>1.2199085567278609</v>
      </c>
      <c r="AQ1362" s="8">
        <v>6.9143750153685142</v>
      </c>
    </row>
    <row r="1363" spans="32:43" x14ac:dyDescent="0.25">
      <c r="AF1363" t="str">
        <v>Solomon Islands</v>
      </c>
      <c r="AG1363">
        <v>65.8</v>
      </c>
      <c r="AH1363" s="8">
        <v>60.658904526562246</v>
      </c>
      <c r="AI1363" s="8">
        <v>5.1410954734377512</v>
      </c>
      <c r="AJ1363" s="8">
        <v>5.2375160026209295</v>
      </c>
      <c r="AK1363" s="8">
        <v>1.840959132820362E-2</v>
      </c>
      <c r="AL1363" s="8">
        <v>1.1270045807931994</v>
      </c>
      <c r="AM1363" s="8">
        <v>1.1910643023265726E-3</v>
      </c>
      <c r="AN1363" s="8">
        <v>0.93241539434320941</v>
      </c>
      <c r="AO1363" s="8">
        <v>0.79426779454375795</v>
      </c>
      <c r="AP1363" s="8">
        <v>1.0616047196547307</v>
      </c>
      <c r="AQ1363" s="8">
        <v>5.2375160026209295</v>
      </c>
    </row>
    <row r="1364" spans="32:43" x14ac:dyDescent="0.25">
      <c r="AF1364" t="str">
        <v>South Africa</v>
      </c>
      <c r="AG1364">
        <v>62</v>
      </c>
      <c r="AH1364" s="8">
        <v>64.650650301877391</v>
      </c>
      <c r="AI1364" s="8">
        <v>-2.6506503018773913</v>
      </c>
      <c r="AJ1364" s="8">
        <v>-2.6760920307651719</v>
      </c>
      <c r="AK1364" s="8">
        <v>9.5070455706661068E-3</v>
      </c>
      <c r="AL1364" s="8">
        <v>-0.57844477877218481</v>
      </c>
      <c r="AM1364" s="8">
        <v>1.6057872305014095E-4</v>
      </c>
      <c r="AN1364" s="8">
        <v>0.93712127394454448</v>
      </c>
      <c r="AO1364" s="8">
        <v>0.79578610132711092</v>
      </c>
      <c r="AP1364" s="8">
        <v>0.76055557244174132</v>
      </c>
      <c r="AQ1364" s="8">
        <v>-2.6760920307651719</v>
      </c>
    </row>
    <row r="1365" spans="32:43" x14ac:dyDescent="0.25">
      <c r="AF1365" t="str">
        <v>South Africa</v>
      </c>
      <c r="AG1365">
        <v>69</v>
      </c>
      <c r="AH1365" s="8">
        <v>63.436181906011306</v>
      </c>
      <c r="AI1365" s="8">
        <v>5.5638180939886936</v>
      </c>
      <c r="AJ1365" s="8">
        <v>5.6205365740095639</v>
      </c>
      <c r="AK1365" s="8">
        <v>1.0091292757198257E-2</v>
      </c>
      <c r="AL1365" s="8">
        <v>1.2145363451394342</v>
      </c>
      <c r="AM1365" s="8">
        <v>7.5186989668900837E-4</v>
      </c>
      <c r="AN1365" s="8">
        <v>0.93712127394454448</v>
      </c>
      <c r="AO1365" s="8">
        <v>0.79592723872617732</v>
      </c>
      <c r="AP1365" s="8">
        <v>1.1020600460680146</v>
      </c>
      <c r="AQ1365" s="8">
        <v>5.6205365740095639</v>
      </c>
    </row>
    <row r="1366" spans="32:43" x14ac:dyDescent="0.25">
      <c r="AF1366" t="str">
        <v>South Africa</v>
      </c>
      <c r="AG1366">
        <v>59.2</v>
      </c>
      <c r="AH1366" s="8">
        <v>74.14453205269686</v>
      </c>
      <c r="AI1366" s="8">
        <v>-14.944532052696857</v>
      </c>
      <c r="AJ1366" s="8">
        <v>-15.072559532386158</v>
      </c>
      <c r="AK1366" s="8">
        <v>8.4940768961111416E-3</v>
      </c>
      <c r="AL1366" s="8">
        <v>-3.2596414344858942</v>
      </c>
      <c r="AM1366" s="8">
        <v>4.5512483968414485E-3</v>
      </c>
      <c r="AN1366" s="8">
        <v>0.93712127394454448</v>
      </c>
      <c r="AO1366" s="8">
        <v>0.79686347743770469</v>
      </c>
      <c r="AP1366" s="8">
        <v>1.8054477102607802</v>
      </c>
      <c r="AQ1366" s="8">
        <v>-15.072559532386158</v>
      </c>
    </row>
    <row r="1367" spans="32:43" x14ac:dyDescent="0.25">
      <c r="AF1367" t="str">
        <v>South Africa</v>
      </c>
      <c r="AG1367">
        <v>58.9</v>
      </c>
      <c r="AH1367" s="8">
        <v>61.676562325698711</v>
      </c>
      <c r="AI1367" s="8">
        <v>-2.7765623256987126</v>
      </c>
      <c r="AJ1367" s="8">
        <v>-2.807676074434116</v>
      </c>
      <c r="AK1367" s="8">
        <v>1.1081673209639951E-2</v>
      </c>
      <c r="AL1367" s="8">
        <v>-0.60640444932190329</v>
      </c>
      <c r="AM1367" s="8">
        <v>2.0603437104527682E-4</v>
      </c>
      <c r="AN1367" s="8">
        <v>0.93712127394454448</v>
      </c>
      <c r="AO1367" s="8">
        <v>0.79877183357441306</v>
      </c>
      <c r="AP1367" s="8">
        <v>0.77871975018096418</v>
      </c>
      <c r="AQ1367" s="8">
        <v>-2.807676074434116</v>
      </c>
    </row>
    <row r="1368" spans="32:43" x14ac:dyDescent="0.25">
      <c r="AF1368" t="str">
        <v>South Africa</v>
      </c>
      <c r="AG1368">
        <v>58</v>
      </c>
      <c r="AH1368" s="8">
        <v>61.576794107910857</v>
      </c>
      <c r="AI1368" s="8">
        <v>-3.5767941079108567</v>
      </c>
      <c r="AJ1368" s="8">
        <v>-3.6184346119768231</v>
      </c>
      <c r="AK1368" s="8">
        <v>1.1507878000099498E-2</v>
      </c>
      <c r="AL1368" s="8">
        <v>-0.78134439395639532</v>
      </c>
      <c r="AM1368" s="8">
        <v>3.5536695578708535E-4</v>
      </c>
      <c r="AN1368" s="8">
        <v>0.93712127394454448</v>
      </c>
      <c r="AO1368" s="8">
        <v>0.79967583171192513</v>
      </c>
      <c r="AP1368" s="8">
        <v>0.88393687215569605</v>
      </c>
      <c r="AQ1368" s="8">
        <v>-3.6184346119768231</v>
      </c>
    </row>
    <row r="1369" spans="32:43" x14ac:dyDescent="0.25">
      <c r="AF1369" t="str">
        <v>South Africa</v>
      </c>
      <c r="AG1369">
        <v>56.5</v>
      </c>
      <c r="AH1369" s="8">
        <v>61.0595260741324</v>
      </c>
      <c r="AI1369" s="8">
        <v>-4.5595260741323997</v>
      </c>
      <c r="AJ1369" s="8">
        <v>-4.6149467558658674</v>
      </c>
      <c r="AK1369" s="8">
        <v>1.2008953659763216E-2</v>
      </c>
      <c r="AL1369" s="8">
        <v>-0.99627300877047931</v>
      </c>
      <c r="AM1369" s="8">
        <v>6.0322439074316772E-4</v>
      </c>
      <c r="AN1369" s="8">
        <v>0.94897780985887181</v>
      </c>
      <c r="AO1369" s="8">
        <v>0.80034239204546431</v>
      </c>
      <c r="AP1369" s="8">
        <v>0.99813476483412766</v>
      </c>
      <c r="AQ1369" s="8">
        <v>-4.6149467558658674</v>
      </c>
    </row>
    <row r="1370" spans="32:43" x14ac:dyDescent="0.25">
      <c r="AF1370" t="str">
        <v>South Africa</v>
      </c>
      <c r="AG1370">
        <v>55.3</v>
      </c>
      <c r="AH1370" s="8">
        <v>60.213394307648358</v>
      </c>
      <c r="AI1370" s="8">
        <v>-4.9133943076483604</v>
      </c>
      <c r="AJ1370" s="8">
        <v>-4.9774874379084135</v>
      </c>
      <c r="AK1370" s="8">
        <v>1.2876603117452748E-2</v>
      </c>
      <c r="AL1370" s="8">
        <v>-1.0740662268931718</v>
      </c>
      <c r="AM1370" s="8">
        <v>7.5242287472836503E-4</v>
      </c>
      <c r="AN1370" s="8">
        <v>0.94897780985887181</v>
      </c>
      <c r="AO1370" s="8">
        <v>0.80337791049875917</v>
      </c>
      <c r="AP1370" s="8">
        <v>1.036371664458833</v>
      </c>
      <c r="AQ1370" s="8">
        <v>-4.9774874379084135</v>
      </c>
    </row>
    <row r="1371" spans="32:43" x14ac:dyDescent="0.25">
      <c r="AF1371" t="str">
        <v>South Africa</v>
      </c>
      <c r="AG1371">
        <v>54.5</v>
      </c>
      <c r="AH1371" s="8">
        <v>59.484056086373734</v>
      </c>
      <c r="AI1371" s="8">
        <v>-4.9840560863737338</v>
      </c>
      <c r="AJ1371" s="8">
        <v>-5.0559019108840983</v>
      </c>
      <c r="AK1371" s="8">
        <v>1.4210288446399225E-2</v>
      </c>
      <c r="AL1371" s="8">
        <v>-1.090249623918744</v>
      </c>
      <c r="AM1371" s="8">
        <v>8.5672316050126982E-4</v>
      </c>
      <c r="AN1371" s="8">
        <v>0.94897780985887181</v>
      </c>
      <c r="AO1371" s="8">
        <v>0.80403437918816656</v>
      </c>
      <c r="AP1371" s="8">
        <v>1.0441501922227205</v>
      </c>
      <c r="AQ1371" s="8">
        <v>-5.0559019108840983</v>
      </c>
    </row>
    <row r="1372" spans="32:43" x14ac:dyDescent="0.25">
      <c r="AF1372" t="str">
        <v>South Africa</v>
      </c>
      <c r="AG1372">
        <v>54</v>
      </c>
      <c r="AH1372" s="8">
        <v>59.683902042131187</v>
      </c>
      <c r="AI1372" s="8">
        <v>-5.6839020421311872</v>
      </c>
      <c r="AJ1372" s="8">
        <v>-5.7669380475464358</v>
      </c>
      <c r="AK1372" s="8">
        <v>1.439862969406721E-2</v>
      </c>
      <c r="AL1372" s="8">
        <v>-1.2434579420278018</v>
      </c>
      <c r="AM1372" s="8">
        <v>1.1294111459432951E-3</v>
      </c>
      <c r="AN1372" s="8">
        <v>0.94897780985887181</v>
      </c>
      <c r="AO1372" s="8">
        <v>0.80639950213568745</v>
      </c>
      <c r="AP1372" s="8">
        <v>1.1151044534158232</v>
      </c>
      <c r="AQ1372" s="8">
        <v>-5.7669380475464358</v>
      </c>
    </row>
    <row r="1373" spans="32:43" x14ac:dyDescent="0.25">
      <c r="AF1373" t="str">
        <v>South Africa</v>
      </c>
      <c r="AG1373">
        <v>53.8</v>
      </c>
      <c r="AH1373" s="8">
        <v>58.931470846095891</v>
      </c>
      <c r="AI1373" s="8">
        <v>-5.131470846095894</v>
      </c>
      <c r="AJ1373" s="8">
        <v>-5.211051937771809</v>
      </c>
      <c r="AK1373" s="8">
        <v>1.5271598254294642E-2</v>
      </c>
      <c r="AL1373" s="8">
        <v>-1.1231009615622576</v>
      </c>
      <c r="AM1373" s="8">
        <v>9.7808281648630925E-4</v>
      </c>
      <c r="AN1373" s="8">
        <v>0.95855995741850497</v>
      </c>
      <c r="AO1373" s="8">
        <v>0.80923840458649432</v>
      </c>
      <c r="AP1373" s="8">
        <v>1.0597645783674114</v>
      </c>
      <c r="AQ1373" s="8">
        <v>-5.211051937771809</v>
      </c>
    </row>
    <row r="1374" spans="32:43" x14ac:dyDescent="0.25">
      <c r="AF1374" t="str">
        <v>South Africa</v>
      </c>
      <c r="AG1374">
        <v>53.7</v>
      </c>
      <c r="AH1374" s="8">
        <v>59.510798335510792</v>
      </c>
      <c r="AI1374" s="8">
        <v>-5.8107983355107891</v>
      </c>
      <c r="AJ1374" s="8">
        <v>-5.9002776969616297</v>
      </c>
      <c r="AK1374" s="8">
        <v>1.5165279677754585E-2</v>
      </c>
      <c r="AL1374" s="8">
        <v>-1.2717135337078611</v>
      </c>
      <c r="AM1374" s="8">
        <v>1.245190112001468E-3</v>
      </c>
      <c r="AN1374" s="8">
        <v>0.95855995741850497</v>
      </c>
      <c r="AO1374" s="8">
        <v>0.81235105798997476</v>
      </c>
      <c r="AP1374" s="8">
        <v>1.1277027683338643</v>
      </c>
      <c r="AQ1374" s="8">
        <v>-5.9002776969616297</v>
      </c>
    </row>
    <row r="1375" spans="32:43" x14ac:dyDescent="0.25">
      <c r="AF1375" t="str">
        <v>South Africa</v>
      </c>
      <c r="AG1375">
        <v>54</v>
      </c>
      <c r="AH1375" s="8">
        <v>59.494732931520431</v>
      </c>
      <c r="AI1375" s="8">
        <v>-5.4947329315204314</v>
      </c>
      <c r="AJ1375" s="8">
        <v>-5.584084480360195</v>
      </c>
      <c r="AK1375" s="8">
        <v>1.6001109788725834E-2</v>
      </c>
      <c r="AL1375" s="8">
        <v>-1.2030521389731179</v>
      </c>
      <c r="AM1375" s="8">
        <v>1.1767776189201982E-3</v>
      </c>
      <c r="AN1375" s="8">
        <v>0.95855995741850497</v>
      </c>
      <c r="AO1375" s="8">
        <v>0.81454889260924324</v>
      </c>
      <c r="AP1375" s="8">
        <v>1.096837334782655</v>
      </c>
      <c r="AQ1375" s="8">
        <v>-5.584084480360195</v>
      </c>
    </row>
    <row r="1376" spans="32:43" x14ac:dyDescent="0.25">
      <c r="AF1376" t="str">
        <v>South Africa</v>
      </c>
      <c r="AG1376">
        <v>54.9</v>
      </c>
      <c r="AH1376" s="8">
        <v>60.428908526876953</v>
      </c>
      <c r="AI1376" s="8">
        <v>-5.528908526876954</v>
      </c>
      <c r="AJ1376" s="8">
        <v>-5.6249129121119505</v>
      </c>
      <c r="AK1376" s="8">
        <v>1.7067710511263823E-2</v>
      </c>
      <c r="AL1376" s="8">
        <v>-1.2111913738695155</v>
      </c>
      <c r="AM1376" s="8">
        <v>1.2736415209654787E-3</v>
      </c>
      <c r="AN1376" s="8">
        <v>0.95855995741850497</v>
      </c>
      <c r="AO1376" s="8">
        <v>0.81539351503717783</v>
      </c>
      <c r="AP1376" s="8">
        <v>1.1005414003432654</v>
      </c>
      <c r="AQ1376" s="8">
        <v>-5.6249129121119505</v>
      </c>
    </row>
    <row r="1377" spans="32:43" x14ac:dyDescent="0.25">
      <c r="AF1377" t="str">
        <v>South Africa</v>
      </c>
      <c r="AG1377">
        <v>56</v>
      </c>
      <c r="AH1377" s="8">
        <v>62.363996604318736</v>
      </c>
      <c r="AI1377" s="8">
        <v>-6.3639966043187357</v>
      </c>
      <c r="AJ1377" s="8">
        <v>-6.4893110071393574</v>
      </c>
      <c r="AK1377" s="8">
        <v>1.9310894898203285E-2</v>
      </c>
      <c r="AL1377" s="8">
        <v>-1.3957236234287949</v>
      </c>
      <c r="AM1377" s="8">
        <v>1.9179616204023284E-3</v>
      </c>
      <c r="AN1377" s="8">
        <v>0.95855995741850497</v>
      </c>
      <c r="AO1377" s="8">
        <v>0.81804419409556017</v>
      </c>
      <c r="AP1377" s="8">
        <v>1.181407475610678</v>
      </c>
      <c r="AQ1377" s="8">
        <v>-6.4893110071393574</v>
      </c>
    </row>
    <row r="1378" spans="32:43" x14ac:dyDescent="0.25">
      <c r="AF1378" t="str">
        <v>South Africa</v>
      </c>
      <c r="AG1378">
        <v>57.3</v>
      </c>
      <c r="AH1378" s="8">
        <v>63.944049435624819</v>
      </c>
      <c r="AI1378" s="8">
        <v>-6.6440494356248223</v>
      </c>
      <c r="AJ1378" s="8">
        <v>-6.7767679079524807</v>
      </c>
      <c r="AK1378" s="8">
        <v>1.9584331960360361E-2</v>
      </c>
      <c r="AL1378" s="8">
        <v>-1.4573467571675089</v>
      </c>
      <c r="AM1378" s="8">
        <v>2.1212620434508957E-3</v>
      </c>
      <c r="AN1378" s="8">
        <v>0.95855995741850497</v>
      </c>
      <c r="AO1378" s="8">
        <v>0.81876767153489538</v>
      </c>
      <c r="AP1378" s="8">
        <v>1.2072061784001558</v>
      </c>
      <c r="AQ1378" s="8">
        <v>-6.7767679079524807</v>
      </c>
    </row>
    <row r="1379" spans="32:43" x14ac:dyDescent="0.25">
      <c r="AF1379" t="str">
        <v>Spain</v>
      </c>
      <c r="AG1379">
        <v>82.6</v>
      </c>
      <c r="AH1379" s="8">
        <v>81.311080280146442</v>
      </c>
      <c r="AI1379" s="8">
        <v>1.2889197198535527</v>
      </c>
      <c r="AJ1379" s="8">
        <v>1.308179406416357</v>
      </c>
      <c r="AK1379" s="8">
        <v>1.472251165882859E-2</v>
      </c>
      <c r="AL1379" s="8">
        <v>0.28202119823025201</v>
      </c>
      <c r="AM1379" s="8">
        <v>5.9423312572391822E-5</v>
      </c>
      <c r="AN1379" s="8">
        <v>0.95855995741850497</v>
      </c>
      <c r="AO1379" s="8">
        <v>0.81922556216610887</v>
      </c>
      <c r="AP1379" s="8">
        <v>0.5310566808074747</v>
      </c>
      <c r="AQ1379" s="8">
        <v>1.308179406416357</v>
      </c>
    </row>
    <row r="1380" spans="32:43" x14ac:dyDescent="0.25">
      <c r="AF1380" t="str">
        <v>Spain</v>
      </c>
      <c r="AG1380">
        <v>82.4</v>
      </c>
      <c r="AH1380" s="8">
        <v>82.928300145254241</v>
      </c>
      <c r="AI1380" s="8">
        <v>-0.52830014525423508</v>
      </c>
      <c r="AJ1380" s="8">
        <v>-0.53575623294870511</v>
      </c>
      <c r="AK1380" s="8">
        <v>1.3916940645623509E-2</v>
      </c>
      <c r="AL1380" s="8">
        <v>-0.11554712565900878</v>
      </c>
      <c r="AM1380" s="8">
        <v>9.4214679375691777E-6</v>
      </c>
      <c r="AN1380" s="8">
        <v>0.95855995741850497</v>
      </c>
      <c r="AO1380" s="8">
        <v>0.82096838088367419</v>
      </c>
      <c r="AP1380" s="8">
        <v>0.33992223472289773</v>
      </c>
      <c r="AQ1380" s="8">
        <v>-0.53575623294870511</v>
      </c>
    </row>
    <row r="1381" spans="32:43" x14ac:dyDescent="0.25">
      <c r="AF1381" t="str">
        <v>Spain</v>
      </c>
      <c r="AG1381">
        <v>82</v>
      </c>
      <c r="AH1381" s="8">
        <v>82.279100383833594</v>
      </c>
      <c r="AI1381" s="8">
        <v>-0.27910038383359392</v>
      </c>
      <c r="AJ1381" s="8">
        <v>-0.28240593009993536</v>
      </c>
      <c r="AK1381" s="8">
        <v>1.1704946369829092E-2</v>
      </c>
      <c r="AL1381" s="8">
        <v>-6.0975067276318545E-2</v>
      </c>
      <c r="AM1381" s="8">
        <v>2.2016961707408149E-6</v>
      </c>
      <c r="AN1381" s="8">
        <v>0.95855995741850497</v>
      </c>
      <c r="AO1381" s="8">
        <v>0.82319201744027592</v>
      </c>
      <c r="AP1381" s="8">
        <v>0.24693130072212097</v>
      </c>
      <c r="AQ1381" s="8">
        <v>-0.28240593009993536</v>
      </c>
    </row>
    <row r="1382" spans="32:43" x14ac:dyDescent="0.25">
      <c r="AF1382" t="str">
        <v>Spain</v>
      </c>
      <c r="AG1382">
        <v>82.1</v>
      </c>
      <c r="AH1382" s="8">
        <v>82.128432899723578</v>
      </c>
      <c r="AI1382" s="8">
        <v>-2.8432899723583205E-2</v>
      </c>
      <c r="AJ1382" s="8">
        <v>-2.8777061771106578E-2</v>
      </c>
      <c r="AK1382" s="8">
        <v>1.1959596509916261E-2</v>
      </c>
      <c r="AL1382" s="8">
        <v>-6.2125366882972042E-3</v>
      </c>
      <c r="AM1382" s="8">
        <v>2.3358758719779475E-8</v>
      </c>
      <c r="AN1382" s="8">
        <v>0.95855995741850497</v>
      </c>
      <c r="AO1382" s="8">
        <v>0.82497574855307465</v>
      </c>
      <c r="AP1382" s="8">
        <v>7.8819646588253647E-2</v>
      </c>
      <c r="AQ1382" s="8">
        <v>-2.8777061771106578E-2</v>
      </c>
    </row>
    <row r="1383" spans="32:43" x14ac:dyDescent="0.25">
      <c r="AF1383" t="str">
        <v>Spain</v>
      </c>
      <c r="AG1383">
        <v>81.900000000000006</v>
      </c>
      <c r="AH1383" s="8">
        <v>79.41346879134332</v>
      </c>
      <c r="AI1383" s="8">
        <v>2.486531208656686</v>
      </c>
      <c r="AJ1383" s="8">
        <v>2.5200477405083248</v>
      </c>
      <c r="AK1383" s="8">
        <v>1.3299959089218804E-2</v>
      </c>
      <c r="AL1383" s="8">
        <v>0.54367142408008429</v>
      </c>
      <c r="AM1383" s="8">
        <v>1.9920864272611149E-4</v>
      </c>
      <c r="AN1383" s="8">
        <v>0.95855995741850497</v>
      </c>
      <c r="AO1383" s="8">
        <v>0.82639540740344342</v>
      </c>
      <c r="AP1383" s="8">
        <v>0.73734077879911419</v>
      </c>
      <c r="AQ1383" s="8">
        <v>2.5200477405083248</v>
      </c>
    </row>
    <row r="1384" spans="32:43" x14ac:dyDescent="0.25">
      <c r="AF1384" t="str">
        <v>Spain</v>
      </c>
      <c r="AG1384">
        <v>81.599999999999994</v>
      </c>
      <c r="AH1384" s="8">
        <v>81.407764367234506</v>
      </c>
      <c r="AI1384" s="8">
        <v>0.19223563276548816</v>
      </c>
      <c r="AJ1384" s="8">
        <v>0.19472545474823397</v>
      </c>
      <c r="AK1384" s="8">
        <v>1.278632003178508E-2</v>
      </c>
      <c r="AL1384" s="8">
        <v>4.2020718540060349E-2</v>
      </c>
      <c r="AM1384" s="8">
        <v>1.1434873345588244E-6</v>
      </c>
      <c r="AN1384" s="8">
        <v>0.98537673313779217</v>
      </c>
      <c r="AO1384" s="8">
        <v>0.82695500075195338</v>
      </c>
      <c r="AP1384" s="8">
        <v>0.20498955714879807</v>
      </c>
      <c r="AQ1384" s="8">
        <v>0.19472545474823397</v>
      </c>
    </row>
    <row r="1385" spans="32:43" x14ac:dyDescent="0.25">
      <c r="AF1385" t="str">
        <v>Spain</v>
      </c>
      <c r="AG1385">
        <v>81.3</v>
      </c>
      <c r="AH1385" s="8">
        <v>83.104083196842424</v>
      </c>
      <c r="AI1385" s="8">
        <v>-1.8040831968424271</v>
      </c>
      <c r="AJ1385" s="8">
        <v>-1.8285822854251088</v>
      </c>
      <c r="AK1385" s="8">
        <v>1.3397859520981912E-2</v>
      </c>
      <c r="AL1385" s="8">
        <v>-0.39447610386722565</v>
      </c>
      <c r="AM1385" s="8">
        <v>1.0565858034003902E-4</v>
      </c>
      <c r="AN1385" s="8">
        <v>0.98537673313779217</v>
      </c>
      <c r="AO1385" s="8">
        <v>0.82791900401975205</v>
      </c>
      <c r="AP1385" s="8">
        <v>0.62807332682356898</v>
      </c>
      <c r="AQ1385" s="8">
        <v>-1.8285822854251088</v>
      </c>
    </row>
    <row r="1386" spans="32:43" x14ac:dyDescent="0.25">
      <c r="AF1386" t="str">
        <v>Spain</v>
      </c>
      <c r="AG1386">
        <v>89</v>
      </c>
      <c r="AH1386" s="8">
        <v>78.291720655971048</v>
      </c>
      <c r="AI1386" s="8">
        <v>10.708279344028952</v>
      </c>
      <c r="AJ1386" s="8">
        <v>10.856441121341868</v>
      </c>
      <c r="AK1386" s="8">
        <v>1.364736156691867E-2</v>
      </c>
      <c r="AL1386" s="8">
        <v>2.3417404185798461</v>
      </c>
      <c r="AM1386" s="8">
        <v>3.793708829258227E-3</v>
      </c>
      <c r="AN1386" s="8">
        <v>0.99032898964496086</v>
      </c>
      <c r="AO1386" s="8">
        <v>0.83192109693030525</v>
      </c>
      <c r="AP1386" s="8">
        <v>1.5302746219485723</v>
      </c>
      <c r="AQ1386" s="8">
        <v>10.856441121341868</v>
      </c>
    </row>
    <row r="1387" spans="32:43" x14ac:dyDescent="0.25">
      <c r="AF1387" t="str">
        <v>Spain</v>
      </c>
      <c r="AG1387">
        <v>88</v>
      </c>
      <c r="AH1387" s="8">
        <v>80.374962417811616</v>
      </c>
      <c r="AI1387" s="8">
        <v>7.6250375821883836</v>
      </c>
      <c r="AJ1387" s="8">
        <v>7.7257726638943121</v>
      </c>
      <c r="AK1387" s="8">
        <v>1.3038835866437604E-2</v>
      </c>
      <c r="AL1387" s="8">
        <v>1.6669674584019356</v>
      </c>
      <c r="AM1387" s="8">
        <v>1.8355364051367896E-3</v>
      </c>
      <c r="AN1387" s="8">
        <v>0.99032898964496086</v>
      </c>
      <c r="AO1387" s="8">
        <v>0.83315651939757251</v>
      </c>
      <c r="AP1387" s="8">
        <v>1.2911109396182558</v>
      </c>
      <c r="AQ1387" s="8">
        <v>7.7257726638943121</v>
      </c>
    </row>
    <row r="1388" spans="32:43" x14ac:dyDescent="0.25">
      <c r="AF1388" t="str">
        <v>Spain</v>
      </c>
      <c r="AG1388">
        <v>81</v>
      </c>
      <c r="AH1388" s="8">
        <v>77.678982256026373</v>
      </c>
      <c r="AI1388" s="8">
        <v>3.321017743973627</v>
      </c>
      <c r="AJ1388" s="8">
        <v>3.3698866650728903</v>
      </c>
      <c r="AK1388" s="8">
        <v>1.4501651229331815E-2</v>
      </c>
      <c r="AL1388" s="8">
        <v>0.72657158749611517</v>
      </c>
      <c r="AM1388" s="8">
        <v>3.8840819187272536E-4</v>
      </c>
      <c r="AN1388" s="8">
        <v>0.99032898964496086</v>
      </c>
      <c r="AO1388" s="8">
        <v>0.83394344446917046</v>
      </c>
      <c r="AP1388" s="8">
        <v>0.85239168666530007</v>
      </c>
      <c r="AQ1388" s="8">
        <v>3.3698866650728903</v>
      </c>
    </row>
    <row r="1389" spans="32:43" x14ac:dyDescent="0.25">
      <c r="AF1389" t="str">
        <v>Spain</v>
      </c>
      <c r="AG1389">
        <v>81</v>
      </c>
      <c r="AH1389" s="8">
        <v>79.398288070206078</v>
      </c>
      <c r="AI1389" s="8">
        <v>1.6017119297939217</v>
      </c>
      <c r="AJ1389" s="8">
        <v>1.6236416272180667</v>
      </c>
      <c r="AK1389" s="8">
        <v>1.3506488782083746E-2</v>
      </c>
      <c r="AL1389" s="8">
        <v>0.35024541528381187</v>
      </c>
      <c r="AM1389" s="8">
        <v>8.3977540631862736E-5</v>
      </c>
      <c r="AN1389" s="8">
        <v>0.99032898964496086</v>
      </c>
      <c r="AO1389" s="8">
        <v>0.83807240732265231</v>
      </c>
      <c r="AP1389" s="8">
        <v>0.59181535573505684</v>
      </c>
      <c r="AQ1389" s="8">
        <v>1.6236416272180667</v>
      </c>
    </row>
    <row r="1390" spans="32:43" x14ac:dyDescent="0.25">
      <c r="AF1390" t="str">
        <v>Spain</v>
      </c>
      <c r="AG1390">
        <v>79.400000000000006</v>
      </c>
      <c r="AH1390" s="8">
        <v>78.691704320845716</v>
      </c>
      <c r="AI1390" s="8">
        <v>0.70829567915428981</v>
      </c>
      <c r="AJ1390" s="8">
        <v>0.71840351448015216</v>
      </c>
      <c r="AK1390" s="8">
        <v>1.4069857847475236E-2</v>
      </c>
      <c r="AL1390" s="8">
        <v>0.15492684815517735</v>
      </c>
      <c r="AM1390" s="8">
        <v>1.7126433834391529E-5</v>
      </c>
      <c r="AN1390" s="8">
        <v>1.0003070916314494</v>
      </c>
      <c r="AO1390" s="8">
        <v>0.83962936242207742</v>
      </c>
      <c r="AP1390" s="8">
        <v>0.39360747980085103</v>
      </c>
      <c r="AQ1390" s="8">
        <v>0.71840351448015216</v>
      </c>
    </row>
    <row r="1391" spans="32:43" x14ac:dyDescent="0.25">
      <c r="AF1391" t="str">
        <v>Spain</v>
      </c>
      <c r="AG1391">
        <v>79.5</v>
      </c>
      <c r="AH1391" s="8">
        <v>77.660223922234934</v>
      </c>
      <c r="AI1391" s="8">
        <v>1.839776077765066</v>
      </c>
      <c r="AJ1391" s="8">
        <v>1.8719143157848865</v>
      </c>
      <c r="AK1391" s="8">
        <v>1.7168648024546582E-2</v>
      </c>
      <c r="AL1391" s="8">
        <v>0.40305158361373516</v>
      </c>
      <c r="AM1391" s="8">
        <v>1.4188888091268688E-4</v>
      </c>
      <c r="AN1391" s="8">
        <v>1.0003070916314494</v>
      </c>
      <c r="AO1391" s="8">
        <v>0.84227476666838907</v>
      </c>
      <c r="AP1391" s="8">
        <v>0.63486343697974545</v>
      </c>
      <c r="AQ1391" s="8">
        <v>1.8719143157848865</v>
      </c>
    </row>
    <row r="1392" spans="32:43" x14ac:dyDescent="0.25">
      <c r="AF1392" t="str">
        <v>Spain</v>
      </c>
      <c r="AG1392">
        <v>79.400000000000006</v>
      </c>
      <c r="AH1392" s="8">
        <v>79.319527855967962</v>
      </c>
      <c r="AI1392" s="8">
        <v>8.0472144032043502E-2</v>
      </c>
      <c r="AJ1392" s="8">
        <v>8.1965097989817715E-2</v>
      </c>
      <c r="AK1392" s="8">
        <v>1.821450830156613E-2</v>
      </c>
      <c r="AL1392" s="8">
        <v>1.7638937959812154E-2</v>
      </c>
      <c r="AM1392" s="8">
        <v>2.8861288211598598E-7</v>
      </c>
      <c r="AN1392" s="8">
        <v>1.0003070916314494</v>
      </c>
      <c r="AO1392" s="8">
        <v>0.84493407568656653</v>
      </c>
      <c r="AP1392" s="8">
        <v>0.13281166349312906</v>
      </c>
      <c r="AQ1392" s="8">
        <v>8.1965097989817715E-2</v>
      </c>
    </row>
    <row r="1393" spans="32:43" x14ac:dyDescent="0.25">
      <c r="AF1393" t="str">
        <v>Spain</v>
      </c>
      <c r="AG1393">
        <v>79.099999999999994</v>
      </c>
      <c r="AH1393" s="8">
        <v>79.88136735071464</v>
      </c>
      <c r="AI1393" s="8">
        <v>-0.78136735071464614</v>
      </c>
      <c r="AJ1393" s="8">
        <v>-0.79688241774381041</v>
      </c>
      <c r="AK1393" s="8">
        <v>1.9469706802029262E-2</v>
      </c>
      <c r="AL1393" s="8">
        <v>-0.17137991292217411</v>
      </c>
      <c r="AM1393" s="8">
        <v>2.9160048087169252E-5</v>
      </c>
      <c r="AN1393" s="8">
        <v>1.0003070916314494</v>
      </c>
      <c r="AO1393" s="8">
        <v>0.85311502036308784</v>
      </c>
      <c r="AP1393" s="8">
        <v>0.4139805707061312</v>
      </c>
      <c r="AQ1393" s="8">
        <v>-0.79688241774381041</v>
      </c>
    </row>
    <row r="1394" spans="32:43" x14ac:dyDescent="0.25">
      <c r="AF1394" t="str">
        <v>Sri Lanka</v>
      </c>
      <c r="AG1394">
        <v>74.7</v>
      </c>
      <c r="AH1394" s="8">
        <v>72.597144419933969</v>
      </c>
      <c r="AI1394" s="8">
        <v>2.1028555800660342</v>
      </c>
      <c r="AJ1394" s="8">
        <v>2.120758205995481</v>
      </c>
      <c r="AK1394" s="8">
        <v>8.4416157762988459E-3</v>
      </c>
      <c r="AL1394" s="8">
        <v>0.45865429733232538</v>
      </c>
      <c r="AM1394" s="8">
        <v>8.9546420114703672E-5</v>
      </c>
      <c r="AN1394" s="8">
        <v>1.0003070916314494</v>
      </c>
      <c r="AO1394" s="8">
        <v>0.85949211499313949</v>
      </c>
      <c r="AP1394" s="8">
        <v>0.67724020652374539</v>
      </c>
      <c r="AQ1394" s="8">
        <v>2.120758205995481</v>
      </c>
    </row>
    <row r="1395" spans="32:43" x14ac:dyDescent="0.25">
      <c r="AF1395" t="str">
        <v>Sri Lanka</v>
      </c>
      <c r="AG1395">
        <v>74.599999999999994</v>
      </c>
      <c r="AH1395" s="8">
        <v>72.120690562412278</v>
      </c>
      <c r="AI1395" s="8">
        <v>2.479309437587716</v>
      </c>
      <c r="AJ1395" s="8">
        <v>2.5002137346927769</v>
      </c>
      <c r="AK1395" s="8">
        <v>8.3610040273734941E-3</v>
      </c>
      <c r="AL1395" s="8">
        <v>0.54074075162289714</v>
      </c>
      <c r="AM1395" s="8">
        <v>1.2326876381369309E-4</v>
      </c>
      <c r="AN1395" s="8">
        <v>1.0129215482717411</v>
      </c>
      <c r="AO1395" s="8">
        <v>0.86126551622431047</v>
      </c>
      <c r="AP1395" s="8">
        <v>0.73535076774482067</v>
      </c>
      <c r="AQ1395" s="8">
        <v>2.5002137346927769</v>
      </c>
    </row>
    <row r="1396" spans="32:43" x14ac:dyDescent="0.25">
      <c r="AF1396" t="str">
        <v>Sri Lanka</v>
      </c>
      <c r="AG1396">
        <v>74.5</v>
      </c>
      <c r="AH1396" s="8">
        <v>71.838498103874883</v>
      </c>
      <c r="AI1396" s="8">
        <v>2.6615018961251167</v>
      </c>
      <c r="AJ1396" s="8">
        <v>2.6843281564734558</v>
      </c>
      <c r="AK1396" s="8">
        <v>8.5035282639686991E-3</v>
      </c>
      <c r="AL1396" s="8">
        <v>0.5805188932893578</v>
      </c>
      <c r="AM1396" s="8">
        <v>1.4451426156418304E-4</v>
      </c>
      <c r="AN1396" s="8">
        <v>1.0129215482717411</v>
      </c>
      <c r="AO1396" s="8">
        <v>0.86325198810918635</v>
      </c>
      <c r="AP1396" s="8">
        <v>0.76191790456016839</v>
      </c>
      <c r="AQ1396" s="8">
        <v>2.6843281564734558</v>
      </c>
    </row>
    <row r="1397" spans="32:43" x14ac:dyDescent="0.25">
      <c r="AF1397" t="str">
        <v>Sri Lanka</v>
      </c>
      <c r="AG1397">
        <v>74.5</v>
      </c>
      <c r="AH1397" s="8">
        <v>71.898542431753299</v>
      </c>
      <c r="AI1397" s="8">
        <v>2.6014575682467012</v>
      </c>
      <c r="AJ1397" s="8">
        <v>2.6237718349233616</v>
      </c>
      <c r="AK1397" s="8">
        <v>8.504652111761107E-3</v>
      </c>
      <c r="AL1397" s="8">
        <v>0.56742252430860241</v>
      </c>
      <c r="AM1397" s="8">
        <v>1.3808579978381587E-4</v>
      </c>
      <c r="AN1397" s="8">
        <v>1.0129215482717411</v>
      </c>
      <c r="AO1397" s="8">
        <v>0.8709677922218414</v>
      </c>
      <c r="AP1397" s="8">
        <v>0.75327453448832482</v>
      </c>
      <c r="AQ1397" s="8">
        <v>2.6237718349233616</v>
      </c>
    </row>
    <row r="1398" spans="32:43" x14ac:dyDescent="0.25">
      <c r="AF1398" t="str">
        <v>Sri Lanka</v>
      </c>
      <c r="AG1398">
        <v>74.5</v>
      </c>
      <c r="AH1398" s="8">
        <v>71.978099249261547</v>
      </c>
      <c r="AI1398" s="8">
        <v>2.5219007507384532</v>
      </c>
      <c r="AJ1398" s="8">
        <v>2.5431218946941896</v>
      </c>
      <c r="AK1398" s="8">
        <v>8.3445248928141341E-3</v>
      </c>
      <c r="AL1398" s="8">
        <v>0.55002540463428151</v>
      </c>
      <c r="AM1398" s="8">
        <v>1.2728472929332649E-4</v>
      </c>
      <c r="AN1398" s="8">
        <v>1.0205681915260707</v>
      </c>
      <c r="AO1398" s="8">
        <v>0.87259791905538608</v>
      </c>
      <c r="AP1398" s="8">
        <v>0.74163697631272507</v>
      </c>
      <c r="AQ1398" s="8">
        <v>2.5431218946941896</v>
      </c>
    </row>
    <row r="1399" spans="32:43" x14ac:dyDescent="0.25">
      <c r="AF1399" t="str">
        <v>Sri Lanka</v>
      </c>
      <c r="AG1399">
        <v>71.8</v>
      </c>
      <c r="AH1399" s="8">
        <v>70.435670214676321</v>
      </c>
      <c r="AI1399" s="8">
        <v>1.364329785323676</v>
      </c>
      <c r="AJ1399" s="8">
        <v>1.3761987341170359</v>
      </c>
      <c r="AK1399" s="8">
        <v>8.6244439114203097E-3</v>
      </c>
      <c r="AL1399" s="8">
        <v>0.29760171016970843</v>
      </c>
      <c r="AM1399" s="8">
        <v>3.852421030998587E-5</v>
      </c>
      <c r="AN1399" s="8">
        <v>1.0205681915260707</v>
      </c>
      <c r="AO1399" s="8">
        <v>0.87267468625829359</v>
      </c>
      <c r="AP1399" s="8">
        <v>0.5455288353237695</v>
      </c>
      <c r="AQ1399" s="8">
        <v>1.3761987341170359</v>
      </c>
    </row>
    <row r="1400" spans="32:43" x14ac:dyDescent="0.25">
      <c r="AF1400" t="str">
        <v>Sri Lanka</v>
      </c>
      <c r="AG1400">
        <v>72.3</v>
      </c>
      <c r="AH1400" s="8">
        <v>70.466033517719495</v>
      </c>
      <c r="AI1400" s="8">
        <v>1.833966482280502</v>
      </c>
      <c r="AJ1400" s="8">
        <v>1.8504754507536165</v>
      </c>
      <c r="AK1400" s="8">
        <v>8.9214739197925122E-3</v>
      </c>
      <c r="AL1400" s="8">
        <v>0.4001036620106348</v>
      </c>
      <c r="AM1400" s="8">
        <v>7.2051595297060593E-5</v>
      </c>
      <c r="AN1400" s="8">
        <v>1.0205681915260707</v>
      </c>
      <c r="AO1400" s="8">
        <v>0.87442628049827231</v>
      </c>
      <c r="AP1400" s="8">
        <v>0.63253747873990418</v>
      </c>
      <c r="AQ1400" s="8">
        <v>1.8504754507536165</v>
      </c>
    </row>
    <row r="1401" spans="32:43" x14ac:dyDescent="0.25">
      <c r="AF1401" t="str">
        <v>Sri Lanka</v>
      </c>
      <c r="AG1401">
        <v>73.7</v>
      </c>
      <c r="AH1401" s="8">
        <v>70.957416340073337</v>
      </c>
      <c r="AI1401" s="8">
        <v>2.742583659926666</v>
      </c>
      <c r="AJ1401" s="8">
        <v>2.767099736040898</v>
      </c>
      <c r="AK1401" s="8">
        <v>8.8598454890928199E-3</v>
      </c>
      <c r="AL1401" s="8">
        <v>0.59831172517978359</v>
      </c>
      <c r="AM1401" s="8">
        <v>1.5999857284293783E-4</v>
      </c>
      <c r="AN1401" s="8">
        <v>1.0205681915260707</v>
      </c>
      <c r="AO1401" s="8">
        <v>0.87566600876062861</v>
      </c>
      <c r="AP1401" s="8">
        <v>0.77350612484956027</v>
      </c>
      <c r="AQ1401" s="8">
        <v>2.767099736040898</v>
      </c>
    </row>
    <row r="1402" spans="32:43" x14ac:dyDescent="0.25">
      <c r="AF1402" t="str">
        <v>Sri Lanka</v>
      </c>
      <c r="AG1402">
        <v>73.8</v>
      </c>
      <c r="AH1402" s="8">
        <v>71.394318253402631</v>
      </c>
      <c r="AI1402" s="8">
        <v>2.4056817465973666</v>
      </c>
      <c r="AJ1402" s="8">
        <v>2.428175061865034</v>
      </c>
      <c r="AK1402" s="8">
        <v>9.263465234006096E-3</v>
      </c>
      <c r="AL1402" s="8">
        <v>0.52492136438189607</v>
      </c>
      <c r="AM1402" s="8">
        <v>1.2881718361061674E-4</v>
      </c>
      <c r="AN1402" s="8">
        <v>1.0308575175648222</v>
      </c>
      <c r="AO1402" s="8">
        <v>0.87744216876653036</v>
      </c>
      <c r="AP1402" s="8">
        <v>0.72451457154559429</v>
      </c>
      <c r="AQ1402" s="8">
        <v>2.428175061865034</v>
      </c>
    </row>
    <row r="1403" spans="32:43" x14ac:dyDescent="0.25">
      <c r="AF1403" t="str">
        <v>Sri Lanka</v>
      </c>
      <c r="AG1403">
        <v>74.2</v>
      </c>
      <c r="AH1403" s="8">
        <v>70.644664467987212</v>
      </c>
      <c r="AI1403" s="8">
        <v>3.5553355320127906</v>
      </c>
      <c r="AJ1403" s="8">
        <v>3.5895885377756667</v>
      </c>
      <c r="AK1403" s="8">
        <v>9.5423209101567919E-3</v>
      </c>
      <c r="AL1403" s="8">
        <v>0.77588578771629313</v>
      </c>
      <c r="AM1403" s="8">
        <v>2.8999044757467091E-4</v>
      </c>
      <c r="AN1403" s="8">
        <v>1.0308575175648222</v>
      </c>
      <c r="AO1403" s="8">
        <v>0.87889419420847237</v>
      </c>
      <c r="AP1403" s="8">
        <v>0.88084379302819249</v>
      </c>
      <c r="AQ1403" s="8">
        <v>3.5895885377756667</v>
      </c>
    </row>
    <row r="1404" spans="32:43" x14ac:dyDescent="0.25">
      <c r="AF1404" t="str">
        <v>Sri Lanka</v>
      </c>
      <c r="AG1404">
        <v>69.099999999999994</v>
      </c>
      <c r="AH1404" s="8">
        <v>69.039592493786699</v>
      </c>
      <c r="AI1404" s="8">
        <v>6.0407506213294937E-2</v>
      </c>
      <c r="AJ1404" s="8">
        <v>6.1031839147068695E-2</v>
      </c>
      <c r="AK1404" s="8">
        <v>1.0229626740713095E-2</v>
      </c>
      <c r="AL1404" s="8">
        <v>1.3187389923018379E-2</v>
      </c>
      <c r="AM1404" s="8">
        <v>8.9869647221688891E-8</v>
      </c>
      <c r="AN1404" s="8">
        <v>1.0308575175648222</v>
      </c>
      <c r="AO1404" s="8">
        <v>0.88055197389079998</v>
      </c>
      <c r="AP1404" s="8">
        <v>0.11483636150200154</v>
      </c>
      <c r="AQ1404" s="8">
        <v>6.1031839147068695E-2</v>
      </c>
    </row>
    <row r="1405" spans="32:43" x14ac:dyDescent="0.25">
      <c r="AF1405" t="str">
        <v>Sri Lanka</v>
      </c>
      <c r="AG1405">
        <v>73.900000000000006</v>
      </c>
      <c r="AH1405" s="8">
        <v>70.301647114919419</v>
      </c>
      <c r="AI1405" s="8">
        <v>3.5983528850805868</v>
      </c>
      <c r="AJ1405" s="8">
        <v>3.6382410322992289</v>
      </c>
      <c r="AK1405" s="8">
        <v>1.0963580165395011E-2</v>
      </c>
      <c r="AL1405" s="8">
        <v>0.78583754613847856</v>
      </c>
      <c r="AM1405" s="8">
        <v>3.4227538410400767E-4</v>
      </c>
      <c r="AN1405" s="8">
        <v>1.0386467129748296</v>
      </c>
      <c r="AO1405" s="8">
        <v>0.88228599840214161</v>
      </c>
      <c r="AP1405" s="8">
        <v>0.88647478595754692</v>
      </c>
      <c r="AQ1405" s="8">
        <v>3.6382410322992289</v>
      </c>
    </row>
    <row r="1406" spans="32:43" x14ac:dyDescent="0.25">
      <c r="AF1406" t="str">
        <v>Suriname</v>
      </c>
      <c r="AG1406">
        <v>71.400000000000006</v>
      </c>
      <c r="AH1406" s="8">
        <v>70.04048940244607</v>
      </c>
      <c r="AI1406" s="8">
        <v>1.3595105975539354</v>
      </c>
      <c r="AJ1406" s="8">
        <v>1.370321637616736</v>
      </c>
      <c r="AK1406" s="8">
        <v>7.889417904546097E-3</v>
      </c>
      <c r="AL1406" s="8">
        <v>0.29644062594369347</v>
      </c>
      <c r="AM1406" s="8">
        <v>3.4940597471930309E-5</v>
      </c>
      <c r="AN1406" s="8">
        <v>1.0386467129748296</v>
      </c>
      <c r="AO1406" s="8">
        <v>0.88384224537078293</v>
      </c>
      <c r="AP1406" s="8">
        <v>0.54446361305756097</v>
      </c>
      <c r="AQ1406" s="8">
        <v>1.370321637616736</v>
      </c>
    </row>
    <row r="1407" spans="32:43" x14ac:dyDescent="0.25">
      <c r="AF1407" t="str">
        <v>Suriname</v>
      </c>
      <c r="AG1407">
        <v>71.2</v>
      </c>
      <c r="AH1407" s="8">
        <v>69.859041555195148</v>
      </c>
      <c r="AI1407" s="8">
        <v>1.3409584448048548</v>
      </c>
      <c r="AJ1407" s="8">
        <v>1.3517924418839318</v>
      </c>
      <c r="AK1407" s="8">
        <v>8.0145418360069772E-3</v>
      </c>
      <c r="AL1407" s="8">
        <v>0.29241377808001745</v>
      </c>
      <c r="AM1407" s="8">
        <v>3.4541330562140608E-5</v>
      </c>
      <c r="AN1407" s="8">
        <v>1.0386467129748296</v>
      </c>
      <c r="AO1407" s="8">
        <v>0.89174631454199038</v>
      </c>
      <c r="AP1407" s="8">
        <v>0.54075297325120408</v>
      </c>
      <c r="AQ1407" s="8">
        <v>1.3517924418839318</v>
      </c>
    </row>
    <row r="1408" spans="32:43" x14ac:dyDescent="0.25">
      <c r="AF1408" t="str">
        <v>Suriname</v>
      </c>
      <c r="AG1408">
        <v>71.3</v>
      </c>
      <c r="AH1408" s="8">
        <v>69.780389018688567</v>
      </c>
      <c r="AI1408" s="8">
        <v>1.5196109813114305</v>
      </c>
      <c r="AJ1408" s="8">
        <v>1.5318871963588334</v>
      </c>
      <c r="AK1408" s="8">
        <v>8.0137852686428292E-3</v>
      </c>
      <c r="AL1408" s="8">
        <v>0.33137120730951258</v>
      </c>
      <c r="AM1408" s="8">
        <v>4.4353879141715658E-5</v>
      </c>
      <c r="AN1408" s="8">
        <v>1.0464994400123697</v>
      </c>
      <c r="AO1408" s="8">
        <v>0.89235448972462983</v>
      </c>
      <c r="AP1408" s="8">
        <v>0.57564851021218888</v>
      </c>
      <c r="AQ1408" s="8">
        <v>1.5318871963588334</v>
      </c>
    </row>
    <row r="1409" spans="32:43" x14ac:dyDescent="0.25">
      <c r="AF1409" t="str">
        <v>Suriname</v>
      </c>
      <c r="AG1409">
        <v>76</v>
      </c>
      <c r="AH1409" s="8">
        <v>69.261031994864567</v>
      </c>
      <c r="AI1409" s="8">
        <v>6.7389680051354333</v>
      </c>
      <c r="AJ1409" s="8">
        <v>6.7927051116813582</v>
      </c>
      <c r="AK1409" s="8">
        <v>7.911002415446209E-3</v>
      </c>
      <c r="AL1409" s="8">
        <v>1.4694446875095315</v>
      </c>
      <c r="AM1409" s="8">
        <v>8.609092505816304E-4</v>
      </c>
      <c r="AN1409" s="8">
        <v>1.0491313979639725</v>
      </c>
      <c r="AO1409" s="8">
        <v>0.8929595024596535</v>
      </c>
      <c r="AP1409" s="8">
        <v>1.212206536655174</v>
      </c>
      <c r="AQ1409" s="8">
        <v>6.7927051116813582</v>
      </c>
    </row>
    <row r="1410" spans="32:43" x14ac:dyDescent="0.25">
      <c r="AF1410" t="str">
        <v>Suriname</v>
      </c>
      <c r="AG1410">
        <v>73</v>
      </c>
      <c r="AH1410" s="8">
        <v>74.014868631821386</v>
      </c>
      <c r="AI1410" s="8">
        <v>-1.0148686318213862</v>
      </c>
      <c r="AJ1410" s="8">
        <v>-1.0242317279265059</v>
      </c>
      <c r="AK1410" s="8">
        <v>9.1415798298639297E-3</v>
      </c>
      <c r="AL1410" s="8">
        <v>-0.22143139312898985</v>
      </c>
      <c r="AM1410" s="8">
        <v>2.2618200052784813E-5</v>
      </c>
      <c r="AN1410" s="8">
        <v>1.0491313979639725</v>
      </c>
      <c r="AO1410" s="8">
        <v>0.89509611079518558</v>
      </c>
      <c r="AP1410" s="8">
        <v>0.47056497227161931</v>
      </c>
      <c r="AQ1410" s="8">
        <v>-1.0242317279265059</v>
      </c>
    </row>
    <row r="1411" spans="32:43" x14ac:dyDescent="0.25">
      <c r="AF1411" t="str">
        <v>Suriname</v>
      </c>
      <c r="AG1411">
        <v>70</v>
      </c>
      <c r="AH1411" s="8">
        <v>68.546744100947848</v>
      </c>
      <c r="AI1411" s="8">
        <v>1.4532558990521522</v>
      </c>
      <c r="AJ1411" s="8">
        <v>1.4652351464767848</v>
      </c>
      <c r="AK1411" s="8">
        <v>8.1756484298354769E-3</v>
      </c>
      <c r="AL1411" s="8">
        <v>0.31692746457756449</v>
      </c>
      <c r="AM1411" s="8">
        <v>4.1397793847953665E-5</v>
      </c>
      <c r="AN1411" s="8">
        <v>1.0491313979639725</v>
      </c>
      <c r="AO1411" s="8">
        <v>0.90085173426505005</v>
      </c>
      <c r="AP1411" s="8">
        <v>0.56296311120495679</v>
      </c>
      <c r="AQ1411" s="8">
        <v>1.4652351464767848</v>
      </c>
    </row>
    <row r="1412" spans="32:43" x14ac:dyDescent="0.25">
      <c r="AF1412" t="str">
        <v>Suriname</v>
      </c>
      <c r="AG1412">
        <v>69.8</v>
      </c>
      <c r="AH1412" s="8">
        <v>68.019112769205265</v>
      </c>
      <c r="AI1412" s="8">
        <v>1.7808872307947325</v>
      </c>
      <c r="AJ1412" s="8">
        <v>1.7957176410686067</v>
      </c>
      <c r="AK1412" s="8">
        <v>8.2587651503210728E-3</v>
      </c>
      <c r="AL1412" s="8">
        <v>0.38839389951789993</v>
      </c>
      <c r="AM1412" s="8">
        <v>6.2810398637143115E-5</v>
      </c>
      <c r="AN1412" s="8">
        <v>1.0491313979639725</v>
      </c>
      <c r="AO1412" s="8">
        <v>0.90132330234140734</v>
      </c>
      <c r="AP1412" s="8">
        <v>0.62321256367141697</v>
      </c>
      <c r="AQ1412" s="8">
        <v>1.7957176410686067</v>
      </c>
    </row>
    <row r="1413" spans="32:43" x14ac:dyDescent="0.25">
      <c r="AF1413" t="str">
        <v>Suriname</v>
      </c>
      <c r="AG1413">
        <v>69.5</v>
      </c>
      <c r="AH1413" s="8">
        <v>73.12390063094773</v>
      </c>
      <c r="AI1413" s="8">
        <v>-3.6239006309477304</v>
      </c>
      <c r="AJ1413" s="8">
        <v>-3.6586007959668736</v>
      </c>
      <c r="AK1413" s="8">
        <v>9.484545309615516E-3</v>
      </c>
      <c r="AL1413" s="8">
        <v>-0.79082577905745288</v>
      </c>
      <c r="AM1413" s="8">
        <v>2.9942420114189661E-4</v>
      </c>
      <c r="AN1413" s="8">
        <v>1.0491313979639725</v>
      </c>
      <c r="AO1413" s="8">
        <v>0.90823571940138081</v>
      </c>
      <c r="AP1413" s="8">
        <v>0.88928385741418525</v>
      </c>
      <c r="AQ1413" s="8">
        <v>-3.6586007959668736</v>
      </c>
    </row>
    <row r="1414" spans="32:43" x14ac:dyDescent="0.25">
      <c r="AF1414" t="str">
        <v>Suriname</v>
      </c>
      <c r="AG1414">
        <v>69.3</v>
      </c>
      <c r="AH1414" s="8">
        <v>67.141522639228555</v>
      </c>
      <c r="AI1414" s="8">
        <v>2.1584773607714425</v>
      </c>
      <c r="AJ1414" s="8">
        <v>2.1778659961807794</v>
      </c>
      <c r="AK1414" s="8">
        <v>8.9025842009277309E-3</v>
      </c>
      <c r="AL1414" s="8">
        <v>0.47089544696097302</v>
      </c>
      <c r="AM1414" s="8">
        <v>9.9590688124219295E-5</v>
      </c>
      <c r="AN1414" s="8">
        <v>1.0491313979639725</v>
      </c>
      <c r="AO1414" s="8">
        <v>0.90847116173507259</v>
      </c>
      <c r="AP1414" s="8">
        <v>0.6862182210936788</v>
      </c>
      <c r="AQ1414" s="8">
        <v>2.1778659961807794</v>
      </c>
    </row>
    <row r="1415" spans="32:43" x14ac:dyDescent="0.25">
      <c r="AF1415" t="str">
        <v>Suriname</v>
      </c>
      <c r="AG1415">
        <v>68.900000000000006</v>
      </c>
      <c r="AH1415" s="8">
        <v>72.17511935090684</v>
      </c>
      <c r="AI1415" s="8">
        <v>-3.2751193509068344</v>
      </c>
      <c r="AJ1415" s="8">
        <v>-3.30911003018758</v>
      </c>
      <c r="AK1415" s="8">
        <v>1.027184921947691E-2</v>
      </c>
      <c r="AL1415" s="8">
        <v>-0.71499718968422299</v>
      </c>
      <c r="AM1415" s="8">
        <v>2.6528420117973375E-4</v>
      </c>
      <c r="AN1415" s="8">
        <v>1.0491313979639725</v>
      </c>
      <c r="AO1415" s="8">
        <v>0.90861123364006835</v>
      </c>
      <c r="AP1415" s="8">
        <v>0.84557506448819963</v>
      </c>
      <c r="AQ1415" s="8">
        <v>-3.30911003018758</v>
      </c>
    </row>
    <row r="1416" spans="32:43" x14ac:dyDescent="0.25">
      <c r="AF1416" t="str">
        <v>Swaziland</v>
      </c>
      <c r="AG1416">
        <v>58.4</v>
      </c>
      <c r="AH1416" s="8">
        <v>60.889587785002298</v>
      </c>
      <c r="AI1416" s="8">
        <v>-2.4895877850022998</v>
      </c>
      <c r="AJ1416" s="8">
        <v>-2.5137282779045758</v>
      </c>
      <c r="AK1416" s="8">
        <v>9.6034615652250375E-3</v>
      </c>
      <c r="AL1416" s="8">
        <v>-0.54332295353581495</v>
      </c>
      <c r="AM1416" s="8">
        <v>1.4312147352644919E-4</v>
      </c>
      <c r="AN1416" s="8">
        <v>1.0491313979639725</v>
      </c>
      <c r="AO1416" s="8">
        <v>0.90884252150860767</v>
      </c>
      <c r="AP1416" s="8">
        <v>0.73710443868953535</v>
      </c>
      <c r="AQ1416" s="8">
        <v>-2.5137282779045758</v>
      </c>
    </row>
    <row r="1417" spans="32:43" x14ac:dyDescent="0.25">
      <c r="AF1417" t="str">
        <v>Swaziland</v>
      </c>
      <c r="AG1417">
        <v>57.6</v>
      </c>
      <c r="AH1417" s="8">
        <v>60.389442937363455</v>
      </c>
      <c r="AI1417" s="8">
        <v>-2.7894429373634537</v>
      </c>
      <c r="AJ1417" s="8">
        <v>-2.8175924192328767</v>
      </c>
      <c r="AK1417" s="8">
        <v>9.9906152775236633E-3</v>
      </c>
      <c r="AL1417" s="8">
        <v>-0.60888179769752604</v>
      </c>
      <c r="AM1417" s="8">
        <v>1.8706343740602132E-4</v>
      </c>
      <c r="AN1417" s="8">
        <v>1.0491313979639725</v>
      </c>
      <c r="AO1417" s="8">
        <v>0.91102060138546237</v>
      </c>
      <c r="AP1417" s="8">
        <v>0.78030878355784639</v>
      </c>
      <c r="AQ1417" s="8">
        <v>-2.8175924192328767</v>
      </c>
    </row>
    <row r="1418" spans="32:43" x14ac:dyDescent="0.25">
      <c r="AF1418" t="str">
        <v>Swaziland</v>
      </c>
      <c r="AG1418">
        <v>56.5</v>
      </c>
      <c r="AH1418" s="8">
        <v>59.526364701577783</v>
      </c>
      <c r="AI1418" s="8">
        <v>-3.0263647015777835</v>
      </c>
      <c r="AJ1418" s="8">
        <v>-3.0582633383260087</v>
      </c>
      <c r="AK1418" s="8">
        <v>1.0430310676151735E-2</v>
      </c>
      <c r="AL1418" s="8">
        <v>-0.66074401193991705</v>
      </c>
      <c r="AM1418" s="8">
        <v>2.3008448607993604E-4</v>
      </c>
      <c r="AN1418" s="8">
        <v>1.0491313979639725</v>
      </c>
      <c r="AO1418" s="8">
        <v>0.91673982761531125</v>
      </c>
      <c r="AP1418" s="8">
        <v>0.8128616191824517</v>
      </c>
      <c r="AQ1418" s="8">
        <v>-3.0582633383260087</v>
      </c>
    </row>
    <row r="1419" spans="32:43" x14ac:dyDescent="0.25">
      <c r="AF1419" t="str">
        <v>Swaziland</v>
      </c>
      <c r="AG1419">
        <v>55</v>
      </c>
      <c r="AH1419" s="8">
        <v>58.660015543967944</v>
      </c>
      <c r="AI1419" s="8">
        <v>-3.660015543967944</v>
      </c>
      <c r="AJ1419" s="8">
        <v>-3.7000172509951401</v>
      </c>
      <c r="AK1419" s="8">
        <v>1.0811221762935669E-2</v>
      </c>
      <c r="AL1419" s="8">
        <v>-0.7992423805066452</v>
      </c>
      <c r="AM1419" s="8">
        <v>3.4907810409674761E-4</v>
      </c>
      <c r="AN1419" s="8">
        <v>1.0491313979639725</v>
      </c>
      <c r="AO1419" s="8">
        <v>0.91682468763757963</v>
      </c>
      <c r="AP1419" s="8">
        <v>0.89400356850889873</v>
      </c>
      <c r="AQ1419" s="8">
        <v>-3.7000172509951401</v>
      </c>
    </row>
    <row r="1420" spans="32:43" x14ac:dyDescent="0.25">
      <c r="AF1420" t="str">
        <v>Swaziland</v>
      </c>
      <c r="AG1420">
        <v>53.6</v>
      </c>
      <c r="AH1420" s="8">
        <v>57.38173206279037</v>
      </c>
      <c r="AI1420" s="8">
        <v>-3.7817320627903683</v>
      </c>
      <c r="AJ1420" s="8">
        <v>-3.8249943912682962</v>
      </c>
      <c r="AK1420" s="8">
        <v>1.1310429258847246E-2</v>
      </c>
      <c r="AL1420" s="8">
        <v>-0.8260302358587559</v>
      </c>
      <c r="AM1420" s="8">
        <v>3.90284252185383E-4</v>
      </c>
      <c r="AN1420" s="8">
        <v>1.0491313979639725</v>
      </c>
      <c r="AO1420" s="8">
        <v>0.91851984327838498</v>
      </c>
      <c r="AP1420" s="8">
        <v>0.90886205546207943</v>
      </c>
      <c r="AQ1420" s="8">
        <v>-3.8249943912682962</v>
      </c>
    </row>
    <row r="1421" spans="32:43" x14ac:dyDescent="0.25">
      <c r="AF1421" t="str">
        <v>Swaziland</v>
      </c>
      <c r="AG1421">
        <v>52.6</v>
      </c>
      <c r="AH1421" s="8">
        <v>71.121150997236384</v>
      </c>
      <c r="AI1421" s="8">
        <v>-18.521150997236383</v>
      </c>
      <c r="AJ1421" s="8">
        <v>-18.694035290099588</v>
      </c>
      <c r="AK1421" s="8">
        <v>9.2480992027850779E-3</v>
      </c>
      <c r="AL1421" s="8">
        <v>-4.0412961823394635</v>
      </c>
      <c r="AM1421" s="8">
        <v>7.6225262916467069E-3</v>
      </c>
      <c r="AN1421" s="8">
        <v>1.0491313979639725</v>
      </c>
      <c r="AO1421" s="8">
        <v>0.91933578005482541</v>
      </c>
      <c r="AP1421" s="8">
        <v>2.0102975357741113</v>
      </c>
      <c r="AQ1421" s="8">
        <v>-18.694035290099588</v>
      </c>
    </row>
    <row r="1422" spans="32:43" x14ac:dyDescent="0.25">
      <c r="AF1422" t="str">
        <v>Swaziland</v>
      </c>
      <c r="AG1422">
        <v>51.4</v>
      </c>
      <c r="AH1422" s="8">
        <v>56.44353108140669</v>
      </c>
      <c r="AI1422" s="8">
        <v>-5.0435310814066909</v>
      </c>
      <c r="AJ1422" s="8">
        <v>-5.1035013989442826</v>
      </c>
      <c r="AK1422" s="8">
        <v>1.1750818281346546E-2</v>
      </c>
      <c r="AL1422" s="8">
        <v>-1.1018859237960346</v>
      </c>
      <c r="AM1422" s="8">
        <v>7.2184661033852467E-4</v>
      </c>
      <c r="AN1422" s="8">
        <v>1.0491313979639725</v>
      </c>
      <c r="AO1422" s="8">
        <v>0.91950439666409045</v>
      </c>
      <c r="AP1422" s="8">
        <v>1.0497075420306528</v>
      </c>
      <c r="AQ1422" s="8">
        <v>-5.1035013989442826</v>
      </c>
    </row>
    <row r="1423" spans="32:43" x14ac:dyDescent="0.25">
      <c r="AF1423" t="str">
        <v>Swaziland</v>
      </c>
      <c r="AG1423">
        <v>50</v>
      </c>
      <c r="AH1423" s="8">
        <v>69.998881369400749</v>
      </c>
      <c r="AI1423" s="8">
        <v>-19.998881369400749</v>
      </c>
      <c r="AJ1423" s="8">
        <v>-20.188530009024532</v>
      </c>
      <c r="AK1423" s="8">
        <v>9.393880561834286E-3</v>
      </c>
      <c r="AL1423" s="8">
        <v>-4.3640565165099847</v>
      </c>
      <c r="AM1423" s="8">
        <v>9.0301458410414551E-3</v>
      </c>
      <c r="AN1423" s="8">
        <v>1.0491313979639725</v>
      </c>
      <c r="AO1423" s="8">
        <v>0.91993098734462464</v>
      </c>
      <c r="AP1423" s="8">
        <v>2.0890324354853815</v>
      </c>
      <c r="AQ1423" s="8">
        <v>-20.188530009024532</v>
      </c>
    </row>
    <row r="1424" spans="32:43" x14ac:dyDescent="0.25">
      <c r="AF1424" t="str">
        <v>Swaziland</v>
      </c>
      <c r="AG1424">
        <v>47.8</v>
      </c>
      <c r="AH1424" s="8">
        <v>52.752364457904484</v>
      </c>
      <c r="AI1424" s="8">
        <v>-4.952364457904487</v>
      </c>
      <c r="AJ1424" s="8">
        <v>-5.027700430542148</v>
      </c>
      <c r="AK1424" s="8">
        <v>1.4984180875219251E-2</v>
      </c>
      <c r="AL1424" s="8">
        <v>-1.0837426392158573</v>
      </c>
      <c r="AM1424" s="8">
        <v>8.9333042916657989E-4</v>
      </c>
      <c r="AN1424" s="8">
        <v>1.0491313979639725</v>
      </c>
      <c r="AO1424" s="8">
        <v>0.9201108251872766</v>
      </c>
      <c r="AP1424" s="8">
        <v>1.041029605350327</v>
      </c>
      <c r="AQ1424" s="8">
        <v>-5.027700430542148</v>
      </c>
    </row>
    <row r="1425" spans="32:43" x14ac:dyDescent="0.25">
      <c r="AF1425" t="str">
        <v>Swaziland</v>
      </c>
      <c r="AG1425">
        <v>46</v>
      </c>
      <c r="AH1425" s="8">
        <v>68.468772167142518</v>
      </c>
      <c r="AI1425" s="8">
        <v>-22.468772167142518</v>
      </c>
      <c r="AJ1425" s="8">
        <v>-22.704866200485135</v>
      </c>
      <c r="AK1425" s="8">
        <v>1.039838910557301E-2</v>
      </c>
      <c r="AL1425" s="8">
        <v>-4.9055116225892794</v>
      </c>
      <c r="AM1425" s="8">
        <v>1.2642829857782173E-2</v>
      </c>
      <c r="AN1425" s="8">
        <v>1.0491313979639725</v>
      </c>
      <c r="AO1425" s="8">
        <v>0.92418657774427837</v>
      </c>
      <c r="AP1425" s="8">
        <v>2.214838960870356</v>
      </c>
      <c r="AQ1425" s="8">
        <v>-22.704866200485135</v>
      </c>
    </row>
    <row r="1426" spans="32:43" x14ac:dyDescent="0.25">
      <c r="AF1426" t="str">
        <v>Swaziland</v>
      </c>
      <c r="AG1426">
        <v>45.6</v>
      </c>
      <c r="AH1426" s="8">
        <v>68.380407023972055</v>
      </c>
      <c r="AI1426" s="8">
        <v>-22.780407023972053</v>
      </c>
      <c r="AJ1426" s="8">
        <v>-23.043424436440258</v>
      </c>
      <c r="AK1426" s="8">
        <v>1.1413989843118824E-2</v>
      </c>
      <c r="AL1426" s="8">
        <v>-4.976103611800303</v>
      </c>
      <c r="AM1426" s="8">
        <v>1.4294594990569594E-2</v>
      </c>
      <c r="AN1426" s="8">
        <v>1.0950400512086551</v>
      </c>
      <c r="AO1426" s="8">
        <v>0.93072412781360148</v>
      </c>
      <c r="AP1426" s="8">
        <v>2.2307181829626761</v>
      </c>
      <c r="AQ1426" s="8">
        <v>-23.043424436440258</v>
      </c>
    </row>
    <row r="1427" spans="32:43" x14ac:dyDescent="0.25">
      <c r="AF1427" t="str">
        <v>Swaziland</v>
      </c>
      <c r="AG1427">
        <v>45.9</v>
      </c>
      <c r="AH1427" s="8">
        <v>69.519279218209704</v>
      </c>
      <c r="AI1427" s="8">
        <v>-23.619279218209705</v>
      </c>
      <c r="AJ1427" s="8">
        <v>-23.938983672663813</v>
      </c>
      <c r="AK1427" s="8">
        <v>1.3354971907983857E-2</v>
      </c>
      <c r="AL1427" s="8">
        <v>-5.1644174474533449</v>
      </c>
      <c r="AM1427" s="8">
        <v>1.8050728363726065E-2</v>
      </c>
      <c r="AN1427" s="8">
        <v>1.0950400512086551</v>
      </c>
      <c r="AO1427" s="8">
        <v>0.93116759456791554</v>
      </c>
      <c r="AP1427" s="8">
        <v>2.2725354667096718</v>
      </c>
      <c r="AQ1427" s="8">
        <v>-23.938983672663813</v>
      </c>
    </row>
    <row r="1428" spans="32:43" x14ac:dyDescent="0.25">
      <c r="AF1428" t="str">
        <v>Swaziland</v>
      </c>
      <c r="AG1428">
        <v>46.4</v>
      </c>
      <c r="AH1428" s="8">
        <v>50.553337484894548</v>
      </c>
      <c r="AI1428" s="8">
        <v>-4.1533374848945499</v>
      </c>
      <c r="AJ1428" s="8">
        <v>-4.2354422235810105</v>
      </c>
      <c r="AK1428" s="8">
        <v>1.9385163190124222E-2</v>
      </c>
      <c r="AL1428" s="8">
        <v>-0.91092612375130921</v>
      </c>
      <c r="AM1428" s="8">
        <v>8.2017649692735835E-4</v>
      </c>
      <c r="AN1428" s="8">
        <v>1.0950400512086551</v>
      </c>
      <c r="AO1428" s="8">
        <v>0.93494596984988954</v>
      </c>
      <c r="AP1428" s="8">
        <v>0.95442449871705892</v>
      </c>
      <c r="AQ1428" s="8">
        <v>-4.2354422235810105</v>
      </c>
    </row>
    <row r="1429" spans="32:43" x14ac:dyDescent="0.25">
      <c r="AF1429" t="str">
        <v>Swaziland</v>
      </c>
      <c r="AG1429">
        <v>47.1</v>
      </c>
      <c r="AH1429" s="8">
        <v>52.11853840518328</v>
      </c>
      <c r="AI1429" s="8">
        <v>-5.0185384051832784</v>
      </c>
      <c r="AJ1429" s="8">
        <v>-5.1304282662273089</v>
      </c>
      <c r="AK1429" s="8">
        <v>2.1809068412588738E-2</v>
      </c>
      <c r="AL1429" s="8">
        <v>-1.102048229342661</v>
      </c>
      <c r="AM1429" s="8">
        <v>1.3538940794047803E-3</v>
      </c>
      <c r="AN1429" s="8">
        <v>1.1033838166983498</v>
      </c>
      <c r="AO1429" s="8">
        <v>0.93564963975133597</v>
      </c>
      <c r="AP1429" s="8">
        <v>1.0497848490727331</v>
      </c>
      <c r="AQ1429" s="8">
        <v>-5.1304282662273089</v>
      </c>
    </row>
    <row r="1430" spans="32:43" x14ac:dyDescent="0.25">
      <c r="AF1430" t="str">
        <v>Swaziland</v>
      </c>
      <c r="AG1430">
        <v>48.4</v>
      </c>
      <c r="AH1430" s="8">
        <v>54.019668116786093</v>
      </c>
      <c r="AI1430" s="8">
        <v>-5.6196681167860945</v>
      </c>
      <c r="AJ1430" s="8">
        <v>-5.7441008099280584</v>
      </c>
      <c r="AK1430" s="8">
        <v>2.1662693128034101E-2</v>
      </c>
      <c r="AL1430" s="8">
        <v>-1.2339612616865376</v>
      </c>
      <c r="AM1430" s="8">
        <v>1.6857644419177756E-3</v>
      </c>
      <c r="AN1430" s="8">
        <v>1.1033838166983498</v>
      </c>
      <c r="AO1430" s="8">
        <v>0.93952419866222658</v>
      </c>
      <c r="AP1430" s="8">
        <v>1.110838089771204</v>
      </c>
      <c r="AQ1430" s="8">
        <v>-5.7441008099280584</v>
      </c>
    </row>
    <row r="1431" spans="32:43" x14ac:dyDescent="0.25">
      <c r="AF1431" t="str">
        <v>Sweden</v>
      </c>
      <c r="AG1431">
        <v>82.3</v>
      </c>
      <c r="AH1431" s="8">
        <v>79.132834481070176</v>
      </c>
      <c r="AI1431" s="8">
        <v>3.1671655189298207</v>
      </c>
      <c r="AJ1431" s="8">
        <v>3.2078049585640409</v>
      </c>
      <c r="AK1431" s="8">
        <v>1.266892475046622E-2</v>
      </c>
      <c r="AL1431" s="8">
        <v>0.69226842383738885</v>
      </c>
      <c r="AM1431" s="8">
        <v>3.0746522288279098E-4</v>
      </c>
      <c r="AN1431" s="8">
        <v>1.1033838166983498</v>
      </c>
      <c r="AO1431" s="8">
        <v>0.94110487846721191</v>
      </c>
      <c r="AP1431" s="8">
        <v>0.83202669658935158</v>
      </c>
      <c r="AQ1431" s="8">
        <v>3.2078049585640409</v>
      </c>
    </row>
    <row r="1432" spans="32:43" x14ac:dyDescent="0.25">
      <c r="AF1432" t="str">
        <v>Sweden</v>
      </c>
      <c r="AG1432">
        <v>81.900000000000006</v>
      </c>
      <c r="AH1432" s="8">
        <v>78.914764154757052</v>
      </c>
      <c r="AI1432" s="8">
        <v>2.9852358452429542</v>
      </c>
      <c r="AJ1432" s="8">
        <v>3.0229177832443055</v>
      </c>
      <c r="AK1432" s="8">
        <v>1.2465419407109938E-2</v>
      </c>
      <c r="AL1432" s="8">
        <v>0.65243561008422757</v>
      </c>
      <c r="AM1432" s="8">
        <v>2.6865807652077969E-4</v>
      </c>
      <c r="AN1432" s="8">
        <v>1.1118051137279645</v>
      </c>
      <c r="AO1432" s="8">
        <v>0.94298185745309204</v>
      </c>
      <c r="AP1432" s="8">
        <v>0.80773486372957037</v>
      </c>
      <c r="AQ1432" s="8">
        <v>3.0229177832443055</v>
      </c>
    </row>
    <row r="1433" spans="32:43" x14ac:dyDescent="0.25">
      <c r="AF1433" t="str">
        <v>Sweden</v>
      </c>
      <c r="AG1433">
        <v>81.7</v>
      </c>
      <c r="AH1433" s="8">
        <v>82.246609314386305</v>
      </c>
      <c r="AI1433" s="8">
        <v>-0.546609314386302</v>
      </c>
      <c r="AJ1433" s="8">
        <v>-0.5578589786215048</v>
      </c>
      <c r="AK1433" s="8">
        <v>2.0165785021514317E-2</v>
      </c>
      <c r="AL1433" s="8">
        <v>-0.11993222557143124</v>
      </c>
      <c r="AM1433" s="8">
        <v>1.4801452052355468E-5</v>
      </c>
      <c r="AN1433" s="8">
        <v>1.1118051137279645</v>
      </c>
      <c r="AO1433" s="8">
        <v>0.94385765576716751</v>
      </c>
      <c r="AP1433" s="8">
        <v>0.34631232373600457</v>
      </c>
      <c r="AQ1433" s="8">
        <v>-0.5578589786215048</v>
      </c>
    </row>
    <row r="1434" spans="32:43" x14ac:dyDescent="0.25">
      <c r="AF1434" t="str">
        <v>Sweden</v>
      </c>
      <c r="AG1434">
        <v>81.7</v>
      </c>
      <c r="AH1434" s="8">
        <v>82.821799879122423</v>
      </c>
      <c r="AI1434" s="8">
        <v>-1.1217998791224204</v>
      </c>
      <c r="AJ1434" s="8">
        <v>-1.1459052779334653</v>
      </c>
      <c r="AK1434" s="8">
        <v>2.1036118146271821E-2</v>
      </c>
      <c r="AL1434" s="8">
        <v>-0.24624488584973103</v>
      </c>
      <c r="AM1434" s="8">
        <v>6.514834322045601E-5</v>
      </c>
      <c r="AN1434" s="8">
        <v>1.1118051137279645</v>
      </c>
      <c r="AO1434" s="8">
        <v>0.94550434735834676</v>
      </c>
      <c r="AP1434" s="8">
        <v>0.49623067806185767</v>
      </c>
      <c r="AQ1434" s="8">
        <v>-1.1459052779334653</v>
      </c>
    </row>
    <row r="1435" spans="32:43" x14ac:dyDescent="0.25">
      <c r="AF1435" t="str">
        <v>Syrian Arab Republic</v>
      </c>
      <c r="AG1435">
        <v>73.8</v>
      </c>
      <c r="AH1435" s="8">
        <v>69.155622555206861</v>
      </c>
      <c r="AI1435" s="8">
        <v>4.6443774447931361</v>
      </c>
      <c r="AJ1435" s="8">
        <v>4.6845812330837928</v>
      </c>
      <c r="AK1435" s="8">
        <v>8.5821520196354764E-3</v>
      </c>
      <c r="AL1435" s="8">
        <v>1.0130579896456076</v>
      </c>
      <c r="AM1435" s="8">
        <v>4.4419952163070992E-4</v>
      </c>
      <c r="AN1435" s="8">
        <v>1.1118051137279645</v>
      </c>
      <c r="AO1435" s="8">
        <v>0.94564192366270783</v>
      </c>
      <c r="AP1435" s="8">
        <v>1.0065078189689376</v>
      </c>
      <c r="AQ1435" s="8">
        <v>4.6845812330837928</v>
      </c>
    </row>
    <row r="1436" spans="32:43" x14ac:dyDescent="0.25">
      <c r="AF1436" t="str">
        <v>Syrian Arab Republic</v>
      </c>
      <c r="AG1436">
        <v>73.7</v>
      </c>
      <c r="AH1436" s="8">
        <v>69.60722660837834</v>
      </c>
      <c r="AI1436" s="8">
        <v>4.0927733916216624</v>
      </c>
      <c r="AJ1436" s="8">
        <v>4.1302419792817133</v>
      </c>
      <c r="AK1436" s="8">
        <v>9.0717657338243579E-3</v>
      </c>
      <c r="AL1436" s="8">
        <v>0.8929595024596535</v>
      </c>
      <c r="AM1436" s="8">
        <v>3.6499183943065075E-4</v>
      </c>
      <c r="AN1436" s="8">
        <v>1.1231576917613038</v>
      </c>
      <c r="AO1436" s="8">
        <v>0.94719754831758352</v>
      </c>
      <c r="AP1436" s="8">
        <v>0.94496534458129922</v>
      </c>
      <c r="AQ1436" s="8">
        <v>4.1302419792817133</v>
      </c>
    </row>
    <row r="1437" spans="32:43" x14ac:dyDescent="0.25">
      <c r="AF1437" t="str">
        <v>Syrian Arab Republic</v>
      </c>
      <c r="AG1437">
        <v>73.5</v>
      </c>
      <c r="AH1437" s="8">
        <v>68.19242377796121</v>
      </c>
      <c r="AI1437" s="8">
        <v>5.3075762220387901</v>
      </c>
      <c r="AJ1437" s="8">
        <v>5.3575854443758262</v>
      </c>
      <c r="AK1437" s="8">
        <v>9.3342836724206891E-3</v>
      </c>
      <c r="AL1437" s="8">
        <v>1.158158071379783</v>
      </c>
      <c r="AM1437" s="8">
        <v>6.3191627691563869E-4</v>
      </c>
      <c r="AN1437" s="8">
        <v>1.1231576917613038</v>
      </c>
      <c r="AO1437" s="8">
        <v>0.95138121458988389</v>
      </c>
      <c r="AP1437" s="8">
        <v>1.0761775278176844</v>
      </c>
      <c r="AQ1437" s="8">
        <v>5.3575854443758262</v>
      </c>
    </row>
    <row r="1438" spans="32:43" x14ac:dyDescent="0.25">
      <c r="AF1438" t="str">
        <v>Syrian Arab Republic</v>
      </c>
      <c r="AG1438">
        <v>73.2</v>
      </c>
      <c r="AH1438" s="8">
        <v>67.948076463287947</v>
      </c>
      <c r="AI1438" s="8">
        <v>5.2519235367120558</v>
      </c>
      <c r="AJ1438" s="8">
        <v>5.3059625414227662</v>
      </c>
      <c r="AK1438" s="8">
        <v>1.0184580891560586E-2</v>
      </c>
      <c r="AL1438" s="8">
        <v>1.1465063181472794</v>
      </c>
      <c r="AM1438" s="8">
        <v>6.7625712861331866E-4</v>
      </c>
      <c r="AN1438" s="8">
        <v>1.128888636463274</v>
      </c>
      <c r="AO1438" s="8">
        <v>0.95245659583917475</v>
      </c>
      <c r="AP1438" s="8">
        <v>1.0707503528588163</v>
      </c>
      <c r="AQ1438" s="8">
        <v>5.3059625414227662</v>
      </c>
    </row>
    <row r="1439" spans="32:43" x14ac:dyDescent="0.25">
      <c r="AF1439" t="str">
        <v>Syrian Arab Republic</v>
      </c>
      <c r="AG1439">
        <v>73</v>
      </c>
      <c r="AH1439" s="8">
        <v>67.131702552975455</v>
      </c>
      <c r="AI1439" s="8">
        <v>5.8682974470245455</v>
      </c>
      <c r="AJ1439" s="8">
        <v>5.9333095858174971</v>
      </c>
      <c r="AK1439" s="8">
        <v>1.0957145898530429E-2</v>
      </c>
      <c r="AL1439" s="8">
        <v>1.2815623183078466</v>
      </c>
      <c r="AM1439" s="8">
        <v>9.0977039049540366E-4</v>
      </c>
      <c r="AN1439" s="8">
        <v>1.128888636463274</v>
      </c>
      <c r="AO1439" s="8">
        <v>0.95321122405516712</v>
      </c>
      <c r="AP1439" s="8">
        <v>1.1320610930103758</v>
      </c>
      <c r="AQ1439" s="8">
        <v>5.9333095858174971</v>
      </c>
    </row>
    <row r="1440" spans="32:43" x14ac:dyDescent="0.25">
      <c r="AF1440" t="str">
        <v>Syrian Arab Republic</v>
      </c>
      <c r="AG1440">
        <v>72.8</v>
      </c>
      <c r="AH1440" s="8">
        <v>67.102343455032837</v>
      </c>
      <c r="AI1440" s="8">
        <v>5.6976565449671597</v>
      </c>
      <c r="AJ1440" s="8">
        <v>5.7718560292383101</v>
      </c>
      <c r="AK1440" s="8">
        <v>1.285539415662498E-2</v>
      </c>
      <c r="AL1440" s="8">
        <v>1.2454922896299288</v>
      </c>
      <c r="AM1440" s="8">
        <v>1.0100821846352277E-3</v>
      </c>
      <c r="AN1440" s="8">
        <v>1.128888636463274</v>
      </c>
      <c r="AO1440" s="8">
        <v>0.95353693789640037</v>
      </c>
      <c r="AP1440" s="8">
        <v>1.1160162586763369</v>
      </c>
      <c r="AQ1440" s="8">
        <v>5.7718560292383101</v>
      </c>
    </row>
    <row r="1441" spans="32:43" x14ac:dyDescent="0.25">
      <c r="AF1441" t="str">
        <v>Syrian Arab Republic</v>
      </c>
      <c r="AG1441">
        <v>72.7</v>
      </c>
      <c r="AH1441" s="8">
        <v>67.727684794959686</v>
      </c>
      <c r="AI1441" s="8">
        <v>4.9723152050403172</v>
      </c>
      <c r="AJ1441" s="8">
        <v>5.0518331691039231</v>
      </c>
      <c r="AK1441" s="8">
        <v>1.5740417666585557E-2</v>
      </c>
      <c r="AL1441" s="8">
        <v>1.0885264618851627</v>
      </c>
      <c r="AM1441" s="8">
        <v>9.4744626276002501E-4</v>
      </c>
      <c r="AN1441" s="8">
        <v>1.128888636463274</v>
      </c>
      <c r="AO1441" s="8">
        <v>0.95489405631689661</v>
      </c>
      <c r="AP1441" s="8">
        <v>1.0433247154578305</v>
      </c>
      <c r="AQ1441" s="8">
        <v>5.0518331691039231</v>
      </c>
    </row>
    <row r="1442" spans="32:43" x14ac:dyDescent="0.25">
      <c r="AF1442" t="str">
        <v>Syrian Arab Republic</v>
      </c>
      <c r="AG1442">
        <v>72.599999999999994</v>
      </c>
      <c r="AH1442" s="8">
        <v>68.211534336347668</v>
      </c>
      <c r="AI1442" s="8">
        <v>4.388465663652326</v>
      </c>
      <c r="AJ1442" s="8">
        <v>4.4646272680557617</v>
      </c>
      <c r="AK1442" s="8">
        <v>1.7058894243729732E-2</v>
      </c>
      <c r="AL1442" s="8">
        <v>0.96135573475011338</v>
      </c>
      <c r="AM1442" s="8">
        <v>8.0197647050355629E-4</v>
      </c>
      <c r="AN1442" s="8">
        <v>1.1404631659072275</v>
      </c>
      <c r="AO1442" s="8">
        <v>0.95784044684903369</v>
      </c>
      <c r="AP1442" s="8">
        <v>0.98048749851801442</v>
      </c>
      <c r="AQ1442" s="8">
        <v>4.4646272680557617</v>
      </c>
    </row>
    <row r="1443" spans="32:43" x14ac:dyDescent="0.25">
      <c r="AF1443" t="str">
        <v>Tajikistan</v>
      </c>
      <c r="AG1443">
        <v>69.599999999999994</v>
      </c>
      <c r="AH1443" s="8">
        <v>67.8434838169957</v>
      </c>
      <c r="AI1443" s="8">
        <v>1.7565161830042939</v>
      </c>
      <c r="AJ1443" s="8">
        <v>1.7705803845645212</v>
      </c>
      <c r="AK1443" s="8">
        <v>7.9432719817950359E-3</v>
      </c>
      <c r="AL1443" s="8">
        <v>0.38301789685389509</v>
      </c>
      <c r="AM1443" s="8">
        <v>5.8731496274736574E-5</v>
      </c>
      <c r="AN1443" s="8">
        <v>1.1404631659072275</v>
      </c>
      <c r="AO1443" s="8">
        <v>0.95907453461023773</v>
      </c>
      <c r="AP1443" s="8">
        <v>0.6188843970031036</v>
      </c>
      <c r="AQ1443" s="8">
        <v>1.7705803845645212</v>
      </c>
    </row>
    <row r="1444" spans="32:43" x14ac:dyDescent="0.25">
      <c r="AF1444" t="str">
        <v>Tajikistan</v>
      </c>
      <c r="AG1444">
        <v>69.3</v>
      </c>
      <c r="AH1444" s="8">
        <v>67.511183341916052</v>
      </c>
      <c r="AI1444" s="8">
        <v>1.7888166580839453</v>
      </c>
      <c r="AJ1444" s="8">
        <v>1.8031634082708474</v>
      </c>
      <c r="AK1444" s="8">
        <v>7.9564337436616606E-3</v>
      </c>
      <c r="AL1444" s="8">
        <v>0.39006377845865925</v>
      </c>
      <c r="AM1444" s="8">
        <v>6.1013923996626113E-5</v>
      </c>
      <c r="AN1444" s="8">
        <v>1.1404631659072275</v>
      </c>
      <c r="AO1444" s="8">
        <v>0.96135573475011338</v>
      </c>
      <c r="AP1444" s="8">
        <v>0.62455086138653215</v>
      </c>
      <c r="AQ1444" s="8">
        <v>1.8031634082708474</v>
      </c>
    </row>
    <row r="1445" spans="32:43" x14ac:dyDescent="0.25">
      <c r="AF1445" t="str">
        <v>Tajikistan</v>
      </c>
      <c r="AG1445">
        <v>68.8</v>
      </c>
      <c r="AH1445" s="8">
        <v>67.294158197065229</v>
      </c>
      <c r="AI1445" s="8">
        <v>1.5058418029347678</v>
      </c>
      <c r="AJ1445" s="8">
        <v>1.5180243878036523</v>
      </c>
      <c r="AK1445" s="8">
        <v>8.0252892949308589E-3</v>
      </c>
      <c r="AL1445" s="8">
        <v>0.32837056050313962</v>
      </c>
      <c r="AM1445" s="8">
        <v>4.3617274976739884E-5</v>
      </c>
      <c r="AN1445" s="8">
        <v>1.1404631659072275</v>
      </c>
      <c r="AO1445" s="8">
        <v>0.96341592915567342</v>
      </c>
      <c r="AP1445" s="8">
        <v>0.5730362645619731</v>
      </c>
      <c r="AQ1445" s="8">
        <v>1.5180243878036523</v>
      </c>
    </row>
    <row r="1446" spans="32:43" x14ac:dyDescent="0.25">
      <c r="AF1446" t="str">
        <v>Tajikistan</v>
      </c>
      <c r="AG1446">
        <v>68.099999999999994</v>
      </c>
      <c r="AH1446" s="8">
        <v>67.363162327591141</v>
      </c>
      <c r="AI1446" s="8">
        <v>0.73683767240885345</v>
      </c>
      <c r="AJ1446" s="8">
        <v>0.74275285599456164</v>
      </c>
      <c r="AK1446" s="8">
        <v>7.9638651510637384E-3</v>
      </c>
      <c r="AL1446" s="8">
        <v>0.16067312534626191</v>
      </c>
      <c r="AM1446" s="8">
        <v>1.03622220244901E-5</v>
      </c>
      <c r="AN1446" s="8">
        <v>1.1521925343545227</v>
      </c>
      <c r="AO1446" s="8">
        <v>0.96344547701233241</v>
      </c>
      <c r="AP1446" s="8">
        <v>0.40084052358296052</v>
      </c>
      <c r="AQ1446" s="8">
        <v>0.74275285599456164</v>
      </c>
    </row>
    <row r="1447" spans="32:43" x14ac:dyDescent="0.25">
      <c r="AF1447" t="str">
        <v>Tajikistan</v>
      </c>
      <c r="AG1447">
        <v>67.3</v>
      </c>
      <c r="AH1447" s="8">
        <v>67.150822953355743</v>
      </c>
      <c r="AI1447" s="8">
        <v>0.14917704664425457</v>
      </c>
      <c r="AJ1447" s="8">
        <v>0.150375374379524</v>
      </c>
      <c r="AK1447" s="8">
        <v>7.9689094056386474E-3</v>
      </c>
      <c r="AL1447" s="8">
        <v>3.2529285824445961E-2</v>
      </c>
      <c r="AM1447" s="8">
        <v>4.2500365762663872E-7</v>
      </c>
      <c r="AN1447" s="8">
        <v>1.1521925343545227</v>
      </c>
      <c r="AO1447" s="8">
        <v>0.96389035821535574</v>
      </c>
      <c r="AP1447" s="8">
        <v>0.18035876974643059</v>
      </c>
      <c r="AQ1447" s="8">
        <v>0.150375374379524</v>
      </c>
    </row>
    <row r="1448" spans="32:43" x14ac:dyDescent="0.25">
      <c r="AF1448" t="str">
        <v>Tajikistan</v>
      </c>
      <c r="AG1448">
        <v>66.7</v>
      </c>
      <c r="AH1448" s="8">
        <v>67.327786629511195</v>
      </c>
      <c r="AI1448" s="8">
        <v>-0.62778662951119202</v>
      </c>
      <c r="AJ1448" s="8">
        <v>-0.63289751504116321</v>
      </c>
      <c r="AK1448" s="8">
        <v>8.0753761999503137E-3</v>
      </c>
      <c r="AL1448" s="8">
        <v>-0.13690140066161058</v>
      </c>
      <c r="AM1448" s="8">
        <v>7.6290397800001169E-6</v>
      </c>
      <c r="AN1448" s="8">
        <v>1.1521925343545227</v>
      </c>
      <c r="AO1448" s="8">
        <v>0.96482123342891479</v>
      </c>
      <c r="AP1448" s="8">
        <v>0.37000189278111884</v>
      </c>
      <c r="AQ1448" s="8">
        <v>-0.63289751504116321</v>
      </c>
    </row>
    <row r="1449" spans="32:43" x14ac:dyDescent="0.25">
      <c r="AF1449" t="str">
        <v>Tajikistan</v>
      </c>
      <c r="AG1449">
        <v>66.400000000000006</v>
      </c>
      <c r="AH1449" s="8">
        <v>66.517162694256939</v>
      </c>
      <c r="AI1449" s="8">
        <v>-0.11716269425693326</v>
      </c>
      <c r="AJ1449" s="8">
        <v>-0.1181553805034616</v>
      </c>
      <c r="AK1449" s="8">
        <v>8.4015323068529057E-3</v>
      </c>
      <c r="AL1449" s="8">
        <v>-2.5553864751921715E-2</v>
      </c>
      <c r="AM1449" s="8">
        <v>2.7663418241879976E-7</v>
      </c>
      <c r="AN1449" s="8">
        <v>1.1521925343545227</v>
      </c>
      <c r="AO1449" s="8">
        <v>0.96559042684203689</v>
      </c>
      <c r="AP1449" s="8">
        <v>0.15985576233568097</v>
      </c>
      <c r="AQ1449" s="8">
        <v>-0.1181553805034616</v>
      </c>
    </row>
    <row r="1450" spans="32:43" x14ac:dyDescent="0.25">
      <c r="AF1450" t="str">
        <v>Tajikistan</v>
      </c>
      <c r="AG1450">
        <v>66.099999999999994</v>
      </c>
      <c r="AH1450" s="8">
        <v>66.245949390637207</v>
      </c>
      <c r="AI1450" s="8">
        <v>-0.14594939063721313</v>
      </c>
      <c r="AJ1450" s="8">
        <v>-0.14719410788090523</v>
      </c>
      <c r="AK1450" s="8">
        <v>8.4562980245051871E-3</v>
      </c>
      <c r="AL1450" s="8">
        <v>-3.1833289670338258E-2</v>
      </c>
      <c r="AM1450" s="8">
        <v>4.3211711382317885E-7</v>
      </c>
      <c r="AN1450" s="8">
        <v>1.1521925343545227</v>
      </c>
      <c r="AO1450" s="8">
        <v>0.9674856758710344</v>
      </c>
      <c r="AP1450" s="8">
        <v>0.1784188601867478</v>
      </c>
      <c r="AQ1450" s="8">
        <v>-0.14719410788090523</v>
      </c>
    </row>
    <row r="1451" spans="32:43" x14ac:dyDescent="0.25">
      <c r="AF1451" t="str">
        <v>Tajikistan</v>
      </c>
      <c r="AG1451">
        <v>65.900000000000006</v>
      </c>
      <c r="AH1451" s="8">
        <v>66.446103990307478</v>
      </c>
      <c r="AI1451" s="8">
        <v>-0.54610399030747203</v>
      </c>
      <c r="AJ1451" s="8">
        <v>-0.55103462733827713</v>
      </c>
      <c r="AK1451" s="8">
        <v>8.9479622262978696E-3</v>
      </c>
      <c r="AL1451" s="8">
        <v>-0.11914128660670623</v>
      </c>
      <c r="AM1451" s="8">
        <v>6.4079963988891002E-6</v>
      </c>
      <c r="AN1451" s="8">
        <v>1.1521925343545227</v>
      </c>
      <c r="AO1451" s="8">
        <v>0.96820385794678221</v>
      </c>
      <c r="AP1451" s="8">
        <v>0.34516849017067913</v>
      </c>
      <c r="AQ1451" s="8">
        <v>-0.55103462733827713</v>
      </c>
    </row>
    <row r="1452" spans="32:43" x14ac:dyDescent="0.25">
      <c r="AF1452" t="str">
        <v>Tajikistan</v>
      </c>
      <c r="AG1452">
        <v>65.5</v>
      </c>
      <c r="AH1452" s="8">
        <v>65.278764483814143</v>
      </c>
      <c r="AI1452" s="8">
        <v>0.2212355161858568</v>
      </c>
      <c r="AJ1452" s="8">
        <v>0.22329910957565738</v>
      </c>
      <c r="AK1452" s="8">
        <v>9.2413865586928948E-3</v>
      </c>
      <c r="AL1452" s="8">
        <v>4.8273199558882394E-2</v>
      </c>
      <c r="AM1452" s="8">
        <v>1.086804565707121E-6</v>
      </c>
      <c r="AN1452" s="8">
        <v>1.1700898139672218</v>
      </c>
      <c r="AO1452" s="8">
        <v>0.96840732425502518</v>
      </c>
      <c r="AP1452" s="8">
        <v>0.21971162818313097</v>
      </c>
      <c r="AQ1452" s="8">
        <v>0.22329910957565738</v>
      </c>
    </row>
    <row r="1453" spans="32:43" x14ac:dyDescent="0.25">
      <c r="AF1453" t="str">
        <v>Tajikistan</v>
      </c>
      <c r="AG1453">
        <v>65.900000000000006</v>
      </c>
      <c r="AH1453" s="8">
        <v>66.258717040416428</v>
      </c>
      <c r="AI1453" s="8">
        <v>-0.35871704041642261</v>
      </c>
      <c r="AJ1453" s="8">
        <v>-0.36232436944278196</v>
      </c>
      <c r="AK1453" s="8">
        <v>9.9560761863935997E-3</v>
      </c>
      <c r="AL1453" s="8">
        <v>-7.8299671806655702E-2</v>
      </c>
      <c r="AM1453" s="8">
        <v>3.0826458690358763E-6</v>
      </c>
      <c r="AN1453" s="8">
        <v>1.1700898139672218</v>
      </c>
      <c r="AO1453" s="8">
        <v>0.97089688253923823</v>
      </c>
      <c r="AP1453" s="8">
        <v>0.27982078515838615</v>
      </c>
      <c r="AQ1453" s="8">
        <v>-0.36232436944278196</v>
      </c>
    </row>
    <row r="1454" spans="32:43" x14ac:dyDescent="0.25">
      <c r="AF1454" t="str">
        <v>Tajikistan</v>
      </c>
      <c r="AG1454">
        <v>65.2</v>
      </c>
      <c r="AH1454" s="8">
        <v>65.165029359922144</v>
      </c>
      <c r="AI1454" s="8">
        <v>3.4970640077858661E-2</v>
      </c>
      <c r="AJ1454" s="8">
        <v>3.5352383710299758E-2</v>
      </c>
      <c r="AK1454" s="8">
        <v>1.0798243070943925E-2</v>
      </c>
      <c r="AL1454" s="8">
        <v>7.6365343070359578E-3</v>
      </c>
      <c r="AM1454" s="8">
        <v>3.1829574935782946E-8</v>
      </c>
      <c r="AN1454" s="8">
        <v>1.1700898139672218</v>
      </c>
      <c r="AO1454" s="8">
        <v>0.9724565598302205</v>
      </c>
      <c r="AP1454" s="8">
        <v>8.7387266275104167E-2</v>
      </c>
      <c r="AQ1454" s="8">
        <v>3.5352383710299758E-2</v>
      </c>
    </row>
    <row r="1455" spans="32:43" x14ac:dyDescent="0.25">
      <c r="AF1455" t="str">
        <v>Tajikistan</v>
      </c>
      <c r="AG1455">
        <v>64.3</v>
      </c>
      <c r="AH1455" s="8">
        <v>64.499738063008024</v>
      </c>
      <c r="AI1455" s="8">
        <v>-0.19973806300802721</v>
      </c>
      <c r="AJ1455" s="8">
        <v>-0.20231321509723538</v>
      </c>
      <c r="AK1455" s="8">
        <v>1.2728541177947755E-2</v>
      </c>
      <c r="AL1455" s="8">
        <v>-4.3659394483899119E-2</v>
      </c>
      <c r="AM1455" s="8">
        <v>1.2287611462405723E-6</v>
      </c>
      <c r="AN1455" s="8">
        <v>1.1700898139672218</v>
      </c>
      <c r="AO1455" s="8">
        <v>0.97502057069188897</v>
      </c>
      <c r="AP1455" s="8">
        <v>0.2089483057693915</v>
      </c>
      <c r="AQ1455" s="8">
        <v>-0.20231321509723538</v>
      </c>
    </row>
    <row r="1456" spans="32:43" x14ac:dyDescent="0.25">
      <c r="AF1456" t="str">
        <v>Thailand</v>
      </c>
      <c r="AG1456">
        <v>74.599999999999994</v>
      </c>
      <c r="AH1456" s="8">
        <v>72.007686175784755</v>
      </c>
      <c r="AI1456" s="8">
        <v>2.592313824215239</v>
      </c>
      <c r="AJ1456" s="8">
        <v>2.6131820270009527</v>
      </c>
      <c r="AK1456" s="8">
        <v>7.9857440354674826E-3</v>
      </c>
      <c r="AL1456" s="8">
        <v>0.56528021395953942</v>
      </c>
      <c r="AM1456" s="8">
        <v>1.2861601391206227E-4</v>
      </c>
      <c r="AN1456" s="8">
        <v>1.1700898139672218</v>
      </c>
      <c r="AO1456" s="8">
        <v>0.97876744275573735</v>
      </c>
      <c r="AP1456" s="8">
        <v>0.75185119136670886</v>
      </c>
      <c r="AQ1456" s="8">
        <v>2.6131820270009527</v>
      </c>
    </row>
    <row r="1457" spans="32:43" x14ac:dyDescent="0.25">
      <c r="AF1457" t="str">
        <v>Thailand</v>
      </c>
      <c r="AG1457">
        <v>74.5</v>
      </c>
      <c r="AH1457" s="8">
        <v>71.847098678160108</v>
      </c>
      <c r="AI1457" s="8">
        <v>2.6529013218398916</v>
      </c>
      <c r="AJ1457" s="8">
        <v>2.6744812358173102</v>
      </c>
      <c r="AK1457" s="8">
        <v>8.068822352692271E-3</v>
      </c>
      <c r="AL1457" s="8">
        <v>0.57851615483457919</v>
      </c>
      <c r="AM1457" s="8">
        <v>1.3612240051928323E-4</v>
      </c>
      <c r="AN1457" s="8">
        <v>1.1852957183684145</v>
      </c>
      <c r="AO1457" s="8">
        <v>0.98006130416224024</v>
      </c>
      <c r="AP1457" s="8">
        <v>0.76060249462815932</v>
      </c>
      <c r="AQ1457" s="8">
        <v>2.6744812358173102</v>
      </c>
    </row>
    <row r="1458" spans="32:43" x14ac:dyDescent="0.25">
      <c r="AF1458" t="str">
        <v>Thailand</v>
      </c>
      <c r="AG1458">
        <v>74.3</v>
      </c>
      <c r="AH1458" s="8">
        <v>71.844606745233904</v>
      </c>
      <c r="AI1458" s="8">
        <v>2.4553932547660935</v>
      </c>
      <c r="AJ1458" s="8">
        <v>2.4757134824608622</v>
      </c>
      <c r="AK1458" s="8">
        <v>8.2078268906023155E-3</v>
      </c>
      <c r="AL1458" s="8">
        <v>0.53548324361640165</v>
      </c>
      <c r="AM1458" s="8">
        <v>1.18650421875063E-4</v>
      </c>
      <c r="AN1458" s="8">
        <v>1.1852957183684145</v>
      </c>
      <c r="AO1458" s="8">
        <v>0.98014764959439693</v>
      </c>
      <c r="AP1458" s="8">
        <v>0.73176720589023503</v>
      </c>
      <c r="AQ1458" s="8">
        <v>2.4757134824608622</v>
      </c>
    </row>
    <row r="1459" spans="32:43" x14ac:dyDescent="0.25">
      <c r="AF1459" t="str">
        <v>Thailand</v>
      </c>
      <c r="AG1459">
        <v>74.099999999999994</v>
      </c>
      <c r="AH1459" s="8">
        <v>71.332241023838549</v>
      </c>
      <c r="AI1459" s="8">
        <v>2.7677589761614456</v>
      </c>
      <c r="AJ1459" s="8">
        <v>2.7902708508893883</v>
      </c>
      <c r="AK1459" s="8">
        <v>8.0679890702249311E-3</v>
      </c>
      <c r="AL1459" s="8">
        <v>0.60356282183082333</v>
      </c>
      <c r="AM1459" s="8">
        <v>1.4814887586208492E-4</v>
      </c>
      <c r="AN1459" s="8">
        <v>1.1852957183684145</v>
      </c>
      <c r="AO1459" s="8">
        <v>0.98057987254710566</v>
      </c>
      <c r="AP1459" s="8">
        <v>0.77689305688159127</v>
      </c>
      <c r="AQ1459" s="8">
        <v>2.7902708508893883</v>
      </c>
    </row>
    <row r="1460" spans="32:43" x14ac:dyDescent="0.25">
      <c r="AF1460" t="str">
        <v>Thailand</v>
      </c>
      <c r="AG1460">
        <v>73.900000000000006</v>
      </c>
      <c r="AH1460" s="8">
        <v>70.56252708924103</v>
      </c>
      <c r="AI1460" s="8">
        <v>3.3374729107589758</v>
      </c>
      <c r="AJ1460" s="8">
        <v>3.3653121671163011</v>
      </c>
      <c r="AK1460" s="8">
        <v>8.2724142590256122E-3</v>
      </c>
      <c r="AL1460" s="8">
        <v>0.72787485700805443</v>
      </c>
      <c r="AM1460" s="8">
        <v>2.2096491463692868E-4</v>
      </c>
      <c r="AN1460" s="8">
        <v>1.1852957183684145</v>
      </c>
      <c r="AO1460" s="8">
        <v>0.98079986197250968</v>
      </c>
      <c r="AP1460" s="8">
        <v>0.85315582223182096</v>
      </c>
      <c r="AQ1460" s="8">
        <v>3.3653121671163011</v>
      </c>
    </row>
    <row r="1461" spans="32:43" x14ac:dyDescent="0.25">
      <c r="AF1461" t="str">
        <v>Thailand</v>
      </c>
      <c r="AG1461">
        <v>73.7</v>
      </c>
      <c r="AH1461" s="8">
        <v>75.670840345532255</v>
      </c>
      <c r="AI1461" s="8">
        <v>-1.9708403455322525</v>
      </c>
      <c r="AJ1461" s="8">
        <v>-1.9894187896570408</v>
      </c>
      <c r="AK1461" s="8">
        <v>9.3386290616019971E-3</v>
      </c>
      <c r="AL1461" s="8">
        <v>-0.43005499386283325</v>
      </c>
      <c r="AM1461" s="8">
        <v>8.7171775354624617E-5</v>
      </c>
      <c r="AN1461" s="8">
        <v>1.1852957183684145</v>
      </c>
      <c r="AO1461" s="8">
        <v>0.98120982976565407</v>
      </c>
      <c r="AP1461" s="8">
        <v>0.65578578351686856</v>
      </c>
      <c r="AQ1461" s="8">
        <v>-1.9894187896570408</v>
      </c>
    </row>
    <row r="1462" spans="32:43" x14ac:dyDescent="0.25">
      <c r="AF1462" t="str">
        <v>Thailand</v>
      </c>
      <c r="AG1462">
        <v>73.5</v>
      </c>
      <c r="AH1462" s="8">
        <v>70.479404838917418</v>
      </c>
      <c r="AI1462" s="8">
        <v>3.0205951610825821</v>
      </c>
      <c r="AJ1462" s="8">
        <v>3.0464667197201347</v>
      </c>
      <c r="AK1462" s="8">
        <v>8.4923161871696216E-3</v>
      </c>
      <c r="AL1462" s="8">
        <v>0.65883952517798761</v>
      </c>
      <c r="AM1462" s="8">
        <v>1.8589142932006394E-4</v>
      </c>
      <c r="AN1462" s="8">
        <v>1.1852957183684145</v>
      </c>
      <c r="AO1462" s="8">
        <v>0.98255039871293914</v>
      </c>
      <c r="AP1462" s="8">
        <v>0.81168930335319045</v>
      </c>
      <c r="AQ1462" s="8">
        <v>3.0464667197201347</v>
      </c>
    </row>
    <row r="1463" spans="32:43" x14ac:dyDescent="0.25">
      <c r="AF1463" t="str">
        <v>Thailand</v>
      </c>
      <c r="AG1463">
        <v>73.3</v>
      </c>
      <c r="AH1463" s="8">
        <v>69.13607638310053</v>
      </c>
      <c r="AI1463" s="8">
        <v>4.1639236168994671</v>
      </c>
      <c r="AJ1463" s="8">
        <v>4.1997561157716037</v>
      </c>
      <c r="AK1463" s="8">
        <v>8.5320427863828582E-3</v>
      </c>
      <c r="AL1463" s="8">
        <v>0.90823571940138081</v>
      </c>
      <c r="AM1463" s="8">
        <v>3.5492901348037619E-4</v>
      </c>
      <c r="AN1463" s="8">
        <v>1.1852957183684145</v>
      </c>
      <c r="AO1463" s="8">
        <v>0.98420225972355035</v>
      </c>
      <c r="AP1463" s="8">
        <v>0.95301401847054734</v>
      </c>
      <c r="AQ1463" s="8">
        <v>4.1997561157716037</v>
      </c>
    </row>
    <row r="1464" spans="32:43" x14ac:dyDescent="0.25">
      <c r="AF1464" t="str">
        <v>Thailand</v>
      </c>
      <c r="AG1464">
        <v>73</v>
      </c>
      <c r="AH1464" s="8">
        <v>69.711212702506131</v>
      </c>
      <c r="AI1464" s="8">
        <v>3.2887872974938688</v>
      </c>
      <c r="AJ1464" s="8">
        <v>3.3185583844309767</v>
      </c>
      <c r="AK1464" s="8">
        <v>8.9710903013728253E-3</v>
      </c>
      <c r="AL1464" s="8">
        <v>0.71750972174739358</v>
      </c>
      <c r="AM1464" s="8">
        <v>2.3301532705894125E-4</v>
      </c>
      <c r="AN1464" s="8">
        <v>1.2070560687293583</v>
      </c>
      <c r="AO1464" s="8">
        <v>0.99298744740137446</v>
      </c>
      <c r="AP1464" s="8">
        <v>0.84705945585147302</v>
      </c>
      <c r="AQ1464" s="8">
        <v>3.3185583844309767</v>
      </c>
    </row>
    <row r="1465" spans="32:43" x14ac:dyDescent="0.25">
      <c r="AF1465" t="str">
        <v>Thailand</v>
      </c>
      <c r="AG1465">
        <v>72.5</v>
      </c>
      <c r="AH1465" s="8">
        <v>68.110242329417616</v>
      </c>
      <c r="AI1465" s="8">
        <v>4.3897576705823838</v>
      </c>
      <c r="AJ1465" s="8">
        <v>4.4307318514098979</v>
      </c>
      <c r="AK1465" s="8">
        <v>9.247722995124533E-3</v>
      </c>
      <c r="AL1465" s="8">
        <v>0.95784044684903369</v>
      </c>
      <c r="AM1465" s="8">
        <v>4.281797082295013E-4</v>
      </c>
      <c r="AN1465" s="8">
        <v>1.2070560687293583</v>
      </c>
      <c r="AO1465" s="8">
        <v>0.99310535288827673</v>
      </c>
      <c r="AP1465" s="8">
        <v>0.97869323429205013</v>
      </c>
      <c r="AQ1465" s="8">
        <v>4.4307318514098979</v>
      </c>
    </row>
    <row r="1466" spans="32:43" x14ac:dyDescent="0.25">
      <c r="AF1466" t="str">
        <v>Thailand</v>
      </c>
      <c r="AG1466">
        <v>71.599999999999994</v>
      </c>
      <c r="AH1466" s="8">
        <v>68.128394284729012</v>
      </c>
      <c r="AI1466" s="8">
        <v>3.4716057152709823</v>
      </c>
      <c r="AJ1466" s="8">
        <v>3.5061914885241334</v>
      </c>
      <c r="AK1466" s="8">
        <v>9.8641997638610358E-3</v>
      </c>
      <c r="AL1466" s="8">
        <v>0.75773644863714484</v>
      </c>
      <c r="AM1466" s="8">
        <v>2.8600488823974496E-4</v>
      </c>
      <c r="AN1466" s="8">
        <v>1.2070560687293583</v>
      </c>
      <c r="AO1466" s="8">
        <v>0.99674204435778568</v>
      </c>
      <c r="AP1466" s="8">
        <v>0.87048058487087743</v>
      </c>
      <c r="AQ1466" s="8">
        <v>3.5061914885241334</v>
      </c>
    </row>
    <row r="1467" spans="32:43" x14ac:dyDescent="0.25">
      <c r="AF1467" t="str">
        <v>Thailand</v>
      </c>
      <c r="AG1467">
        <v>71.7</v>
      </c>
      <c r="AH1467" s="8">
        <v>67.616140627105324</v>
      </c>
      <c r="AI1467" s="8">
        <v>4.083859372894679</v>
      </c>
      <c r="AJ1467" s="8">
        <v>4.1280175681687092</v>
      </c>
      <c r="AK1467" s="8">
        <v>1.0697191701541098E-2</v>
      </c>
      <c r="AL1467" s="8">
        <v>0.89174631454199038</v>
      </c>
      <c r="AM1467" s="8">
        <v>4.2992548262710061E-4</v>
      </c>
      <c r="AN1467" s="8">
        <v>1.2070560687293583</v>
      </c>
      <c r="AO1467" s="8">
        <v>0.99681858995133832</v>
      </c>
      <c r="AP1467" s="8">
        <v>0.94432320449197393</v>
      </c>
      <c r="AQ1467" s="8">
        <v>4.1280175681687092</v>
      </c>
    </row>
    <row r="1468" spans="32:43" x14ac:dyDescent="0.25">
      <c r="AF1468" t="str">
        <v>Thailand</v>
      </c>
      <c r="AG1468">
        <v>71.400000000000006</v>
      </c>
      <c r="AH1468" s="8">
        <v>67.081443335896012</v>
      </c>
      <c r="AI1468" s="8">
        <v>4.3185566641039941</v>
      </c>
      <c r="AJ1468" s="8">
        <v>4.373247460803424</v>
      </c>
      <c r="AK1468" s="8">
        <v>1.250576309472835E-2</v>
      </c>
      <c r="AL1468" s="8">
        <v>0.94385765576716751</v>
      </c>
      <c r="AM1468" s="8">
        <v>5.6410329627776148E-4</v>
      </c>
      <c r="AN1468" s="8">
        <v>1.2070560687293583</v>
      </c>
      <c r="AO1468" s="8">
        <v>0.99735099179320252</v>
      </c>
      <c r="AP1468" s="8">
        <v>0.97152336861609645</v>
      </c>
      <c r="AQ1468" s="8">
        <v>4.373247460803424</v>
      </c>
    </row>
    <row r="1469" spans="32:43" x14ac:dyDescent="0.25">
      <c r="AF1469" t="str">
        <v>Thailand</v>
      </c>
      <c r="AG1469">
        <v>71.2</v>
      </c>
      <c r="AH1469" s="8">
        <v>67.449189199857983</v>
      </c>
      <c r="AI1469" s="8">
        <v>3.7508108001420197</v>
      </c>
      <c r="AJ1469" s="8">
        <v>3.8094069804816431</v>
      </c>
      <c r="AK1469" s="8">
        <v>1.5381969067588269E-2</v>
      </c>
      <c r="AL1469" s="8">
        <v>0.82096838088367419</v>
      </c>
      <c r="AM1469" s="8">
        <v>5.2646198281159587E-4</v>
      </c>
      <c r="AN1469" s="8">
        <v>1.2070560687293583</v>
      </c>
      <c r="AO1469" s="8">
        <v>0.99982074942837074</v>
      </c>
      <c r="AP1469" s="8">
        <v>0.90607305493744494</v>
      </c>
      <c r="AQ1469" s="8">
        <v>3.8094069804816431</v>
      </c>
    </row>
    <row r="1470" spans="32:43" x14ac:dyDescent="0.25">
      <c r="AF1470" t="str">
        <v>Thailand</v>
      </c>
      <c r="AG1470">
        <v>71.099999999999994</v>
      </c>
      <c r="AH1470" s="8">
        <v>67.547024530463688</v>
      </c>
      <c r="AI1470" s="8">
        <v>3.5529754695363067</v>
      </c>
      <c r="AJ1470" s="8">
        <v>3.6130286977713295</v>
      </c>
      <c r="AK1470" s="8">
        <v>1.662129843365652E-2</v>
      </c>
      <c r="AL1470" s="8">
        <v>0.7781565463437019</v>
      </c>
      <c r="AM1470" s="8">
        <v>5.1173851487032538E-4</v>
      </c>
      <c r="AN1470" s="8">
        <v>1.2070560687293583</v>
      </c>
      <c r="AO1470" s="8">
        <v>1.0017463284595238</v>
      </c>
      <c r="AP1470" s="8">
        <v>0.88213181914252581</v>
      </c>
      <c r="AQ1470" s="8">
        <v>3.6130286977713295</v>
      </c>
    </row>
    <row r="1471" spans="32:43" x14ac:dyDescent="0.25">
      <c r="AF1471" t="str">
        <v>Timor-Leste</v>
      </c>
      <c r="AG1471">
        <v>68</v>
      </c>
      <c r="AH1471" s="8">
        <v>69.94052668444435</v>
      </c>
      <c r="AI1471" s="8">
        <v>-1.9405266844443503</v>
      </c>
      <c r="AJ1471" s="8">
        <v>-1.9559562998302944</v>
      </c>
      <c r="AK1471" s="8">
        <v>7.8885276666369013E-3</v>
      </c>
      <c r="AL1471" s="8">
        <v>-0.42313071184661066</v>
      </c>
      <c r="AM1471" s="8">
        <v>7.1179442630653637E-5</v>
      </c>
      <c r="AN1471" s="8">
        <v>1.2294035019788656</v>
      </c>
      <c r="AO1471" s="8">
        <v>1.0054246515383367</v>
      </c>
      <c r="AP1471" s="8">
        <v>0.65048498203003169</v>
      </c>
      <c r="AQ1471" s="8">
        <v>-1.9559562998302944</v>
      </c>
    </row>
    <row r="1472" spans="32:43" x14ac:dyDescent="0.25">
      <c r="AF1472" t="str">
        <v>Timor-Leste</v>
      </c>
      <c r="AG1472">
        <v>67.7</v>
      </c>
      <c r="AH1472" s="8">
        <v>69.627984523385436</v>
      </c>
      <c r="AI1472" s="8">
        <v>-1.9279845233854331</v>
      </c>
      <c r="AJ1472" s="8">
        <v>-1.9434528810529945</v>
      </c>
      <c r="AK1472" s="8">
        <v>7.9592141483668336E-3</v>
      </c>
      <c r="AL1472" s="8">
        <v>-0.42041087803700722</v>
      </c>
      <c r="AM1472" s="8">
        <v>7.0902011449286729E-5</v>
      </c>
      <c r="AN1472" s="8">
        <v>1.2294035019788656</v>
      </c>
      <c r="AO1472" s="8">
        <v>1.0092135118651286</v>
      </c>
      <c r="AP1472" s="8">
        <v>0.64839099163776726</v>
      </c>
      <c r="AQ1472" s="8">
        <v>-1.9434528810529945</v>
      </c>
    </row>
    <row r="1473" spans="32:43" x14ac:dyDescent="0.25">
      <c r="AF1473" t="str">
        <v>Timor-Leste</v>
      </c>
      <c r="AG1473">
        <v>67.400000000000006</v>
      </c>
      <c r="AH1473" s="8">
        <v>69.564452395621188</v>
      </c>
      <c r="AI1473" s="8">
        <v>-2.1644523956211827</v>
      </c>
      <c r="AJ1473" s="8">
        <v>-2.1819899083901197</v>
      </c>
      <c r="AK1473" s="8">
        <v>8.0373940784521508E-3</v>
      </c>
      <c r="AL1473" s="8">
        <v>-0.47199299520064397</v>
      </c>
      <c r="AM1473" s="8">
        <v>9.0252880731859096E-5</v>
      </c>
      <c r="AN1473" s="8">
        <v>1.2294035019788656</v>
      </c>
      <c r="AO1473" s="8">
        <v>1.0104763121303855</v>
      </c>
      <c r="AP1473" s="8">
        <v>0.68701746353396576</v>
      </c>
      <c r="AQ1473" s="8">
        <v>-2.1819899083901197</v>
      </c>
    </row>
    <row r="1474" spans="32:43" x14ac:dyDescent="0.25">
      <c r="AF1474" t="str">
        <v>Timor-Leste</v>
      </c>
      <c r="AG1474">
        <v>67.2</v>
      </c>
      <c r="AH1474" s="8">
        <v>69.573903540123027</v>
      </c>
      <c r="AI1474" s="8">
        <v>-2.373903540123024</v>
      </c>
      <c r="AJ1474" s="8">
        <v>-2.3932958986726995</v>
      </c>
      <c r="AK1474" s="8">
        <v>8.1027835130752773E-3</v>
      </c>
      <c r="AL1474" s="8">
        <v>-0.51768418490000212</v>
      </c>
      <c r="AM1474" s="8">
        <v>1.0946300436768485E-4</v>
      </c>
      <c r="AN1474" s="8">
        <v>1.2294035019788656</v>
      </c>
      <c r="AO1474" s="8">
        <v>1.0115901897202653</v>
      </c>
      <c r="AP1474" s="8">
        <v>0.71950273446318613</v>
      </c>
      <c r="AQ1474" s="8">
        <v>-2.3932958986726995</v>
      </c>
    </row>
    <row r="1475" spans="32:43" x14ac:dyDescent="0.25">
      <c r="AF1475" t="str">
        <v>Timor-Leste</v>
      </c>
      <c r="AG1475">
        <v>66.900000000000006</v>
      </c>
      <c r="AH1475" s="8">
        <v>69.368106206893927</v>
      </c>
      <c r="AI1475" s="8">
        <v>-2.4681062068939212</v>
      </c>
      <c r="AJ1475" s="8">
        <v>-2.4881220692420052</v>
      </c>
      <c r="AK1475" s="8">
        <v>8.0445660586827769E-3</v>
      </c>
      <c r="AL1475" s="8">
        <v>-0.53821144540562826</v>
      </c>
      <c r="AM1475" s="8">
        <v>1.174590067119356E-4</v>
      </c>
      <c r="AN1475" s="8">
        <v>1.2294035019788656</v>
      </c>
      <c r="AO1475" s="8">
        <v>1.012120810213736</v>
      </c>
      <c r="AP1475" s="8">
        <v>0.73362895622080526</v>
      </c>
      <c r="AQ1475" s="8">
        <v>-2.4881220692420052</v>
      </c>
    </row>
    <row r="1476" spans="32:43" x14ac:dyDescent="0.25">
      <c r="AF1476" t="str">
        <v>Timor-Leste</v>
      </c>
      <c r="AG1476">
        <v>66.599999999999994</v>
      </c>
      <c r="AH1476" s="8">
        <v>69.128558385589002</v>
      </c>
      <c r="AI1476" s="8">
        <v>-2.5285583855890081</v>
      </c>
      <c r="AJ1476" s="8">
        <v>-2.5492950990649388</v>
      </c>
      <c r="AK1476" s="8">
        <v>8.134293077147782E-3</v>
      </c>
      <c r="AL1476" s="8">
        <v>-0.55141898420918534</v>
      </c>
      <c r="AM1476" s="8">
        <v>1.2468102757648054E-4</v>
      </c>
      <c r="AN1476" s="8">
        <v>1.2457497672431228</v>
      </c>
      <c r="AO1476" s="8">
        <v>1.0125034491850609</v>
      </c>
      <c r="AP1476" s="8">
        <v>0.74257591141188073</v>
      </c>
      <c r="AQ1476" s="8">
        <v>-2.5492950990649388</v>
      </c>
    </row>
    <row r="1477" spans="32:43" x14ac:dyDescent="0.25">
      <c r="AF1477" t="str">
        <v>Timor-Leste</v>
      </c>
      <c r="AG1477">
        <v>66.2</v>
      </c>
      <c r="AH1477" s="8">
        <v>68.233860575898291</v>
      </c>
      <c r="AI1477" s="8">
        <v>-2.0338605758982879</v>
      </c>
      <c r="AJ1477" s="8">
        <v>-2.051069426836448</v>
      </c>
      <c r="AK1477" s="8">
        <v>8.3901845120391526E-3</v>
      </c>
      <c r="AL1477" s="8">
        <v>-0.44359427738470297</v>
      </c>
      <c r="AM1477" s="8">
        <v>8.3247762350795933E-5</v>
      </c>
      <c r="AN1477" s="8">
        <v>1.2457497672431228</v>
      </c>
      <c r="AO1477" s="8">
        <v>1.0130579896456076</v>
      </c>
      <c r="AP1477" s="8">
        <v>0.66602873615535763</v>
      </c>
      <c r="AQ1477" s="8">
        <v>-2.051069426836448</v>
      </c>
    </row>
    <row r="1478" spans="32:43" x14ac:dyDescent="0.25">
      <c r="AF1478" t="str">
        <v>Togo</v>
      </c>
      <c r="AG1478">
        <v>59.7</v>
      </c>
      <c r="AH1478" s="8">
        <v>64.788572243948067</v>
      </c>
      <c r="AI1478" s="8">
        <v>-5.0885722439480645</v>
      </c>
      <c r="AJ1478" s="8">
        <v>-5.1318046280865772</v>
      </c>
      <c r="AK1478" s="8">
        <v>8.4244017985213599E-3</v>
      </c>
      <c r="AL1478" s="8">
        <v>-1.1098599877853386</v>
      </c>
      <c r="AM1478" s="8">
        <v>5.2326252821305568E-4</v>
      </c>
      <c r="AN1478" s="8">
        <v>1.2457497672431228</v>
      </c>
      <c r="AO1478" s="8">
        <v>1.0228271451580475</v>
      </c>
      <c r="AP1478" s="8">
        <v>1.0534989263332633</v>
      </c>
      <c r="AQ1478" s="8">
        <v>-5.1318046280865772</v>
      </c>
    </row>
    <row r="1479" spans="32:43" x14ac:dyDescent="0.25">
      <c r="AF1479" t="str">
        <v>Togo</v>
      </c>
      <c r="AG1479">
        <v>59.4</v>
      </c>
      <c r="AH1479" s="8">
        <v>64.614085336264523</v>
      </c>
      <c r="AI1479" s="8">
        <v>-5.2140853362645245</v>
      </c>
      <c r="AJ1479" s="8">
        <v>-5.258793298349012</v>
      </c>
      <c r="AK1479" s="8">
        <v>8.5015629153029175E-3</v>
      </c>
      <c r="AL1479" s="8">
        <v>-1.1372796891083645</v>
      </c>
      <c r="AM1479" s="8">
        <v>5.5451246048546427E-4</v>
      </c>
      <c r="AN1479" s="8">
        <v>1.2457497672431228</v>
      </c>
      <c r="AO1479" s="8">
        <v>1.0386493167018833</v>
      </c>
      <c r="AP1479" s="8">
        <v>1.0664331620445626</v>
      </c>
      <c r="AQ1479" s="8">
        <v>-5.258793298349012</v>
      </c>
    </row>
    <row r="1480" spans="32:43" x14ac:dyDescent="0.25">
      <c r="AF1480" t="str">
        <v>Togo</v>
      </c>
      <c r="AG1480">
        <v>58.9</v>
      </c>
      <c r="AH1480" s="8">
        <v>64.282159065674847</v>
      </c>
      <c r="AI1480" s="8">
        <v>-5.3821590656748484</v>
      </c>
      <c r="AJ1480" s="8">
        <v>-5.4294349912509299</v>
      </c>
      <c r="AK1480" s="8">
        <v>8.707337992307277E-3</v>
      </c>
      <c r="AL1480" s="8">
        <v>-1.1740612340856733</v>
      </c>
      <c r="AM1480" s="8">
        <v>6.0538967914245388E-4</v>
      </c>
      <c r="AN1480" s="8">
        <v>1.2457497672431228</v>
      </c>
      <c r="AO1480" s="8">
        <v>1.0419738848522593</v>
      </c>
      <c r="AP1480" s="8">
        <v>1.0835410624824855</v>
      </c>
      <c r="AQ1480" s="8">
        <v>-5.4294349912509299</v>
      </c>
    </row>
    <row r="1481" spans="32:43" x14ac:dyDescent="0.25">
      <c r="AF1481" t="str">
        <v>Togo</v>
      </c>
      <c r="AG1481">
        <v>58.3</v>
      </c>
      <c r="AH1481" s="8">
        <v>72.340304249307621</v>
      </c>
      <c r="AI1481" s="8">
        <v>-14.040304249307624</v>
      </c>
      <c r="AJ1481" s="8">
        <v>-14.168065766201673</v>
      </c>
      <c r="AK1481" s="8">
        <v>9.0175694411885228E-3</v>
      </c>
      <c r="AL1481" s="8">
        <v>-3.063223653032022</v>
      </c>
      <c r="AM1481" s="8">
        <v>4.2692438207033098E-3</v>
      </c>
      <c r="AN1481" s="8">
        <v>1.262435852359769</v>
      </c>
      <c r="AO1481" s="8">
        <v>1.0431985070720127</v>
      </c>
      <c r="AP1481" s="8">
        <v>1.7502067457966279</v>
      </c>
      <c r="AQ1481" s="8">
        <v>-14.168065766201673</v>
      </c>
    </row>
    <row r="1482" spans="32:43" x14ac:dyDescent="0.25">
      <c r="AF1482" t="str">
        <v>Togo</v>
      </c>
      <c r="AG1482">
        <v>57.4</v>
      </c>
      <c r="AH1482" s="8">
        <v>61.920575137550905</v>
      </c>
      <c r="AI1482" s="8">
        <v>-4.5205751375509067</v>
      </c>
      <c r="AJ1482" s="8">
        <v>-4.5605140508877993</v>
      </c>
      <c r="AK1482" s="8">
        <v>8.7575463842980445E-3</v>
      </c>
      <c r="AL1482" s="8">
        <v>-0.98614076140656093</v>
      </c>
      <c r="AM1482" s="8">
        <v>4.2958625510291555E-4</v>
      </c>
      <c r="AN1482" s="8">
        <v>1.262435852359769</v>
      </c>
      <c r="AO1482" s="8">
        <v>1.0434590423818273</v>
      </c>
      <c r="AP1482" s="8">
        <v>0.9930462030573205</v>
      </c>
      <c r="AQ1482" s="8">
        <v>-4.5605140508877993</v>
      </c>
    </row>
    <row r="1483" spans="32:43" x14ac:dyDescent="0.25">
      <c r="AF1483" t="str">
        <v>Togo</v>
      </c>
      <c r="AG1483">
        <v>56.7</v>
      </c>
      <c r="AH1483" s="8">
        <v>61.172114627716297</v>
      </c>
      <c r="AI1483" s="8">
        <v>-4.4721146277162944</v>
      </c>
      <c r="AJ1483" s="8">
        <v>-4.5122945463003106</v>
      </c>
      <c r="AK1483" s="8">
        <v>8.9045425053113497E-3</v>
      </c>
      <c r="AL1483" s="8">
        <v>-0.97564168856819988</v>
      </c>
      <c r="AM1483" s="8">
        <v>4.2760899117701248E-4</v>
      </c>
      <c r="AN1483" s="8">
        <v>1.262435852359769</v>
      </c>
      <c r="AO1483" s="8">
        <v>1.0455889777307505</v>
      </c>
      <c r="AP1483" s="8">
        <v>0.98774576109857337</v>
      </c>
      <c r="AQ1483" s="8">
        <v>-4.5122945463003106</v>
      </c>
    </row>
    <row r="1484" spans="32:43" x14ac:dyDescent="0.25">
      <c r="AF1484" t="str">
        <v>Togo</v>
      </c>
      <c r="AG1484">
        <v>56.2</v>
      </c>
      <c r="AH1484" s="8">
        <v>59.969949490304664</v>
      </c>
      <c r="AI1484" s="8">
        <v>-3.7699494903046613</v>
      </c>
      <c r="AJ1484" s="8">
        <v>-3.8050286594916463</v>
      </c>
      <c r="AK1484" s="8">
        <v>9.2191603076312665E-3</v>
      </c>
      <c r="AL1484" s="8">
        <v>-0.82258710504269239</v>
      </c>
      <c r="AM1484" s="8">
        <v>3.1480930903468769E-4</v>
      </c>
      <c r="AN1484" s="8">
        <v>1.262435852359769</v>
      </c>
      <c r="AO1484" s="8">
        <v>1.0479021807806577</v>
      </c>
      <c r="AP1484" s="8">
        <v>0.90696587865403866</v>
      </c>
      <c r="AQ1484" s="8">
        <v>-3.8050286594916463</v>
      </c>
    </row>
    <row r="1485" spans="32:43" x14ac:dyDescent="0.25">
      <c r="AF1485" t="str">
        <v>Tonga</v>
      </c>
      <c r="AG1485">
        <v>73.3</v>
      </c>
      <c r="AH1485" s="8">
        <v>73.502413651118843</v>
      </c>
      <c r="AI1485" s="8">
        <v>-0.20241365111884591</v>
      </c>
      <c r="AJ1485" s="8">
        <v>-0.204115518821985</v>
      </c>
      <c r="AK1485" s="8">
        <v>8.3377673239209173E-3</v>
      </c>
      <c r="AL1485" s="8">
        <v>-4.4146174664126493E-2</v>
      </c>
      <c r="AM1485" s="8">
        <v>8.1929849432511917E-7</v>
      </c>
      <c r="AN1485" s="8">
        <v>1.262435852359769</v>
      </c>
      <c r="AO1485" s="8">
        <v>1.047977215157565</v>
      </c>
      <c r="AP1485" s="8">
        <v>0.21010991091361325</v>
      </c>
      <c r="AQ1485" s="8">
        <v>-0.204115518821985</v>
      </c>
    </row>
    <row r="1486" spans="32:43" x14ac:dyDescent="0.25">
      <c r="AF1486" t="str">
        <v>Tonga</v>
      </c>
      <c r="AG1486">
        <v>73.2</v>
      </c>
      <c r="AH1486" s="8">
        <v>73.298043703683177</v>
      </c>
      <c r="AI1486" s="8">
        <v>-9.8043703683174499E-2</v>
      </c>
      <c r="AJ1486" s="8">
        <v>-9.88737922038017E-2</v>
      </c>
      <c r="AK1486" s="8">
        <v>8.3954352526116136E-3</v>
      </c>
      <c r="AL1486" s="8">
        <v>-2.1383836016605619E-2</v>
      </c>
      <c r="AM1486" s="8">
        <v>1.9357351412771345E-7</v>
      </c>
      <c r="AN1486" s="8">
        <v>1.262435852359769</v>
      </c>
      <c r="AO1486" s="8">
        <v>1.0508223107717845</v>
      </c>
      <c r="AP1486" s="8">
        <v>0.14623213058902484</v>
      </c>
      <c r="AQ1486" s="8">
        <v>-9.88737922038017E-2</v>
      </c>
    </row>
    <row r="1487" spans="32:43" x14ac:dyDescent="0.25">
      <c r="AF1487" t="str">
        <v>Tonga</v>
      </c>
      <c r="AG1487">
        <v>73</v>
      </c>
      <c r="AH1487" s="8">
        <v>73.059259082777459</v>
      </c>
      <c r="AI1487" s="8">
        <v>-5.9259082777458616E-2</v>
      </c>
      <c r="AJ1487" s="8">
        <v>-5.9790562187254391E-2</v>
      </c>
      <c r="AK1487" s="8">
        <v>8.8890184395870372E-3</v>
      </c>
      <c r="AL1487" s="8">
        <v>-1.2927928643020236E-2</v>
      </c>
      <c r="AM1487" s="8">
        <v>7.4947890893923634E-8</v>
      </c>
      <c r="AN1487" s="8">
        <v>1.262435852359769</v>
      </c>
      <c r="AO1487" s="8">
        <v>1.0532950762130029</v>
      </c>
      <c r="AP1487" s="8">
        <v>0.11370104943675866</v>
      </c>
      <c r="AQ1487" s="8">
        <v>-5.9790562187254391E-2</v>
      </c>
    </row>
    <row r="1488" spans="32:43" x14ac:dyDescent="0.25">
      <c r="AF1488" t="str">
        <v>Tonga</v>
      </c>
      <c r="AG1488">
        <v>72.900000000000006</v>
      </c>
      <c r="AH1488" s="8">
        <v>77.333628987626767</v>
      </c>
      <c r="AI1488" s="8">
        <v>-4.4336289876267614</v>
      </c>
      <c r="AJ1488" s="8">
        <v>-4.4770525666498369</v>
      </c>
      <c r="AK1488" s="8">
        <v>9.6991443313719072E-3</v>
      </c>
      <c r="AL1488" s="8">
        <v>-0.96763359043122166</v>
      </c>
      <c r="AM1488" s="8">
        <v>4.5851985265662668E-4</v>
      </c>
      <c r="AN1488" s="8">
        <v>1.262435852359769</v>
      </c>
      <c r="AO1488" s="8">
        <v>1.0579709439145599</v>
      </c>
      <c r="AP1488" s="8">
        <v>0.98368368413388951</v>
      </c>
      <c r="AQ1488" s="8">
        <v>-4.4770525666498369</v>
      </c>
    </row>
    <row r="1489" spans="32:43" x14ac:dyDescent="0.25">
      <c r="AF1489" t="str">
        <v>Tonga</v>
      </c>
      <c r="AG1489">
        <v>72.8</v>
      </c>
      <c r="AH1489" s="8">
        <v>73.239264465216223</v>
      </c>
      <c r="AI1489" s="8">
        <v>-0.43926446521622609</v>
      </c>
      <c r="AJ1489" s="8">
        <v>-0.44316619256479378</v>
      </c>
      <c r="AK1489" s="8">
        <v>8.80420802405232E-3</v>
      </c>
      <c r="AL1489" s="8">
        <v>-9.5825592324043002E-2</v>
      </c>
      <c r="AM1489" s="8">
        <v>4.0781563789172521E-6</v>
      </c>
      <c r="AN1489" s="8">
        <v>1.262435852359769</v>
      </c>
      <c r="AO1489" s="8">
        <v>1.0579938057000158</v>
      </c>
      <c r="AP1489" s="8">
        <v>0.30955709057303632</v>
      </c>
      <c r="AQ1489" s="8">
        <v>-0.44316619256479378</v>
      </c>
    </row>
    <row r="1490" spans="32:43" x14ac:dyDescent="0.25">
      <c r="AF1490" t="str">
        <v>Tonga</v>
      </c>
      <c r="AG1490">
        <v>72.5</v>
      </c>
      <c r="AH1490" s="8">
        <v>73.267231168778295</v>
      </c>
      <c r="AI1490" s="8">
        <v>-0.76723116877829511</v>
      </c>
      <c r="AJ1490" s="8">
        <v>-0.77444215788707915</v>
      </c>
      <c r="AK1490" s="8">
        <v>9.3112042459799465E-3</v>
      </c>
      <c r="AL1490" s="8">
        <v>-0.16741438713795273</v>
      </c>
      <c r="AM1490" s="8">
        <v>1.3171164107178379E-5</v>
      </c>
      <c r="AN1490" s="8">
        <v>1.2933897637306977</v>
      </c>
      <c r="AO1490" s="8">
        <v>1.0581066178369436</v>
      </c>
      <c r="AP1490" s="8">
        <v>0.40916303246744168</v>
      </c>
      <c r="AQ1490" s="8">
        <v>-0.77444215788707915</v>
      </c>
    </row>
    <row r="1491" spans="32:43" x14ac:dyDescent="0.25">
      <c r="AF1491" t="str">
        <v>Tonga</v>
      </c>
      <c r="AG1491">
        <v>72.599999999999994</v>
      </c>
      <c r="AH1491" s="8">
        <v>73.37094281558457</v>
      </c>
      <c r="AI1491" s="8">
        <v>-0.77094281558457567</v>
      </c>
      <c r="AJ1491" s="8">
        <v>-0.7782770018506826</v>
      </c>
      <c r="AK1491" s="8">
        <v>9.4236194165660883E-3</v>
      </c>
      <c r="AL1491" s="8">
        <v>-0.16823383562676589</v>
      </c>
      <c r="AM1491" s="8">
        <v>1.3462523289885142E-5</v>
      </c>
      <c r="AN1491" s="8">
        <v>1.2933897637306977</v>
      </c>
      <c r="AO1491" s="8">
        <v>1.064092799340167</v>
      </c>
      <c r="AP1491" s="8">
        <v>0.41016318170548399</v>
      </c>
      <c r="AQ1491" s="8">
        <v>-0.7782770018506826</v>
      </c>
    </row>
    <row r="1492" spans="32:43" x14ac:dyDescent="0.25">
      <c r="AF1492" t="str">
        <v>Tonga</v>
      </c>
      <c r="AG1492">
        <v>72.5</v>
      </c>
      <c r="AH1492" s="8">
        <v>72.987489834848986</v>
      </c>
      <c r="AI1492" s="8">
        <v>-0.48748983484898645</v>
      </c>
      <c r="AJ1492" s="8">
        <v>-0.49221843416178834</v>
      </c>
      <c r="AK1492" s="8">
        <v>9.606709104372245E-3</v>
      </c>
      <c r="AL1492" s="8">
        <v>-0.10638903867321825</v>
      </c>
      <c r="AM1492" s="8">
        <v>5.4894738954381663E-6</v>
      </c>
      <c r="AN1492" s="8">
        <v>1.2933897637306977</v>
      </c>
      <c r="AO1492" s="8">
        <v>1.0670468399755526</v>
      </c>
      <c r="AP1492" s="8">
        <v>0.32617332612158562</v>
      </c>
      <c r="AQ1492" s="8">
        <v>-0.49221843416178834</v>
      </c>
    </row>
    <row r="1493" spans="32:43" x14ac:dyDescent="0.25">
      <c r="AF1493" t="str">
        <v>Tonga</v>
      </c>
      <c r="AG1493">
        <v>72.400000000000006</v>
      </c>
      <c r="AH1493" s="8">
        <v>73.633945720280465</v>
      </c>
      <c r="AI1493" s="8">
        <v>-1.2339457202804596</v>
      </c>
      <c r="AJ1493" s="8">
        <v>-1.2464925556665403</v>
      </c>
      <c r="AK1493" s="8">
        <v>1.006571224917706E-2</v>
      </c>
      <c r="AL1493" s="8">
        <v>-0.26935685827039579</v>
      </c>
      <c r="AM1493" s="8">
        <v>3.6886226112115182E-5</v>
      </c>
      <c r="AN1493" s="8">
        <v>1.2933897637306977</v>
      </c>
      <c r="AO1493" s="8">
        <v>1.0698556979111506</v>
      </c>
      <c r="AP1493" s="8">
        <v>0.51899600987907002</v>
      </c>
      <c r="AQ1493" s="8">
        <v>-1.2464925556665403</v>
      </c>
    </row>
    <row r="1494" spans="32:43" x14ac:dyDescent="0.25">
      <c r="AF1494" t="str">
        <v>Tonga</v>
      </c>
      <c r="AG1494">
        <v>72.3</v>
      </c>
      <c r="AH1494" s="8">
        <v>77.373597688616101</v>
      </c>
      <c r="AI1494" s="8">
        <v>-5.0735976886161041</v>
      </c>
      <c r="AJ1494" s="8">
        <v>-5.1301682266884612</v>
      </c>
      <c r="AK1494" s="8">
        <v>1.1027033729237733E-2</v>
      </c>
      <c r="AL1494" s="8">
        <v>-1.1080490404498242</v>
      </c>
      <c r="AM1494" s="8">
        <v>6.8448234543766571E-4</v>
      </c>
      <c r="AN1494" s="8">
        <v>1.2933897637306977</v>
      </c>
      <c r="AO1494" s="8">
        <v>1.0706793319597629</v>
      </c>
      <c r="AP1494" s="8">
        <v>1.0526390836605983</v>
      </c>
      <c r="AQ1494" s="8">
        <v>-5.1301682266884612</v>
      </c>
    </row>
    <row r="1495" spans="32:43" x14ac:dyDescent="0.25">
      <c r="AF1495" t="str">
        <v>Tonga</v>
      </c>
      <c r="AG1495">
        <v>72.2</v>
      </c>
      <c r="AH1495" s="8">
        <v>73.405007657437309</v>
      </c>
      <c r="AI1495" s="8">
        <v>-1.2050076574373065</v>
      </c>
      <c r="AJ1495" s="8">
        <v>-1.2186044139161141</v>
      </c>
      <c r="AK1495" s="8">
        <v>1.1157645847607702E-2</v>
      </c>
      <c r="AL1495" s="8">
        <v>-0.26318518704792787</v>
      </c>
      <c r="AM1495" s="8">
        <v>3.907854640923699E-5</v>
      </c>
      <c r="AN1495" s="8">
        <v>1.2933897637306977</v>
      </c>
      <c r="AO1495" s="8">
        <v>1.077067741785968</v>
      </c>
      <c r="AP1495" s="8">
        <v>0.51301577660723829</v>
      </c>
      <c r="AQ1495" s="8">
        <v>-1.2186044139161141</v>
      </c>
    </row>
    <row r="1496" spans="32:43" x14ac:dyDescent="0.25">
      <c r="AF1496" t="str">
        <v>Tonga</v>
      </c>
      <c r="AG1496">
        <v>72</v>
      </c>
      <c r="AH1496" s="8">
        <v>71.512006129699259</v>
      </c>
      <c r="AI1496" s="8">
        <v>0.48799387030074115</v>
      </c>
      <c r="AJ1496" s="8">
        <v>0.49365980110774993</v>
      </c>
      <c r="AK1496" s="8">
        <v>1.1477399606560322E-2</v>
      </c>
      <c r="AL1496" s="8">
        <v>0.1065997609195946</v>
      </c>
      <c r="AM1496" s="8">
        <v>6.596891866534921E-6</v>
      </c>
      <c r="AN1496" s="8">
        <v>1.2933897637306977</v>
      </c>
      <c r="AO1496" s="8">
        <v>1.0775791977714912</v>
      </c>
      <c r="AP1496" s="8">
        <v>0.32649618821602588</v>
      </c>
      <c r="AQ1496" s="8">
        <v>0.49365980110774993</v>
      </c>
    </row>
    <row r="1497" spans="32:43" x14ac:dyDescent="0.25">
      <c r="AF1497" t="str">
        <v>Tonga</v>
      </c>
      <c r="AG1497">
        <v>71.900000000000006</v>
      </c>
      <c r="AH1497" s="8">
        <v>71.407959680191027</v>
      </c>
      <c r="AI1497" s="8">
        <v>0.49204031980897867</v>
      </c>
      <c r="AJ1497" s="8">
        <v>0.49856060056974122</v>
      </c>
      <c r="AK1497" s="8">
        <v>1.3078211060624009E-2</v>
      </c>
      <c r="AL1497" s="8">
        <v>0.10757082235881127</v>
      </c>
      <c r="AM1497" s="8">
        <v>7.6669845199872574E-6</v>
      </c>
      <c r="AN1497" s="8">
        <v>1.2933897637306977</v>
      </c>
      <c r="AO1497" s="8">
        <v>1.0861967191292401</v>
      </c>
      <c r="AP1497" s="8">
        <v>0.32797991151717093</v>
      </c>
      <c r="AQ1497" s="8">
        <v>0.49856060056974122</v>
      </c>
    </row>
    <row r="1498" spans="32:43" x14ac:dyDescent="0.25">
      <c r="AF1498" t="str">
        <v>Tonga</v>
      </c>
      <c r="AG1498">
        <v>71.8</v>
      </c>
      <c r="AH1498" s="8">
        <v>71.667727217783664</v>
      </c>
      <c r="AI1498" s="8">
        <v>0.13227278221633298</v>
      </c>
      <c r="AJ1498" s="8">
        <v>0.1343940922145247</v>
      </c>
      <c r="AK1498" s="8">
        <v>1.5784250358308837E-2</v>
      </c>
      <c r="AL1498" s="8">
        <v>2.8957462234830599E-2</v>
      </c>
      <c r="AM1498" s="8">
        <v>6.7239527342009363E-7</v>
      </c>
      <c r="AN1498" s="8">
        <v>1.3219841213691266</v>
      </c>
      <c r="AO1498" s="8">
        <v>1.0885264618851627</v>
      </c>
      <c r="AP1498" s="8">
        <v>0.17016892264697042</v>
      </c>
      <c r="AQ1498" s="8">
        <v>0.1343940922145247</v>
      </c>
    </row>
    <row r="1499" spans="32:43" x14ac:dyDescent="0.25">
      <c r="AF1499" t="str">
        <v>Tonga</v>
      </c>
      <c r="AG1499">
        <v>71.599999999999994</v>
      </c>
      <c r="AH1499" s="8">
        <v>72.947706226370741</v>
      </c>
      <c r="AI1499" s="8">
        <v>-1.3477062263707467</v>
      </c>
      <c r="AJ1499" s="8">
        <v>-1.3715744987727654</v>
      </c>
      <c r="AK1499" s="8">
        <v>1.7402096950165834E-2</v>
      </c>
      <c r="AL1499" s="8">
        <v>-0.29528574622975023</v>
      </c>
      <c r="AM1499" s="8">
        <v>7.7211274703293482E-5</v>
      </c>
      <c r="AN1499" s="8">
        <v>1.3219841213691266</v>
      </c>
      <c r="AO1499" s="8">
        <v>1.1006834226452407</v>
      </c>
      <c r="AP1499" s="8">
        <v>0.54340201161732027</v>
      </c>
      <c r="AQ1499" s="8">
        <v>-1.3715744987727654</v>
      </c>
    </row>
    <row r="1500" spans="32:43" x14ac:dyDescent="0.25">
      <c r="AF1500" t="str">
        <v>Trinidad and Tobago</v>
      </c>
      <c r="AG1500">
        <v>71.099999999999994</v>
      </c>
      <c r="AH1500" s="8">
        <v>70.931976112963781</v>
      </c>
      <c r="AI1500" s="8">
        <v>0.16802388703621318</v>
      </c>
      <c r="AJ1500" s="8">
        <v>0.16955562904980451</v>
      </c>
      <c r="AK1500" s="8">
        <v>9.0338611709635808E-3</v>
      </c>
      <c r="AL1500" s="8">
        <v>3.6658676816530365E-2</v>
      </c>
      <c r="AM1500" s="8">
        <v>6.1254524363083209E-7</v>
      </c>
      <c r="AN1500" s="8">
        <v>1.3219841213691266</v>
      </c>
      <c r="AO1500" s="8">
        <v>1.1062111162861812</v>
      </c>
      <c r="AP1500" s="8">
        <v>0.19146455759886832</v>
      </c>
      <c r="AQ1500" s="8">
        <v>0.16955562904980451</v>
      </c>
    </row>
    <row r="1501" spans="32:43" x14ac:dyDescent="0.25">
      <c r="AF1501" t="str">
        <v>Trinidad and Tobago</v>
      </c>
      <c r="AG1501">
        <v>71</v>
      </c>
      <c r="AH1501" s="8">
        <v>69.585306382653613</v>
      </c>
      <c r="AI1501" s="8">
        <v>1.4146936173463871</v>
      </c>
      <c r="AJ1501" s="8">
        <v>1.4259709822391282</v>
      </c>
      <c r="AK1501" s="8">
        <v>7.9085514594644992E-3</v>
      </c>
      <c r="AL1501" s="8">
        <v>0.30847623123136242</v>
      </c>
      <c r="AM1501" s="8">
        <v>3.792788763042619E-5</v>
      </c>
      <c r="AN1501" s="8">
        <v>1.3219841213691266</v>
      </c>
      <c r="AO1501" s="8">
        <v>1.1185740265707718</v>
      </c>
      <c r="AP1501" s="8">
        <v>0.55540636585419367</v>
      </c>
      <c r="AQ1501" s="8">
        <v>1.4259709822391282</v>
      </c>
    </row>
    <row r="1502" spans="32:43" x14ac:dyDescent="0.25">
      <c r="AF1502" t="str">
        <v>Trinidad and Tobago</v>
      </c>
      <c r="AG1502">
        <v>78</v>
      </c>
      <c r="AH1502" s="8">
        <v>70.430498930749266</v>
      </c>
      <c r="AI1502" s="8">
        <v>7.5695010692507338</v>
      </c>
      <c r="AJ1502" s="8">
        <v>7.639053264427119</v>
      </c>
      <c r="AK1502" s="8">
        <v>9.1048187214860122E-3</v>
      </c>
      <c r="AL1502" s="8">
        <v>1.6515379656281335</v>
      </c>
      <c r="AM1502" s="8">
        <v>1.2531143827637088E-3</v>
      </c>
      <c r="AN1502" s="8">
        <v>1.3219841213691266</v>
      </c>
      <c r="AO1502" s="8">
        <v>1.1201831786517851</v>
      </c>
      <c r="AP1502" s="8">
        <v>1.2851217707393077</v>
      </c>
      <c r="AQ1502" s="8">
        <v>7.639053264427119</v>
      </c>
    </row>
    <row r="1503" spans="32:43" x14ac:dyDescent="0.25">
      <c r="AF1503" t="str">
        <v>Trinidad and Tobago</v>
      </c>
      <c r="AG1503">
        <v>76</v>
      </c>
      <c r="AH1503" s="8">
        <v>69.347711806741785</v>
      </c>
      <c r="AI1503" s="8">
        <v>6.6522881932582152</v>
      </c>
      <c r="AJ1503" s="8">
        <v>6.7059460593088849</v>
      </c>
      <c r="AK1503" s="8">
        <v>8.0015355888799072E-3</v>
      </c>
      <c r="AL1503" s="8">
        <v>1.4506101802896139</v>
      </c>
      <c r="AM1503" s="8">
        <v>8.4866010678380629E-4</v>
      </c>
      <c r="AN1503" s="8">
        <v>1.3404190152831756</v>
      </c>
      <c r="AO1503" s="8">
        <v>1.1204375963297193</v>
      </c>
      <c r="AP1503" s="8">
        <v>1.2044127948048433</v>
      </c>
      <c r="AQ1503" s="8">
        <v>6.7059460593088849</v>
      </c>
    </row>
    <row r="1504" spans="32:43" x14ac:dyDescent="0.25">
      <c r="AF1504" t="str">
        <v>Trinidad and Tobago</v>
      </c>
      <c r="AG1504">
        <v>74</v>
      </c>
      <c r="AH1504" s="8">
        <v>70.052421175358376</v>
      </c>
      <c r="AI1504" s="8">
        <v>3.9475788246416244</v>
      </c>
      <c r="AJ1504" s="8">
        <v>3.9835748046636552</v>
      </c>
      <c r="AK1504" s="8">
        <v>9.0360999321237867E-3</v>
      </c>
      <c r="AL1504" s="8">
        <v>0.86126551622431047</v>
      </c>
      <c r="AM1504" s="8">
        <v>3.3819510228246576E-4</v>
      </c>
      <c r="AN1504" s="8">
        <v>1.3404190152831756</v>
      </c>
      <c r="AO1504" s="8">
        <v>1.123704398898925</v>
      </c>
      <c r="AP1504" s="8">
        <v>0.92804391934019503</v>
      </c>
      <c r="AQ1504" s="8">
        <v>3.9835748046636552</v>
      </c>
    </row>
    <row r="1505" spans="32:43" x14ac:dyDescent="0.25">
      <c r="AF1505" t="str">
        <v>Trinidad and Tobago</v>
      </c>
      <c r="AG1505">
        <v>71</v>
      </c>
      <c r="AH1505" s="8">
        <v>69.174124157203948</v>
      </c>
      <c r="AI1505" s="8">
        <v>1.8258758427960515</v>
      </c>
      <c r="AJ1505" s="8">
        <v>1.8409555191186764</v>
      </c>
      <c r="AK1505" s="8">
        <v>8.1912225287463954E-3</v>
      </c>
      <c r="AL1505" s="8">
        <v>0.39819191183013719</v>
      </c>
      <c r="AM1505" s="8">
        <v>6.5475021529559025E-5</v>
      </c>
      <c r="AN1505" s="8">
        <v>1.3404190152831756</v>
      </c>
      <c r="AO1505" s="8">
        <v>1.1244524054495035</v>
      </c>
      <c r="AP1505" s="8">
        <v>0.63102449384325576</v>
      </c>
      <c r="AQ1505" s="8">
        <v>1.8409555191186764</v>
      </c>
    </row>
    <row r="1506" spans="32:43" x14ac:dyDescent="0.25">
      <c r="AF1506" t="str">
        <v>Trinidad and Tobago</v>
      </c>
      <c r="AG1506">
        <v>69.900000000000006</v>
      </c>
      <c r="AH1506" s="8">
        <v>70.099412635674852</v>
      </c>
      <c r="AI1506" s="8">
        <v>-0.19941263567484668</v>
      </c>
      <c r="AJ1506" s="8">
        <v>-0.20139862330274558</v>
      </c>
      <c r="AK1506" s="8">
        <v>9.8609791632663715E-3</v>
      </c>
      <c r="AL1506" s="8">
        <v>-4.3525097323563536E-2</v>
      </c>
      <c r="AM1506" s="8">
        <v>9.4335112362125058E-7</v>
      </c>
      <c r="AN1506" s="8">
        <v>1.3404190152831756</v>
      </c>
      <c r="AO1506" s="8">
        <v>1.1256112386104029</v>
      </c>
      <c r="AP1506" s="8">
        <v>0.20862669369848993</v>
      </c>
      <c r="AQ1506" s="8">
        <v>-0.20139862330274558</v>
      </c>
    </row>
    <row r="1507" spans="32:43" x14ac:dyDescent="0.25">
      <c r="AF1507" t="str">
        <v>Trinidad and Tobago</v>
      </c>
      <c r="AG1507">
        <v>69.7</v>
      </c>
      <c r="AH1507" s="8">
        <v>68.396224469942879</v>
      </c>
      <c r="AI1507" s="8">
        <v>1.3037755300571234</v>
      </c>
      <c r="AJ1507" s="8">
        <v>1.3151056260099994</v>
      </c>
      <c r="AK1507" s="8">
        <v>8.6153505306271246E-3</v>
      </c>
      <c r="AL1507" s="8">
        <v>0.2843916860270938</v>
      </c>
      <c r="AM1507" s="8">
        <v>3.5142654144176608E-5</v>
      </c>
      <c r="AN1507" s="8">
        <v>1.3555018111021329</v>
      </c>
      <c r="AO1507" s="8">
        <v>1.126887713128625</v>
      </c>
      <c r="AP1507" s="8">
        <v>0.53328387002336175</v>
      </c>
      <c r="AQ1507" s="8">
        <v>1.3151056260099994</v>
      </c>
    </row>
    <row r="1508" spans="32:43" x14ac:dyDescent="0.25">
      <c r="AF1508" t="str">
        <v>Trinidad and Tobago</v>
      </c>
      <c r="AG1508">
        <v>69.599999999999994</v>
      </c>
      <c r="AH1508" s="8">
        <v>68.769115441109705</v>
      </c>
      <c r="AI1508" s="8">
        <v>0.83088455889028978</v>
      </c>
      <c r="AJ1508" s="8">
        <v>0.83842511488731131</v>
      </c>
      <c r="AK1508" s="8">
        <v>8.9937143617591312E-3</v>
      </c>
      <c r="AL1508" s="8">
        <v>0.18127488942184572</v>
      </c>
      <c r="AM1508" s="8">
        <v>1.4911041652512287E-5</v>
      </c>
      <c r="AN1508" s="8">
        <v>1.3555018111021329</v>
      </c>
      <c r="AO1508" s="8">
        <v>1.1270045807931994</v>
      </c>
      <c r="AP1508" s="8">
        <v>0.4257638892882365</v>
      </c>
      <c r="AQ1508" s="8">
        <v>0.83842511488731131</v>
      </c>
    </row>
    <row r="1509" spans="32:43" x14ac:dyDescent="0.25">
      <c r="AF1509" t="str">
        <v>Trinidad and Tobago</v>
      </c>
      <c r="AG1509">
        <v>69.5</v>
      </c>
      <c r="AH1509" s="8">
        <v>68.794841231550706</v>
      </c>
      <c r="AI1509" s="8">
        <v>0.70515876844929437</v>
      </c>
      <c r="AJ1509" s="8">
        <v>0.71217741105228805</v>
      </c>
      <c r="AK1509" s="8">
        <v>9.855188460166274E-3</v>
      </c>
      <c r="AL1509" s="8">
        <v>0.15391208371725262</v>
      </c>
      <c r="AM1509" s="8">
        <v>1.1789127310521273E-5</v>
      </c>
      <c r="AN1509" s="8">
        <v>1.3555018111021329</v>
      </c>
      <c r="AO1509" s="8">
        <v>1.1278166326106762</v>
      </c>
      <c r="AP1509" s="8">
        <v>0.39231630569892534</v>
      </c>
      <c r="AQ1509" s="8">
        <v>0.71217741105228805</v>
      </c>
    </row>
    <row r="1510" spans="32:43" x14ac:dyDescent="0.25">
      <c r="AF1510" t="str">
        <v>Trinidad and Tobago</v>
      </c>
      <c r="AG1510">
        <v>69.400000000000006</v>
      </c>
      <c r="AH1510" s="8">
        <v>74.069734758416857</v>
      </c>
      <c r="AI1510" s="8">
        <v>-4.6697347584168512</v>
      </c>
      <c r="AJ1510" s="8">
        <v>-4.7231958856479954</v>
      </c>
      <c r="AK1510" s="8">
        <v>1.131884607911195E-2</v>
      </c>
      <c r="AL1510" s="8">
        <v>-1.019997836688332</v>
      </c>
      <c r="AM1510" s="8">
        <v>5.9554475485997199E-4</v>
      </c>
      <c r="AN1510" s="8">
        <v>1.3555018111021329</v>
      </c>
      <c r="AO1510" s="8">
        <v>1.1351740958402168</v>
      </c>
      <c r="AP1510" s="8">
        <v>1.0099494228367736</v>
      </c>
      <c r="AQ1510" s="8">
        <v>-4.7231958856479954</v>
      </c>
    </row>
    <row r="1511" spans="32:43" x14ac:dyDescent="0.25">
      <c r="AF1511" t="str">
        <v>Trinidad and Tobago</v>
      </c>
      <c r="AG1511">
        <v>69.3</v>
      </c>
      <c r="AH1511" s="8">
        <v>67.749034074505204</v>
      </c>
      <c r="AI1511" s="8">
        <v>1.5509659254947934</v>
      </c>
      <c r="AJ1511" s="8">
        <v>1.5678312971370163</v>
      </c>
      <c r="AK1511" s="8">
        <v>1.07571341846667E-2</v>
      </c>
      <c r="AL1511" s="8">
        <v>0.33867719824326664</v>
      </c>
      <c r="AM1511" s="8">
        <v>6.2364232242114796E-5</v>
      </c>
      <c r="AN1511" s="8">
        <v>1.3555018111021329</v>
      </c>
      <c r="AO1511" s="8">
        <v>1.1363970598588855</v>
      </c>
      <c r="AP1511" s="8">
        <v>0.58195979091623384</v>
      </c>
      <c r="AQ1511" s="8">
        <v>1.5678312971370163</v>
      </c>
    </row>
    <row r="1512" spans="32:43" x14ac:dyDescent="0.25">
      <c r="AF1512" t="str">
        <v>Trinidad and Tobago</v>
      </c>
      <c r="AG1512">
        <v>69.2</v>
      </c>
      <c r="AH1512" s="8">
        <v>67.709920560586582</v>
      </c>
      <c r="AI1512" s="8">
        <v>1.4900794394134209</v>
      </c>
      <c r="AJ1512" s="8">
        <v>1.5090301728818281</v>
      </c>
      <c r="AK1512" s="8">
        <v>1.2558220378202516E-2</v>
      </c>
      <c r="AL1512" s="8">
        <v>0.32567831180597356</v>
      </c>
      <c r="AM1512" s="8">
        <v>6.744725542328679E-5</v>
      </c>
      <c r="AN1512" s="8">
        <v>1.3748000243745633</v>
      </c>
      <c r="AO1512" s="8">
        <v>1.1364420743162231</v>
      </c>
      <c r="AP1512" s="8">
        <v>0.57068232126637108</v>
      </c>
      <c r="AQ1512" s="8">
        <v>1.5090301728818281</v>
      </c>
    </row>
    <row r="1513" spans="32:43" x14ac:dyDescent="0.25">
      <c r="AF1513" t="str">
        <v>Tunisia</v>
      </c>
      <c r="AG1513">
        <v>75.099999999999994</v>
      </c>
      <c r="AH1513" s="8">
        <v>78.203428632130354</v>
      </c>
      <c r="AI1513" s="8">
        <v>-3.1034286321303597</v>
      </c>
      <c r="AJ1513" s="8">
        <v>-3.1324255483195165</v>
      </c>
      <c r="AK1513" s="8">
        <v>9.2570168841564892E-3</v>
      </c>
      <c r="AL1513" s="8">
        <v>-0.67716799726242527</v>
      </c>
      <c r="AM1513" s="8">
        <v>2.142263585477074E-4</v>
      </c>
      <c r="AN1513" s="8">
        <v>1.3748000243745633</v>
      </c>
      <c r="AO1513" s="8">
        <v>1.1377426030762012</v>
      </c>
      <c r="AP1513" s="8">
        <v>0.82290217964374435</v>
      </c>
      <c r="AQ1513" s="8">
        <v>-3.1324255483195165</v>
      </c>
    </row>
    <row r="1514" spans="32:43" x14ac:dyDescent="0.25">
      <c r="AF1514" t="str">
        <v>Tunisia</v>
      </c>
      <c r="AG1514">
        <v>74.900000000000006</v>
      </c>
      <c r="AH1514" s="8">
        <v>78.022499117471824</v>
      </c>
      <c r="AI1514" s="8">
        <v>-3.1224991174718184</v>
      </c>
      <c r="AJ1514" s="8">
        <v>-3.151619631340878</v>
      </c>
      <c r="AK1514" s="8">
        <v>9.2398567325430014E-3</v>
      </c>
      <c r="AL1514" s="8">
        <v>-0.68132327596328801</v>
      </c>
      <c r="AM1514" s="8">
        <v>2.1645776321564618E-4</v>
      </c>
      <c r="AN1514" s="8">
        <v>1.3748000243745633</v>
      </c>
      <c r="AO1514" s="8">
        <v>1.1391878661068322</v>
      </c>
      <c r="AP1514" s="8">
        <v>0.82542308906601836</v>
      </c>
      <c r="AQ1514" s="8">
        <v>-3.151619631340878</v>
      </c>
    </row>
    <row r="1515" spans="32:43" x14ac:dyDescent="0.25">
      <c r="AF1515" t="str">
        <v>Tunisia</v>
      </c>
      <c r="AG1515">
        <v>74.900000000000006</v>
      </c>
      <c r="AH1515" s="8">
        <v>77.771183617573655</v>
      </c>
      <c r="AI1515" s="8">
        <v>-2.8711836175736494</v>
      </c>
      <c r="AJ1515" s="8">
        <v>-2.8983006351310299</v>
      </c>
      <c r="AK1515" s="8">
        <v>9.3561783165929703E-3</v>
      </c>
      <c r="AL1515" s="8">
        <v>-0.62652349934515128</v>
      </c>
      <c r="AM1515" s="8">
        <v>1.8536412659705425E-4</v>
      </c>
      <c r="AN1515" s="8">
        <v>1.3748000243745633</v>
      </c>
      <c r="AO1515" s="8">
        <v>1.1395974039895054</v>
      </c>
      <c r="AP1515" s="8">
        <v>0.79153237416112754</v>
      </c>
      <c r="AQ1515" s="8">
        <v>-2.8983006351310299</v>
      </c>
    </row>
    <row r="1516" spans="32:43" x14ac:dyDescent="0.25">
      <c r="AF1516" t="str">
        <v>Tunisia</v>
      </c>
      <c r="AG1516">
        <v>74.8</v>
      </c>
      <c r="AH1516" s="8">
        <v>77.773492645656859</v>
      </c>
      <c r="AI1516" s="8">
        <v>-2.9734926456568616</v>
      </c>
      <c r="AJ1516" s="8">
        <v>-3.0017717619991395</v>
      </c>
      <c r="AK1516" s="8">
        <v>9.4208083040412654E-3</v>
      </c>
      <c r="AL1516" s="8">
        <v>-0.64886960883304745</v>
      </c>
      <c r="AM1516" s="8">
        <v>2.0020911106492374E-4</v>
      </c>
      <c r="AN1516" s="8">
        <v>1.3748000243745633</v>
      </c>
      <c r="AO1516" s="8">
        <v>1.1411281729176666</v>
      </c>
      <c r="AP1516" s="8">
        <v>0.80552443093493287</v>
      </c>
      <c r="AQ1516" s="8">
        <v>-3.0017717619991395</v>
      </c>
    </row>
    <row r="1517" spans="32:43" x14ac:dyDescent="0.25">
      <c r="AF1517" t="str">
        <v>Tunisia</v>
      </c>
      <c r="AG1517">
        <v>74.8</v>
      </c>
      <c r="AH1517" s="8">
        <v>77.358888831235248</v>
      </c>
      <c r="AI1517" s="8">
        <v>-2.5588888312352509</v>
      </c>
      <c r="AJ1517" s="8">
        <v>-2.5841037227315669</v>
      </c>
      <c r="AK1517" s="8">
        <v>9.7576932669182197E-3</v>
      </c>
      <c r="AL1517" s="8">
        <v>-0.5584905712474898</v>
      </c>
      <c r="AM1517" s="8">
        <v>1.5367647148525586E-4</v>
      </c>
      <c r="AN1517" s="8">
        <v>1.3946242806491955</v>
      </c>
      <c r="AO1517" s="8">
        <v>1.1425107027813075</v>
      </c>
      <c r="AP1517" s="8">
        <v>0.74732226733015916</v>
      </c>
      <c r="AQ1517" s="8">
        <v>-2.5841037227315669</v>
      </c>
    </row>
    <row r="1518" spans="32:43" x14ac:dyDescent="0.25">
      <c r="AF1518" t="str">
        <v>Tunisia</v>
      </c>
      <c r="AG1518">
        <v>74.7</v>
      </c>
      <c r="AH1518" s="8">
        <v>77.891254306932936</v>
      </c>
      <c r="AI1518" s="8">
        <v>-3.1912543069329331</v>
      </c>
      <c r="AJ1518" s="8">
        <v>-3.2228638898990769</v>
      </c>
      <c r="AK1518" s="8">
        <v>9.8079174442373511E-3</v>
      </c>
      <c r="AL1518" s="8">
        <v>-0.69652523344345252</v>
      </c>
      <c r="AM1518" s="8">
        <v>2.4027083933459052E-4</v>
      </c>
      <c r="AN1518" s="8">
        <v>1.3946242806491955</v>
      </c>
      <c r="AO1518" s="8">
        <v>1.1441216969248595</v>
      </c>
      <c r="AP1518" s="8">
        <v>0.83458087291972638</v>
      </c>
      <c r="AQ1518" s="8">
        <v>-3.2228638898990769</v>
      </c>
    </row>
    <row r="1519" spans="32:43" x14ac:dyDescent="0.25">
      <c r="AF1519" t="str">
        <v>Tunisia</v>
      </c>
      <c r="AG1519">
        <v>74.7</v>
      </c>
      <c r="AH1519" s="8">
        <v>77.303201145987856</v>
      </c>
      <c r="AI1519" s="8">
        <v>-2.6032011459878532</v>
      </c>
      <c r="AJ1519" s="8">
        <v>-2.630621527097901</v>
      </c>
      <c r="AK1519" s="8">
        <v>1.0423537109991502E-2</v>
      </c>
      <c r="AL1519" s="8">
        <v>-0.56835307436138738</v>
      </c>
      <c r="AM1519" s="8">
        <v>1.7012658771446714E-4</v>
      </c>
      <c r="AN1519" s="8">
        <v>1.3946242806491955</v>
      </c>
      <c r="AO1519" s="8">
        <v>1.1445661050031479</v>
      </c>
      <c r="AP1519" s="8">
        <v>0.75389195138387533</v>
      </c>
      <c r="AQ1519" s="8">
        <v>-2.630621527097901</v>
      </c>
    </row>
    <row r="1520" spans="32:43" x14ac:dyDescent="0.25">
      <c r="AF1520" t="str">
        <v>Tunisia</v>
      </c>
      <c r="AG1520">
        <v>74.599999999999994</v>
      </c>
      <c r="AH1520" s="8">
        <v>77.209784907865782</v>
      </c>
      <c r="AI1520" s="8">
        <v>-2.6097849078657873</v>
      </c>
      <c r="AJ1520" s="8">
        <v>-2.636195100496812</v>
      </c>
      <c r="AK1520" s="8">
        <v>1.0018299717667968E-2</v>
      </c>
      <c r="AL1520" s="8">
        <v>-0.56967386693750133</v>
      </c>
      <c r="AM1520" s="8">
        <v>1.6420616271602782E-4</v>
      </c>
      <c r="AN1520" s="8">
        <v>1.3946242806491955</v>
      </c>
      <c r="AO1520" s="8">
        <v>1.1465063181472794</v>
      </c>
      <c r="AP1520" s="8">
        <v>0.75476742572629707</v>
      </c>
      <c r="AQ1520" s="8">
        <v>-2.636195100496812</v>
      </c>
    </row>
    <row r="1521" spans="32:43" x14ac:dyDescent="0.25">
      <c r="AF1521" t="str">
        <v>Tunisia</v>
      </c>
      <c r="AG1521">
        <v>74.400000000000006</v>
      </c>
      <c r="AH1521" s="8">
        <v>77.59918101537059</v>
      </c>
      <c r="AI1521" s="8">
        <v>-3.1991810153705842</v>
      </c>
      <c r="AJ1521" s="8">
        <v>-3.2333705256189309</v>
      </c>
      <c r="AK1521" s="8">
        <v>1.0573953704796033E-2</v>
      </c>
      <c r="AL1521" s="8">
        <v>-0.69852557228159584</v>
      </c>
      <c r="AM1521" s="8">
        <v>2.6072861024679602E-4</v>
      </c>
      <c r="AN1521" s="8">
        <v>1.3946242806491955</v>
      </c>
      <c r="AO1521" s="8">
        <v>1.1491866993140236</v>
      </c>
      <c r="AP1521" s="8">
        <v>0.83577842295766158</v>
      </c>
      <c r="AQ1521" s="8">
        <v>-3.2333705256189309</v>
      </c>
    </row>
    <row r="1522" spans="32:43" x14ac:dyDescent="0.25">
      <c r="AF1522" t="str">
        <v>Tunisia</v>
      </c>
      <c r="AG1522">
        <v>74.2</v>
      </c>
      <c r="AH1522" s="8">
        <v>76.401003545619645</v>
      </c>
      <c r="AI1522" s="8">
        <v>-2.201003545619642</v>
      </c>
      <c r="AJ1522" s="8">
        <v>-2.2246961522350093</v>
      </c>
      <c r="AK1522" s="8">
        <v>1.0649816871200582E-2</v>
      </c>
      <c r="AL1522" s="8">
        <v>-0.48059681485117528</v>
      </c>
      <c r="AM1522" s="8">
        <v>1.2431509957365542E-4</v>
      </c>
      <c r="AN1522" s="8">
        <v>1.3946242806491955</v>
      </c>
      <c r="AO1522" s="8">
        <v>1.1492882866307981</v>
      </c>
      <c r="AP1522" s="8">
        <v>0.6932509032458416</v>
      </c>
      <c r="AQ1522" s="8">
        <v>-2.2246961522350093</v>
      </c>
    </row>
    <row r="1523" spans="32:43" x14ac:dyDescent="0.25">
      <c r="AF1523" t="str">
        <v>Tunisia</v>
      </c>
      <c r="AG1523">
        <v>74</v>
      </c>
      <c r="AH1523" s="8">
        <v>76.496916867613777</v>
      </c>
      <c r="AI1523" s="8">
        <v>-2.496916867613777</v>
      </c>
      <c r="AJ1523" s="8">
        <v>-2.525854872860366</v>
      </c>
      <c r="AK1523" s="8">
        <v>1.145671731084801E-2</v>
      </c>
      <c r="AL1523" s="8">
        <v>-0.54543299188150152</v>
      </c>
      <c r="AM1523" s="8">
        <v>1.7239208400656077E-4</v>
      </c>
      <c r="AN1523" s="8">
        <v>1.4191611772342045</v>
      </c>
      <c r="AO1523" s="8">
        <v>1.1493665589866606</v>
      </c>
      <c r="AP1523" s="8">
        <v>0.73853435389391431</v>
      </c>
      <c r="AQ1523" s="8">
        <v>-2.525854872860366</v>
      </c>
    </row>
    <row r="1524" spans="32:43" x14ac:dyDescent="0.25">
      <c r="AF1524" t="str">
        <v>Tunisia</v>
      </c>
      <c r="AG1524">
        <v>73.7</v>
      </c>
      <c r="AH1524" s="8">
        <v>75.914663636674135</v>
      </c>
      <c r="AI1524" s="8">
        <v>-2.2146636366741319</v>
      </c>
      <c r="AJ1524" s="8">
        <v>-2.24180424734138</v>
      </c>
      <c r="AK1524" s="8">
        <v>1.2106592580255243E-2</v>
      </c>
      <c r="AL1524" s="8">
        <v>-0.48393596218823615</v>
      </c>
      <c r="AM1524" s="8">
        <v>1.4350189550239322E-4</v>
      </c>
      <c r="AN1524" s="8">
        <v>1.4191611772342045</v>
      </c>
      <c r="AO1524" s="8">
        <v>1.153371684794142</v>
      </c>
      <c r="AP1524" s="8">
        <v>0.69565505977333053</v>
      </c>
      <c r="AQ1524" s="8">
        <v>-2.24180424734138</v>
      </c>
    </row>
    <row r="1525" spans="32:43" x14ac:dyDescent="0.25">
      <c r="AF1525" t="str">
        <v>Tunisia</v>
      </c>
      <c r="AG1525">
        <v>73.5</v>
      </c>
      <c r="AH1525" s="8">
        <v>75.673838700537544</v>
      </c>
      <c r="AI1525" s="8">
        <v>-2.1738387005375444</v>
      </c>
      <c r="AJ1525" s="8">
        <v>-2.2043348225614583</v>
      </c>
      <c r="AK1525" s="8">
        <v>1.383461428444766E-2</v>
      </c>
      <c r="AL1525" s="8">
        <v>-0.47543111824100076</v>
      </c>
      <c r="AM1525" s="8">
        <v>1.5854863704468968E-4</v>
      </c>
      <c r="AN1525" s="8">
        <v>1.4191611772342045</v>
      </c>
      <c r="AO1525" s="8">
        <v>1.158158071379783</v>
      </c>
      <c r="AP1525" s="8">
        <v>0.6895151327135618</v>
      </c>
      <c r="AQ1525" s="8">
        <v>-2.2043348225614583</v>
      </c>
    </row>
    <row r="1526" spans="32:43" x14ac:dyDescent="0.25">
      <c r="AF1526" t="str">
        <v>Tunisia</v>
      </c>
      <c r="AG1526">
        <v>73.2</v>
      </c>
      <c r="AH1526" s="8">
        <v>76.410355868863533</v>
      </c>
      <c r="AI1526" s="8">
        <v>-3.2103558688635303</v>
      </c>
      <c r="AJ1526" s="8">
        <v>-3.2647920241188295</v>
      </c>
      <c r="AK1526" s="8">
        <v>1.667369769747935E-2</v>
      </c>
      <c r="AL1526" s="8">
        <v>-0.70313629144154555</v>
      </c>
      <c r="AM1526" s="8">
        <v>4.1916334719704456E-4</v>
      </c>
      <c r="AN1526" s="8">
        <v>1.4191611772342045</v>
      </c>
      <c r="AO1526" s="8">
        <v>1.1619405352367203</v>
      </c>
      <c r="AP1526" s="8">
        <v>0.83853222445028641</v>
      </c>
      <c r="AQ1526" s="8">
        <v>-3.2647920241188295</v>
      </c>
    </row>
    <row r="1527" spans="32:43" x14ac:dyDescent="0.25">
      <c r="AF1527" t="str">
        <v>Tunisia</v>
      </c>
      <c r="AG1527">
        <v>72.900000000000006</v>
      </c>
      <c r="AH1527" s="8">
        <v>73.266428339872022</v>
      </c>
      <c r="AI1527" s="8">
        <v>-0.36642833987201584</v>
      </c>
      <c r="AJ1527" s="8">
        <v>-0.37278952694117395</v>
      </c>
      <c r="AK1527" s="8">
        <v>1.7063749406677618E-2</v>
      </c>
      <c r="AL1527" s="8">
        <v>-8.0271530624544951E-2</v>
      </c>
      <c r="AM1527" s="8">
        <v>5.5929663349407136E-6</v>
      </c>
      <c r="AN1527" s="8">
        <v>1.4191611772342045</v>
      </c>
      <c r="AO1527" s="8">
        <v>1.1655712264295579</v>
      </c>
      <c r="AP1527" s="8">
        <v>0.28332230873078978</v>
      </c>
      <c r="AQ1527" s="8">
        <v>-0.37278952694117395</v>
      </c>
    </row>
    <row r="1528" spans="32:43" x14ac:dyDescent="0.25">
      <c r="AF1528" t="str">
        <v>Turkey</v>
      </c>
      <c r="AG1528">
        <v>75.5</v>
      </c>
      <c r="AH1528" s="8">
        <v>78.267683074297366</v>
      </c>
      <c r="AI1528" s="8">
        <v>-2.7676830742973664</v>
      </c>
      <c r="AJ1528" s="8">
        <v>-2.793121475549742</v>
      </c>
      <c r="AK1528" s="8">
        <v>9.1075169752038894E-3</v>
      </c>
      <c r="AL1528" s="8">
        <v>-0.60386277188626791</v>
      </c>
      <c r="AM1528" s="8">
        <v>1.6757914576602119E-4</v>
      </c>
      <c r="AN1528" s="8">
        <v>1.4191611772342045</v>
      </c>
      <c r="AO1528" s="8">
        <v>1.1660012618302404</v>
      </c>
      <c r="AP1528" s="8">
        <v>0.77708607752698022</v>
      </c>
      <c r="AQ1528" s="8">
        <v>-2.793121475549742</v>
      </c>
    </row>
    <row r="1529" spans="32:43" x14ac:dyDescent="0.25">
      <c r="AF1529" t="str">
        <v>Turkey</v>
      </c>
      <c r="AG1529">
        <v>75.2</v>
      </c>
      <c r="AH1529" s="8">
        <v>77.936864411447857</v>
      </c>
      <c r="AI1529" s="8">
        <v>-2.7368644114478542</v>
      </c>
      <c r="AJ1529" s="8">
        <v>-2.7621859014901702</v>
      </c>
      <c r="AK1529" s="8">
        <v>9.1671925588552982E-3</v>
      </c>
      <c r="AL1529" s="8">
        <v>-0.59715663012495623</v>
      </c>
      <c r="AM1529" s="8">
        <v>1.6496146212185387E-4</v>
      </c>
      <c r="AN1529" s="8">
        <v>1.4191611772342045</v>
      </c>
      <c r="AO1529" s="8">
        <v>1.166381074139172</v>
      </c>
      <c r="AP1529" s="8">
        <v>0.77275910225953093</v>
      </c>
      <c r="AQ1529" s="8">
        <v>-2.7621859014901702</v>
      </c>
    </row>
    <row r="1530" spans="32:43" x14ac:dyDescent="0.25">
      <c r="AF1530" t="str">
        <v>Turkey</v>
      </c>
      <c r="AG1530">
        <v>74.8</v>
      </c>
      <c r="AH1530" s="8">
        <v>73.824583326347479</v>
      </c>
      <c r="AI1530" s="8">
        <v>0.97541667365251783</v>
      </c>
      <c r="AJ1530" s="8">
        <v>0.98405710170774641</v>
      </c>
      <c r="AK1530" s="8">
        <v>8.7804132912955996E-3</v>
      </c>
      <c r="AL1530" s="8">
        <v>0.21278470264293328</v>
      </c>
      <c r="AM1530" s="8">
        <v>2.0053763698643725E-5</v>
      </c>
      <c r="AN1530" s="8">
        <v>1.4191611772342045</v>
      </c>
      <c r="AO1530" s="8">
        <v>1.1699355385045469</v>
      </c>
      <c r="AP1530" s="8">
        <v>0.46128592287531739</v>
      </c>
      <c r="AQ1530" s="8">
        <v>0.98405710170774641</v>
      </c>
    </row>
    <row r="1531" spans="32:43" x14ac:dyDescent="0.25">
      <c r="AF1531" t="str">
        <v>Turkey</v>
      </c>
      <c r="AG1531">
        <v>74.5</v>
      </c>
      <c r="AH1531" s="8">
        <v>73.840087789504551</v>
      </c>
      <c r="AI1531" s="8">
        <v>0.6599122104954489</v>
      </c>
      <c r="AJ1531" s="8">
        <v>0.66548016283763178</v>
      </c>
      <c r="AK1531" s="8">
        <v>8.3668194081713328E-3</v>
      </c>
      <c r="AL1531" s="8">
        <v>0.14392817033480554</v>
      </c>
      <c r="AM1531" s="8">
        <v>8.7391855117233337E-6</v>
      </c>
      <c r="AN1531" s="8">
        <v>1.4191611772342045</v>
      </c>
      <c r="AO1531" s="8">
        <v>1.1711508118169069</v>
      </c>
      <c r="AP1531" s="8">
        <v>0.37937866352076988</v>
      </c>
      <c r="AQ1531" s="8">
        <v>0.66548016283763178</v>
      </c>
    </row>
    <row r="1532" spans="32:43" x14ac:dyDescent="0.25">
      <c r="AF1532" t="str">
        <v>Turkey</v>
      </c>
      <c r="AG1532">
        <v>74.2</v>
      </c>
      <c r="AH1532" s="8">
        <v>71.886276565239442</v>
      </c>
      <c r="AI1532" s="8">
        <v>2.3137234347605613</v>
      </c>
      <c r="AJ1532" s="8">
        <v>2.3330273348775936</v>
      </c>
      <c r="AK1532" s="8">
        <v>8.274185144961017E-3</v>
      </c>
      <c r="AL1532" s="8">
        <v>0.50460413099370027</v>
      </c>
      <c r="AM1532" s="8">
        <v>1.0621973751798458E-4</v>
      </c>
      <c r="AN1532" s="8">
        <v>1.4576525936309466</v>
      </c>
      <c r="AO1532" s="8">
        <v>1.1719582286081622</v>
      </c>
      <c r="AP1532" s="8">
        <v>0.71035493310999132</v>
      </c>
      <c r="AQ1532" s="8">
        <v>2.3330273348775936</v>
      </c>
    </row>
    <row r="1533" spans="32:43" x14ac:dyDescent="0.25">
      <c r="AF1533" t="str">
        <v>Turkey</v>
      </c>
      <c r="AG1533">
        <v>73.900000000000006</v>
      </c>
      <c r="AH1533" s="8">
        <v>71.304368507247233</v>
      </c>
      <c r="AI1533" s="8">
        <v>2.5956314927527728</v>
      </c>
      <c r="AJ1533" s="8">
        <v>2.617521807264545</v>
      </c>
      <c r="AK1533" s="8">
        <v>8.3629922207405678E-3</v>
      </c>
      <c r="AL1533" s="8">
        <v>0.56611131716469565</v>
      </c>
      <c r="AM1533" s="8">
        <v>1.3513960490276256E-4</v>
      </c>
      <c r="AN1533" s="8">
        <v>1.4576525936309466</v>
      </c>
      <c r="AO1533" s="8">
        <v>1.1732006040684935</v>
      </c>
      <c r="AP1533" s="8">
        <v>0.75240369294993203</v>
      </c>
      <c r="AQ1533" s="8">
        <v>2.617521807264545</v>
      </c>
    </row>
    <row r="1534" spans="32:43" x14ac:dyDescent="0.25">
      <c r="AF1534" t="str">
        <v>Turkey</v>
      </c>
      <c r="AG1534">
        <v>73.5</v>
      </c>
      <c r="AH1534" s="8">
        <v>70.96461654973568</v>
      </c>
      <c r="AI1534" s="8">
        <v>2.5353834502643195</v>
      </c>
      <c r="AJ1534" s="8">
        <v>2.5577402385319523</v>
      </c>
      <c r="AK1534" s="8">
        <v>8.7408361219921855E-3</v>
      </c>
      <c r="AL1534" s="8">
        <v>0.55307650373162176</v>
      </c>
      <c r="AM1534" s="8">
        <v>1.3486715138183106E-4</v>
      </c>
      <c r="AN1534" s="8">
        <v>1.4576525936309466</v>
      </c>
      <c r="AO1534" s="8">
        <v>1.1836636969298289</v>
      </c>
      <c r="AP1534" s="8">
        <v>0.74369113463293468</v>
      </c>
      <c r="AQ1534" s="8">
        <v>2.5577402385319523</v>
      </c>
    </row>
    <row r="1535" spans="32:43" x14ac:dyDescent="0.25">
      <c r="AF1535" t="str">
        <v>Turkey</v>
      </c>
      <c r="AG1535">
        <v>73.2</v>
      </c>
      <c r="AH1535" s="8">
        <v>70.300153911565303</v>
      </c>
      <c r="AI1535" s="8">
        <v>2.8998460884346997</v>
      </c>
      <c r="AJ1535" s="8">
        <v>2.9250734752621246</v>
      </c>
      <c r="AK1535" s="8">
        <v>8.6245309872649348E-3</v>
      </c>
      <c r="AL1535" s="8">
        <v>0.6325444202205307</v>
      </c>
      <c r="AM1535" s="8">
        <v>1.7404012282259154E-4</v>
      </c>
      <c r="AN1535" s="8">
        <v>1.4576525936309466</v>
      </c>
      <c r="AO1535" s="8">
        <v>1.1925773069155734</v>
      </c>
      <c r="AP1535" s="8">
        <v>0.79532661229241586</v>
      </c>
      <c r="AQ1535" s="8">
        <v>2.9250734752621246</v>
      </c>
    </row>
    <row r="1536" spans="32:43" x14ac:dyDescent="0.25">
      <c r="AF1536" t="str">
        <v>Turkey</v>
      </c>
      <c r="AG1536">
        <v>72.8</v>
      </c>
      <c r="AH1536" s="8">
        <v>70.192138908364726</v>
      </c>
      <c r="AI1536" s="8">
        <v>2.6078610916352716</v>
      </c>
      <c r="AJ1536" s="8">
        <v>2.6317493212884102</v>
      </c>
      <c r="AK1536" s="8">
        <v>9.0769396081553464E-3</v>
      </c>
      <c r="AL1536" s="8">
        <v>0.56898347390792092</v>
      </c>
      <c r="AM1536" s="8">
        <v>1.4827530295734244E-4</v>
      </c>
      <c r="AN1536" s="8">
        <v>1.4576525936309466</v>
      </c>
      <c r="AO1536" s="8">
        <v>1.1970382257314596</v>
      </c>
      <c r="AP1536" s="8">
        <v>0.75430993226121645</v>
      </c>
      <c r="AQ1536" s="8">
        <v>2.6317493212884102</v>
      </c>
    </row>
    <row r="1537" spans="32:43" x14ac:dyDescent="0.25">
      <c r="AF1537" t="str">
        <v>Turkey</v>
      </c>
      <c r="AG1537">
        <v>72.400000000000006</v>
      </c>
      <c r="AH1537" s="8">
        <v>69.862741567575881</v>
      </c>
      <c r="AI1537" s="8">
        <v>2.5372584324241245</v>
      </c>
      <c r="AJ1537" s="8">
        <v>2.5613352685286399</v>
      </c>
      <c r="AK1537" s="8">
        <v>9.4001111062458186E-3</v>
      </c>
      <c r="AL1537" s="8">
        <v>0.55366966848976717</v>
      </c>
      <c r="AM1537" s="8">
        <v>1.4544747323873243E-4</v>
      </c>
      <c r="AN1537" s="8">
        <v>1.4576525936309466</v>
      </c>
      <c r="AO1537" s="8">
        <v>1.1996904589330957</v>
      </c>
      <c r="AP1537" s="8">
        <v>0.74408982555183967</v>
      </c>
      <c r="AQ1537" s="8">
        <v>2.5613352685286399</v>
      </c>
    </row>
    <row r="1538" spans="32:43" x14ac:dyDescent="0.25">
      <c r="AF1538" t="str">
        <v>Turkey</v>
      </c>
      <c r="AG1538">
        <v>72</v>
      </c>
      <c r="AH1538" s="8">
        <v>70.001810843583939</v>
      </c>
      <c r="AI1538" s="8">
        <v>1.9981891564160605</v>
      </c>
      <c r="AJ1538" s="8">
        <v>2.0186050011467822</v>
      </c>
      <c r="AK1538" s="8">
        <v>1.0113838378049803E-2</v>
      </c>
      <c r="AL1538" s="8">
        <v>0.43619344683410577</v>
      </c>
      <c r="AM1538" s="8">
        <v>9.7198381626555986E-5</v>
      </c>
      <c r="AN1538" s="8">
        <v>1.4576525936309466</v>
      </c>
      <c r="AO1538" s="8">
        <v>1.2021100675567371</v>
      </c>
      <c r="AP1538" s="8">
        <v>0.66044942791564731</v>
      </c>
      <c r="AQ1538" s="8">
        <v>2.0186050011467822</v>
      </c>
    </row>
    <row r="1539" spans="32:43" x14ac:dyDescent="0.25">
      <c r="AF1539" t="str">
        <v>Turkey</v>
      </c>
      <c r="AG1539">
        <v>71.599999999999994</v>
      </c>
      <c r="AH1539" s="8">
        <v>69.723763785289734</v>
      </c>
      <c r="AI1539" s="8">
        <v>1.8762362147102607</v>
      </c>
      <c r="AJ1539" s="8">
        <v>1.8967473643741313</v>
      </c>
      <c r="AK1539" s="8">
        <v>1.0813854311398349E-2</v>
      </c>
      <c r="AL1539" s="8">
        <v>0.40971670093810197</v>
      </c>
      <c r="AM1539" s="8">
        <v>9.1757131387207248E-5</v>
      </c>
      <c r="AN1539" s="8">
        <v>1.4576525936309466</v>
      </c>
      <c r="AO1539" s="8">
        <v>1.2086444834920966</v>
      </c>
      <c r="AP1539" s="8">
        <v>0.64009116611471994</v>
      </c>
      <c r="AQ1539" s="8">
        <v>1.8967473643741313</v>
      </c>
    </row>
    <row r="1540" spans="32:43" x14ac:dyDescent="0.25">
      <c r="AF1540" t="str">
        <v>Turkey</v>
      </c>
      <c r="AG1540">
        <v>71.2</v>
      </c>
      <c r="AH1540" s="8">
        <v>68.885175376113054</v>
      </c>
      <c r="AI1540" s="8">
        <v>2.314824623886949</v>
      </c>
      <c r="AJ1540" s="8">
        <v>2.3443678342506393</v>
      </c>
      <c r="AK1540" s="8">
        <v>1.2601781142050957E-2</v>
      </c>
      <c r="AL1540" s="8">
        <v>0.50594940447062053</v>
      </c>
      <c r="AM1540" s="8">
        <v>1.6335174412017938E-4</v>
      </c>
      <c r="AN1540" s="8">
        <v>1.4576525936309466</v>
      </c>
      <c r="AO1540" s="8">
        <v>1.2092467723711249</v>
      </c>
      <c r="AP1540" s="8">
        <v>0.71130120516601159</v>
      </c>
      <c r="AQ1540" s="8">
        <v>2.3443678342506393</v>
      </c>
    </row>
    <row r="1541" spans="32:43" x14ac:dyDescent="0.25">
      <c r="AF1541" t="str">
        <v>Turkey</v>
      </c>
      <c r="AG1541">
        <v>78</v>
      </c>
      <c r="AH1541" s="8">
        <v>73.379123894475754</v>
      </c>
      <c r="AI1541" s="8">
        <v>4.6208761055242462</v>
      </c>
      <c r="AJ1541" s="8">
        <v>4.699699111053472</v>
      </c>
      <c r="AK1541" s="8">
        <v>1.6771925960927622E-2</v>
      </c>
      <c r="AL1541" s="8">
        <v>1.012120810213736</v>
      </c>
      <c r="AM1541" s="8">
        <v>8.7370209969374942E-4</v>
      </c>
      <c r="AN1541" s="8">
        <v>1.4576525936309466</v>
      </c>
      <c r="AO1541" s="8">
        <v>1.2107059805855214</v>
      </c>
      <c r="AP1541" s="8">
        <v>1.0060421513106377</v>
      </c>
      <c r="AQ1541" s="8">
        <v>4.699699111053472</v>
      </c>
    </row>
    <row r="1542" spans="32:43" x14ac:dyDescent="0.25">
      <c r="AF1542" t="str">
        <v>Turkey</v>
      </c>
      <c r="AG1542">
        <v>74</v>
      </c>
      <c r="AH1542" s="8">
        <v>69.236384629897842</v>
      </c>
      <c r="AI1542" s="8">
        <v>4.7636153701021584</v>
      </c>
      <c r="AJ1542" s="8">
        <v>4.8455579895264433</v>
      </c>
      <c r="AK1542" s="8">
        <v>1.6910873753116198E-2</v>
      </c>
      <c r="AL1542" s="8">
        <v>1.0434590423818273</v>
      </c>
      <c r="AM1542" s="8">
        <v>9.364702238242545E-4</v>
      </c>
      <c r="AN1542" s="8">
        <v>1.4576525936309466</v>
      </c>
      <c r="AO1542" s="8">
        <v>1.2145363451394342</v>
      </c>
      <c r="AP1542" s="8">
        <v>1.0214984299458454</v>
      </c>
      <c r="AQ1542" s="8">
        <v>4.8455579895264433</v>
      </c>
    </row>
    <row r="1543" spans="32:43" x14ac:dyDescent="0.25">
      <c r="AF1543" t="str">
        <v>Turkmenistan</v>
      </c>
      <c r="AG1543">
        <v>66</v>
      </c>
      <c r="AH1543" s="8">
        <v>65.793033062304801</v>
      </c>
      <c r="AI1543" s="8">
        <v>0.20696693769519925</v>
      </c>
      <c r="AJ1543" s="8">
        <v>0.20865204437345483</v>
      </c>
      <c r="AK1543" s="8">
        <v>8.0761570456481906E-3</v>
      </c>
      <c r="AL1543" s="8">
        <v>4.5133288097438842E-2</v>
      </c>
      <c r="AM1543" s="8">
        <v>8.2925935381338518E-7</v>
      </c>
      <c r="AN1543" s="8">
        <v>1.4576525936309466</v>
      </c>
      <c r="AO1543" s="8">
        <v>1.2186117372291658</v>
      </c>
      <c r="AP1543" s="8">
        <v>0.2124459651239318</v>
      </c>
      <c r="AQ1543" s="8">
        <v>0.20865204437345483</v>
      </c>
    </row>
    <row r="1544" spans="32:43" x14ac:dyDescent="0.25">
      <c r="AF1544" t="str">
        <v>Turkmenistan</v>
      </c>
      <c r="AG1544">
        <v>65.400000000000006</v>
      </c>
      <c r="AH1544" s="8">
        <v>64.64688003649367</v>
      </c>
      <c r="AI1544" s="8">
        <v>0.75311996350633592</v>
      </c>
      <c r="AJ1544" s="8">
        <v>0.75924063990206159</v>
      </c>
      <c r="AK1544" s="8">
        <v>8.061576362028252E-3</v>
      </c>
      <c r="AL1544" s="8">
        <v>0.16423169248253422</v>
      </c>
      <c r="AM1544" s="8">
        <v>1.0960218194314928E-5</v>
      </c>
      <c r="AN1544" s="8">
        <v>1.4576525936309466</v>
      </c>
      <c r="AO1544" s="8">
        <v>1.2188976956573008</v>
      </c>
      <c r="AP1544" s="8">
        <v>0.40525509556640277</v>
      </c>
      <c r="AQ1544" s="8">
        <v>0.75924063990206159</v>
      </c>
    </row>
    <row r="1545" spans="32:43" x14ac:dyDescent="0.25">
      <c r="AF1545" t="str">
        <v>Turkmenistan</v>
      </c>
      <c r="AG1545">
        <v>65.599999999999994</v>
      </c>
      <c r="AH1545" s="8">
        <v>71.812767919030335</v>
      </c>
      <c r="AI1545" s="8">
        <v>-6.2127679190303411</v>
      </c>
      <c r="AJ1545" s="8">
        <v>-6.2718346143327732</v>
      </c>
      <c r="AK1545" s="8">
        <v>9.417769908576578E-3</v>
      </c>
      <c r="AL1545" s="8">
        <v>-1.3557356910714657</v>
      </c>
      <c r="AM1545" s="8">
        <v>8.7373072070501983E-4</v>
      </c>
      <c r="AN1545" s="8">
        <v>1.4576525936309466</v>
      </c>
      <c r="AO1545" s="8">
        <v>1.2226259139024394</v>
      </c>
      <c r="AP1545" s="8">
        <v>1.1643606361739758</v>
      </c>
      <c r="AQ1545" s="8">
        <v>-6.2718346143327732</v>
      </c>
    </row>
    <row r="1546" spans="32:43" x14ac:dyDescent="0.25">
      <c r="AF1546" t="str">
        <v>Turkmenistan</v>
      </c>
      <c r="AG1546">
        <v>65.599999999999994</v>
      </c>
      <c r="AH1546" s="8">
        <v>65.241457189314545</v>
      </c>
      <c r="AI1546" s="8">
        <v>0.35854281068544935</v>
      </c>
      <c r="AJ1546" s="8">
        <v>0.36142721040866321</v>
      </c>
      <c r="AK1546" s="8">
        <v>7.9805826460949657E-3</v>
      </c>
      <c r="AL1546" s="8">
        <v>7.8183678067190121E-2</v>
      </c>
      <c r="AM1546" s="8">
        <v>2.4587627549782911E-6</v>
      </c>
      <c r="AN1546" s="8">
        <v>1.5222105313262397</v>
      </c>
      <c r="AO1546" s="8">
        <v>1.2245839775478071</v>
      </c>
      <c r="AP1546" s="8">
        <v>0.27961344400294869</v>
      </c>
      <c r="AQ1546" s="8">
        <v>0.36142721040866321</v>
      </c>
    </row>
    <row r="1547" spans="32:43" x14ac:dyDescent="0.25">
      <c r="AF1547" t="str">
        <v>Turkmenistan</v>
      </c>
      <c r="AG1547">
        <v>65.8</v>
      </c>
      <c r="AH1547" s="8">
        <v>65.320415454699756</v>
      </c>
      <c r="AI1547" s="8">
        <v>0.47958454530024142</v>
      </c>
      <c r="AJ1547" s="8">
        <v>0.48347675670980128</v>
      </c>
      <c r="AK1547" s="8">
        <v>8.0504623139434836E-3</v>
      </c>
      <c r="AL1547" s="8">
        <v>0.10458166578830674</v>
      </c>
      <c r="AM1547" s="8">
        <v>4.4382560768451642E-6</v>
      </c>
      <c r="AN1547" s="8">
        <v>1.5222105313262397</v>
      </c>
      <c r="AO1547" s="8">
        <v>1.2247412024102065</v>
      </c>
      <c r="AP1547" s="8">
        <v>0.32339088699019758</v>
      </c>
      <c r="AQ1547" s="8">
        <v>0.48347675670980128</v>
      </c>
    </row>
    <row r="1548" spans="32:43" x14ac:dyDescent="0.25">
      <c r="AF1548" t="str">
        <v>Turkmenistan</v>
      </c>
      <c r="AG1548">
        <v>65.599999999999994</v>
      </c>
      <c r="AH1548" s="8">
        <v>65.049486898347922</v>
      </c>
      <c r="AI1548" s="8">
        <v>0.55051310165207212</v>
      </c>
      <c r="AJ1548" s="8">
        <v>0.55502034697643943</v>
      </c>
      <c r="AK1548" s="8">
        <v>8.1208650257981688E-3</v>
      </c>
      <c r="AL1548" s="8">
        <v>0.12005311888812152</v>
      </c>
      <c r="AM1548" s="8">
        <v>5.900114453233462E-6</v>
      </c>
      <c r="AN1548" s="8">
        <v>1.5222105313262397</v>
      </c>
      <c r="AO1548" s="8">
        <v>1.2248925064643321</v>
      </c>
      <c r="AP1548" s="8">
        <v>0.34648682354185062</v>
      </c>
      <c r="AQ1548" s="8">
        <v>0.55502034697643943</v>
      </c>
    </row>
    <row r="1549" spans="32:43" x14ac:dyDescent="0.25">
      <c r="AF1549" t="str">
        <v>Turkmenistan</v>
      </c>
      <c r="AG1549">
        <v>64.5</v>
      </c>
      <c r="AH1549" s="8">
        <v>64.191183894487452</v>
      </c>
      <c r="AI1549" s="8">
        <v>0.30881610551254823</v>
      </c>
      <c r="AJ1549" s="8">
        <v>0.31143472838138481</v>
      </c>
      <c r="AK1549" s="8">
        <v>8.4082558244107462E-3</v>
      </c>
      <c r="AL1549" s="8">
        <v>6.7354816288378569E-2</v>
      </c>
      <c r="AM1549" s="8">
        <v>1.923447472932255E-6</v>
      </c>
      <c r="AN1549" s="8">
        <v>1.5222105313262397</v>
      </c>
      <c r="AO1549" s="8">
        <v>1.228642824702731</v>
      </c>
      <c r="AP1549" s="8">
        <v>0.25952806454866989</v>
      </c>
      <c r="AQ1549" s="8">
        <v>0.31143472838138481</v>
      </c>
    </row>
    <row r="1550" spans="32:43" x14ac:dyDescent="0.25">
      <c r="AF1550" t="str">
        <v>Turkmenistan</v>
      </c>
      <c r="AG1550">
        <v>64.099999999999994</v>
      </c>
      <c r="AH1550" s="8">
        <v>63.497896248651088</v>
      </c>
      <c r="AI1550" s="8">
        <v>0.60210375134890626</v>
      </c>
      <c r="AJ1550" s="8">
        <v>0.60734957191835715</v>
      </c>
      <c r="AK1550" s="8">
        <v>8.6372343243473499E-3</v>
      </c>
      <c r="AL1550" s="8">
        <v>0.13133793892603821</v>
      </c>
      <c r="AM1550" s="8">
        <v>7.5143686302053135E-6</v>
      </c>
      <c r="AN1550" s="8">
        <v>1.5222105313262397</v>
      </c>
      <c r="AO1550" s="8">
        <v>1.2344099840805194</v>
      </c>
      <c r="AP1550" s="8">
        <v>0.36240576558056881</v>
      </c>
      <c r="AQ1550" s="8">
        <v>0.60734957191835715</v>
      </c>
    </row>
    <row r="1551" spans="32:43" x14ac:dyDescent="0.25">
      <c r="AF1551" t="str">
        <v>Turkmenistan</v>
      </c>
      <c r="AG1551">
        <v>63.7</v>
      </c>
      <c r="AH1551" s="8">
        <v>64.073247287625051</v>
      </c>
      <c r="AI1551" s="8">
        <v>-0.37324728762504833</v>
      </c>
      <c r="AJ1551" s="8">
        <v>-0.37665092098485142</v>
      </c>
      <c r="AK1551" s="8">
        <v>9.036572513624554E-3</v>
      </c>
      <c r="AL1551" s="8">
        <v>-8.1433483354639846E-2</v>
      </c>
      <c r="AM1551" s="8">
        <v>3.0235847082108512E-6</v>
      </c>
      <c r="AN1551" s="8">
        <v>1.5222105313262397</v>
      </c>
      <c r="AO1551" s="8">
        <v>1.2352138126574133</v>
      </c>
      <c r="AP1551" s="8">
        <v>0.28536552586926095</v>
      </c>
      <c r="AQ1551" s="8">
        <v>-0.37665092098485142</v>
      </c>
    </row>
    <row r="1552" spans="32:43" x14ac:dyDescent="0.25">
      <c r="AF1552" t="str">
        <v>Turkmenistan</v>
      </c>
      <c r="AG1552">
        <v>63.3</v>
      </c>
      <c r="AH1552" s="8">
        <v>63.020331884212339</v>
      </c>
      <c r="AI1552" s="8">
        <v>0.27966811578765771</v>
      </c>
      <c r="AJ1552" s="8">
        <v>0.28232980858865514</v>
      </c>
      <c r="AK1552" s="8">
        <v>9.427601053898697E-3</v>
      </c>
      <c r="AL1552" s="8">
        <v>6.1028825263078235E-2</v>
      </c>
      <c r="AM1552" s="8">
        <v>1.7723724822183262E-6</v>
      </c>
      <c r="AN1552" s="8">
        <v>1.5519290565282795</v>
      </c>
      <c r="AO1552" s="8">
        <v>1.2367244041063052</v>
      </c>
      <c r="AP1552" s="8">
        <v>0.24704012885172771</v>
      </c>
      <c r="AQ1552" s="8">
        <v>0.28232980858865514</v>
      </c>
    </row>
    <row r="1553" spans="32:43" x14ac:dyDescent="0.25">
      <c r="AF1553" t="str">
        <v>Turkmenistan</v>
      </c>
      <c r="AG1553">
        <v>63.5</v>
      </c>
      <c r="AH1553" s="8">
        <v>64.022947336574475</v>
      </c>
      <c r="AI1553" s="8">
        <v>-0.52294733657447523</v>
      </c>
      <c r="AJ1553" s="8">
        <v>-0.52819397505986609</v>
      </c>
      <c r="AK1553" s="8">
        <v>9.933166096406652E-3</v>
      </c>
      <c r="AL1553" s="8">
        <v>-0.11414604398113899</v>
      </c>
      <c r="AM1553" s="8">
        <v>6.5360432679780733E-6</v>
      </c>
      <c r="AN1553" s="8">
        <v>1.5519290565282795</v>
      </c>
      <c r="AO1553" s="8">
        <v>1.2454922896299288</v>
      </c>
      <c r="AP1553" s="8">
        <v>0.3378550635718503</v>
      </c>
      <c r="AQ1553" s="8">
        <v>-0.52819397505986609</v>
      </c>
    </row>
    <row r="1554" spans="32:43" x14ac:dyDescent="0.25">
      <c r="AF1554" t="str">
        <v>Turkmenistan</v>
      </c>
      <c r="AG1554">
        <v>63.4</v>
      </c>
      <c r="AH1554" s="8">
        <v>63.902205001785362</v>
      </c>
      <c r="AI1554" s="8">
        <v>-0.50220500178536298</v>
      </c>
      <c r="AJ1554" s="8">
        <v>-0.50766992889579488</v>
      </c>
      <c r="AK1554" s="8">
        <v>1.0764724872159263E-2</v>
      </c>
      <c r="AL1554" s="8">
        <v>-0.10966458560332357</v>
      </c>
      <c r="AM1554" s="8">
        <v>6.5434403552092365E-6</v>
      </c>
      <c r="AN1554" s="8">
        <v>1.5519290565282795</v>
      </c>
      <c r="AO1554" s="8">
        <v>1.2468972726046552</v>
      </c>
      <c r="AP1554" s="8">
        <v>0.33115643675357354</v>
      </c>
      <c r="AQ1554" s="8">
        <v>-0.50766992889579488</v>
      </c>
    </row>
    <row r="1555" spans="32:43" x14ac:dyDescent="0.25">
      <c r="AF1555" t="str">
        <v>Turkmenistan</v>
      </c>
      <c r="AG1555">
        <v>63.3</v>
      </c>
      <c r="AH1555" s="8">
        <v>63.950824390215224</v>
      </c>
      <c r="AI1555" s="8">
        <v>-0.65082439021522731</v>
      </c>
      <c r="AJ1555" s="8">
        <v>-0.65916150742607427</v>
      </c>
      <c r="AK1555" s="8">
        <v>1.264806442263618E-2</v>
      </c>
      <c r="AL1555" s="8">
        <v>-0.14225351110742313</v>
      </c>
      <c r="AM1555" s="8">
        <v>1.2961285601832582E-5</v>
      </c>
      <c r="AN1555" s="8">
        <v>1.5519290565282795</v>
      </c>
      <c r="AO1555" s="8">
        <v>1.2519816846997698</v>
      </c>
      <c r="AP1555" s="8">
        <v>0.37716509794441894</v>
      </c>
      <c r="AQ1555" s="8">
        <v>-0.65916150742607427</v>
      </c>
    </row>
    <row r="1556" spans="32:43" x14ac:dyDescent="0.25">
      <c r="AF1556" t="str">
        <v>Uganda</v>
      </c>
      <c r="AG1556">
        <v>61.5</v>
      </c>
      <c r="AH1556" s="8">
        <v>70.072082955511277</v>
      </c>
      <c r="AI1556" s="8">
        <v>-8.5720829555112772</v>
      </c>
      <c r="AJ1556" s="8">
        <v>-8.6555861838207822</v>
      </c>
      <c r="AK1556" s="8">
        <v>9.647322149664626E-3</v>
      </c>
      <c r="AL1556" s="8">
        <v>-1.8707966795018149</v>
      </c>
      <c r="AM1556" s="8">
        <v>1.7046690883199796E-3</v>
      </c>
      <c r="AN1556" s="8">
        <v>1.5725296242490356</v>
      </c>
      <c r="AO1556" s="8">
        <v>1.2543290431613365</v>
      </c>
      <c r="AP1556" s="8">
        <v>1.3677706969743924</v>
      </c>
      <c r="AQ1556" s="8">
        <v>-8.6555861838207822</v>
      </c>
    </row>
    <row r="1557" spans="32:43" x14ac:dyDescent="0.25">
      <c r="AF1557" t="str">
        <v>Uganda</v>
      </c>
      <c r="AG1557">
        <v>67</v>
      </c>
      <c r="AH1557" s="8">
        <v>60.364113234475148</v>
      </c>
      <c r="AI1557" s="8">
        <v>6.6358867655248517</v>
      </c>
      <c r="AJ1557" s="8">
        <v>6.6956775739519028</v>
      </c>
      <c r="AK1557" s="8">
        <v>8.9297621886176761E-3</v>
      </c>
      <c r="AL1557" s="8">
        <v>1.4477111349609899</v>
      </c>
      <c r="AM1557" s="8">
        <v>9.4421151550599708E-4</v>
      </c>
      <c r="AN1557" s="8">
        <v>1.5725296242490356</v>
      </c>
      <c r="AO1557" s="8">
        <v>1.2574282806346793</v>
      </c>
      <c r="AP1557" s="8">
        <v>1.2032086830475377</v>
      </c>
      <c r="AQ1557" s="8">
        <v>6.6956775739519028</v>
      </c>
    </row>
    <row r="1558" spans="32:43" x14ac:dyDescent="0.25">
      <c r="AF1558" t="str">
        <v>Uganda</v>
      </c>
      <c r="AG1558">
        <v>60</v>
      </c>
      <c r="AH1558" s="8">
        <v>59.799049503334302</v>
      </c>
      <c r="AI1558" s="8">
        <v>0.20095049666569764</v>
      </c>
      <c r="AJ1558" s="8">
        <v>0.20280728167008549</v>
      </c>
      <c r="AK1558" s="8">
        <v>9.155415866222965E-3</v>
      </c>
      <c r="AL1558" s="8">
        <v>4.3845141828224098E-2</v>
      </c>
      <c r="AM1558" s="8">
        <v>8.8814832066606993E-7</v>
      </c>
      <c r="AN1558" s="8">
        <v>1.5725296242490356</v>
      </c>
      <c r="AO1558" s="8">
        <v>1.2645277501985228</v>
      </c>
      <c r="AP1558" s="8">
        <v>0.20939231559019567</v>
      </c>
      <c r="AQ1558" s="8">
        <v>0.20280728167008549</v>
      </c>
    </row>
    <row r="1559" spans="32:43" x14ac:dyDescent="0.25">
      <c r="AF1559" t="str">
        <v>Uganda</v>
      </c>
      <c r="AG1559">
        <v>59.3</v>
      </c>
      <c r="AH1559" s="8">
        <v>60.718357958535208</v>
      </c>
      <c r="AI1559" s="8">
        <v>-1.4183579585352106</v>
      </c>
      <c r="AJ1559" s="8">
        <v>-1.4313181982923477</v>
      </c>
      <c r="AK1559" s="8">
        <v>9.0547578956234592E-3</v>
      </c>
      <c r="AL1559" s="8">
        <v>-0.30945406129062608</v>
      </c>
      <c r="AM1559" s="8">
        <v>4.3751159152342423E-5</v>
      </c>
      <c r="AN1559" s="8">
        <v>1.5725296242490356</v>
      </c>
      <c r="AO1559" s="8">
        <v>1.2652885737115165</v>
      </c>
      <c r="AP1559" s="8">
        <v>0.55628595280721049</v>
      </c>
      <c r="AQ1559" s="8">
        <v>-1.4313181982923477</v>
      </c>
    </row>
    <row r="1560" spans="32:43" x14ac:dyDescent="0.25">
      <c r="AF1560" t="str">
        <v>Uganda</v>
      </c>
      <c r="AG1560">
        <v>58.4</v>
      </c>
      <c r="AH1560" s="8">
        <v>60.47903147207824</v>
      </c>
      <c r="AI1560" s="8">
        <v>-2.0790314720782419</v>
      </c>
      <c r="AJ1560" s="8">
        <v>-2.0985322453849946</v>
      </c>
      <c r="AK1560" s="8">
        <v>9.2925773952905345E-3</v>
      </c>
      <c r="AL1560" s="8">
        <v>-0.45365272143849067</v>
      </c>
      <c r="AM1560" s="8">
        <v>9.6517889184883273E-5</v>
      </c>
      <c r="AN1560" s="8">
        <v>1.5725296242490356</v>
      </c>
      <c r="AO1560" s="8">
        <v>1.2670560565133351</v>
      </c>
      <c r="AP1560" s="8">
        <v>0.67353746847409368</v>
      </c>
      <c r="AQ1560" s="8">
        <v>-2.0985322453849946</v>
      </c>
    </row>
    <row r="1561" spans="32:43" x14ac:dyDescent="0.25">
      <c r="AF1561" t="str">
        <v>Uganda</v>
      </c>
      <c r="AG1561">
        <v>57.5</v>
      </c>
      <c r="AH1561" s="8">
        <v>60.081795069056902</v>
      </c>
      <c r="AI1561" s="8">
        <v>-2.581795069056902</v>
      </c>
      <c r="AJ1561" s="8">
        <v>-2.6066453767107536</v>
      </c>
      <c r="AK1561" s="8">
        <v>9.5334439720410336E-3</v>
      </c>
      <c r="AL1561" s="8">
        <v>-0.56342618191677152</v>
      </c>
      <c r="AM1561" s="8">
        <v>1.5277562036848324E-4</v>
      </c>
      <c r="AN1561" s="8">
        <v>1.5992570753291051</v>
      </c>
      <c r="AO1561" s="8">
        <v>1.2682056516893292</v>
      </c>
      <c r="AP1561" s="8">
        <v>0.75061720065341664</v>
      </c>
      <c r="AQ1561" s="8">
        <v>-2.6066453767107536</v>
      </c>
    </row>
    <row r="1562" spans="32:43" x14ac:dyDescent="0.25">
      <c r="AF1562" t="str">
        <v>Uganda</v>
      </c>
      <c r="AG1562">
        <v>56.3</v>
      </c>
      <c r="AH1562" s="8">
        <v>70.807496859426664</v>
      </c>
      <c r="AI1562" s="8">
        <v>-14.507496859426666</v>
      </c>
      <c r="AJ1562" s="8">
        <v>-14.649601658654177</v>
      </c>
      <c r="AK1562" s="8">
        <v>9.7002500503870631E-3</v>
      </c>
      <c r="AL1562" s="8">
        <v>-3.1662435333361576</v>
      </c>
      <c r="AM1562" s="8">
        <v>4.9099254278729106E-3</v>
      </c>
      <c r="AN1562" s="8">
        <v>1.5992570753291051</v>
      </c>
      <c r="AO1562" s="8">
        <v>1.2753432232584334</v>
      </c>
      <c r="AP1562" s="8">
        <v>1.779394147831266</v>
      </c>
      <c r="AQ1562" s="8">
        <v>-14.649601658654177</v>
      </c>
    </row>
    <row r="1563" spans="32:43" x14ac:dyDescent="0.25">
      <c r="AF1563" t="str">
        <v>Uganda</v>
      </c>
      <c r="AG1563">
        <v>55.5</v>
      </c>
      <c r="AH1563" s="8">
        <v>70.01245877839942</v>
      </c>
      <c r="AI1563" s="8">
        <v>-14.51245877839942</v>
      </c>
      <c r="AJ1563" s="8">
        <v>-14.65338750725426</v>
      </c>
      <c r="AK1563" s="8">
        <v>9.617484611327708E-3</v>
      </c>
      <c r="AL1563" s="8">
        <v>-3.1671941179352054</v>
      </c>
      <c r="AM1563" s="8">
        <v>4.8705488578958166E-3</v>
      </c>
      <c r="AN1563" s="8">
        <v>1.5992570753291051</v>
      </c>
      <c r="AO1563" s="8">
        <v>1.2754641827949966</v>
      </c>
      <c r="AP1563" s="8">
        <v>1.7796612368468347</v>
      </c>
      <c r="AQ1563" s="8">
        <v>-14.65338750725426</v>
      </c>
    </row>
    <row r="1564" spans="32:43" x14ac:dyDescent="0.25">
      <c r="AF1564" t="str">
        <v>Uganda</v>
      </c>
      <c r="AG1564">
        <v>54.9</v>
      </c>
      <c r="AH1564" s="8">
        <v>71.047057080175449</v>
      </c>
      <c r="AI1564" s="8">
        <v>-16.14705708017545</v>
      </c>
      <c r="AJ1564" s="8">
        <v>-16.313195986701249</v>
      </c>
      <c r="AK1564" s="8">
        <v>1.0184326030364612E-2</v>
      </c>
      <c r="AL1564" s="8">
        <v>-3.5249371871354129</v>
      </c>
      <c r="AM1564" s="8">
        <v>6.3922056180197168E-3</v>
      </c>
      <c r="AN1564" s="8">
        <v>1.5992570753291051</v>
      </c>
      <c r="AO1564" s="8">
        <v>1.2757411071891114</v>
      </c>
      <c r="AP1564" s="8">
        <v>1.8774816076690106</v>
      </c>
      <c r="AQ1564" s="8">
        <v>-16.313195986701249</v>
      </c>
    </row>
    <row r="1565" spans="32:43" x14ac:dyDescent="0.25">
      <c r="AF1565" t="str">
        <v>Uganda</v>
      </c>
      <c r="AG1565">
        <v>53.2</v>
      </c>
      <c r="AH1565" s="8">
        <v>57.330372504230503</v>
      </c>
      <c r="AI1565" s="8">
        <v>-4.1303725042305004</v>
      </c>
      <c r="AJ1565" s="8">
        <v>-4.1825353890826342</v>
      </c>
      <c r="AK1565" s="8">
        <v>1.24715943798803E-2</v>
      </c>
      <c r="AL1565" s="8">
        <v>-0.90271277366403668</v>
      </c>
      <c r="AM1565" s="8">
        <v>5.1456656198918364E-4</v>
      </c>
      <c r="AN1565" s="8">
        <v>1.6214924498394727</v>
      </c>
      <c r="AO1565" s="8">
        <v>1.2815623183078466</v>
      </c>
      <c r="AP1565" s="8">
        <v>0.9501119795392734</v>
      </c>
      <c r="AQ1565" s="8">
        <v>-4.1825353890826342</v>
      </c>
    </row>
    <row r="1566" spans="32:43" x14ac:dyDescent="0.25">
      <c r="AF1566" t="str">
        <v>Uganda</v>
      </c>
      <c r="AG1566">
        <v>51.3</v>
      </c>
      <c r="AH1566" s="8">
        <v>57.65877182669486</v>
      </c>
      <c r="AI1566" s="8">
        <v>-6.3587718266948627</v>
      </c>
      <c r="AJ1566" s="8">
        <v>-6.4483714090845439</v>
      </c>
      <c r="AK1566" s="8">
        <v>1.3894916515424762E-2</v>
      </c>
      <c r="AL1566" s="8">
        <v>-1.3907427602702922</v>
      </c>
      <c r="AM1566" s="8">
        <v>1.3626877885986486E-3</v>
      </c>
      <c r="AN1566" s="8">
        <v>1.6214924498394727</v>
      </c>
      <c r="AO1566" s="8">
        <v>1.2845260591518399</v>
      </c>
      <c r="AP1566" s="8">
        <v>1.179297570704821</v>
      </c>
      <c r="AQ1566" s="8">
        <v>-6.4483714090845439</v>
      </c>
    </row>
    <row r="1567" spans="32:43" x14ac:dyDescent="0.25">
      <c r="AF1567" t="str">
        <v>Uganda</v>
      </c>
      <c r="AG1567">
        <v>51</v>
      </c>
      <c r="AH1567" s="8">
        <v>71.555499647101655</v>
      </c>
      <c r="AI1567" s="8">
        <v>-20.555499647101655</v>
      </c>
      <c r="AJ1567" s="8">
        <v>-20.794807193455394</v>
      </c>
      <c r="AK1567" s="8">
        <v>1.1508043528725448E-2</v>
      </c>
      <c r="AL1567" s="8">
        <v>-4.4903131895291484</v>
      </c>
      <c r="AM1567" s="8">
        <v>1.1736851962114629E-2</v>
      </c>
      <c r="AN1567" s="8">
        <v>1.6214924498394727</v>
      </c>
      <c r="AO1567" s="8">
        <v>1.2879286542917474</v>
      </c>
      <c r="AP1567" s="8">
        <v>2.1190359103915979</v>
      </c>
      <c r="AQ1567" s="8">
        <v>-20.794807193455394</v>
      </c>
    </row>
    <row r="1568" spans="32:43" x14ac:dyDescent="0.25">
      <c r="AF1568" t="str">
        <v>Uganda</v>
      </c>
      <c r="AG1568">
        <v>48.8</v>
      </c>
      <c r="AH1568" s="8">
        <v>55.288415663017716</v>
      </c>
      <c r="AI1568" s="8">
        <v>-6.4884156630177188</v>
      </c>
      <c r="AJ1568" s="8">
        <v>-6.6053551359099085</v>
      </c>
      <c r="AK1568" s="8">
        <v>1.7703737420029148E-2</v>
      </c>
      <c r="AL1568" s="8">
        <v>-1.4218460750217854</v>
      </c>
      <c r="AM1568" s="8">
        <v>1.8217871697839777E-3</v>
      </c>
      <c r="AN1568" s="8">
        <v>1.6214924498394727</v>
      </c>
      <c r="AO1568" s="8">
        <v>1.293117281367627</v>
      </c>
      <c r="AP1568" s="8">
        <v>1.1924118730630726</v>
      </c>
      <c r="AQ1568" s="8">
        <v>-6.6053551359099085</v>
      </c>
    </row>
    <row r="1569" spans="32:43" x14ac:dyDescent="0.25">
      <c r="AF1569" t="str">
        <v>Ukraine</v>
      </c>
      <c r="AG1569">
        <v>78</v>
      </c>
      <c r="AH1569" s="8">
        <v>78.317497043031068</v>
      </c>
      <c r="AI1569" s="8">
        <v>-0.31749704303106796</v>
      </c>
      <c r="AJ1569" s="8">
        <v>-0.32062394241309367</v>
      </c>
      <c r="AK1569" s="8">
        <v>9.7525448614095463E-3</v>
      </c>
      <c r="AL1569" s="8">
        <v>-6.9295172895354959E-2</v>
      </c>
      <c r="AM1569" s="8">
        <v>2.3645591990787958E-6</v>
      </c>
      <c r="AN1569" s="8">
        <v>1.6445597025796697</v>
      </c>
      <c r="AO1569" s="8">
        <v>1.2949359975973358</v>
      </c>
      <c r="AP1569" s="8">
        <v>0.26323976313496972</v>
      </c>
      <c r="AQ1569" s="8">
        <v>-0.32062394241309367</v>
      </c>
    </row>
    <row r="1570" spans="32:43" x14ac:dyDescent="0.25">
      <c r="AF1570" t="str">
        <v>Ukraine</v>
      </c>
      <c r="AG1570">
        <v>71</v>
      </c>
      <c r="AH1570" s="8">
        <v>72.352388586439119</v>
      </c>
      <c r="AI1570" s="8">
        <v>-1.352388586439119</v>
      </c>
      <c r="AJ1570" s="8">
        <v>-1.3653992765315348</v>
      </c>
      <c r="AK1570" s="8">
        <v>9.5288538056548001E-3</v>
      </c>
      <c r="AL1570" s="8">
        <v>-0.29513162421140582</v>
      </c>
      <c r="AM1570" s="8">
        <v>4.1898679489800686E-5</v>
      </c>
      <c r="AN1570" s="8">
        <v>1.6445597025796697</v>
      </c>
      <c r="AO1570" s="8">
        <v>1.3115708337957737</v>
      </c>
      <c r="AP1570" s="8">
        <v>0.54326018095513484</v>
      </c>
      <c r="AQ1570" s="8">
        <v>-1.3653992765315348</v>
      </c>
    </row>
    <row r="1571" spans="32:43" x14ac:dyDescent="0.25">
      <c r="AF1571" t="str">
        <v>Ukraine</v>
      </c>
      <c r="AG1571">
        <v>77</v>
      </c>
      <c r="AH1571" s="8">
        <v>78.099777237886286</v>
      </c>
      <c r="AI1571" s="8">
        <v>-1.0997772378862862</v>
      </c>
      <c r="AJ1571" s="8">
        <v>-1.1103500571612261</v>
      </c>
      <c r="AK1571" s="8">
        <v>9.5220594683182586E-3</v>
      </c>
      <c r="AL1571" s="8">
        <v>-0.24000345203344245</v>
      </c>
      <c r="AM1571" s="8">
        <v>2.7687966630467626E-5</v>
      </c>
      <c r="AN1571" s="8">
        <v>1.6445597025796697</v>
      </c>
      <c r="AO1571" s="8">
        <v>1.3154990570343008</v>
      </c>
      <c r="AP1571" s="8">
        <v>0.48990147176084547</v>
      </c>
      <c r="AQ1571" s="8">
        <v>-1.1103500571612261</v>
      </c>
    </row>
    <row r="1572" spans="32:43" x14ac:dyDescent="0.25">
      <c r="AF1572" t="str">
        <v>Ukraine</v>
      </c>
      <c r="AG1572">
        <v>75</v>
      </c>
      <c r="AH1572" s="8">
        <v>77.958605720358634</v>
      </c>
      <c r="AI1572" s="8">
        <v>-2.9586057203586336</v>
      </c>
      <c r="AJ1572" s="8">
        <v>-2.9871788148741438</v>
      </c>
      <c r="AK1572" s="8">
        <v>9.5652440936028586E-3</v>
      </c>
      <c r="AL1572" s="8">
        <v>-0.64566808777964146</v>
      </c>
      <c r="AM1572" s="8">
        <v>2.0130697983346523E-4</v>
      </c>
      <c r="AN1572" s="8">
        <v>1.6624525291871317</v>
      </c>
      <c r="AO1572" s="8">
        <v>1.3185034263040403</v>
      </c>
      <c r="AP1572" s="8">
        <v>0.80353474584465945</v>
      </c>
      <c r="AQ1572" s="8">
        <v>-2.9871788148741438</v>
      </c>
    </row>
    <row r="1573" spans="32:43" x14ac:dyDescent="0.25">
      <c r="AF1573" t="str">
        <v>Ukraine</v>
      </c>
      <c r="AG1573">
        <v>69.8</v>
      </c>
      <c r="AH1573" s="8">
        <v>71.615334256171423</v>
      </c>
      <c r="AI1573" s="8">
        <v>-1.8153342561714254</v>
      </c>
      <c r="AJ1573" s="8">
        <v>-1.8327687801617021</v>
      </c>
      <c r="AK1573" s="8">
        <v>9.512669671696625E-3</v>
      </c>
      <c r="AL1573" s="8">
        <v>-0.39615697426083862</v>
      </c>
      <c r="AM1573" s="8">
        <v>7.5362987763851006E-5</v>
      </c>
      <c r="AN1573" s="8">
        <v>1.6624525291871317</v>
      </c>
      <c r="AO1573" s="8">
        <v>1.3295442547837888</v>
      </c>
      <c r="AP1573" s="8">
        <v>0.62941002078203256</v>
      </c>
      <c r="AQ1573" s="8">
        <v>-1.8327687801617021</v>
      </c>
    </row>
    <row r="1574" spans="32:43" x14ac:dyDescent="0.25">
      <c r="AF1574" t="str">
        <v>Ukraine</v>
      </c>
      <c r="AG1574">
        <v>69.2</v>
      </c>
      <c r="AH1574" s="8">
        <v>71.235811536554536</v>
      </c>
      <c r="AI1574" s="8">
        <v>-2.0358115365545331</v>
      </c>
      <c r="AJ1574" s="8">
        <v>-2.0561251449235827</v>
      </c>
      <c r="AK1574" s="8">
        <v>9.8795583620978761E-3</v>
      </c>
      <c r="AL1574" s="8">
        <v>-0.44435362037995468</v>
      </c>
      <c r="AM1574" s="8">
        <v>9.8509236813745956E-5</v>
      </c>
      <c r="AN1574" s="8">
        <v>1.6624525291871317</v>
      </c>
      <c r="AO1574" s="8">
        <v>1.3331134760544006</v>
      </c>
      <c r="AP1574" s="8">
        <v>0.6665985451378923</v>
      </c>
      <c r="AQ1574" s="8">
        <v>-2.0561251449235827</v>
      </c>
    </row>
    <row r="1575" spans="32:43" x14ac:dyDescent="0.25">
      <c r="AF1575" t="str">
        <v>Ukraine</v>
      </c>
      <c r="AG1575">
        <v>67.7</v>
      </c>
      <c r="AH1575" s="8">
        <v>69.738179891731718</v>
      </c>
      <c r="AI1575" s="8">
        <v>-2.0381798917317155</v>
      </c>
      <c r="AJ1575" s="8">
        <v>-2.0599826895518687</v>
      </c>
      <c r="AK1575" s="8">
        <v>1.0583971375456634E-2</v>
      </c>
      <c r="AL1575" s="8">
        <v>-0.44502889204852097</v>
      </c>
      <c r="AM1575" s="8">
        <v>1.0592930755330117E-4</v>
      </c>
      <c r="AN1575" s="8">
        <v>1.6624525291871317</v>
      </c>
      <c r="AO1575" s="8">
        <v>1.3359875210582188</v>
      </c>
      <c r="AP1575" s="8">
        <v>0.66710485836075351</v>
      </c>
      <c r="AQ1575" s="8">
        <v>-2.0599826895518687</v>
      </c>
    </row>
    <row r="1576" spans="32:43" x14ac:dyDescent="0.25">
      <c r="AF1576" t="str">
        <v>Ukraine</v>
      </c>
      <c r="AG1576">
        <v>67.5</v>
      </c>
      <c r="AH1576" s="8">
        <v>68.898771748790693</v>
      </c>
      <c r="AI1576" s="8">
        <v>-1.3987717487906934</v>
      </c>
      <c r="AJ1576" s="8">
        <v>-1.4145564396719541</v>
      </c>
      <c r="AK1576" s="8">
        <v>1.1158756510925271E-2</v>
      </c>
      <c r="AL1576" s="8">
        <v>-0.30550528771766039</v>
      </c>
      <c r="AM1576" s="8">
        <v>5.266192089395307E-5</v>
      </c>
      <c r="AN1576" s="8">
        <v>1.6624525291871317</v>
      </c>
      <c r="AO1576" s="8">
        <v>1.3398808166127625</v>
      </c>
      <c r="AP1576" s="8">
        <v>0.55272532755217618</v>
      </c>
      <c r="AQ1576" s="8">
        <v>-1.4145564396719541</v>
      </c>
    </row>
    <row r="1577" spans="32:43" x14ac:dyDescent="0.25">
      <c r="AF1577" t="str">
        <v>Ukraine</v>
      </c>
      <c r="AG1577">
        <v>67.7</v>
      </c>
      <c r="AH1577" s="8">
        <v>69.639592410193245</v>
      </c>
      <c r="AI1577" s="8">
        <v>-1.9395924101932422</v>
      </c>
      <c r="AJ1577" s="8">
        <v>-1.9614170467887249</v>
      </c>
      <c r="AK1577" s="8">
        <v>1.1126974057462305E-2</v>
      </c>
      <c r="AL1577" s="8">
        <v>-0.42361894667507793</v>
      </c>
      <c r="AM1577" s="8">
        <v>1.009618503323579E-4</v>
      </c>
      <c r="AN1577" s="8">
        <v>1.6624525291871317</v>
      </c>
      <c r="AO1577" s="8">
        <v>1.3417469942791009</v>
      </c>
      <c r="AP1577" s="8">
        <v>0.65086015907802952</v>
      </c>
      <c r="AQ1577" s="8">
        <v>-1.9614170467887249</v>
      </c>
    </row>
    <row r="1578" spans="32:43" x14ac:dyDescent="0.25">
      <c r="AF1578" t="str">
        <v>Ukraine</v>
      </c>
      <c r="AG1578">
        <v>67</v>
      </c>
      <c r="AH1578" s="8">
        <v>68.410612409093773</v>
      </c>
      <c r="AI1578" s="8">
        <v>-1.4106124090937726</v>
      </c>
      <c r="AJ1578" s="8">
        <v>-1.4270910501165914</v>
      </c>
      <c r="AK1578" s="8">
        <v>1.1547014481993032E-2</v>
      </c>
      <c r="AL1578" s="8">
        <v>-0.30815190474511844</v>
      </c>
      <c r="AM1578" s="8">
        <v>5.5464283928934268E-5</v>
      </c>
      <c r="AN1578" s="8">
        <v>1.6624525291871317</v>
      </c>
      <c r="AO1578" s="8">
        <v>1.3477908959360361</v>
      </c>
      <c r="AP1578" s="8">
        <v>0.55511431682592949</v>
      </c>
      <c r="AQ1578" s="8">
        <v>-1.4270910501165914</v>
      </c>
    </row>
    <row r="1579" spans="32:43" x14ac:dyDescent="0.25">
      <c r="AF1579" t="str">
        <v>Ukraine</v>
      </c>
      <c r="AG1579">
        <v>67.400000000000006</v>
      </c>
      <c r="AH1579" s="8">
        <v>69.478623036974582</v>
      </c>
      <c r="AI1579" s="8">
        <v>-2.0786230369745766</v>
      </c>
      <c r="AJ1579" s="8">
        <v>-2.1036981072692895</v>
      </c>
      <c r="AK1579" s="8">
        <v>1.1919519349314669E-2</v>
      </c>
      <c r="AL1579" s="8">
        <v>-0.45416612835752801</v>
      </c>
      <c r="AM1579" s="8">
        <v>1.2441304234969222E-4</v>
      </c>
      <c r="AN1579" s="8">
        <v>1.7064083338107217</v>
      </c>
      <c r="AO1579" s="8">
        <v>1.3704267722890144</v>
      </c>
      <c r="AP1579" s="8">
        <v>0.67391848791788467</v>
      </c>
      <c r="AQ1579" s="8">
        <v>-2.1036981072692895</v>
      </c>
    </row>
    <row r="1580" spans="32:43" x14ac:dyDescent="0.25">
      <c r="AF1580" t="str">
        <v>Ukraine</v>
      </c>
      <c r="AG1580">
        <v>67.599999999999994</v>
      </c>
      <c r="AH1580" s="8">
        <v>68.971967491616354</v>
      </c>
      <c r="AI1580" s="8">
        <v>-1.3719674916163598</v>
      </c>
      <c r="AJ1580" s="8">
        <v>-1.3893916098055015</v>
      </c>
      <c r="AK1580" s="8">
        <v>1.2540825830653135E-2</v>
      </c>
      <c r="AL1580" s="8">
        <v>-0.29986060421748001</v>
      </c>
      <c r="AM1580" s="8">
        <v>5.7097331970831804E-5</v>
      </c>
      <c r="AN1580" s="8">
        <v>1.7064083338107217</v>
      </c>
      <c r="AO1580" s="8">
        <v>1.3807737440620449</v>
      </c>
      <c r="AP1580" s="8">
        <v>0.54759529236241611</v>
      </c>
      <c r="AQ1580" s="8">
        <v>-1.3893916098055015</v>
      </c>
    </row>
    <row r="1581" spans="32:43" x14ac:dyDescent="0.25">
      <c r="AF1581" t="str">
        <v>Ukraine</v>
      </c>
      <c r="AG1581">
        <v>67.599999999999994</v>
      </c>
      <c r="AH1581" s="8">
        <v>68.576122282040714</v>
      </c>
      <c r="AI1581" s="8">
        <v>-0.97612228204071982</v>
      </c>
      <c r="AJ1581" s="8">
        <v>-0.98989904398686146</v>
      </c>
      <c r="AK1581" s="8">
        <v>1.391734038923325E-2</v>
      </c>
      <c r="AL1581" s="8">
        <v>-0.21349255315569282</v>
      </c>
      <c r="AM1581" s="8">
        <v>3.216461769976166E-5</v>
      </c>
      <c r="AN1581" s="8">
        <v>1.7064083338107217</v>
      </c>
      <c r="AO1581" s="8">
        <v>1.4004701130409025</v>
      </c>
      <c r="AP1581" s="8">
        <v>0.46205254371737076</v>
      </c>
      <c r="AQ1581" s="8">
        <v>-0.98989904398686146</v>
      </c>
    </row>
    <row r="1582" spans="32:43" x14ac:dyDescent="0.25">
      <c r="AF1582" t="str">
        <v>Ukraine</v>
      </c>
      <c r="AG1582">
        <v>67.7</v>
      </c>
      <c r="AH1582" s="8">
        <v>68.350842297092214</v>
      </c>
      <c r="AI1582" s="8">
        <v>-0.6508422970922112</v>
      </c>
      <c r="AJ1582" s="8">
        <v>-0.66164755475672843</v>
      </c>
      <c r="AK1582" s="8">
        <v>1.633083593649793E-2</v>
      </c>
      <c r="AL1582" s="8">
        <v>-0.14252347599900012</v>
      </c>
      <c r="AM1582" s="8">
        <v>1.6861731688912672E-5</v>
      </c>
      <c r="AN1582" s="8">
        <v>1.7064083338107217</v>
      </c>
      <c r="AO1582" s="8">
        <v>1.4050429531267321</v>
      </c>
      <c r="AP1582" s="8">
        <v>0.37752281520326703</v>
      </c>
      <c r="AQ1582" s="8">
        <v>-0.66164755475672843</v>
      </c>
    </row>
    <row r="1583" spans="32:43" x14ac:dyDescent="0.25">
      <c r="AF1583" t="str">
        <v>Ukraine</v>
      </c>
      <c r="AG1583">
        <v>67.5</v>
      </c>
      <c r="AH1583" s="8">
        <v>69.07672443433971</v>
      </c>
      <c r="AI1583" s="8">
        <v>-1.5767244343397095</v>
      </c>
      <c r="AJ1583" s="8">
        <v>-1.6049870381668674</v>
      </c>
      <c r="AK1583" s="8">
        <v>1.7609241168351053E-2</v>
      </c>
      <c r="AL1583" s="8">
        <v>-0.34550061831189299</v>
      </c>
      <c r="AM1583" s="8">
        <v>1.0698528183903401E-4</v>
      </c>
      <c r="AN1583" s="8">
        <v>1.7330844772440364</v>
      </c>
      <c r="AO1583" s="8">
        <v>1.4312598333752908</v>
      </c>
      <c r="AP1583" s="8">
        <v>0.58779300634823228</v>
      </c>
      <c r="AQ1583" s="8">
        <v>-1.6049870381668674</v>
      </c>
    </row>
    <row r="1584" spans="32:43" x14ac:dyDescent="0.25">
      <c r="AF1584" t="str">
        <v>Uruguay</v>
      </c>
      <c r="AG1584">
        <v>76.8</v>
      </c>
      <c r="AH1584" s="8">
        <v>76.741936726919874</v>
      </c>
      <c r="AI1584" s="8">
        <v>5.8063273080122713E-2</v>
      </c>
      <c r="AJ1584" s="8">
        <v>5.8613625364794836E-2</v>
      </c>
      <c r="AK1584" s="8">
        <v>9.3894940169096143E-3</v>
      </c>
      <c r="AL1584" s="8">
        <v>1.2670250878039779E-2</v>
      </c>
      <c r="AM1584" s="8">
        <v>7.6081609721197101E-8</v>
      </c>
      <c r="AN1584" s="8">
        <v>1.7330844772440364</v>
      </c>
      <c r="AO1584" s="8">
        <v>1.4403843648958978</v>
      </c>
      <c r="AP1584" s="8">
        <v>0.11256220892484199</v>
      </c>
      <c r="AQ1584" s="8">
        <v>5.8613625364794836E-2</v>
      </c>
    </row>
    <row r="1585" spans="32:43" x14ac:dyDescent="0.25">
      <c r="AF1585" t="str">
        <v>Uruguay</v>
      </c>
      <c r="AG1585">
        <v>76.8</v>
      </c>
      <c r="AH1585" s="8">
        <v>76.608860418190048</v>
      </c>
      <c r="AI1585" s="8">
        <v>0.19113958180994928</v>
      </c>
      <c r="AJ1585" s="8">
        <v>0.19299422694388663</v>
      </c>
      <c r="AK1585" s="8">
        <v>9.6098477312307404E-3</v>
      </c>
      <c r="AL1585" s="8">
        <v>4.1714077154689104E-2</v>
      </c>
      <c r="AM1585" s="8">
        <v>8.4420025189619459E-7</v>
      </c>
      <c r="AN1585" s="8">
        <v>1.7330844772440364</v>
      </c>
      <c r="AO1585" s="8">
        <v>1.4477111349609899</v>
      </c>
      <c r="AP1585" s="8">
        <v>0.20424024371971627</v>
      </c>
      <c r="AQ1585" s="8">
        <v>0.19299422694388663</v>
      </c>
    </row>
    <row r="1586" spans="32:43" x14ac:dyDescent="0.25">
      <c r="AF1586" t="str">
        <v>Uruguay</v>
      </c>
      <c r="AG1586">
        <v>76.5</v>
      </c>
      <c r="AH1586" s="8">
        <v>75.446801260959631</v>
      </c>
      <c r="AI1586" s="8">
        <v>1.0531987390403685</v>
      </c>
      <c r="AJ1586" s="8">
        <v>1.0634219191575409</v>
      </c>
      <c r="AK1586" s="8">
        <v>9.6134750779551768E-3</v>
      </c>
      <c r="AL1586" s="8">
        <v>0.22984927296273716</v>
      </c>
      <c r="AM1586" s="8">
        <v>2.5640822666957456E-5</v>
      </c>
      <c r="AN1586" s="8">
        <v>1.7539324289023792</v>
      </c>
      <c r="AO1586" s="8">
        <v>1.4506101802896139</v>
      </c>
      <c r="AP1586" s="8">
        <v>0.47942598277808968</v>
      </c>
      <c r="AQ1586" s="8">
        <v>1.0634219191575409</v>
      </c>
    </row>
    <row r="1587" spans="32:43" x14ac:dyDescent="0.25">
      <c r="AF1587" t="str">
        <v>Uruguay</v>
      </c>
      <c r="AG1587">
        <v>77</v>
      </c>
      <c r="AH1587" s="8">
        <v>76.671743092413749</v>
      </c>
      <c r="AI1587" s="8">
        <v>0.32825690758625115</v>
      </c>
      <c r="AJ1587" s="8">
        <v>0.33138183444997593</v>
      </c>
      <c r="AK1587" s="8">
        <v>9.4299884268295268E-3</v>
      </c>
      <c r="AL1587" s="8">
        <v>7.1631896753667199E-2</v>
      </c>
      <c r="AM1587" s="8">
        <v>2.4423555657852078E-6</v>
      </c>
      <c r="AN1587" s="8">
        <v>1.7539324289023792</v>
      </c>
      <c r="AO1587" s="8">
        <v>1.4673492471322422</v>
      </c>
      <c r="AP1587" s="8">
        <v>0.26764135845131859</v>
      </c>
      <c r="AQ1587" s="8">
        <v>0.33138183444997593</v>
      </c>
    </row>
    <row r="1588" spans="32:43" x14ac:dyDescent="0.25">
      <c r="AF1588" t="str">
        <v>Uruguay</v>
      </c>
      <c r="AG1588">
        <v>76.3</v>
      </c>
      <c r="AH1588" s="8">
        <v>76.398462271529965</v>
      </c>
      <c r="AI1588" s="8">
        <v>-9.8462271529967893E-2</v>
      </c>
      <c r="AJ1588" s="8">
        <v>-9.9429834692380661E-2</v>
      </c>
      <c r="AK1588" s="8">
        <v>9.7311150662800633E-3</v>
      </c>
      <c r="AL1588" s="8">
        <v>-2.1489605818300363E-2</v>
      </c>
      <c r="AM1588" s="8">
        <v>2.269009831086853E-7</v>
      </c>
      <c r="AN1588" s="8">
        <v>1.7539324289023792</v>
      </c>
      <c r="AO1588" s="8">
        <v>1.4694446875095315</v>
      </c>
      <c r="AP1588" s="8">
        <v>0.14659333483586615</v>
      </c>
      <c r="AQ1588" s="8">
        <v>-9.9429834692380661E-2</v>
      </c>
    </row>
    <row r="1589" spans="32:43" x14ac:dyDescent="0.25">
      <c r="AF1589" t="str">
        <v>Uruguay</v>
      </c>
      <c r="AG1589">
        <v>76.599999999999994</v>
      </c>
      <c r="AH1589" s="8">
        <v>76.360589098309759</v>
      </c>
      <c r="AI1589" s="8">
        <v>0.23941090169023482</v>
      </c>
      <c r="AJ1589" s="8">
        <v>0.24178505688658658</v>
      </c>
      <c r="AK1589" s="8">
        <v>9.8192800949870283E-3</v>
      </c>
      <c r="AL1589" s="8">
        <v>5.2254278392115883E-2</v>
      </c>
      <c r="AM1589" s="8">
        <v>1.3538760211354429E-6</v>
      </c>
      <c r="AN1589" s="8">
        <v>1.7539324289023792</v>
      </c>
      <c r="AO1589" s="8">
        <v>1.4731653833875347</v>
      </c>
      <c r="AP1589" s="8">
        <v>0.22859194734748617</v>
      </c>
      <c r="AQ1589" s="8">
        <v>0.24178505688658658</v>
      </c>
    </row>
    <row r="1590" spans="32:43" x14ac:dyDescent="0.25">
      <c r="AF1590" t="str">
        <v>Uruguay</v>
      </c>
      <c r="AG1590">
        <v>76.400000000000006</v>
      </c>
      <c r="AH1590" s="8">
        <v>75.866989456349444</v>
      </c>
      <c r="AI1590" s="8">
        <v>0.53301054365056189</v>
      </c>
      <c r="AJ1590" s="8">
        <v>0.53879920411932292</v>
      </c>
      <c r="AK1590" s="8">
        <v>1.0743632181533628E-2</v>
      </c>
      <c r="AL1590" s="8">
        <v>0.11639023312511028</v>
      </c>
      <c r="AM1590" s="8">
        <v>7.356061600377051E-6</v>
      </c>
      <c r="AN1590" s="8">
        <v>1.7539324289023792</v>
      </c>
      <c r="AO1590" s="8">
        <v>1.4736671218286317</v>
      </c>
      <c r="AP1590" s="8">
        <v>0.34116012827572667</v>
      </c>
      <c r="AQ1590" s="8">
        <v>0.53879920411932292</v>
      </c>
    </row>
    <row r="1591" spans="32:43" x14ac:dyDescent="0.25">
      <c r="AF1591" t="str">
        <v>Uruguay</v>
      </c>
      <c r="AG1591">
        <v>75.400000000000006</v>
      </c>
      <c r="AH1591" s="8">
        <v>74.723876301694901</v>
      </c>
      <c r="AI1591" s="8">
        <v>0.67612369830510488</v>
      </c>
      <c r="AJ1591" s="8">
        <v>0.68326864559856859</v>
      </c>
      <c r="AK1591" s="8">
        <v>1.0457010342109977E-2</v>
      </c>
      <c r="AL1591" s="8">
        <v>0.14761958851272672</v>
      </c>
      <c r="AM1591" s="8">
        <v>1.1514122781420117E-5</v>
      </c>
      <c r="AN1591" s="8">
        <v>1.7539324289023792</v>
      </c>
      <c r="AO1591" s="8">
        <v>1.481974685479966</v>
      </c>
      <c r="AP1591" s="8">
        <v>0.38421294683121587</v>
      </c>
      <c r="AQ1591" s="8">
        <v>0.68326864559856859</v>
      </c>
    </row>
    <row r="1592" spans="32:43" x14ac:dyDescent="0.25">
      <c r="AF1592" t="str">
        <v>Uruguay</v>
      </c>
      <c r="AG1592">
        <v>76.2</v>
      </c>
      <c r="AH1592" s="8">
        <v>75.764928454388524</v>
      </c>
      <c r="AI1592" s="8">
        <v>0.43507154561147843</v>
      </c>
      <c r="AJ1592" s="8">
        <v>0.43966038043973166</v>
      </c>
      <c r="AK1592" s="8">
        <v>1.0437226169125478E-2</v>
      </c>
      <c r="AL1592" s="8">
        <v>9.4989187146613085E-2</v>
      </c>
      <c r="AM1592" s="8">
        <v>4.7583906352285143E-6</v>
      </c>
      <c r="AN1592" s="8">
        <v>1.7539324289023792</v>
      </c>
      <c r="AO1592" s="8">
        <v>1.4850997873553589</v>
      </c>
      <c r="AP1592" s="8">
        <v>0.3082031588848711</v>
      </c>
      <c r="AQ1592" s="8">
        <v>0.43966038043973166</v>
      </c>
    </row>
    <row r="1593" spans="32:43" x14ac:dyDescent="0.25">
      <c r="AF1593" t="str">
        <v>Uruguay</v>
      </c>
      <c r="AG1593">
        <v>75.7</v>
      </c>
      <c r="AH1593" s="8">
        <v>74.981175149879562</v>
      </c>
      <c r="AI1593" s="8">
        <v>0.71882485012044128</v>
      </c>
      <c r="AJ1593" s="8">
        <v>0.72713950928584081</v>
      </c>
      <c r="AK1593" s="8">
        <v>1.1434750909857423E-2</v>
      </c>
      <c r="AL1593" s="8">
        <v>0.15702021869417493</v>
      </c>
      <c r="AM1593" s="8">
        <v>1.4259441932171856E-5</v>
      </c>
      <c r="AN1593" s="8">
        <v>1.7539324289023792</v>
      </c>
      <c r="AO1593" s="8">
        <v>1.4881768867778524</v>
      </c>
      <c r="AP1593" s="8">
        <v>0.39625776799221857</v>
      </c>
      <c r="AQ1593" s="8">
        <v>0.72713950928584081</v>
      </c>
    </row>
    <row r="1594" spans="32:43" x14ac:dyDescent="0.25">
      <c r="AF1594" t="str">
        <v>Uruguay</v>
      </c>
      <c r="AG1594">
        <v>75.400000000000006</v>
      </c>
      <c r="AH1594" s="8">
        <v>75.840085160181133</v>
      </c>
      <c r="AI1594" s="8">
        <v>-0.44008516018112687</v>
      </c>
      <c r="AJ1594" s="8">
        <v>-0.44536284857076225</v>
      </c>
      <c r="AK1594" s="8">
        <v>1.1850311283422742E-2</v>
      </c>
      <c r="AL1594" s="8">
        <v>-9.615248669712366E-2</v>
      </c>
      <c r="AM1594" s="8">
        <v>5.5436788794076161E-6</v>
      </c>
      <c r="AN1594" s="8">
        <v>1.7539324289023792</v>
      </c>
      <c r="AO1594" s="8">
        <v>1.4931823279944545</v>
      </c>
      <c r="AP1594" s="8">
        <v>0.3100846444071742</v>
      </c>
      <c r="AQ1594" s="8">
        <v>-0.44536284857076225</v>
      </c>
    </row>
    <row r="1595" spans="32:43" x14ac:dyDescent="0.25">
      <c r="AF1595" t="str">
        <v>Uruguay</v>
      </c>
      <c r="AG1595">
        <v>75.400000000000006</v>
      </c>
      <c r="AH1595" s="8">
        <v>74.750144556729936</v>
      </c>
      <c r="AI1595" s="8">
        <v>0.64985544327007005</v>
      </c>
      <c r="AJ1595" s="8">
        <v>0.65793390705875943</v>
      </c>
      <c r="AK1595" s="8">
        <v>1.2278533910500915E-2</v>
      </c>
      <c r="AL1595" s="8">
        <v>0.14201515105955739</v>
      </c>
      <c r="AM1595" s="8">
        <v>1.2535780703701211E-5</v>
      </c>
      <c r="AN1595" s="8">
        <v>1.7539324289023792</v>
      </c>
      <c r="AO1595" s="8">
        <v>1.4952782931509203</v>
      </c>
      <c r="AP1595" s="8">
        <v>0.3768489764608064</v>
      </c>
      <c r="AQ1595" s="8">
        <v>0.65793390705875943</v>
      </c>
    </row>
    <row r="1596" spans="32:43" x14ac:dyDescent="0.25">
      <c r="AF1596" t="str">
        <v>Uruguay</v>
      </c>
      <c r="AG1596">
        <v>75.400000000000006</v>
      </c>
      <c r="AH1596" s="8">
        <v>74.143192858021692</v>
      </c>
      <c r="AI1596" s="8">
        <v>1.2568071419783138</v>
      </c>
      <c r="AJ1596" s="8">
        <v>1.2745515580960605</v>
      </c>
      <c r="AK1596" s="8">
        <v>1.3922085775999233E-2</v>
      </c>
      <c r="AL1596" s="8">
        <v>0.27488319458360616</v>
      </c>
      <c r="AM1596" s="8">
        <v>5.3340791600604207E-5</v>
      </c>
      <c r="AN1596" s="8">
        <v>1.8295749434197284</v>
      </c>
      <c r="AO1596" s="8">
        <v>1.51110752100449</v>
      </c>
      <c r="AP1596" s="8">
        <v>0.52429304266183641</v>
      </c>
      <c r="AQ1596" s="8">
        <v>1.2745515580960605</v>
      </c>
    </row>
    <row r="1597" spans="32:43" x14ac:dyDescent="0.25">
      <c r="AF1597" t="str">
        <v>Uruguay</v>
      </c>
      <c r="AG1597">
        <v>75.2</v>
      </c>
      <c r="AH1597" s="8">
        <v>74.59490855247563</v>
      </c>
      <c r="AI1597" s="8">
        <v>0.60509144752437294</v>
      </c>
      <c r="AJ1597" s="8">
        <v>0.61512276132760357</v>
      </c>
      <c r="AK1597" s="8">
        <v>1.6307824118847972E-2</v>
      </c>
      <c r="AL1597" s="8">
        <v>0.1325032624052197</v>
      </c>
      <c r="AM1597" s="8">
        <v>1.4553248623087341E-5</v>
      </c>
      <c r="AN1597" s="8">
        <v>1.8295749434197284</v>
      </c>
      <c r="AO1597" s="8">
        <v>1.5188732408684986</v>
      </c>
      <c r="AP1597" s="8">
        <v>0.36400997569465005</v>
      </c>
      <c r="AQ1597" s="8">
        <v>0.61512276132760357</v>
      </c>
    </row>
    <row r="1598" spans="32:43" x14ac:dyDescent="0.25">
      <c r="AF1598" t="str">
        <v>Uruguay</v>
      </c>
      <c r="AG1598">
        <v>75.099999999999994</v>
      </c>
      <c r="AH1598" s="8">
        <v>74.741347319279271</v>
      </c>
      <c r="AI1598" s="8">
        <v>0.35865268072072354</v>
      </c>
      <c r="AJ1598" s="8">
        <v>0.36506755058679119</v>
      </c>
      <c r="AK1598" s="8">
        <v>1.7571733931861934E-2</v>
      </c>
      <c r="AL1598" s="8">
        <v>7.8588467847084786E-2</v>
      </c>
      <c r="AM1598" s="8">
        <v>5.5233354154728099E-6</v>
      </c>
      <c r="AN1598" s="8">
        <v>1.8460302671294702</v>
      </c>
      <c r="AO1598" s="8">
        <v>1.5255575725282393</v>
      </c>
      <c r="AP1598" s="8">
        <v>0.28033634770946986</v>
      </c>
      <c r="AQ1598" s="8">
        <v>0.36506755058679119</v>
      </c>
    </row>
    <row r="1599" spans="32:43" x14ac:dyDescent="0.25">
      <c r="AF1599" t="str">
        <v>Uzbekistan</v>
      </c>
      <c r="AG1599">
        <v>69.2</v>
      </c>
      <c r="AH1599" s="8">
        <v>68.300392569824155</v>
      </c>
      <c r="AI1599" s="8">
        <v>0.89960743017584832</v>
      </c>
      <c r="AJ1599" s="8">
        <v>0.90677262108789836</v>
      </c>
      <c r="AK1599" s="8">
        <v>7.9018606709294146E-3</v>
      </c>
      <c r="AL1599" s="8">
        <v>0.19616019361210174</v>
      </c>
      <c r="AM1599" s="8">
        <v>1.5323800876090694E-5</v>
      </c>
      <c r="AN1599" s="8">
        <v>1.8460302671294702</v>
      </c>
      <c r="AO1599" s="8">
        <v>1.537470876826454</v>
      </c>
      <c r="AP1599" s="8">
        <v>0.44289975571465573</v>
      </c>
      <c r="AQ1599" s="8">
        <v>0.90677262108789836</v>
      </c>
    </row>
    <row r="1600" spans="32:43" x14ac:dyDescent="0.25">
      <c r="AF1600" t="str">
        <v>Uzbekistan</v>
      </c>
      <c r="AG1600">
        <v>69.099999999999994</v>
      </c>
      <c r="AH1600" s="8">
        <v>67.986459630646948</v>
      </c>
      <c r="AI1600" s="8">
        <v>1.1135403693530463</v>
      </c>
      <c r="AJ1600" s="8">
        <v>1.1224102191364416</v>
      </c>
      <c r="AK1600" s="8">
        <v>7.9025026965804206E-3</v>
      </c>
      <c r="AL1600" s="8">
        <v>0.24280853825604562</v>
      </c>
      <c r="AM1600" s="8">
        <v>2.3480547102821233E-5</v>
      </c>
      <c r="AN1600" s="8">
        <v>1.8630011940066851</v>
      </c>
      <c r="AO1600" s="8">
        <v>1.5440220379181882</v>
      </c>
      <c r="AP1600" s="8">
        <v>0.49275606364208813</v>
      </c>
      <c r="AQ1600" s="8">
        <v>1.1224102191364416</v>
      </c>
    </row>
    <row r="1601" spans="32:43" x14ac:dyDescent="0.25">
      <c r="AF1601" t="str">
        <v>Uzbekistan</v>
      </c>
      <c r="AG1601">
        <v>68.8</v>
      </c>
      <c r="AH1601" s="8">
        <v>67.920558437129941</v>
      </c>
      <c r="AI1601" s="8">
        <v>0.87944156287005626</v>
      </c>
      <c r="AJ1601" s="8">
        <v>0.88656318607047591</v>
      </c>
      <c r="AK1601" s="8">
        <v>8.0328433577135649E-3</v>
      </c>
      <c r="AL1601" s="8">
        <v>0.19177566855866815</v>
      </c>
      <c r="AM1601" s="8">
        <v>1.489117680903043E-5</v>
      </c>
      <c r="AN1601" s="8">
        <v>1.8630011940066851</v>
      </c>
      <c r="AO1601" s="8">
        <v>1.5477268738143517</v>
      </c>
      <c r="AP1601" s="8">
        <v>0.43792198912439662</v>
      </c>
      <c r="AQ1601" s="8">
        <v>0.88656318607047591</v>
      </c>
    </row>
    <row r="1602" spans="32:43" x14ac:dyDescent="0.25">
      <c r="AF1602" t="str">
        <v>Uzbekistan</v>
      </c>
      <c r="AG1602">
        <v>68.5</v>
      </c>
      <c r="AH1602" s="8">
        <v>68.19139027241728</v>
      </c>
      <c r="AI1602" s="8">
        <v>0.30860972758271998</v>
      </c>
      <c r="AJ1602" s="8">
        <v>0.31107095365447296</v>
      </c>
      <c r="AK1602" s="8">
        <v>7.9121050771162535E-3</v>
      </c>
      <c r="AL1602" s="8">
        <v>6.7292970730641249E-2</v>
      </c>
      <c r="AM1602" s="8">
        <v>1.8057237177601857E-6</v>
      </c>
      <c r="AN1602" s="8">
        <v>1.8630011940066851</v>
      </c>
      <c r="AO1602" s="8">
        <v>1.5505022468615186</v>
      </c>
      <c r="AP1602" s="8">
        <v>0.25940888714660731</v>
      </c>
      <c r="AQ1602" s="8">
        <v>0.31107095365447296</v>
      </c>
    </row>
    <row r="1603" spans="32:43" x14ac:dyDescent="0.25">
      <c r="AF1603" t="str">
        <v>Uzbekistan</v>
      </c>
      <c r="AG1603">
        <v>68.3</v>
      </c>
      <c r="AH1603" s="8">
        <v>67.990011730828726</v>
      </c>
      <c r="AI1603" s="8">
        <v>0.30998826917127076</v>
      </c>
      <c r="AJ1603" s="8">
        <v>0.3124697476110026</v>
      </c>
      <c r="AK1603" s="8">
        <v>7.9414998050340736E-3</v>
      </c>
      <c r="AL1603" s="8">
        <v>6.7594565884298616E-2</v>
      </c>
      <c r="AM1603" s="8">
        <v>1.8287688587184879E-6</v>
      </c>
      <c r="AN1603" s="8">
        <v>1.8895099603334296</v>
      </c>
      <c r="AO1603" s="8">
        <v>1.5518180156713046</v>
      </c>
      <c r="AP1603" s="8">
        <v>0.25998954956747516</v>
      </c>
      <c r="AQ1603" s="8">
        <v>0.3124697476110026</v>
      </c>
    </row>
    <row r="1604" spans="32:43" x14ac:dyDescent="0.25">
      <c r="AF1604" t="str">
        <v>Uzbekistan</v>
      </c>
      <c r="AG1604">
        <v>68</v>
      </c>
      <c r="AH1604" s="8">
        <v>68.111198173101698</v>
      </c>
      <c r="AI1604" s="8">
        <v>-0.11119817310169822</v>
      </c>
      <c r="AJ1604" s="8">
        <v>-0.11210176902161198</v>
      </c>
      <c r="AK1604" s="8">
        <v>8.0604965273970257E-3</v>
      </c>
      <c r="AL1604" s="8">
        <v>-2.4248798483836081E-2</v>
      </c>
      <c r="AM1604" s="8">
        <v>2.3890600286450535E-7</v>
      </c>
      <c r="AN1604" s="8">
        <v>1.898648757670367</v>
      </c>
      <c r="AO1604" s="8">
        <v>1.5895026947076178</v>
      </c>
      <c r="AP1604" s="8">
        <v>0.1557202571402837</v>
      </c>
      <c r="AQ1604" s="8">
        <v>-0.11210176902161198</v>
      </c>
    </row>
    <row r="1605" spans="32:43" x14ac:dyDescent="0.25">
      <c r="AF1605" t="str">
        <v>Uzbekistan</v>
      </c>
      <c r="AG1605">
        <v>67.900000000000006</v>
      </c>
      <c r="AH1605" s="8">
        <v>67.968661378201688</v>
      </c>
      <c r="AI1605" s="8">
        <v>-6.8661378201682055E-2</v>
      </c>
      <c r="AJ1605" s="8">
        <v>-6.9245113628375321E-2</v>
      </c>
      <c r="AK1605" s="8">
        <v>8.4299872742797897E-3</v>
      </c>
      <c r="AL1605" s="8">
        <v>-1.4975660626834624E-2</v>
      </c>
      <c r="AM1605" s="8">
        <v>9.5333495781190436E-8</v>
      </c>
      <c r="AN1605" s="8">
        <v>1.898648757670367</v>
      </c>
      <c r="AO1605" s="8">
        <v>1.602530390714717</v>
      </c>
      <c r="AP1605" s="8">
        <v>0.12237508172350539</v>
      </c>
      <c r="AQ1605" s="8">
        <v>-6.9245113628375321E-2</v>
      </c>
    </row>
    <row r="1606" spans="32:43" x14ac:dyDescent="0.25">
      <c r="AF1606" t="str">
        <v>Uzbekistan</v>
      </c>
      <c r="AG1606">
        <v>67.8</v>
      </c>
      <c r="AH1606" s="8">
        <v>67.493424800249883</v>
      </c>
      <c r="AI1606" s="8">
        <v>0.30657519975011382</v>
      </c>
      <c r="AJ1606" s="8">
        <v>0.30920621303530149</v>
      </c>
      <c r="AK1606" s="8">
        <v>8.508927616170732E-3</v>
      </c>
      <c r="AL1606" s="8">
        <v>6.686945461859066E-2</v>
      </c>
      <c r="AM1606" s="8">
        <v>1.9187199349430264E-6</v>
      </c>
      <c r="AN1606" s="8">
        <v>1.917417123160428</v>
      </c>
      <c r="AO1606" s="8">
        <v>1.6174195818840613</v>
      </c>
      <c r="AP1606" s="8">
        <v>0.25859128875232951</v>
      </c>
      <c r="AQ1606" s="8">
        <v>0.30920621303530149</v>
      </c>
    </row>
    <row r="1607" spans="32:43" x14ac:dyDescent="0.25">
      <c r="AF1607" t="str">
        <v>Uzbekistan</v>
      </c>
      <c r="AG1607">
        <v>67.599999999999994</v>
      </c>
      <c r="AH1607" s="8">
        <v>68.064895279034275</v>
      </c>
      <c r="AI1607" s="8">
        <v>-0.46489527903428041</v>
      </c>
      <c r="AJ1607" s="8">
        <v>-0.46908053859238735</v>
      </c>
      <c r="AK1607" s="8">
        <v>8.9222621997196438E-3</v>
      </c>
      <c r="AL1607" s="8">
        <v>-0.1014229972917942</v>
      </c>
      <c r="AM1607" s="8">
        <v>4.6303108406503501E-6</v>
      </c>
      <c r="AN1607" s="8">
        <v>1.9270603903023944</v>
      </c>
      <c r="AO1607" s="8">
        <v>1.6385254454696521</v>
      </c>
      <c r="AP1607" s="8">
        <v>0.31846977453409014</v>
      </c>
      <c r="AQ1607" s="8">
        <v>-0.46908053859238735</v>
      </c>
    </row>
    <row r="1608" spans="32:43" x14ac:dyDescent="0.25">
      <c r="AF1608" t="str">
        <v>Uzbekistan</v>
      </c>
      <c r="AG1608">
        <v>67.3</v>
      </c>
      <c r="AH1608" s="8">
        <v>67.00380008390016</v>
      </c>
      <c r="AI1608" s="8">
        <v>0.29619991609983742</v>
      </c>
      <c r="AJ1608" s="8">
        <v>0.29896880238796147</v>
      </c>
      <c r="AK1608" s="8">
        <v>9.2614555967313154E-3</v>
      </c>
      <c r="AL1608" s="8">
        <v>6.4630954039303093E-2</v>
      </c>
      <c r="AM1608" s="8">
        <v>1.9524113660858054E-6</v>
      </c>
      <c r="AN1608" s="8">
        <v>1.9368862628682144</v>
      </c>
      <c r="AO1608" s="8">
        <v>1.6419091545382445</v>
      </c>
      <c r="AP1608" s="8">
        <v>0.25422618676938669</v>
      </c>
      <c r="AQ1608" s="8">
        <v>0.29896880238796147</v>
      </c>
    </row>
    <row r="1609" spans="32:43" x14ac:dyDescent="0.25">
      <c r="AF1609" t="str">
        <v>Uzbekistan</v>
      </c>
      <c r="AG1609">
        <v>67.8</v>
      </c>
      <c r="AH1609" s="8">
        <v>67.731828433840391</v>
      </c>
      <c r="AI1609" s="8">
        <v>6.8171566159605845E-2</v>
      </c>
      <c r="AJ1609" s="8">
        <v>6.885210977123761E-2</v>
      </c>
      <c r="AK1609" s="8">
        <v>9.8841359239808853E-3</v>
      </c>
      <c r="AL1609" s="8">
        <v>1.4879742898848781E-2</v>
      </c>
      <c r="AM1609" s="8">
        <v>1.1051304591680143E-7</v>
      </c>
      <c r="AN1609" s="8">
        <v>1.9368862628682144</v>
      </c>
      <c r="AO1609" s="8">
        <v>1.6515379656281335</v>
      </c>
      <c r="AP1609" s="8">
        <v>0.12198255161640448</v>
      </c>
      <c r="AQ1609" s="8">
        <v>6.885210977123761E-2</v>
      </c>
    </row>
    <row r="1610" spans="32:43" x14ac:dyDescent="0.25">
      <c r="AF1610" t="str">
        <v>Uzbekistan</v>
      </c>
      <c r="AG1610">
        <v>67.2</v>
      </c>
      <c r="AH1610" s="8">
        <v>66.936254944050205</v>
      </c>
      <c r="AI1610" s="8">
        <v>0.2637450559497978</v>
      </c>
      <c r="AJ1610" s="8">
        <v>0.26658854364699858</v>
      </c>
      <c r="AK1610" s="8">
        <v>1.066620364964351E-2</v>
      </c>
      <c r="AL1610" s="8">
        <v>5.7590131474487383E-2</v>
      </c>
      <c r="AM1610" s="8">
        <v>1.7878586111246358E-6</v>
      </c>
      <c r="AN1610" s="8">
        <v>1.9368862628682144</v>
      </c>
      <c r="AO1610" s="8">
        <v>1.6537282417117714</v>
      </c>
      <c r="AP1610" s="8">
        <v>0.23997943969116892</v>
      </c>
      <c r="AQ1610" s="8">
        <v>0.26658854364699858</v>
      </c>
    </row>
    <row r="1611" spans="32:43" x14ac:dyDescent="0.25">
      <c r="AF1611" t="str">
        <v>Uzbekistan</v>
      </c>
      <c r="AG1611">
        <v>67.099999999999994</v>
      </c>
      <c r="AH1611" s="8">
        <v>66.539786443033861</v>
      </c>
      <c r="AI1611" s="8">
        <v>0.56021355696613284</v>
      </c>
      <c r="AJ1611" s="8">
        <v>0.56730327234098132</v>
      </c>
      <c r="AK1611" s="8">
        <v>1.2497222773971878E-2</v>
      </c>
      <c r="AL1611" s="8">
        <v>0.12243895571052467</v>
      </c>
      <c r="AM1611" s="8">
        <v>9.486028472100715E-6</v>
      </c>
      <c r="AN1611" s="8">
        <v>1.9368862628682144</v>
      </c>
      <c r="AO1611" s="8">
        <v>1.6590895932270118</v>
      </c>
      <c r="AP1611" s="8">
        <v>0.34991278300531503</v>
      </c>
      <c r="AQ1611" s="8">
        <v>0.56730327234098132</v>
      </c>
    </row>
    <row r="1612" spans="32:43" x14ac:dyDescent="0.25">
      <c r="AF1612" t="str">
        <v>Vanuatu</v>
      </c>
      <c r="AG1612">
        <v>71.7</v>
      </c>
      <c r="AH1612" s="8">
        <v>68.233513810855328</v>
      </c>
      <c r="AI1612" s="8">
        <v>3.4664861891446748</v>
      </c>
      <c r="AJ1612" s="8">
        <v>3.4947955220301856</v>
      </c>
      <c r="AK1612" s="8">
        <v>8.1004261070660756E-3</v>
      </c>
      <c r="AL1612" s="8">
        <v>0.75594602495529195</v>
      </c>
      <c r="AM1612" s="8">
        <v>2.3334136857309159E-4</v>
      </c>
      <c r="AN1612" s="8">
        <v>1.9368862628682144</v>
      </c>
      <c r="AO1612" s="8">
        <v>1.6625564999622084</v>
      </c>
      <c r="AP1612" s="8">
        <v>0.86945156561782777</v>
      </c>
      <c r="AQ1612" s="8">
        <v>3.4947955220301856</v>
      </c>
    </row>
    <row r="1613" spans="32:43" x14ac:dyDescent="0.25">
      <c r="AF1613" t="str">
        <v>Vanuatu</v>
      </c>
      <c r="AG1613">
        <v>71.599999999999994</v>
      </c>
      <c r="AH1613" s="8">
        <v>68.058734127892251</v>
      </c>
      <c r="AI1613" s="8">
        <v>3.5412658721077435</v>
      </c>
      <c r="AJ1613" s="8">
        <v>3.5701938399139257</v>
      </c>
      <c r="AK1613" s="8">
        <v>8.1026322668462762E-3</v>
      </c>
      <c r="AL1613" s="8">
        <v>0.77225429161799641</v>
      </c>
      <c r="AM1613" s="8">
        <v>2.4358472843346373E-4</v>
      </c>
      <c r="AN1613" s="8">
        <v>1.9368862628682144</v>
      </c>
      <c r="AO1613" s="8">
        <v>1.6626990281050193</v>
      </c>
      <c r="AP1613" s="8">
        <v>0.8787800018309454</v>
      </c>
      <c r="AQ1613" s="8">
        <v>3.5701938399139257</v>
      </c>
    </row>
    <row r="1614" spans="32:43" x14ac:dyDescent="0.25">
      <c r="AF1614" t="str">
        <v>Vanuatu</v>
      </c>
      <c r="AG1614">
        <v>71.400000000000006</v>
      </c>
      <c r="AH1614" s="8">
        <v>67.860539153848123</v>
      </c>
      <c r="AI1614" s="8">
        <v>3.5394608461518828</v>
      </c>
      <c r="AJ1614" s="8">
        <v>3.5684674896503097</v>
      </c>
      <c r="AK1614" s="8">
        <v>8.1285996250646479E-3</v>
      </c>
      <c r="AL1614" s="8">
        <v>0.77187076793908682</v>
      </c>
      <c r="AM1614" s="8">
        <v>2.4412910375358045E-4</v>
      </c>
      <c r="AN1614" s="8">
        <v>1.9368862628682144</v>
      </c>
      <c r="AO1614" s="8">
        <v>1.6669674584019356</v>
      </c>
      <c r="AP1614" s="8">
        <v>0.87856176102712713</v>
      </c>
      <c r="AQ1614" s="8">
        <v>3.5684674896503097</v>
      </c>
    </row>
    <row r="1615" spans="32:43" x14ac:dyDescent="0.25">
      <c r="AF1615" t="str">
        <v>Vanuatu</v>
      </c>
      <c r="AG1615">
        <v>71.2</v>
      </c>
      <c r="AH1615" s="8">
        <v>67.912246592763324</v>
      </c>
      <c r="AI1615" s="8">
        <v>3.2877534072366785</v>
      </c>
      <c r="AJ1615" s="8">
        <v>3.3143910171057045</v>
      </c>
      <c r="AK1615" s="8">
        <v>8.0369545209204342E-3</v>
      </c>
      <c r="AL1615" s="8">
        <v>0.71694634517577649</v>
      </c>
      <c r="AM1615" s="8">
        <v>2.0822809797241325E-4</v>
      </c>
      <c r="AN1615" s="8">
        <v>1.9368862628682144</v>
      </c>
      <c r="AO1615" s="8">
        <v>1.6992259256250066</v>
      </c>
      <c r="AP1615" s="8">
        <v>0.84672684212547344</v>
      </c>
      <c r="AQ1615" s="8">
        <v>3.3143910171057045</v>
      </c>
    </row>
    <row r="1616" spans="32:43" x14ac:dyDescent="0.25">
      <c r="AF1616" t="str">
        <v>Vanuatu</v>
      </c>
      <c r="AG1616">
        <v>71</v>
      </c>
      <c r="AH1616" s="8">
        <v>67.718796554466891</v>
      </c>
      <c r="AI1616" s="8">
        <v>3.2812034455331087</v>
      </c>
      <c r="AJ1616" s="8">
        <v>3.3079641571261615</v>
      </c>
      <c r="AK1616" s="8">
        <v>8.0897828156340831E-3</v>
      </c>
      <c r="AL1616" s="8">
        <v>0.7155370766857152</v>
      </c>
      <c r="AM1616" s="8">
        <v>2.0878475662045509E-4</v>
      </c>
      <c r="AN1616" s="8">
        <v>1.9368862628682144</v>
      </c>
      <c r="AO1616" s="8">
        <v>1.74488718325848</v>
      </c>
      <c r="AP1616" s="8">
        <v>0.84589424675057057</v>
      </c>
      <c r="AQ1616" s="8">
        <v>3.3079641571261615</v>
      </c>
    </row>
    <row r="1617" spans="32:43" x14ac:dyDescent="0.25">
      <c r="AF1617" t="str">
        <v>Vanuatu</v>
      </c>
      <c r="AG1617">
        <v>78</v>
      </c>
      <c r="AH1617" s="8">
        <v>67.696078949480807</v>
      </c>
      <c r="AI1617" s="8">
        <v>10.303921050519193</v>
      </c>
      <c r="AJ1617" s="8">
        <v>10.389240597038091</v>
      </c>
      <c r="AK1617" s="8">
        <v>8.2122986489717616E-3</v>
      </c>
      <c r="AL1617" s="8">
        <v>2.2471306761807002</v>
      </c>
      <c r="AM1617" s="8">
        <v>2.0906083336878077E-3</v>
      </c>
      <c r="AN1617" s="8">
        <v>2.0350728680272758</v>
      </c>
      <c r="AO1617" s="8">
        <v>1.7546954437526101</v>
      </c>
      <c r="AP1617" s="8">
        <v>1.499043253605679</v>
      </c>
      <c r="AQ1617" s="8">
        <v>10.389240597038091</v>
      </c>
    </row>
    <row r="1618" spans="32:43" x14ac:dyDescent="0.25">
      <c r="AF1618" t="str">
        <v>Vanuatu</v>
      </c>
      <c r="AG1618">
        <v>75</v>
      </c>
      <c r="AH1618" s="8">
        <v>67.377324687634427</v>
      </c>
      <c r="AI1618" s="8">
        <v>7.6226753123655726</v>
      </c>
      <c r="AJ1618" s="8">
        <v>7.6873220286657737</v>
      </c>
      <c r="AK1618" s="8">
        <v>8.409523636337287E-3</v>
      </c>
      <c r="AL1618" s="8">
        <v>1.6625564999622084</v>
      </c>
      <c r="AM1618" s="8">
        <v>1.1720924793045869E-3</v>
      </c>
      <c r="AN1618" s="8">
        <v>2.0350728680272758</v>
      </c>
      <c r="AO1618" s="8">
        <v>1.7737403359589086</v>
      </c>
      <c r="AP1618" s="8">
        <v>1.2894016053822053</v>
      </c>
      <c r="AQ1618" s="8">
        <v>7.6873220286657737</v>
      </c>
    </row>
    <row r="1619" spans="32:43" x14ac:dyDescent="0.25">
      <c r="AF1619" t="str">
        <v>Vanuatu</v>
      </c>
      <c r="AG1619">
        <v>73</v>
      </c>
      <c r="AH1619" s="8">
        <v>66.904429902661832</v>
      </c>
      <c r="AI1619" s="8">
        <v>6.0955700973381681</v>
      </c>
      <c r="AJ1619" s="8">
        <v>6.1478170482569814</v>
      </c>
      <c r="AK1619" s="8">
        <v>8.4984557134187861E-3</v>
      </c>
      <c r="AL1619" s="8">
        <v>1.3295442547837888</v>
      </c>
      <c r="AM1619" s="8">
        <v>7.5756904444406077E-4</v>
      </c>
      <c r="AN1619" s="8">
        <v>2.0350728680272758</v>
      </c>
      <c r="AO1619" s="8">
        <v>1.7848772349610034</v>
      </c>
      <c r="AP1619" s="8">
        <v>1.1530586519270338</v>
      </c>
      <c r="AQ1619" s="8">
        <v>6.1478170482569814</v>
      </c>
    </row>
    <row r="1620" spans="32:43" x14ac:dyDescent="0.25">
      <c r="AF1620" t="str">
        <v>Vanuatu</v>
      </c>
      <c r="AG1620">
        <v>71</v>
      </c>
      <c r="AH1620" s="8">
        <v>67.043290827906432</v>
      </c>
      <c r="AI1620" s="8">
        <v>3.9567091720935679</v>
      </c>
      <c r="AJ1620" s="8">
        <v>3.9927370903869188</v>
      </c>
      <c r="AK1620" s="8">
        <v>9.0233635417902441E-3</v>
      </c>
      <c r="AL1620" s="8">
        <v>0.86325198810918635</v>
      </c>
      <c r="AM1620" s="8">
        <v>3.3927371807077788E-4</v>
      </c>
      <c r="AN1620" s="8">
        <v>2.0350728680272758</v>
      </c>
      <c r="AO1620" s="8">
        <v>1.8535371359796968</v>
      </c>
      <c r="AP1620" s="8">
        <v>0.92911354963168324</v>
      </c>
      <c r="AQ1620" s="8">
        <v>3.9927370903869188</v>
      </c>
    </row>
    <row r="1621" spans="32:43" x14ac:dyDescent="0.25">
      <c r="AF1621" t="str">
        <v>Vanuatu</v>
      </c>
      <c r="AG1621">
        <v>69.900000000000006</v>
      </c>
      <c r="AH1621" s="8">
        <v>66.349371143032613</v>
      </c>
      <c r="AI1621" s="8">
        <v>3.5506288569673927</v>
      </c>
      <c r="AJ1621" s="8">
        <v>3.5837944445221881</v>
      </c>
      <c r="AK1621" s="8">
        <v>9.2543219395545533E-3</v>
      </c>
      <c r="AL1621" s="8">
        <v>0.77474601384812469</v>
      </c>
      <c r="AM1621" s="8">
        <v>2.8033099750173461E-4</v>
      </c>
      <c r="AN1621" s="8">
        <v>2.0350728680272758</v>
      </c>
      <c r="AO1621" s="8">
        <v>1.8563153427118066</v>
      </c>
      <c r="AP1621" s="8">
        <v>0.88019657682140795</v>
      </c>
      <c r="AQ1621" s="8">
        <v>3.5837944445221881</v>
      </c>
    </row>
    <row r="1622" spans="32:43" x14ac:dyDescent="0.25">
      <c r="AF1622" t="str">
        <v>Vanuatu</v>
      </c>
      <c r="AG1622">
        <v>69.599999999999994</v>
      </c>
      <c r="AH1622" s="8">
        <v>66.942130018031349</v>
      </c>
      <c r="AI1622" s="8">
        <v>2.6578699819686449</v>
      </c>
      <c r="AJ1622" s="8">
        <v>2.6844946377873895</v>
      </c>
      <c r="AK1622" s="8">
        <v>9.9179396538817601E-3</v>
      </c>
      <c r="AL1622" s="8">
        <v>0.58014065614938237</v>
      </c>
      <c r="AM1622" s="8">
        <v>1.6857255836403591E-4</v>
      </c>
      <c r="AN1622" s="8">
        <v>2.0350728680272758</v>
      </c>
      <c r="AO1622" s="8">
        <v>1.8618268546547365</v>
      </c>
      <c r="AP1622" s="8">
        <v>0.76166965027456779</v>
      </c>
      <c r="AQ1622" s="8">
        <v>2.6844946377873895</v>
      </c>
    </row>
    <row r="1623" spans="32:43" x14ac:dyDescent="0.25">
      <c r="AF1623" t="str">
        <v>Vanuatu</v>
      </c>
      <c r="AG1623">
        <v>69.400000000000006</v>
      </c>
      <c r="AH1623" s="8">
        <v>65.908058787428544</v>
      </c>
      <c r="AI1623" s="8">
        <v>3.4919412125714615</v>
      </c>
      <c r="AJ1623" s="8">
        <v>3.5299000981839148</v>
      </c>
      <c r="AK1623" s="8">
        <v>1.0753529719433868E-2</v>
      </c>
      <c r="AL1623" s="8">
        <v>0.76251753329883476</v>
      </c>
      <c r="AM1623" s="8">
        <v>3.1602118938410344E-4</v>
      </c>
      <c r="AN1623" s="8">
        <v>2.1134016615055304</v>
      </c>
      <c r="AO1623" s="8">
        <v>1.864648223760325</v>
      </c>
      <c r="AP1623" s="8">
        <v>0.87322249930864404</v>
      </c>
      <c r="AQ1623" s="8">
        <v>3.5299000981839148</v>
      </c>
    </row>
    <row r="1624" spans="32:43" x14ac:dyDescent="0.25">
      <c r="AF1624" t="str">
        <v>Vanuatu</v>
      </c>
      <c r="AG1624">
        <v>69.3</v>
      </c>
      <c r="AH1624" s="8">
        <v>65.742552522554931</v>
      </c>
      <c r="AI1624" s="8">
        <v>3.5574474774450664</v>
      </c>
      <c r="AJ1624" s="8">
        <v>3.6030920006040303</v>
      </c>
      <c r="AK1624" s="8">
        <v>1.2668153672265965E-2</v>
      </c>
      <c r="AL1624" s="8">
        <v>0.77757464260167253</v>
      </c>
      <c r="AM1624" s="8">
        <v>3.8788622857423245E-4</v>
      </c>
      <c r="AN1624" s="8">
        <v>2.1134016615055304</v>
      </c>
      <c r="AO1624" s="8">
        <v>1.8841030709993585</v>
      </c>
      <c r="AP1624" s="8">
        <v>0.88180192934789647</v>
      </c>
      <c r="AQ1624" s="8">
        <v>3.6030920006040303</v>
      </c>
    </row>
    <row r="1625" spans="32:43" x14ac:dyDescent="0.25">
      <c r="AF1625" t="str">
        <v>Vanuatu</v>
      </c>
      <c r="AG1625">
        <v>69.099999999999994</v>
      </c>
      <c r="AH1625" s="8">
        <v>66.268852273871801</v>
      </c>
      <c r="AI1625" s="8">
        <v>2.8311477261281937</v>
      </c>
      <c r="AJ1625" s="8">
        <v>2.875894557184508</v>
      </c>
      <c r="AK1625" s="8">
        <v>1.5559273876897999E-2</v>
      </c>
      <c r="AL1625" s="8">
        <v>0.61973055671524124</v>
      </c>
      <c r="AM1625" s="8">
        <v>3.035117983945535E-4</v>
      </c>
      <c r="AN1625" s="8">
        <v>2.1134016615055304</v>
      </c>
      <c r="AO1625" s="8">
        <v>1.8869494585474762</v>
      </c>
      <c r="AP1625" s="8">
        <v>0.78722967215117168</v>
      </c>
      <c r="AQ1625" s="8">
        <v>2.875894557184508</v>
      </c>
    </row>
    <row r="1626" spans="32:43" x14ac:dyDescent="0.25">
      <c r="AF1626" t="str">
        <v>Vanuatu</v>
      </c>
      <c r="AG1626">
        <v>69</v>
      </c>
      <c r="AH1626" s="8">
        <v>71.56449026400071</v>
      </c>
      <c r="AI1626" s="8">
        <v>-2.5644902640007103</v>
      </c>
      <c r="AJ1626" s="8">
        <v>-2.6137458346408251</v>
      </c>
      <c r="AK1626" s="8">
        <v>1.8844820329243513E-2</v>
      </c>
      <c r="AL1626" s="8">
        <v>-0.56229907547798097</v>
      </c>
      <c r="AM1626" s="8">
        <v>3.0364004245715746E-4</v>
      </c>
      <c r="AN1626" s="8">
        <v>2.1134016615055304</v>
      </c>
      <c r="AO1626" s="8">
        <v>1.8909913255903525</v>
      </c>
      <c r="AP1626" s="8">
        <v>0.74986603835483912</v>
      </c>
      <c r="AQ1626" s="8">
        <v>-2.6137458346408251</v>
      </c>
    </row>
    <row r="1627" spans="32:43" x14ac:dyDescent="0.25">
      <c r="AF1627" t="str">
        <v>Zambia</v>
      </c>
      <c r="AG1627">
        <v>61.1</v>
      </c>
      <c r="AH1627" s="8">
        <v>64.682921079192027</v>
      </c>
      <c r="AI1627" s="8">
        <v>-3.5829210791920261</v>
      </c>
      <c r="AJ1627" s="8">
        <v>-3.6148502601957362</v>
      </c>
      <c r="AK1627" s="8">
        <v>8.8327810850956662E-3</v>
      </c>
      <c r="AL1627" s="8">
        <v>-0.78162590102601004</v>
      </c>
      <c r="AM1627" s="8">
        <v>2.7221899466307176E-4</v>
      </c>
      <c r="AN1627" s="8">
        <v>2.1134016615055304</v>
      </c>
      <c r="AO1627" s="8">
        <v>1.895134307720274</v>
      </c>
      <c r="AP1627" s="8">
        <v>0.88409609264265498</v>
      </c>
      <c r="AQ1627" s="8">
        <v>-3.6148502601957362</v>
      </c>
    </row>
    <row r="1628" spans="32:43" x14ac:dyDescent="0.25">
      <c r="AF1628" t="str">
        <v>Zambia</v>
      </c>
      <c r="AG1628">
        <v>63</v>
      </c>
      <c r="AH1628" s="8">
        <v>63.969023903919691</v>
      </c>
      <c r="AI1628" s="8">
        <v>-0.96902390391969107</v>
      </c>
      <c r="AJ1628" s="8">
        <v>-0.97804567266512432</v>
      </c>
      <c r="AK1628" s="8">
        <v>9.2242816440763972E-3</v>
      </c>
      <c r="AL1628" s="8">
        <v>-0.21143748212500671</v>
      </c>
      <c r="AM1628" s="8">
        <v>2.0810914331782832E-5</v>
      </c>
      <c r="AN1628" s="8">
        <v>2.190305027167327</v>
      </c>
      <c r="AO1628" s="8">
        <v>1.8969376308691379</v>
      </c>
      <c r="AP1628" s="8">
        <v>0.45982331620417716</v>
      </c>
      <c r="AQ1628" s="8">
        <v>-0.97804567266512432</v>
      </c>
    </row>
    <row r="1629" spans="32:43" x14ac:dyDescent="0.25">
      <c r="AF1629" t="str">
        <v>Zambia</v>
      </c>
      <c r="AG1629">
        <v>59.2</v>
      </c>
      <c r="AH1629" s="8">
        <v>62.977265798405099</v>
      </c>
      <c r="AI1629" s="8">
        <v>-3.7772657984050966</v>
      </c>
      <c r="AJ1629" s="8">
        <v>-3.8136886521080267</v>
      </c>
      <c r="AK1629" s="8">
        <v>9.5505577474966075E-3</v>
      </c>
      <c r="AL1629" s="8">
        <v>-0.8243213641417998</v>
      </c>
      <c r="AM1629" s="8">
        <v>3.2761180225086638E-4</v>
      </c>
      <c r="AN1629" s="8">
        <v>2.190305027167327</v>
      </c>
      <c r="AO1629" s="8">
        <v>1.9133844375789331</v>
      </c>
      <c r="AP1629" s="8">
        <v>0.90792145262781399</v>
      </c>
      <c r="AQ1629" s="8">
        <v>-3.8136886521080267</v>
      </c>
    </row>
    <row r="1630" spans="32:43" x14ac:dyDescent="0.25">
      <c r="AF1630" t="str">
        <v>Zambia</v>
      </c>
      <c r="AG1630">
        <v>58.2</v>
      </c>
      <c r="AH1630" s="8">
        <v>62.100118777399331</v>
      </c>
      <c r="AI1630" s="8">
        <v>-3.900118777399328</v>
      </c>
      <c r="AJ1630" s="8">
        <v>-3.9379982500071855</v>
      </c>
      <c r="AK1630" s="8">
        <v>9.6189663384914324E-3</v>
      </c>
      <c r="AL1630" s="8">
        <v>-0.85116124565745399</v>
      </c>
      <c r="AM1630" s="8">
        <v>3.5181939499603486E-4</v>
      </c>
      <c r="AN1630" s="8">
        <v>2.190305027167327</v>
      </c>
      <c r="AO1630" s="8">
        <v>1.9165804898118148</v>
      </c>
      <c r="AP1630" s="8">
        <v>0.92258400466161017</v>
      </c>
      <c r="AQ1630" s="8">
        <v>-3.9379982500071855</v>
      </c>
    </row>
    <row r="1631" spans="32:43" x14ac:dyDescent="0.25">
      <c r="AF1631" t="str">
        <v>Zambia</v>
      </c>
      <c r="AG1631">
        <v>58</v>
      </c>
      <c r="AH1631" s="8">
        <v>61.849592088724592</v>
      </c>
      <c r="AI1631" s="8">
        <v>-3.8495920887245916</v>
      </c>
      <c r="AJ1631" s="8">
        <v>-3.8865847258992514</v>
      </c>
      <c r="AK1631" s="8">
        <v>9.5180318412074558E-3</v>
      </c>
      <c r="AL1631" s="8">
        <v>-0.84009150208967376</v>
      </c>
      <c r="AM1631" s="8">
        <v>3.3909685930997023E-4</v>
      </c>
      <c r="AN1631" s="8">
        <v>2.190305027167327</v>
      </c>
      <c r="AO1631" s="8">
        <v>1.9634174218712206</v>
      </c>
      <c r="AP1631" s="8">
        <v>0.91656505611422567</v>
      </c>
      <c r="AQ1631" s="8">
        <v>-3.8865847258992514</v>
      </c>
    </row>
    <row r="1632" spans="32:43" x14ac:dyDescent="0.25">
      <c r="AF1632" t="str">
        <v>Zambia</v>
      </c>
      <c r="AG1632">
        <v>57.4</v>
      </c>
      <c r="AH1632" s="8">
        <v>61.643963408233205</v>
      </c>
      <c r="AI1632" s="8">
        <v>-4.2439634082332063</v>
      </c>
      <c r="AJ1632" s="8">
        <v>-4.2849281149984328</v>
      </c>
      <c r="AK1632" s="8">
        <v>9.5601852973539146E-3</v>
      </c>
      <c r="AL1632" s="8">
        <v>-0.92617435354724742</v>
      </c>
      <c r="AM1632" s="8">
        <v>4.1399369387361338E-4</v>
      </c>
      <c r="AN1632" s="8">
        <v>2.190305027167327</v>
      </c>
      <c r="AO1632" s="8">
        <v>1.9733788851032461</v>
      </c>
      <c r="AP1632" s="8">
        <v>0.96237952677062255</v>
      </c>
      <c r="AQ1632" s="8">
        <v>-4.2849281149984328</v>
      </c>
    </row>
    <row r="1633" spans="32:43" x14ac:dyDescent="0.25">
      <c r="AF1633" t="str">
        <v>Zambia</v>
      </c>
      <c r="AG1633">
        <v>55.7</v>
      </c>
      <c r="AH1633" s="8">
        <v>71.932123978329827</v>
      </c>
      <c r="AI1633" s="8">
        <v>-16.232123978329824</v>
      </c>
      <c r="AJ1633" s="8">
        <v>-16.385636644103535</v>
      </c>
      <c r="AK1633" s="8">
        <v>9.3687336725456691E-3</v>
      </c>
      <c r="AL1633" s="8">
        <v>-3.5420484781305559</v>
      </c>
      <c r="AM1633" s="8">
        <v>5.9326382607655728E-3</v>
      </c>
      <c r="AN1633" s="8">
        <v>2.190305027167327</v>
      </c>
      <c r="AO1633" s="8">
        <v>1.9753682932049812</v>
      </c>
      <c r="AP1633" s="8">
        <v>1.8820330704136301</v>
      </c>
      <c r="AQ1633" s="8">
        <v>-16.385636644103535</v>
      </c>
    </row>
    <row r="1634" spans="32:43" x14ac:dyDescent="0.25">
      <c r="AF1634" t="str">
        <v>Zambia</v>
      </c>
      <c r="AG1634">
        <v>52.6</v>
      </c>
      <c r="AH1634" s="8">
        <v>56.354719247814671</v>
      </c>
      <c r="AI1634" s="8">
        <v>-3.7547192478146698</v>
      </c>
      <c r="AJ1634" s="8">
        <v>-3.8040152335378936</v>
      </c>
      <c r="AK1634" s="8">
        <v>1.2958934887696576E-2</v>
      </c>
      <c r="AL1634" s="8">
        <v>-0.82081450696145097</v>
      </c>
      <c r="AM1634" s="8">
        <v>4.4227677846030524E-4</v>
      </c>
      <c r="AN1634" s="8">
        <v>2.190305027167327</v>
      </c>
      <c r="AO1634" s="8">
        <v>1.9866611813976935</v>
      </c>
      <c r="AP1634" s="8">
        <v>0.90598813842204962</v>
      </c>
      <c r="AQ1634" s="8">
        <v>-3.8040152335378936</v>
      </c>
    </row>
    <row r="1635" spans="32:43" x14ac:dyDescent="0.25">
      <c r="AF1635" t="str">
        <v>Zambia</v>
      </c>
      <c r="AG1635">
        <v>58</v>
      </c>
      <c r="AH1635" s="8">
        <v>55.315922730830529</v>
      </c>
      <c r="AI1635" s="8">
        <v>2.684077269169471</v>
      </c>
      <c r="AJ1635" s="8">
        <v>2.7222493790442157</v>
      </c>
      <c r="AK1635" s="8">
        <v>1.4022267823290625E-2</v>
      </c>
      <c r="AL1635" s="8">
        <v>0.58707910848467137</v>
      </c>
      <c r="AM1635" s="8">
        <v>2.4508368834197944E-4</v>
      </c>
      <c r="AN1635" s="8">
        <v>2.190305027167327</v>
      </c>
      <c r="AO1635" s="8">
        <v>2.032654197005737</v>
      </c>
      <c r="AP1635" s="8">
        <v>0.7662108772946723</v>
      </c>
      <c r="AQ1635" s="8">
        <v>2.7222493790442157</v>
      </c>
    </row>
    <row r="1636" spans="32:43" x14ac:dyDescent="0.25">
      <c r="AF1636" t="str">
        <v>Zambia</v>
      </c>
      <c r="AG1636">
        <v>49.3</v>
      </c>
      <c r="AH1636" s="8">
        <v>53.458719341652852</v>
      </c>
      <c r="AI1636" s="8">
        <v>-4.158719341652855</v>
      </c>
      <c r="AJ1636" s="8">
        <v>-4.2246977147134759</v>
      </c>
      <c r="AK1636" s="8">
        <v>1.5617300341001013E-2</v>
      </c>
      <c r="AL1636" s="8">
        <v>-0.91035921213756421</v>
      </c>
      <c r="AM1636" s="8">
        <v>6.5741192390953525E-4</v>
      </c>
      <c r="AN1636" s="8">
        <v>2.349487559997844</v>
      </c>
      <c r="AO1636" s="8">
        <v>2.0595400910923183</v>
      </c>
      <c r="AP1636" s="8">
        <v>0.95412746115891889</v>
      </c>
      <c r="AQ1636" s="8">
        <v>-4.2246977147134759</v>
      </c>
    </row>
    <row r="1637" spans="32:43" x14ac:dyDescent="0.25">
      <c r="AF1637" t="str">
        <v>Zimbabwe</v>
      </c>
      <c r="AG1637">
        <v>59.2</v>
      </c>
      <c r="AH1637" s="8">
        <v>59.38672645174141</v>
      </c>
      <c r="AI1637" s="8">
        <v>-0.18672645174140712</v>
      </c>
      <c r="AJ1637" s="8">
        <v>-0.18850121087175253</v>
      </c>
      <c r="AK1637" s="8">
        <v>9.4151073202011198E-3</v>
      </c>
      <c r="AL1637" s="8">
        <v>-4.0746955007712853E-2</v>
      </c>
      <c r="AM1637" s="8">
        <v>7.8903069461728304E-7</v>
      </c>
      <c r="AN1637" s="8">
        <v>2.349487559997844</v>
      </c>
      <c r="AO1637" s="8">
        <v>2.0961273377201324</v>
      </c>
      <c r="AP1637" s="8">
        <v>0.20185875013908328</v>
      </c>
      <c r="AQ1637" s="8">
        <v>-0.18850121087175253</v>
      </c>
    </row>
    <row r="1638" spans="32:43" x14ac:dyDescent="0.25">
      <c r="AF1638" t="str">
        <v>Zimbabwe</v>
      </c>
      <c r="AG1638">
        <v>58</v>
      </c>
      <c r="AH1638" s="8">
        <v>58.459546531539871</v>
      </c>
      <c r="AI1638" s="8">
        <v>-0.45954653153987124</v>
      </c>
      <c r="AJ1638" s="8">
        <v>-0.46419655105118696</v>
      </c>
      <c r="AK1638" s="8">
        <v>1.0017350410694889E-2</v>
      </c>
      <c r="AL1638" s="8">
        <v>-0.10031153270650842</v>
      </c>
      <c r="AM1638" s="8">
        <v>5.0909287559755635E-6</v>
      </c>
      <c r="AN1638" s="8">
        <v>2.349487559997844</v>
      </c>
      <c r="AO1638" s="8">
        <v>2.1902846314775841</v>
      </c>
      <c r="AP1638" s="8">
        <v>0.31671995943815795</v>
      </c>
      <c r="AQ1638" s="8">
        <v>-0.46419655105118696</v>
      </c>
    </row>
    <row r="1639" spans="32:43" x14ac:dyDescent="0.25">
      <c r="AF1639" t="str">
        <v>Zimbabwe</v>
      </c>
      <c r="AG1639">
        <v>56.6</v>
      </c>
      <c r="AH1639" s="8">
        <v>56.522505211899848</v>
      </c>
      <c r="AI1639" s="8">
        <v>7.7494788100153755E-2</v>
      </c>
      <c r="AJ1639" s="8">
        <v>7.8333058954265483E-2</v>
      </c>
      <c r="AK1639" s="8">
        <v>1.0701367536293249E-2</v>
      </c>
      <c r="AL1639" s="8">
        <v>1.6921698624292391E-2</v>
      </c>
      <c r="AM1639" s="8">
        <v>1.5487088768983737E-7</v>
      </c>
      <c r="AN1639" s="8">
        <v>2.428517260365656</v>
      </c>
      <c r="AO1639" s="8">
        <v>2.2090681316818275</v>
      </c>
      <c r="AP1639" s="8">
        <v>0.13008342947621113</v>
      </c>
      <c r="AQ1639" s="8">
        <v>7.8333058954265483E-2</v>
      </c>
    </row>
    <row r="1640" spans="32:43" x14ac:dyDescent="0.25">
      <c r="AF1640" t="str">
        <v>Zimbabwe</v>
      </c>
      <c r="AG1640">
        <v>54.9</v>
      </c>
      <c r="AH1640" s="8">
        <v>55.94085624527991</v>
      </c>
      <c r="AI1640" s="8">
        <v>-1.0408562452799117</v>
      </c>
      <c r="AJ1640" s="8">
        <v>-1.0527147711729754</v>
      </c>
      <c r="AK1640" s="8">
        <v>1.1264709318983421E-2</v>
      </c>
      <c r="AL1640" s="8">
        <v>-0.22734525789716456</v>
      </c>
      <c r="AM1640" s="8">
        <v>2.9442979588441678E-5</v>
      </c>
      <c r="AN1640" s="8">
        <v>2.428517260365656</v>
      </c>
      <c r="AO1640" s="8">
        <v>2.2144160617907636</v>
      </c>
      <c r="AP1640" s="8">
        <v>0.47680735931523177</v>
      </c>
      <c r="AQ1640" s="8">
        <v>-1.0527147711729754</v>
      </c>
    </row>
    <row r="1641" spans="32:43" x14ac:dyDescent="0.25">
      <c r="AF1641" t="str">
        <v>Zimbabwe</v>
      </c>
      <c r="AG1641">
        <v>52.4</v>
      </c>
      <c r="AH1641" s="8">
        <v>53.644737290148178</v>
      </c>
      <c r="AI1641" s="8">
        <v>-1.2447372901481799</v>
      </c>
      <c r="AJ1641" s="8">
        <v>-1.2610777238951918</v>
      </c>
      <c r="AK1641" s="8">
        <v>1.2957515177208941E-2</v>
      </c>
      <c r="AL1641" s="8">
        <v>-0.2721102758681635</v>
      </c>
      <c r="AM1641" s="8">
        <v>4.8601063149184684E-5</v>
      </c>
      <c r="AN1641" s="8">
        <v>2.428517260365656</v>
      </c>
      <c r="AO1641" s="8">
        <v>2.2210788198376754</v>
      </c>
      <c r="AP1641" s="8">
        <v>0.52164190386525078</v>
      </c>
      <c r="AQ1641" s="8">
        <v>-1.2610777238951918</v>
      </c>
    </row>
    <row r="1642" spans="32:43" x14ac:dyDescent="0.25">
      <c r="AF1642" t="str">
        <v>Zimbabwe</v>
      </c>
      <c r="AG1642">
        <v>50</v>
      </c>
      <c r="AH1642" s="8">
        <v>51.734432777792136</v>
      </c>
      <c r="AI1642" s="8">
        <v>-1.7344327777921364</v>
      </c>
      <c r="AJ1642" s="8">
        <v>-1.7604174961505816</v>
      </c>
      <c r="AK1642" s="8">
        <v>1.476054311847305E-2</v>
      </c>
      <c r="AL1642" s="8">
        <v>-0.3795087028714878</v>
      </c>
      <c r="AM1642" s="8">
        <v>1.0788821929490815E-4</v>
      </c>
      <c r="AN1642" s="8">
        <v>2.428517260365656</v>
      </c>
      <c r="AO1642" s="8">
        <v>2.2471306761807002</v>
      </c>
      <c r="AP1642" s="8">
        <v>0.61604277681950614</v>
      </c>
      <c r="AQ1642" s="8">
        <v>-1.7604174961505816</v>
      </c>
    </row>
    <row r="1643" spans="32:43" x14ac:dyDescent="0.25">
      <c r="AF1643" t="str">
        <v>Zimbabwe</v>
      </c>
      <c r="AG1643">
        <v>48.2</v>
      </c>
      <c r="AH1643" s="8">
        <v>49.764651550589129</v>
      </c>
      <c r="AI1643" s="8">
        <v>-1.5646515505891259</v>
      </c>
      <c r="AJ1643" s="8">
        <v>-1.5909190187003754</v>
      </c>
      <c r="AK1643" s="8">
        <v>1.6510876922388843E-2</v>
      </c>
      <c r="AL1643" s="8">
        <v>-0.34266363652750376</v>
      </c>
      <c r="AM1643" s="8">
        <v>9.8561345197091459E-5</v>
      </c>
      <c r="AN1643" s="8">
        <v>2.428517260365656</v>
      </c>
      <c r="AO1643" s="8">
        <v>2.264796229550786</v>
      </c>
      <c r="AP1643" s="8">
        <v>0.58537478296173961</v>
      </c>
      <c r="AQ1643" s="8">
        <v>-1.5909190187003754</v>
      </c>
    </row>
    <row r="1644" spans="32:43" x14ac:dyDescent="0.25">
      <c r="AF1644" t="str">
        <v>Zimbabwe</v>
      </c>
      <c r="AG1644">
        <v>46.6</v>
      </c>
      <c r="AH1644" s="8">
        <v>68.123858775474062</v>
      </c>
      <c r="AI1644" s="8">
        <v>-21.523858775474061</v>
      </c>
      <c r="AJ1644" s="8">
        <v>-21.732717866065823</v>
      </c>
      <c r="AK1644" s="8">
        <v>9.610353011478695E-3</v>
      </c>
      <c r="AL1644" s="8">
        <v>-4.6973427803821401</v>
      </c>
      <c r="AM1644" s="8">
        <v>1.0705519813886177E-2</v>
      </c>
      <c r="AN1644" s="8">
        <v>2.428517260365656</v>
      </c>
      <c r="AO1644" s="8">
        <v>2.3135685012092919</v>
      </c>
      <c r="AP1644" s="8">
        <v>2.1673354102173805</v>
      </c>
      <c r="AQ1644" s="8">
        <v>-21.732717866065823</v>
      </c>
    </row>
    <row r="1645" spans="32:43" x14ac:dyDescent="0.25">
      <c r="AF1645" t="str">
        <v>Zimbabwe</v>
      </c>
      <c r="AG1645">
        <v>45.4</v>
      </c>
      <c r="AH1645" s="8">
        <v>70.540767762419009</v>
      </c>
      <c r="AI1645" s="8">
        <v>-25.14076776241901</v>
      </c>
      <c r="AJ1645" s="8">
        <v>-25.430835609370369</v>
      </c>
      <c r="AK1645" s="8">
        <v>1.1406146907908903E-2</v>
      </c>
      <c r="AL1645" s="8">
        <v>-5.4916740023776045</v>
      </c>
      <c r="AM1645" s="8">
        <v>1.7398049285636073E-2</v>
      </c>
      <c r="AN1645" s="8">
        <v>2.6570161854420777</v>
      </c>
      <c r="AO1645" s="8">
        <v>2.3417404185798461</v>
      </c>
      <c r="AP1645" s="8">
        <v>2.3434320989475252</v>
      </c>
      <c r="AQ1645" s="8">
        <v>-25.430835609370369</v>
      </c>
    </row>
    <row r="1646" spans="32:43" x14ac:dyDescent="0.25">
      <c r="AF1646" t="str">
        <v>Zimbabwe</v>
      </c>
      <c r="AG1646">
        <v>44.6</v>
      </c>
      <c r="AH1646" s="8">
        <v>45.919025155701476</v>
      </c>
      <c r="AI1646" s="8">
        <v>-1.3190251557014747</v>
      </c>
      <c r="AJ1646" s="8">
        <v>-1.3484395879448934</v>
      </c>
      <c r="AK1646" s="8">
        <v>2.1813681907877004E-2</v>
      </c>
      <c r="AL1646" s="8">
        <v>-0.28965261354296118</v>
      </c>
      <c r="AM1646" s="8">
        <v>9.354752443220772E-5</v>
      </c>
      <c r="AN1646" s="8">
        <v>2.6570161854420777</v>
      </c>
      <c r="AO1646" s="8">
        <v>2.4064067281064885</v>
      </c>
      <c r="AP1646" s="8">
        <v>0.538193843835993</v>
      </c>
      <c r="AQ1646" s="8">
        <v>-1.3484395879448934</v>
      </c>
    </row>
    <row r="1647" spans="32:43" x14ac:dyDescent="0.25">
      <c r="AF1647" t="str">
        <v>Zimbabwe</v>
      </c>
      <c r="AG1647">
        <v>44.3</v>
      </c>
      <c r="AH1647" s="8">
        <v>46.153483206518921</v>
      </c>
      <c r="AI1647" s="8">
        <v>-1.8534832065189235</v>
      </c>
      <c r="AJ1647" s="8">
        <v>-1.8945237445171872</v>
      </c>
      <c r="AK1647" s="8">
        <v>2.1662720310070674E-2</v>
      </c>
      <c r="AL1647" s="8">
        <v>-0.40698604619939277</v>
      </c>
      <c r="AM1647" s="8">
        <v>1.8338061840453743E-4</v>
      </c>
      <c r="AN1647" s="8">
        <v>2.6570161854420777</v>
      </c>
      <c r="AO1647" s="8">
        <v>2.4942672109513353</v>
      </c>
      <c r="AP1647" s="8">
        <v>0.63795458004421657</v>
      </c>
      <c r="AQ1647" s="8">
        <v>-1.8945237445171872</v>
      </c>
    </row>
    <row r="1648" spans="32:43" x14ac:dyDescent="0.25">
      <c r="AF1648" t="str">
        <v>Zimbabwe</v>
      </c>
      <c r="AG1648">
        <v>44.5</v>
      </c>
      <c r="AH1648" s="8">
        <v>46.52589513127031</v>
      </c>
      <c r="AI1648" s="8">
        <v>-2.0258951312703104</v>
      </c>
      <c r="AJ1648" s="8">
        <v>-2.0730519951351525</v>
      </c>
      <c r="AK1648" s="8">
        <v>2.2747554801088306E-2</v>
      </c>
      <c r="AL1648" s="8">
        <v>-0.44509092871156586</v>
      </c>
      <c r="AM1648" s="8">
        <v>2.3056609532717283E-4</v>
      </c>
      <c r="AN1648" s="8">
        <v>2.6570161854420777</v>
      </c>
      <c r="AO1648" s="8">
        <v>2.5973671497577748</v>
      </c>
      <c r="AP1648" s="8">
        <v>0.66715135367588507</v>
      </c>
      <c r="AQ1648" s="8">
        <v>-2.0730519951351525</v>
      </c>
    </row>
    <row r="1649" spans="32:43" x14ac:dyDescent="0.25">
      <c r="AF1649" t="str">
        <v>Zimbabwe</v>
      </c>
      <c r="AG1649">
        <v>44.8</v>
      </c>
      <c r="AH1649" s="8">
        <v>68.787592461329893</v>
      </c>
      <c r="AI1649" s="8">
        <v>-23.987592461329896</v>
      </c>
      <c r="AJ1649" s="8">
        <v>-24.316332460247256</v>
      </c>
      <c r="AK1649" s="8">
        <v>1.3519308450597579E-2</v>
      </c>
      <c r="AL1649" s="8">
        <v>-5.2453869621321587</v>
      </c>
      <c r="AM1649" s="8">
        <v>1.8853455353425971E-2</v>
      </c>
      <c r="AN1649" s="8">
        <v>2.6570161854420777</v>
      </c>
      <c r="AO1649" s="8">
        <v>2.7135500259652914</v>
      </c>
      <c r="AP1649" s="8">
        <v>2.2902809788609253</v>
      </c>
      <c r="AQ1649" s="8">
        <v>-24.316332460247256</v>
      </c>
    </row>
    <row r="1650" spans="32:43" x14ac:dyDescent="0.25">
      <c r="AF1650" t="str">
        <v>Zimbabwe</v>
      </c>
      <c r="AG1650">
        <v>45.3</v>
      </c>
      <c r="AH1650" s="8">
        <v>48.874811704122216</v>
      </c>
      <c r="AI1650" s="8">
        <v>-3.5748117041222187</v>
      </c>
      <c r="AJ1650" s="8">
        <v>-3.6723772711257587</v>
      </c>
      <c r="AK1650" s="8">
        <v>2.656741391214194E-2</v>
      </c>
      <c r="AL1650" s="8">
        <v>-0.78692872095120681</v>
      </c>
      <c r="AM1650" s="8">
        <v>8.4505348771308749E-4</v>
      </c>
      <c r="AN1650" s="8">
        <v>2.6570161854420777</v>
      </c>
      <c r="AO1650" s="8">
        <v>2.9797372242435158</v>
      </c>
      <c r="AP1650" s="8">
        <v>0.88709002978908902</v>
      </c>
      <c r="AQ1650" s="8">
        <v>-3.6723772711257587</v>
      </c>
    </row>
    <row r="1651" spans="32:43" x14ac:dyDescent="0.25">
      <c r="AF1651" t="str">
        <v>Zimbabwe</v>
      </c>
      <c r="AG1651">
        <v>46</v>
      </c>
      <c r="AH1651" s="8">
        <v>50.246437184488926</v>
      </c>
      <c r="AI1651" s="8">
        <v>-4.2464371844889257</v>
      </c>
      <c r="AJ1651" s="8">
        <v>-4.3614199581352464</v>
      </c>
      <c r="AK1651" s="8">
        <v>2.6363609730323301E-2</v>
      </c>
      <c r="AL1651" s="8">
        <v>-0.93467681644678002</v>
      </c>
      <c r="AM1651" s="8">
        <v>1.182771965345849E-3</v>
      </c>
      <c r="AN1651" s="8">
        <v>2.6570161854420777</v>
      </c>
      <c r="AO1651" s="8">
        <v>3.015831668692539</v>
      </c>
      <c r="AP1651" s="8">
        <v>0.96678685161041578</v>
      </c>
      <c r="AQ1651" s="8">
        <v>-4.3614199581352464</v>
      </c>
    </row>
  </sheetData>
  <conditionalFormatting sqref="C4:I26">
    <cfRule type="expression" dxfId="23" priority="1">
      <formula>$B4&lt;&gt;"Predictor (x)"</formula>
    </cfRule>
  </conditionalFormatting>
  <conditionalFormatting sqref="H4:H26">
    <cfRule type="expression" dxfId="22" priority="2">
      <formula>AND($B4="Predictor (x)",$C4=TRUE,$D4="Categorical",N($H4)&lt;=1)</formula>
    </cfRule>
  </conditionalFormatting>
  <conditionalFormatting sqref="E4:E26">
    <cfRule type="expression" dxfId="21" priority="3">
      <formula>AND($E4&lt;&gt;"",ISNA(Dummy_Levels(INDEX(Source_Data,0,ROW()-3),$E4,Sample_Include())))</formula>
    </cfRule>
  </conditionalFormatting>
  <conditionalFormatting sqref="C2">
    <cfRule type="expression" dxfId="20" priority="4" stopIfTrue="1">
      <formula>AND($C$2=FALSE,SUMPRODUCT(N(_xlfn.TAKE(Spec_Role,COLUMNS(Source_Data))="Predictor (x)"),N(_xlfn.TAKE(Spec_Include,COLUMNS(Source_Data))=TRUE),N(_xlfn.TAKE(Spec_Type,COLUMNS(Source_Data))="Categorical"))&gt;0)</formula>
    </cfRule>
    <cfRule type="expression" dxfId="19" priority="5">
      <formula>SUMPRODUCT(N(_xlfn.TAKE(Spec_Role,COLUMNS(Source_Data))="Predictor (x)"),N(_xlfn.TAKE(Spec_Include,COLUMNS(Source_Data))=TRUE),N(_xlfn.TAKE(Spec_Type,COLUMNS(Source_Data))="Categorical"))&gt;0</formula>
    </cfRule>
  </conditionalFormatting>
  <conditionalFormatting sqref="P3:P1048576">
    <cfRule type="expression" dxfId="18" priority="6">
      <formula>AND(ISNUMBER(P3),P3&gt;5,P3&lt;=10)</formula>
    </cfRule>
    <cfRule type="expression" dxfId="17" priority="7">
      <formula>AND(ISNUMBER(P3),P3&gt;10)</formula>
    </cfRule>
  </conditionalFormatting>
  <conditionalFormatting sqref="W5">
    <cfRule type="expression" dxfId="16" priority="8">
      <formula>AND(ISNUMBER(W5),W5&lt;0)</formula>
    </cfRule>
  </conditionalFormatting>
  <conditionalFormatting sqref="W10">
    <cfRule type="expression" dxfId="15" priority="9">
      <formula>AND(ISNUMBER(W10),W10&lt;0.98,W10&gt;=0.95)</formula>
    </cfRule>
    <cfRule type="expression" dxfId="14" priority="10">
      <formula>AND(ISNUMBER(W10),W10&lt;0.95)</formula>
    </cfRule>
  </conditionalFormatting>
  <conditionalFormatting sqref="W21:W1048576">
    <cfRule type="expression" dxfId="13" priority="11">
      <formula>AND(ISNUMBER(W21),W21&gt;$T$12)</formula>
    </cfRule>
  </conditionalFormatting>
  <conditionalFormatting sqref="X15">
    <cfRule type="expression" dxfId="12" priority="12">
      <formula>AND(ISNUMBER(X15),X15&gt;$T$12)</formula>
    </cfRule>
  </conditionalFormatting>
  <conditionalFormatting sqref="AK3:AK1048576">
    <cfRule type="expression" dxfId="11" priority="13">
      <formula>AND(ISNUMBER(AK3),AK3&gt;2*$W$6)</formula>
    </cfRule>
    <cfRule type="expression" dxfId="10" priority="14">
      <formula>AND(ISNUMBER(AK3),AK3&gt;3*$W$6)</formula>
    </cfRule>
  </conditionalFormatting>
  <conditionalFormatting sqref="AL3:AL1048576">
    <cfRule type="expression" dxfId="9" priority="15">
      <formula>AND(ISNUMBER(AL3),ABS(AL3)&gt;2,ABS(AL3)&lt;3)</formula>
    </cfRule>
    <cfRule type="expression" dxfId="8" priority="16">
      <formula>AND(ISNUMBER(AL3),ABS(AL3)&gt;=3)</formula>
    </cfRule>
  </conditionalFormatting>
  <conditionalFormatting sqref="AO3:AO1048576">
    <cfRule type="expression" dxfId="7" priority="17">
      <formula>AND(ISNUMBER(AO3),ABS(AO3)&gt;2,ABS(AO3)&lt;3)</formula>
    </cfRule>
    <cfRule type="expression" dxfId="6" priority="18">
      <formula>AND(ISNUMBER(AO3),ABS(AO3)&gt;=3)</formula>
    </cfRule>
  </conditionalFormatting>
  <conditionalFormatting sqref="AM3:AM1048576">
    <cfRule type="expression" dxfId="5" priority="19">
      <formula>AND(ISNUMBER(AM3),AM3&gt;4/$T$8,AM3&lt;=0.9)</formula>
    </cfRule>
    <cfRule type="expression" dxfId="4" priority="20">
      <formula>AND(ISNUMBER(AM3),AM3&gt;0.9)</formula>
    </cfRule>
  </conditionalFormatting>
  <conditionalFormatting sqref="AP3:AP1048576">
    <cfRule type="expression" dxfId="3" priority="21">
      <formula>AND(ISNUMBER(AP3),AP3&gt;1.414,AP3&lt;=1.732)</formula>
    </cfRule>
    <cfRule type="expression" dxfId="2" priority="22">
      <formula>AND(ISNUMBER(AP3),AP3&gt;1.732)</formula>
    </cfRule>
  </conditionalFormatting>
  <conditionalFormatting sqref="AQ3:AQ1048576">
    <cfRule type="expression" dxfId="1" priority="23">
      <formula>AND(ISNUMBER(AQ3),ABS(AQ3)&gt;2*$T$7,ABS(AQ3)&lt;=3*$T$7)</formula>
    </cfRule>
    <cfRule type="expression" dxfId="0" priority="24">
      <formula>AND(ISNUMBER(AQ3),ABS(AQ3)&gt;3*$T$7)</formula>
    </cfRule>
  </conditionalFormatting>
  <dataValidations count="4">
    <dataValidation type="list" allowBlank="1" showInputMessage="1" showErrorMessage="1" sqref="C4:C16000 C2" xr:uid="{6CF652CF-330B-419E-B661-8FC1BC2E43D2}">
      <formula1>"TRUE,FALSE"</formula1>
    </dataValidation>
    <dataValidation type="list" allowBlank="1" showInputMessage="1" showErrorMessage="1" sqref="B4:B16000" xr:uid="{79D41F94-0346-4DB7-A81C-E2935586BDAE}">
      <formula1>"Response (y),Predictor (x),Identifier (Row Label),Filter,Omit"</formula1>
    </dataValidation>
    <dataValidation type="list" allowBlank="1" showInputMessage="1" showErrorMessage="1" sqref="D4:D16000" xr:uid="{74A3FC00-9CF0-410C-87BB-77EDF67AF0AB}">
      <formula1>"Continuous,Categorical"</formula1>
    </dataValidation>
    <dataValidation type="list" allowBlank="1" showInputMessage="1" showErrorMessage="1" sqref="G4:G16000" xr:uid="{4B1164D7-4AB3-4C97-9579-34D138665646}">
      <formula1>"None"</formula1>
    </dataValidation>
  </dataValidations>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FAE7E-6CFC-407F-843B-D46AA1753D25}">
  <dimension ref="A1:DF2941"/>
  <sheetViews>
    <sheetView workbookViewId="0">
      <pane xSplit="2" ySplit="3" topLeftCell="C4" activePane="bottomRight" state="frozen"/>
      <selection pane="topRight" activeCell="C1" sqref="C1"/>
      <selection pane="bottomLeft" activeCell="A4" sqref="A4"/>
      <selection pane="bottomRight" activeCell="C4" sqref="C4"/>
    </sheetView>
  </sheetViews>
  <sheetFormatPr defaultRowHeight="15" x14ac:dyDescent="0.25"/>
  <cols>
    <col min="1" max="1" width="23" bestFit="1" customWidth="1"/>
    <col min="2" max="2" width="6" bestFit="1" customWidth="1"/>
    <col min="3" max="3" width="2.7109375" customWidth="1"/>
    <col min="4" max="4" width="20.5703125" bestFit="1" customWidth="1"/>
    <col min="5" max="5" width="5" bestFit="1" customWidth="1"/>
    <col min="6" max="6" width="2.7109375" customWidth="1"/>
    <col min="7" max="7" width="11.85546875" bestFit="1" customWidth="1"/>
    <col min="8" max="8" width="6.42578125" bestFit="1" customWidth="1"/>
    <col min="9" max="9" width="6" bestFit="1" customWidth="1"/>
    <col min="10" max="10" width="7.28515625" bestFit="1" customWidth="1"/>
    <col min="11" max="11" width="6" bestFit="1" customWidth="1"/>
    <col min="12" max="12" width="4.5703125" bestFit="1" customWidth="1"/>
    <col min="13" max="13" width="6" bestFit="1" customWidth="1"/>
    <col min="14" max="14" width="7.5703125" bestFit="1" customWidth="1"/>
    <col min="15" max="15" width="2" bestFit="1" customWidth="1"/>
    <col min="16" max="17" width="18.85546875" bestFit="1" customWidth="1"/>
    <col min="18" max="18" width="9.5703125" bestFit="1" customWidth="1"/>
    <col min="19" max="19" width="7.42578125" bestFit="1" customWidth="1"/>
    <col min="20" max="20" width="2.7109375" customWidth="1"/>
    <col min="21" max="22" width="12.28515625" bestFit="1" customWidth="1"/>
    <col min="23" max="23" width="7.85546875" bestFit="1" customWidth="1"/>
    <col min="24" max="24" width="7.5703125" bestFit="1" customWidth="1"/>
    <col min="25" max="25" width="10.42578125" bestFit="1" customWidth="1"/>
    <col min="26" max="26" width="11.7109375" bestFit="1" customWidth="1"/>
    <col min="27" max="27" width="8" bestFit="1" customWidth="1"/>
    <col min="28" max="28" width="7.85546875" bestFit="1" customWidth="1"/>
    <col min="29" max="29" width="9.85546875" bestFit="1" customWidth="1"/>
    <col min="30" max="30" width="6.5703125" bestFit="1" customWidth="1"/>
    <col min="31" max="31" width="9.5703125" bestFit="1" customWidth="1"/>
    <col min="32" max="32" width="2.7109375" customWidth="1"/>
    <col min="33" max="34" width="12.28515625" bestFit="1" customWidth="1"/>
    <col min="35" max="35" width="6.5703125" bestFit="1" customWidth="1"/>
    <col min="36" max="36" width="7.5703125" bestFit="1" customWidth="1"/>
    <col min="37" max="37" width="10.42578125" bestFit="1" customWidth="1"/>
    <col min="38" max="38" width="11.7109375" bestFit="1" customWidth="1"/>
    <col min="39" max="39" width="8" bestFit="1" customWidth="1"/>
    <col min="40" max="40" width="7.85546875" bestFit="1" customWidth="1"/>
    <col min="41" max="41" width="9.85546875" bestFit="1" customWidth="1"/>
    <col min="42" max="42" width="6.5703125" bestFit="1" customWidth="1"/>
    <col min="43" max="43" width="9.5703125" bestFit="1" customWidth="1"/>
    <col min="44" max="44" width="2.7109375" customWidth="1"/>
    <col min="45" max="46" width="12.28515625" bestFit="1" customWidth="1"/>
    <col min="47" max="47" width="6.5703125" bestFit="1" customWidth="1"/>
    <col min="48" max="48" width="7.5703125" bestFit="1" customWidth="1"/>
    <col min="49" max="49" width="10.42578125" bestFit="1" customWidth="1"/>
    <col min="50" max="50" width="11.7109375" bestFit="1" customWidth="1"/>
    <col min="51" max="51" width="8" bestFit="1" customWidth="1"/>
    <col min="52" max="52" width="7.85546875" bestFit="1" customWidth="1"/>
    <col min="53" max="53" width="9.85546875" bestFit="1" customWidth="1"/>
    <col min="54" max="54" width="6.5703125" bestFit="1" customWidth="1"/>
    <col min="55" max="55" width="9.5703125" bestFit="1" customWidth="1"/>
    <col min="56" max="56" width="2.7109375" customWidth="1"/>
    <col min="57" max="57" width="8.7109375" bestFit="1" customWidth="1"/>
    <col min="58" max="58" width="14.85546875" bestFit="1" customWidth="1"/>
    <col min="59" max="59" width="7.5703125" bestFit="1" customWidth="1"/>
    <col min="60" max="60" width="10.28515625" bestFit="1" customWidth="1"/>
    <col min="61" max="63" width="7.5703125" bestFit="1" customWidth="1"/>
    <col min="64" max="64" width="9.28515625" bestFit="1" customWidth="1"/>
    <col min="65" max="77" width="7.5703125" bestFit="1" customWidth="1"/>
    <col min="78" max="78" width="2.7109375" customWidth="1"/>
    <col min="79" max="79" width="8.7109375" bestFit="1" customWidth="1"/>
    <col min="80" max="80" width="14.85546875" bestFit="1" customWidth="1"/>
    <col min="81" max="81" width="7.5703125" bestFit="1" customWidth="1"/>
    <col min="82" max="82" width="10.28515625" bestFit="1" customWidth="1"/>
    <col min="83" max="85" width="7.5703125" bestFit="1" customWidth="1"/>
    <col min="86" max="86" width="9.28515625" bestFit="1" customWidth="1"/>
    <col min="87" max="99" width="7.5703125" bestFit="1" customWidth="1"/>
    <col min="100" max="100" width="2.7109375" customWidth="1"/>
    <col min="101" max="101" width="6.5703125" bestFit="1" customWidth="1"/>
    <col min="102" max="102" width="7.7109375" bestFit="1" customWidth="1"/>
    <col min="103" max="103" width="7.5703125" bestFit="1" customWidth="1"/>
    <col min="104" max="104" width="10.42578125" bestFit="1" customWidth="1"/>
    <col min="105" max="105" width="11.7109375" bestFit="1" customWidth="1"/>
    <col min="106" max="106" width="8" bestFit="1" customWidth="1"/>
    <col min="107" max="107" width="7.85546875" bestFit="1" customWidth="1"/>
    <col min="108" max="108" width="9.85546875" bestFit="1" customWidth="1"/>
    <col min="109" max="109" width="7" bestFit="1" customWidth="1"/>
    <col min="110" max="110" width="9.5703125" bestFit="1" customWidth="1"/>
  </cols>
  <sheetData>
    <row r="1" spans="1:110" ht="20.100000000000001" customHeight="1" x14ac:dyDescent="0.3">
      <c r="A1" s="4" t="s">
        <v>576</v>
      </c>
      <c r="U1" s="52" t="s">
        <v>591</v>
      </c>
      <c r="V1" s="52"/>
      <c r="W1" s="52"/>
      <c r="X1" s="52"/>
      <c r="Y1" s="52"/>
      <c r="Z1" s="52"/>
      <c r="AA1" s="52"/>
      <c r="AB1" s="52"/>
      <c r="AC1" s="52"/>
      <c r="AD1" s="52"/>
      <c r="AE1" s="52"/>
      <c r="AF1" s="52"/>
      <c r="AG1" s="52"/>
      <c r="AH1" s="52"/>
      <c r="AI1" s="52"/>
      <c r="AJ1" s="52"/>
      <c r="AK1" s="52"/>
      <c r="AL1" s="52"/>
      <c r="AM1" s="52"/>
      <c r="AN1" s="52"/>
      <c r="AO1" s="52"/>
      <c r="AP1" s="52"/>
      <c r="AQ1" s="52"/>
      <c r="AR1" s="52"/>
      <c r="AS1" s="52"/>
      <c r="AT1" s="52"/>
      <c r="AU1" s="52"/>
      <c r="AV1" s="52"/>
      <c r="AW1" s="52"/>
      <c r="AX1" s="52"/>
      <c r="AY1" s="52"/>
      <c r="AZ1" s="52"/>
      <c r="BA1" s="52"/>
      <c r="BB1" s="52"/>
      <c r="BC1" s="52"/>
      <c r="BE1" s="52" t="s">
        <v>770</v>
      </c>
      <c r="BF1" s="53"/>
      <c r="BG1" s="53"/>
      <c r="BH1" s="53"/>
      <c r="BI1" s="53"/>
      <c r="BJ1" s="53"/>
      <c r="BK1" s="53"/>
      <c r="BL1" s="53"/>
      <c r="BM1" s="53"/>
      <c r="BN1" s="53"/>
      <c r="BO1" s="53"/>
      <c r="BP1" s="53"/>
      <c r="BQ1" s="53"/>
      <c r="BR1" s="53"/>
      <c r="BS1" s="53"/>
      <c r="BT1" s="53"/>
      <c r="BU1" s="53"/>
      <c r="BV1" s="53"/>
      <c r="BW1" s="53"/>
      <c r="BX1" s="53"/>
      <c r="BY1" s="53"/>
      <c r="CA1" s="52" t="s">
        <v>621</v>
      </c>
      <c r="CB1" s="53"/>
      <c r="CC1" s="53"/>
      <c r="CD1" s="53"/>
      <c r="CE1" s="53"/>
      <c r="CF1" s="53"/>
      <c r="CG1" s="53"/>
      <c r="CH1" s="53"/>
      <c r="CI1" s="53"/>
      <c r="CJ1" s="53"/>
      <c r="CK1" s="53"/>
      <c r="CL1" s="53"/>
      <c r="CM1" s="53"/>
      <c r="CN1" s="53"/>
      <c r="CO1" s="53"/>
      <c r="CP1" s="53"/>
      <c r="CQ1" s="53"/>
      <c r="CR1" s="53"/>
      <c r="CS1" s="53"/>
      <c r="CT1" s="53"/>
      <c r="CU1" s="53"/>
      <c r="CW1" s="52" t="s">
        <v>1016</v>
      </c>
      <c r="CX1" s="52"/>
      <c r="CY1" s="52"/>
      <c r="CZ1" s="52"/>
      <c r="DA1" s="52"/>
      <c r="DB1" s="52"/>
      <c r="DC1" s="52"/>
      <c r="DD1" s="52"/>
      <c r="DE1" s="52"/>
      <c r="DF1" s="52"/>
    </row>
    <row r="2" spans="1:110" ht="18" customHeight="1" x14ac:dyDescent="0.25">
      <c r="G2" s="52" t="s">
        <v>597</v>
      </c>
      <c r="H2" s="52"/>
      <c r="I2" s="52"/>
      <c r="J2" s="52"/>
      <c r="K2" s="52"/>
      <c r="L2" s="52"/>
      <c r="M2" s="52"/>
      <c r="N2" s="52"/>
      <c r="O2" s="52"/>
      <c r="P2" s="52"/>
      <c r="Q2" s="52"/>
      <c r="R2" s="52"/>
      <c r="S2" s="52"/>
      <c r="V2" s="5" t="s">
        <v>592</v>
      </c>
      <c r="W2" s="5" t="s">
        <v>593</v>
      </c>
      <c r="AH2" s="5" t="s">
        <v>592</v>
      </c>
      <c r="AI2" s="5" t="s">
        <v>595</v>
      </c>
      <c r="AT2" s="5" t="s">
        <v>592</v>
      </c>
      <c r="AU2" s="5" t="s">
        <v>596</v>
      </c>
      <c r="BE2" s="22" t="s">
        <v>615</v>
      </c>
      <c r="BF2" s="22" t="s">
        <v>764</v>
      </c>
      <c r="BH2" s="62" t="s">
        <v>616</v>
      </c>
      <c r="BI2" s="63" t="s">
        <v>617</v>
      </c>
      <c r="BJ2" s="63" t="s">
        <v>586</v>
      </c>
      <c r="BK2" s="63" t="s">
        <v>587</v>
      </c>
      <c r="BL2" s="63" t="s">
        <v>763</v>
      </c>
      <c r="BM2" s="64" t="s">
        <v>618</v>
      </c>
      <c r="CA2" s="22" t="s">
        <v>615</v>
      </c>
      <c r="CB2" s="22" t="s">
        <v>764</v>
      </c>
      <c r="CD2" s="62" t="s">
        <v>616</v>
      </c>
      <c r="CE2" s="63" t="s">
        <v>617</v>
      </c>
      <c r="CF2" s="63" t="s">
        <v>586</v>
      </c>
      <c r="CG2" s="63" t="s">
        <v>587</v>
      </c>
      <c r="CH2" s="63" t="s">
        <v>763</v>
      </c>
      <c r="CI2" s="64" t="s">
        <v>618</v>
      </c>
    </row>
    <row r="3" spans="1:110" ht="18" customHeight="1" x14ac:dyDescent="0.25">
      <c r="A3" s="46" t="s">
        <v>577</v>
      </c>
      <c r="B3" s="5" t="s">
        <v>578</v>
      </c>
      <c r="D3" s="57" t="s">
        <v>579</v>
      </c>
      <c r="E3" s="59"/>
      <c r="V3" t="s">
        <v>594</v>
      </c>
      <c r="W3" s="9" cm="1">
        <f t="array" ref="W3">Number_Of_Histogram_Bins(UV_Data,W2,UV_Include)</f>
        <v>13</v>
      </c>
      <c r="AH3" t="s">
        <v>594</v>
      </c>
      <c r="AI3" s="9" cm="1">
        <f t="array" ref="AI3">Number_Of_Histogram_Bins(UV_Data,AI2,UV_Include)</f>
        <v>23</v>
      </c>
      <c r="AT3" t="s">
        <v>594</v>
      </c>
      <c r="AU3" s="9" cm="1">
        <f t="array" ref="AU3">Number_Of_Histogram_Bins(UV_Data,AU2,UV_Include)</f>
        <v>30</v>
      </c>
      <c r="BE3" s="40" cm="1">
        <f t="array" ref="BE3">IFERROR(_xlfn.TAKE(Grid_Argument_Minimum(UV_WB_S1),,1),"—")</f>
        <v>10609.698265985251</v>
      </c>
      <c r="BF3" s="41">
        <v>20</v>
      </c>
      <c r="BH3" s="11" t="s">
        <v>619</v>
      </c>
      <c r="BI3" s="55">
        <v>1</v>
      </c>
      <c r="BJ3" s="65">
        <v>0.5</v>
      </c>
      <c r="BK3" s="65">
        <v>10</v>
      </c>
      <c r="BL3" s="55">
        <f>($BK$3-$BJ$3)/($BF$3-1)</f>
        <v>0.5</v>
      </c>
      <c r="BM3" s="38" cm="1">
        <f t="array" aca="1" ref="BM3:BM4" ca="1">Grid_Search_Optimum(UV_WB_S1)</f>
        <v>9</v>
      </c>
      <c r="CA3" s="40" cm="1">
        <f t="array" ref="CA3">IFERROR(_xlfn.TAKE(Grid_Argument_Minimum(UV_WB_S2),,1),"—")</f>
        <v>19560.642070493846</v>
      </c>
      <c r="CB3" s="41">
        <v>20</v>
      </c>
      <c r="CD3" s="11" t="s">
        <v>619</v>
      </c>
      <c r="CE3" s="55">
        <v>1</v>
      </c>
      <c r="CF3" s="55">
        <f ca="1">MAX(0.001,$BM$3-$BL$3)</f>
        <v>8.5</v>
      </c>
      <c r="CG3" s="55">
        <f ca="1">$BM$3+$BL$3</f>
        <v>9.5</v>
      </c>
      <c r="CH3" s="55">
        <f ca="1">($CG$3-$CF$3)/($CB$3-1)</f>
        <v>5.2631578947368418E-2</v>
      </c>
      <c r="CI3" s="38" cm="1">
        <f t="array" aca="1" ref="CI3:CI4" ca="1">Grid_Search_Optimum(UV_WB_S2)</f>
        <v>8.868421052631577</v>
      </c>
    </row>
    <row r="4" spans="1:110" ht="18" customHeight="1" x14ac:dyDescent="0.25">
      <c r="A4" s="45" cm="1">
        <f t="array" ref="A4:A2941">IF(LifeExpectancyData[Life expectancy]="","",LifeExpectancyData[Life expectancy])</f>
        <v>65</v>
      </c>
      <c r="B4" s="47" t="b" cm="1">
        <f t="array" ref="B4:B2941">ISNUMBER(LifeExpectancyData[Life expectancy])</f>
        <v>1</v>
      </c>
      <c r="D4" s="10" t="s">
        <v>581</v>
      </c>
      <c r="E4" s="37">
        <f>AVERAGE(_xlfn._xlws.FILTER(UV_Data,UV_Include))</f>
        <v>69.22493169398912</v>
      </c>
      <c r="G4" s="62" t="s">
        <v>598</v>
      </c>
      <c r="H4" s="63" t="s">
        <v>599</v>
      </c>
      <c r="I4" s="63" t="s">
        <v>580</v>
      </c>
      <c r="J4" s="63" t="s">
        <v>600</v>
      </c>
      <c r="K4" s="63" t="s">
        <v>580</v>
      </c>
      <c r="L4" s="63" t="s">
        <v>601</v>
      </c>
      <c r="M4" s="63" t="s">
        <v>580</v>
      </c>
      <c r="N4" s="63" t="s">
        <v>602</v>
      </c>
      <c r="O4" s="63" t="s">
        <v>603</v>
      </c>
      <c r="P4" s="63" t="s">
        <v>58</v>
      </c>
      <c r="Q4" s="63" t="s">
        <v>62</v>
      </c>
      <c r="R4" s="63" t="s">
        <v>826</v>
      </c>
      <c r="S4" s="64" t="s">
        <v>827</v>
      </c>
      <c r="U4" s="7" t="s">
        <v>828</v>
      </c>
      <c r="V4" s="7" t="s">
        <v>829</v>
      </c>
      <c r="W4" s="7" t="s">
        <v>589</v>
      </c>
      <c r="X4" s="7" t="s">
        <v>604</v>
      </c>
      <c r="Y4" s="7" t="s">
        <v>605</v>
      </c>
      <c r="Z4" s="7" t="s">
        <v>608</v>
      </c>
      <c r="AA4" s="7" t="s">
        <v>612</v>
      </c>
      <c r="AB4" s="7" t="s">
        <v>765</v>
      </c>
      <c r="AC4" s="7" t="s">
        <v>610</v>
      </c>
      <c r="AD4" s="7" t="s">
        <v>767</v>
      </c>
      <c r="AE4" s="7" t="s">
        <v>611</v>
      </c>
      <c r="AG4" s="7" t="s">
        <v>828</v>
      </c>
      <c r="AH4" s="7" t="s">
        <v>829</v>
      </c>
      <c r="AI4" s="7" t="s">
        <v>589</v>
      </c>
      <c r="AJ4" s="7" t="s">
        <v>604</v>
      </c>
      <c r="AK4" s="7" t="s">
        <v>605</v>
      </c>
      <c r="AL4" s="7" t="s">
        <v>608</v>
      </c>
      <c r="AM4" s="7" t="s">
        <v>612</v>
      </c>
      <c r="AN4" s="7" t="s">
        <v>765</v>
      </c>
      <c r="AO4" s="7" t="s">
        <v>610</v>
      </c>
      <c r="AP4" s="7" t="s">
        <v>767</v>
      </c>
      <c r="AQ4" s="7" t="s">
        <v>611</v>
      </c>
      <c r="AS4" s="7" t="s">
        <v>828</v>
      </c>
      <c r="AT4" s="7" t="s">
        <v>829</v>
      </c>
      <c r="AU4" s="7" t="s">
        <v>589</v>
      </c>
      <c r="AV4" s="7" t="s">
        <v>604</v>
      </c>
      <c r="AW4" s="7" t="s">
        <v>605</v>
      </c>
      <c r="AX4" s="7" t="s">
        <v>608</v>
      </c>
      <c r="AY4" s="7" t="s">
        <v>612</v>
      </c>
      <c r="AZ4" s="7" t="s">
        <v>765</v>
      </c>
      <c r="BA4" s="7" t="s">
        <v>610</v>
      </c>
      <c r="BB4" s="7" t="s">
        <v>767</v>
      </c>
      <c r="BC4" s="7" t="s">
        <v>611</v>
      </c>
      <c r="BH4" s="11" t="s">
        <v>620</v>
      </c>
      <c r="BI4" s="55">
        <v>1</v>
      </c>
      <c r="BJ4" s="65">
        <v>0.1</v>
      </c>
      <c r="BK4" s="65">
        <f>IFERROR(2*AVERAGE(_xlfn._xlws.FILTER(UV_Data,UV_Include)),10)</f>
        <v>138.44986338797824</v>
      </c>
      <c r="BL4" s="55">
        <f>($BK$4-$BJ$4)/($BF$3-1)</f>
        <v>7.2815717572620127</v>
      </c>
      <c r="BM4" s="38">
        <f ca="1"/>
        <v>72.915717572620139</v>
      </c>
      <c r="CD4" s="11" t="s">
        <v>620</v>
      </c>
      <c r="CE4" s="55">
        <v>1</v>
      </c>
      <c r="CF4" s="55">
        <f ca="1">MAX(0.001,$BM$4-$BL$4)</f>
        <v>65.634145815358124</v>
      </c>
      <c r="CG4" s="55">
        <f ca="1">$BM$4+$BL$4</f>
        <v>80.197289329882153</v>
      </c>
      <c r="CH4" s="55">
        <f ca="1">($CG$4-$CF$4)/($CB$3-1)</f>
        <v>0.76648123760652787</v>
      </c>
      <c r="CI4" s="38">
        <f ca="1"/>
        <v>80.197289329882139</v>
      </c>
      <c r="CW4" s="7" t="s">
        <v>1017</v>
      </c>
      <c r="CX4" s="7" t="s">
        <v>1018</v>
      </c>
      <c r="CY4" s="7" t="s">
        <v>604</v>
      </c>
      <c r="CZ4" s="7" t="s">
        <v>605</v>
      </c>
      <c r="DA4" s="7" t="s">
        <v>608</v>
      </c>
      <c r="DB4" s="7" t="s">
        <v>612</v>
      </c>
      <c r="DC4" s="7" t="s">
        <v>765</v>
      </c>
      <c r="DD4" s="7" t="s">
        <v>610</v>
      </c>
      <c r="DE4" s="7" t="s">
        <v>767</v>
      </c>
      <c r="DF4" s="7" t="s">
        <v>611</v>
      </c>
    </row>
    <row r="5" spans="1:110" x14ac:dyDescent="0.25">
      <c r="A5" s="45">
        <v>59.9</v>
      </c>
      <c r="B5" s="47" t="b">
        <v>1</v>
      </c>
      <c r="D5" s="11" t="s">
        <v>582</v>
      </c>
      <c r="E5" s="38">
        <f>MEDIAN(_xlfn._xlws.FILTER(UV_Data,UV_Include))</f>
        <v>72.099999999999994</v>
      </c>
      <c r="G5" s="11" t="s">
        <v>604</v>
      </c>
      <c r="H5" s="54" t="s">
        <v>581</v>
      </c>
      <c r="I5" s="55">
        <f>AVERAGE(_xlfn._xlws.FILTER(UV_Data,UV_Include))</f>
        <v>69.22493169398912</v>
      </c>
      <c r="J5" s="54" t="s">
        <v>584</v>
      </c>
      <c r="K5" s="55">
        <f>_xlfn.STDEV.S(_xlfn._xlws.FILTER(UV_Data,UV_Include))</f>
        <v>9.5238674878241394</v>
      </c>
      <c r="L5" s="54"/>
      <c r="M5" s="55"/>
      <c r="N5" s="60" cm="1">
        <f t="array" ref="N5">NLL_Normal(UV_Data,$I$5,$K$5,UV_Include)</f>
        <v>10753.281397224202</v>
      </c>
      <c r="O5" s="56">
        <v>2</v>
      </c>
      <c r="P5" s="55" cm="1">
        <f t="array" ref="P5">GoF_AIC($N$5,$O$5)</f>
        <v>21510.562794448404</v>
      </c>
      <c r="Q5" s="55" cm="1">
        <f t="array" ref="Q5">GoF_BIC($N$5,$O$5,UV_n)</f>
        <v>21522.526944198566</v>
      </c>
      <c r="R5" s="61" cm="1">
        <f t="array" ref="R5">GoF_Anderson_Darling(UV_Data,_xlfn.NORM.DIST(UV_Data,$I$5,$K$5,TRUE),UV_Include)</f>
        <v>49.530137845392801</v>
      </c>
      <c r="S5" s="14" cm="1">
        <f t="array" ref="S5">GoF_Kolmogorov_Smirnov(UV_Data,_xlfn.NORM.DIST(UV_Data,$I$5,$K$5,TRUE),UV_Include)</f>
        <v>0.12720570774832907</v>
      </c>
      <c r="U5" s="36" cm="1">
        <f t="array" ref="U5:U17">Bin_Lower_Edges(UV_Data,W2,UV_Include)</f>
        <v>36.299999999999997</v>
      </c>
      <c r="V5" s="36" cm="1">
        <f t="array" ref="V5:V17">Upper_Bin_Edges(UV_Data,W2,UV_Include)</f>
        <v>40.353846153846149</v>
      </c>
      <c r="W5" s="9" cm="1">
        <f t="array" ref="W5:W17">Bin_Counts(UV_Data,W2,UV_Include)</f>
        <v>2</v>
      </c>
      <c r="X5" s="8" cm="1">
        <f t="array" ref="X5:X17">_xlfn.LET(_xlpm.edges,_xlfn.ANCHORARRAY(V5),_xlpm.lower,_xlfn.ANCHORARRAY(U5),CDF_Normal(_xlpm.edges,$I$5,$K$5,_xlpm.lower))</f>
        <v>9.4391479088602173E-4</v>
      </c>
      <c r="Y5" s="8" cm="1">
        <f t="array" ref="Y5:Y17">_xlfn.LET(_xlpm.edges,_xlfn.ANCHORARRAY(V5),_xlpm.lower,_xlfn.ANCHORARRAY(U5),CDF_Lognormal(_xlpm.edges,$I$6,$K$6,_xlpm.lower))</f>
        <v>1.5154388970031824E-4</v>
      </c>
      <c r="Z5" s="8" cm="1">
        <f t="array" ref="Z5:Z17">_xlfn.LET(_xlpm.edges,_xlfn.ANCHORARRAY(V5),_xlpm.lower,_xlfn.ANCHORARRAY(U5),CDF_Exponential(_xlpm.edges,$I$7,_xlpm.lower))</f>
        <v>3.366791760063792E-2</v>
      </c>
      <c r="AA5" s="8" cm="1">
        <f t="array" aca="1" ref="AA5:AA17" ca="1">_xlfn.LET(_xlpm.edges,_xlfn.ANCHORARRAY(V5),_xlpm.lower,_xlfn.ANCHORARRAY(U5),CDF_Weibull(_xlpm.edges,$I$8,$K$8,_xlpm.lower))</f>
        <v>1.3761433454492632E-3</v>
      </c>
      <c r="AB5" s="8" cm="1">
        <f t="array" aca="1" ref="AB5:AB17" ca="1">_xlfn.LET(_xlpm.edges,_xlfn.ANCHORARRAY(V5),_xlpm.lower,_xlfn.ANCHORARRAY(U5),CDF_Gamma(_xlpm.edges,$I$9,$K$9,_xlpm.lower))</f>
        <v>3.2768295740113553E-5</v>
      </c>
      <c r="AC5" s="8" cm="1">
        <f t="array" ref="AC5:AC17">_xlfn.LET(_xlpm.edges,_xlfn.ANCHORARRAY(V5),_xlpm.lower,_xlfn.ANCHORARRAY(U5),CDF_Triangular(_xlpm.edges,$I$10,$K$10,$M$10,_xlpm.lower))</f>
        <v>8.68788973393168E-3</v>
      </c>
      <c r="AD5" s="8" cm="1">
        <f t="array" aca="1" ref="AD5:AD17" ca="1">_xlfn.LET(_xlpm.edges,_xlfn.ANCHORARRAY(V5),_xlpm.lower,_xlfn.ANCHORARRAY(U5),_xlpm.dmin,$E$9,_xlpm.drange,$E$11,CDF_Beta(_xlpm.edges,$I$11,$K$11,_xlpm.dmin,_xlpm.drange,_xlpm.lower))</f>
        <v>8.7051660208031638E-8</v>
      </c>
      <c r="AE5" s="8" cm="1">
        <f t="array" ref="AE5:AE17">_xlfn.LET(_xlpm.edges,_xlfn.ANCHORARRAY(V5),_xlpm.lower,_xlfn.ANCHORARRAY(U5),CDF_BetaPERT(_xlpm.edges,$I$12,$K$12,$M$12,_xlpm.lower))</f>
        <v>3.6417380469642177E-4</v>
      </c>
      <c r="AG5" s="36" cm="1">
        <f t="array" ref="AG5:AG27">Bin_Lower_Edges(UV_Data,AI2,UV_Include)</f>
        <v>36.299999999999997</v>
      </c>
      <c r="AH5" s="36" cm="1">
        <f t="array" ref="AH5:AH27">Upper_Bin_Edges(UV_Data,AI2,UV_Include)</f>
        <v>38.591304347826082</v>
      </c>
      <c r="AI5" s="9" cm="1">
        <f t="array" ref="AI5:AI27">Bin_Counts(UV_Data,AI2,UV_Include)</f>
        <v>1</v>
      </c>
      <c r="AJ5" s="8" cm="1">
        <f t="array" ref="AJ5:AJ27">_xlfn.LET(_xlpm.edges,_xlfn.ANCHORARRAY(AH5),_xlpm.lower,_xlfn.ANCHORARRAY(AG5),CDF_Normal(_xlpm.edges,$I$5,$K$5,_xlpm.lower))</f>
        <v>3.7578277995245349E-4</v>
      </c>
      <c r="AK5" s="8" cm="1">
        <f t="array" ref="AK5:AK27">_xlfn.LET(_xlpm.edges,_xlfn.ANCHORARRAY(AH5),_xlpm.lower,_xlfn.ANCHORARRAY(AG5),CDF_Lognormal(_xlpm.edges,$I$6,$K$6,_xlpm.lower))</f>
        <v>3.9631999654656627E-5</v>
      </c>
      <c r="AL5" s="8" cm="1">
        <f t="array" ref="AL5:AL27">_xlfn.LET(_xlpm.edges,_xlfn.ANCHORARRAY(AH5),_xlpm.lower,_xlfn.ANCHORARRAY(AG5),CDF_Exponential(_xlpm.edges,$I$7,_xlpm.lower))</f>
        <v>1.9271625468535225E-2</v>
      </c>
      <c r="AM5" s="8" cm="1">
        <f t="array" aca="1" ref="AM5:AM27" ca="1">_xlfn.LET(_xlpm.edges,_xlfn.ANCHORARRAY(AH5),_xlpm.lower,_xlfn.ANCHORARRAY(AG5),CDF_Weibull(_xlpm.edges,$I$8,$K$8,_xlpm.lower))</f>
        <v>6.3731202998901031E-4</v>
      </c>
      <c r="AN5" s="8" cm="1">
        <f t="array" aca="1" ref="AN5:AN27" ca="1">_xlfn.LET(_xlpm.edges,_xlfn.ANCHORARRAY(AH5),_xlpm.lower,_xlfn.ANCHORARRAY(AG5),CDF_Gamma(_xlpm.edges,$I$9,$K$9,_xlpm.lower))</f>
        <v>7.9864443979845973E-6</v>
      </c>
      <c r="AO5" s="8" cm="1">
        <f t="array" ref="AO5:AO27">_xlfn.LET(_xlpm.edges,_xlfn.ANCHORARRAY(AH5),_xlpm.lower,_xlfn.ANCHORARRAY(AG5),CDF_Triangular(_xlpm.edges,$I$10,$K$10,$M$10,_xlpm.lower))</f>
        <v>2.8296300346492848E-3</v>
      </c>
      <c r="AP5" s="8" cm="1">
        <f t="array" aca="1" ref="AP5:AP27" ca="1">_xlfn.LET(_xlpm.edges,_xlfn.ANCHORARRAY(AH5),_xlpm.lower,_xlfn.ANCHORARRAY(AG5),_xlpm.dmin,$E$9,_xlpm.drange,$E$11,CDF_Beta(_xlpm.edges,$I$11,$K$11,_xlpm.dmin,_xlpm.drange,_xlpm.lower))</f>
        <v>1.0243669168654983E-9</v>
      </c>
      <c r="AQ5" s="8" cm="1">
        <f t="array" ref="AQ5:AQ27">_xlfn.LET(_xlpm.edges,_xlfn.ANCHORARRAY(AH5),_xlpm.lower,_xlfn.ANCHORARRAY(AG5),CDF_BetaPERT(_xlpm.edges,$I$12,$K$12,$M$12,_xlpm.lower))</f>
        <v>4.5131103873402364E-5</v>
      </c>
      <c r="AS5" s="36" cm="1">
        <f t="array" ref="AS5:AS34">Bin_Lower_Edges(UV_Data,AU2,UV_Include)</f>
        <v>36.299999999999997</v>
      </c>
      <c r="AT5" s="36" cm="1">
        <f t="array" ref="AT5:AT34">Upper_Bin_Edges(UV_Data,AU2,UV_Include)</f>
        <v>38.056666666666665</v>
      </c>
      <c r="AU5" s="9" cm="1">
        <f t="array" ref="AU5:AU34">Bin_Counts(UV_Data,AU2,UV_Include)</f>
        <v>1</v>
      </c>
      <c r="AV5" s="8" cm="1">
        <f t="array" ref="AV5:AV34">_xlfn.LET(_xlpm.edges,_xlfn.ANCHORARRAY(AT5),_xlpm.lower,_xlfn.ANCHORARRAY(AS5),CDF_Normal(_xlpm.edges,$I$5,$K$5,_xlpm.lower))</f>
        <v>2.5971119875817911E-4</v>
      </c>
      <c r="AW5" s="8" cm="1">
        <f t="array" ref="AW5:AW34">_xlfn.LET(_xlpm.edges,_xlfn.ANCHORARRAY(AT5),_xlpm.lower,_xlfn.ANCHORARRAY(AS5),CDF_Lognormal(_xlpm.edges,$I$6,$K$6,_xlpm.lower))</f>
        <v>2.4102830231884171E-5</v>
      </c>
      <c r="AX5" s="8" cm="1">
        <f t="array" ref="AX5:AX34">_xlfn.LET(_xlpm.edges,_xlfn.ANCHORARRAY(AT5),_xlpm.lower,_xlfn.ANCHORARRAY(AS5),CDF_Exponential(_xlpm.edges,$I$7,_xlpm.lower))</f>
        <v>1.4831798837577015E-2</v>
      </c>
      <c r="AY5" s="8" cm="1">
        <f t="array" aca="1" ref="AY5:AY34" ca="1">_xlfn.LET(_xlpm.edges,_xlfn.ANCHORARRAY(AT5),_xlpm.lower,_xlfn.ANCHORARRAY(AS5),CDF_Weibull(_xlpm.edges,$I$8,$K$8,_xlpm.lower))</f>
        <v>4.6030228207624268E-4</v>
      </c>
      <c r="AZ5" s="8" cm="1">
        <f t="array" aca="1" ref="AZ5:AZ34" ca="1">_xlfn.LET(_xlpm.edges,_xlfn.ANCHORARRAY(AT5),_xlpm.lower,_xlfn.ANCHORARRAY(AS5),CDF_Gamma(_xlpm.edges,$I$9,$K$9,_xlpm.lower))</f>
        <v>4.7749460585424651E-6</v>
      </c>
      <c r="BA5" s="8" cm="1">
        <f t="array" ref="BA5:BA34">_xlfn.LET(_xlpm.edges,_xlfn.ANCHORARRAY(AT5),_xlpm.lower,_xlfn.ANCHORARRAY(AS5),CDF_Triangular(_xlpm.edges,$I$10,$K$10,$M$10,_xlpm.lower))</f>
        <v>1.685454371817767E-3</v>
      </c>
      <c r="BB5" s="8" cm="1">
        <f t="array" aca="1" ref="BB5:BB34" ca="1">_xlfn.LET(_xlpm.edges,_xlfn.ANCHORARRAY(AT5),_xlpm.lower,_xlfn.ANCHORARRAY(AS5),_xlpm.dmin,$E$9,_xlpm.drange,$E$11,CDF_Beta(_xlpm.edges,$I$11,$K$11,_xlpm.dmin,_xlpm.drange,_xlpm.lower))</f>
        <v>1.3003824702280785E-10</v>
      </c>
      <c r="BC5" s="8" cm="1">
        <f t="array" ref="BC5:BC34">_xlfn.LET(_xlpm.edges,_xlfn.ANCHORARRAY(AT5),_xlpm.lower,_xlfn.ANCHORARRAY(AS5),CDF_BetaPERT(_xlpm.edges,$I$12,$K$12,$M$12,_xlpm.lower))</f>
        <v>1.7115746157230954E-5</v>
      </c>
      <c r="BE5" s="66" cm="1">
        <f t="array" ref="BE5">NLL_Weibull(UV_Data,$BI$3,$BI$4,UV_Include)</f>
        <v>202690.60000000015</v>
      </c>
      <c r="BF5" s="67" cm="1">
        <f t="array" ref="BF5:BY5">_xlfn.SEQUENCE(1,$BF$3,$BJ$3,$BL$3)</f>
        <v>0.5</v>
      </c>
      <c r="BG5" s="67">
        <v>1</v>
      </c>
      <c r="BH5" s="67">
        <v>1.5</v>
      </c>
      <c r="BI5" s="67">
        <v>2</v>
      </c>
      <c r="BJ5" s="67">
        <v>2.5</v>
      </c>
      <c r="BK5" s="67">
        <v>3</v>
      </c>
      <c r="BL5" s="67">
        <v>3.5</v>
      </c>
      <c r="BM5" s="67">
        <v>4</v>
      </c>
      <c r="BN5" s="67">
        <v>4.5</v>
      </c>
      <c r="BO5" s="67">
        <v>5</v>
      </c>
      <c r="BP5" s="67">
        <v>5.5</v>
      </c>
      <c r="BQ5" s="67">
        <v>6</v>
      </c>
      <c r="BR5" s="67">
        <v>6.5</v>
      </c>
      <c r="BS5" s="67">
        <v>7</v>
      </c>
      <c r="BT5" s="67">
        <v>7.5</v>
      </c>
      <c r="BU5" s="67">
        <v>8</v>
      </c>
      <c r="BV5" s="67">
        <v>8.5</v>
      </c>
      <c r="BW5" s="67">
        <v>9</v>
      </c>
      <c r="BX5" s="67">
        <v>9.5</v>
      </c>
      <c r="BY5" s="68">
        <v>10</v>
      </c>
      <c r="CA5" s="66" cm="1">
        <f t="array" ref="CA5">NLL_Weibull(UV_Data,$CE$3,$CE$4,UV_Include)</f>
        <v>202690.60000000015</v>
      </c>
      <c r="CB5" s="67" cm="1">
        <f t="array" aca="1" ref="CB5:CU5" ca="1">_xlfn.SEQUENCE(1,$CB$3,$CF$3,$CH$3)</f>
        <v>8.5</v>
      </c>
      <c r="CC5" s="67">
        <f ca="1"/>
        <v>8.5526315789473681</v>
      </c>
      <c r="CD5" s="67">
        <f ca="1"/>
        <v>8.6052631578947363</v>
      </c>
      <c r="CE5" s="67">
        <f ca="1"/>
        <v>8.6578947368421044</v>
      </c>
      <c r="CF5" s="67">
        <f ca="1"/>
        <v>8.7105263157894726</v>
      </c>
      <c r="CG5" s="67">
        <f ca="1"/>
        <v>8.7631578947368407</v>
      </c>
      <c r="CH5" s="67">
        <f ca="1"/>
        <v>8.8157894736842088</v>
      </c>
      <c r="CI5" s="67">
        <f ca="1"/>
        <v>8.868421052631577</v>
      </c>
      <c r="CJ5" s="67">
        <f ca="1"/>
        <v>8.9210526315789451</v>
      </c>
      <c r="CK5" s="67">
        <f ca="1"/>
        <v>8.9736842105263133</v>
      </c>
      <c r="CL5" s="67">
        <f ca="1"/>
        <v>9.0263157894736814</v>
      </c>
      <c r="CM5" s="67">
        <f ca="1"/>
        <v>9.0789473684210495</v>
      </c>
      <c r="CN5" s="67">
        <f ca="1"/>
        <v>9.1315789473684177</v>
      </c>
      <c r="CO5" s="67">
        <f ca="1"/>
        <v>9.1842105263157858</v>
      </c>
      <c r="CP5" s="67">
        <f ca="1"/>
        <v>9.236842105263154</v>
      </c>
      <c r="CQ5" s="67">
        <f ca="1"/>
        <v>9.2894736842105221</v>
      </c>
      <c r="CR5" s="67">
        <f ca="1"/>
        <v>9.3421052631578902</v>
      </c>
      <c r="CS5" s="67">
        <f ca="1"/>
        <v>9.3947368421052584</v>
      </c>
      <c r="CT5" s="67">
        <f ca="1"/>
        <v>9.4473684210526265</v>
      </c>
      <c r="CU5" s="68">
        <f ca="1"/>
        <v>9.4999999999999947</v>
      </c>
      <c r="CW5" s="8" cm="1">
        <f t="array" ref="CW5:CW2932">_xlfn.LET(_xlpm.n_,UV_n,IF(_xlpm.n_&lt;=0,NA(),(_xlfn.SEQUENCE(_xlpm.n_)-0.5)/_xlpm.n_))</f>
        <v>1.7076502732240437E-4</v>
      </c>
      <c r="CX5" s="36" cm="1">
        <f t="array" ref="CX5:CX2932">_xlfn._xlws.SORT(_xlfn._xlws.FILTER(UV_Data,UV_Include))</f>
        <v>36.299999999999997</v>
      </c>
      <c r="CY5" s="36" cm="1">
        <f t="array" ref="CY5:CY2932">_xlfn.LET(_xlpm.p_,_xlfn.ANCHORARRAY($CW$5),_xlfn.NORM.INV(_xlpm.p_,$I$5,$K$5))</f>
        <v>35.114493229390149</v>
      </c>
      <c r="CZ5" s="36" cm="1">
        <f t="array" ref="CZ5:CZ2932">_xlfn.LET(_xlpm.p_,_xlfn.ANCHORARRAY($CW$5),_xlfn.LOGNORM.INV(_xlpm.p_,$I$6,$K$6))</f>
        <v>40.460862908973468</v>
      </c>
      <c r="DA5" s="36" cm="1">
        <f t="array" ref="DA5:DA2932">_xlfn.LET(_xlpm.p_,_xlfn.ANCHORARRAY($CW$5),-LN(1-_xlpm.p_)/$I$7)</f>
        <v>1.1822206790578103E-2</v>
      </c>
      <c r="DB5" s="36" cm="1">
        <f t="array" aca="1" ref="DB5:DB2932" ca="1">_xlfn.LET(_xlpm.p_,_xlfn.ANCHORARRAY($CW$5),$K$8*(-LN(1-_xlpm.p_))^(1/$I$8))</f>
        <v>30.152999192018928</v>
      </c>
      <c r="DC5" s="36" cm="1">
        <f t="array" aca="1" ref="DC5:DC2932" ca="1">_xlfn.LET(_xlpm.p_,_xlfn.ANCHORARRAY($CW$5),_xlfn.GAMMA.INV(_xlpm.p_,$I$9,1/$K$9))</f>
        <v>42.82335398506725</v>
      </c>
      <c r="DD5" s="36" cm="1">
        <f t="array" ref="DD5:DD2932">_xlfn.LET(_xlpm.p_,_xlfn.ANCHORARRAY($CW$5),_xlpm.mn,$I$10,_xlpm.md,$K$10,_xlpm.mx,$M$10,IF(_xlpm.p_&lt;(_xlpm.md-_xlpm.mn)/(_xlpm.mx-_xlpm.mn),_xlpm.mn+SQRT(_xlpm.p_*(_xlpm.mx-_xlpm.mn)*(_xlpm.md-_xlpm.mn)),_xlpm.mx-SQRT((1-_xlpm.p_)*(_xlpm.mx-_xlpm.mn)*(_xlpm.mx-_xlpm.md))))</f>
        <v>36.822982806837331</v>
      </c>
      <c r="DE5" s="36" cm="1">
        <f t="array" aca="1" ref="DE5:DE2932" ca="1">_xlfn.LET(_xlpm.p_,_xlfn.ANCHORARRAY($CW$5),_xlpm.mn,$E$9,_xlpm.range_,$E$11,_xlpm.pad,_xlpm.range_*0.001,_xlpm.scale_,_xlpm.range_+2*_xlpm.pad,_xlfn.BETA.INV(_xlpm.p_,$I$11,$K$11)*_xlpm.scale_+_xlpm.mn-_xlpm.pad)</f>
        <v>47.203866264735211</v>
      </c>
      <c r="DF5" s="36" cm="1">
        <f t="array" ref="DF5:DF2932">_xlfn.LET(_xlpm.p_,_xlfn.ANCHORARRAY($CW$5),_xlpm.mn,$I$12,_xlpm.md,$K$12,_xlpm.mx,$M$12,_xlpm.alpha_param,1+4*(_xlpm.md-_xlpm.mn)/(_xlpm.mx-_xlpm.mn+1E-30),_xlpm.beta_param,1+4*(_xlpm.mx-_xlpm.md)/(_xlpm.mx-_xlpm.mn+1E-30),_xlfn.BETA.INV(_xlpm.p_,_xlpm.alpha_param,_xlpm.beta_param)*(_xlpm.mx-_xlpm.mn)+_xlpm.mn)</f>
        <v>39.596020288794662</v>
      </c>
    </row>
    <row r="6" spans="1:110" x14ac:dyDescent="0.25">
      <c r="A6" s="45">
        <v>59.9</v>
      </c>
      <c r="B6" s="47" t="b">
        <v>1</v>
      </c>
      <c r="D6" s="11" t="s">
        <v>583</v>
      </c>
      <c r="E6" s="38">
        <f>IFERROR(_xlfn.MODE.SNGL(_xlfn._xlws.FILTER(UV_Data,UV_Include)),"N/A")</f>
        <v>73</v>
      </c>
      <c r="G6" s="11" t="s">
        <v>605</v>
      </c>
      <c r="H6" s="54" t="s">
        <v>606</v>
      </c>
      <c r="I6" s="55" cm="1">
        <f t="array" ref="I6">AVERAGE(LN(_xlfn._xlws.FILTER(UV_Data,(UV_Include)*(ISNUMBER(UV_Data)))))</f>
        <v>4.2270447585350537</v>
      </c>
      <c r="J6" s="54" t="s">
        <v>607</v>
      </c>
      <c r="K6" s="55" cm="1">
        <f t="array" ref="K6">_xlfn.STDEV.S(LN(_xlfn._xlws.FILTER(UV_Data,(UV_Include)*(ISNUMBER(UV_Data)))))</f>
        <v>0.14706091907970009</v>
      </c>
      <c r="L6" s="54"/>
      <c r="M6" s="55"/>
      <c r="N6" s="60" cm="1">
        <f t="array" ref="N6">NLL_Lognormal(UV_Data,$I$6,$K$6,UV_Include)</f>
        <v>10918.231392692034</v>
      </c>
      <c r="O6" s="56">
        <v>2</v>
      </c>
      <c r="P6" s="55" cm="1">
        <f t="array" ref="P6">GoF_AIC($N$6,$O$6)</f>
        <v>21840.462785384068</v>
      </c>
      <c r="Q6" s="55" cm="1">
        <f t="array" ref="Q6">GoF_BIC($N$6,$O$6,UV_n)</f>
        <v>21852.42693513423</v>
      </c>
      <c r="R6" s="61" cm="1">
        <f t="array" ref="R6">GoF_Anderson_Darling(UV_Data,_xlfn.LOGNORM.DIST(UV_Data,$I$6,$K$6,TRUE),UV_Include)</f>
        <v>78.307353213923307</v>
      </c>
      <c r="S6" s="14" cm="1">
        <f t="array" ref="S6">GoF_Kolmogorov_Smirnov(UV_Data,_xlfn.LOGNORM.DIST(UV_Data,$I$6,$K$6,TRUE),UV_Include)</f>
        <v>0.14901077937037588</v>
      </c>
      <c r="U6" s="36">
        <v>40.353846153846149</v>
      </c>
      <c r="V6" s="36">
        <v>44.407692307692301</v>
      </c>
      <c r="W6" s="9">
        <v>10</v>
      </c>
      <c r="X6" s="8">
        <v>3.3661457178731109E-3</v>
      </c>
      <c r="Y6" s="8">
        <v>1.4364316601807102E-3</v>
      </c>
      <c r="Z6" s="8">
        <v>3.1752926380709812E-2</v>
      </c>
      <c r="AA6" s="8">
        <f ca="1"/>
        <v>3.0152174442467533E-3</v>
      </c>
      <c r="AB6" s="8">
        <f ca="1"/>
        <v>3.9490243667927519E-4</v>
      </c>
      <c r="AC6" s="8">
        <v>2.5623347304948585E-2</v>
      </c>
      <c r="AD6" s="8">
        <f ca="1"/>
        <v>1.8176785049254187E-5</v>
      </c>
      <c r="AE6" s="8">
        <v>4.1496533728314433E-3</v>
      </c>
      <c r="AG6" s="36">
        <v>38.591304347826082</v>
      </c>
      <c r="AH6" s="36">
        <v>40.882608695652166</v>
      </c>
      <c r="AI6" s="9">
        <v>1</v>
      </c>
      <c r="AJ6" s="8">
        <v>8.1173049876288557E-4</v>
      </c>
      <c r="AK6" s="8">
        <v>1.7570837812127689E-4</v>
      </c>
      <c r="AL6" s="8">
        <v>1.8644187249057476E-2</v>
      </c>
      <c r="AM6" s="8">
        <f ca="1"/>
        <v>1.0151648431330495E-3</v>
      </c>
      <c r="AN6" s="8">
        <f ca="1"/>
        <v>3.9747159851644953E-5</v>
      </c>
      <c r="AO6" s="8">
        <v>8.2400125100781218E-3</v>
      </c>
      <c r="AP6" s="8">
        <f ca="1"/>
        <v>2.2463079074222305E-7</v>
      </c>
      <c r="AQ6" s="8">
        <v>5.2487906589482639E-4</v>
      </c>
      <c r="AS6" s="36">
        <v>38.056666666666665</v>
      </c>
      <c r="AT6" s="36">
        <v>39.813333333333333</v>
      </c>
      <c r="AU6" s="9">
        <v>1</v>
      </c>
      <c r="AV6" s="8">
        <v>4.7414221709001273E-4</v>
      </c>
      <c r="AW6" s="8">
        <v>7.9641957868959069E-5</v>
      </c>
      <c r="AX6" s="8">
        <v>1.4460159284635898E-2</v>
      </c>
      <c r="AY6" s="8">
        <f ca="1"/>
        <v>6.6125839858643606E-4</v>
      </c>
      <c r="AZ6" s="8">
        <f ca="1"/>
        <v>1.7131266555941883E-5</v>
      </c>
      <c r="BA6" s="8">
        <v>4.8655569601531706E-3</v>
      </c>
      <c r="BB6" s="8">
        <f ca="1"/>
        <v>2.8457527225944557E-8</v>
      </c>
      <c r="BC6" s="8">
        <v>1.986165542827967E-4</v>
      </c>
      <c r="BE6" s="42" cm="1">
        <f t="array" ref="BE6:BE25">_xlfn.SEQUENCE($BF$3,1,$BJ$4,$BL$4)</f>
        <v>0.1</v>
      </c>
      <c r="BF6" s="60">
        <f t="dataTable" ref="BF6:BY25" dt2D="1" dtr="1" r1="BI3" r2="BI4"/>
        <v>81690.738099934359</v>
      </c>
      <c r="BG6" s="60">
        <v>1000000000000000</v>
      </c>
      <c r="BH6" s="60">
        <v>1000000000000000</v>
      </c>
      <c r="BI6" s="60">
        <v>1000000000000000</v>
      </c>
      <c r="BJ6" s="60">
        <v>1000000000000000</v>
      </c>
      <c r="BK6" s="60">
        <v>1000000000000000</v>
      </c>
      <c r="BL6" s="60">
        <v>1000000000000000</v>
      </c>
      <c r="BM6" s="60">
        <v>1000000000000000</v>
      </c>
      <c r="BN6" s="60">
        <v>1000000000000000</v>
      </c>
      <c r="BO6" s="60">
        <v>1000000000000000</v>
      </c>
      <c r="BP6" s="60">
        <v>1000000000000000</v>
      </c>
      <c r="BQ6" s="60">
        <v>1000000000000000</v>
      </c>
      <c r="BR6" s="60">
        <v>1000000000000000</v>
      </c>
      <c r="BS6" s="60">
        <v>1000000000000000</v>
      </c>
      <c r="BT6" s="60">
        <v>1000000000000000</v>
      </c>
      <c r="BU6" s="60">
        <v>1000000000000000</v>
      </c>
      <c r="BV6" s="60">
        <v>1000000000000000</v>
      </c>
      <c r="BW6" s="60">
        <v>1000000000000000</v>
      </c>
      <c r="BX6" s="60">
        <v>1000000000000000</v>
      </c>
      <c r="BY6" s="29">
        <v>1000000000000000</v>
      </c>
      <c r="CA6" s="42" cm="1">
        <f t="array" aca="1" ref="CA6:CA25" ca="1">_xlfn.SEQUENCE($CB$3,1,$CF$4,$CH$4)</f>
        <v>65.634145815358124</v>
      </c>
      <c r="CB6" s="60">
        <f t="dataTable" ref="CB6:CU25" dt2D="1" dtr="1" r1="CE3" r2="CE4" ca="1"/>
        <v>35530.876729676667</v>
      </c>
      <c r="CC6" s="60">
        <v>24516.222160902333</v>
      </c>
      <c r="CD6" s="60">
        <v>25032.243182860737</v>
      </c>
      <c r="CE6" s="60">
        <v>29742.170103834866</v>
      </c>
      <c r="CF6" s="60">
        <v>40846.063824509751</v>
      </c>
      <c r="CG6" s="60">
        <v>63012.827383786767</v>
      </c>
      <c r="CH6" s="60">
        <v>104838.08786265309</v>
      </c>
      <c r="CI6" s="60">
        <v>181853.60034776153</v>
      </c>
      <c r="CJ6" s="60">
        <v>322013.48344747868</v>
      </c>
      <c r="CK6" s="60">
        <v>575578.56715048768</v>
      </c>
      <c r="CL6" s="60">
        <v>1032891.9142693023</v>
      </c>
      <c r="CM6" s="60">
        <v>1000000000000000</v>
      </c>
      <c r="CN6" s="60">
        <v>1000000000000000</v>
      </c>
      <c r="CO6" s="60">
        <v>1000000000000000</v>
      </c>
      <c r="CP6" s="60">
        <v>1000000000000000</v>
      </c>
      <c r="CQ6" s="60">
        <v>1000000000000000</v>
      </c>
      <c r="CR6" s="60">
        <v>1000000000000000</v>
      </c>
      <c r="CS6" s="60">
        <v>1000000000000000</v>
      </c>
      <c r="CT6" s="60">
        <v>1000000000000000</v>
      </c>
      <c r="CU6" s="29">
        <v>1000000000000000</v>
      </c>
      <c r="CW6" s="8">
        <v>5.1229508196721314E-4</v>
      </c>
      <c r="CX6" s="36">
        <v>39</v>
      </c>
      <c r="CY6" s="36">
        <v>37.951541547725853</v>
      </c>
      <c r="CZ6" s="36">
        <v>42.272758873331234</v>
      </c>
      <c r="DA6" s="36">
        <v>3.5472679071871405E-2</v>
      </c>
      <c r="DB6" s="36">
        <f ca="1"/>
        <v>34.130205543587884</v>
      </c>
      <c r="DC6" s="36">
        <f ca="1"/>
        <v>44.729028770720092</v>
      </c>
      <c r="DD6" s="36">
        <v>37.244411870486125</v>
      </c>
      <c r="DE6" s="36">
        <f ca="1"/>
        <v>48.946541595397647</v>
      </c>
      <c r="DF6" s="36">
        <v>40.750595549102627</v>
      </c>
    </row>
    <row r="7" spans="1:110" x14ac:dyDescent="0.25">
      <c r="A7" s="45">
        <v>59.5</v>
      </c>
      <c r="B7" s="47" t="b">
        <v>1</v>
      </c>
      <c r="D7" s="11" t="s">
        <v>584</v>
      </c>
      <c r="E7" s="38">
        <f>_xlfn.STDEV.S(_xlfn._xlws.FILTER(UV_Data,UV_Include))</f>
        <v>9.5238674878241394</v>
      </c>
      <c r="G7" s="11" t="s">
        <v>608</v>
      </c>
      <c r="H7" s="54" t="s">
        <v>609</v>
      </c>
      <c r="I7" s="55">
        <f>1/AVERAGE(_xlfn._xlws.FILTER(UV_Data,UV_Include))</f>
        <v>1.4445662502355797E-2</v>
      </c>
      <c r="J7" s="54"/>
      <c r="K7" s="55"/>
      <c r="L7" s="54"/>
      <c r="M7" s="55"/>
      <c r="N7" s="60" cm="1">
        <f t="array" ref="N7">NLL_Exponential(UV_Data,$I$7,UV_Include)</f>
        <v>15334.993249067882</v>
      </c>
      <c r="O7" s="56">
        <v>1</v>
      </c>
      <c r="P7" s="55" cm="1">
        <f t="array" ref="P7">GoF_AIC($N$7,$O$7)</f>
        <v>30671.986498135764</v>
      </c>
      <c r="Q7" s="55" cm="1">
        <f t="array" ref="Q7">GoF_BIC($N$7,$O$7,UV_n)</f>
        <v>30677.968573010847</v>
      </c>
      <c r="R7" s="61" cm="1">
        <f t="array" ref="R7">GoF_Anderson_Darling(UV_Data,_xlfn.EXPON.DIST(UV_Data,$I$7,TRUE),UV_Include)</f>
        <v>1006.1988634823924</v>
      </c>
      <c r="S7" s="14" cm="1">
        <f t="array" ref="S7">GoF_Kolmogorov_Smirnov(UV_Data,_xlfn.EXPON.DIST(UV_Data,$I$7,TRUE),UV_Include)</f>
        <v>0.47794847104865268</v>
      </c>
      <c r="U7" s="36">
        <v>44.407692307692301</v>
      </c>
      <c r="V7" s="36">
        <v>48.461538461538453</v>
      </c>
      <c r="W7" s="9">
        <v>76</v>
      </c>
      <c r="X7" s="8">
        <v>1.0040355986001379E-2</v>
      </c>
      <c r="Y7" s="8">
        <v>7.6747416512020442E-3</v>
      </c>
      <c r="Z7" s="8">
        <v>2.9946857590017917E-2</v>
      </c>
      <c r="AA7" s="8">
        <f ca="1"/>
        <v>6.1377161295301406E-3</v>
      </c>
      <c r="AB7" s="8">
        <f ca="1"/>
        <v>2.7884273992681702E-3</v>
      </c>
      <c r="AC7" s="8">
        <v>4.25588048759655E-2</v>
      </c>
      <c r="AD7" s="8">
        <f ca="1"/>
        <v>3.6576759582630124E-4</v>
      </c>
      <c r="AE7" s="8">
        <v>1.4521290689172997E-2</v>
      </c>
      <c r="AG7" s="36">
        <v>40.882608695652166</v>
      </c>
      <c r="AH7" s="36">
        <v>43.173913043478251</v>
      </c>
      <c r="AI7" s="9">
        <v>4</v>
      </c>
      <c r="AJ7" s="8">
        <v>1.6552630813993351E-3</v>
      </c>
      <c r="AK7" s="8">
        <v>6.2085332778785652E-4</v>
      </c>
      <c r="AL7" s="8">
        <v>1.8037176923422993E-2</v>
      </c>
      <c r="AM7" s="8">
        <f ca="1"/>
        <v>1.5747094116164767E-3</v>
      </c>
      <c r="AN7" s="8">
        <f ca="1"/>
        <v>1.616792174603025E-4</v>
      </c>
      <c r="AO7" s="8">
        <v>1.3650394985506959E-2</v>
      </c>
      <c r="AP7" s="8">
        <f ca="1"/>
        <v>4.9439987330912644E-6</v>
      </c>
      <c r="AQ7" s="8">
        <v>1.9196990023503105E-3</v>
      </c>
      <c r="AS7" s="36">
        <v>39.813333333333333</v>
      </c>
      <c r="AT7" s="36">
        <v>41.57</v>
      </c>
      <c r="AU7" s="9">
        <v>2</v>
      </c>
      <c r="AV7" s="8">
        <v>8.3674361543302858E-4</v>
      </c>
      <c r="AW7" s="8">
        <v>2.2823421941909841E-4</v>
      </c>
      <c r="AX7" s="8">
        <v>1.4097831883162326E-2</v>
      </c>
      <c r="AY7" s="8">
        <f ca="1"/>
        <v>9.3466695443162858E-4</v>
      </c>
      <c r="AZ7" s="8">
        <f ca="1"/>
        <v>5.4255587581437852E-5</v>
      </c>
      <c r="BA7" s="8">
        <v>8.0456595484885741E-3</v>
      </c>
      <c r="BB7" s="8">
        <f ca="1"/>
        <v>6.3807419958825695E-7</v>
      </c>
      <c r="BC7" s="8">
        <v>7.3324162918561586E-4</v>
      </c>
      <c r="BE7" s="42">
        <v>7.3815717572620123</v>
      </c>
      <c r="BF7" s="60">
        <v>20088.498112851532</v>
      </c>
      <c r="BG7" s="60">
        <v>33312.035599780465</v>
      </c>
      <c r="BH7" s="60">
        <v>86100.999532423899</v>
      </c>
      <c r="BI7" s="60">
        <v>259684.82335507742</v>
      </c>
      <c r="BJ7" s="60">
        <v>809517.44909602171</v>
      </c>
      <c r="BK7" s="60">
        <v>1000000000000000</v>
      </c>
      <c r="BL7" s="60">
        <v>1000000000000000</v>
      </c>
      <c r="BM7" s="60">
        <v>1000000000000000</v>
      </c>
      <c r="BN7" s="60">
        <v>1000000000000000</v>
      </c>
      <c r="BO7" s="60">
        <v>1000000000000000</v>
      </c>
      <c r="BP7" s="60">
        <v>1000000000000000</v>
      </c>
      <c r="BQ7" s="60">
        <v>1000000000000000</v>
      </c>
      <c r="BR7" s="60">
        <v>1000000000000000</v>
      </c>
      <c r="BS7" s="60">
        <v>1000000000000000</v>
      </c>
      <c r="BT7" s="60">
        <v>1000000000000000</v>
      </c>
      <c r="BU7" s="60">
        <v>1000000000000000</v>
      </c>
      <c r="BV7" s="60">
        <v>1000000000000000</v>
      </c>
      <c r="BW7" s="60">
        <v>1000000000000000</v>
      </c>
      <c r="BX7" s="60">
        <v>1000000000000000</v>
      </c>
      <c r="BY7" s="29">
        <v>1000000000000000</v>
      </c>
      <c r="CA7" s="42">
        <f ca="1"/>
        <v>66.400627052964651</v>
      </c>
      <c r="CB7" s="60">
        <v>35530.733741231823</v>
      </c>
      <c r="CC7" s="60">
        <v>23997.457839081813</v>
      </c>
      <c r="CD7" s="60">
        <v>22406.485021963446</v>
      </c>
      <c r="CE7" s="60">
        <v>22017.183919238905</v>
      </c>
      <c r="CF7" s="60">
        <v>22463.973325186536</v>
      </c>
      <c r="CG7" s="60">
        <v>23748.994320200116</v>
      </c>
      <c r="CH7" s="60">
        <v>26007.699032364832</v>
      </c>
      <c r="CI7" s="60">
        <v>29471.375076978205</v>
      </c>
      <c r="CJ7" s="60">
        <v>34470.080037790452</v>
      </c>
      <c r="CK7" s="60">
        <v>41452.049758801797</v>
      </c>
      <c r="CL7" s="60">
        <v>51015.087709787877</v>
      </c>
      <c r="CM7" s="60">
        <v>63950.4195696643</v>
      </c>
      <c r="CN7" s="60">
        <v>81301.617627319501</v>
      </c>
      <c r="CO7" s="60">
        <v>104442.74128874666</v>
      </c>
      <c r="CP7" s="60">
        <v>135181.44594095199</v>
      </c>
      <c r="CQ7" s="60">
        <v>175894.76172517776</v>
      </c>
      <c r="CR7" s="60">
        <v>229707.73783742066</v>
      </c>
      <c r="CS7" s="60">
        <v>300728.39592476038</v>
      </c>
      <c r="CT7" s="60">
        <v>394356.69206696312</v>
      </c>
      <c r="CU7" s="29">
        <v>517690.77635669138</v>
      </c>
      <c r="CW7" s="8">
        <v>8.5382513661202183E-4</v>
      </c>
      <c r="CX7" s="36">
        <v>41</v>
      </c>
      <c r="CY7" s="36">
        <v>39.349849874195414</v>
      </c>
      <c r="CZ7" s="36">
        <v>43.195424799434171</v>
      </c>
      <c r="DA7" s="36">
        <v>5.9131234221489762E-2</v>
      </c>
      <c r="DB7" s="36">
        <f ca="1"/>
        <v>36.154541393257325</v>
      </c>
      <c r="DC7" s="36">
        <f ca="1"/>
        <v>45.689538214286046</v>
      </c>
      <c r="DD7" s="36">
        <v>37.53456588956616</v>
      </c>
      <c r="DE7" s="36">
        <f ca="1"/>
        <v>49.860104728799186</v>
      </c>
      <c r="DF7" s="36">
        <v>41.419370473556505</v>
      </c>
    </row>
    <row r="8" spans="1:110" x14ac:dyDescent="0.25">
      <c r="A8" s="45">
        <v>59.2</v>
      </c>
      <c r="B8" s="47" t="b">
        <v>1</v>
      </c>
      <c r="D8" s="11" t="s">
        <v>585</v>
      </c>
      <c r="E8" s="38">
        <f>_xlfn.VAR.S(_xlfn._xlws.FILTER(UV_Data,UV_Include))</f>
        <v>90.704051925633692</v>
      </c>
      <c r="G8" s="11" t="s">
        <v>612</v>
      </c>
      <c r="H8" s="54" t="s">
        <v>613</v>
      </c>
      <c r="I8" s="55">
        <f ca="1">$CI$3</f>
        <v>8.868421052631577</v>
      </c>
      <c r="J8" s="54" t="s">
        <v>614</v>
      </c>
      <c r="K8" s="55">
        <f ca="1">$CI$4</f>
        <v>80.197289329882139</v>
      </c>
      <c r="L8" s="54"/>
      <c r="M8" s="55"/>
      <c r="N8" s="60" cm="1">
        <f t="array" aca="1" ref="N8" ca="1">NLL_Weibull(UV_Data,$I$8,$K$8,UV_Include)</f>
        <v>11367.513937275826</v>
      </c>
      <c r="O8" s="56">
        <v>2</v>
      </c>
      <c r="P8" s="55" cm="1">
        <f t="array" aca="1" ref="P8" ca="1">GoF_AIC($N$8,$O$8)</f>
        <v>22739.027874551652</v>
      </c>
      <c r="Q8" s="55" cm="1">
        <f t="array" aca="1" ref="Q8" ca="1">GoF_BIC($N$8,$O$8,UV_n)</f>
        <v>22750.992024301813</v>
      </c>
      <c r="R8" s="61" cm="1">
        <f t="array" aca="1" ref="R8" ca="1">GoF_Anderson_Darling(UV_Data,_xlfn.WEIBULL.DIST(UV_Data,$I$8,$K$8,TRUE),UV_Include)</f>
        <v>636.59013771013269</v>
      </c>
      <c r="S8" s="14" cm="1">
        <f t="array" aca="1" ref="S8" ca="1">GoF_Kolmogorov_Smirnov(UV_Data,_xlfn.WEIBULL.DIST(UV_Data,$I$8,$K$8,TRUE),UV_Include)</f>
        <v>0.3066796293802605</v>
      </c>
      <c r="U8" s="36">
        <v>48.461538461538453</v>
      </c>
      <c r="V8" s="36">
        <v>52.515384615384605</v>
      </c>
      <c r="W8" s="9">
        <v>118</v>
      </c>
      <c r="X8" s="8">
        <v>2.5049709025487005E-2</v>
      </c>
      <c r="Y8" s="8">
        <v>2.6004967809873387E-2</v>
      </c>
      <c r="Z8" s="8">
        <v>2.8243515849979972E-2</v>
      </c>
      <c r="AA8" s="8">
        <f ca="1"/>
        <v>1.1720806291109675E-2</v>
      </c>
      <c r="AB8" s="8">
        <f ca="1"/>
        <v>1.2549617937540973E-2</v>
      </c>
      <c r="AC8" s="8">
        <v>5.9494262446982388E-2</v>
      </c>
      <c r="AD8" s="8">
        <f ca="1"/>
        <v>2.711324252511413E-3</v>
      </c>
      <c r="AE8" s="8">
        <v>3.2239839691540727E-2</v>
      </c>
      <c r="AG8" s="36">
        <v>43.173913043478251</v>
      </c>
      <c r="AH8" s="36">
        <v>45.465217391304336</v>
      </c>
      <c r="AI8" s="9">
        <v>20</v>
      </c>
      <c r="AJ8" s="8">
        <v>3.186418754949787E-3</v>
      </c>
      <c r="AK8" s="8">
        <v>1.8026344084315421E-3</v>
      </c>
      <c r="AL8" s="8">
        <v>1.7449929408068665E-2</v>
      </c>
      <c r="AM8" s="8">
        <f ca="1"/>
        <v>2.3847585812399744E-3</v>
      </c>
      <c r="AN8" s="8">
        <f ca="1"/>
        <v>5.4880962155666414E-4</v>
      </c>
      <c r="AO8" s="8">
        <v>1.9060777460935794E-2</v>
      </c>
      <c r="AP8" s="8">
        <f ca="1"/>
        <v>4.1135919178341227E-5</v>
      </c>
      <c r="AQ8" s="8">
        <v>4.5119385194033754E-3</v>
      </c>
      <c r="AS8" s="36">
        <v>41.57</v>
      </c>
      <c r="AT8" s="36">
        <v>43.326666666666668</v>
      </c>
      <c r="AU8" s="9">
        <v>3</v>
      </c>
      <c r="AV8" s="8">
        <v>1.4273881898160688E-3</v>
      </c>
      <c r="AW8" s="8">
        <v>5.7608086337287881E-4</v>
      </c>
      <c r="AX8" s="8">
        <v>1.3744583299098223E-2</v>
      </c>
      <c r="AY8" s="8">
        <f ca="1"/>
        <v>1.3015133960233524E-3</v>
      </c>
      <c r="AZ8" s="8">
        <f ca="1"/>
        <v>1.532569643911136E-4</v>
      </c>
      <c r="BA8" s="8">
        <v>1.1225762136823979E-2</v>
      </c>
      <c r="BB8" s="8">
        <f ca="1"/>
        <v>5.4522607529251559E-6</v>
      </c>
      <c r="BC8" s="8">
        <v>1.7465808159371618E-3</v>
      </c>
      <c r="BE8" s="42">
        <v>14.663143514524025</v>
      </c>
      <c r="BF8" s="60">
        <v>18495.191701589822</v>
      </c>
      <c r="BG8" s="60">
        <v>21685.801192532606</v>
      </c>
      <c r="BH8" s="60">
        <v>34670.183109292229</v>
      </c>
      <c r="BI8" s="60">
        <v>67813.042429263718</v>
      </c>
      <c r="BJ8" s="60">
        <v>145154.26346193082</v>
      </c>
      <c r="BK8" s="60">
        <v>320684.21971753688</v>
      </c>
      <c r="BL8" s="60">
        <v>715490.9426995879</v>
      </c>
      <c r="BM8" s="60">
        <v>1000000000000000</v>
      </c>
      <c r="BN8" s="60">
        <v>1000000000000000</v>
      </c>
      <c r="BO8" s="60">
        <v>1000000000000000</v>
      </c>
      <c r="BP8" s="60">
        <v>1000000000000000</v>
      </c>
      <c r="BQ8" s="60">
        <v>1000000000000000</v>
      </c>
      <c r="BR8" s="60">
        <v>1000000000000000</v>
      </c>
      <c r="BS8" s="60">
        <v>1000000000000000</v>
      </c>
      <c r="BT8" s="60">
        <v>1000000000000000</v>
      </c>
      <c r="BU8" s="60">
        <v>1000000000000000</v>
      </c>
      <c r="BV8" s="60">
        <v>1000000000000000</v>
      </c>
      <c r="BW8" s="60">
        <v>1000000000000000</v>
      </c>
      <c r="BX8" s="60">
        <v>1000000000000000</v>
      </c>
      <c r="BY8" s="29">
        <v>1000000000000000</v>
      </c>
      <c r="CA8" s="42">
        <f ca="1"/>
        <v>67.167108290571178</v>
      </c>
      <c r="CB8" s="60">
        <v>35530.723944964113</v>
      </c>
      <c r="CC8" s="60">
        <v>23965.431955902815</v>
      </c>
      <c r="CD8" s="60">
        <v>22262.528882898067</v>
      </c>
      <c r="CE8" s="60">
        <v>21646.642599293275</v>
      </c>
      <c r="CF8" s="60">
        <v>21703.977503926963</v>
      </c>
      <c r="CG8" s="60">
        <v>22370.071209723137</v>
      </c>
      <c r="CH8" s="60">
        <v>23688.740814565619</v>
      </c>
      <c r="CI8" s="60">
        <v>25765.646000882949</v>
      </c>
      <c r="CJ8" s="60">
        <v>28759.152292577117</v>
      </c>
      <c r="CK8" s="60">
        <v>32883.501732230179</v>
      </c>
      <c r="CL8" s="60">
        <v>38418.388234986487</v>
      </c>
      <c r="CM8" s="60">
        <v>45723.541296398056</v>
      </c>
      <c r="CN8" s="60">
        <v>55258.416396842738</v>
      </c>
      <c r="CO8" s="60">
        <v>67607.80013615558</v>
      </c>
      <c r="CP8" s="60">
        <v>83514.63844650895</v>
      </c>
      <c r="CQ8" s="60">
        <v>103921.8768666313</v>
      </c>
      <c r="CR8" s="60">
        <v>130025.645839969</v>
      </c>
      <c r="CS8" s="60">
        <v>163342.78362862812</v>
      </c>
      <c r="CT8" s="60">
        <v>205796.51115081759</v>
      </c>
      <c r="CU8" s="29">
        <v>259825.1075887703</v>
      </c>
      <c r="CW8" s="8">
        <v>1.1953551912568306E-3</v>
      </c>
      <c r="CX8" s="36">
        <v>41.5</v>
      </c>
      <c r="CY8" s="36">
        <v>40.302454569950356</v>
      </c>
      <c r="CZ8" s="36">
        <v>43.835502109722896</v>
      </c>
      <c r="DA8" s="36">
        <v>8.2797877766188605E-2</v>
      </c>
      <c r="DB8" s="36">
        <f ca="1"/>
        <v>37.553340233178787</v>
      </c>
      <c r="DC8" s="36">
        <f ca="1"/>
        <v>46.351990261053409</v>
      </c>
      <c r="DD8" s="36">
        <v>37.770413540947224</v>
      </c>
      <c r="DE8" s="36">
        <f ca="1"/>
        <v>50.502337152036404</v>
      </c>
      <c r="DF8" s="36">
        <v>41.91501888567803</v>
      </c>
    </row>
    <row r="9" spans="1:110" x14ac:dyDescent="0.25">
      <c r="A9" s="45">
        <v>58.8</v>
      </c>
      <c r="B9" s="47" t="b">
        <v>1</v>
      </c>
      <c r="D9" s="11" t="s">
        <v>586</v>
      </c>
      <c r="E9" s="38">
        <f>MIN(_xlfn._xlws.FILTER(UV_Data,UV_Include))</f>
        <v>36.299999999999997</v>
      </c>
      <c r="G9" s="11" t="s">
        <v>765</v>
      </c>
      <c r="H9" s="54" t="s">
        <v>613</v>
      </c>
      <c r="I9" s="55">
        <f ca="1">$CI$29</f>
        <v>63.342105263157947</v>
      </c>
      <c r="J9" s="54" t="s">
        <v>766</v>
      </c>
      <c r="K9" s="55">
        <f ca="1">$CI$30</f>
        <v>0.90359556786703554</v>
      </c>
      <c r="L9" s="54"/>
      <c r="M9" s="55"/>
      <c r="N9" s="60" cm="1">
        <f t="array" aca="1" ref="N9" ca="1">NLL_Gamma(UV_Data,$I$9,$K$9,UV_Include)</f>
        <v>10925.711481685723</v>
      </c>
      <c r="O9" s="56">
        <v>2</v>
      </c>
      <c r="P9" s="55" cm="1">
        <f t="array" aca="1" ref="P9" ca="1">GoF_AIC($N$9,$O$9)</f>
        <v>21855.422963371446</v>
      </c>
      <c r="Q9" s="55" cm="1">
        <f t="array" aca="1" ref="Q9" ca="1">GoF_BIC($N$9,$O$9,UV_n)</f>
        <v>21867.387113121607</v>
      </c>
      <c r="R9" s="61" cm="1">
        <f t="array" aca="1" ref="R9" ca="1">GoF_Anderson_Darling(UV_Data,_xlfn.GAMMA.DIST(UV_Data,$I$9,1/$K$9,TRUE),UV_Include)</f>
        <v>78.045645982876977</v>
      </c>
      <c r="S9" s="14" cm="1">
        <f t="array" aca="1" ref="S9" ca="1">GoF_Kolmogorov_Smirnov(UV_Data,_xlfn.GAMMA.DIST(UV_Data,$I$9,1/$K$9,TRUE),UV_Include)</f>
        <v>0.11153033515703764</v>
      </c>
      <c r="U9" s="36">
        <v>52.515384615384605</v>
      </c>
      <c r="V9" s="36">
        <v>56.569230769230757</v>
      </c>
      <c r="W9" s="9">
        <v>170</v>
      </c>
      <c r="X9" s="8">
        <v>5.2277157235626343E-2</v>
      </c>
      <c r="Y9" s="8">
        <v>6.1059278432623681E-2</v>
      </c>
      <c r="Z9" s="8">
        <v>2.6637058167797711E-2</v>
      </c>
      <c r="AA9" s="8">
        <f ca="1"/>
        <v>2.1117929985302965E-2</v>
      </c>
      <c r="AB9" s="8">
        <f ca="1"/>
        <v>3.8444074248392773E-2</v>
      </c>
      <c r="AC9" s="8">
        <v>7.6429720017999303E-2</v>
      </c>
      <c r="AD9" s="8">
        <f ca="1"/>
        <v>1.1473186167783655E-2</v>
      </c>
      <c r="AE9" s="8">
        <v>5.6265687266166299E-2</v>
      </c>
      <c r="AG9" s="36">
        <v>45.465217391304336</v>
      </c>
      <c r="AH9" s="36">
        <v>47.75652173913042</v>
      </c>
      <c r="AI9" s="9">
        <v>41</v>
      </c>
      <c r="AJ9" s="8">
        <v>5.7905493900548494E-3</v>
      </c>
      <c r="AK9" s="8">
        <v>4.4116430755240538E-3</v>
      </c>
      <c r="AL9" s="8">
        <v>1.6881801272967067E-2</v>
      </c>
      <c r="AM9" s="8">
        <f ca="1"/>
        <v>3.5330832641433324E-3</v>
      </c>
      <c r="AN9" s="8">
        <f ca="1"/>
        <v>1.5823912804951005E-3</v>
      </c>
      <c r="AO9" s="8">
        <v>2.4471159936364617E-2</v>
      </c>
      <c r="AP9" s="8">
        <f ca="1"/>
        <v>2.0044890392147537E-4</v>
      </c>
      <c r="AQ9" s="8">
        <v>8.4372212463441794E-3</v>
      </c>
      <c r="AS9" s="36">
        <v>43.326666666666668</v>
      </c>
      <c r="AT9" s="36">
        <v>45.083333333333336</v>
      </c>
      <c r="AU9" s="9">
        <v>12</v>
      </c>
      <c r="AV9" s="8">
        <v>2.3537361416350738E-3</v>
      </c>
      <c r="AW9" s="8">
        <v>1.2978835382690427E-3</v>
      </c>
      <c r="AX9" s="8">
        <v>1.3400186045024243E-2</v>
      </c>
      <c r="AY9" s="8">
        <f ca="1"/>
        <v>1.787366347746587E-3</v>
      </c>
      <c r="AZ9" s="8">
        <f ca="1"/>
        <v>3.896465826968226E-4</v>
      </c>
      <c r="BA9" s="8">
        <v>1.4405864725159381E-2</v>
      </c>
      <c r="BB9" s="8">
        <f ca="1"/>
        <v>2.7432456749202859E-5</v>
      </c>
      <c r="BC9" s="8">
        <v>3.3183191356348529E-3</v>
      </c>
      <c r="BE9" s="42">
        <v>21.944715271786038</v>
      </c>
      <c r="BF9" s="60">
        <v>17926.860422932707</v>
      </c>
      <c r="BG9" s="60">
        <v>18279.624827817755</v>
      </c>
      <c r="BH9" s="60">
        <v>22712.505429551184</v>
      </c>
      <c r="BI9" s="60">
        <v>33367.813892511462</v>
      </c>
      <c r="BJ9" s="60">
        <v>54915.935089062732</v>
      </c>
      <c r="BK9" s="60">
        <v>96135.168934934118</v>
      </c>
      <c r="BL9" s="60">
        <v>173249.68303680053</v>
      </c>
      <c r="BM9" s="60">
        <v>316195.07405794068</v>
      </c>
      <c r="BN9" s="60">
        <v>580271.77682339842</v>
      </c>
      <c r="BO9" s="60">
        <v>1000000000000000</v>
      </c>
      <c r="BP9" s="60">
        <v>1000000000000000</v>
      </c>
      <c r="BQ9" s="60">
        <v>1000000000000000</v>
      </c>
      <c r="BR9" s="60">
        <v>1000000000000000</v>
      </c>
      <c r="BS9" s="60">
        <v>1000000000000000</v>
      </c>
      <c r="BT9" s="60">
        <v>1000000000000000</v>
      </c>
      <c r="BU9" s="60">
        <v>1000000000000000</v>
      </c>
      <c r="BV9" s="60">
        <v>1000000000000000</v>
      </c>
      <c r="BW9" s="60">
        <v>1000000000000000</v>
      </c>
      <c r="BX9" s="60">
        <v>1000000000000000</v>
      </c>
      <c r="BY9" s="29">
        <v>1000000000000000</v>
      </c>
      <c r="CA9" s="42">
        <f ca="1"/>
        <v>67.933589528177706</v>
      </c>
      <c r="CB9" s="60">
        <v>35530.718863356851</v>
      </c>
      <c r="CC9" s="60">
        <v>23949.069032091727</v>
      </c>
      <c r="CD9" s="60">
        <v>22190.169419329333</v>
      </c>
      <c r="CE9" s="60">
        <v>21463.622201428436</v>
      </c>
      <c r="CF9" s="60">
        <v>21335.529867359401</v>
      </c>
      <c r="CG9" s="60">
        <v>21714.640343469175</v>
      </c>
      <c r="CH9" s="60">
        <v>22609.189431924406</v>
      </c>
      <c r="CI9" s="60">
        <v>24077.721302056863</v>
      </c>
      <c r="CJ9" s="60">
        <v>26216.381053951518</v>
      </c>
      <c r="CK9" s="60">
        <v>29157.44217171994</v>
      </c>
      <c r="CL9" s="60">
        <v>33072.850689878651</v>
      </c>
      <c r="CM9" s="60">
        <v>38180.982966237825</v>
      </c>
      <c r="CN9" s="60">
        <v>44756.191119254734</v>
      </c>
      <c r="CO9" s="60">
        <v>53141.26880953247</v>
      </c>
      <c r="CP9" s="60">
        <v>63763.276213244913</v>
      </c>
      <c r="CQ9" s="60">
        <v>77153.394263435141</v>
      </c>
      <c r="CR9" s="60">
        <v>93971.7019396455</v>
      </c>
      <c r="CS9" s="60">
        <v>115038.01888423132</v>
      </c>
      <c r="CT9" s="60">
        <v>141370.24975873274</v>
      </c>
      <c r="CU9" s="29">
        <v>174232.02450118889</v>
      </c>
      <c r="CW9" s="8">
        <v>1.5368852459016393E-3</v>
      </c>
      <c r="CX9" s="36">
        <v>42.3</v>
      </c>
      <c r="CY9" s="36">
        <v>41.0317842224283</v>
      </c>
      <c r="CZ9" s="36">
        <v>44.331959010848585</v>
      </c>
      <c r="DA9" s="36">
        <v>0.10647261523839377</v>
      </c>
      <c r="DB9" s="36">
        <f ca="1"/>
        <v>38.633498284549461</v>
      </c>
      <c r="DC9" s="36">
        <f ca="1"/>
        <v>46.863631802592785</v>
      </c>
      <c r="DD9" s="36">
        <v>37.974348420512008</v>
      </c>
      <c r="DE9" s="36">
        <f ca="1"/>
        <v>51.004599586479323</v>
      </c>
      <c r="DF9" s="36">
        <v>42.317072757750395</v>
      </c>
    </row>
    <row r="10" spans="1:110" x14ac:dyDescent="0.25">
      <c r="A10" s="45">
        <v>58.6</v>
      </c>
      <c r="B10" s="47" t="b">
        <v>1</v>
      </c>
      <c r="D10" s="11" t="s">
        <v>587</v>
      </c>
      <c r="E10" s="38">
        <f>MAX(_xlfn._xlws.FILTER(UV_Data,UV_Include))</f>
        <v>89</v>
      </c>
      <c r="G10" s="11" t="s">
        <v>610</v>
      </c>
      <c r="H10" s="54" t="s">
        <v>586</v>
      </c>
      <c r="I10" s="55">
        <f>_xlfn.LET(_xlpm.d,_xlfn._xlws.FILTER(UV_Data,UV_Include),MIN(_xlpm.d)-(MAX(_xlpm.d)-MIN(_xlpm.d))*0.001)</f>
        <v>36.247299999999996</v>
      </c>
      <c r="J10" s="54" t="s">
        <v>583</v>
      </c>
      <c r="K10" s="55">
        <f>IFERROR(_xlfn.MODE.SNGL(_xlfn._xlws.FILTER(UV_Data,UV_Include)),MEDIAN(_xlfn._xlws.FILTER(UV_Data,UV_Include)))</f>
        <v>73</v>
      </c>
      <c r="L10" s="54" t="s">
        <v>587</v>
      </c>
      <c r="M10" s="55">
        <f>_xlfn.LET(_xlpm.d,_xlfn._xlws.FILTER(UV_Data,UV_Include),MAX(_xlpm.d)+(MAX(_xlpm.d)-MIN(_xlpm.d))*0.001)</f>
        <v>89.052700000000002</v>
      </c>
      <c r="N10" s="60" cm="1">
        <f t="array" ref="N10">NLL_Triangular(UV_Data,$I$10,$K$10,$M$10,UV_Include)</f>
        <v>10740.37156749701</v>
      </c>
      <c r="O10" s="56">
        <v>3</v>
      </c>
      <c r="P10" s="55" cm="1">
        <f t="array" ref="P10">GoF_AIC($N$10,$O$10)</f>
        <v>21486.74313499402</v>
      </c>
      <c r="Q10" s="55" cm="1">
        <f t="array" ref="Q10">GoF_BIC($N$10,$O$10,UV_n)</f>
        <v>21504.689359619264</v>
      </c>
      <c r="R10" s="61" cm="1">
        <f t="array" ref="R10">GoF_Anderson_Darling(UV_Data,IFERROR(IF(UV_Data&lt;$I$10,0,IF(UV_Data&lt;$K$10,(UV_Data-$I$10)^2/(($M$10-$I$10)*($K$10-$I$10)+1E-30),IF(UV_Data&lt;=$M$10,1-(($M$10-UV_Data)^2/(($M$10-$I$10)*($M$10-$K$10)+1E-30)),1))),0.5),UV_Include)</f>
        <v>140.14557892634139</v>
      </c>
      <c r="S10" s="14" cm="1">
        <f t="array" ref="S10">GoF_Kolmogorov_Smirnov(UV_Data,IFERROR(IF(UV_Data&lt;$I$10,0,IF(UV_Data&lt;$K$10,(UV_Data-$I$10)^2/(($M$10-$I$10)*($K$10-$I$10)+1E-30),IF(UV_Data&lt;=$M$10,1-(($M$10-UV_Data)^2/(($M$10-$I$10)*($M$10-$K$10)+1E-30)),1))),0.5),UV_Include)</f>
        <v>0.175592609853363</v>
      </c>
      <c r="U10" s="36">
        <v>56.569230769230757</v>
      </c>
      <c r="V10" s="36">
        <v>60.623076923076908</v>
      </c>
      <c r="W10" s="9">
        <v>218</v>
      </c>
      <c r="X10" s="8">
        <v>9.1262432982295708E-2</v>
      </c>
      <c r="Y10" s="8">
        <v>0.10634196686706426</v>
      </c>
      <c r="Z10" s="8">
        <v>2.5121973893174054E-2</v>
      </c>
      <c r="AA10" s="8">
        <f ca="1"/>
        <v>3.596390370554934E-2</v>
      </c>
      <c r="AB10" s="8">
        <f ca="1"/>
        <v>8.4464910772041893E-2</v>
      </c>
      <c r="AC10" s="8">
        <v>9.3365177589016246E-2</v>
      </c>
      <c r="AD10" s="8">
        <f ca="1"/>
        <v>3.3625190494603927E-2</v>
      </c>
      <c r="AE10" s="8">
        <v>8.4148125895753212E-2</v>
      </c>
      <c r="AG10" s="36">
        <v>47.75652173913042</v>
      </c>
      <c r="AH10" s="36">
        <v>50.047826086956505</v>
      </c>
      <c r="AI10" s="9">
        <v>60</v>
      </c>
      <c r="AJ10" s="8">
        <v>9.9338637203018939E-3</v>
      </c>
      <c r="AK10" s="8">
        <v>9.297061917419705E-3</v>
      </c>
      <c r="AL10" s="8">
        <v>1.6332170036640836E-2</v>
      </c>
      <c r="AM10" s="8">
        <f ca="1"/>
        <v>5.1288802030956641E-3</v>
      </c>
      <c r="AN10" s="8">
        <f ca="1"/>
        <v>3.9351561671390868E-3</v>
      </c>
      <c r="AO10" s="8">
        <v>2.9881542411793471E-2</v>
      </c>
      <c r="AP10" s="8">
        <f ca="1"/>
        <v>6.9704007113502767E-4</v>
      </c>
      <c r="AQ10" s="8">
        <v>1.3713815066294594E-2</v>
      </c>
      <c r="AS10" s="36">
        <v>45.083333333333336</v>
      </c>
      <c r="AT10" s="36">
        <v>46.84</v>
      </c>
      <c r="AU10" s="9">
        <v>35</v>
      </c>
      <c r="AV10" s="8">
        <v>3.7517985204268793E-3</v>
      </c>
      <c r="AW10" s="8">
        <v>2.6403475163293819E-3</v>
      </c>
      <c r="AX10" s="8">
        <v>1.306441833366051E-2</v>
      </c>
      <c r="AY10" s="8">
        <f ca="1"/>
        <v>2.4229591712774008E-3</v>
      </c>
      <c r="AZ10" s="8">
        <f ca="1"/>
        <v>8.9887406223275587E-4</v>
      </c>
      <c r="BA10" s="8">
        <v>1.7585967313494787E-2</v>
      </c>
      <c r="BB10" s="8">
        <f ca="1"/>
        <v>9.896088447062398E-5</v>
      </c>
      <c r="BC10" s="8">
        <v>5.491765263683601E-3</v>
      </c>
      <c r="BE10" s="42">
        <v>29.226287029048052</v>
      </c>
      <c r="BF10" s="60">
        <v>17653.94893549609</v>
      </c>
      <c r="BG10" s="60">
        <v>16817.416240494858</v>
      </c>
      <c r="BH10" s="60">
        <v>18198.265100712757</v>
      </c>
      <c r="BI10" s="60">
        <v>22095.538838866156</v>
      </c>
      <c r="BJ10" s="60">
        <v>29621.106955577005</v>
      </c>
      <c r="BK10" s="60">
        <v>42728.126229877591</v>
      </c>
      <c r="BL10" s="60">
        <v>64613.57130046621</v>
      </c>
      <c r="BM10" s="60">
        <v>100437.21210912988</v>
      </c>
      <c r="BN10" s="60">
        <v>158504.3309551499</v>
      </c>
      <c r="BO10" s="60">
        <v>252187.70132021554</v>
      </c>
      <c r="BP10" s="60">
        <v>403046.13849086093</v>
      </c>
      <c r="BQ10" s="60">
        <v>1000000000000000</v>
      </c>
      <c r="BR10" s="60">
        <v>1000000000000000</v>
      </c>
      <c r="BS10" s="60">
        <v>1000000000000000</v>
      </c>
      <c r="BT10" s="60">
        <v>1000000000000000</v>
      </c>
      <c r="BU10" s="60">
        <v>1000000000000000</v>
      </c>
      <c r="BV10" s="60">
        <v>1000000000000000</v>
      </c>
      <c r="BW10" s="60">
        <v>1000000000000000</v>
      </c>
      <c r="BX10" s="60">
        <v>1000000000000000</v>
      </c>
      <c r="BY10" s="29">
        <v>1000000000000000</v>
      </c>
      <c r="CA10" s="42">
        <f ca="1"/>
        <v>68.700070765784233</v>
      </c>
      <c r="CB10" s="60">
        <v>35530.71554941652</v>
      </c>
      <c r="CC10" s="60">
        <v>23938.498663522983</v>
      </c>
      <c r="CD10" s="60">
        <v>22143.896932633485</v>
      </c>
      <c r="CE10" s="60">
        <v>21347.840144000533</v>
      </c>
      <c r="CF10" s="60">
        <v>21105.092102613587</v>
      </c>
      <c r="CG10" s="60">
        <v>21309.625558246007</v>
      </c>
      <c r="CH10" s="60">
        <v>21950.480421756525</v>
      </c>
      <c r="CI10" s="60">
        <v>23061.32807445959</v>
      </c>
      <c r="CJ10" s="60">
        <v>24706.162462708489</v>
      </c>
      <c r="CK10" s="60">
        <v>26975.788043574157</v>
      </c>
      <c r="CL10" s="60">
        <v>29988.769151250464</v>
      </c>
      <c r="CM10" s="60">
        <v>33894.889529703469</v>
      </c>
      <c r="CN10" s="60">
        <v>38880.509004384148</v>
      </c>
      <c r="CO10" s="60">
        <v>45175.713832466972</v>
      </c>
      <c r="CP10" s="60">
        <v>53063.401660472729</v>
      </c>
      <c r="CQ10" s="60">
        <v>62890.595471612309</v>
      </c>
      <c r="CR10" s="60">
        <v>75082.406730986011</v>
      </c>
      <c r="CS10" s="60">
        <v>90159.19329535836</v>
      </c>
      <c r="CT10" s="60">
        <v>108757.59691884914</v>
      </c>
      <c r="CU10" s="29">
        <v>131656.30821334652</v>
      </c>
      <c r="CW10" s="8">
        <v>1.878415300546448E-3</v>
      </c>
      <c r="CX10" s="36">
        <v>43.1</v>
      </c>
      <c r="CY10" s="36">
        <v>41.625817161110888</v>
      </c>
      <c r="CZ10" s="36">
        <v>44.740470916542257</v>
      </c>
      <c r="DA10" s="36">
        <v>0.13015545217618615</v>
      </c>
      <c r="DB10" s="36">
        <f ca="1"/>
        <v>39.518407275769896</v>
      </c>
      <c r="DC10" s="36">
        <f ca="1"/>
        <v>47.283225880885723</v>
      </c>
      <c r="DD10" s="36">
        <v>38.156623868538084</v>
      </c>
      <c r="DE10" s="36">
        <f ca="1"/>
        <v>51.42028486421215</v>
      </c>
      <c r="DF10" s="36">
        <v>42.659275503007621</v>
      </c>
    </row>
    <row r="11" spans="1:110" x14ac:dyDescent="0.25">
      <c r="A11" s="45">
        <v>58.1</v>
      </c>
      <c r="B11" s="47" t="b">
        <v>1</v>
      </c>
      <c r="D11" s="11" t="s">
        <v>588</v>
      </c>
      <c r="E11" s="38">
        <f>_xlfn.LET(_xlpm.d,_xlfn._xlws.FILTER(UV_Data,UV_Include),MAX(_xlpm.d)-MIN(_xlpm.d))</f>
        <v>52.7</v>
      </c>
      <c r="G11" s="11" t="s">
        <v>767</v>
      </c>
      <c r="H11" s="54" t="s">
        <v>768</v>
      </c>
      <c r="I11" s="55">
        <f ca="1">$CI$55</f>
        <v>8.063157894736845</v>
      </c>
      <c r="J11" s="54" t="s">
        <v>769</v>
      </c>
      <c r="K11" s="55">
        <f ca="1">$CI$56</f>
        <v>3.5108033240997218</v>
      </c>
      <c r="L11" s="54"/>
      <c r="M11" s="55"/>
      <c r="N11" s="60" cm="1">
        <f t="array" aca="1" ref="N11" ca="1">IFERROR(_xlfn.LET(_xlpm.d,_xlfn._xlws.FILTER(UV_Data,UV_Include),_xlpm.range_,MAX(_xlpm.d)-MIN(_xlpm.d),_xlpm.pad,_xlpm.range_*0.001,_xlpm.scale_,_xlpm.range_+2*_xlpm.pad,_xlpm.z,(_xlpm.d-MIN(_xlpm.d)+_xlpm.pad)/_xlpm.scale_,NLL_Beta(_xlpm.z,$I$11,$K$11)+COUNT(_xlpm.d)*LN(_xlpm.scale_)),1000000000000000)</f>
        <v>11447.809646120342</v>
      </c>
      <c r="O11" s="56">
        <v>2</v>
      </c>
      <c r="P11" s="55" cm="1">
        <f t="array" aca="1" ref="P11" ca="1">GoF_AIC($N$11,$O$11)</f>
        <v>22899.619292240684</v>
      </c>
      <c r="Q11" s="55" cm="1">
        <f t="array" aca="1" ref="Q11" ca="1">GoF_BIC($N$11,$O$11,UV_n)</f>
        <v>22911.583441990846</v>
      </c>
      <c r="R11" s="61" cm="1">
        <f t="array" aca="1" ref="R11" ca="1">GoF_Anderson_Darling(UV_Data,_xlfn.LET(_xlpm.d,UV_Data,_xlpm.mn,MIN(_xlfn._xlws.FILTER(_xlpm.d,UV_Include)),_xlpm.range_,MAX(_xlfn._xlws.FILTER(_xlpm.d,UV_Include))-_xlpm.mn,_xlpm.pad,MAX(_xlpm.range_*0.001,1E-30),_xlpm.scale_,_xlpm.range_+2*_xlpm.pad,_xlpm.z,(_xlpm.d-_xlpm.mn+_xlpm.pad)/_xlpm.scale_,IFERROR(_xlfn.BETA.DIST(_xlpm.z,$I$11,$K$11,TRUE),0.5)),UV_Include)</f>
        <v>364.70229507361273</v>
      </c>
      <c r="S11" s="14" cm="1">
        <f t="array" aca="1" ref="S11" ca="1">GoF_Kolmogorov_Smirnov(UV_Data,_xlfn.LET(_xlpm.d,UV_Data,_xlpm.mn,MIN(_xlfn._xlws.FILTER(_xlpm.d,UV_Include)),_xlpm.range_,MAX(_xlfn._xlws.FILTER(_xlpm.d,UV_Include))-_xlpm.mn,_xlpm.pad,MAX(_xlpm.range_*0.001,1E-30),_xlpm.scale_,_xlpm.range_+2*_xlpm.pad,_xlpm.z,(_xlpm.d-_xlpm.mn+_xlpm.pad)/_xlpm.scale_,IFERROR(_xlfn.BETA.DIST(_xlpm.z,$I$11,$K$11,TRUE),0.5)),UV_Include)</f>
        <v>0.1638554343895858</v>
      </c>
      <c r="U11" s="36">
        <v>60.623076923076908</v>
      </c>
      <c r="V11" s="36">
        <v>64.67692307692306</v>
      </c>
      <c r="W11" s="9">
        <v>237</v>
      </c>
      <c r="X11" s="8">
        <v>0.13327680461599717</v>
      </c>
      <c r="Y11" s="8">
        <v>0.14487140873136675</v>
      </c>
      <c r="Z11" s="8">
        <v>2.3693065815064029E-2</v>
      </c>
      <c r="AA11" s="8">
        <f ca="1"/>
        <v>5.7745593894140496E-2</v>
      </c>
      <c r="AB11" s="8">
        <f ca="1"/>
        <v>0.13886081769642794</v>
      </c>
      <c r="AC11" s="8">
        <v>0.11030063516003313</v>
      </c>
      <c r="AD11" s="8">
        <f ca="1"/>
        <v>7.514451127749211E-2</v>
      </c>
      <c r="AE11" s="8">
        <v>0.11230959091232581</v>
      </c>
      <c r="AG11" s="36">
        <v>50.047826086956505</v>
      </c>
      <c r="AH11" s="36">
        <v>52.339130434782589</v>
      </c>
      <c r="AI11" s="9">
        <v>68</v>
      </c>
      <c r="AJ11" s="8">
        <v>1.6087868282984863E-2</v>
      </c>
      <c r="AK11" s="8">
        <v>1.7178716958583366E-2</v>
      </c>
      <c r="AL11" s="8">
        <v>1.5800433484125853E-2</v>
      </c>
      <c r="AM11" s="8">
        <f ca="1"/>
        <v>7.3040967120653975E-3</v>
      </c>
      <c r="AN11" s="8">
        <f ca="1"/>
        <v>8.5529055511934134E-3</v>
      </c>
      <c r="AO11" s="8">
        <v>3.5291924887222298E-2</v>
      </c>
      <c r="AP11" s="8">
        <f ca="1"/>
        <v>1.9202008312859324E-3</v>
      </c>
      <c r="AQ11" s="8">
        <v>2.025972172509825E-2</v>
      </c>
      <c r="AS11" s="36">
        <v>46.84</v>
      </c>
      <c r="AT11" s="36">
        <v>48.596666666666671</v>
      </c>
      <c r="AU11" s="9">
        <v>38</v>
      </c>
      <c r="AV11" s="8">
        <v>5.7807922207435223E-3</v>
      </c>
      <c r="AW11" s="8">
        <v>4.8993964332053981E-3</v>
      </c>
      <c r="AX11" s="8">
        <v>1.2737063935038762E-2</v>
      </c>
      <c r="AY11" s="8">
        <f ca="1"/>
        <v>3.2446963680861814E-3</v>
      </c>
      <c r="AZ11" s="8">
        <f ca="1"/>
        <v>1.8950510771199285E-3</v>
      </c>
      <c r="BA11" s="8">
        <v>2.0766069901830178E-2</v>
      </c>
      <c r="BB11" s="8">
        <f ca="1"/>
        <v>2.8414984287379439E-4</v>
      </c>
      <c r="BC11" s="8">
        <v>8.2790982898038809E-3</v>
      </c>
      <c r="BE11" s="42">
        <v>36.507858786310067</v>
      </c>
      <c r="BF11" s="60">
        <v>17506.463881220705</v>
      </c>
      <c r="BG11" s="60">
        <v>16085.532389140935</v>
      </c>
      <c r="BH11" s="60">
        <v>16125.122626558992</v>
      </c>
      <c r="BI11" s="60">
        <v>17387.449156430546</v>
      </c>
      <c r="BJ11" s="60">
        <v>20088.442187528948</v>
      </c>
      <c r="BK11" s="60">
        <v>24692.119669669293</v>
      </c>
      <c r="BL11" s="60">
        <v>31928.219245958702</v>
      </c>
      <c r="BM11" s="60">
        <v>42878.753397772627</v>
      </c>
      <c r="BN11" s="60">
        <v>59122.077472154066</v>
      </c>
      <c r="BO11" s="60">
        <v>82949.494171798826</v>
      </c>
      <c r="BP11" s="60">
        <v>117683.95555448846</v>
      </c>
      <c r="BQ11" s="60">
        <v>168146.56648652599</v>
      </c>
      <c r="BR11" s="60">
        <v>241338.87738021699</v>
      </c>
      <c r="BS11" s="60">
        <v>347441.29449030344</v>
      </c>
      <c r="BT11" s="60">
        <v>1000000000000000</v>
      </c>
      <c r="BU11" s="60">
        <v>1000000000000000</v>
      </c>
      <c r="BV11" s="60">
        <v>1000000000000000</v>
      </c>
      <c r="BW11" s="60">
        <v>1000000000000000</v>
      </c>
      <c r="BX11" s="60">
        <v>1000000000000000</v>
      </c>
      <c r="BY11" s="29">
        <v>1000000000000000</v>
      </c>
      <c r="CA11" s="42">
        <f ca="1"/>
        <v>69.46655200339076</v>
      </c>
      <c r="CB11" s="60">
        <v>35530.713145795999</v>
      </c>
      <c r="CC11" s="60">
        <v>23930.885016016255</v>
      </c>
      <c r="CD11" s="60">
        <v>22110.813412683045</v>
      </c>
      <c r="CE11" s="60">
        <v>21265.706093050539</v>
      </c>
      <c r="CF11" s="60">
        <v>20942.971148617831</v>
      </c>
      <c r="CG11" s="60">
        <v>21027.153689802912</v>
      </c>
      <c r="CH11" s="60">
        <v>21495.242728830759</v>
      </c>
      <c r="CI11" s="60">
        <v>22365.542635895497</v>
      </c>
      <c r="CJ11" s="60">
        <v>23682.49441833458</v>
      </c>
      <c r="CK11" s="60">
        <v>25512.072726308739</v>
      </c>
      <c r="CL11" s="60">
        <v>27941.368155179061</v>
      </c>
      <c r="CM11" s="60">
        <v>31080.335127815859</v>
      </c>
      <c r="CN11" s="60">
        <v>35065.00714872143</v>
      </c>
      <c r="CO11" s="60">
        <v>40061.970034026548</v>
      </c>
      <c r="CP11" s="60">
        <v>46274.102355033247</v>
      </c>
      <c r="CQ11" s="60">
        <v>53947.713834588947</v>
      </c>
      <c r="CR11" s="60">
        <v>63381.298635083454</v>
      </c>
      <c r="CS11" s="60">
        <v>74936.196706166695</v>
      </c>
      <c r="CT11" s="60">
        <v>89049.534730955274</v>
      </c>
      <c r="CU11" s="29">
        <v>106249.9057819281</v>
      </c>
      <c r="CW11" s="8">
        <v>2.2199453551912567E-3</v>
      </c>
      <c r="CX11" s="36">
        <v>43.3</v>
      </c>
      <c r="CY11" s="36">
        <v>42.128673647931777</v>
      </c>
      <c r="CZ11" s="36">
        <v>45.089222129343611</v>
      </c>
      <c r="DA11" s="36">
        <v>0.15384639412335566</v>
      </c>
      <c r="DB11" s="36">
        <f ca="1"/>
        <v>40.270646053782059</v>
      </c>
      <c r="DC11" s="36">
        <f ca="1"/>
        <v>47.640434211625966</v>
      </c>
      <c r="DD11" s="36">
        <v>38.322953878455046</v>
      </c>
      <c r="DE11" s="36">
        <f ca="1"/>
        <v>51.776693061318234</v>
      </c>
      <c r="DF11" s="36">
        <v>42.959421830010612</v>
      </c>
    </row>
    <row r="12" spans="1:110" x14ac:dyDescent="0.25">
      <c r="A12" s="45">
        <v>57.5</v>
      </c>
      <c r="B12" s="47" t="b">
        <v>1</v>
      </c>
      <c r="D12" s="11" t="s">
        <v>238</v>
      </c>
      <c r="E12" s="38" cm="1">
        <f t="array" ref="E12">INDEX(Skewness(UV_Data,UV_Include),1)</f>
        <v>-0.6386047358773721</v>
      </c>
      <c r="G12" s="12" t="s">
        <v>611</v>
      </c>
      <c r="H12" s="19" t="s">
        <v>586</v>
      </c>
      <c r="I12" s="27">
        <f>_xlfn.LET(_xlpm.d,_xlfn._xlws.FILTER(UV_Data,UV_Include),MIN(_xlpm.d)-(MAX(_xlpm.d)-MIN(_xlpm.d))*0.001)</f>
        <v>36.247299999999996</v>
      </c>
      <c r="J12" s="19" t="s">
        <v>583</v>
      </c>
      <c r="K12" s="27">
        <f>IFERROR(_xlfn.MODE.SNGL(_xlfn._xlws.FILTER(UV_Data,UV_Include)),MEDIAN(_xlfn._xlws.FILTER(UV_Data,UV_Include)))</f>
        <v>73</v>
      </c>
      <c r="L12" s="19" t="s">
        <v>587</v>
      </c>
      <c r="M12" s="27">
        <f>_xlfn.LET(_xlpm.d,_xlfn._xlws.FILTER(UV_Data,UV_Include),MAX(_xlpm.d)+(MAX(_xlpm.d)-MIN(_xlpm.d))*0.001)</f>
        <v>89.052700000000002</v>
      </c>
      <c r="N12" s="39" cm="1">
        <f t="array" ref="N12">NLL_BetaPERT(UV_Data,$I$12,$K$12,$M$12,UV_Include)</f>
        <v>10677.665931320744</v>
      </c>
      <c r="O12" s="13">
        <v>3</v>
      </c>
      <c r="P12" s="27" cm="1">
        <f t="array" ref="P12">GoF_AIC($N$12,$O$12)</f>
        <v>21361.331862641488</v>
      </c>
      <c r="Q12" s="27" cm="1">
        <f t="array" ref="Q12">GoF_BIC($N$12,$O$12,UV_n)</f>
        <v>21379.278087266732</v>
      </c>
      <c r="R12" s="48" cm="1">
        <f t="array" ref="R12">GoF_Anderson_Darling(UV_Data,_xlfn.LET(_xlpm.mn,$I$12,_xlpm.md,$K$12,_xlpm.mx,$M$12,_xlpm.alpha_param,1+4*(_xlpm.md-_xlpm.mn)/(_xlpm.mx-_xlpm.mn+1E-30),_xlpm.beta_param,1+4*(_xlpm.mx-_xlpm.md)/(_xlpm.mx-_xlpm.mn+1E-30),_xlfn.BETA.DIST((UV_Data-_xlpm.mn)/(_xlpm.mx-_xlpm.mn+1E-30),_xlpm.alpha_param,_xlpm.beta_param,TRUE)),UV_Include)</f>
        <v>27.243676697578394</v>
      </c>
      <c r="S12" s="23" cm="1">
        <f t="array" ref="S12">GoF_Kolmogorov_Smirnov(UV_Data,_xlfn.LET(_xlpm.mn,$I$12,_xlpm.md,$K$12,_xlpm.mx,$M$12,_xlpm.alpha_param,1+4*(_xlpm.md-_xlpm.mn)/(_xlpm.mx-_xlpm.mn+1E-30),_xlpm.beta_param,1+4*(_xlpm.mx-_xlpm.md)/(_xlpm.mx-_xlpm.mn+1E-30),_xlfn.BETA.DIST((UV_Data-_xlpm.mn)/(_xlpm.mx-_xlpm.mn+1E-30),_xlpm.alpha_param,_xlpm.beta_param,TRUE)),UV_Include)</f>
        <v>7.7172164841113777E-2</v>
      </c>
      <c r="U12" s="36">
        <v>64.67692307692306</v>
      </c>
      <c r="V12" s="36">
        <v>68.730769230769212</v>
      </c>
      <c r="W12" s="9">
        <v>351</v>
      </c>
      <c r="X12" s="8">
        <v>0.16281993415941592</v>
      </c>
      <c r="Y12" s="8">
        <v>0.16100242684060423</v>
      </c>
      <c r="Z12" s="8">
        <v>2.2345432333622406E-2</v>
      </c>
      <c r="AA12" s="8">
        <f ca="1"/>
        <v>8.6757843481379104E-2</v>
      </c>
      <c r="AB12" s="8">
        <f ca="1"/>
        <v>0.17687617051035903</v>
      </c>
      <c r="AC12" s="8">
        <v>0.12723609273104997</v>
      </c>
      <c r="AD12" s="8">
        <f ca="1"/>
        <v>0.13429343870247179</v>
      </c>
      <c r="AE12" s="8">
        <v>0.13631196676962831</v>
      </c>
      <c r="AG12" s="36">
        <v>52.339130434782589</v>
      </c>
      <c r="AH12" s="36">
        <v>54.630434782608674</v>
      </c>
      <c r="AI12" s="9">
        <v>93</v>
      </c>
      <c r="AJ12" s="8">
        <v>2.4595803487217231E-2</v>
      </c>
      <c r="AK12" s="8">
        <v>2.8262847750644998E-2</v>
      </c>
      <c r="AL12" s="8">
        <v>1.5286009007143164E-2</v>
      </c>
      <c r="AM12" s="8">
        <f ca="1"/>
        <v>1.0212439124392011E-2</v>
      </c>
      <c r="AN12" s="8">
        <f ca="1"/>
        <v>1.6435502545063266E-2</v>
      </c>
      <c r="AO12" s="8">
        <v>4.0702307362651124E-2</v>
      </c>
      <c r="AP12" s="8">
        <f ca="1"/>
        <v>4.4549075553267665E-3</v>
      </c>
      <c r="AQ12" s="8">
        <v>2.7905044602744296E-2</v>
      </c>
      <c r="AS12" s="36">
        <v>48.596666666666671</v>
      </c>
      <c r="AT12" s="36">
        <v>50.353333333333339</v>
      </c>
      <c r="AU12" s="9">
        <v>35</v>
      </c>
      <c r="AV12" s="8">
        <v>8.609965131299609E-3</v>
      </c>
      <c r="AW12" s="8">
        <v>8.3660747085348135E-3</v>
      </c>
      <c r="AX12" s="8">
        <v>1.2417912037251955E-2</v>
      </c>
      <c r="AY12" s="8">
        <f ca="1"/>
        <v>4.2949972732833769E-3</v>
      </c>
      <c r="AZ12" s="8">
        <f ca="1"/>
        <v>3.6747063993667951E-3</v>
      </c>
      <c r="BA12" s="8">
        <v>2.3946172490165604E-2</v>
      </c>
      <c r="BB12" s="8">
        <f ca="1"/>
        <v>6.9064988047249992E-4</v>
      </c>
      <c r="BC12" s="8">
        <v>1.1664949493637986E-2</v>
      </c>
      <c r="BE12" s="42">
        <v>43.789430543572081</v>
      </c>
      <c r="BF12" s="60">
        <v>17423.140667993357</v>
      </c>
      <c r="BG12" s="60">
        <v>15694.817413971983</v>
      </c>
      <c r="BH12" s="60">
        <v>15085.385323079558</v>
      </c>
      <c r="BI12" s="60">
        <v>15181.668726761714</v>
      </c>
      <c r="BJ12" s="60">
        <v>15938.66977089528</v>
      </c>
      <c r="BK12" s="60">
        <v>17433.092790647785</v>
      </c>
      <c r="BL12" s="60">
        <v>19820.778456568492</v>
      </c>
      <c r="BM12" s="60">
        <v>23334.557310323864</v>
      </c>
      <c r="BN12" s="60">
        <v>28297.618102730121</v>
      </c>
      <c r="BO12" s="60">
        <v>35147.511915639145</v>
      </c>
      <c r="BP12" s="60">
        <v>44470.983482773489</v>
      </c>
      <c r="BQ12" s="60">
        <v>57051.96919235844</v>
      </c>
      <c r="BR12" s="60">
        <v>73936.68291479566</v>
      </c>
      <c r="BS12" s="60">
        <v>96521.405352914502</v>
      </c>
      <c r="BT12" s="60">
        <v>126670.71743192758</v>
      </c>
      <c r="BU12" s="60">
        <v>166876.72843021553</v>
      </c>
      <c r="BV12" s="60">
        <v>220473.63345510178</v>
      </c>
      <c r="BW12" s="60">
        <v>291927.06401682069</v>
      </c>
      <c r="BX12" s="60">
        <v>1000000000000000</v>
      </c>
      <c r="BY12" s="29">
        <v>1000000000000000</v>
      </c>
      <c r="CA12" s="42">
        <f ca="1"/>
        <v>70.233033240997287</v>
      </c>
      <c r="CB12" s="60">
        <v>35530.711290192237</v>
      </c>
      <c r="CC12" s="60">
        <v>23925.039495030494</v>
      </c>
      <c r="CD12" s="60">
        <v>22085.560702432056</v>
      </c>
      <c r="CE12" s="60">
        <v>21203.39842741493</v>
      </c>
      <c r="CF12" s="60">
        <v>20820.780541385808</v>
      </c>
      <c r="CG12" s="60">
        <v>20815.699610332602</v>
      </c>
      <c r="CH12" s="60">
        <v>21156.876396124477</v>
      </c>
      <c r="CI12" s="60">
        <v>21852.205054677361</v>
      </c>
      <c r="CJ12" s="60">
        <v>22933.045765296552</v>
      </c>
      <c r="CK12" s="60">
        <v>24448.966664750864</v>
      </c>
      <c r="CL12" s="60">
        <v>26466.515081276339</v>
      </c>
      <c r="CM12" s="60">
        <v>29069.961968314095</v>
      </c>
      <c r="CN12" s="60">
        <v>32363.276589548466</v>
      </c>
      <c r="CO12" s="60">
        <v>36473.067064843694</v>
      </c>
      <c r="CP12" s="60">
        <v>41552.428442005643</v>
      </c>
      <c r="CQ12" s="60">
        <v>47785.746036295102</v>
      </c>
      <c r="CR12" s="60">
        <v>55394.56906947845</v>
      </c>
      <c r="CS12" s="60">
        <v>64644.722693739612</v>
      </c>
      <c r="CT12" s="60">
        <v>75854.876459533451</v>
      </c>
      <c r="CU12" s="29">
        <v>89406.840073388434</v>
      </c>
      <c r="CW12" s="8">
        <v>2.5614754098360654E-3</v>
      </c>
      <c r="CX12" s="36">
        <v>43.5</v>
      </c>
      <c r="CY12" s="36">
        <v>42.565728570449522</v>
      </c>
      <c r="CZ12" s="36">
        <v>45.394544746140596</v>
      </c>
      <c r="DA12" s="36">
        <v>0.17754544662938598</v>
      </c>
      <c r="DB12" s="36">
        <f ca="1"/>
        <v>40.926513784520886</v>
      </c>
      <c r="DC12" s="36">
        <f ca="1"/>
        <v>47.952405106432678</v>
      </c>
      <c r="DD12" s="36">
        <v>38.476909923578944</v>
      </c>
      <c r="DE12" s="36">
        <f ca="1"/>
        <v>52.089765088613404</v>
      </c>
      <c r="DF12" s="36">
        <v>43.228158804532598</v>
      </c>
    </row>
    <row r="13" spans="1:110" x14ac:dyDescent="0.25">
      <c r="A13" s="45">
        <v>57.3</v>
      </c>
      <c r="B13" s="47" t="b">
        <v>1</v>
      </c>
      <c r="D13" s="11" t="s">
        <v>244</v>
      </c>
      <c r="E13" s="38" cm="1">
        <f t="array" ref="E13">INDEX(Kurtosis(UV_Data,UV_Include),1)</f>
        <v>-0.23447739417962499</v>
      </c>
      <c r="U13" s="36">
        <v>68.730769230769212</v>
      </c>
      <c r="V13" s="36">
        <v>72.784615384615364</v>
      </c>
      <c r="W13" s="9">
        <v>396</v>
      </c>
      <c r="X13" s="8">
        <v>0.16640076923874386</v>
      </c>
      <c r="Y13" s="8">
        <v>0.15095754585468457</v>
      </c>
      <c r="Z13" s="8">
        <v>2.1074450646190068E-2</v>
      </c>
      <c r="AA13" s="8">
        <f ca="1"/>
        <v>0.12027857595948699</v>
      </c>
      <c r="AB13" s="8">
        <f ca="1"/>
        <v>0.17969350083546676</v>
      </c>
      <c r="AC13" s="8">
        <v>0.14417155030206696</v>
      </c>
      <c r="AD13" s="8">
        <f ca="1"/>
        <v>0.19498579810029532</v>
      </c>
      <c r="AE13" s="8">
        <v>0.15115278422534389</v>
      </c>
      <c r="AG13" s="36">
        <v>54.630434782608674</v>
      </c>
      <c r="AH13" s="36">
        <v>56.921739130434759</v>
      </c>
      <c r="AI13" s="9">
        <v>109</v>
      </c>
      <c r="AJ13" s="8">
        <v>3.5498175242311372E-2</v>
      </c>
      <c r="AK13" s="8">
        <v>4.1951107893519822E-2</v>
      </c>
      <c r="AL13" s="8">
        <v>1.4788332965751438E-2</v>
      </c>
      <c r="AM13" s="8">
        <f ca="1"/>
        <v>1.4024291699652157E-2</v>
      </c>
      <c r="AN13" s="8">
        <f ca="1"/>
        <v>2.8207824791125748E-2</v>
      </c>
      <c r="AO13" s="8">
        <v>4.6112689838079979E-2</v>
      </c>
      <c r="AP13" s="8">
        <f ca="1"/>
        <v>9.0453389209749265E-3</v>
      </c>
      <c r="AQ13" s="8">
        <v>3.6402088782962319E-2</v>
      </c>
      <c r="AS13" s="36">
        <v>50.353333333333339</v>
      </c>
      <c r="AT13" s="36">
        <v>52.110000000000007</v>
      </c>
      <c r="AU13" s="9">
        <v>61</v>
      </c>
      <c r="AV13" s="8">
        <v>1.2396002706863023E-2</v>
      </c>
      <c r="AW13" s="8">
        <v>1.3248896439582981E-2</v>
      </c>
      <c r="AX13" s="8">
        <v>1.2106757110697197E-2</v>
      </c>
      <c r="AY13" s="8">
        <f ca="1"/>
        <v>5.6223497600836683E-3</v>
      </c>
      <c r="AZ13" s="8">
        <f ca="1"/>
        <v>6.5917928382919436E-3</v>
      </c>
      <c r="BA13" s="8">
        <v>2.7126275078500989E-2</v>
      </c>
      <c r="BB13" s="8">
        <f ca="1"/>
        <v>1.4776701925769198E-3</v>
      </c>
      <c r="BC13" s="8">
        <v>1.5609147456696268E-2</v>
      </c>
      <c r="BE13" s="42">
        <v>51.071002300834095</v>
      </c>
      <c r="BF13" s="60">
        <v>17376.492211396588</v>
      </c>
      <c r="BG13" s="60">
        <v>15485.259103897186</v>
      </c>
      <c r="BH13" s="60">
        <v>14553.131485354375</v>
      </c>
      <c r="BI13" s="60">
        <v>14107.952679521915</v>
      </c>
      <c r="BJ13" s="60">
        <v>14024.889199526087</v>
      </c>
      <c r="BK13" s="60">
        <v>14272.679594144291</v>
      </c>
      <c r="BL13" s="60">
        <v>14861.260214701326</v>
      </c>
      <c r="BM13" s="60">
        <v>15826.392087052334</v>
      </c>
      <c r="BN13" s="60">
        <v>17225.187031628462</v>
      </c>
      <c r="BO13" s="60">
        <v>19136.034060392903</v>
      </c>
      <c r="BP13" s="60">
        <v>21660.924175508106</v>
      </c>
      <c r="BQ13" s="60">
        <v>24929.541514788576</v>
      </c>
      <c r="BR13" s="60">
        <v>29105.013288530143</v>
      </c>
      <c r="BS13" s="60">
        <v>34391.468416021824</v>
      </c>
      <c r="BT13" s="60">
        <v>41043.724575226144</v>
      </c>
      <c r="BU13" s="60">
        <v>49379.571974018661</v>
      </c>
      <c r="BV13" s="60">
        <v>59795.279792300331</v>
      </c>
      <c r="BW13" s="60">
        <v>72785.136080753568</v>
      </c>
      <c r="BX13" s="60">
        <v>88966.058709065808</v>
      </c>
      <c r="BY13" s="29">
        <v>109108.59890262569</v>
      </c>
      <c r="CA13" s="42">
        <f ca="1"/>
        <v>70.999514478603814</v>
      </c>
      <c r="CB13" s="60">
        <v>35530.709797315387</v>
      </c>
      <c r="CC13" s="60">
        <v>23920.358006323888</v>
      </c>
      <c r="CD13" s="60">
        <v>22065.433816925699</v>
      </c>
      <c r="CE13" s="60">
        <v>21153.989580666948</v>
      </c>
      <c r="CF13" s="60">
        <v>20724.401139766498</v>
      </c>
      <c r="CG13" s="60">
        <v>20649.841588434072</v>
      </c>
      <c r="CH13" s="60">
        <v>20893.015305238467</v>
      </c>
      <c r="CI13" s="60">
        <v>21454.32118363084</v>
      </c>
      <c r="CJ13" s="60">
        <v>22355.799076361185</v>
      </c>
      <c r="CK13" s="60">
        <v>23635.447038981401</v>
      </c>
      <c r="CL13" s="60">
        <v>25345.471953356762</v>
      </c>
      <c r="CM13" s="60">
        <v>27552.396215574718</v>
      </c>
      <c r="CN13" s="60">
        <v>30338.251703590264</v>
      </c>
      <c r="CO13" s="60">
        <v>33802.56518241606</v>
      </c>
      <c r="CP13" s="60">
        <v>38065.038537450753</v>
      </c>
      <c r="CQ13" s="60">
        <v>43268.925016890549</v>
      </c>
      <c r="CR13" s="60">
        <v>49585.159891671799</v>
      </c>
      <c r="CS13" s="60">
        <v>57217.344779463543</v>
      </c>
      <c r="CT13" s="60">
        <v>66407.720027281437</v>
      </c>
      <c r="CU13" s="29">
        <v>77444.294344732727</v>
      </c>
      <c r="CW13" s="8">
        <v>2.9030054644808745E-3</v>
      </c>
      <c r="CX13" s="36">
        <v>43.8</v>
      </c>
      <c r="CY13" s="36">
        <v>42.952957461502315</v>
      </c>
      <c r="CZ13" s="36">
        <v>45.66678628352048</v>
      </c>
      <c r="DA13" s="36">
        <v>0.20125261524943913</v>
      </c>
      <c r="DB13" s="36">
        <f ca="1"/>
        <v>41.509020397559013</v>
      </c>
      <c r="DC13" s="36">
        <f ca="1"/>
        <v>48.229981919423679</v>
      </c>
      <c r="DD13" s="36">
        <v>38.620901019442385</v>
      </c>
      <c r="DE13" s="36">
        <f ca="1"/>
        <v>52.369662982133789</v>
      </c>
      <c r="DF13" s="36">
        <v>43.472412289174905</v>
      </c>
    </row>
    <row r="14" spans="1:110" x14ac:dyDescent="0.25">
      <c r="A14" s="45">
        <v>57.3</v>
      </c>
      <c r="B14" s="47" t="b">
        <v>1</v>
      </c>
      <c r="D14" s="11" t="s">
        <v>589</v>
      </c>
      <c r="E14" s="15">
        <f>COUNT(_xlfn._xlws.FILTER(UV_Data,UV_Include))</f>
        <v>2928</v>
      </c>
      <c r="G14" t="str">
        <f>W2&amp;" Method Histogram"</f>
        <v>Sturges Method Histogram</v>
      </c>
      <c r="U14" s="36">
        <v>72.784615384615364</v>
      </c>
      <c r="V14" s="36">
        <v>76.838461538461516</v>
      </c>
      <c r="W14" s="9">
        <v>754</v>
      </c>
      <c r="X14" s="8">
        <v>0.14226507676377242</v>
      </c>
      <c r="Y14" s="8">
        <v>0.12270244200902125</v>
      </c>
      <c r="Z14" s="8">
        <v>1.9875760889639826E-2</v>
      </c>
      <c r="AA14" s="8">
        <f ca="1"/>
        <v>0.15053371139471866</v>
      </c>
      <c r="AB14" s="8">
        <f ca="1"/>
        <v>0.14919411178982811</v>
      </c>
      <c r="AC14" s="8">
        <v>0.13613364385770932</v>
      </c>
      <c r="AD14" s="8">
        <f ca="1"/>
        <v>0.22652934771790617</v>
      </c>
      <c r="AE14" s="8">
        <v>0.15165087287642898</v>
      </c>
      <c r="AG14" s="36">
        <v>56.921739130434759</v>
      </c>
      <c r="AH14" s="36">
        <v>59.213043478260843</v>
      </c>
      <c r="AI14" s="9">
        <v>140</v>
      </c>
      <c r="AJ14" s="8">
        <v>4.836529042650474E-2</v>
      </c>
      <c r="AK14" s="8">
        <v>5.6820089029149326E-2</v>
      </c>
      <c r="AL14" s="8">
        <v>1.4306860070783411E-2</v>
      </c>
      <c r="AM14" s="8">
        <f ca="1"/>
        <v>1.8915049520493533E-2</v>
      </c>
      <c r="AN14" s="8">
        <f ca="1"/>
        <v>4.3626959867519917E-2</v>
      </c>
      <c r="AO14" s="8">
        <v>5.1523072313508833E-2</v>
      </c>
      <c r="AP14" s="8">
        <f ca="1"/>
        <v>1.6485080758602038E-2</v>
      </c>
      <c r="AQ14" s="8">
        <v>4.5434325212165186E-2</v>
      </c>
      <c r="AS14" s="36">
        <v>52.110000000000007</v>
      </c>
      <c r="AT14" s="36">
        <v>53.866666666666674</v>
      </c>
      <c r="AU14" s="9">
        <v>69</v>
      </c>
      <c r="AV14" s="8">
        <v>1.7251553940714572E-2</v>
      </c>
      <c r="AW14" s="8">
        <v>1.9593142842205251E-2</v>
      </c>
      <c r="AX14" s="8">
        <v>1.1803398775713014E-2</v>
      </c>
      <c r="AY14" s="8">
        <f ca="1"/>
        <v>7.2808956861375659E-3</v>
      </c>
      <c r="AZ14" s="8">
        <f ca="1"/>
        <v>1.0995496925551405E-2</v>
      </c>
      <c r="BA14" s="8">
        <v>3.0306377666836415E-2</v>
      </c>
      <c r="BB14" s="8">
        <f ca="1"/>
        <v>2.856918695952291E-3</v>
      </c>
      <c r="BC14" s="8">
        <v>2.0048990020968771E-2</v>
      </c>
      <c r="BE14" s="42">
        <v>58.35257405809611</v>
      </c>
      <c r="BF14" s="60">
        <v>17352.400316668951</v>
      </c>
      <c r="BG14" s="60">
        <v>15380.272446338906</v>
      </c>
      <c r="BH14" s="60">
        <v>14295.159313521692</v>
      </c>
      <c r="BI14" s="60">
        <v>13605.841144933946</v>
      </c>
      <c r="BJ14" s="60">
        <v>13163.696275988348</v>
      </c>
      <c r="BK14" s="60">
        <v>12907.761987244221</v>
      </c>
      <c r="BL14" s="60">
        <v>12810.873255438946</v>
      </c>
      <c r="BM14" s="60">
        <v>12862.426996324155</v>
      </c>
      <c r="BN14" s="60">
        <v>13061.573441396524</v>
      </c>
      <c r="BO14" s="60">
        <v>13414.214023132774</v>
      </c>
      <c r="BP14" s="60">
        <v>13931.650414005224</v>
      </c>
      <c r="BQ14" s="60">
        <v>14630.058890000859</v>
      </c>
      <c r="BR14" s="60">
        <v>15530.437634787966</v>
      </c>
      <c r="BS14" s="60">
        <v>16658.867332535141</v>
      </c>
      <c r="BT14" s="60">
        <v>18047.013070605546</v>
      </c>
      <c r="BU14" s="60">
        <v>19732.839885383935</v>
      </c>
      <c r="BV14" s="60">
        <v>21761.53942432741</v>
      </c>
      <c r="BW14" s="60">
        <v>24186.68156082074</v>
      </c>
      <c r="BX14" s="60">
        <v>27071.617245516063</v>
      </c>
      <c r="BY14" s="29">
        <v>30491.169890082707</v>
      </c>
      <c r="CA14" s="42">
        <f ca="1"/>
        <v>71.765995716210341</v>
      </c>
      <c r="CB14" s="60">
        <v>35530.708560438034</v>
      </c>
      <c r="CC14" s="60">
        <v>23916.494350936762</v>
      </c>
      <c r="CD14" s="60">
        <v>22048.890988198869</v>
      </c>
      <c r="CE14" s="60">
        <v>21113.553934068153</v>
      </c>
      <c r="CF14" s="60">
        <v>20645.88131688011</v>
      </c>
      <c r="CG14" s="60">
        <v>20515.355410350745</v>
      </c>
      <c r="CH14" s="60">
        <v>20680.115393738644</v>
      </c>
      <c r="CI14" s="60">
        <v>21134.924130158746</v>
      </c>
      <c r="CJ14" s="60">
        <v>21894.875491045943</v>
      </c>
      <c r="CK14" s="60">
        <v>22989.420758449582</v>
      </c>
      <c r="CL14" s="60">
        <v>24460.265743698303</v>
      </c>
      <c r="CM14" s="60">
        <v>26361.048086419483</v>
      </c>
      <c r="CN14" s="60">
        <v>28758.009982344407</v>
      </c>
      <c r="CO14" s="60">
        <v>31731.351220309414</v>
      </c>
      <c r="CP14" s="60">
        <v>35377.142652468792</v>
      </c>
      <c r="CQ14" s="60">
        <v>39809.773206234044</v>
      </c>
      <c r="CR14" s="60">
        <v>45164.954985679702</v>
      </c>
      <c r="CS14" s="60">
        <v>51603.344878331314</v>
      </c>
      <c r="CT14" s="60">
        <v>59314.867840424718</v>
      </c>
      <c r="CU14" s="29">
        <v>68523.851731840303</v>
      </c>
      <c r="CW14" s="8">
        <v>3.2445355191256832E-3</v>
      </c>
      <c r="CX14" s="36">
        <v>44</v>
      </c>
      <c r="CY14" s="36">
        <v>43.301088944565819</v>
      </c>
      <c r="CZ14" s="36">
        <v>45.912933824952653</v>
      </c>
      <c r="DA14" s="36">
        <v>0.22496790554441731</v>
      </c>
      <c r="DB14" s="36">
        <f ca="1"/>
        <v>42.033706429771691</v>
      </c>
      <c r="DC14" s="36">
        <f ca="1"/>
        <v>48.480474082192956</v>
      </c>
      <c r="DD14" s="36">
        <v>38.756643178537793</v>
      </c>
      <c r="DE14" s="36">
        <f ca="1"/>
        <v>52.623283936015063</v>
      </c>
      <c r="DF14" s="36">
        <v>43.696964956266783</v>
      </c>
    </row>
    <row r="15" spans="1:110" x14ac:dyDescent="0.25">
      <c r="A15" s="45">
        <v>57</v>
      </c>
      <c r="B15" s="47" t="b">
        <v>1</v>
      </c>
      <c r="D15" s="12" t="s">
        <v>590</v>
      </c>
      <c r="E15" s="16" cm="1">
        <f t="array" ref="E15">Missing_Count(UV_Data)</f>
        <v>10</v>
      </c>
      <c r="U15" s="36">
        <v>76.838461538461516</v>
      </c>
      <c r="V15" s="36">
        <v>80.892307692307668</v>
      </c>
      <c r="W15" s="9">
        <v>343</v>
      </c>
      <c r="X15" s="8">
        <v>0.10174970084975088</v>
      </c>
      <c r="Y15" s="8">
        <v>8.8401024492131386E-2</v>
      </c>
      <c r="Z15" s="8">
        <v>1.8745251184687395E-2</v>
      </c>
      <c r="AA15" s="8">
        <f ca="1"/>
        <v>0.16471263062251507</v>
      </c>
      <c r="AB15" s="8">
        <f ca="1"/>
        <v>0.10334933235915544</v>
      </c>
      <c r="AC15" s="8">
        <v>9.7438498692737019E-2</v>
      </c>
      <c r="AD15" s="8">
        <f ca="1"/>
        <v>0.19731079110919791</v>
      </c>
      <c r="AE15" s="8">
        <v>0.1330464079860203</v>
      </c>
      <c r="AG15" s="36">
        <v>59.213043478260843</v>
      </c>
      <c r="AH15" s="36">
        <v>61.504347826086928</v>
      </c>
      <c r="AI15" s="9">
        <v>89</v>
      </c>
      <c r="AJ15" s="8">
        <v>6.2207757021700422E-2</v>
      </c>
      <c r="AK15" s="8">
        <v>7.0918324492275586E-2</v>
      </c>
      <c r="AL15" s="8">
        <v>1.3841062786387859E-2</v>
      </c>
      <c r="AM15" s="8">
        <f ca="1"/>
        <v>2.5043660532838533E-2</v>
      </c>
      <c r="AN15" s="8">
        <f ca="1"/>
        <v>6.1288678460563725E-2</v>
      </c>
      <c r="AO15" s="8">
        <v>5.6933454788937632E-2</v>
      </c>
      <c r="AP15" s="8">
        <f ca="1"/>
        <v>2.7431980661246753E-2</v>
      </c>
      <c r="AQ15" s="8">
        <v>5.4624875585450067E-2</v>
      </c>
      <c r="AS15" s="36">
        <v>53.866666666666674</v>
      </c>
      <c r="AT15" s="36">
        <v>55.623333333333342</v>
      </c>
      <c r="AU15" s="9">
        <v>81</v>
      </c>
      <c r="AV15" s="8">
        <v>2.3208181562466457E-2</v>
      </c>
      <c r="AW15" s="8">
        <v>2.7223536772056023E-2</v>
      </c>
      <c r="AX15" s="8">
        <v>1.1507641673541569E-2</v>
      </c>
      <c r="AY15" s="8">
        <f ca="1"/>
        <v>9.3293077964504874E-3</v>
      </c>
      <c r="AZ15" s="8">
        <f ca="1"/>
        <v>1.7135281200463003E-2</v>
      </c>
      <c r="BA15" s="8">
        <v>3.3486480255171813E-2</v>
      </c>
      <c r="BB15" s="8">
        <f ca="1"/>
        <v>5.0836706756240109E-3</v>
      </c>
      <c r="BC15" s="8">
        <v>2.4901234278058973E-2</v>
      </c>
      <c r="BE15" s="42">
        <v>65.634145815358124</v>
      </c>
      <c r="BF15" s="60">
        <v>17342.910698570879</v>
      </c>
      <c r="BG15" s="60">
        <v>15339.221592455684</v>
      </c>
      <c r="BH15" s="60">
        <v>14195.409605996667</v>
      </c>
      <c r="BI15" s="60">
        <v>13414.514600863102</v>
      </c>
      <c r="BJ15" s="60">
        <v>12841.354911168246</v>
      </c>
      <c r="BK15" s="60">
        <v>12407.421689784565</v>
      </c>
      <c r="BL15" s="60">
        <v>12076.825239368482</v>
      </c>
      <c r="BM15" s="60">
        <v>11828.835454488264</v>
      </c>
      <c r="BN15" s="60">
        <v>11650.811654055478</v>
      </c>
      <c r="BO15" s="60">
        <v>11534.89370306069</v>
      </c>
      <c r="BP15" s="60">
        <v>11476.290244607204</v>
      </c>
      <c r="BQ15" s="60">
        <v>11472.327760603452</v>
      </c>
      <c r="BR15" s="60">
        <v>11521.895664365846</v>
      </c>
      <c r="BS15" s="60">
        <v>11625.1130027565</v>
      </c>
      <c r="BT15" s="60">
        <v>11783.127186044096</v>
      </c>
      <c r="BU15" s="60">
        <v>11997.996073263132</v>
      </c>
      <c r="BV15" s="60">
        <v>12272.625793959251</v>
      </c>
      <c r="BW15" s="60">
        <v>12610.748141362388</v>
      </c>
      <c r="BX15" s="60">
        <v>13016.927919966498</v>
      </c>
      <c r="BY15" s="29">
        <v>13496.594551616787</v>
      </c>
      <c r="CA15" s="42">
        <f ca="1"/>
        <v>72.532476953816868</v>
      </c>
      <c r="CB15" s="60">
        <v>35530.707512833113</v>
      </c>
      <c r="CC15" s="60">
        <v>23913.233004984693</v>
      </c>
      <c r="CD15" s="60">
        <v>22034.97679941859</v>
      </c>
      <c r="CE15" s="60">
        <v>21079.670701808431</v>
      </c>
      <c r="CF15" s="60">
        <v>20580.342933207823</v>
      </c>
      <c r="CG15" s="60">
        <v>20403.562300928028</v>
      </c>
      <c r="CH15" s="60">
        <v>20503.893230758276</v>
      </c>
      <c r="CI15" s="60">
        <v>20871.720221752432</v>
      </c>
      <c r="CJ15" s="60">
        <v>21516.783237663451</v>
      </c>
      <c r="CK15" s="60">
        <v>22461.99654852994</v>
      </c>
      <c r="CL15" s="60">
        <v>23741.095440008554</v>
      </c>
      <c r="CM15" s="60">
        <v>25398.011593351428</v>
      </c>
      <c r="CN15" s="60">
        <v>27487.181999477125</v>
      </c>
      <c r="CO15" s="60">
        <v>30074.463839534557</v>
      </c>
      <c r="CP15" s="60">
        <v>33238.520539664452</v>
      </c>
      <c r="CQ15" s="60">
        <v>37072.634239693842</v>
      </c>
      <c r="CR15" s="60">
        <v>41686.947823916584</v>
      </c>
      <c r="CS15" s="60">
        <v>47211.169308732955</v>
      </c>
      <c r="CT15" s="60">
        <v>53797.793092796783</v>
      </c>
      <c r="CU15" s="29">
        <v>61625.911242391703</v>
      </c>
      <c r="CW15" s="8">
        <v>3.5860655737704919E-3</v>
      </c>
      <c r="CX15" s="36">
        <v>44.3</v>
      </c>
      <c r="CY15" s="36">
        <v>43.617686275830977</v>
      </c>
      <c r="CZ15" s="36">
        <v>46.137936779607692</v>
      </c>
      <c r="DA15" s="36">
        <v>0.24869132308090908</v>
      </c>
      <c r="DB15" s="36">
        <f ca="1"/>
        <v>42.511580279990277</v>
      </c>
      <c r="DC15" s="36">
        <f ca="1"/>
        <v>48.709051534927447</v>
      </c>
      <c r="DD15" s="36">
        <v>38.885410038616733</v>
      </c>
      <c r="DE15" s="36">
        <f ca="1"/>
        <v>52.855535208883651</v>
      </c>
      <c r="DF15" s="36">
        <v>43.905271404419992</v>
      </c>
    </row>
    <row r="16" spans="1:110" x14ac:dyDescent="0.25">
      <c r="A16" s="45">
        <v>56.7</v>
      </c>
      <c r="B16" s="47" t="b">
        <v>1</v>
      </c>
      <c r="U16" s="36">
        <v>80.892307692307668</v>
      </c>
      <c r="V16" s="36">
        <v>84.94615384615382</v>
      </c>
      <c r="W16" s="9">
        <v>196</v>
      </c>
      <c r="X16" s="8">
        <v>6.0876927517236168E-2</v>
      </c>
      <c r="Y16" s="8">
        <v>5.7489608499259659E-2</v>
      </c>
      <c r="Z16" s="8">
        <v>1.7679043530866023E-2</v>
      </c>
      <c r="AA16" s="8">
        <f ca="1"/>
        <v>0.15067667500997284</v>
      </c>
      <c r="AB16" s="8">
        <f ca="1"/>
        <v>6.0797266870072475E-2</v>
      </c>
      <c r="AC16" s="8">
        <v>5.8664722850024553E-2</v>
      </c>
      <c r="AD16" s="8">
        <f ca="1"/>
        <v>0.10620449832073697</v>
      </c>
      <c r="AE16" s="8">
        <v>9.2199258747188373E-2</v>
      </c>
      <c r="AG16" s="36">
        <v>61.504347826086928</v>
      </c>
      <c r="AH16" s="36">
        <v>63.795652173913012</v>
      </c>
      <c r="AI16" s="9">
        <v>145</v>
      </c>
      <c r="AJ16" s="8">
        <v>7.5533295355349417E-2</v>
      </c>
      <c r="AK16" s="8">
        <v>8.2266910989992781E-2</v>
      </c>
      <c r="AL16" s="8">
        <v>1.3390430752024618E-2</v>
      </c>
      <c r="AM16" s="8">
        <f ca="1"/>
        <v>3.2517815438502268E-2</v>
      </c>
      <c r="AN16" s="8">
        <f ca="1"/>
        <v>7.8760846934104317E-2</v>
      </c>
      <c r="AO16" s="8">
        <v>6.2343837264366486E-2</v>
      </c>
      <c r="AP16" s="8">
        <f ca="1"/>
        <v>4.2163931818026759E-2</v>
      </c>
      <c r="AQ16" s="8">
        <v>6.3544989443433453E-2</v>
      </c>
      <c r="AS16" s="36">
        <v>55.623333333333342</v>
      </c>
      <c r="AT16" s="36">
        <v>57.38000000000001</v>
      </c>
      <c r="AU16" s="9">
        <v>79</v>
      </c>
      <c r="AV16" s="8">
        <v>3.0180079763293177E-2</v>
      </c>
      <c r="AW16" s="8">
        <v>3.5732135488697303E-2</v>
      </c>
      <c r="AX16" s="8">
        <v>1.1219295340517688E-2</v>
      </c>
      <c r="AY16" s="8">
        <f ca="1"/>
        <v>1.182864796614088E-2</v>
      </c>
      <c r="AZ16" s="8">
        <f ca="1"/>
        <v>2.505402949010814E-2</v>
      </c>
      <c r="BA16" s="8">
        <v>3.6666582843507212E-2</v>
      </c>
      <c r="BB16" s="8">
        <f ca="1"/>
        <v>8.4361257905728442E-3</v>
      </c>
      <c r="BC16" s="8">
        <v>3.0063919449912144E-2</v>
      </c>
      <c r="BE16" s="42">
        <v>72.915717572620139</v>
      </c>
      <c r="BF16" s="60">
        <v>17343.229538930391</v>
      </c>
      <c r="BG16" s="60">
        <v>15338.875739343497</v>
      </c>
      <c r="BH16" s="60">
        <v>14191.125724193804</v>
      </c>
      <c r="BI16" s="60">
        <v>13400.866533512788</v>
      </c>
      <c r="BJ16" s="60">
        <v>12810.843138147429</v>
      </c>
      <c r="BK16" s="60">
        <v>12350.502717223872</v>
      </c>
      <c r="BL16" s="60">
        <v>11981.896337049742</v>
      </c>
      <c r="BM16" s="60">
        <v>11682.17848672676</v>
      </c>
      <c r="BN16" s="60">
        <v>11436.498353406505</v>
      </c>
      <c r="BO16" s="60">
        <v>11234.653543987997</v>
      </c>
      <c r="BP16" s="60">
        <v>11069.341029738876</v>
      </c>
      <c r="BQ16" s="60">
        <v>10935.168089755201</v>
      </c>
      <c r="BR16" s="60">
        <v>10828.057578605503</v>
      </c>
      <c r="BS16" s="60">
        <v>10744.872250742248</v>
      </c>
      <c r="BT16" s="60">
        <v>10683.167720300071</v>
      </c>
      <c r="BU16" s="60">
        <v>10641.024525402876</v>
      </c>
      <c r="BV16" s="60">
        <v>10616.930777405769</v>
      </c>
      <c r="BW16" s="60">
        <v>10609.698265985251</v>
      </c>
      <c r="BX16" s="60">
        <v>10618.401353509556</v>
      </c>
      <c r="BY16" s="29">
        <v>10642.331805487624</v>
      </c>
      <c r="CA16" s="42">
        <f ca="1"/>
        <v>73.298958191423395</v>
      </c>
      <c r="CB16" s="60">
        <v>35530.706610190966</v>
      </c>
      <c r="CC16" s="60">
        <v>23910.431385860051</v>
      </c>
      <c r="CD16" s="60">
        <v>22023.061692676984</v>
      </c>
      <c r="CE16" s="60">
        <v>21050.751476111946</v>
      </c>
      <c r="CF16" s="60">
        <v>20524.599456223161</v>
      </c>
      <c r="CG16" s="60">
        <v>20308.819625866803</v>
      </c>
      <c r="CH16" s="60">
        <v>20355.107754211003</v>
      </c>
      <c r="CI16" s="60">
        <v>20650.359537247052</v>
      </c>
      <c r="CJ16" s="60">
        <v>21200.078426541942</v>
      </c>
      <c r="CK16" s="60">
        <v>22022.041496370526</v>
      </c>
      <c r="CL16" s="60">
        <v>23143.762815496335</v>
      </c>
      <c r="CM16" s="60">
        <v>24601.649225855035</v>
      </c>
      <c r="CN16" s="60">
        <v>26441.046361766319</v>
      </c>
      <c r="CO16" s="60">
        <v>28716.83896952089</v>
      </c>
      <c r="CP16" s="60">
        <v>31494.460766139309</v>
      </c>
      <c r="CQ16" s="60">
        <v>34851.257210682503</v>
      </c>
      <c r="CR16" s="60">
        <v>38878.190215054718</v>
      </c>
      <c r="CS16" s="60">
        <v>43681.900788821353</v>
      </c>
      <c r="CT16" s="60">
        <v>49387.164141036774</v>
      </c>
      <c r="CU16" s="29">
        <v>56139.786649539645</v>
      </c>
      <c r="CW16" s="8">
        <v>3.9275956284153006E-3</v>
      </c>
      <c r="CX16" s="36">
        <v>44.3</v>
      </c>
      <c r="CY16" s="36">
        <v>43.908287051483057</v>
      </c>
      <c r="CZ16" s="36">
        <v>46.345434643297743</v>
      </c>
      <c r="DA16" s="36">
        <v>0.2724228734312511</v>
      </c>
      <c r="DB16" s="36">
        <f ca="1"/>
        <v>42.950735686939829</v>
      </c>
      <c r="DC16" s="36">
        <f ca="1"/>
        <v>48.919510781783977</v>
      </c>
      <c r="DD16" s="36">
        <v>39.008177752459645</v>
      </c>
      <c r="DE16" s="36">
        <f ca="1"/>
        <v>53.070039143603957</v>
      </c>
      <c r="DF16" s="36">
        <v>44.099916139590114</v>
      </c>
    </row>
    <row r="17" spans="1:110" x14ac:dyDescent="0.25">
      <c r="A17" s="45">
        <v>56.2</v>
      </c>
      <c r="B17" s="47" t="b">
        <v>1</v>
      </c>
      <c r="U17" s="36">
        <v>84.94615384615382</v>
      </c>
      <c r="V17" s="36">
        <v>89</v>
      </c>
      <c r="W17" s="9">
        <v>57</v>
      </c>
      <c r="X17" s="8">
        <v>3.0468163437990525E-2</v>
      </c>
      <c r="Y17" s="8">
        <v>3.4262318782969259E-2</v>
      </c>
      <c r="Z17" s="8">
        <v>1.6673480503775373E-2</v>
      </c>
      <c r="AA17" s="8">
        <f ca="1"/>
        <v>0.10848854374402284</v>
      </c>
      <c r="AB17" s="8">
        <f ca="1"/>
        <v>3.0839264461232974E-2</v>
      </c>
      <c r="AC17" s="8">
        <v>1.9890947007311865E-2</v>
      </c>
      <c r="AD17" s="8">
        <f ca="1"/>
        <v>1.7337876331511182E-2</v>
      </c>
      <c r="AE17" s="8">
        <v>3.1637983356831101E-2</v>
      </c>
      <c r="AG17" s="36">
        <v>63.795652173913012</v>
      </c>
      <c r="AH17" s="36">
        <v>66.086956521739097</v>
      </c>
      <c r="AI17" s="9">
        <v>173</v>
      </c>
      <c r="AJ17" s="8">
        <v>8.657960602032988E-2</v>
      </c>
      <c r="AK17" s="8">
        <v>8.936052331779154E-2</v>
      </c>
      <c r="AL17" s="8">
        <v>1.2954470223276893E-2</v>
      </c>
      <c r="AM17" s="8">
        <f ca="1"/>
        <v>4.1342872908197048E-2</v>
      </c>
      <c r="AN17" s="8">
        <f ca="1"/>
        <v>9.3172242541471523E-2</v>
      </c>
      <c r="AO17" s="8">
        <v>6.7754219739795341E-2</v>
      </c>
      <c r="AP17" s="8">
        <f ca="1"/>
        <v>6.0312457410347381E-2</v>
      </c>
      <c r="AQ17" s="8">
        <v>7.1722934255870729E-2</v>
      </c>
      <c r="AS17" s="36">
        <v>57.38000000000001</v>
      </c>
      <c r="AT17" s="36">
        <v>59.136666666666677</v>
      </c>
      <c r="AU17" s="9">
        <v>113</v>
      </c>
      <c r="AV17" s="8">
        <v>3.7937269279732261E-2</v>
      </c>
      <c r="AW17" s="8">
        <v>4.4519733807892051E-2</v>
      </c>
      <c r="AX17" s="8">
        <v>1.0938174085414198E-2</v>
      </c>
      <c r="AY17" s="8">
        <f ca="1"/>
        <v>1.4838827543057286E-2</v>
      </c>
      <c r="AZ17" s="8">
        <f ca="1"/>
        <v>3.4502604312411422E-2</v>
      </c>
      <c r="BA17" s="8">
        <v>3.9846685431842582E-2</v>
      </c>
      <c r="BB17" s="8">
        <f ca="1"/>
        <v>1.3182544831464516E-2</v>
      </c>
      <c r="BC17" s="8">
        <v>3.5418100256404211E-2</v>
      </c>
      <c r="BE17" s="42">
        <v>80.197289329882153</v>
      </c>
      <c r="BF17" s="60">
        <v>17350.315976551938</v>
      </c>
      <c r="BG17" s="60">
        <v>15365.185524494713</v>
      </c>
      <c r="BH17" s="60">
        <v>14246.197023378003</v>
      </c>
      <c r="BI17" s="60">
        <v>13492.137098704543</v>
      </c>
      <c r="BJ17" s="60">
        <v>12944.038620721645</v>
      </c>
      <c r="BK17" s="60">
        <v>12529.939601428445</v>
      </c>
      <c r="BL17" s="60">
        <v>12210.718369142309</v>
      </c>
      <c r="BM17" s="60">
        <v>11962.54109654545</v>
      </c>
      <c r="BN17" s="60">
        <v>11769.712225494473</v>
      </c>
      <c r="BO17" s="60">
        <v>11621.295941628829</v>
      </c>
      <c r="BP17" s="60">
        <v>11509.341516985634</v>
      </c>
      <c r="BQ17" s="60">
        <v>11427.873790585887</v>
      </c>
      <c r="BR17" s="60">
        <v>11372.281950716699</v>
      </c>
      <c r="BS17" s="60">
        <v>11338.93045260392</v>
      </c>
      <c r="BT17" s="60">
        <v>11324.9009520407</v>
      </c>
      <c r="BU17" s="60">
        <v>11327.81517988978</v>
      </c>
      <c r="BV17" s="60">
        <v>11345.709811700788</v>
      </c>
      <c r="BW17" s="60">
        <v>11376.945867842611</v>
      </c>
      <c r="BX17" s="60">
        <v>11420.141711795764</v>
      </c>
      <c r="BY17" s="29">
        <v>11474.122581240879</v>
      </c>
      <c r="CA17" s="42">
        <f ca="1"/>
        <v>74.065439429029922</v>
      </c>
      <c r="CB17" s="60">
        <v>35530.705821697673</v>
      </c>
      <c r="CC17" s="60">
        <v>23907.990661084408</v>
      </c>
      <c r="CD17" s="60">
        <v>22012.710814432965</v>
      </c>
      <c r="CE17" s="60">
        <v>21025.703181145254</v>
      </c>
      <c r="CF17" s="60">
        <v>20476.466657207297</v>
      </c>
      <c r="CG17" s="60">
        <v>20227.27554770407</v>
      </c>
      <c r="CH17" s="60">
        <v>20227.47789152537</v>
      </c>
      <c r="CI17" s="60">
        <v>20461.132238894304</v>
      </c>
      <c r="CJ17" s="60">
        <v>20930.318421141215</v>
      </c>
      <c r="CK17" s="60">
        <v>21648.687718594832</v>
      </c>
      <c r="CL17" s="60">
        <v>22638.788391443228</v>
      </c>
      <c r="CM17" s="60">
        <v>23931.057327158258</v>
      </c>
      <c r="CN17" s="60">
        <v>25563.670724012369</v>
      </c>
      <c r="CO17" s="60">
        <v>27582.912051403164</v>
      </c>
      <c r="CP17" s="60">
        <v>30043.905636784595</v>
      </c>
      <c r="CQ17" s="60">
        <v>33011.651099147282</v>
      </c>
      <c r="CR17" s="60">
        <v>36562.338008436367</v>
      </c>
      <c r="CS17" s="60">
        <v>40784.945352692266</v>
      </c>
      <c r="CT17" s="60">
        <v>45783.146838163069</v>
      </c>
      <c r="CU17" s="29">
        <v>51677.555472722321</v>
      </c>
      <c r="CW17" s="8">
        <v>4.2691256830601097E-3</v>
      </c>
      <c r="CX17" s="36">
        <v>44.5</v>
      </c>
      <c r="CY17" s="36">
        <v>44.177070918401306</v>
      </c>
      <c r="CZ17" s="36">
        <v>46.538185200707851</v>
      </c>
      <c r="DA17" s="36">
        <v>0.29616256217351278</v>
      </c>
      <c r="DB17" s="36">
        <f ca="1"/>
        <v>43.357304046238866</v>
      </c>
      <c r="DC17" s="36">
        <f ca="1"/>
        <v>49.114725028560272</v>
      </c>
      <c r="DD17" s="36">
        <v>39.125714034186679</v>
      </c>
      <c r="DE17" s="36">
        <f ca="1"/>
        <v>53.269549825716155</v>
      </c>
      <c r="DF17" s="36">
        <v>44.282888053962679</v>
      </c>
    </row>
    <row r="18" spans="1:110" x14ac:dyDescent="0.25">
      <c r="A18" s="45">
        <v>55.3</v>
      </c>
      <c r="B18" s="47" t="b">
        <v>1</v>
      </c>
      <c r="U18" s="36"/>
      <c r="V18" s="36"/>
      <c r="W18" s="9"/>
      <c r="X18" s="8"/>
      <c r="Y18" s="8"/>
      <c r="Z18" s="8"/>
      <c r="AA18" s="8"/>
      <c r="AB18" s="8"/>
      <c r="AC18" s="8"/>
      <c r="AD18" s="8"/>
      <c r="AE18" s="8"/>
      <c r="AG18" s="36">
        <v>66.086956521739097</v>
      </c>
      <c r="AH18" s="36">
        <v>68.378260869565182</v>
      </c>
      <c r="AI18" s="9">
        <v>200</v>
      </c>
      <c r="AJ18" s="8">
        <v>9.3686314891138101E-2</v>
      </c>
      <c r="AK18" s="8">
        <v>9.1488402299155669E-2</v>
      </c>
      <c r="AL18" s="8">
        <v>1.2532703530869993E-2</v>
      </c>
      <c r="AM18" s="8">
        <f ca="1"/>
        <v>5.135431989121611E-2</v>
      </c>
      <c r="AN18" s="8">
        <f ca="1"/>
        <v>0.10203994333267508</v>
      </c>
      <c r="AO18" s="8">
        <v>7.3164602215224139E-2</v>
      </c>
      <c r="AP18" s="8">
        <f ca="1"/>
        <v>8.0631629904815899E-2</v>
      </c>
      <c r="AQ18" s="8">
        <v>7.8653758573123511E-2</v>
      </c>
      <c r="AS18" s="36">
        <v>59.136666666666677</v>
      </c>
      <c r="AT18" s="36">
        <v>60.893333333333345</v>
      </c>
      <c r="AU18" s="9">
        <v>64</v>
      </c>
      <c r="AV18" s="8">
        <v>4.6097587541639645E-2</v>
      </c>
      <c r="AW18" s="8">
        <v>5.2882325480512166E-2</v>
      </c>
      <c r="AX18" s="8">
        <v>1.066409686985792E-2</v>
      </c>
      <c r="AY18" s="8">
        <f ca="1"/>
        <v>1.8413239218010025E-2</v>
      </c>
      <c r="AZ18" s="8">
        <f ca="1"/>
        <v>4.4910163252629628E-2</v>
      </c>
      <c r="BA18" s="8">
        <v>4.3026788020178064E-2</v>
      </c>
      <c r="BB18" s="8">
        <f ca="1"/>
        <v>1.9537290141531723E-2</v>
      </c>
      <c r="BC18" s="8">
        <v>4.0829549702079165E-2</v>
      </c>
      <c r="BE18" s="42">
        <v>87.478861087144168</v>
      </c>
      <c r="BF18" s="60">
        <v>17362.162176881207</v>
      </c>
      <c r="BG18" s="60">
        <v>15409.27469724157</v>
      </c>
      <c r="BH18" s="60">
        <v>14338.82645802049</v>
      </c>
      <c r="BI18" s="60">
        <v>13646.410925555716</v>
      </c>
      <c r="BJ18" s="60">
        <v>13170.558305882463</v>
      </c>
      <c r="BK18" s="60">
        <v>12837.332488509173</v>
      </c>
      <c r="BL18" s="60">
        <v>12606.044239237634</v>
      </c>
      <c r="BM18" s="60">
        <v>12451.606496123841</v>
      </c>
      <c r="BN18" s="60">
        <v>12357.314775388488</v>
      </c>
      <c r="BO18" s="60">
        <v>12311.415267705783</v>
      </c>
      <c r="BP18" s="60">
        <v>12305.289310631519</v>
      </c>
      <c r="BQ18" s="60">
        <v>12332.412433634838</v>
      </c>
      <c r="BR18" s="60">
        <v>12387.71884674337</v>
      </c>
      <c r="BS18" s="60">
        <v>12467.19349099628</v>
      </c>
      <c r="BT18" s="60">
        <v>12567.599243697823</v>
      </c>
      <c r="BU18" s="60">
        <v>12686.288233903893</v>
      </c>
      <c r="BV18" s="60">
        <v>12821.067590021739</v>
      </c>
      <c r="BW18" s="60">
        <v>12970.101599823785</v>
      </c>
      <c r="BX18" s="60">
        <v>13131.838928308307</v>
      </c>
      <c r="BY18" s="29">
        <v>13304.957505756649</v>
      </c>
      <c r="CA18" s="42">
        <f ca="1"/>
        <v>74.831920666636449</v>
      </c>
      <c r="CB18" s="60">
        <v>35530.70512512311</v>
      </c>
      <c r="CC18" s="60">
        <v>23905.839742416498</v>
      </c>
      <c r="CD18" s="60">
        <v>22003.61236597579</v>
      </c>
      <c r="CE18" s="60">
        <v>21003.744668468127</v>
      </c>
      <c r="CF18" s="60">
        <v>20434.389088854066</v>
      </c>
      <c r="CG18" s="60">
        <v>20156.197160613177</v>
      </c>
      <c r="CH18" s="60">
        <v>20116.564289530947</v>
      </c>
      <c r="CI18" s="60">
        <v>20297.202973224696</v>
      </c>
      <c r="CJ18" s="60">
        <v>20697.37817515881</v>
      </c>
      <c r="CK18" s="60">
        <v>21327.368104784415</v>
      </c>
      <c r="CL18" s="60">
        <v>22205.683828887253</v>
      </c>
      <c r="CM18" s="60">
        <v>23357.935474281763</v>
      </c>
      <c r="CN18" s="60">
        <v>24816.534414182199</v>
      </c>
      <c r="CO18" s="60">
        <v>26620.885523921486</v>
      </c>
      <c r="CP18" s="60">
        <v>28817.912962447092</v>
      </c>
      <c r="CQ18" s="60">
        <v>31462.848938031042</v>
      </c>
      <c r="CR18" s="60">
        <v>34620.258055522478</v>
      </c>
      <c r="CS18" s="60">
        <v>38365.293845364911</v>
      </c>
      <c r="CT18" s="60">
        <v>42785.199108457222</v>
      </c>
      <c r="CU18" s="29">
        <v>47981.072479787792</v>
      </c>
      <c r="CW18" s="8">
        <v>4.6106557377049179E-3</v>
      </c>
      <c r="CX18" s="36">
        <v>44.5</v>
      </c>
      <c r="CY18" s="36">
        <v>44.427272331522346</v>
      </c>
      <c r="CZ18" s="36">
        <v>46.718330252724229</v>
      </c>
      <c r="DA18" s="36">
        <v>0.31991039489148132</v>
      </c>
      <c r="DB18" s="36">
        <f ca="1"/>
        <v>43.736045663784516</v>
      </c>
      <c r="DC18" s="36">
        <f ca="1"/>
        <v>49.296923188224035</v>
      </c>
      <c r="DD18" s="36">
        <v>39.238635611458378</v>
      </c>
      <c r="DE18" s="36">
        <f ca="1"/>
        <v>53.456212655237863</v>
      </c>
      <c r="DF18" s="36">
        <v>44.455753577699909</v>
      </c>
    </row>
    <row r="19" spans="1:110" x14ac:dyDescent="0.25">
      <c r="A19" s="45">
        <v>54.8</v>
      </c>
      <c r="B19" s="47" t="b">
        <v>1</v>
      </c>
      <c r="U19" s="36"/>
      <c r="V19" s="36"/>
      <c r="W19" s="9"/>
      <c r="X19" s="8"/>
      <c r="Y19" s="8"/>
      <c r="Z19" s="8"/>
      <c r="AA19" s="8"/>
      <c r="AB19" s="8"/>
      <c r="AC19" s="8"/>
      <c r="AD19" s="8"/>
      <c r="AE19" s="8"/>
      <c r="AG19" s="36">
        <v>68.378260869565182</v>
      </c>
      <c r="AH19" s="36">
        <v>70.669565217391266</v>
      </c>
      <c r="AI19" s="9">
        <v>164</v>
      </c>
      <c r="AJ19" s="8">
        <v>9.5701807784132953E-2</v>
      </c>
      <c r="AK19" s="8">
        <v>8.8795933533239002E-2</v>
      </c>
      <c r="AL19" s="8">
        <v>1.2124668557302654E-2</v>
      </c>
      <c r="AM19" s="8">
        <f ca="1"/>
        <v>6.213972399044923E-2</v>
      </c>
      <c r="AN19" s="8">
        <f ca="1"/>
        <v>0.10398714843190693</v>
      </c>
      <c r="AO19" s="8">
        <v>7.8574984690653049E-2</v>
      </c>
      <c r="AP19" s="8">
        <f ca="1"/>
        <v>0.10087783146629464</v>
      </c>
      <c r="AQ19" s="8">
        <v>8.3810521146229111E-2</v>
      </c>
      <c r="AS19" s="36">
        <v>60.893333333333345</v>
      </c>
      <c r="AT19" s="36">
        <v>62.650000000000013</v>
      </c>
      <c r="AU19" s="9">
        <v>100</v>
      </c>
      <c r="AV19" s="8">
        <v>5.4144806063483264E-2</v>
      </c>
      <c r="AW19" s="8">
        <v>6.0120981132341711E-2</v>
      </c>
      <c r="AX19" s="8">
        <v>1.0396887191744142E-2</v>
      </c>
      <c r="AY19" s="8">
        <f ca="1"/>
        <v>2.2591125970149895E-2</v>
      </c>
      <c r="AZ19" s="8">
        <f ca="1"/>
        <v>5.5431374670943223E-2</v>
      </c>
      <c r="BA19" s="8">
        <v>4.6206890608513407E-2</v>
      </c>
      <c r="BB19" s="8">
        <f ca="1"/>
        <v>2.7608734888766175E-2</v>
      </c>
      <c r="BC19" s="8">
        <v>4.6150481845217861E-2</v>
      </c>
      <c r="BE19" s="42">
        <v>94.760432844406182</v>
      </c>
      <c r="BF19" s="60">
        <v>17377.399132055358</v>
      </c>
      <c r="BG19" s="60">
        <v>15465.337755523633</v>
      </c>
      <c r="BH19" s="60">
        <v>14455.354425387595</v>
      </c>
      <c r="BI19" s="60">
        <v>13838.540513484299</v>
      </c>
      <c r="BJ19" s="60">
        <v>13449.999056252029</v>
      </c>
      <c r="BK19" s="60">
        <v>13213.16920845148</v>
      </c>
      <c r="BL19" s="60">
        <v>13085.33958038426</v>
      </c>
      <c r="BM19" s="60">
        <v>13039.856210270096</v>
      </c>
      <c r="BN19" s="60">
        <v>13058.793798279024</v>
      </c>
      <c r="BO19" s="60">
        <v>13129.442459333342</v>
      </c>
      <c r="BP19" s="60">
        <v>13242.431242545897</v>
      </c>
      <c r="BQ19" s="60">
        <v>13390.641234603872</v>
      </c>
      <c r="BR19" s="60">
        <v>13568.53521260402</v>
      </c>
      <c r="BS19" s="60">
        <v>13771.723117434292</v>
      </c>
      <c r="BT19" s="60">
        <v>13996.668856350463</v>
      </c>
      <c r="BU19" s="60">
        <v>14240.485857495352</v>
      </c>
      <c r="BV19" s="60">
        <v>14500.790566003841</v>
      </c>
      <c r="BW19" s="60">
        <v>14775.595021555186</v>
      </c>
      <c r="BX19" s="60">
        <v>15063.226535833228</v>
      </c>
      <c r="BY19" s="29">
        <v>15362.266612094216</v>
      </c>
      <c r="CA19" s="42">
        <f ca="1"/>
        <v>75.598401904242976</v>
      </c>
      <c r="CB19" s="60">
        <v>35530.704503945439</v>
      </c>
      <c r="CC19" s="60">
        <v>23903.925936239248</v>
      </c>
      <c r="CD19" s="60">
        <v>21995.535886999271</v>
      </c>
      <c r="CE19" s="60">
        <v>20984.300305737706</v>
      </c>
      <c r="CF19" s="60">
        <v>20397.224168250006</v>
      </c>
      <c r="CG19" s="60">
        <v>20093.583625953932</v>
      </c>
      <c r="CH19" s="60">
        <v>20019.128031933491</v>
      </c>
      <c r="CI19" s="60">
        <v>20153.602671712764</v>
      </c>
      <c r="CJ19" s="60">
        <v>20493.924544836183</v>
      </c>
      <c r="CK19" s="60">
        <v>21047.572844966868</v>
      </c>
      <c r="CL19" s="60">
        <v>21829.725681730426</v>
      </c>
      <c r="CM19" s="60">
        <v>22862.028597099001</v>
      </c>
      <c r="CN19" s="60">
        <v>24172.181680178561</v>
      </c>
      <c r="CO19" s="60">
        <v>25793.99633144405</v>
      </c>
      <c r="CP19" s="60">
        <v>27767.761575996112</v>
      </c>
      <c r="CQ19" s="60">
        <v>30140.845216306599</v>
      </c>
      <c r="CR19" s="60">
        <v>32968.497538770098</v>
      </c>
      <c r="CS19" s="60">
        <v>36314.848454808147</v>
      </c>
      <c r="CT19" s="60">
        <v>40254.103012731837</v>
      </c>
      <c r="CU19" s="29">
        <v>44871.949841279085</v>
      </c>
      <c r="CW19" s="8">
        <v>4.9521857923497271E-3</v>
      </c>
      <c r="CX19" s="36">
        <v>44.6</v>
      </c>
      <c r="CY19" s="36">
        <v>44.661447102966818</v>
      </c>
      <c r="CZ19" s="36">
        <v>46.887567823240957</v>
      </c>
      <c r="DA19" s="36">
        <v>0.34366637717471549</v>
      </c>
      <c r="DB19" s="36">
        <f ca="1"/>
        <v>44.09073305050326</v>
      </c>
      <c r="DC19" s="36">
        <f ca="1"/>
        <v>49.467870495074919</v>
      </c>
      <c r="DD19" s="36">
        <v>39.347446791452832</v>
      </c>
      <c r="DE19" s="36">
        <f ca="1"/>
        <v>53.631733149426985</v>
      </c>
      <c r="DF19" s="36">
        <v>44.619770565678344</v>
      </c>
    </row>
    <row r="20" spans="1:110" x14ac:dyDescent="0.25">
      <c r="A20" s="45">
        <v>77.8</v>
      </c>
      <c r="B20" s="47" t="b">
        <v>1</v>
      </c>
      <c r="U20" s="36"/>
      <c r="V20" s="36"/>
      <c r="W20" s="9"/>
      <c r="X20" s="8"/>
      <c r="Y20" s="8"/>
      <c r="Z20" s="8"/>
      <c r="AA20" s="8"/>
      <c r="AB20" s="8"/>
      <c r="AC20" s="8"/>
      <c r="AD20" s="8"/>
      <c r="AE20" s="8"/>
      <c r="AG20" s="36">
        <v>70.669565217391266</v>
      </c>
      <c r="AH20" s="36">
        <v>72.960869565217351</v>
      </c>
      <c r="AI20" s="9">
        <v>308</v>
      </c>
      <c r="AJ20" s="8">
        <v>9.2288497461393892E-2</v>
      </c>
      <c r="AK20" s="8">
        <v>8.2118864109272049E-2</v>
      </c>
      <c r="AL20" s="8">
        <v>1.1729918230519054E-2</v>
      </c>
      <c r="AM20" s="8">
        <f ca="1"/>
        <v>7.2966911396093515E-2</v>
      </c>
      <c r="AN20" s="8">
        <f ca="1"/>
        <v>9.9065168282914895E-2</v>
      </c>
      <c r="AO20" s="8">
        <v>8.3985367166081737E-2</v>
      </c>
      <c r="AP20" s="8">
        <f ca="1"/>
        <v>0.11788754762134274</v>
      </c>
      <c r="AQ20" s="8">
        <v>8.6657850101833689E-2</v>
      </c>
      <c r="AS20" s="36">
        <v>62.650000000000013</v>
      </c>
      <c r="AT20" s="36">
        <v>64.40666666666668</v>
      </c>
      <c r="AU20" s="9">
        <v>125</v>
      </c>
      <c r="AV20" s="8">
        <v>6.147547659618563E-2</v>
      </c>
      <c r="AW20" s="8">
        <v>6.5648351787533366E-2</v>
      </c>
      <c r="AX20" s="8">
        <v>1.0136372971572327E-2</v>
      </c>
      <c r="AY20" s="8">
        <f ca="1"/>
        <v>2.738734246260191E-2</v>
      </c>
      <c r="AZ20" s="8">
        <f ca="1"/>
        <v>6.5068145091563084E-2</v>
      </c>
      <c r="BA20" s="8">
        <v>4.9386993196848805E-2</v>
      </c>
      <c r="BB20" s="8">
        <f ca="1"/>
        <v>3.7343949588588499E-2</v>
      </c>
      <c r="BC20" s="8">
        <v>5.12213435681593E-2</v>
      </c>
      <c r="BE20" s="42">
        <v>102.0420046016682</v>
      </c>
      <c r="BF20" s="60">
        <v>17395.068693623631</v>
      </c>
      <c r="BG20" s="60">
        <v>15529.470677066429</v>
      </c>
      <c r="BH20" s="60">
        <v>14586.963952637321</v>
      </c>
      <c r="BI20" s="60">
        <v>14052.956185128709</v>
      </c>
      <c r="BJ20" s="60">
        <v>13758.379303182084</v>
      </c>
      <c r="BK20" s="60">
        <v>13623.598730032716</v>
      </c>
      <c r="BL20" s="60">
        <v>13603.630004551042</v>
      </c>
      <c r="BM20" s="60">
        <v>13670.133526077043</v>
      </c>
      <c r="BN20" s="60">
        <v>13803.931674225367</v>
      </c>
      <c r="BO20" s="60">
        <v>13991.383520459773</v>
      </c>
      <c r="BP20" s="60">
        <v>14222.426413144278</v>
      </c>
      <c r="BQ20" s="60">
        <v>14489.428810978316</v>
      </c>
      <c r="BR20" s="60">
        <v>14786.47534486664</v>
      </c>
      <c r="BS20" s="60">
        <v>15108.899114134283</v>
      </c>
      <c r="BT20" s="60">
        <v>15452.963670298366</v>
      </c>
      <c r="BU20" s="60">
        <v>15815.63991032167</v>
      </c>
      <c r="BV20" s="60">
        <v>16194.445474767364</v>
      </c>
      <c r="BW20" s="60">
        <v>16587.326629196996</v>
      </c>
      <c r="BX20" s="60">
        <v>16992.569796008556</v>
      </c>
      <c r="BY20" s="29">
        <v>17408.734251276732</v>
      </c>
      <c r="CA20" s="42">
        <f ca="1"/>
        <v>76.364883141849504</v>
      </c>
      <c r="CB20" s="60">
        <v>35530.703945577436</v>
      </c>
      <c r="CC20" s="60">
        <v>23902.209196957981</v>
      </c>
      <c r="CD20" s="60">
        <v>21988.306690632959</v>
      </c>
      <c r="CE20" s="60">
        <v>20966.934969350674</v>
      </c>
      <c r="CF20" s="60">
        <v>20364.110709595177</v>
      </c>
      <c r="CG20" s="60">
        <v>20037.93144172314</v>
      </c>
      <c r="CH20" s="60">
        <v>19932.742963179757</v>
      </c>
      <c r="CI20" s="60">
        <v>20026.621382581332</v>
      </c>
      <c r="CJ20" s="60">
        <v>20314.501100352965</v>
      </c>
      <c r="CK20" s="60">
        <v>20801.509158072211</v>
      </c>
      <c r="CL20" s="60">
        <v>21500.036079906899</v>
      </c>
      <c r="CM20" s="60">
        <v>22428.427100914778</v>
      </c>
      <c r="CN20" s="60">
        <v>23610.478650365483</v>
      </c>
      <c r="CO20" s="60">
        <v>25075.388881778381</v>
      </c>
      <c r="CP20" s="60">
        <v>26857.999512747141</v>
      </c>
      <c r="CQ20" s="60">
        <v>28999.251189060666</v>
      </c>
      <c r="CR20" s="60">
        <v>31546.816499549514</v>
      </c>
      <c r="CS20" s="60">
        <v>34555.897338231916</v>
      </c>
      <c r="CT20" s="60">
        <v>38090.186671371055</v>
      </c>
      <c r="CU20" s="29">
        <v>42223.003583172191</v>
      </c>
      <c r="CW20" s="8">
        <v>5.2937158469945353E-3</v>
      </c>
      <c r="CX20" s="36">
        <v>44.6</v>
      </c>
      <c r="CY20" s="36">
        <v>44.88165089638769</v>
      </c>
      <c r="CZ20" s="36">
        <v>47.047267851804328</v>
      </c>
      <c r="DA20" s="36">
        <v>0.36743051461853049</v>
      </c>
      <c r="DB20" s="36">
        <f ca="1"/>
        <v>44.424408487311439</v>
      </c>
      <c r="DC20" s="36">
        <f ca="1"/>
        <v>49.628989723343807</v>
      </c>
      <c r="DD20" s="36">
        <v>39.452566216202882</v>
      </c>
      <c r="DE20" s="36">
        <f ca="1"/>
        <v>53.797490704053018</v>
      </c>
      <c r="DF20" s="36">
        <v>44.775965848447804</v>
      </c>
    </row>
    <row r="21" spans="1:110" x14ac:dyDescent="0.25">
      <c r="A21" s="45">
        <v>77.5</v>
      </c>
      <c r="B21" s="47" t="b">
        <v>1</v>
      </c>
      <c r="U21" s="36"/>
      <c r="V21" s="36"/>
      <c r="W21" s="9"/>
      <c r="X21" s="8"/>
      <c r="Y21" s="8"/>
      <c r="Z21" s="8"/>
      <c r="AA21" s="8"/>
      <c r="AB21" s="8"/>
      <c r="AC21" s="8"/>
      <c r="AD21" s="8"/>
      <c r="AE21" s="8"/>
      <c r="AG21" s="36">
        <v>72.960869565217351</v>
      </c>
      <c r="AH21" s="36">
        <v>75.252173913043436</v>
      </c>
      <c r="AI21" s="9">
        <v>513</v>
      </c>
      <c r="AJ21" s="8">
        <v>8.4015309646821579E-2</v>
      </c>
      <c r="AK21" s="8">
        <v>7.2691124007105201E-2</v>
      </c>
      <c r="AL21" s="8">
        <v>1.1348020034064765E-2</v>
      </c>
      <c r="AM21" s="8">
        <f ca="1"/>
        <v>8.2750111687797057E-2</v>
      </c>
      <c r="AN21" s="8">
        <f ca="1"/>
        <v>8.8595992022523662E-2</v>
      </c>
      <c r="AO21" s="8">
        <v>8.0798362007904134E-2</v>
      </c>
      <c r="AP21" s="8">
        <f ca="1"/>
        <v>0.12794085636761471</v>
      </c>
      <c r="AQ21" s="8">
        <v>8.6669219376275808E-2</v>
      </c>
      <c r="AS21" s="36">
        <v>64.40666666666668</v>
      </c>
      <c r="AT21" s="36">
        <v>66.163333333333341</v>
      </c>
      <c r="AU21" s="9">
        <v>131</v>
      </c>
      <c r="AV21" s="8">
        <v>6.747043673779729E-2</v>
      </c>
      <c r="AW21" s="8">
        <v>6.9068566223591754E-2</v>
      </c>
      <c r="AX21" s="8">
        <v>9.8823864416272E-3</v>
      </c>
      <c r="AY21" s="8">
        <f ca="1"/>
        <v>3.2779412738649594E-2</v>
      </c>
      <c r="AZ21" s="8">
        <f ca="1"/>
        <v>7.2838781545601361E-2</v>
      </c>
      <c r="BA21" s="8">
        <v>5.2567095785184037E-2</v>
      </c>
      <c r="BB21" s="8">
        <f ca="1"/>
        <v>4.8476994300951717E-2</v>
      </c>
      <c r="BC21" s="8">
        <v>5.587272851788172E-2</v>
      </c>
      <c r="BE21" s="42">
        <v>109.32357635893021</v>
      </c>
      <c r="BF21" s="60">
        <v>17414.485692419472</v>
      </c>
      <c r="BG21" s="60">
        <v>15598.988650895672</v>
      </c>
      <c r="BH21" s="60">
        <v>14727.830032623964</v>
      </c>
      <c r="BI21" s="60">
        <v>14279.784301372332</v>
      </c>
      <c r="BJ21" s="60">
        <v>14081.11083251504</v>
      </c>
      <c r="BK21" s="60">
        <v>14048.880205348041</v>
      </c>
      <c r="BL21" s="60">
        <v>14135.785515467356</v>
      </c>
      <c r="BM21" s="60">
        <v>14311.853778181612</v>
      </c>
      <c r="BN21" s="60">
        <v>14556.763907307441</v>
      </c>
      <c r="BO21" s="60">
        <v>14856.080734880203</v>
      </c>
      <c r="BP21" s="60">
        <v>15199.196705010829</v>
      </c>
      <c r="BQ21" s="60">
        <v>15578.113457404121</v>
      </c>
      <c r="BR21" s="60">
        <v>15986.67585732571</v>
      </c>
      <c r="BS21" s="60">
        <v>16420.067610204791</v>
      </c>
      <c r="BT21" s="60">
        <v>16874.466803337702</v>
      </c>
      <c r="BU21" s="60">
        <v>17346.803700247598</v>
      </c>
      <c r="BV21" s="60">
        <v>17834.586330684135</v>
      </c>
      <c r="BW21" s="60">
        <v>18335.772391970411</v>
      </c>
      <c r="BX21" s="60">
        <v>18848.673580798644</v>
      </c>
      <c r="BY21" s="29">
        <v>19371.883115017379</v>
      </c>
      <c r="CA21" s="42">
        <f ca="1"/>
        <v>77.131364379456031</v>
      </c>
      <c r="CB21" s="60">
        <v>35530.703440227961</v>
      </c>
      <c r="CC21" s="60">
        <v>23900.658443876044</v>
      </c>
      <c r="CD21" s="60">
        <v>21981.789522138177</v>
      </c>
      <c r="CE21" s="60">
        <v>20951.312609724795</v>
      </c>
      <c r="CF21" s="60">
        <v>20334.385381564258</v>
      </c>
      <c r="CG21" s="60">
        <v>19988.0857528911</v>
      </c>
      <c r="CH21" s="60">
        <v>19855.550930254536</v>
      </c>
      <c r="CI21" s="60">
        <v>19913.426260451684</v>
      </c>
      <c r="CJ21" s="60">
        <v>20154.95437912803</v>
      </c>
      <c r="CK21" s="60">
        <v>20583.264155791432</v>
      </c>
      <c r="CL21" s="60">
        <v>21208.388470540562</v>
      </c>
      <c r="CM21" s="60">
        <v>22045.893451882417</v>
      </c>
      <c r="CN21" s="60">
        <v>23116.302572558947</v>
      </c>
      <c r="CO21" s="60">
        <v>24444.96268487507</v>
      </c>
      <c r="CP21" s="60">
        <v>26062.187271054008</v>
      </c>
      <c r="CQ21" s="60">
        <v>28003.596813748914</v>
      </c>
      <c r="CR21" s="60">
        <v>30310.617730346537</v>
      </c>
      <c r="CS21" s="60">
        <v>33031.123451638749</v>
      </c>
      <c r="CT21" s="60">
        <v>36220.214084040104</v>
      </c>
      <c r="CU21" s="29">
        <v>39941.139327891171</v>
      </c>
      <c r="CW21" s="8">
        <v>5.6352459016393444E-3</v>
      </c>
      <c r="CX21" s="36">
        <v>44.6</v>
      </c>
      <c r="CY21" s="36">
        <v>45.089562477031059</v>
      </c>
      <c r="CZ21" s="36">
        <v>47.198552319457725</v>
      </c>
      <c r="DA21" s="36">
        <v>0.391202812823983</v>
      </c>
      <c r="DB21" s="36">
        <f ca="1"/>
        <v>44.739562433368008</v>
      </c>
      <c r="DC21" s="36">
        <f ca="1"/>
        <v>49.781445061613546</v>
      </c>
      <c r="DD21" s="36">
        <v>39.554345948411928</v>
      </c>
      <c r="DE21" s="36">
        <f ca="1"/>
        <v>53.954617606176853</v>
      </c>
      <c r="DF21" s="36">
        <v>44.925189611419391</v>
      </c>
    </row>
    <row r="22" spans="1:110" x14ac:dyDescent="0.25">
      <c r="A22" s="45">
        <v>77.2</v>
      </c>
      <c r="B22" s="47" t="b">
        <v>1</v>
      </c>
      <c r="U22" s="36"/>
      <c r="V22" s="36"/>
      <c r="W22" s="9"/>
      <c r="X22" s="8"/>
      <c r="Y22" s="8"/>
      <c r="Z22" s="8"/>
      <c r="AA22" s="8"/>
      <c r="AB22" s="8"/>
      <c r="AC22" s="8"/>
      <c r="AD22" s="8"/>
      <c r="AE22" s="8"/>
      <c r="AG22" s="36">
        <v>75.252173913043436</v>
      </c>
      <c r="AH22" s="36">
        <v>77.54347826086952</v>
      </c>
      <c r="AI22" s="9">
        <v>274</v>
      </c>
      <c r="AJ22" s="8">
        <v>7.2202568431266823E-2</v>
      </c>
      <c r="AK22" s="8">
        <v>6.1838322829626868E-2</v>
      </c>
      <c r="AL22" s="8">
        <v>1.0978555533190271E-2</v>
      </c>
      <c r="AM22" s="8">
        <f ca="1"/>
        <v>9.0100721390993677E-2</v>
      </c>
      <c r="AN22" s="8">
        <f ca="1"/>
        <v>7.4664644251211554E-2</v>
      </c>
      <c r="AO22" s="8">
        <v>6.8413872046317881E-2</v>
      </c>
      <c r="AP22" s="8">
        <f ca="1"/>
        <v>0.12748027569090836</v>
      </c>
      <c r="AQ22" s="8">
        <v>8.3350375478535743E-2</v>
      </c>
      <c r="AS22" s="36">
        <v>66.163333333333341</v>
      </c>
      <c r="AT22" s="36">
        <v>67.92</v>
      </c>
      <c r="AU22" s="9">
        <v>149</v>
      </c>
      <c r="AV22" s="8">
        <v>7.1579995506595273E-2</v>
      </c>
      <c r="AW22" s="8">
        <v>7.0216919859262372E-2</v>
      </c>
      <c r="AX22" s="8">
        <v>9.634764037940613E-3</v>
      </c>
      <c r="AY22" s="8">
        <f ca="1"/>
        <v>3.8692275222666744E-2</v>
      </c>
      <c r="AZ22" s="8">
        <f ca="1"/>
        <v>7.7951622983351065E-2</v>
      </c>
      <c r="BA22" s="8">
        <v>5.5747198373519324E-2</v>
      </c>
      <c r="BB22" s="8">
        <f ca="1"/>
        <v>6.0489392864834929E-2</v>
      </c>
      <c r="BC22" s="8">
        <v>5.9927476610416586E-2</v>
      </c>
      <c r="BE22" s="42">
        <v>116.60514811619223</v>
      </c>
      <c r="BF22" s="60">
        <v>17435.151361232645</v>
      </c>
      <c r="BG22" s="60">
        <v>15672.011738207089</v>
      </c>
      <c r="BH22" s="60">
        <v>14874.034660049021</v>
      </c>
      <c r="BI22" s="60">
        <v>14512.653173556871</v>
      </c>
      <c r="BJ22" s="60">
        <v>14409.172207746293</v>
      </c>
      <c r="BK22" s="60">
        <v>14477.329050270861</v>
      </c>
      <c r="BL22" s="60">
        <v>14667.58734291035</v>
      </c>
      <c r="BM22" s="60">
        <v>14948.497408808467</v>
      </c>
      <c r="BN22" s="60">
        <v>15298.77495577602</v>
      </c>
      <c r="BO22" s="60">
        <v>15703.371403080706</v>
      </c>
      <c r="BP22" s="60">
        <v>16151.303240817128</v>
      </c>
      <c r="BQ22" s="60">
        <v>16634.356347601708</v>
      </c>
      <c r="BR22" s="60">
        <v>17146.266809648627</v>
      </c>
      <c r="BS22" s="60">
        <v>17682.179892771739</v>
      </c>
      <c r="BT22" s="60">
        <v>18238.280393854257</v>
      </c>
      <c r="BU22" s="60">
        <v>18811.533183674066</v>
      </c>
      <c r="BV22" s="60">
        <v>19399.497059306057</v>
      </c>
      <c r="BW22" s="60">
        <v>20000.188741121325</v>
      </c>
      <c r="BX22" s="60">
        <v>20611.98196400869</v>
      </c>
      <c r="BY22" s="29">
        <v>21233.531605928463</v>
      </c>
      <c r="CA22" s="42">
        <f ca="1"/>
        <v>77.897845617062558</v>
      </c>
      <c r="CB22" s="60">
        <v>35530.702980143258</v>
      </c>
      <c r="CC22" s="60">
        <v>23899.249116262214</v>
      </c>
      <c r="CD22" s="60">
        <v>21975.877737891497</v>
      </c>
      <c r="CE22" s="60">
        <v>20937.168885443851</v>
      </c>
      <c r="CF22" s="60">
        <v>20307.527683424527</v>
      </c>
      <c r="CG22" s="60">
        <v>19943.142703933223</v>
      </c>
      <c r="CH22" s="60">
        <v>19786.101533021108</v>
      </c>
      <c r="CI22" s="60">
        <v>19811.812244028082</v>
      </c>
      <c r="CJ22" s="60">
        <v>20012.060650259395</v>
      </c>
      <c r="CK22" s="60">
        <v>20388.262104297588</v>
      </c>
      <c r="CL22" s="60">
        <v>20948.436033995342</v>
      </c>
      <c r="CM22" s="60">
        <v>21705.78486532436</v>
      </c>
      <c r="CN22" s="60">
        <v>22678.059594856357</v>
      </c>
      <c r="CO22" s="60">
        <v>23887.357780063943</v>
      </c>
      <c r="CP22" s="60">
        <v>25360.187702496209</v>
      </c>
      <c r="CQ22" s="60">
        <v>27127.716848990003</v>
      </c>
      <c r="CR22" s="60">
        <v>29226.164117755448</v>
      </c>
      <c r="CS22" s="60">
        <v>31697.316973188346</v>
      </c>
      <c r="CT22" s="60">
        <v>34589.167262132891</v>
      </c>
      <c r="CU22" s="29">
        <v>37956.667210545238</v>
      </c>
      <c r="CW22" s="8">
        <v>5.9767759562841527E-3</v>
      </c>
      <c r="CX22" s="36">
        <v>44.8</v>
      </c>
      <c r="CY22" s="36">
        <v>45.286571079646919</v>
      </c>
      <c r="CZ22" s="36">
        <v>47.342352206468334</v>
      </c>
      <c r="DA22" s="36">
        <v>0.41498327739792507</v>
      </c>
      <c r="DB22" s="36">
        <f ca="1"/>
        <v>45.038260357287072</v>
      </c>
      <c r="DC22" s="36">
        <f ca="1"/>
        <v>49.926201683128447</v>
      </c>
      <c r="DD22" s="36">
        <v>39.653085415008405</v>
      </c>
      <c r="DE22" s="36">
        <f ca="1"/>
        <v>54.104055347219983</v>
      </c>
      <c r="DF22" s="36">
        <v>45.068154495491186</v>
      </c>
    </row>
    <row r="23" spans="1:110" x14ac:dyDescent="0.25">
      <c r="A23" s="45">
        <v>76.900000000000006</v>
      </c>
      <c r="B23" s="47" t="b">
        <v>1</v>
      </c>
      <c r="U23" s="36"/>
      <c r="V23" s="36"/>
      <c r="W23" s="9"/>
      <c r="X23" s="8"/>
      <c r="Y23" s="8"/>
      <c r="Z23" s="8"/>
      <c r="AA23" s="8"/>
      <c r="AB23" s="8"/>
      <c r="AC23" s="8"/>
      <c r="AD23" s="8"/>
      <c r="AE23" s="8"/>
      <c r="AG23" s="36">
        <v>77.54347826086952</v>
      </c>
      <c r="AH23" s="36">
        <v>79.834782608695605</v>
      </c>
      <c r="AI23" s="9">
        <v>251</v>
      </c>
      <c r="AJ23" s="8">
        <v>5.8577402880459428E-2</v>
      </c>
      <c r="AK23" s="8">
        <v>5.0737981033099899E-2</v>
      </c>
      <c r="AL23" s="8">
        <v>1.0621119916385258E-2</v>
      </c>
      <c r="AM23" s="8">
        <f ca="1"/>
        <v>9.3513225725873173E-2</v>
      </c>
      <c r="AN23" s="8">
        <f ca="1"/>
        <v>5.9502464638054198E-2</v>
      </c>
      <c r="AO23" s="8">
        <v>5.6026786758192282E-2</v>
      </c>
      <c r="AP23" s="8">
        <f ca="1"/>
        <v>0.11420644760915688</v>
      </c>
      <c r="AQ23" s="8">
        <v>7.6273612206745001E-2</v>
      </c>
      <c r="AS23" s="36">
        <v>67.92</v>
      </c>
      <c r="AT23" s="36">
        <v>69.676666666666662</v>
      </c>
      <c r="AU23" s="9">
        <v>176</v>
      </c>
      <c r="AV23" s="8">
        <v>7.3406809572025999E-2</v>
      </c>
      <c r="AW23" s="8">
        <v>6.9157294412620252E-2</v>
      </c>
      <c r="AX23" s="8">
        <v>9.3933462949569169E-3</v>
      </c>
      <c r="AY23" s="8">
        <f ca="1"/>
        <v>4.4981911573921896E-2</v>
      </c>
      <c r="AZ23" s="8">
        <f ca="1"/>
        <v>7.9939094136705302E-2</v>
      </c>
      <c r="BA23" s="8">
        <v>5.8927300961854834E-2</v>
      </c>
      <c r="BB23" s="8">
        <f ca="1"/>
        <v>7.2592760338544837E-2</v>
      </c>
      <c r="BC23" s="8">
        <v>6.3203040635314567E-2</v>
      </c>
      <c r="BE23" s="42">
        <v>123.88671987345424</v>
      </c>
      <c r="BF23" s="60">
        <v>17456.697216018245</v>
      </c>
      <c r="BG23" s="60">
        <v>15747.204596546613</v>
      </c>
      <c r="BH23" s="60">
        <v>15022.907407098526</v>
      </c>
      <c r="BI23" s="60">
        <v>14747.404225870658</v>
      </c>
      <c r="BJ23" s="60">
        <v>14736.938021437189</v>
      </c>
      <c r="BK23" s="60">
        <v>14902.002286847899</v>
      </c>
      <c r="BL23" s="60">
        <v>15191.009311274986</v>
      </c>
      <c r="BM23" s="60">
        <v>15571.238857512557</v>
      </c>
      <c r="BN23" s="60">
        <v>16020.645334818488</v>
      </c>
      <c r="BO23" s="60">
        <v>16523.748718598559</v>
      </c>
      <c r="BP23" s="60">
        <v>17069.345316741299</v>
      </c>
      <c r="BQ23" s="60">
        <v>17649.133781225646</v>
      </c>
      <c r="BR23" s="60">
        <v>18256.844384636348</v>
      </c>
      <c r="BS23" s="60">
        <v>18887.664263114741</v>
      </c>
      <c r="BT23" s="60">
        <v>19537.845904382357</v>
      </c>
      <c r="BU23" s="60">
        <v>20204.433725586914</v>
      </c>
      <c r="BV23" s="60">
        <v>20885.069205401483</v>
      </c>
      <c r="BW23" s="60">
        <v>21577.849626444637</v>
      </c>
      <c r="BX23" s="60">
        <v>22281.224183906892</v>
      </c>
      <c r="BY23" s="29">
        <v>22993.91660266912</v>
      </c>
      <c r="CA23" s="42">
        <f ca="1"/>
        <v>78.664326854669085</v>
      </c>
      <c r="CB23" s="60">
        <v>35530.702559087425</v>
      </c>
      <c r="CC23" s="60">
        <v>23897.961501148326</v>
      </c>
      <c r="CD23" s="60">
        <v>21970.485921219697</v>
      </c>
      <c r="CE23" s="60">
        <v>20924.292534138738</v>
      </c>
      <c r="CF23" s="60">
        <v>20283.122583426626</v>
      </c>
      <c r="CG23" s="60">
        <v>19902.383313084105</v>
      </c>
      <c r="CH23" s="60">
        <v>19723.24390868585</v>
      </c>
      <c r="CI23" s="60">
        <v>19720.03418042482</v>
      </c>
      <c r="CJ23" s="60">
        <v>19883.27536208693</v>
      </c>
      <c r="CK23" s="60">
        <v>20212.901217715545</v>
      </c>
      <c r="CL23" s="60">
        <v>20715.196981518995</v>
      </c>
      <c r="CM23" s="60">
        <v>21401.337014177534</v>
      </c>
      <c r="CN23" s="60">
        <v>22286.702553127765</v>
      </c>
      <c r="CO23" s="60">
        <v>23390.624303650882</v>
      </c>
      <c r="CP23" s="60">
        <v>24736.382447562606</v>
      </c>
      <c r="CQ23" s="60">
        <v>26351.380855681942</v>
      </c>
      <c r="CR23" s="60">
        <v>28267.453343757963</v>
      </c>
      <c r="CS23" s="60">
        <v>30521.281388808366</v>
      </c>
      <c r="CT23" s="60">
        <v>33154.914935633882</v>
      </c>
      <c r="CU23" s="29">
        <v>36216.39541165805</v>
      </c>
      <c r="CW23" s="8">
        <v>6.3183060109289618E-3</v>
      </c>
      <c r="CX23" s="36">
        <v>44.8</v>
      </c>
      <c r="CY23" s="36">
        <v>45.473839765447636</v>
      </c>
      <c r="CZ23" s="36">
        <v>47.479448904991685</v>
      </c>
      <c r="DA23" s="36">
        <v>0.43877191395298887</v>
      </c>
      <c r="DB23" s="36">
        <f ca="1"/>
        <v>45.32223495459565</v>
      </c>
      <c r="DC23" s="36">
        <f ca="1"/>
        <v>50.064069022482663</v>
      </c>
      <c r="DD23" s="36">
        <v>39.74904180676706</v>
      </c>
      <c r="DE23" s="36">
        <f ca="1"/>
        <v>54.246595665334482</v>
      </c>
      <c r="DF23" s="36">
        <v>45.205464330274225</v>
      </c>
    </row>
    <row r="24" spans="1:110" x14ac:dyDescent="0.25">
      <c r="A24" s="45">
        <v>76.599999999999994</v>
      </c>
      <c r="B24" s="47" t="b">
        <v>1</v>
      </c>
      <c r="U24" s="36"/>
      <c r="V24" s="36"/>
      <c r="W24" s="9"/>
      <c r="X24" s="8"/>
      <c r="Y24" s="8"/>
      <c r="Z24" s="8"/>
      <c r="AA24" s="8"/>
      <c r="AB24" s="8"/>
      <c r="AC24" s="8"/>
      <c r="AD24" s="8"/>
      <c r="AE24" s="8"/>
      <c r="AG24" s="36">
        <v>79.834782608695605</v>
      </c>
      <c r="AH24" s="36">
        <v>82.126086956521689</v>
      </c>
      <c r="AI24" s="9">
        <v>150</v>
      </c>
      <c r="AJ24" s="8">
        <v>4.4863245046533162E-2</v>
      </c>
      <c r="AK24" s="8">
        <v>4.0281467656040126E-2</v>
      </c>
      <c r="AL24" s="8">
        <v>1.0275321551837413E-2</v>
      </c>
      <c r="AM24" s="8">
        <f ca="1"/>
        <v>9.1712094310697156E-2</v>
      </c>
      <c r="AN24" s="8">
        <f ca="1"/>
        <v>4.4983851792629204E-2</v>
      </c>
      <c r="AO24" s="8">
        <v>4.3639701470066683E-2</v>
      </c>
      <c r="AP24" s="8">
        <f ca="1"/>
        <v>8.8472344289295624E-2</v>
      </c>
      <c r="AQ24" s="8">
        <v>6.5133114649901236E-2</v>
      </c>
      <c r="AS24" s="36">
        <v>69.676666666666662</v>
      </c>
      <c r="AT24" s="36">
        <v>71.433333333333323</v>
      </c>
      <c r="AU24" s="9">
        <v>99</v>
      </c>
      <c r="AV24" s="8">
        <v>7.2769195185411473E-2</v>
      </c>
      <c r="AW24" s="8">
        <v>6.6144927461329828E-2</v>
      </c>
      <c r="AX24" s="8">
        <v>9.1579777428409948E-3</v>
      </c>
      <c r="AY24" s="8">
        <f ca="1"/>
        <v>5.1420223806752097E-2</v>
      </c>
      <c r="AZ24" s="8">
        <f ca="1"/>
        <v>7.872144204778353E-2</v>
      </c>
      <c r="BA24" s="8">
        <v>6.2107403550190177E-2</v>
      </c>
      <c r="BB24" s="8">
        <f ca="1"/>
        <v>8.3744370196102647E-2</v>
      </c>
      <c r="BC24" s="8">
        <v>6.5514231440331194E-2</v>
      </c>
      <c r="BE24" s="42">
        <v>131.16829163071625</v>
      </c>
      <c r="BF24" s="60">
        <v>17478.847673960336</v>
      </c>
      <c r="BG24" s="60">
        <v>15823.608185376734</v>
      </c>
      <c r="BH24" s="60">
        <v>15172.612127715518</v>
      </c>
      <c r="BI24" s="60">
        <v>14981.309777611323</v>
      </c>
      <c r="BJ24" s="60">
        <v>15060.904027745339</v>
      </c>
      <c r="BK24" s="60">
        <v>15318.815814820553</v>
      </c>
      <c r="BL24" s="60">
        <v>15701.626796129314</v>
      </c>
      <c r="BM24" s="60">
        <v>16175.565664513691</v>
      </c>
      <c r="BN24" s="60">
        <v>16718.020530734742</v>
      </c>
      <c r="BO24" s="60">
        <v>17313.242082578672</v>
      </c>
      <c r="BP24" s="60">
        <v>17949.935127758527</v>
      </c>
      <c r="BQ24" s="60">
        <v>18619.809340799875</v>
      </c>
      <c r="BR24" s="60">
        <v>19316.66147970366</v>
      </c>
      <c r="BS24" s="60">
        <v>20035.771643807631</v>
      </c>
      <c r="BT24" s="60">
        <v>20773.494321753657</v>
      </c>
      <c r="BU24" s="60">
        <v>21526.974859275255</v>
      </c>
      <c r="BV24" s="60">
        <v>22293.949089907725</v>
      </c>
      <c r="BW24" s="60">
        <v>23072.599430217026</v>
      </c>
      <c r="BX24" s="60">
        <v>23861.450068236332</v>
      </c>
      <c r="BY24" s="29">
        <v>24659.289667646834</v>
      </c>
      <c r="CA24" s="42">
        <f ca="1"/>
        <v>79.430808092275612</v>
      </c>
      <c r="CB24" s="60">
        <v>35530.702171978257</v>
      </c>
      <c r="CC24" s="60">
        <v>23896.779559816761</v>
      </c>
      <c r="CD24" s="60">
        <v>21965.544711318882</v>
      </c>
      <c r="CE24" s="60">
        <v>20912.51235593266</v>
      </c>
      <c r="CF24" s="60">
        <v>20260.834475292817</v>
      </c>
      <c r="CG24" s="60">
        <v>19865.227492896018</v>
      </c>
      <c r="CH24" s="60">
        <v>19666.051681255143</v>
      </c>
      <c r="CI24" s="60">
        <v>19636.690712844775</v>
      </c>
      <c r="CJ24" s="60">
        <v>19766.560330153752</v>
      </c>
      <c r="CK24" s="60">
        <v>20054.303867777846</v>
      </c>
      <c r="CL24" s="60">
        <v>20504.701624174908</v>
      </c>
      <c r="CM24" s="60">
        <v>21127.174358906996</v>
      </c>
      <c r="CN24" s="60">
        <v>21935.061594421168</v>
      </c>
      <c r="CO24" s="60">
        <v>22945.318665922227</v>
      </c>
      <c r="CP24" s="60">
        <v>24178.464172595326</v>
      </c>
      <c r="CQ24" s="60">
        <v>25658.69355472186</v>
      </c>
      <c r="CR24" s="60">
        <v>27414.115416201639</v>
      </c>
      <c r="CS24" s="60">
        <v>29477.088607308862</v>
      </c>
      <c r="CT24" s="60">
        <v>31884.650086477028</v>
      </c>
      <c r="CU24" s="29">
        <v>34679.030828634146</v>
      </c>
      <c r="CW24" s="8">
        <v>6.6598360655737701E-3</v>
      </c>
      <c r="CX24" s="36">
        <v>45.1</v>
      </c>
      <c r="CY24" s="36">
        <v>45.652352290376861</v>
      </c>
      <c r="CZ24" s="36">
        <v>47.610504929684168</v>
      </c>
      <c r="DA24" s="36">
        <v>0.46256872810757177</v>
      </c>
      <c r="DB24" s="36">
        <f ca="1"/>
        <v>45.592954531727564</v>
      </c>
      <c r="DC24" s="36">
        <f ca="1"/>
        <v>50.195732843735556</v>
      </c>
      <c r="DD24" s="36">
        <v>39.842437976411539</v>
      </c>
      <c r="DE24" s="36">
        <f ca="1"/>
        <v>54.382911049162026</v>
      </c>
      <c r="DF24" s="36">
        <v>45.337635654709899</v>
      </c>
    </row>
    <row r="25" spans="1:110" x14ac:dyDescent="0.25">
      <c r="A25" s="45">
        <v>76.2</v>
      </c>
      <c r="B25" s="47" t="b">
        <v>1</v>
      </c>
      <c r="U25" s="36"/>
      <c r="V25" s="36"/>
      <c r="W25" s="9"/>
      <c r="X25" s="8"/>
      <c r="Y25" s="8"/>
      <c r="Z25" s="8"/>
      <c r="AA25" s="8"/>
      <c r="AB25" s="8"/>
      <c r="AC25" s="8"/>
      <c r="AD25" s="8"/>
      <c r="AE25" s="8"/>
      <c r="AG25" s="36">
        <v>82.126086956521689</v>
      </c>
      <c r="AH25" s="36">
        <v>84.417391304347774</v>
      </c>
      <c r="AI25" s="9">
        <v>67</v>
      </c>
      <c r="AJ25" s="8">
        <v>3.2436514027387564E-2</v>
      </c>
      <c r="AK25" s="8">
        <v>3.1033315461897026E-2</v>
      </c>
      <c r="AL25" s="8">
        <v>9.9407815583338888E-3</v>
      </c>
      <c r="AM25" s="8">
        <f ca="1"/>
        <v>8.4115857002444949E-2</v>
      </c>
      <c r="AN25" s="8">
        <f ca="1"/>
        <v>3.2355519021772805E-2</v>
      </c>
      <c r="AO25" s="8">
        <v>3.1252616181941084E-2</v>
      </c>
      <c r="AP25" s="8">
        <f ca="1"/>
        <v>5.4699926719125047E-2</v>
      </c>
      <c r="AQ25" s="8">
        <v>4.9847643450564805E-2</v>
      </c>
      <c r="AS25" s="36">
        <v>71.433333333333323</v>
      </c>
      <c r="AT25" s="36">
        <v>73.189999999999984</v>
      </c>
      <c r="AU25" s="9">
        <v>305</v>
      </c>
      <c r="AV25" s="8">
        <v>6.9730910116253986E-2</v>
      </c>
      <c r="AW25" s="8">
        <v>6.1567770492384155E-2</v>
      </c>
      <c r="AX25" s="8">
        <v>8.9285068073551299E-3</v>
      </c>
      <c r="AY25" s="8">
        <f ca="1"/>
        <v>5.7684999088192968E-2</v>
      </c>
      <c r="AZ25" s="8">
        <f ca="1"/>
        <v>7.4591091673014476E-2</v>
      </c>
      <c r="BA25" s="8">
        <v>6.5226317630639463E-2</v>
      </c>
      <c r="BB25" s="8">
        <f ca="1"/>
        <v>9.2706391022229162E-2</v>
      </c>
      <c r="BC25" s="8">
        <v>6.6676502319672704E-2</v>
      </c>
      <c r="BE25" s="43">
        <v>138.44986338797827</v>
      </c>
      <c r="BF25" s="39">
        <v>17501.394556231851</v>
      </c>
      <c r="BG25" s="39">
        <v>15900.528193747363</v>
      </c>
      <c r="BH25" s="39">
        <v>15321.880987027742</v>
      </c>
      <c r="BI25" s="39">
        <v>15212.584854615254</v>
      </c>
      <c r="BJ25" s="39">
        <v>15378.916034526326</v>
      </c>
      <c r="BK25" s="39">
        <v>15725.441367475387</v>
      </c>
      <c r="BL25" s="39">
        <v>16197.146991645172</v>
      </c>
      <c r="BM25" s="39">
        <v>16759.422458606368</v>
      </c>
      <c r="BN25" s="39">
        <v>17389.263879254639</v>
      </c>
      <c r="BO25" s="39">
        <v>18070.787493821779</v>
      </c>
      <c r="BP25" s="39">
        <v>18792.705864674128</v>
      </c>
      <c r="BQ25" s="39">
        <v>19546.809298642242</v>
      </c>
      <c r="BR25" s="39">
        <v>20327.007192832865</v>
      </c>
      <c r="BS25" s="39">
        <v>21128.700916135691</v>
      </c>
      <c r="BT25" s="39">
        <v>21948.362139639448</v>
      </c>
      <c r="BU25" s="39">
        <v>22783.242988737722</v>
      </c>
      <c r="BV25" s="39">
        <v>23631.173118910425</v>
      </c>
      <c r="BW25" s="39">
        <v>24490.415389036349</v>
      </c>
      <c r="BX25" s="39">
        <v>25359.561768339841</v>
      </c>
      <c r="BY25" s="44">
        <v>26237.457304113232</v>
      </c>
      <c r="CA25" s="43">
        <f ca="1"/>
        <v>80.197289329882139</v>
      </c>
      <c r="CB25" s="39">
        <v>35530.701814623259</v>
      </c>
      <c r="CC25" s="39">
        <v>23895.690085584829</v>
      </c>
      <c r="CD25" s="39">
        <v>21960.997099382661</v>
      </c>
      <c r="CE25" s="39">
        <v>20901.687909661978</v>
      </c>
      <c r="CF25" s="39">
        <v>20240.388604387306</v>
      </c>
      <c r="CG25" s="39">
        <v>19831.201334465841</v>
      </c>
      <c r="CH25" s="39">
        <v>19613.769690068239</v>
      </c>
      <c r="CI25" s="39">
        <v>19560.642070493846</v>
      </c>
      <c r="CJ25" s="39">
        <v>19660.261701085299</v>
      </c>
      <c r="CK25" s="39">
        <v>19910.140660957488</v>
      </c>
      <c r="CL25" s="39">
        <v>20313.744495755447</v>
      </c>
      <c r="CM25" s="39">
        <v>20878.967205727266</v>
      </c>
      <c r="CN25" s="39">
        <v>21617.376731516611</v>
      </c>
      <c r="CO25" s="39">
        <v>22543.8742431301</v>
      </c>
      <c r="CP25" s="39">
        <v>23676.598154046238</v>
      </c>
      <c r="CQ25" s="39">
        <v>25036.987747016323</v>
      </c>
      <c r="CR25" s="39">
        <v>26649.962071000751</v>
      </c>
      <c r="CS25" s="39">
        <v>28544.191024282845</v>
      </c>
      <c r="CT25" s="39">
        <v>30752.447382947936</v>
      </c>
      <c r="CU25" s="44">
        <v>33312.035599780451</v>
      </c>
      <c r="CW25" s="8">
        <v>7.0013661202185792E-3</v>
      </c>
      <c r="CX25" s="36">
        <v>45.3</v>
      </c>
      <c r="CY25" s="36">
        <v>45.822948390121347</v>
      </c>
      <c r="CZ25" s="36">
        <v>47.736087092236033</v>
      </c>
      <c r="DA25" s="36">
        <v>0.48637372548589808</v>
      </c>
      <c r="DB25" s="36">
        <f ca="1"/>
        <v>45.851674605567545</v>
      </c>
      <c r="DC25" s="36">
        <f ca="1"/>
        <v>50.321779421629586</v>
      </c>
      <c r="DD25" s="36">
        <v>39.933468533533521</v>
      </c>
      <c r="DE25" s="36">
        <f ca="1"/>
        <v>54.513577803935533</v>
      </c>
      <c r="DF25" s="36">
        <v>45.465114108784938</v>
      </c>
    </row>
    <row r="26" spans="1:110" x14ac:dyDescent="0.25">
      <c r="A26" s="45">
        <v>76.099999999999994</v>
      </c>
      <c r="B26" s="47" t="b">
        <v>1</v>
      </c>
      <c r="U26" s="36"/>
      <c r="V26" s="36"/>
      <c r="W26" s="9"/>
      <c r="X26" s="8"/>
      <c r="Y26" s="8"/>
      <c r="Z26" s="8"/>
      <c r="AA26" s="8"/>
      <c r="AB26" s="8"/>
      <c r="AC26" s="8"/>
      <c r="AD26" s="8"/>
      <c r="AE26" s="8"/>
      <c r="AG26" s="36">
        <v>84.417391304347774</v>
      </c>
      <c r="AH26" s="36">
        <v>86.708695652173859</v>
      </c>
      <c r="AI26" s="9">
        <v>27</v>
      </c>
      <c r="AJ26" s="8">
        <v>2.213912020599984E-2</v>
      </c>
      <c r="AK26" s="8">
        <v>2.3261099958525211E-2</v>
      </c>
      <c r="AL26" s="8">
        <v>9.6171333901311495E-3</v>
      </c>
      <c r="AM26" s="8">
        <f ca="1"/>
        <v>7.126575158057824E-2</v>
      </c>
      <c r="AN26" s="8">
        <f ca="1"/>
        <v>2.2201193178901124E-2</v>
      </c>
      <c r="AO26" s="8">
        <v>1.8865530893815596E-2</v>
      </c>
      <c r="AP26" s="8">
        <f ca="1"/>
        <v>2.2119238361751448E-2</v>
      </c>
      <c r="AQ26" s="8">
        <v>3.079875455953851E-2</v>
      </c>
      <c r="AS26" s="36">
        <v>73.189999999999984</v>
      </c>
      <c r="AT26" s="36">
        <v>74.946666666666644</v>
      </c>
      <c r="AU26" s="9">
        <v>392</v>
      </c>
      <c r="AV26" s="8">
        <v>6.4590646059439871E-2</v>
      </c>
      <c r="AW26" s="8">
        <v>5.5880852754803811E-2</v>
      </c>
      <c r="AX26" s="8">
        <v>8.704785712250418E-3</v>
      </c>
      <c r="AY26" s="8">
        <f ca="1"/>
        <v>6.3360337504495878E-2</v>
      </c>
      <c r="AZ26" s="8">
        <f ca="1"/>
        <v>6.8130242011440467E-2</v>
      </c>
      <c r="BA26" s="8">
        <v>6.2105680046198986E-2</v>
      </c>
      <c r="BB26" s="8">
        <f ca="1"/>
        <v>9.8158198205303915E-2</v>
      </c>
      <c r="BC26" s="8">
        <v>6.6510015755968932E-2</v>
      </c>
      <c r="CW26" s="8">
        <v>7.3428961748633883E-3</v>
      </c>
      <c r="CX26" s="36">
        <v>45.3</v>
      </c>
      <c r="CY26" s="36">
        <v>45.986350762673169</v>
      </c>
      <c r="CZ26" s="36">
        <v>47.856684262152434</v>
      </c>
      <c r="DA26" s="36">
        <v>0.51018691171796549</v>
      </c>
      <c r="DB26" s="36">
        <f ca="1"/>
        <v>46.099477444789883</v>
      </c>
      <c r="DC26" s="36">
        <f ca="1"/>
        <v>50.442714061020126</v>
      </c>
      <c r="DD26" s="36">
        <v>40.022304615333461</v>
      </c>
      <c r="DE26" s="36">
        <f ca="1"/>
        <v>54.639093763346082</v>
      </c>
      <c r="DF26" s="36">
        <v>45.588287106709487</v>
      </c>
    </row>
    <row r="27" spans="1:110" x14ac:dyDescent="0.25">
      <c r="A27" s="45">
        <v>75.3</v>
      </c>
      <c r="B27" s="47" t="b">
        <v>1</v>
      </c>
      <c r="U27" s="36"/>
      <c r="V27" s="36"/>
      <c r="W27" s="9"/>
      <c r="X27" s="8"/>
      <c r="Y27" s="8"/>
      <c r="Z27" s="8"/>
      <c r="AA27" s="8"/>
      <c r="AB27" s="8"/>
      <c r="AC27" s="8"/>
      <c r="AD27" s="8"/>
      <c r="AE27" s="8"/>
      <c r="AG27" s="36">
        <v>86.708695652173859</v>
      </c>
      <c r="AH27" s="36">
        <v>89</v>
      </c>
      <c r="AI27" s="9">
        <v>30</v>
      </c>
      <c r="AJ27" s="8">
        <v>1.4264907884124045E-2</v>
      </c>
      <c r="AK27" s="8">
        <v>1.7003141093823948E-2</v>
      </c>
      <c r="AL27" s="8">
        <v>9.3040224353425627E-3</v>
      </c>
      <c r="AM27" s="8">
        <f ca="1"/>
        <v>5.4972439761922565E-2</v>
      </c>
      <c r="AN27" s="8">
        <f ca="1"/>
        <v>1.4568510077673791E-2</v>
      </c>
      <c r="AO27" s="8">
        <v>6.4784456056899975E-3</v>
      </c>
      <c r="AP27" s="8">
        <f ca="1"/>
        <v>2.9262033728046921E-3</v>
      </c>
      <c r="AQ27" s="8">
        <v>9.7561224392954671E-3</v>
      </c>
      <c r="AS27" s="36">
        <v>74.946666666666644</v>
      </c>
      <c r="AT27" s="36">
        <v>76.703333333333305</v>
      </c>
      <c r="AU27" s="9">
        <v>251</v>
      </c>
      <c r="AV27" s="8">
        <v>5.7833629134494635E-2</v>
      </c>
      <c r="AW27" s="8">
        <v>4.9545781929116184E-2</v>
      </c>
      <c r="AX27" s="8">
        <v>8.4866703840980051E-3</v>
      </c>
      <c r="AY27" s="8">
        <f ca="1"/>
        <v>6.7953976088798662E-2</v>
      </c>
      <c r="AZ27" s="8">
        <f ca="1"/>
        <v>6.0089027837507691E-2</v>
      </c>
      <c r="BA27" s="8">
        <v>5.4824826582400954E-2</v>
      </c>
      <c r="BB27" s="8">
        <f ca="1"/>
        <v>9.8868012298732766E-2</v>
      </c>
      <c r="BC27" s="8">
        <v>6.4844879955498924E-2</v>
      </c>
      <c r="BE27" s="52" t="s">
        <v>1019</v>
      </c>
      <c r="BF27" s="53"/>
      <c r="BG27" s="53"/>
      <c r="BH27" s="53"/>
      <c r="BI27" s="53"/>
      <c r="BJ27" s="53"/>
      <c r="BK27" s="53"/>
      <c r="BL27" s="53"/>
      <c r="BM27" s="53"/>
      <c r="BN27" s="53"/>
      <c r="BO27" s="53"/>
      <c r="BP27" s="53"/>
      <c r="BQ27" s="53"/>
      <c r="BR27" s="53"/>
      <c r="BS27" s="53"/>
      <c r="BT27" s="53"/>
      <c r="BU27" s="53"/>
      <c r="BV27" s="53"/>
      <c r="BW27" s="53"/>
      <c r="BX27" s="53"/>
      <c r="BY27" s="53"/>
      <c r="CA27" s="52" t="s">
        <v>1022</v>
      </c>
      <c r="CB27" s="53"/>
      <c r="CC27" s="53"/>
      <c r="CD27" s="53"/>
      <c r="CE27" s="53"/>
      <c r="CF27" s="53"/>
      <c r="CG27" s="53"/>
      <c r="CH27" s="53"/>
      <c r="CI27" s="53"/>
      <c r="CJ27" s="53"/>
      <c r="CK27" s="53"/>
      <c r="CL27" s="53"/>
      <c r="CM27" s="53"/>
      <c r="CN27" s="53"/>
      <c r="CO27" s="53"/>
      <c r="CP27" s="53"/>
      <c r="CQ27" s="53"/>
      <c r="CR27" s="53"/>
      <c r="CS27" s="53"/>
      <c r="CT27" s="53"/>
      <c r="CU27" s="53"/>
      <c r="CW27" s="8">
        <v>7.6844262295081966E-3</v>
      </c>
      <c r="CX27" s="36">
        <v>45.3</v>
      </c>
      <c r="CY27" s="36">
        <v>46.143185992413947</v>
      </c>
      <c r="CZ27" s="36">
        <v>47.97272116856152</v>
      </c>
      <c r="DA27" s="36">
        <v>0.5340082924396069</v>
      </c>
      <c r="DB27" s="36">
        <f ca="1"/>
        <v>46.337302793132515</v>
      </c>
      <c r="DC27" s="36">
        <f ca="1"/>
        <v>50.558975478713606</v>
      </c>
      <c r="DD27" s="36">
        <v>40.109097668698496</v>
      </c>
      <c r="DE27" s="36">
        <f ca="1"/>
        <v>54.759892078289241</v>
      </c>
      <c r="DF27" s="36">
        <v>45.707493767121896</v>
      </c>
    </row>
    <row r="28" spans="1:110" x14ac:dyDescent="0.25">
      <c r="A28" s="45">
        <v>75.900000000000006</v>
      </c>
      <c r="B28" s="47" t="b">
        <v>1</v>
      </c>
      <c r="U28" s="36"/>
      <c r="V28" s="36"/>
      <c r="W28" s="9"/>
      <c r="X28" s="8"/>
      <c r="Y28" s="8"/>
      <c r="Z28" s="8"/>
      <c r="AA28" s="8"/>
      <c r="AB28" s="8"/>
      <c r="AC28" s="8"/>
      <c r="AD28" s="8"/>
      <c r="AE28" s="8"/>
      <c r="AG28" s="36"/>
      <c r="AH28" s="36"/>
      <c r="AI28" s="9"/>
      <c r="AJ28" s="8"/>
      <c r="AK28" s="8"/>
      <c r="AL28" s="8"/>
      <c r="AM28" s="8"/>
      <c r="AN28" s="8"/>
      <c r="AO28" s="8"/>
      <c r="AP28" s="8"/>
      <c r="AQ28" s="8"/>
      <c r="AS28" s="36">
        <v>76.703333333333305</v>
      </c>
      <c r="AT28" s="36">
        <v>78.459999999999965</v>
      </c>
      <c r="AU28" s="9">
        <v>176</v>
      </c>
      <c r="AV28" s="8">
        <v>5.0056187566635768E-2</v>
      </c>
      <c r="AW28" s="8">
        <v>4.2983349234516299E-2</v>
      </c>
      <c r="AX28" s="8">
        <v>8.2740203595094153E-3</v>
      </c>
      <c r="AY28" s="8">
        <f ca="1"/>
        <v>7.0937636670240944E-2</v>
      </c>
      <c r="AZ28" s="8">
        <f ca="1"/>
        <v>5.1256066208956175E-2</v>
      </c>
      <c r="BA28" s="8">
        <v>4.7543973118602589E-2</v>
      </c>
      <c r="BB28" s="8">
        <f ca="1"/>
        <v>9.3924280277448591E-2</v>
      </c>
      <c r="BC28" s="8">
        <v>6.1528209132701961E-2</v>
      </c>
      <c r="BE28" s="22" t="s">
        <v>615</v>
      </c>
      <c r="BF28" s="22" t="s">
        <v>764</v>
      </c>
      <c r="BH28" s="62" t="s">
        <v>616</v>
      </c>
      <c r="BI28" s="63" t="s">
        <v>617</v>
      </c>
      <c r="BJ28" s="63" t="s">
        <v>586</v>
      </c>
      <c r="BK28" s="63" t="s">
        <v>587</v>
      </c>
      <c r="BL28" s="63" t="s">
        <v>763</v>
      </c>
      <c r="BM28" s="64" t="s">
        <v>618</v>
      </c>
      <c r="CA28" s="22" t="s">
        <v>615</v>
      </c>
      <c r="CB28" s="22" t="s">
        <v>764</v>
      </c>
      <c r="CD28" s="62" t="s">
        <v>616</v>
      </c>
      <c r="CE28" s="63" t="s">
        <v>617</v>
      </c>
      <c r="CF28" s="63" t="s">
        <v>586</v>
      </c>
      <c r="CG28" s="63" t="s">
        <v>587</v>
      </c>
      <c r="CH28" s="63" t="s">
        <v>763</v>
      </c>
      <c r="CI28" s="64" t="s">
        <v>618</v>
      </c>
      <c r="CW28" s="8">
        <v>8.0259562841530057E-3</v>
      </c>
      <c r="CX28" s="36">
        <v>45.3</v>
      </c>
      <c r="CY28" s="36">
        <v>46.294000981561169</v>
      </c>
      <c r="CZ28" s="36">
        <v>48.084569260297265</v>
      </c>
      <c r="DA28" s="36">
        <v>0.55783787329247525</v>
      </c>
      <c r="DB28" s="36">
        <f ca="1"/>
        <v>46.565972040494657</v>
      </c>
      <c r="DC28" s="36">
        <f ca="1"/>
        <v>50.670947112814055</v>
      </c>
      <c r="DD28" s="36">
        <v>40.193982483066172</v>
      </c>
      <c r="DE28" s="36">
        <f ca="1"/>
        <v>54.876352085163319</v>
      </c>
      <c r="DF28" s="36">
        <v>45.823032788342189</v>
      </c>
    </row>
    <row r="29" spans="1:110" x14ac:dyDescent="0.25">
      <c r="A29" s="45">
        <v>74.2</v>
      </c>
      <c r="B29" s="47" t="b">
        <v>1</v>
      </c>
      <c r="U29" s="36"/>
      <c r="V29" s="36"/>
      <c r="W29" s="9"/>
      <c r="X29" s="8"/>
      <c r="Y29" s="8"/>
      <c r="Z29" s="8"/>
      <c r="AA29" s="8"/>
      <c r="AB29" s="8"/>
      <c r="AC29" s="8"/>
      <c r="AD29" s="8"/>
      <c r="AE29" s="8"/>
      <c r="AG29" s="36"/>
      <c r="AH29" s="36"/>
      <c r="AI29" s="9"/>
      <c r="AJ29" s="8"/>
      <c r="AK29" s="8"/>
      <c r="AL29" s="8"/>
      <c r="AM29" s="8"/>
      <c r="AN29" s="8"/>
      <c r="AO29" s="8"/>
      <c r="AP29" s="8"/>
      <c r="AQ29" s="8"/>
      <c r="AS29" s="36">
        <v>78.459999999999965</v>
      </c>
      <c r="AT29" s="36">
        <v>80.216666666666626</v>
      </c>
      <c r="AU29" s="9">
        <v>177</v>
      </c>
      <c r="AV29" s="8">
        <v>4.1879508766136664E-2</v>
      </c>
      <c r="AW29" s="8">
        <v>3.6542702885119627E-2</v>
      </c>
      <c r="AX29" s="8">
        <v>8.0666986946791308E-3</v>
      </c>
      <c r="AY29" s="8">
        <f ca="1"/>
        <v>7.1813721638488537E-2</v>
      </c>
      <c r="AZ29" s="8">
        <f ca="1"/>
        <v>4.2348361787915345E-2</v>
      </c>
      <c r="BA29" s="8">
        <v>4.0263119654804447E-2</v>
      </c>
      <c r="BB29" s="8">
        <f ca="1"/>
        <v>8.3017303054634395E-2</v>
      </c>
      <c r="BC29" s="8">
        <v>5.6434190010282936E-2</v>
      </c>
      <c r="BE29" s="40" cm="1">
        <f t="array" ref="BE29">IFERROR(_xlfn.TAKE(Grid_Argument_Minimum(UV_GAMMA_S1),,1),"—")</f>
        <v>10880.957642927762</v>
      </c>
      <c r="BF29" s="41">
        <v>20</v>
      </c>
      <c r="BH29" s="11" t="s">
        <v>1020</v>
      </c>
      <c r="BI29" s="55">
        <v>1</v>
      </c>
      <c r="BJ29" s="65">
        <v>0.5</v>
      </c>
      <c r="BK29" s="65">
        <v>100</v>
      </c>
      <c r="BL29" s="55">
        <f>($BK$29-$BJ$29)/($BF$29-1)</f>
        <v>5.2368421052631575</v>
      </c>
      <c r="BM29" s="38" cm="1">
        <f t="array" aca="1" ref="BM29:BM30" ca="1">Grid_Search_Optimum(UV_GAMMA_S1)</f>
        <v>58.105263157894733</v>
      </c>
      <c r="CA29" s="40" cm="1">
        <f t="array" ref="CA29">IFERROR(_xlfn.TAKE(Grid_Argument_Minimum(UV_GAMMA_S2),,1),"—")</f>
        <v>12727.452951774012</v>
      </c>
      <c r="CB29" s="41">
        <v>20</v>
      </c>
      <c r="CD29" s="11" t="s">
        <v>1020</v>
      </c>
      <c r="CE29" s="55">
        <v>1</v>
      </c>
      <c r="CF29" s="55">
        <f ca="1">MAX(0.001,$BM$29-$BL$29)</f>
        <v>52.868421052631575</v>
      </c>
      <c r="CG29" s="55">
        <f ca="1">$BM$29+$BL$29</f>
        <v>63.34210526315789</v>
      </c>
      <c r="CH29" s="55">
        <f ca="1">($CG$29-$CF$29)/($CB$29-1)</f>
        <v>0.55124653739612184</v>
      </c>
      <c r="CI29" s="38" cm="1">
        <f t="array" aca="1" ref="CI29:CI30" ca="1">Grid_Search_Optimum(UV_GAMMA_S2)</f>
        <v>63.342105263157947</v>
      </c>
      <c r="CW29" s="8">
        <v>8.3674863387978148E-3</v>
      </c>
      <c r="CX29" s="36">
        <v>45.3</v>
      </c>
      <c r="CY29" s="36">
        <v>46.439276001454431</v>
      </c>
      <c r="CZ29" s="36">
        <v>48.192555348404738</v>
      </c>
      <c r="DA29" s="36">
        <v>0.5816756599240287</v>
      </c>
      <c r="DB29" s="36">
        <f ca="1"/>
        <v>46.786207454989842</v>
      </c>
      <c r="DC29" s="36">
        <f ca="1"/>
        <v>50.778966117323286</v>
      </c>
      <c r="DD29" s="36">
        <v>40.277079647861356</v>
      </c>
      <c r="DE29" s="36">
        <f ca="1"/>
        <v>54.988807968814413</v>
      </c>
      <c r="DF29" s="36">
        <v>45.935168762439808</v>
      </c>
    </row>
    <row r="30" spans="1:110" x14ac:dyDescent="0.25">
      <c r="A30" s="45">
        <v>73.5</v>
      </c>
      <c r="B30" s="47" t="b">
        <v>1</v>
      </c>
      <c r="U30" s="36"/>
      <c r="V30" s="36"/>
      <c r="W30" s="9"/>
      <c r="X30" s="8"/>
      <c r="Y30" s="8"/>
      <c r="Z30" s="8"/>
      <c r="AA30" s="8"/>
      <c r="AB30" s="8"/>
      <c r="AC30" s="8"/>
      <c r="AD30" s="8"/>
      <c r="AE30" s="8"/>
      <c r="AG30" s="36"/>
      <c r="AH30" s="36"/>
      <c r="AI30" s="9"/>
      <c r="AJ30" s="8"/>
      <c r="AK30" s="8"/>
      <c r="AL30" s="8"/>
      <c r="AM30" s="8"/>
      <c r="AN30" s="8"/>
      <c r="AO30" s="8"/>
      <c r="AP30" s="8"/>
      <c r="AQ30" s="8"/>
      <c r="AS30" s="36">
        <v>80.216666666666626</v>
      </c>
      <c r="AT30" s="36">
        <v>81.973333333333287</v>
      </c>
      <c r="AU30" s="9">
        <v>103</v>
      </c>
      <c r="AV30" s="8">
        <v>3.3869738927564175E-2</v>
      </c>
      <c r="AW30" s="8">
        <v>3.0486797850880709E-2</v>
      </c>
      <c r="AX30" s="8">
        <v>7.8645718771952478E-3</v>
      </c>
      <c r="AY30" s="8">
        <f ca="1"/>
        <v>7.020539261885439E-2</v>
      </c>
      <c r="AZ30" s="8">
        <f ca="1"/>
        <v>3.3936999459854844E-2</v>
      </c>
      <c r="BA30" s="8">
        <v>3.2982266191006304E-2</v>
      </c>
      <c r="BB30" s="8">
        <f ca="1"/>
        <v>6.6745104916710374E-2</v>
      </c>
      <c r="BC30" s="8">
        <v>4.9479486250578186E-2</v>
      </c>
      <c r="BH30" s="11" t="s">
        <v>1021</v>
      </c>
      <c r="BI30" s="55">
        <v>1</v>
      </c>
      <c r="BJ30" s="65">
        <v>1E-3</v>
      </c>
      <c r="BK30" s="65">
        <v>2</v>
      </c>
      <c r="BL30" s="55">
        <f>($BK$30-$BJ$30)/($BF$29-1)</f>
        <v>0.10521052631578948</v>
      </c>
      <c r="BM30" s="38">
        <f ca="1"/>
        <v>0.8426842105263157</v>
      </c>
      <c r="CD30" s="11" t="s">
        <v>1021</v>
      </c>
      <c r="CE30" s="55">
        <v>1</v>
      </c>
      <c r="CF30" s="55">
        <f ca="1">MAX(0.001,$BM$30-$BL$30)</f>
        <v>0.73747368421052628</v>
      </c>
      <c r="CG30" s="55">
        <f ca="1">$BM$30+$BL$30</f>
        <v>0.94789473684210512</v>
      </c>
      <c r="CH30" s="55">
        <f ca="1">($CG$30-$CF$30)/($CB$29-1)</f>
        <v>1.1074792243767307E-2</v>
      </c>
      <c r="CI30" s="38">
        <f ca="1"/>
        <v>0.90359556786703554</v>
      </c>
      <c r="CW30" s="8">
        <v>8.7090163934426222E-3</v>
      </c>
      <c r="CX30" s="36">
        <v>45.4</v>
      </c>
      <c r="CY30" s="36">
        <v>46.579435167017948</v>
      </c>
      <c r="CZ30" s="36">
        <v>48.296968554970675</v>
      </c>
      <c r="DA30" s="36">
        <v>0.60552165798758451</v>
      </c>
      <c r="DB30" s="36">
        <f ca="1"/>
        <v>46.998647643062277</v>
      </c>
      <c r="DC30" s="36">
        <f ca="1"/>
        <v>50.88333058988254</v>
      </c>
      <c r="DD30" s="36">
        <v>40.3584975625715</v>
      </c>
      <c r="DE30" s="36">
        <f ca="1"/>
        <v>55.097555738385878</v>
      </c>
      <c r="DF30" s="36">
        <v>46.044137288099897</v>
      </c>
    </row>
    <row r="31" spans="1:110" x14ac:dyDescent="0.25">
      <c r="A31" s="45">
        <v>73</v>
      </c>
      <c r="B31" s="47" t="b">
        <v>1</v>
      </c>
      <c r="U31" s="36"/>
      <c r="V31" s="36"/>
      <c r="W31" s="9"/>
      <c r="X31" s="8"/>
      <c r="Y31" s="8"/>
      <c r="Z31" s="8"/>
      <c r="AA31" s="8"/>
      <c r="AB31" s="8"/>
      <c r="AC31" s="8"/>
      <c r="AD31" s="8"/>
      <c r="AE31" s="8"/>
      <c r="AG31" s="36"/>
      <c r="AH31" s="36"/>
      <c r="AI31" s="9"/>
      <c r="AJ31" s="8"/>
      <c r="AK31" s="8"/>
      <c r="AL31" s="8"/>
      <c r="AM31" s="8"/>
      <c r="AN31" s="8"/>
      <c r="AO31" s="8"/>
      <c r="AP31" s="8"/>
      <c r="AQ31" s="8"/>
      <c r="AS31" s="36">
        <v>81.973333333333287</v>
      </c>
      <c r="AT31" s="36">
        <v>83.729999999999947</v>
      </c>
      <c r="AU31" s="9">
        <v>82</v>
      </c>
      <c r="AV31" s="8">
        <v>2.6478205575614977E-2</v>
      </c>
      <c r="AW31" s="8">
        <v>2.4991346430730199E-2</v>
      </c>
      <c r="AX31" s="8">
        <v>7.6675097400584757E-3</v>
      </c>
      <c r="AY31" s="8">
        <f ca="1"/>
        <v>6.5957236538002229E-2</v>
      </c>
      <c r="AZ31" s="8">
        <f ca="1"/>
        <v>2.6413223412712572E-2</v>
      </c>
      <c r="BA31" s="8">
        <v>2.570141272720794E-2</v>
      </c>
      <c r="BB31" s="8">
        <f ca="1"/>
        <v>4.6889308276279795E-2</v>
      </c>
      <c r="BC31" s="8">
        <v>4.0649140531950234E-2</v>
      </c>
      <c r="BE31" s="66" cm="1">
        <f t="array" ref="BE31">NLL_Gamma(UV_Data,$BI$29,$BI$30,UV_Include)</f>
        <v>202690.60000000015</v>
      </c>
      <c r="BF31" s="67" cm="1">
        <f t="array" ref="BF31:BY31">_xlfn.SEQUENCE(1,$BF$29,$BJ$29,$BL$29)</f>
        <v>0.5</v>
      </c>
      <c r="BG31" s="67">
        <v>5.7368421052631575</v>
      </c>
      <c r="BH31" s="67">
        <v>10.973684210526315</v>
      </c>
      <c r="BI31" s="67">
        <v>16.210526315789473</v>
      </c>
      <c r="BJ31" s="67">
        <v>21.44736842105263</v>
      </c>
      <c r="BK31" s="67">
        <v>26.684210526315788</v>
      </c>
      <c r="BL31" s="67">
        <v>31.921052631578945</v>
      </c>
      <c r="BM31" s="67">
        <v>37.157894736842103</v>
      </c>
      <c r="BN31" s="67">
        <v>42.39473684210526</v>
      </c>
      <c r="BO31" s="67">
        <v>47.631578947368418</v>
      </c>
      <c r="BP31" s="67">
        <v>52.868421052631575</v>
      </c>
      <c r="BQ31" s="67">
        <v>58.105263157894733</v>
      </c>
      <c r="BR31" s="67">
        <v>63.34210526315789</v>
      </c>
      <c r="BS31" s="67">
        <v>68.578947368421041</v>
      </c>
      <c r="BT31" s="67">
        <v>73.815789473684191</v>
      </c>
      <c r="BU31" s="67">
        <v>79.052631578947341</v>
      </c>
      <c r="BV31" s="67">
        <v>84.289473684210492</v>
      </c>
      <c r="BW31" s="67">
        <v>89.526315789473642</v>
      </c>
      <c r="BX31" s="67">
        <v>94.763157894736793</v>
      </c>
      <c r="BY31" s="68">
        <v>99.999999999999943</v>
      </c>
      <c r="CA31" s="66" cm="1">
        <f t="array" ref="CA31">NLL_Gamma(UV_Data,$CE$29,$CE$30,UV_Include)</f>
        <v>202690.60000000015</v>
      </c>
      <c r="CB31" s="67" cm="1">
        <f t="array" aca="1" ref="CB31:CU31" ca="1">_xlfn.SEQUENCE(1,$CB$29,$CF$29,$CH$29)</f>
        <v>52.868421052631575</v>
      </c>
      <c r="CC31" s="67">
        <f ca="1"/>
        <v>53.4196675900277</v>
      </c>
      <c r="CD31" s="67">
        <f ca="1"/>
        <v>53.970914127423825</v>
      </c>
      <c r="CE31" s="67">
        <f ca="1"/>
        <v>54.52216066481995</v>
      </c>
      <c r="CF31" s="67">
        <f ca="1"/>
        <v>55.073407202216075</v>
      </c>
      <c r="CG31" s="67">
        <f ca="1"/>
        <v>55.624653739612199</v>
      </c>
      <c r="CH31" s="67">
        <f ca="1"/>
        <v>56.175900277008324</v>
      </c>
      <c r="CI31" s="67">
        <f ca="1"/>
        <v>56.727146814404449</v>
      </c>
      <c r="CJ31" s="67">
        <f ca="1"/>
        <v>57.278393351800574</v>
      </c>
      <c r="CK31" s="67">
        <f ca="1"/>
        <v>57.829639889196699</v>
      </c>
      <c r="CL31" s="67">
        <f ca="1"/>
        <v>58.380886426592824</v>
      </c>
      <c r="CM31" s="67">
        <f ca="1"/>
        <v>58.932132963988948</v>
      </c>
      <c r="CN31" s="67">
        <f ca="1"/>
        <v>59.483379501385073</v>
      </c>
      <c r="CO31" s="67">
        <f ca="1"/>
        <v>60.034626038781198</v>
      </c>
      <c r="CP31" s="67">
        <f ca="1"/>
        <v>60.585872576177323</v>
      </c>
      <c r="CQ31" s="67">
        <f ca="1"/>
        <v>61.137119113573448</v>
      </c>
      <c r="CR31" s="67">
        <f ca="1"/>
        <v>61.688365650969573</v>
      </c>
      <c r="CS31" s="67">
        <f ca="1"/>
        <v>62.239612188365697</v>
      </c>
      <c r="CT31" s="67">
        <f ca="1"/>
        <v>62.790858725761822</v>
      </c>
      <c r="CU31" s="68">
        <f ca="1"/>
        <v>63.342105263157947</v>
      </c>
      <c r="CW31" s="8">
        <v>9.0505464480874313E-3</v>
      </c>
      <c r="CX31" s="36">
        <v>45.5</v>
      </c>
      <c r="CY31" s="36">
        <v>46.714854923133089</v>
      </c>
      <c r="CZ31" s="36">
        <v>48.398065952918628</v>
      </c>
      <c r="DA31" s="36">
        <v>0.62937587314230425</v>
      </c>
      <c r="DB31" s="36">
        <f ca="1"/>
        <v>47.203860094545838</v>
      </c>
      <c r="DC31" s="36">
        <f ca="1"/>
        <v>50.984305434677189</v>
      </c>
      <c r="DD31" s="36">
        <v>40.438334095145258</v>
      </c>
      <c r="DE31" s="36">
        <f ca="1"/>
        <v>55.202858897196627</v>
      </c>
      <c r="DF31" s="36">
        <v>46.150149148522772</v>
      </c>
    </row>
    <row r="32" spans="1:110" x14ac:dyDescent="0.25">
      <c r="A32" s="45">
        <v>72.8</v>
      </c>
      <c r="B32" s="47" t="b">
        <v>1</v>
      </c>
      <c r="U32" s="36"/>
      <c r="V32" s="36"/>
      <c r="W32" s="9"/>
      <c r="X32" s="8"/>
      <c r="Y32" s="8"/>
      <c r="Z32" s="8"/>
      <c r="AA32" s="8"/>
      <c r="AB32" s="8"/>
      <c r="AC32" s="8"/>
      <c r="AD32" s="8"/>
      <c r="AE32" s="8"/>
      <c r="AG32" s="36"/>
      <c r="AH32" s="36"/>
      <c r="AI32" s="9"/>
      <c r="AJ32" s="8"/>
      <c r="AK32" s="8"/>
      <c r="AL32" s="8"/>
      <c r="AM32" s="8"/>
      <c r="AN32" s="8"/>
      <c r="AO32" s="8"/>
      <c r="AP32" s="8"/>
      <c r="AQ32" s="8"/>
      <c r="AS32" s="36">
        <v>83.729999999999947</v>
      </c>
      <c r="AT32" s="36">
        <v>85.486666666666608</v>
      </c>
      <c r="AU32" s="9">
        <v>23</v>
      </c>
      <c r="AV32" s="8">
        <v>2.0009288491867228E-2</v>
      </c>
      <c r="AW32" s="8">
        <v>2.0153330233505184E-2</v>
      </c>
      <c r="AX32" s="8">
        <v>7.4753853778573021E-3</v>
      </c>
      <c r="AY32" s="8">
        <f ca="1"/>
        <v>5.9222283458695069E-2</v>
      </c>
      <c r="AZ32" s="8">
        <f ca="1"/>
        <v>1.9989907422013564E-2</v>
      </c>
      <c r="BA32" s="8">
        <v>1.8420559263409797E-2</v>
      </c>
      <c r="BB32" s="8">
        <f ca="1"/>
        <v>2.6554520518963787E-2</v>
      </c>
      <c r="BC32" s="8">
        <v>3.0046436951708944E-2</v>
      </c>
      <c r="BE32" s="42" cm="1">
        <f t="array" ref="BE32:BE51">_xlfn.SEQUENCE($BF$29,1,$BJ$30,$BL$30)</f>
        <v>1E-3</v>
      </c>
      <c r="BF32" s="60">
        <f t="dataTable" ref="BF32:BY51" dt2D="1" dtr="1" r1="BI29" r2="BI30"/>
        <v>18179.922407808757</v>
      </c>
      <c r="BG32" s="60">
        <v>70330.491508467254</v>
      </c>
      <c r="BH32" s="60">
        <v>142757.85414861629</v>
      </c>
      <c r="BI32" s="60">
        <v>223200.70141405021</v>
      </c>
      <c r="BJ32" s="60">
        <v>308851.89540947764</v>
      </c>
      <c r="BK32" s="60">
        <v>398376.64593457914</v>
      </c>
      <c r="BL32" s="60">
        <v>490988.4820670113</v>
      </c>
      <c r="BM32" s="60">
        <v>586167.64019210043</v>
      </c>
      <c r="BN32" s="60">
        <v>683544.66808827536</v>
      </c>
      <c r="BO32" s="60">
        <v>782843.31059233984</v>
      </c>
      <c r="BP32" s="60">
        <v>883849.13071480475</v>
      </c>
      <c r="BQ32" s="60">
        <v>986390.81700456317</v>
      </c>
      <c r="BR32" s="60">
        <v>1090328.3465732839</v>
      </c>
      <c r="BS32" s="60">
        <v>1195545.1215125173</v>
      </c>
      <c r="BT32" s="60">
        <v>1301942.5390702244</v>
      </c>
      <c r="BU32" s="60">
        <v>1409436.1209216625</v>
      </c>
      <c r="BV32" s="60">
        <v>1517952.6790438148</v>
      </c>
      <c r="BW32" s="60">
        <v>1627428.1927495431</v>
      </c>
      <c r="BX32" s="60">
        <v>1737806.1868673759</v>
      </c>
      <c r="BY32" s="29">
        <v>1849036.4713620017</v>
      </c>
      <c r="CA32" s="42" cm="1">
        <f t="array" aca="1" ref="CA32:CA51" ca="1">_xlfn.SEQUENCE($CB$29,1,$CF$30,$CH$30)</f>
        <v>0.73747368421052628</v>
      </c>
      <c r="CB32" s="60">
        <f t="dataTable" ref="CB32:CU51" dt2D="1" dtr="1" r1="CE29" r2="CE30" ca="1"/>
        <v>32811.546549798601</v>
      </c>
      <c r="CC32" s="60">
        <v>18135.913262485399</v>
      </c>
      <c r="CD32" s="60">
        <v>18471.032052196857</v>
      </c>
      <c r="CE32" s="60">
        <v>19875.709646417221</v>
      </c>
      <c r="CF32" s="60">
        <v>21808.425826780051</v>
      </c>
      <c r="CG32" s="60">
        <v>24082.654012728126</v>
      </c>
      <c r="CH32" s="60">
        <v>26606.89318826652</v>
      </c>
      <c r="CI32" s="60">
        <v>29327.533806122301</v>
      </c>
      <c r="CJ32" s="60">
        <v>32209.590778003792</v>
      </c>
      <c r="CK32" s="60">
        <v>35228.52056014791</v>
      </c>
      <c r="CL32" s="60">
        <v>38366.1898909831</v>
      </c>
      <c r="CM32" s="60">
        <v>41608.67137876567</v>
      </c>
      <c r="CN32" s="60">
        <v>44944.940782664955</v>
      </c>
      <c r="CO32" s="60">
        <v>48366.059523345481</v>
      </c>
      <c r="CP32" s="60">
        <v>51864.636553673758</v>
      </c>
      <c r="CQ32" s="60">
        <v>55434.460035690259</v>
      </c>
      <c r="CR32" s="60">
        <v>59070.236939416565</v>
      </c>
      <c r="CS32" s="60">
        <v>62767.40383855423</v>
      </c>
      <c r="CT32" s="60">
        <v>66521.986185703121</v>
      </c>
      <c r="CU32" s="29">
        <v>70330.491508467254</v>
      </c>
      <c r="CW32" s="8">
        <v>9.3920765027322405E-3</v>
      </c>
      <c r="CX32" s="36">
        <v>45.5</v>
      </c>
      <c r="CY32" s="36">
        <v>46.845870980235972</v>
      </c>
      <c r="CZ32" s="36">
        <v>48.496077182974965</v>
      </c>
      <c r="DA32" s="36">
        <v>0.65323831105317876</v>
      </c>
      <c r="DB32" s="36">
        <f ca="1"/>
        <v>47.40235145025607</v>
      </c>
      <c r="DC32" s="36">
        <f ca="1"/>
        <v>51.082127159483512</v>
      </c>
      <c r="DD32" s="36">
        <v>40.516677961114041</v>
      </c>
      <c r="DE32" s="36">
        <f ca="1"/>
        <v>55.304953090683064</v>
      </c>
      <c r="DF32" s="36">
        <v>46.253393753845764</v>
      </c>
    </row>
    <row r="33" spans="1:110" x14ac:dyDescent="0.25">
      <c r="A33" s="45">
        <v>73.3</v>
      </c>
      <c r="B33" s="47" t="b">
        <v>1</v>
      </c>
      <c r="U33" s="36"/>
      <c r="V33" s="36"/>
      <c r="W33" s="9"/>
      <c r="X33" s="8"/>
      <c r="Y33" s="8"/>
      <c r="Z33" s="8"/>
      <c r="AA33" s="8"/>
      <c r="AB33" s="8"/>
      <c r="AC33" s="8"/>
      <c r="AD33" s="8"/>
      <c r="AE33" s="8"/>
      <c r="AG33" s="36"/>
      <c r="AH33" s="36"/>
      <c r="AI33" s="9"/>
      <c r="AJ33" s="8"/>
      <c r="AK33" s="8"/>
      <c r="AL33" s="8"/>
      <c r="AM33" s="8"/>
      <c r="AN33" s="8"/>
      <c r="AO33" s="8"/>
      <c r="AP33" s="8"/>
      <c r="AQ33" s="8"/>
      <c r="AS33" s="36">
        <v>85.486666666666608</v>
      </c>
      <c r="AT33" s="36">
        <v>87.243333333333268</v>
      </c>
      <c r="AU33" s="9">
        <v>24</v>
      </c>
      <c r="AV33" s="8">
        <v>1.4616422830135201E-2</v>
      </c>
      <c r="AW33" s="8">
        <v>1.6005035537516643E-2</v>
      </c>
      <c r="AX33" s="8">
        <v>7.2880750650414772E-3</v>
      </c>
      <c r="AY33" s="8">
        <f ca="1"/>
        <v>5.0502773337735452E-2</v>
      </c>
      <c r="AZ33" s="8">
        <f ca="1"/>
        <v>1.4727850370048978E-2</v>
      </c>
      <c r="BA33" s="8">
        <v>1.1139705799611543E-2</v>
      </c>
      <c r="BB33" s="8">
        <f ca="1"/>
        <v>9.9510280130534756E-3</v>
      </c>
      <c r="BC33" s="8">
        <v>1.8012571735488425E-2</v>
      </c>
      <c r="BE33" s="42">
        <v>0.10621052631578948</v>
      </c>
      <c r="BF33" s="60">
        <v>32674.927516434036</v>
      </c>
      <c r="BG33" s="60">
        <v>13288.352420728299</v>
      </c>
      <c r="BH33" s="60">
        <v>14178.570864514126</v>
      </c>
      <c r="BI33" s="60">
        <v>23084.273933583499</v>
      </c>
      <c r="BJ33" s="60">
        <v>37198.323732647666</v>
      </c>
      <c r="BK33" s="60">
        <v>55185.930061383988</v>
      </c>
      <c r="BL33" s="60">
        <v>76260.621997452778</v>
      </c>
      <c r="BM33" s="60">
        <v>99902.63592617822</v>
      </c>
      <c r="BN33" s="60">
        <v>125742.51962598614</v>
      </c>
      <c r="BO33" s="60">
        <v>153504.01793368641</v>
      </c>
      <c r="BP33" s="60">
        <v>182972.69385979234</v>
      </c>
      <c r="BQ33" s="60">
        <v>213977.23595318204</v>
      </c>
      <c r="BR33" s="60">
        <v>246377.62132554123</v>
      </c>
      <c r="BS33" s="60">
        <v>280057.25206840894</v>
      </c>
      <c r="BT33" s="60">
        <v>314917.52542975411</v>
      </c>
      <c r="BU33" s="60">
        <v>350873.96308482764</v>
      </c>
      <c r="BV33" s="60">
        <v>387853.37701062526</v>
      </c>
      <c r="BW33" s="60">
        <v>425791.74651997944</v>
      </c>
      <c r="BX33" s="60">
        <v>464632.59644144564</v>
      </c>
      <c r="BY33" s="29">
        <v>504325.73673971649</v>
      </c>
      <c r="CA33" s="42">
        <f ca="1"/>
        <v>0.74854847645429357</v>
      </c>
      <c r="CB33" s="60">
        <v>33928.42725816543</v>
      </c>
      <c r="CC33" s="60">
        <v>17593.193260512595</v>
      </c>
      <c r="CD33" s="60">
        <v>16268.711339884228</v>
      </c>
      <c r="CE33" s="60">
        <v>16013.788223765036</v>
      </c>
      <c r="CF33" s="60">
        <v>16286.903693788245</v>
      </c>
      <c r="CG33" s="60">
        <v>16901.5311693966</v>
      </c>
      <c r="CH33" s="60">
        <v>17766.16963459535</v>
      </c>
      <c r="CI33" s="60">
        <v>18827.209542111621</v>
      </c>
      <c r="CJ33" s="60">
        <v>20049.66580365317</v>
      </c>
      <c r="CK33" s="60">
        <v>21408.994875457833</v>
      </c>
      <c r="CL33" s="60">
        <v>22887.06349595336</v>
      </c>
      <c r="CM33" s="60">
        <v>24469.944273396304</v>
      </c>
      <c r="CN33" s="60">
        <v>26146.612966955687</v>
      </c>
      <c r="CO33" s="60">
        <v>27908.130997296332</v>
      </c>
      <c r="CP33" s="60">
        <v>29747.107317285176</v>
      </c>
      <c r="CQ33" s="60">
        <v>31657.33008896235</v>
      </c>
      <c r="CR33" s="60">
        <v>33633.506282349139</v>
      </c>
      <c r="CS33" s="60">
        <v>35671.072471147178</v>
      </c>
      <c r="CT33" s="60">
        <v>37766.054107955773</v>
      </c>
      <c r="CU33" s="29">
        <v>39914.958720380389</v>
      </c>
      <c r="CW33" s="8">
        <v>9.7336065573770496E-3</v>
      </c>
      <c r="CX33" s="36">
        <v>45.6</v>
      </c>
      <c r="CY33" s="36">
        <v>46.97278402801723</v>
      </c>
      <c r="CZ33" s="36">
        <v>48.591208263400119</v>
      </c>
      <c r="DA33" s="36">
        <v>0.67710897739108977</v>
      </c>
      <c r="DB33" s="36">
        <f ca="1"/>
        <v>47.594575972388419</v>
      </c>
      <c r="DC33" s="36">
        <f ca="1"/>
        <v>51.177007831955564</v>
      </c>
      <c r="DD33" s="36">
        <v>40.59360987885384</v>
      </c>
      <c r="DE33" s="36">
        <f ca="1"/>
        <v>55.404049946682704</v>
      </c>
      <c r="DF33" s="36">
        <v>46.354041999365251</v>
      </c>
    </row>
    <row r="34" spans="1:110" x14ac:dyDescent="0.25">
      <c r="A34" s="45">
        <v>73.599999999999994</v>
      </c>
      <c r="B34" s="47" t="b">
        <v>1</v>
      </c>
      <c r="G34" t="str">
        <f>AI2&amp;" Method Histogram"</f>
        <v>Scott Method Histogram</v>
      </c>
      <c r="U34" s="36"/>
      <c r="V34" s="36"/>
      <c r="W34" s="9"/>
      <c r="X34" s="8"/>
      <c r="Y34" s="8"/>
      <c r="Z34" s="8"/>
      <c r="AA34" s="8"/>
      <c r="AB34" s="8"/>
      <c r="AC34" s="8"/>
      <c r="AD34" s="8"/>
      <c r="AE34" s="8"/>
      <c r="AG34" s="36"/>
      <c r="AH34" s="36"/>
      <c r="AI34" s="9"/>
      <c r="AJ34" s="8"/>
      <c r="AK34" s="8"/>
      <c r="AL34" s="8"/>
      <c r="AM34" s="8"/>
      <c r="AN34" s="8"/>
      <c r="AO34" s="8"/>
      <c r="AP34" s="8"/>
      <c r="AQ34" s="8"/>
      <c r="AS34" s="36">
        <v>87.243333333333268</v>
      </c>
      <c r="AT34" s="36">
        <v>89</v>
      </c>
      <c r="AU34" s="9">
        <v>21</v>
      </c>
      <c r="AV34" s="8">
        <v>1.0320883161523575E-2</v>
      </c>
      <c r="AW34" s="8">
        <v>1.2530164397252186E-2</v>
      </c>
      <c r="AX34" s="8">
        <v>7.105458176245194E-3</v>
      </c>
      <c r="AY34" s="8">
        <f ca="1"/>
        <v>4.0613614127786746E-2</v>
      </c>
      <c r="AZ34" s="8">
        <f ca="1"/>
        <v>1.0574870047335372E-2</v>
      </c>
      <c r="BA34" s="8">
        <v>3.8588523358134008E-3</v>
      </c>
      <c r="BB34" s="8">
        <f ca="1"/>
        <v>1.2481128310947165E-3</v>
      </c>
      <c r="BC34" s="8">
        <v>5.6062722403127374E-3</v>
      </c>
      <c r="BE34" s="42">
        <v>0.21142105263157895</v>
      </c>
      <c r="BF34" s="60">
        <v>52992.252995132701</v>
      </c>
      <c r="BG34" s="60">
        <v>23049.678631724706</v>
      </c>
      <c r="BH34" s="60">
        <v>13383.897807808053</v>
      </c>
      <c r="BI34" s="60">
        <v>11733.601609175055</v>
      </c>
      <c r="BJ34" s="60">
        <v>15291.652140536782</v>
      </c>
      <c r="BK34" s="60">
        <v>22723.2592015708</v>
      </c>
      <c r="BL34" s="60">
        <v>33241.951869937089</v>
      </c>
      <c r="BM34" s="60">
        <v>46327.966530960621</v>
      </c>
      <c r="BN34" s="60">
        <v>61611.850963065677</v>
      </c>
      <c r="BO34" s="60">
        <v>78817.350003062995</v>
      </c>
      <c r="BP34" s="60">
        <v>97730.026661466909</v>
      </c>
      <c r="BQ34" s="60">
        <v>118178.56948715585</v>
      </c>
      <c r="BR34" s="60">
        <v>140022.95559181058</v>
      </c>
      <c r="BS34" s="60">
        <v>163146.58706697533</v>
      </c>
      <c r="BT34" s="60">
        <v>187450.86116061933</v>
      </c>
      <c r="BU34" s="60">
        <v>212851.29954799154</v>
      </c>
      <c r="BV34" s="60">
        <v>239274.71420608766</v>
      </c>
      <c r="BW34" s="60">
        <v>266657.08444773854</v>
      </c>
      <c r="BX34" s="60">
        <v>294941.93510150287</v>
      </c>
      <c r="BY34" s="29">
        <v>324079.07613207126</v>
      </c>
      <c r="CA34" s="42">
        <f ca="1"/>
        <v>0.75962326869806085</v>
      </c>
      <c r="CB34" s="60">
        <v>35049.008835220862</v>
      </c>
      <c r="CC34" s="60">
        <v>18171.416150934256</v>
      </c>
      <c r="CD34" s="60">
        <v>16304.575543672137</v>
      </c>
      <c r="CE34" s="60">
        <v>15507.29374091916</v>
      </c>
      <c r="CF34" s="60">
        <v>15238.050524308472</v>
      </c>
      <c r="CG34" s="60">
        <v>15310.31931328312</v>
      </c>
      <c r="CH34" s="60">
        <v>15632.599091847813</v>
      </c>
      <c r="CI34" s="60">
        <v>16151.28031273033</v>
      </c>
      <c r="CJ34" s="60">
        <v>16831.37788763814</v>
      </c>
      <c r="CK34" s="60">
        <v>17648.348272808933</v>
      </c>
      <c r="CL34" s="60">
        <v>18584.058206670594</v>
      </c>
      <c r="CM34" s="60">
        <v>19624.580297479712</v>
      </c>
      <c r="CN34" s="60">
        <v>20758.890304405257</v>
      </c>
      <c r="CO34" s="60">
        <v>21978.049648112421</v>
      </c>
      <c r="CP34" s="60">
        <v>23274.667281467333</v>
      </c>
      <c r="CQ34" s="60">
        <v>24642.531366510386</v>
      </c>
      <c r="CR34" s="60">
        <v>26076.348873263472</v>
      </c>
      <c r="CS34" s="60">
        <v>27571.556375427546</v>
      </c>
      <c r="CT34" s="60">
        <v>29124.179325602669</v>
      </c>
      <c r="CU34" s="29">
        <v>30730.725251393258</v>
      </c>
      <c r="CW34" s="8">
        <v>1.0075136612021859E-2</v>
      </c>
      <c r="CX34" s="36">
        <v>45.6</v>
      </c>
      <c r="CY34" s="36">
        <v>47.095864477377376</v>
      </c>
      <c r="CZ34" s="36">
        <v>48.683644756733948</v>
      </c>
      <c r="DA34" s="36">
        <v>0.70098787783275684</v>
      </c>
      <c r="DB34" s="36">
        <f ca="1"/>
        <v>47.780942583595518</v>
      </c>
      <c r="DC34" s="36">
        <f ca="1"/>
        <v>51.269138366556483</v>
      </c>
      <c r="DD34" s="36">
        <v>40.669203543859673</v>
      </c>
      <c r="DE34" s="36">
        <f ca="1"/>
        <v>55.500340271536757</v>
      </c>
      <c r="DF34" s="36">
        <v>46.452248655546768</v>
      </c>
    </row>
    <row r="35" spans="1:110" x14ac:dyDescent="0.25">
      <c r="A35" s="45">
        <v>72.599999999999994</v>
      </c>
      <c r="B35" s="47" t="b">
        <v>1</v>
      </c>
      <c r="U35" s="36"/>
      <c r="V35" s="36"/>
      <c r="W35" s="9"/>
      <c r="X35" s="8"/>
      <c r="Y35" s="8"/>
      <c r="Z35" s="8"/>
      <c r="AA35" s="8"/>
      <c r="AB35" s="8"/>
      <c r="AC35" s="8"/>
      <c r="AD35" s="8"/>
      <c r="AE35" s="8"/>
      <c r="AG35" s="36"/>
      <c r="AH35" s="36"/>
      <c r="AI35" s="9"/>
      <c r="AJ35" s="8"/>
      <c r="AK35" s="8"/>
      <c r="AL35" s="8"/>
      <c r="AM35" s="8"/>
      <c r="AN35" s="8"/>
      <c r="AO35" s="8"/>
      <c r="AP35" s="8"/>
      <c r="AQ35" s="8"/>
      <c r="AS35" s="36"/>
      <c r="AT35" s="36"/>
      <c r="AU35" s="9"/>
      <c r="AV35" s="8"/>
      <c r="AW35" s="8"/>
      <c r="AX35" s="8"/>
      <c r="AY35" s="8"/>
      <c r="AZ35" s="8"/>
      <c r="BA35" s="8"/>
      <c r="BB35" s="8"/>
      <c r="BC35" s="8"/>
      <c r="BE35" s="42">
        <v>0.31663157894736843</v>
      </c>
      <c r="BF35" s="60">
        <v>73726.146793815773</v>
      </c>
      <c r="BG35" s="60">
        <v>37590.578198334864</v>
      </c>
      <c r="BH35" s="60">
        <v>21731.803142344907</v>
      </c>
      <c r="BI35" s="60">
        <v>13888.51271163861</v>
      </c>
      <c r="BJ35" s="60">
        <v>11253.569010927136</v>
      </c>
      <c r="BK35" s="60">
        <v>12492.181839887926</v>
      </c>
      <c r="BL35" s="60">
        <v>16817.880276181029</v>
      </c>
      <c r="BM35" s="60">
        <v>23710.900705131215</v>
      </c>
      <c r="BN35" s="60">
        <v>32801.790905162954</v>
      </c>
      <c r="BO35" s="60">
        <v>43814.295713087384</v>
      </c>
      <c r="BP35" s="60">
        <v>56533.978139417763</v>
      </c>
      <c r="BQ35" s="60">
        <v>70789.526733033621</v>
      </c>
      <c r="BR35" s="60">
        <v>86440.918605616098</v>
      </c>
      <c r="BS35" s="60">
        <v>103371.55584870749</v>
      </c>
      <c r="BT35" s="60">
        <v>121482.83571027659</v>
      </c>
      <c r="BU35" s="60">
        <v>140690.27986557616</v>
      </c>
      <c r="BV35" s="60">
        <v>160920.70029159865</v>
      </c>
      <c r="BW35" s="60">
        <v>182110.0763011759</v>
      </c>
      <c r="BX35" s="60">
        <v>204201.932722867</v>
      </c>
      <c r="BY35" s="29">
        <v>227146.07952136351</v>
      </c>
      <c r="CA35" s="42">
        <f ca="1"/>
        <v>0.77069806094182813</v>
      </c>
      <c r="CB35" s="60">
        <v>36170.281741961182</v>
      </c>
      <c r="CC35" s="60">
        <v>18959.033419146195</v>
      </c>
      <c r="CD35" s="60">
        <v>16758.537173355842</v>
      </c>
      <c r="CE35" s="60">
        <v>15627.59973207469</v>
      </c>
      <c r="CF35" s="60">
        <v>15024.70087693578</v>
      </c>
      <c r="CG35" s="60">
        <v>14763.314027382276</v>
      </c>
      <c r="CH35" s="60">
        <v>14751.938167418823</v>
      </c>
      <c r="CI35" s="60">
        <v>14936.963749773047</v>
      </c>
      <c r="CJ35" s="60">
        <v>15283.405686152657</v>
      </c>
      <c r="CK35" s="60">
        <v>15766.720432795193</v>
      </c>
      <c r="CL35" s="60">
        <v>16368.774728128621</v>
      </c>
      <c r="CM35" s="60">
        <v>17075.641180409599</v>
      </c>
      <c r="CN35" s="60">
        <v>17876.295548806949</v>
      </c>
      <c r="CO35" s="60">
        <v>18761.799253985744</v>
      </c>
      <c r="CP35" s="60">
        <v>19724.761248812487</v>
      </c>
      <c r="CQ35" s="60">
        <v>20758.96969532748</v>
      </c>
      <c r="CR35" s="60">
        <v>21859.131563552186</v>
      </c>
      <c r="CS35" s="60">
        <v>23020.683427188189</v>
      </c>
      <c r="CT35" s="60">
        <v>24239.650738835124</v>
      </c>
      <c r="CU35" s="29">
        <v>25512.5410260971</v>
      </c>
      <c r="CW35" s="8">
        <v>1.0416666666666666E-2</v>
      </c>
      <c r="CX35" s="36">
        <v>45.6</v>
      </c>
      <c r="CY35" s="36">
        <v>47.215356422916102</v>
      </c>
      <c r="CZ35" s="36">
        <v>48.773554419998376</v>
      </c>
      <c r="DA35" s="36">
        <v>0.72487501806079901</v>
      </c>
      <c r="DB35" s="36">
        <f ca="1"/>
        <v>47.961820756386956</v>
      </c>
      <c r="DC35" s="36">
        <f ca="1"/>
        <v>51.358691274020877</v>
      </c>
      <c r="DD35" s="36">
        <v>40.743526455526343</v>
      </c>
      <c r="DE35" s="36">
        <f ca="1"/>
        <v>55.593996728031129</v>
      </c>
      <c r="DF35" s="36">
        <v>46.548154379662193</v>
      </c>
    </row>
    <row r="36" spans="1:110" x14ac:dyDescent="0.25">
      <c r="A36" s="45">
        <v>75.599999999999994</v>
      </c>
      <c r="B36" s="47" t="b">
        <v>1</v>
      </c>
      <c r="U36" s="36"/>
      <c r="V36" s="36"/>
      <c r="W36" s="9"/>
      <c r="X36" s="8"/>
      <c r="Y36" s="8"/>
      <c r="Z36" s="8"/>
      <c r="AA36" s="8"/>
      <c r="AB36" s="8"/>
      <c r="AC36" s="8"/>
      <c r="AD36" s="8"/>
      <c r="AE36" s="8"/>
      <c r="AG36" s="36"/>
      <c r="AH36" s="36"/>
      <c r="AI36" s="9"/>
      <c r="AJ36" s="8"/>
      <c r="AK36" s="8"/>
      <c r="AL36" s="8"/>
      <c r="AM36" s="8"/>
      <c r="AN36" s="8"/>
      <c r="AO36" s="8"/>
      <c r="AP36" s="8"/>
      <c r="AQ36" s="8"/>
      <c r="AS36" s="36"/>
      <c r="AT36" s="36"/>
      <c r="AU36" s="9"/>
      <c r="AV36" s="8"/>
      <c r="AW36" s="8"/>
      <c r="AX36" s="8"/>
      <c r="AY36" s="8"/>
      <c r="AZ36" s="8"/>
      <c r="BA36" s="8"/>
      <c r="BB36" s="8"/>
      <c r="BC36" s="8"/>
      <c r="BE36" s="42">
        <v>0.42184210526315791</v>
      </c>
      <c r="BF36" s="60">
        <v>94631.321319137031</v>
      </c>
      <c r="BG36" s="60">
        <v>54096.698733736135</v>
      </c>
      <c r="BH36" s="60">
        <v>33838.869687827028</v>
      </c>
      <c r="BI36" s="60">
        <v>21596.525267201225</v>
      </c>
      <c r="BJ36" s="60">
        <v>14562.527576570241</v>
      </c>
      <c r="BK36" s="60">
        <v>11402.086415611577</v>
      </c>
      <c r="BL36" s="60">
        <v>11328.73086198523</v>
      </c>
      <c r="BM36" s="60">
        <v>13822.697301015849</v>
      </c>
      <c r="BN36" s="60">
        <v>18514.533511128076</v>
      </c>
      <c r="BO36" s="60">
        <v>25127.984329133229</v>
      </c>
      <c r="BP36" s="60">
        <v>33448.612765544065</v>
      </c>
      <c r="BQ36" s="60">
        <v>43305.107369240031</v>
      </c>
      <c r="BR36" s="60">
        <v>54557.445251903016</v>
      </c>
      <c r="BS36" s="60">
        <v>67089.028505075068</v>
      </c>
      <c r="BT36" s="60">
        <v>80801.254376725541</v>
      </c>
      <c r="BU36" s="60">
        <v>95609.64454210455</v>
      </c>
      <c r="BV36" s="60">
        <v>111441.01097820839</v>
      </c>
      <c r="BW36" s="60">
        <v>128231.33299786547</v>
      </c>
      <c r="BX36" s="60">
        <v>145924.13542963739</v>
      </c>
      <c r="BY36" s="29">
        <v>164469.22823821532</v>
      </c>
      <c r="CA36" s="42">
        <f ca="1"/>
        <v>0.78177285318559542</v>
      </c>
      <c r="CB36" s="60">
        <v>37291.859411164281</v>
      </c>
      <c r="CC36" s="60">
        <v>19838.95910078879</v>
      </c>
      <c r="CD36" s="60">
        <v>17396.810867437576</v>
      </c>
      <c r="CE36" s="60">
        <v>16024.221438595561</v>
      </c>
      <c r="CF36" s="60">
        <v>15179.670595895805</v>
      </c>
      <c r="CG36" s="60">
        <v>14676.631758781361</v>
      </c>
      <c r="CH36" s="60">
        <v>14423.603911257022</v>
      </c>
      <c r="CI36" s="60">
        <v>14366.977506050396</v>
      </c>
      <c r="CJ36" s="60">
        <v>14471.767454869132</v>
      </c>
      <c r="CK36" s="60">
        <v>14713.430213950824</v>
      </c>
      <c r="CL36" s="60">
        <v>15073.832521723483</v>
      </c>
      <c r="CM36" s="60">
        <v>15539.04698644362</v>
      </c>
      <c r="CN36" s="60">
        <v>16098.049367280195</v>
      </c>
      <c r="CO36" s="60">
        <v>16741.901084898043</v>
      </c>
      <c r="CP36" s="60">
        <v>17463.211092163929</v>
      </c>
      <c r="CQ36" s="60">
        <v>18255.767551118046</v>
      </c>
      <c r="CR36" s="60">
        <v>19114.277431781902</v>
      </c>
      <c r="CS36" s="60">
        <v>20034.177307856975</v>
      </c>
      <c r="CT36" s="60">
        <v>21011.492631943136</v>
      </c>
      <c r="CU36" s="29">
        <v>22042.730931644364</v>
      </c>
      <c r="CW36" s="8">
        <v>1.0758196721311475E-2</v>
      </c>
      <c r="CX36" s="36">
        <v>45.7</v>
      </c>
      <c r="CY36" s="36">
        <v>47.331480975191134</v>
      </c>
      <c r="CZ36" s="36">
        <v>48.8610894366401</v>
      </c>
      <c r="DA36" s="36">
        <v>0.7487704037637205</v>
      </c>
      <c r="DB36" s="36">
        <f ca="1"/>
        <v>48.13754547175057</v>
      </c>
      <c r="DC36" s="36">
        <f ca="1"/>
        <v>51.445822975815339</v>
      </c>
      <c r="DD36" s="36">
        <v>40.816640622841682</v>
      </c>
      <c r="DE36" s="36">
        <f ca="1"/>
        <v>55.685176093256096</v>
      </c>
      <c r="DF36" s="36">
        <v>46.64188741929717</v>
      </c>
    </row>
    <row r="37" spans="1:110" x14ac:dyDescent="0.25">
      <c r="A37" s="45">
        <v>75.400000000000006</v>
      </c>
      <c r="B37" s="47" t="b">
        <v>1</v>
      </c>
      <c r="U37" s="36"/>
      <c r="V37" s="36"/>
      <c r="W37" s="9"/>
      <c r="X37" s="8"/>
      <c r="Y37" s="8"/>
      <c r="Z37" s="8"/>
      <c r="AA37" s="8"/>
      <c r="AB37" s="8"/>
      <c r="AC37" s="8"/>
      <c r="AD37" s="8"/>
      <c r="AE37" s="8"/>
      <c r="AG37" s="36"/>
      <c r="AH37" s="36"/>
      <c r="AI37" s="9"/>
      <c r="AJ37" s="8"/>
      <c r="AK37" s="8"/>
      <c r="AL37" s="8"/>
      <c r="AM37" s="8"/>
      <c r="AN37" s="8"/>
      <c r="AO37" s="8"/>
      <c r="AP37" s="8"/>
      <c r="AQ37" s="8"/>
      <c r="AS37" s="36"/>
      <c r="AT37" s="36"/>
      <c r="AU37" s="9"/>
      <c r="AV37" s="8"/>
      <c r="AW37" s="8"/>
      <c r="AX37" s="8"/>
      <c r="AY37" s="8"/>
      <c r="AZ37" s="8"/>
      <c r="BA37" s="8"/>
      <c r="BB37" s="8"/>
      <c r="BC37" s="8"/>
      <c r="BE37" s="42">
        <v>0.52705263157894744</v>
      </c>
      <c r="BF37" s="60">
        <v>115630.51812843383</v>
      </c>
      <c r="BG37" s="60">
        <v>71681.601264221579</v>
      </c>
      <c r="BH37" s="60">
        <v>48009.477939501012</v>
      </c>
      <c r="BI37" s="60">
        <v>32352.839240064255</v>
      </c>
      <c r="BJ37" s="60">
        <v>21904.547270622017</v>
      </c>
      <c r="BK37" s="60">
        <v>15329.811830852197</v>
      </c>
      <c r="BL37" s="60">
        <v>11842.161998414756</v>
      </c>
      <c r="BM37" s="60">
        <v>10921.834158634325</v>
      </c>
      <c r="BN37" s="60">
        <v>12199.376089935351</v>
      </c>
      <c r="BO37" s="60">
        <v>15398.532629129273</v>
      </c>
      <c r="BP37" s="60">
        <v>20304.866786729195</v>
      </c>
      <c r="BQ37" s="60">
        <v>26747.067111613876</v>
      </c>
      <c r="BR37" s="60">
        <v>34585.110715465737</v>
      </c>
      <c r="BS37" s="60">
        <v>43702.399689826547</v>
      </c>
      <c r="BT37" s="60">
        <v>54000.331282666077</v>
      </c>
      <c r="BU37" s="60">
        <v>65394.42716923423</v>
      </c>
      <c r="BV37" s="60">
        <v>77811.499326526799</v>
      </c>
      <c r="BW37" s="60">
        <v>91187.527067372866</v>
      </c>
      <c r="BX37" s="60">
        <v>105466.03522033383</v>
      </c>
      <c r="BY37" s="29">
        <v>120596.83375010006</v>
      </c>
      <c r="CA37" s="42">
        <f ca="1"/>
        <v>0.7928476454293627</v>
      </c>
      <c r="CB37" s="60">
        <v>38413.609595485592</v>
      </c>
      <c r="CC37" s="60">
        <v>20771.137270040566</v>
      </c>
      <c r="CD37" s="60">
        <v>18139.417021619902</v>
      </c>
      <c r="CE37" s="60">
        <v>16577.255577708202</v>
      </c>
      <c r="CF37" s="60">
        <v>15543.132719938982</v>
      </c>
      <c r="CG37" s="60">
        <v>14850.521867755026</v>
      </c>
      <c r="CH37" s="60">
        <v>14407.922005161276</v>
      </c>
      <c r="CI37" s="60">
        <v>14161.72358488504</v>
      </c>
      <c r="CJ37" s="60">
        <v>14076.94151863413</v>
      </c>
      <c r="CK37" s="60">
        <v>14129.032262646386</v>
      </c>
      <c r="CL37" s="60">
        <v>14299.862555349411</v>
      </c>
      <c r="CM37" s="60">
        <v>14575.505004999966</v>
      </c>
      <c r="CN37" s="60">
        <v>14944.935370767016</v>
      </c>
      <c r="CO37" s="60">
        <v>15399.215073315512</v>
      </c>
      <c r="CP37" s="60">
        <v>15930.953065511854</v>
      </c>
      <c r="CQ37" s="60">
        <v>16533.937509396343</v>
      </c>
      <c r="CR37" s="60">
        <v>17202.875374990763</v>
      </c>
      <c r="CS37" s="60">
        <v>17933.203235996349</v>
      </c>
      <c r="CT37" s="60">
        <v>18720.94654501275</v>
      </c>
      <c r="CU37" s="29">
        <v>19562.612829644593</v>
      </c>
      <c r="CW37" s="8">
        <v>1.1099726775956284E-2</v>
      </c>
      <c r="CX37" s="36">
        <v>45.7</v>
      </c>
      <c r="CY37" s="36">
        <v>47.444439079622164</v>
      </c>
      <c r="CZ37" s="36">
        <v>48.946388307295415</v>
      </c>
      <c r="DA37" s="36">
        <v>0.7726740406358944</v>
      </c>
      <c r="DB37" s="36">
        <f ca="1"/>
        <v>48.30842141866129</v>
      </c>
      <c r="DC37" s="36">
        <f ca="1"/>
        <v>51.530675763924272</v>
      </c>
      <c r="DD37" s="36">
        <v>40.888603169986574</v>
      </c>
      <c r="DE37" s="36">
        <f ca="1"/>
        <v>55.774021173403185</v>
      </c>
      <c r="DF37" s="36">
        <v>46.733565063132353</v>
      </c>
    </row>
    <row r="38" spans="1:110" x14ac:dyDescent="0.25">
      <c r="A38" s="45">
        <v>75.3</v>
      </c>
      <c r="B38" s="47" t="b">
        <v>1</v>
      </c>
      <c r="U38" s="36"/>
      <c r="V38" s="36"/>
      <c r="W38" s="9"/>
      <c r="X38" s="8"/>
      <c r="Y38" s="8"/>
      <c r="Z38" s="8"/>
      <c r="AA38" s="8"/>
      <c r="AB38" s="8"/>
      <c r="AC38" s="8"/>
      <c r="AD38" s="8"/>
      <c r="AE38" s="8"/>
      <c r="AG38" s="36"/>
      <c r="AH38" s="36"/>
      <c r="AI38" s="9"/>
      <c r="AJ38" s="8"/>
      <c r="AK38" s="8"/>
      <c r="AL38" s="8"/>
      <c r="AM38" s="8"/>
      <c r="AN38" s="8"/>
      <c r="AO38" s="8"/>
      <c r="AP38" s="8"/>
      <c r="AQ38" s="8"/>
      <c r="AS38" s="36"/>
      <c r="AT38" s="36"/>
      <c r="AU38" s="9"/>
      <c r="AV38" s="8"/>
      <c r="AW38" s="8"/>
      <c r="AX38" s="8"/>
      <c r="AY38" s="8"/>
      <c r="AZ38" s="8"/>
      <c r="BA38" s="8"/>
      <c r="BB38" s="8"/>
      <c r="BC38" s="8"/>
      <c r="BE38" s="42">
        <v>0.63226315789473686</v>
      </c>
      <c r="BF38" s="60">
        <v>136689.24709963173</v>
      </c>
      <c r="BG38" s="60">
        <v>89949.557020735258</v>
      </c>
      <c r="BH38" s="60">
        <v>63486.660481331055</v>
      </c>
      <c r="BI38" s="60">
        <v>45039.24856721035</v>
      </c>
      <c r="BJ38" s="60">
        <v>31800.183383084506</v>
      </c>
      <c r="BK38" s="60">
        <v>22434.674728630798</v>
      </c>
      <c r="BL38" s="60">
        <v>16156.251681509337</v>
      </c>
      <c r="BM38" s="60">
        <v>12445.150627045083</v>
      </c>
      <c r="BN38" s="60">
        <v>10931.919343662257</v>
      </c>
      <c r="BO38" s="60">
        <v>11340.30266817228</v>
      </c>
      <c r="BP38" s="60">
        <v>13455.863611088354</v>
      </c>
      <c r="BQ38" s="60">
        <v>17107.290721289191</v>
      </c>
      <c r="BR38" s="60">
        <v>22154.561110457307</v>
      </c>
      <c r="BS38" s="60">
        <v>28481.076870134399</v>
      </c>
      <c r="BT38" s="60">
        <v>35988.235248290002</v>
      </c>
      <c r="BU38" s="60">
        <v>44591.557920173844</v>
      </c>
      <c r="BV38" s="60">
        <v>54217.85686278253</v>
      </c>
      <c r="BW38" s="60">
        <v>64803.111388945021</v>
      </c>
      <c r="BX38" s="60">
        <v>76290.846327222142</v>
      </c>
      <c r="BY38" s="29">
        <v>88630.871642304468</v>
      </c>
      <c r="CA38" s="42">
        <f ca="1"/>
        <v>0.80392243767312999</v>
      </c>
      <c r="CB38" s="60">
        <v>39535.470961159626</v>
      </c>
      <c r="CC38" s="60">
        <v>21736.990761787412</v>
      </c>
      <c r="CD38" s="60">
        <v>18949.262639439818</v>
      </c>
      <c r="CE38" s="60">
        <v>17231.093321601325</v>
      </c>
      <c r="CF38" s="60">
        <v>16040.962589905275</v>
      </c>
      <c r="CG38" s="60">
        <v>15192.34386379444</v>
      </c>
      <c r="CH38" s="60">
        <v>14593.736127273891</v>
      </c>
      <c r="CI38" s="60">
        <v>14191.529833070783</v>
      </c>
      <c r="CJ38" s="60">
        <v>13950.739892893158</v>
      </c>
      <c r="CK38" s="60">
        <v>13846.822762978647</v>
      </c>
      <c r="CL38" s="60">
        <v>13861.645181754853</v>
      </c>
      <c r="CM38" s="60">
        <v>13981.279757478611</v>
      </c>
      <c r="CN38" s="60">
        <v>14194.702249318854</v>
      </c>
      <c r="CO38" s="60">
        <v>14492.974077940467</v>
      </c>
      <c r="CP38" s="60">
        <v>14868.704196209905</v>
      </c>
      <c r="CQ38" s="60">
        <v>15315.680766167628</v>
      </c>
      <c r="CR38" s="60">
        <v>15828.610757835184</v>
      </c>
      <c r="CS38" s="60">
        <v>16402.930744913952</v>
      </c>
      <c r="CT38" s="60">
        <v>17034.666180003613</v>
      </c>
      <c r="CU38" s="29">
        <v>17720.324590708657</v>
      </c>
      <c r="CW38" s="8">
        <v>1.1441256830601093E-2</v>
      </c>
      <c r="CX38" s="36">
        <v>45.7</v>
      </c>
      <c r="CY38" s="36">
        <v>47.554413914343968</v>
      </c>
      <c r="CZ38" s="36">
        <v>49.029577460338245</v>
      </c>
      <c r="DA38" s="36">
        <v>0.79658593437761827</v>
      </c>
      <c r="DB38" s="36">
        <f ca="1"/>
        <v>48.474726570227126</v>
      </c>
      <c r="DC38" s="36">
        <f ca="1"/>
        <v>51.613379469460511</v>
      </c>
      <c r="DD38" s="36">
        <v>40.959466858665309</v>
      </c>
      <c r="DE38" s="36">
        <f ca="1"/>
        <v>55.860662436482137</v>
      </c>
      <c r="DF38" s="36">
        <v>46.823294883054587</v>
      </c>
    </row>
    <row r="39" spans="1:110" x14ac:dyDescent="0.25">
      <c r="A39" s="45">
        <v>75.099999999999994</v>
      </c>
      <c r="B39" s="47" t="b">
        <v>1</v>
      </c>
      <c r="U39" s="36"/>
      <c r="V39" s="36"/>
      <c r="W39" s="9"/>
      <c r="X39" s="8"/>
      <c r="Y39" s="8"/>
      <c r="Z39" s="8"/>
      <c r="AA39" s="8"/>
      <c r="AB39" s="8"/>
      <c r="AC39" s="8"/>
      <c r="AD39" s="8"/>
      <c r="AE39" s="8"/>
      <c r="AG39" s="36"/>
      <c r="AH39" s="36"/>
      <c r="AI39" s="9"/>
      <c r="AJ39" s="8"/>
      <c r="AK39" s="8"/>
      <c r="AL39" s="8"/>
      <c r="AM39" s="8"/>
      <c r="AN39" s="8"/>
      <c r="AO39" s="8"/>
      <c r="AP39" s="8"/>
      <c r="AQ39" s="8"/>
      <c r="AS39" s="36"/>
      <c r="AT39" s="36"/>
      <c r="AU39" s="9"/>
      <c r="AV39" s="8"/>
      <c r="AW39" s="8"/>
      <c r="AX39" s="8"/>
      <c r="AY39" s="8"/>
      <c r="AZ39" s="8"/>
      <c r="BA39" s="8"/>
      <c r="BB39" s="8"/>
      <c r="BC39" s="8"/>
      <c r="BE39" s="42">
        <v>0.73747368421052628</v>
      </c>
      <c r="BF39" s="60">
        <v>157789.08603150983</v>
      </c>
      <c r="BG39" s="60">
        <v>108689.19548400758</v>
      </c>
      <c r="BH39" s="60">
        <v>79866.098475996638</v>
      </c>
      <c r="BI39" s="60">
        <v>59058.486093269225</v>
      </c>
      <c r="BJ39" s="60">
        <v>43459.220440536752</v>
      </c>
      <c r="BK39" s="60">
        <v>31733.511317476587</v>
      </c>
      <c r="BL39" s="60">
        <v>23094.887801748497</v>
      </c>
      <c r="BM39" s="60">
        <v>17023.586278677667</v>
      </c>
      <c r="BN39" s="60">
        <v>13150.15452668832</v>
      </c>
      <c r="BO39" s="60">
        <v>11198.337382591833</v>
      </c>
      <c r="BP39" s="60">
        <v>10953.697856901126</v>
      </c>
      <c r="BQ39" s="60">
        <v>12244.924498495489</v>
      </c>
      <c r="BR39" s="60">
        <v>14931.994419057033</v>
      </c>
      <c r="BS39" s="60">
        <v>18898.309710127422</v>
      </c>
      <c r="BT39" s="60">
        <v>24045.267619676535</v>
      </c>
      <c r="BU39" s="60">
        <v>30288.389822953788</v>
      </c>
      <c r="BV39" s="60">
        <v>37554.488296955831</v>
      </c>
      <c r="BW39" s="60">
        <v>45779.542354512094</v>
      </c>
      <c r="BX39" s="60">
        <v>54907.076824182484</v>
      </c>
      <c r="BY39" s="29">
        <v>64886.901670657804</v>
      </c>
      <c r="CA39" s="42">
        <f ca="1"/>
        <v>0.81499722991689727</v>
      </c>
      <c r="CB39" s="60">
        <v>40657.409997795126</v>
      </c>
      <c r="CC39" s="60">
        <v>22726.369733742267</v>
      </c>
      <c r="CD39" s="60">
        <v>19806.081546713762</v>
      </c>
      <c r="CE39" s="60">
        <v>17955.352164194224</v>
      </c>
      <c r="CF39" s="60">
        <v>16632.661367817138</v>
      </c>
      <c r="CG39" s="60">
        <v>15651.482577025257</v>
      </c>
      <c r="CH39" s="60">
        <v>14920.314775823681</v>
      </c>
      <c r="CI39" s="60">
        <v>14385.548416939691</v>
      </c>
      <c r="CJ39" s="60">
        <v>14012.198412081054</v>
      </c>
      <c r="CK39" s="60">
        <v>13775.72121748541</v>
      </c>
      <c r="CL39" s="60">
        <v>13657.983571580704</v>
      </c>
      <c r="CM39" s="60">
        <v>13645.058082623356</v>
      </c>
      <c r="CN39" s="60">
        <v>13725.920509782585</v>
      </c>
      <c r="CO39" s="60">
        <v>13891.632273723269</v>
      </c>
      <c r="CP39" s="60">
        <v>14134.802327311692</v>
      </c>
      <c r="CQ39" s="60">
        <v>14449.218832588402</v>
      </c>
      <c r="CR39" s="60">
        <v>14829.588759574939</v>
      </c>
      <c r="CS39" s="60">
        <v>15271.348681972742</v>
      </c>
      <c r="CT39" s="60">
        <v>15770.524052381386</v>
      </c>
      <c r="CU39" s="29">
        <v>16323.622398405392</v>
      </c>
      <c r="CW39" s="8">
        <v>1.1782786885245901E-2</v>
      </c>
      <c r="CX39" s="36">
        <v>45.9</v>
      </c>
      <c r="CY39" s="36">
        <v>47.661572940480568</v>
      </c>
      <c r="CZ39" s="36">
        <v>49.110772630799758</v>
      </c>
      <c r="DA39" s="36">
        <v>0.82050609069509906</v>
      </c>
      <c r="DB39" s="36">
        <f ca="1"/>
        <v>48.636715244656742</v>
      </c>
      <c r="DC39" s="36">
        <f ca="1"/>
        <v>51.694052890691189</v>
      </c>
      <c r="DD39" s="36">
        <v>41.029280540746676</v>
      </c>
      <c r="DE39" s="36">
        <f ca="1"/>
        <v>55.945219411619078</v>
      </c>
      <c r="DF39" s="36">
        <v>46.911175802897432</v>
      </c>
    </row>
    <row r="40" spans="1:110" x14ac:dyDescent="0.25">
      <c r="A40" s="45">
        <v>74.900000000000006</v>
      </c>
      <c r="B40" s="47" t="b">
        <v>1</v>
      </c>
      <c r="U40" s="36"/>
      <c r="V40" s="36"/>
      <c r="W40" s="9"/>
      <c r="X40" s="8"/>
      <c r="Y40" s="8"/>
      <c r="Z40" s="8"/>
      <c r="AA40" s="8"/>
      <c r="AB40" s="8"/>
      <c r="AC40" s="8"/>
      <c r="AD40" s="8"/>
      <c r="AE40" s="8"/>
      <c r="AG40" s="36"/>
      <c r="AH40" s="36"/>
      <c r="AI40" s="9"/>
      <c r="AJ40" s="8"/>
      <c r="AK40" s="8"/>
      <c r="AL40" s="8"/>
      <c r="AM40" s="8"/>
      <c r="AN40" s="8"/>
      <c r="AO40" s="8"/>
      <c r="AP40" s="8"/>
      <c r="AQ40" s="8"/>
      <c r="AS40" s="36"/>
      <c r="AT40" s="36"/>
      <c r="AU40" s="9"/>
      <c r="AV40" s="8"/>
      <c r="AW40" s="8"/>
      <c r="AX40" s="8"/>
      <c r="AY40" s="8"/>
      <c r="AZ40" s="8"/>
      <c r="BA40" s="8"/>
      <c r="BB40" s="8"/>
      <c r="BC40" s="8"/>
      <c r="BE40" s="42">
        <v>0.8426842105263157</v>
      </c>
      <c r="BF40" s="60">
        <v>178919.02894345124</v>
      </c>
      <c r="BG40" s="60">
        <v>127774.23750799266</v>
      </c>
      <c r="BH40" s="60">
        <v>96906.23961202697</v>
      </c>
      <c r="BI40" s="60">
        <v>74053.72634134446</v>
      </c>
      <c r="BJ40" s="60">
        <v>56409.559800655974</v>
      </c>
      <c r="BK40" s="60">
        <v>42638.949789640639</v>
      </c>
      <c r="BL40" s="60">
        <v>31955.425385957333</v>
      </c>
      <c r="BM40" s="60">
        <v>23839.22297493117</v>
      </c>
      <c r="BN40" s="60">
        <v>17920.890334986558</v>
      </c>
      <c r="BO40" s="60">
        <v>13924.172302934694</v>
      </c>
      <c r="BP40" s="60">
        <v>11634.63188928879</v>
      </c>
      <c r="BQ40" s="60">
        <v>10880.957642927762</v>
      </c>
      <c r="BR40" s="60">
        <v>11523.126675533917</v>
      </c>
      <c r="BS40" s="60">
        <v>13444.541078649067</v>
      </c>
      <c r="BT40" s="60">
        <v>16546.598100242933</v>
      </c>
      <c r="BU40" s="60">
        <v>20744.819415564925</v>
      </c>
      <c r="BV40" s="60">
        <v>25966.017001611723</v>
      </c>
      <c r="BW40" s="60">
        <v>32146.17017121251</v>
      </c>
      <c r="BX40" s="60">
        <v>39228.803752927604</v>
      </c>
      <c r="BY40" s="29">
        <v>47163.727711448002</v>
      </c>
      <c r="CA40" s="42">
        <f ca="1"/>
        <v>0.82607202216066455</v>
      </c>
      <c r="CB40" s="60">
        <v>41779.406379579894</v>
      </c>
      <c r="CC40" s="60">
        <v>23733.117772918718</v>
      </c>
      <c r="CD40" s="60">
        <v>20697.58124328198</v>
      </c>
      <c r="CE40" s="60">
        <v>18731.603518154236</v>
      </c>
      <c r="CF40" s="60">
        <v>17293.664379169077</v>
      </c>
      <c r="CG40" s="60">
        <v>16197.23724576904</v>
      </c>
      <c r="CH40" s="60">
        <v>15350.821101959236</v>
      </c>
      <c r="CI40" s="60">
        <v>14700.806400467027</v>
      </c>
      <c r="CJ40" s="60">
        <v>14212.208053000189</v>
      </c>
      <c r="CK40" s="60">
        <v>13860.482515796366</v>
      </c>
      <c r="CL40" s="60">
        <v>13627.496527283363</v>
      </c>
      <c r="CM40" s="60">
        <v>13499.322695717932</v>
      </c>
      <c r="CN40" s="60">
        <v>13464.936780268925</v>
      </c>
      <c r="CO40" s="60">
        <v>13515.400201601316</v>
      </c>
      <c r="CP40" s="60">
        <v>13643.321912581625</v>
      </c>
      <c r="CQ40" s="60">
        <v>13842.490075250134</v>
      </c>
      <c r="CR40" s="60">
        <v>14107.611659628432</v>
      </c>
      <c r="CS40" s="60">
        <v>14434.123239417977</v>
      </c>
      <c r="CT40" s="60">
        <v>14818.050267218581</v>
      </c>
      <c r="CU40" s="29">
        <v>15255.900270634213</v>
      </c>
      <c r="CW40" s="8">
        <v>1.212431693989071E-2</v>
      </c>
      <c r="CX40" s="36">
        <v>45.9</v>
      </c>
      <c r="CY40" s="36">
        <v>47.766069663751182</v>
      </c>
      <c r="CZ40" s="36">
        <v>49.19008004666928</v>
      </c>
      <c r="DA40" s="36">
        <v>0.84443451530043712</v>
      </c>
      <c r="DB40" s="36">
        <f ca="1"/>
        <v>48.794620737897006</v>
      </c>
      <c r="DC40" s="36">
        <f ca="1"/>
        <v>51.772805021079151</v>
      </c>
      <c r="DD40" s="36">
        <v>41.098089552253953</v>
      </c>
      <c r="DE40" s="36">
        <f ca="1"/>
        <v>56.027801894047116</v>
      </c>
      <c r="DF40" s="36">
        <v>46.997299022296765</v>
      </c>
    </row>
    <row r="41" spans="1:110" x14ac:dyDescent="0.25">
      <c r="A41" s="45">
        <v>74.7</v>
      </c>
      <c r="B41" s="47" t="b">
        <v>1</v>
      </c>
      <c r="U41" s="36"/>
      <c r="V41" s="36"/>
      <c r="W41" s="9"/>
      <c r="X41" s="8"/>
      <c r="Y41" s="8"/>
      <c r="Z41" s="8"/>
      <c r="AA41" s="8"/>
      <c r="AB41" s="8"/>
      <c r="AC41" s="8"/>
      <c r="AD41" s="8"/>
      <c r="AE41" s="8"/>
      <c r="AG41" s="36"/>
      <c r="AH41" s="36"/>
      <c r="AI41" s="9"/>
      <c r="AJ41" s="8"/>
      <c r="AK41" s="8"/>
      <c r="AL41" s="8"/>
      <c r="AM41" s="8"/>
      <c r="AN41" s="8"/>
      <c r="AO41" s="8"/>
      <c r="AP41" s="8"/>
      <c r="AQ41" s="8"/>
      <c r="AS41" s="36"/>
      <c r="AT41" s="36"/>
      <c r="AU41" s="9"/>
      <c r="AV41" s="8"/>
      <c r="AW41" s="8"/>
      <c r="AX41" s="8"/>
      <c r="AY41" s="8"/>
      <c r="AZ41" s="8"/>
      <c r="BA41" s="8"/>
      <c r="BB41" s="8"/>
      <c r="BC41" s="8"/>
      <c r="BE41" s="42">
        <v>0.94789473684210512</v>
      </c>
      <c r="BF41" s="60">
        <v>200071.97233119686</v>
      </c>
      <c r="BG41" s="60">
        <v>147123.17972804999</v>
      </c>
      <c r="BH41" s="60">
        <v>114451.18066439741</v>
      </c>
      <c r="BI41" s="60">
        <v>89794.666226027548</v>
      </c>
      <c r="BJ41" s="60">
        <v>70346.498517652566</v>
      </c>
      <c r="BK41" s="60">
        <v>54771.887338949979</v>
      </c>
      <c r="BL41" s="60">
        <v>42284.361767579569</v>
      </c>
      <c r="BM41" s="60">
        <v>32364.15818886612</v>
      </c>
      <c r="BN41" s="60">
        <v>24641.824381234015</v>
      </c>
      <c r="BO41" s="60">
        <v>18841.105181495055</v>
      </c>
      <c r="BP41" s="60">
        <v>14747.563600161813</v>
      </c>
      <c r="BQ41" s="60">
        <v>12189.888186113649</v>
      </c>
      <c r="BR41" s="60">
        <v>11028.05605103268</v>
      </c>
      <c r="BS41" s="60">
        <v>11145.469286460537</v>
      </c>
      <c r="BT41" s="60">
        <v>12443.525140367272</v>
      </c>
      <c r="BU41" s="60">
        <v>14837.745288002065</v>
      </c>
      <c r="BV41" s="60">
        <v>18254.941706361627</v>
      </c>
      <c r="BW41" s="60">
        <v>22631.093708275148</v>
      </c>
      <c r="BX41" s="60">
        <v>27909.726122303106</v>
      </c>
      <c r="BY41" s="29">
        <v>34040.648913136145</v>
      </c>
      <c r="CA41" s="42">
        <f ca="1"/>
        <v>0.83714681440443184</v>
      </c>
      <c r="CB41" s="60">
        <v>42901.446843939295</v>
      </c>
      <c r="CC41" s="60">
        <v>24753.217825585209</v>
      </c>
      <c r="CD41" s="60">
        <v>21615.740884255654</v>
      </c>
      <c r="CE41" s="60">
        <v>19547.822747435057</v>
      </c>
      <c r="CF41" s="60">
        <v>18007.943196756936</v>
      </c>
      <c r="CG41" s="60">
        <v>16809.575651664079</v>
      </c>
      <c r="CH41" s="60">
        <v>15861.219096161432</v>
      </c>
      <c r="CI41" s="60">
        <v>15109.263982976296</v>
      </c>
      <c r="CJ41" s="60">
        <v>14518.725223816662</v>
      </c>
      <c r="CK41" s="60">
        <v>14065.059274919853</v>
      </c>
      <c r="CL41" s="60">
        <v>13730.132874714094</v>
      </c>
      <c r="CM41" s="60">
        <v>13500.018631455676</v>
      </c>
      <c r="CN41" s="60">
        <v>13363.692304313821</v>
      </c>
      <c r="CO41" s="60">
        <v>13312.215313953377</v>
      </c>
      <c r="CP41" s="60">
        <v>13338.19661324076</v>
      </c>
      <c r="CQ41" s="60">
        <v>13435.424364216487</v>
      </c>
      <c r="CR41" s="60">
        <v>13598.605536902014</v>
      </c>
      <c r="CS41" s="60">
        <v>13823.17670499869</v>
      </c>
      <c r="CT41" s="60">
        <v>14105.163321106304</v>
      </c>
      <c r="CU41" s="29">
        <v>14441.072912829211</v>
      </c>
      <c r="CW41" s="8">
        <v>1.2465846994535519E-2</v>
      </c>
      <c r="CX41" s="36">
        <v>46</v>
      </c>
      <c r="CY41" s="36">
        <v>47.868045154970183</v>
      </c>
      <c r="CZ41" s="36">
        <v>49.267597454111367</v>
      </c>
      <c r="DA41" s="36">
        <v>0.86837121391168948</v>
      </c>
      <c r="DB41" s="36">
        <f ca="1"/>
        <v>48.948657598137132</v>
      </c>
      <c r="DC41" s="36">
        <f ca="1"/>
        <v>51.84973611014739</v>
      </c>
      <c r="DD41" s="36">
        <v>41.165936057733113</v>
      </c>
      <c r="DE41" s="36">
        <f ca="1"/>
        <v>56.108510987439082</v>
      </c>
      <c r="DF41" s="36">
        <v>47.08174881880111</v>
      </c>
    </row>
    <row r="42" spans="1:110" x14ac:dyDescent="0.25">
      <c r="A42" s="45">
        <v>74.400000000000006</v>
      </c>
      <c r="B42" s="47" t="b">
        <v>1</v>
      </c>
      <c r="U42" s="36"/>
      <c r="V42" s="36"/>
      <c r="W42" s="9"/>
      <c r="X42" s="8"/>
      <c r="Y42" s="8"/>
      <c r="Z42" s="8"/>
      <c r="AA42" s="8"/>
      <c r="AB42" s="8"/>
      <c r="AC42" s="8"/>
      <c r="AD42" s="8"/>
      <c r="AE42" s="8"/>
      <c r="AG42" s="36"/>
      <c r="AH42" s="36"/>
      <c r="AI42" s="9"/>
      <c r="AJ42" s="8"/>
      <c r="AK42" s="8"/>
      <c r="AL42" s="8"/>
      <c r="AM42" s="8"/>
      <c r="AN42" s="8"/>
      <c r="AO42" s="8"/>
      <c r="AP42" s="8"/>
      <c r="AQ42" s="8"/>
      <c r="AS42" s="36"/>
      <c r="AT42" s="36"/>
      <c r="AU42" s="9"/>
      <c r="AV42" s="8"/>
      <c r="AW42" s="8"/>
      <c r="AX42" s="8"/>
      <c r="AY42" s="8"/>
      <c r="AZ42" s="8"/>
      <c r="BA42" s="8"/>
      <c r="BB42" s="8"/>
      <c r="BC42" s="8"/>
      <c r="BE42" s="42">
        <v>1.0531052631578945</v>
      </c>
      <c r="BF42" s="60">
        <v>221243.0636972129</v>
      </c>
      <c r="BG42" s="60">
        <v>166680.34611985448</v>
      </c>
      <c r="BH42" s="60">
        <v>132394.42208198895</v>
      </c>
      <c r="BI42" s="60">
        <v>106123.98266940557</v>
      </c>
      <c r="BJ42" s="60">
        <v>85061.889986817812</v>
      </c>
      <c r="BK42" s="60">
        <v>67873.353833901696</v>
      </c>
      <c r="BL42" s="60">
        <v>53771.903288318426</v>
      </c>
      <c r="BM42" s="60">
        <v>42237.774735391875</v>
      </c>
      <c r="BN42" s="60">
        <v>32901.515953547081</v>
      </c>
      <c r="BO42" s="60">
        <v>25486.871779595</v>
      </c>
      <c r="BP42" s="60">
        <v>19779.405224048991</v>
      </c>
      <c r="BQ42" s="60">
        <v>15607.804835787791</v>
      </c>
      <c r="BR42" s="60">
        <v>12832.047726493882</v>
      </c>
      <c r="BS42" s="60">
        <v>11335.53598770881</v>
      </c>
      <c r="BT42" s="60">
        <v>11019.666867402653</v>
      </c>
      <c r="BU42" s="60">
        <v>11799.962040824406</v>
      </c>
      <c r="BV42" s="60">
        <v>13603.23348497107</v>
      </c>
      <c r="BW42" s="60">
        <v>16365.460512671687</v>
      </c>
      <c r="BX42" s="60">
        <v>20030.167952486572</v>
      </c>
      <c r="BY42" s="29">
        <v>24547.165769106756</v>
      </c>
      <c r="CA42" s="42">
        <f ca="1"/>
        <v>0.84822160664819912</v>
      </c>
      <c r="CB42" s="60">
        <v>44023.522256037679</v>
      </c>
      <c r="CC42" s="60">
        <v>25783.903074108148</v>
      </c>
      <c r="CD42" s="60">
        <v>22555.035969203378</v>
      </c>
      <c r="CE42" s="60">
        <v>20395.727668807736</v>
      </c>
      <c r="CF42" s="60">
        <v>18764.457954554309</v>
      </c>
      <c r="CG42" s="60">
        <v>17474.700245885997</v>
      </c>
      <c r="CH42" s="60">
        <v>16434.953526808094</v>
      </c>
      <c r="CI42" s="60">
        <v>15591.608250047708</v>
      </c>
      <c r="CJ42" s="60">
        <v>14909.679327312706</v>
      </c>
      <c r="CK42" s="60">
        <v>14364.623214840696</v>
      </c>
      <c r="CL42" s="60">
        <v>13938.306651059635</v>
      </c>
      <c r="CM42" s="60">
        <v>13616.802244225935</v>
      </c>
      <c r="CN42" s="60">
        <v>13389.085753508753</v>
      </c>
      <c r="CO42" s="60">
        <v>13246.218599572989</v>
      </c>
      <c r="CP42" s="60">
        <v>13180.809735285118</v>
      </c>
      <c r="CQ42" s="60">
        <v>13186.647322685432</v>
      </c>
      <c r="CR42" s="60">
        <v>13258.438331795687</v>
      </c>
      <c r="CS42" s="60">
        <v>13391.619336317042</v>
      </c>
      <c r="CT42" s="60">
        <v>13582.215788849413</v>
      </c>
      <c r="CU42" s="29">
        <v>13826.73521699698</v>
      </c>
      <c r="CW42" s="8">
        <v>1.2807377049180328E-2</v>
      </c>
      <c r="CX42" s="36">
        <v>46</v>
      </c>
      <c r="CY42" s="36">
        <v>47.967629368088431</v>
      </c>
      <c r="CZ42" s="36">
        <v>49.343415007254187</v>
      </c>
      <c r="DA42" s="36">
        <v>0.89231619225281611</v>
      </c>
      <c r="DB42" s="36">
        <f ca="1"/>
        <v>49.099023599279768</v>
      </c>
      <c r="DC42" s="36">
        <f ca="1"/>
        <v>51.924938583846831</v>
      </c>
      <c r="DD42" s="36">
        <v>41.232859352430637</v>
      </c>
      <c r="DE42" s="36">
        <f ca="1"/>
        <v>56.187440009357644</v>
      </c>
      <c r="DF42" s="36">
        <v>47.164603247152918</v>
      </c>
    </row>
    <row r="43" spans="1:110" x14ac:dyDescent="0.25">
      <c r="A43" s="45">
        <v>74.099999999999994</v>
      </c>
      <c r="B43" s="47" t="b">
        <v>1</v>
      </c>
      <c r="U43" s="36"/>
      <c r="V43" s="36"/>
      <c r="W43" s="9"/>
      <c r="X43" s="8"/>
      <c r="Y43" s="8"/>
      <c r="Z43" s="8"/>
      <c r="AA43" s="8"/>
      <c r="AB43" s="8"/>
      <c r="AC43" s="8"/>
      <c r="AD43" s="8"/>
      <c r="AE43" s="8"/>
      <c r="AG43" s="36"/>
      <c r="AH43" s="36"/>
      <c r="AI43" s="9"/>
      <c r="AJ43" s="8"/>
      <c r="AK43" s="8"/>
      <c r="AL43" s="8"/>
      <c r="AM43" s="8"/>
      <c r="AN43" s="8"/>
      <c r="AO43" s="8"/>
      <c r="AP43" s="8"/>
      <c r="AQ43" s="8"/>
      <c r="AS43" s="36"/>
      <c r="AT43" s="36"/>
      <c r="AU43" s="9"/>
      <c r="AV43" s="8"/>
      <c r="AW43" s="8"/>
      <c r="AX43" s="8"/>
      <c r="AY43" s="8"/>
      <c r="AZ43" s="8"/>
      <c r="BA43" s="8"/>
      <c r="BB43" s="8"/>
      <c r="BC43" s="8"/>
      <c r="BE43" s="42">
        <v>1.158315789473684</v>
      </c>
      <c r="BF43" s="60">
        <v>242428.8406841906</v>
      </c>
      <c r="BG43" s="60">
        <v>186406.01068900069</v>
      </c>
      <c r="BH43" s="60">
        <v>150659.97423330104</v>
      </c>
      <c r="BI43" s="60">
        <v>122929.42240288512</v>
      </c>
      <c r="BJ43" s="60">
        <v>100407.21730246498</v>
      </c>
      <c r="BK43" s="60">
        <v>81758.568731716907</v>
      </c>
      <c r="BL43" s="60">
        <v>66197.005768301242</v>
      </c>
      <c r="BM43" s="60">
        <v>53202.76479754247</v>
      </c>
      <c r="BN43" s="60">
        <v>42406.393597864888</v>
      </c>
      <c r="BO43" s="60">
        <v>33531.637006080557</v>
      </c>
      <c r="BP43" s="60">
        <v>26364.058032702025</v>
      </c>
      <c r="BQ43" s="60">
        <v>20732.345226608348</v>
      </c>
      <c r="BR43" s="60">
        <v>16496.475699481984</v>
      </c>
      <c r="BS43" s="60">
        <v>13539.851542864415</v>
      </c>
      <c r="BT43" s="60">
        <v>11763.870004725793</v>
      </c>
      <c r="BU43" s="60">
        <v>11084.052760315122</v>
      </c>
      <c r="BV43" s="60">
        <v>11427.211786629323</v>
      </c>
      <c r="BW43" s="60">
        <v>12729.326396497469</v>
      </c>
      <c r="BX43" s="60">
        <v>14933.921418479926</v>
      </c>
      <c r="BY43" s="29">
        <v>17990.806817267599</v>
      </c>
      <c r="CA43" s="42">
        <f ca="1"/>
        <v>0.85929639889196641</v>
      </c>
      <c r="CB43" s="60">
        <v>45145.626055740518</v>
      </c>
      <c r="CC43" s="60">
        <v>26823.186542627791</v>
      </c>
      <c r="CD43" s="60">
        <v>23511.499106539479</v>
      </c>
      <c r="CE43" s="60">
        <v>21269.370474960415</v>
      </c>
      <c r="CF43" s="60">
        <v>19555.280429523606</v>
      </c>
      <c r="CG43" s="60">
        <v>18182.70238967218</v>
      </c>
      <c r="CH43" s="60">
        <v>17060.135339410725</v>
      </c>
      <c r="CI43" s="60">
        <v>16133.969731467205</v>
      </c>
      <c r="CJ43" s="60">
        <v>15369.220477548786</v>
      </c>
      <c r="CK43" s="60">
        <v>14741.344033893456</v>
      </c>
      <c r="CL43" s="60">
        <v>14232.207138928954</v>
      </c>
      <c r="CM43" s="60">
        <v>13827.882400911998</v>
      </c>
      <c r="CN43" s="60">
        <v>13517.345579011479</v>
      </c>
      <c r="CO43" s="60">
        <v>13291.658093892454</v>
      </c>
      <c r="CP43" s="60">
        <v>13143.428898421202</v>
      </c>
      <c r="CQ43" s="60">
        <v>13066.446154638315</v>
      </c>
      <c r="CR43" s="60">
        <v>13055.416832565132</v>
      </c>
      <c r="CS43" s="60">
        <v>13105.777505903125</v>
      </c>
      <c r="CT43" s="60">
        <v>13213.553627252215</v>
      </c>
      <c r="CU43" s="29">
        <v>13375.252724216351</v>
      </c>
      <c r="CW43" s="8">
        <v>1.3148907103825137E-2</v>
      </c>
      <c r="CX43" s="36">
        <v>46</v>
      </c>
      <c r="CY43" s="36">
        <v>48.064942287371636</v>
      </c>
      <c r="CZ43" s="36">
        <v>49.417616043548627</v>
      </c>
      <c r="DA43" s="36">
        <v>0.91626945605374155</v>
      </c>
      <c r="DB43" s="36">
        <f ca="1"/>
        <v>49.24590146011181</v>
      </c>
      <c r="DC43" s="36">
        <f ca="1"/>
        <v>51.998497846257415</v>
      </c>
      <c r="DD43" s="36">
        <v>41.298896128431565</v>
      </c>
      <c r="DE43" s="36">
        <f ca="1"/>
        <v>56.264675280940807</v>
      </c>
      <c r="DF43" s="36">
        <v>47.24593475129484</v>
      </c>
    </row>
    <row r="44" spans="1:110" x14ac:dyDescent="0.25">
      <c r="A44" s="45">
        <v>73.8</v>
      </c>
      <c r="B44" s="47" t="b">
        <v>1</v>
      </c>
      <c r="U44" s="36"/>
      <c r="V44" s="36"/>
      <c r="W44" s="9"/>
      <c r="X44" s="8"/>
      <c r="Y44" s="8"/>
      <c r="Z44" s="8"/>
      <c r="AA44" s="8"/>
      <c r="AB44" s="8"/>
      <c r="AC44" s="8"/>
      <c r="AD44" s="8"/>
      <c r="AE44" s="8"/>
      <c r="AG44" s="36"/>
      <c r="AH44" s="36"/>
      <c r="AI44" s="9"/>
      <c r="AJ44" s="8"/>
      <c r="AK44" s="8"/>
      <c r="AL44" s="8"/>
      <c r="AM44" s="8"/>
      <c r="AN44" s="8"/>
      <c r="AO44" s="8"/>
      <c r="AP44" s="8"/>
      <c r="AQ44" s="8"/>
      <c r="AS44" s="36"/>
      <c r="AT44" s="36"/>
      <c r="AU44" s="9"/>
      <c r="AV44" s="8"/>
      <c r="AW44" s="8"/>
      <c r="AX44" s="8"/>
      <c r="AY44" s="8"/>
      <c r="AZ44" s="8"/>
      <c r="BA44" s="8"/>
      <c r="BB44" s="8"/>
      <c r="BC44" s="8"/>
      <c r="BE44" s="42">
        <v>1.2635263157894734</v>
      </c>
      <c r="BF44" s="60">
        <v>263626.74606266519</v>
      </c>
      <c r="BG44" s="60">
        <v>206270.8325921729</v>
      </c>
      <c r="BH44" s="60">
        <v>169191.71266117188</v>
      </c>
      <c r="BI44" s="60">
        <v>140128.07735545418</v>
      </c>
      <c r="BJ44" s="60">
        <v>116272.78877973177</v>
      </c>
      <c r="BK44" s="60">
        <v>96291.056733681136</v>
      </c>
      <c r="BL44" s="60">
        <v>79396.410294963105</v>
      </c>
      <c r="BM44" s="60">
        <v>65069.085848901683</v>
      </c>
      <c r="BN44" s="60">
        <v>52939.631173922404</v>
      </c>
      <c r="BO44" s="60">
        <v>42731.79110683527</v>
      </c>
      <c r="BP44" s="60">
        <v>34231.128658154543</v>
      </c>
      <c r="BQ44" s="60">
        <v>27266.332376758641</v>
      </c>
      <c r="BR44" s="60">
        <v>21697.379374329877</v>
      </c>
      <c r="BS44" s="60">
        <v>17407.671742410123</v>
      </c>
      <c r="BT44" s="60">
        <v>14298.606728969164</v>
      </c>
      <c r="BU44" s="60">
        <v>12285.706009256191</v>
      </c>
      <c r="BV44" s="60">
        <v>11295.781560268086</v>
      </c>
      <c r="BW44" s="60">
        <v>11264.812694833936</v>
      </c>
      <c r="BX44" s="60">
        <v>12136.324241514103</v>
      </c>
      <c r="BY44" s="29">
        <v>13860.126164999474</v>
      </c>
      <c r="CA44" s="42">
        <f ca="1"/>
        <v>0.87037119113573369</v>
      </c>
      <c r="CB44" s="60">
        <v>46267.753372584448</v>
      </c>
      <c r="CC44" s="60">
        <v>27869.593033961242</v>
      </c>
      <c r="CD44" s="60">
        <v>24482.184772362456</v>
      </c>
      <c r="CE44" s="60">
        <v>22164.335315272918</v>
      </c>
      <c r="CF44" s="60">
        <v>20374.524444325882</v>
      </c>
      <c r="CG44" s="60">
        <v>18926.225578963818</v>
      </c>
      <c r="CH44" s="60">
        <v>17727.937703192212</v>
      </c>
      <c r="CI44" s="60">
        <v>16726.051269738113</v>
      </c>
      <c r="CJ44" s="60">
        <v>15885.581190309391</v>
      </c>
      <c r="CK44" s="60">
        <v>15181.983921143576</v>
      </c>
      <c r="CL44" s="60">
        <v>14597.126200668728</v>
      </c>
      <c r="CM44" s="60">
        <v>14117.080637141415</v>
      </c>
      <c r="CN44" s="60">
        <v>13730.822989730495</v>
      </c>
      <c r="CO44" s="60">
        <v>13429.414679100979</v>
      </c>
      <c r="CP44" s="60">
        <v>13205.464658119363</v>
      </c>
      <c r="CQ44" s="60">
        <v>13052.761088825988</v>
      </c>
      <c r="CR44" s="60">
        <v>12966.010941242481</v>
      </c>
      <c r="CS44" s="60">
        <v>12940.650789070018</v>
      </c>
      <c r="CT44" s="60">
        <v>12972.706084908625</v>
      </c>
      <c r="CU44" s="29">
        <v>13058.684356362479</v>
      </c>
      <c r="CW44" s="8">
        <v>1.3490437158469945E-2</v>
      </c>
      <c r="CX44" s="36">
        <v>46</v>
      </c>
      <c r="CY44" s="36">
        <v>48.160094929693919</v>
      </c>
      <c r="CZ44" s="36">
        <v>49.490277761983897</v>
      </c>
      <c r="DA44" s="36">
        <v>0.9402310110503409</v>
      </c>
      <c r="DB44" s="36">
        <f ca="1"/>
        <v>49.389460347635563</v>
      </c>
      <c r="DC44" s="36">
        <f ca="1"/>
        <v>52.070492980585705</v>
      </c>
      <c r="DD44" s="36">
        <v>41.364080709876184</v>
      </c>
      <c r="DE44" s="36">
        <f ca="1"/>
        <v>56.340296818222626</v>
      </c>
      <c r="DF44" s="36">
        <v>47.325810701962162</v>
      </c>
    </row>
    <row r="45" spans="1:110" x14ac:dyDescent="0.25">
      <c r="A45" s="45">
        <v>73.400000000000006</v>
      </c>
      <c r="B45" s="47" t="b">
        <v>1</v>
      </c>
      <c r="U45" s="36"/>
      <c r="V45" s="36"/>
      <c r="W45" s="9"/>
      <c r="X45" s="8"/>
      <c r="Y45" s="8"/>
      <c r="Z45" s="8"/>
      <c r="AA45" s="8"/>
      <c r="AB45" s="8"/>
      <c r="AC45" s="8"/>
      <c r="AD45" s="8"/>
      <c r="AE45" s="8"/>
      <c r="AG45" s="36"/>
      <c r="AH45" s="36"/>
      <c r="AI45" s="9"/>
      <c r="AJ45" s="8"/>
      <c r="AK45" s="8"/>
      <c r="AL45" s="8"/>
      <c r="AM45" s="8"/>
      <c r="AN45" s="8"/>
      <c r="AO45" s="8"/>
      <c r="AP45" s="8"/>
      <c r="AQ45" s="8"/>
      <c r="AS45" s="36"/>
      <c r="AT45" s="36"/>
      <c r="AU45" s="9"/>
      <c r="AV45" s="8"/>
      <c r="AW45" s="8"/>
      <c r="AX45" s="8"/>
      <c r="AY45" s="8"/>
      <c r="AZ45" s="8"/>
      <c r="BA45" s="8"/>
      <c r="BB45" s="8"/>
      <c r="BC45" s="8"/>
      <c r="BE45" s="42">
        <v>1.3687368421052628</v>
      </c>
      <c r="BF45" s="60">
        <v>284834.83737445885</v>
      </c>
      <c r="BG45" s="60">
        <v>226252.52467761724</v>
      </c>
      <c r="BH45" s="60">
        <v>187947.00552026901</v>
      </c>
      <c r="BI45" s="60">
        <v>157656.97098820403</v>
      </c>
      <c r="BJ45" s="60">
        <v>132575.28318613404</v>
      </c>
      <c r="BK45" s="60">
        <v>111367.15191373594</v>
      </c>
      <c r="BL45" s="60">
        <v>93246.106248670054</v>
      </c>
      <c r="BM45" s="60">
        <v>77692.382576260861</v>
      </c>
      <c r="BN45" s="60">
        <v>64336.528674933819</v>
      </c>
      <c r="BO45" s="60">
        <v>52902.289381499642</v>
      </c>
      <c r="BP45" s="60">
        <v>43175.227706470905</v>
      </c>
      <c r="BQ45" s="60">
        <v>34984.032198727306</v>
      </c>
      <c r="BR45" s="60">
        <v>28188.679969950725</v>
      </c>
      <c r="BS45" s="60">
        <v>22672.573111683549</v>
      </c>
      <c r="BT45" s="60">
        <v>18337.108871894849</v>
      </c>
      <c r="BU45" s="60">
        <v>15097.808925834126</v>
      </c>
      <c r="BV45" s="60">
        <v>12881.485250498419</v>
      </c>
      <c r="BW45" s="60">
        <v>11624.117158716575</v>
      </c>
      <c r="BX45" s="60">
        <v>11269.229479049105</v>
      </c>
      <c r="BY45" s="29">
        <v>11766.632176186857</v>
      </c>
      <c r="CA45" s="42">
        <f ca="1"/>
        <v>0.88144598337950097</v>
      </c>
      <c r="CB45" s="60">
        <v>47389.900491111337</v>
      </c>
      <c r="CC45" s="60">
        <v>28921.997186415909</v>
      </c>
      <c r="CD45" s="60">
        <v>25464.84595874502</v>
      </c>
      <c r="CE45" s="60">
        <v>23077.25353558295</v>
      </c>
      <c r="CF45" s="60">
        <v>21217.69969856336</v>
      </c>
      <c r="CG45" s="60">
        <v>19699.65786712907</v>
      </c>
      <c r="CH45" s="60">
        <v>18431.627025284928</v>
      </c>
      <c r="CI45" s="60">
        <v>17359.997625758278</v>
      </c>
      <c r="CJ45" s="60">
        <v>16449.784580257157</v>
      </c>
      <c r="CK45" s="60">
        <v>15676.444345018985</v>
      </c>
      <c r="CL45" s="60">
        <v>15021.843658471684</v>
      </c>
      <c r="CM45" s="60">
        <v>14472.055128871933</v>
      </c>
      <c r="CN45" s="60">
        <v>14016.05451538864</v>
      </c>
      <c r="CO45" s="60">
        <v>13644.903238686718</v>
      </c>
      <c r="CP45" s="60">
        <v>13351.210251632672</v>
      </c>
      <c r="CQ45" s="60">
        <v>13128.763716266913</v>
      </c>
      <c r="CR45" s="60">
        <v>12972.270602610939</v>
      </c>
      <c r="CS45" s="60">
        <v>12877.167484366159</v>
      </c>
      <c r="CT45" s="60">
        <v>12839.479814132299</v>
      </c>
      <c r="CU45" s="29">
        <v>12855.715119513736</v>
      </c>
      <c r="CW45" s="8">
        <v>1.3831967213114754E-2</v>
      </c>
      <c r="CX45" s="36">
        <v>46</v>
      </c>
      <c r="CY45" s="36">
        <v>48.253190223422649</v>
      </c>
      <c r="CZ45" s="36">
        <v>49.561471818465968</v>
      </c>
      <c r="DA45" s="36">
        <v>0.96420086298442387</v>
      </c>
      <c r="DB45" s="36">
        <f ca="1"/>
        <v>49.529857196387795</v>
      </c>
      <c r="DC45" s="36">
        <f ca="1"/>
        <v>52.140997364320256</v>
      </c>
      <c r="DD45" s="36">
        <v>41.428445261536027</v>
      </c>
      <c r="DE45" s="36">
        <f ca="1"/>
        <v>56.41437893950323</v>
      </c>
      <c r="DF45" s="36">
        <v>47.404293870551847</v>
      </c>
    </row>
    <row r="46" spans="1:110" x14ac:dyDescent="0.25">
      <c r="A46" s="45">
        <v>72.900000000000006</v>
      </c>
      <c r="B46" s="47" t="b">
        <v>1</v>
      </c>
      <c r="U46" s="36"/>
      <c r="V46" s="36"/>
      <c r="W46" s="9"/>
      <c r="X46" s="8"/>
      <c r="Y46" s="8"/>
      <c r="Z46" s="8"/>
      <c r="AA46" s="8"/>
      <c r="AB46" s="8"/>
      <c r="AC46" s="8"/>
      <c r="AD46" s="8"/>
      <c r="AE46" s="8"/>
      <c r="AG46" s="36"/>
      <c r="AH46" s="36"/>
      <c r="AI46" s="9"/>
      <c r="AJ46" s="8"/>
      <c r="AK46" s="8"/>
      <c r="AL46" s="8"/>
      <c r="AM46" s="8"/>
      <c r="AN46" s="8"/>
      <c r="AO46" s="8"/>
      <c r="AP46" s="8"/>
      <c r="AQ46" s="8"/>
      <c r="AS46" s="36"/>
      <c r="AT46" s="36"/>
      <c r="AU46" s="9"/>
      <c r="AV46" s="8"/>
      <c r="AW46" s="8"/>
      <c r="AX46" s="8"/>
      <c r="AY46" s="8"/>
      <c r="AZ46" s="8"/>
      <c r="BA46" s="8"/>
      <c r="BB46" s="8"/>
      <c r="BC46" s="8"/>
      <c r="BE46" s="42">
        <v>1.4739473684210522</v>
      </c>
      <c r="BF46" s="60">
        <v>306051.60441043263</v>
      </c>
      <c r="BG46" s="60">
        <v>246333.75928263139</v>
      </c>
      <c r="BH46" s="60">
        <v>206892.70769432097</v>
      </c>
      <c r="BI46" s="60">
        <v>175467.14073129313</v>
      </c>
      <c r="BJ46" s="60">
        <v>149249.92049826108</v>
      </c>
      <c r="BK46" s="60">
        <v>126906.25679490152</v>
      </c>
      <c r="BL46" s="60">
        <v>107649.67869887329</v>
      </c>
      <c r="BM46" s="60">
        <v>90960.422595502474</v>
      </c>
      <c r="BN46" s="60">
        <v>76469.036263213551</v>
      </c>
      <c r="BO46" s="60">
        <v>63899.264538816955</v>
      </c>
      <c r="BP46" s="60">
        <v>53036.670432826744</v>
      </c>
      <c r="BQ46" s="60">
        <v>43709.942494121089</v>
      </c>
      <c r="BR46" s="60">
        <v>35779.057834382686</v>
      </c>
      <c r="BS46" s="60">
        <v>29127.418545153363</v>
      </c>
      <c r="BT46" s="60">
        <v>23656.421874402655</v>
      </c>
      <c r="BU46" s="60">
        <v>19281.589497380071</v>
      </c>
      <c r="BV46" s="60">
        <v>15929.733391082436</v>
      </c>
      <c r="BW46" s="60">
        <v>13536.832868338597</v>
      </c>
      <c r="BX46" s="60">
        <v>12046.412757709171</v>
      </c>
      <c r="BY46" s="29">
        <v>11408.283023884977</v>
      </c>
      <c r="CA46" s="42">
        <f ca="1"/>
        <v>0.89252077562326826</v>
      </c>
      <c r="CB46" s="60">
        <v>48512.064512268749</v>
      </c>
      <c r="CC46" s="60">
        <v>29979.520916086589</v>
      </c>
      <c r="CD46" s="60">
        <v>26457.729396929175</v>
      </c>
      <c r="CE46" s="60">
        <v>24005.496682280824</v>
      </c>
      <c r="CF46" s="60">
        <v>22081.302553774789</v>
      </c>
      <c r="CG46" s="60">
        <v>20498.620430854058</v>
      </c>
      <c r="CH46" s="60">
        <v>19165.949297523453</v>
      </c>
      <c r="CI46" s="60">
        <v>18029.679606510435</v>
      </c>
      <c r="CJ46" s="60">
        <v>17054.82626952284</v>
      </c>
      <c r="CK46" s="60">
        <v>16216.845742798288</v>
      </c>
      <c r="CL46" s="60">
        <v>15497.604764764515</v>
      </c>
      <c r="CM46" s="60">
        <v>14883.175943678416</v>
      </c>
      <c r="CN46" s="60">
        <v>14362.535038708611</v>
      </c>
      <c r="CO46" s="60">
        <v>13926.743470520221</v>
      </c>
      <c r="CP46" s="60">
        <v>13568.410191979787</v>
      </c>
      <c r="CQ46" s="60">
        <v>13281.323365127515</v>
      </c>
      <c r="CR46" s="60">
        <v>13060.189959985126</v>
      </c>
      <c r="CS46" s="60">
        <v>12900.446550253928</v>
      </c>
      <c r="CT46" s="60">
        <v>12798.118588533667</v>
      </c>
      <c r="CU46" s="29">
        <v>12749.713602428699</v>
      </c>
      <c r="CW46" s="8">
        <v>1.4173497267759563E-2</v>
      </c>
      <c r="CX46" s="36">
        <v>46.2</v>
      </c>
      <c r="CY46" s="36">
        <v>48.344323781739256</v>
      </c>
      <c r="CZ46" s="36">
        <v>49.631264850258923</v>
      </c>
      <c r="DA46" s="36">
        <v>0.98817901760379034</v>
      </c>
      <c r="DB46" s="36">
        <f ca="1"/>
        <v>49.667237870217413</v>
      </c>
      <c r="DC46" s="36">
        <f ca="1"/>
        <v>52.210079210902535</v>
      </c>
      <c r="DD46" s="36">
        <v>41.492019974346917</v>
      </c>
      <c r="DE46" s="36">
        <f ca="1"/>
        <v>56.486990800768233</v>
      </c>
      <c r="DF46" s="36">
        <v>47.481442848198192</v>
      </c>
    </row>
    <row r="47" spans="1:110" x14ac:dyDescent="0.25">
      <c r="A47" s="45">
        <v>72.3</v>
      </c>
      <c r="B47" s="47" t="b">
        <v>1</v>
      </c>
      <c r="U47" s="36"/>
      <c r="V47" s="36"/>
      <c r="W47" s="9"/>
      <c r="X47" s="8"/>
      <c r="Y47" s="8"/>
      <c r="Z47" s="8"/>
      <c r="AA47" s="8"/>
      <c r="AB47" s="8"/>
      <c r="AC47" s="8"/>
      <c r="AD47" s="8"/>
      <c r="AE47" s="8"/>
      <c r="AG47" s="36"/>
      <c r="AH47" s="36"/>
      <c r="AI47" s="9"/>
      <c r="AJ47" s="8"/>
      <c r="AK47" s="8"/>
      <c r="AL47" s="8"/>
      <c r="AM47" s="8"/>
      <c r="AN47" s="8"/>
      <c r="AO47" s="8"/>
      <c r="AP47" s="8"/>
      <c r="AQ47" s="8"/>
      <c r="AS47" s="36"/>
      <c r="AT47" s="36"/>
      <c r="AU47" s="9"/>
      <c r="AV47" s="8"/>
      <c r="AW47" s="8"/>
      <c r="AX47" s="8"/>
      <c r="AY47" s="8"/>
      <c r="AZ47" s="8"/>
      <c r="BA47" s="8"/>
      <c r="BB47" s="8"/>
      <c r="BC47" s="8"/>
      <c r="BE47" s="42">
        <v>1.5791578947368416</v>
      </c>
      <c r="BF47" s="60">
        <v>327275.8497700842</v>
      </c>
      <c r="BG47" s="60">
        <v>266500.79781192186</v>
      </c>
      <c r="BH47" s="60">
        <v>226002.53939325028</v>
      </c>
      <c r="BI47" s="60">
        <v>193519.76559986168</v>
      </c>
      <c r="BJ47" s="60">
        <v>166245.33853646804</v>
      </c>
      <c r="BK47" s="60">
        <v>142844.46800274675</v>
      </c>
      <c r="BL47" s="60">
        <v>122530.68307635873</v>
      </c>
      <c r="BM47" s="60">
        <v>104784.22014262715</v>
      </c>
      <c r="BN47" s="60">
        <v>89235.62697997698</v>
      </c>
      <c r="BO47" s="60">
        <v>75608.648425219391</v>
      </c>
      <c r="BP47" s="60">
        <v>63688.847488868021</v>
      </c>
      <c r="BQ47" s="60">
        <v>53304.912719801643</v>
      </c>
      <c r="BR47" s="60">
        <v>44316.821229702029</v>
      </c>
      <c r="BS47" s="60">
        <v>36607.975110112136</v>
      </c>
      <c r="BT47" s="60">
        <v>30079.771609000483</v>
      </c>
      <c r="BU47" s="60">
        <v>24647.732401616951</v>
      </c>
      <c r="BV47" s="60">
        <v>20238.669464958457</v>
      </c>
      <c r="BW47" s="60">
        <v>16788.562111853684</v>
      </c>
      <c r="BX47" s="60">
        <v>14240.935170863304</v>
      </c>
      <c r="BY47" s="29">
        <v>12545.598606678099</v>
      </c>
      <c r="CA47" s="42">
        <f ca="1"/>
        <v>0.90359556786703554</v>
      </c>
      <c r="CB47" s="60">
        <v>49634.243130457675</v>
      </c>
      <c r="CC47" s="60">
        <v>31041.465888547125</v>
      </c>
      <c r="CD47" s="60">
        <v>27459.440723660908</v>
      </c>
      <c r="CE47" s="60">
        <v>24946.974363283924</v>
      </c>
      <c r="CF47" s="60">
        <v>22962.546589049343</v>
      </c>
      <c r="CG47" s="60">
        <v>21319.630820399958</v>
      </c>
      <c r="CH47" s="60">
        <v>19926.7260413408</v>
      </c>
      <c r="CI47" s="60">
        <v>18730.222704599193</v>
      </c>
      <c r="CJ47" s="60">
        <v>17695.135721882903</v>
      </c>
      <c r="CK47" s="60">
        <v>16796.921549429833</v>
      </c>
      <c r="CL47" s="60">
        <v>16017.446925667518</v>
      </c>
      <c r="CM47" s="60">
        <v>15342.784458852582</v>
      </c>
      <c r="CN47" s="60">
        <v>14761.909908154275</v>
      </c>
      <c r="CO47" s="60">
        <v>14265.884694237282</v>
      </c>
      <c r="CP47" s="60">
        <v>13847.317769968247</v>
      </c>
      <c r="CQ47" s="60">
        <v>13499.997297387306</v>
      </c>
      <c r="CR47" s="60">
        <v>13218.630246516328</v>
      </c>
      <c r="CS47" s="60">
        <v>12998.653191056506</v>
      </c>
      <c r="CT47" s="60">
        <v>12836.091583607618</v>
      </c>
      <c r="CU47" s="29">
        <v>12727.452951774012</v>
      </c>
      <c r="CW47" s="8">
        <v>1.4515027322404372E-2</v>
      </c>
      <c r="CX47" s="36">
        <v>46.2</v>
      </c>
      <c r="CY47" s="36">
        <v>48.433584585295549</v>
      </c>
      <c r="CZ47" s="36">
        <v>49.699718939436465</v>
      </c>
      <c r="DA47" s="36">
        <v>1.0121654806622149</v>
      </c>
      <c r="DB47" s="36">
        <f ca="1"/>
        <v>49.801738188643007</v>
      </c>
      <c r="DC47" s="36">
        <f ca="1"/>
        <v>52.277802048239394</v>
      </c>
      <c r="DD47" s="36">
        <v>41.554833230935976</v>
      </c>
      <c r="DE47" s="36">
        <f ca="1"/>
        <v>56.558196869197197</v>
      </c>
      <c r="DF47" s="36">
        <v>47.557312417550406</v>
      </c>
    </row>
    <row r="48" spans="1:110" x14ac:dyDescent="0.25">
      <c r="A48" s="45">
        <v>71.7</v>
      </c>
      <c r="B48" s="47" t="b">
        <v>1</v>
      </c>
      <c r="U48" s="36"/>
      <c r="V48" s="36"/>
      <c r="W48" s="9"/>
      <c r="X48" s="8"/>
      <c r="Y48" s="8"/>
      <c r="Z48" s="8"/>
      <c r="AA48" s="8"/>
      <c r="AB48" s="8"/>
      <c r="AC48" s="8"/>
      <c r="AD48" s="8"/>
      <c r="AE48" s="8"/>
      <c r="AG48" s="36"/>
      <c r="AH48" s="36"/>
      <c r="AI48" s="9"/>
      <c r="AJ48" s="8"/>
      <c r="AK48" s="8"/>
      <c r="AL48" s="8"/>
      <c r="AM48" s="8"/>
      <c r="AN48" s="8"/>
      <c r="AO48" s="8"/>
      <c r="AP48" s="8"/>
      <c r="AQ48" s="8"/>
      <c r="AS48" s="36"/>
      <c r="AT48" s="36"/>
      <c r="AU48" s="9"/>
      <c r="AV48" s="8"/>
      <c r="AW48" s="8"/>
      <c r="AX48" s="8"/>
      <c r="AY48" s="8"/>
      <c r="AZ48" s="8"/>
      <c r="BA48" s="8"/>
      <c r="BB48" s="8"/>
      <c r="BC48" s="8"/>
      <c r="BE48" s="42">
        <v>1.6843684210526311</v>
      </c>
      <c r="BF48" s="60">
        <v>348506.60802382336</v>
      </c>
      <c r="BG48" s="60">
        <v>286742.56323127385</v>
      </c>
      <c r="BH48" s="60">
        <v>245255.31197821465</v>
      </c>
      <c r="BI48" s="60">
        <v>211783.5453504388</v>
      </c>
      <c r="BJ48" s="60">
        <v>183520.12545265912</v>
      </c>
      <c r="BK48" s="60">
        <v>159130.26208455174</v>
      </c>
      <c r="BL48" s="60">
        <v>137827.48432377473</v>
      </c>
      <c r="BM48" s="60">
        <v>119092.02855565601</v>
      </c>
      <c r="BN48" s="60">
        <v>102554.44255861927</v>
      </c>
      <c r="BO48" s="60">
        <v>87938.471169474607</v>
      </c>
      <c r="BP48" s="60">
        <v>75029.677398736545</v>
      </c>
      <c r="BQ48" s="60">
        <v>63656.74979528314</v>
      </c>
      <c r="BR48" s="60">
        <v>53679.665470796521</v>
      </c>
      <c r="BS48" s="60">
        <v>44981.826516819383</v>
      </c>
      <c r="BT48" s="60">
        <v>37464.63018132095</v>
      </c>
      <c r="BU48" s="60">
        <v>31043.59813955033</v>
      </c>
      <c r="BV48" s="60">
        <v>25645.542368504928</v>
      </c>
      <c r="BW48" s="60">
        <v>21206.44218101311</v>
      </c>
      <c r="BX48" s="60">
        <v>17669.822405635568</v>
      </c>
      <c r="BY48" s="29">
        <v>14985.493007063415</v>
      </c>
      <c r="CA48" s="42">
        <f ca="1"/>
        <v>0.91467036011080283</v>
      </c>
      <c r="CB48" s="60">
        <v>50756.434481851677</v>
      </c>
      <c r="CC48" s="60">
        <v>32107.267576006343</v>
      </c>
      <c r="CD48" s="60">
        <v>28468.85274718525</v>
      </c>
      <c r="CE48" s="60">
        <v>25899.996722873337</v>
      </c>
      <c r="CF48" s="60">
        <v>23859.179284704052</v>
      </c>
      <c r="CG48" s="60">
        <v>22159.873852119574</v>
      </c>
      <c r="CH48" s="60">
        <v>20710.579409125607</v>
      </c>
      <c r="CI48" s="60">
        <v>19457.686408449146</v>
      </c>
      <c r="CJ48" s="60">
        <v>18366.209761798018</v>
      </c>
      <c r="CK48" s="60">
        <v>17411.605925410018</v>
      </c>
      <c r="CL48" s="60">
        <v>16575.741637712756</v>
      </c>
      <c r="CM48" s="60">
        <v>15844.689506963032</v>
      </c>
      <c r="CN48" s="60">
        <v>15207.425292329788</v>
      </c>
      <c r="CO48" s="60">
        <v>14655.010414477911</v>
      </c>
      <c r="CP48" s="60">
        <v>14180.053826273983</v>
      </c>
      <c r="CQ48" s="60">
        <v>13776.343689758201</v>
      </c>
      <c r="CR48" s="60">
        <v>13438.586974952448</v>
      </c>
      <c r="CS48" s="60">
        <v>13162.220255557681</v>
      </c>
      <c r="CT48" s="60">
        <v>12943.268984173908</v>
      </c>
      <c r="CU48" s="29">
        <v>12778.240688405363</v>
      </c>
      <c r="CW48" s="8">
        <v>1.4856557377049179E-2</v>
      </c>
      <c r="CX48" s="36">
        <v>46.3</v>
      </c>
      <c r="CY48" s="36">
        <v>48.521055586703966</v>
      </c>
      <c r="CZ48" s="36">
        <v>49.766892023696116</v>
      </c>
      <c r="DA48" s="36">
        <v>1.0361602579194316</v>
      </c>
      <c r="DB48" s="36">
        <f ca="1"/>
        <v>49.933484836363057</v>
      </c>
      <c r="DC48" s="36">
        <f ca="1"/>
        <v>52.344225142724682</v>
      </c>
      <c r="DD48" s="36">
        <v>41.61691175371795</v>
      </c>
      <c r="DE48" s="36">
        <f ca="1"/>
        <v>56.628057343197746</v>
      </c>
      <c r="DF48" s="36">
        <v>47.631953883570453</v>
      </c>
    </row>
    <row r="49" spans="1:110" x14ac:dyDescent="0.25">
      <c r="A49" s="45">
        <v>71.599999999999994</v>
      </c>
      <c r="B49" s="47" t="b">
        <v>1</v>
      </c>
      <c r="U49" s="36"/>
      <c r="V49" s="36"/>
      <c r="W49" s="9"/>
      <c r="X49" s="8"/>
      <c r="Y49" s="8"/>
      <c r="Z49" s="8"/>
      <c r="AA49" s="8"/>
      <c r="AB49" s="8"/>
      <c r="AC49" s="8"/>
      <c r="AD49" s="8"/>
      <c r="AE49" s="8"/>
      <c r="AG49" s="36"/>
      <c r="AH49" s="36"/>
      <c r="AI49" s="9"/>
      <c r="AJ49" s="8"/>
      <c r="AK49" s="8"/>
      <c r="AL49" s="8"/>
      <c r="AM49" s="8"/>
      <c r="AN49" s="8"/>
      <c r="AO49" s="8"/>
      <c r="AP49" s="8"/>
      <c r="AQ49" s="8"/>
      <c r="AS49" s="36"/>
      <c r="AT49" s="36"/>
      <c r="AU49" s="9"/>
      <c r="AV49" s="8"/>
      <c r="AW49" s="8"/>
      <c r="AX49" s="8"/>
      <c r="AY49" s="8"/>
      <c r="AZ49" s="8"/>
      <c r="BA49" s="8"/>
      <c r="BB49" s="8"/>
      <c r="BC49" s="8"/>
      <c r="BE49" s="42">
        <v>1.7895789473684205</v>
      </c>
      <c r="BF49" s="60">
        <v>369743.08941120107</v>
      </c>
      <c r="BG49" s="60">
        <v>307049.9940786786</v>
      </c>
      <c r="BH49" s="60">
        <v>264633.69228564878</v>
      </c>
      <c r="BI49" s="60">
        <v>230232.8751179018</v>
      </c>
      <c r="BJ49" s="60">
        <v>201040.40468014951</v>
      </c>
      <c r="BK49" s="60">
        <v>175721.49077206873</v>
      </c>
      <c r="BL49" s="60">
        <v>153489.66247132106</v>
      </c>
      <c r="BM49" s="60">
        <v>133825.15616323144</v>
      </c>
      <c r="BN49" s="60">
        <v>116358.51962622227</v>
      </c>
      <c r="BO49" s="60">
        <v>100813.49769710665</v>
      </c>
      <c r="BP49" s="60">
        <v>86975.653386396618</v>
      </c>
      <c r="BQ49" s="60">
        <v>74673.675242971498</v>
      </c>
      <c r="BR49" s="60">
        <v>63767.540378513695</v>
      </c>
      <c r="BS49" s="60">
        <v>54140.650884564559</v>
      </c>
      <c r="BT49" s="60">
        <v>45694.404009094585</v>
      </c>
      <c r="BU49" s="60">
        <v>38344.321427352406</v>
      </c>
      <c r="BV49" s="60">
        <v>32017.215116335068</v>
      </c>
      <c r="BW49" s="60">
        <v>26649.06438887172</v>
      </c>
      <c r="BX49" s="60">
        <v>22183.394073522646</v>
      </c>
      <c r="BY49" s="29">
        <v>18570.014134978879</v>
      </c>
      <c r="CA49" s="42">
        <f ca="1"/>
        <v>0.92574515235457011</v>
      </c>
      <c r="CB49" s="60">
        <v>51878.6370382772</v>
      </c>
      <c r="CC49" s="60">
        <v>33176.46311536846</v>
      </c>
      <c r="CD49" s="60">
        <v>29485.041269484522</v>
      </c>
      <c r="CE49" s="60">
        <v>26863.178228109555</v>
      </c>
      <c r="CF49" s="60">
        <v>24769.35377287693</v>
      </c>
      <c r="CG49" s="60">
        <v>23017.041323229616</v>
      </c>
      <c r="CH49" s="60">
        <v>21514.739863172203</v>
      </c>
      <c r="CI49" s="60">
        <v>20208.839845432623</v>
      </c>
      <c r="CJ49" s="60">
        <v>19064.356181718435</v>
      </c>
      <c r="CK49" s="60">
        <v>18056.745328267145</v>
      </c>
      <c r="CL49" s="60">
        <v>17167.874023506913</v>
      </c>
      <c r="CM49" s="60">
        <v>16383.814875694006</v>
      </c>
      <c r="CN49" s="60">
        <v>15693.543643997622</v>
      </c>
      <c r="CO49" s="60">
        <v>15088.12174908262</v>
      </c>
      <c r="CP49" s="60">
        <v>14560.158143815504</v>
      </c>
      <c r="CQ49" s="60">
        <v>14103.440990236708</v>
      </c>
      <c r="CR49" s="60">
        <v>13712.677258367694</v>
      </c>
      <c r="CS49" s="60">
        <v>13383.303521909871</v>
      </c>
      <c r="CT49" s="60">
        <v>13111.345233463029</v>
      </c>
      <c r="CU49" s="29">
        <v>12893.309920631282</v>
      </c>
      <c r="CW49" s="8">
        <v>1.5198087431693989E-2</v>
      </c>
      <c r="CX49" s="36">
        <v>46.4</v>
      </c>
      <c r="CY49" s="36">
        <v>48.606814247390915</v>
      </c>
      <c r="CZ49" s="36">
        <v>49.832838261579823</v>
      </c>
      <c r="DA49" s="36">
        <v>1.060163355141198</v>
      </c>
      <c r="DB49" s="36">
        <f ca="1"/>
        <v>50.062596171579536</v>
      </c>
      <c r="DC49" s="36">
        <f ca="1"/>
        <v>52.409403876077597</v>
      </c>
      <c r="DD49" s="36">
        <v>41.678280737752821</v>
      </c>
      <c r="DE49" s="36">
        <f ca="1"/>
        <v>56.696628526086421</v>
      </c>
      <c r="DF49" s="36">
        <v>47.705415368700848</v>
      </c>
    </row>
    <row r="50" spans="1:110" x14ac:dyDescent="0.25">
      <c r="A50" s="45">
        <v>71.400000000000006</v>
      </c>
      <c r="B50" s="47" t="b">
        <v>1</v>
      </c>
      <c r="U50" s="36"/>
      <c r="V50" s="36"/>
      <c r="W50" s="9"/>
      <c r="X50" s="8"/>
      <c r="Y50" s="8"/>
      <c r="Z50" s="8"/>
      <c r="AA50" s="8"/>
      <c r="AB50" s="8"/>
      <c r="AC50" s="8"/>
      <c r="AD50" s="8"/>
      <c r="AE50" s="8"/>
      <c r="AG50" s="36"/>
      <c r="AH50" s="36"/>
      <c r="AI50" s="9"/>
      <c r="AJ50" s="8"/>
      <c r="AK50" s="8"/>
      <c r="AL50" s="8"/>
      <c r="AM50" s="8"/>
      <c r="AN50" s="8"/>
      <c r="AO50" s="8"/>
      <c r="AP50" s="8"/>
      <c r="AQ50" s="8"/>
      <c r="AS50" s="36"/>
      <c r="AT50" s="36"/>
      <c r="AU50" s="9"/>
      <c r="AV50" s="8"/>
      <c r="AW50" s="8"/>
      <c r="AX50" s="8"/>
      <c r="AY50" s="8"/>
      <c r="AZ50" s="8"/>
      <c r="BA50" s="8"/>
      <c r="BB50" s="8"/>
      <c r="BC50" s="8"/>
      <c r="BE50" s="42">
        <v>1.8947894736842099</v>
      </c>
      <c r="BF50" s="60">
        <v>390984.63964761299</v>
      </c>
      <c r="BG50" s="60">
        <v>327415.58329924854</v>
      </c>
      <c r="BH50" s="60">
        <v>284123.32049037737</v>
      </c>
      <c r="BI50" s="60">
        <v>248846.54230678789</v>
      </c>
      <c r="BJ50" s="60">
        <v>218778.11085319368</v>
      </c>
      <c r="BK50" s="60">
        <v>192583.23592927246</v>
      </c>
      <c r="BL50" s="60">
        <v>169475.44661268336</v>
      </c>
      <c r="BM50" s="60">
        <v>148934.97928874978</v>
      </c>
      <c r="BN50" s="60">
        <v>130592.38173589834</v>
      </c>
      <c r="BO50" s="60">
        <v>114171.39879094029</v>
      </c>
      <c r="BP50" s="60">
        <v>99457.593464388192</v>
      </c>
      <c r="BQ50" s="60">
        <v>86279.654305120755</v>
      </c>
      <c r="BR50" s="60">
        <v>74497.558424820279</v>
      </c>
      <c r="BS50" s="60">
        <v>63994.707915029321</v>
      </c>
      <c r="BT50" s="60">
        <v>54672.500023716348</v>
      </c>
      <c r="BU50" s="60">
        <v>46446.456426132427</v>
      </c>
      <c r="BV50" s="60">
        <v>39243.389099272936</v>
      </c>
      <c r="BW50" s="60">
        <v>32999.277355967068</v>
      </c>
      <c r="BX50" s="60">
        <v>27657.646024775979</v>
      </c>
      <c r="BY50" s="29">
        <v>23168.305070389855</v>
      </c>
      <c r="CA50" s="42">
        <f ca="1"/>
        <v>0.9368199445983374</v>
      </c>
      <c r="CB50" s="60">
        <v>53000.849531160871</v>
      </c>
      <c r="CC50" s="60">
        <v>34248.668273062205</v>
      </c>
      <c r="CD50" s="60">
        <v>30507.239091988118</v>
      </c>
      <c r="CE50" s="60">
        <v>27835.36871542325</v>
      </c>
      <c r="CF50" s="60">
        <v>25691.536925000612</v>
      </c>
      <c r="CG50" s="60">
        <v>23889.217140163251</v>
      </c>
      <c r="CH50" s="60">
        <v>22336.908344915937</v>
      </c>
      <c r="CI50" s="60">
        <v>20981.000991986482</v>
      </c>
      <c r="CJ50" s="60">
        <v>19786.509993082163</v>
      </c>
      <c r="CK50" s="60">
        <v>18728.891804440998</v>
      </c>
      <c r="CL50" s="60">
        <v>17790.013164490661</v>
      </c>
      <c r="CM50" s="60">
        <v>16955.946681487898</v>
      </c>
      <c r="CN50" s="60">
        <v>16215.668114601482</v>
      </c>
      <c r="CO50" s="60">
        <v>15560.238884496413</v>
      </c>
      <c r="CP50" s="60">
        <v>14982.267944039409</v>
      </c>
      <c r="CQ50" s="60">
        <v>14475.543455270499</v>
      </c>
      <c r="CR50" s="60">
        <v>14034.772388211595</v>
      </c>
      <c r="CS50" s="60">
        <v>13655.39131656362</v>
      </c>
      <c r="CT50" s="60">
        <v>13333.425692926778</v>
      </c>
      <c r="CU50" s="29">
        <v>13065.3830449052</v>
      </c>
      <c r="CW50" s="8">
        <v>1.5539617486338798E-2</v>
      </c>
      <c r="CX50" s="36">
        <v>46.4</v>
      </c>
      <c r="CY50" s="36">
        <v>48.6909330157212</v>
      </c>
      <c r="CZ50" s="36">
        <v>49.897608358066535</v>
      </c>
      <c r="DA50" s="36">
        <v>1.0841747780992392</v>
      </c>
      <c r="DB50" s="36">
        <f ca="1"/>
        <v>50.18918294639343</v>
      </c>
      <c r="DC50" s="36">
        <f ca="1"/>
        <v>52.473390081183965</v>
      </c>
      <c r="DD50" s="36">
        <v>41.73896397023875</v>
      </c>
      <c r="DE50" s="36">
        <f ca="1"/>
        <v>56.763963159451343</v>
      </c>
      <c r="DF50" s="36">
        <v>47.777742076949778</v>
      </c>
    </row>
    <row r="51" spans="1:110" x14ac:dyDescent="0.25">
      <c r="A51" s="45">
        <v>71.3</v>
      </c>
      <c r="B51" s="47" t="b">
        <v>1</v>
      </c>
      <c r="U51" s="36"/>
      <c r="V51" s="36"/>
      <c r="W51" s="9"/>
      <c r="X51" s="8"/>
      <c r="Y51" s="8"/>
      <c r="Z51" s="8"/>
      <c r="AA51" s="8"/>
      <c r="AB51" s="8"/>
      <c r="AC51" s="8"/>
      <c r="AD51" s="8"/>
      <c r="AE51" s="8"/>
      <c r="AG51" s="36"/>
      <c r="AH51" s="36"/>
      <c r="AI51" s="9"/>
      <c r="AJ51" s="8"/>
      <c r="AK51" s="8"/>
      <c r="AL51" s="8"/>
      <c r="AM51" s="8"/>
      <c r="AN51" s="8"/>
      <c r="AO51" s="8"/>
      <c r="AP51" s="8"/>
      <c r="AQ51" s="8"/>
      <c r="AS51" s="36"/>
      <c r="AT51" s="36"/>
      <c r="AU51" s="9"/>
      <c r="AV51" s="8"/>
      <c r="AW51" s="8"/>
      <c r="AX51" s="8"/>
      <c r="AY51" s="8"/>
      <c r="AZ51" s="8"/>
      <c r="BA51" s="8"/>
      <c r="BB51" s="8"/>
      <c r="BC51" s="8"/>
      <c r="BE51" s="43">
        <v>1.9999999999999993</v>
      </c>
      <c r="BF51" s="39">
        <v>412230.7106070405</v>
      </c>
      <c r="BG51" s="39">
        <v>347833.04186805815</v>
      </c>
      <c r="BH51" s="39">
        <v>303712.16666856757</v>
      </c>
      <c r="BI51" s="39">
        <v>267606.77609436127</v>
      </c>
      <c r="BJ51" s="39">
        <v>236709.73225015178</v>
      </c>
      <c r="BK51" s="39">
        <v>209686.24493561214</v>
      </c>
      <c r="BL51" s="39">
        <v>185749.84322840499</v>
      </c>
      <c r="BM51" s="39">
        <v>164380.76351385444</v>
      </c>
      <c r="BN51" s="39">
        <v>145209.55357038643</v>
      </c>
      <c r="BO51" s="39">
        <v>127959.95823481138</v>
      </c>
      <c r="BP51" s="39">
        <v>112417.54051764176</v>
      </c>
      <c r="BQ51" s="39">
        <v>98410.988967757061</v>
      </c>
      <c r="BR51" s="39">
        <v>85800.2806968394</v>
      </c>
      <c r="BS51" s="39">
        <v>74468.817796431031</v>
      </c>
      <c r="BT51" s="39">
        <v>64317.997514501614</v>
      </c>
      <c r="BU51" s="39">
        <v>55263.341526299897</v>
      </c>
      <c r="BV51" s="39">
        <v>47231.661808823053</v>
      </c>
      <c r="BW51" s="39">
        <v>40158.937674900364</v>
      </c>
      <c r="BX51" s="39">
        <v>33988.693953091839</v>
      </c>
      <c r="BY51" s="44">
        <v>28670.740608088792</v>
      </c>
      <c r="CA51" s="43">
        <f ca="1"/>
        <v>0.94789473684210468</v>
      </c>
      <c r="CB51" s="39">
        <v>54123.070895868426</v>
      </c>
      <c r="CC51" s="39">
        <v>35323.560585723288</v>
      </c>
      <c r="CD51" s="39">
        <v>31534.802352602659</v>
      </c>
      <c r="CE51" s="39">
        <v>28815.602923990875</v>
      </c>
      <c r="CF51" s="39">
        <v>26624.442081521946</v>
      </c>
      <c r="CG51" s="39">
        <v>24774.793244637938</v>
      </c>
      <c r="CH51" s="39">
        <v>23175.155397344253</v>
      </c>
      <c r="CI51" s="39">
        <v>21771.918992368097</v>
      </c>
      <c r="CJ51" s="39">
        <v>20530.098941417189</v>
      </c>
      <c r="CK51" s="39">
        <v>19425.15170072961</v>
      </c>
      <c r="CL51" s="39">
        <v>18438.944008732666</v>
      </c>
      <c r="CM51" s="39">
        <v>17557.548473683324</v>
      </c>
      <c r="CN51" s="39">
        <v>16769.940854750457</v>
      </c>
      <c r="CO51" s="39">
        <v>16067.182572598807</v>
      </c>
      <c r="CP51" s="39">
        <v>15441.882580095271</v>
      </c>
      <c r="CQ51" s="39">
        <v>14887.829039279821</v>
      </c>
      <c r="CR51" s="39">
        <v>14399.728920174366</v>
      </c>
      <c r="CS51" s="39">
        <v>13973.018796479966</v>
      </c>
      <c r="CT51" s="39">
        <v>13603.724120796509</v>
      </c>
      <c r="CU51" s="44">
        <v>13288.352420728299</v>
      </c>
      <c r="CW51" s="8">
        <v>1.5881147540983607E-2</v>
      </c>
      <c r="CX51" s="36">
        <v>46.4</v>
      </c>
      <c r="CY51" s="36">
        <v>48.773479753959592</v>
      </c>
      <c r="CZ51" s="36">
        <v>49.961249855608187</v>
      </c>
      <c r="DA51" s="36">
        <v>1.1081945325713123</v>
      </c>
      <c r="DB51" s="36">
        <f ca="1"/>
        <v>50.313348950544551</v>
      </c>
      <c r="DC51" s="36">
        <f ca="1"/>
        <v>52.536232342198566</v>
      </c>
      <c r="DD51" s="36">
        <v>41.798983938247446</v>
      </c>
      <c r="DE51" s="36">
        <f ca="1"/>
        <v>56.830110721331422</v>
      </c>
      <c r="DF51" s="36">
        <v>47.848976530773811</v>
      </c>
    </row>
    <row r="52" spans="1:110" x14ac:dyDescent="0.25">
      <c r="A52" s="45">
        <v>52.4</v>
      </c>
      <c r="B52" s="47" t="b">
        <v>1</v>
      </c>
      <c r="U52" s="36"/>
      <c r="V52" s="36"/>
      <c r="W52" s="9"/>
      <c r="X52" s="8"/>
      <c r="Y52" s="8"/>
      <c r="Z52" s="8"/>
      <c r="AA52" s="8"/>
      <c r="AB52" s="8"/>
      <c r="AC52" s="8"/>
      <c r="AD52" s="8"/>
      <c r="AE52" s="8"/>
      <c r="AG52" s="36"/>
      <c r="AH52" s="36"/>
      <c r="AI52" s="9"/>
      <c r="AJ52" s="8"/>
      <c r="AK52" s="8"/>
      <c r="AL52" s="8"/>
      <c r="AM52" s="8"/>
      <c r="AN52" s="8"/>
      <c r="AO52" s="8"/>
      <c r="AP52" s="8"/>
      <c r="AQ52" s="8"/>
      <c r="AS52" s="36"/>
      <c r="AT52" s="36"/>
      <c r="AU52" s="9"/>
      <c r="AV52" s="8"/>
      <c r="AW52" s="8"/>
      <c r="AX52" s="8"/>
      <c r="AY52" s="8"/>
      <c r="AZ52" s="8"/>
      <c r="BA52" s="8"/>
      <c r="BB52" s="8"/>
      <c r="BC52" s="8"/>
      <c r="CW52" s="8">
        <v>1.6222677595628416E-2</v>
      </c>
      <c r="CX52" s="36">
        <v>46.4</v>
      </c>
      <c r="CY52" s="36">
        <v>48.854518120520098</v>
      </c>
      <c r="CZ52" s="36">
        <v>50.023807394936924</v>
      </c>
      <c r="DA52" s="36">
        <v>1.1322226243411904</v>
      </c>
      <c r="DB52" s="36">
        <f ca="1"/>
        <v>50.435191588111202</v>
      </c>
      <c r="DC52" s="36">
        <f ca="1"/>
        <v>52.597976263394138</v>
      </c>
      <c r="DD52" s="36">
        <v>41.858361926085905</v>
      </c>
      <c r="DE52" s="36">
        <f ca="1"/>
        <v>56.895117693597285</v>
      </c>
      <c r="DF52" s="36">
        <v>47.919158784081802</v>
      </c>
    </row>
    <row r="53" spans="1:110" x14ac:dyDescent="0.25">
      <c r="A53" s="45">
        <v>51.7</v>
      </c>
      <c r="B53" s="47" t="b">
        <v>1</v>
      </c>
      <c r="U53" s="36"/>
      <c r="V53" s="36"/>
      <c r="W53" s="9"/>
      <c r="X53" s="8"/>
      <c r="Y53" s="8"/>
      <c r="Z53" s="8"/>
      <c r="AA53" s="8"/>
      <c r="AB53" s="8"/>
      <c r="AC53" s="8"/>
      <c r="AD53" s="8"/>
      <c r="AE53" s="8"/>
      <c r="AG53" s="36"/>
      <c r="AH53" s="36"/>
      <c r="AI53" s="9"/>
      <c r="AJ53" s="8"/>
      <c r="AK53" s="8"/>
      <c r="AL53" s="8"/>
      <c r="AM53" s="8"/>
      <c r="AN53" s="8"/>
      <c r="AO53" s="8"/>
      <c r="AP53" s="8"/>
      <c r="AQ53" s="8"/>
      <c r="AS53" s="36"/>
      <c r="AT53" s="36"/>
      <c r="AU53" s="9"/>
      <c r="AV53" s="8"/>
      <c r="AW53" s="8"/>
      <c r="AX53" s="8"/>
      <c r="AY53" s="8"/>
      <c r="AZ53" s="8"/>
      <c r="BA53" s="8"/>
      <c r="BB53" s="8"/>
      <c r="BC53" s="8"/>
      <c r="BE53" s="52" t="s">
        <v>1023</v>
      </c>
      <c r="BF53" s="53"/>
      <c r="BG53" s="53"/>
      <c r="BH53" s="53"/>
      <c r="BI53" s="53"/>
      <c r="BJ53" s="53"/>
      <c r="BK53" s="53"/>
      <c r="BL53" s="53"/>
      <c r="BM53" s="53"/>
      <c r="BN53" s="53"/>
      <c r="BO53" s="53"/>
      <c r="BP53" s="53"/>
      <c r="BQ53" s="53"/>
      <c r="BR53" s="53"/>
      <c r="BS53" s="53"/>
      <c r="BT53" s="53"/>
      <c r="BU53" s="53"/>
      <c r="BV53" s="53"/>
      <c r="BW53" s="53"/>
      <c r="BX53" s="53"/>
      <c r="BY53" s="53"/>
      <c r="CA53" s="52" t="s">
        <v>1026</v>
      </c>
      <c r="CB53" s="53"/>
      <c r="CC53" s="53"/>
      <c r="CD53" s="53"/>
      <c r="CE53" s="53"/>
      <c r="CF53" s="53"/>
      <c r="CG53" s="53"/>
      <c r="CH53" s="53"/>
      <c r="CI53" s="53"/>
      <c r="CJ53" s="53"/>
      <c r="CK53" s="53"/>
      <c r="CL53" s="53"/>
      <c r="CM53" s="53"/>
      <c r="CN53" s="53"/>
      <c r="CO53" s="53"/>
      <c r="CP53" s="53"/>
      <c r="CQ53" s="53"/>
      <c r="CR53" s="53"/>
      <c r="CS53" s="53"/>
      <c r="CT53" s="53"/>
      <c r="CU53" s="53"/>
      <c r="CW53" s="8">
        <v>1.6564207650273225E-2</v>
      </c>
      <c r="CX53" s="36">
        <v>46.5</v>
      </c>
      <c r="CY53" s="36">
        <v>48.934107913022387</v>
      </c>
      <c r="CZ53" s="36">
        <v>50.085322949350662</v>
      </c>
      <c r="DA53" s="36">
        <v>1.1562590591986486</v>
      </c>
      <c r="DB53" s="36">
        <f ca="1"/>
        <v>50.554802395405268</v>
      </c>
      <c r="DC53" s="36">
        <f ca="1"/>
        <v>52.658664710597535</v>
      </c>
      <c r="DD53" s="36">
        <v>41.917118103479787</v>
      </c>
      <c r="DE53" s="36">
        <f ca="1"/>
        <v>56.959027802292546</v>
      </c>
      <c r="DF53" s="36">
        <v>47.988326614216106</v>
      </c>
    </row>
    <row r="54" spans="1:110" x14ac:dyDescent="0.25">
      <c r="A54" s="45">
        <v>51.1</v>
      </c>
      <c r="B54" s="47" t="b">
        <v>1</v>
      </c>
      <c r="G54" t="str">
        <f>AU2&amp;" Method Histogram"</f>
        <v>FD Method Histogram</v>
      </c>
      <c r="U54" s="36"/>
      <c r="V54" s="36"/>
      <c r="W54" s="9"/>
      <c r="X54" s="8"/>
      <c r="Y54" s="8"/>
      <c r="Z54" s="8"/>
      <c r="AA54" s="8"/>
      <c r="AB54" s="8"/>
      <c r="AC54" s="8"/>
      <c r="AD54" s="8"/>
      <c r="AE54" s="8"/>
      <c r="AG54" s="36"/>
      <c r="AH54" s="36"/>
      <c r="AI54" s="9"/>
      <c r="AJ54" s="8"/>
      <c r="AK54" s="8"/>
      <c r="AL54" s="8"/>
      <c r="AM54" s="8"/>
      <c r="AN54" s="8"/>
      <c r="AO54" s="8"/>
      <c r="AP54" s="8"/>
      <c r="AQ54" s="8"/>
      <c r="AS54" s="36"/>
      <c r="AT54" s="36"/>
      <c r="AU54" s="9"/>
      <c r="AV54" s="8"/>
      <c r="AW54" s="8"/>
      <c r="AX54" s="8"/>
      <c r="AY54" s="8"/>
      <c r="AZ54" s="8"/>
      <c r="BA54" s="8"/>
      <c r="BB54" s="8"/>
      <c r="BC54" s="8"/>
      <c r="BE54" s="22" t="s">
        <v>615</v>
      </c>
      <c r="BF54" s="22" t="s">
        <v>764</v>
      </c>
      <c r="BH54" s="62" t="s">
        <v>616</v>
      </c>
      <c r="BI54" s="63" t="s">
        <v>617</v>
      </c>
      <c r="BJ54" s="63" t="s">
        <v>586</v>
      </c>
      <c r="BK54" s="63" t="s">
        <v>587</v>
      </c>
      <c r="BL54" s="63" t="s">
        <v>763</v>
      </c>
      <c r="BM54" s="64" t="s">
        <v>618</v>
      </c>
      <c r="CA54" s="22" t="s">
        <v>615</v>
      </c>
      <c r="CB54" s="22" t="s">
        <v>764</v>
      </c>
      <c r="CD54" s="62" t="s">
        <v>616</v>
      </c>
      <c r="CE54" s="63" t="s">
        <v>617</v>
      </c>
      <c r="CF54" s="63" t="s">
        <v>586</v>
      </c>
      <c r="CG54" s="63" t="s">
        <v>587</v>
      </c>
      <c r="CH54" s="63" t="s">
        <v>763</v>
      </c>
      <c r="CI54" s="64" t="s">
        <v>618</v>
      </c>
      <c r="CW54" s="8">
        <v>1.6905737704918034E-2</v>
      </c>
      <c r="CX54" s="36">
        <v>46.6</v>
      </c>
      <c r="CY54" s="36">
        <v>49.012305376894361</v>
      </c>
      <c r="CZ54" s="36">
        <v>50.145836035662228</v>
      </c>
      <c r="DA54" s="36">
        <v>1.1803038429395178</v>
      </c>
      <c r="DB54" s="36">
        <f ca="1"/>
        <v>50.672267507138351</v>
      </c>
      <c r="DC54" s="36">
        <f ca="1"/>
        <v>52.718338028512996</v>
      </c>
      <c r="DD54" s="36">
        <v>41.975271605614267</v>
      </c>
      <c r="DE54" s="36">
        <f ca="1"/>
        <v>57.021882234167208</v>
      </c>
      <c r="DF54" s="36">
        <v>48.05651569537438</v>
      </c>
    </row>
    <row r="55" spans="1:110" x14ac:dyDescent="0.25">
      <c r="A55" s="45">
        <v>56</v>
      </c>
      <c r="B55" s="47" t="b">
        <v>1</v>
      </c>
      <c r="U55" s="36"/>
      <c r="V55" s="36"/>
      <c r="W55" s="9"/>
      <c r="X55" s="8"/>
      <c r="Y55" s="8"/>
      <c r="Z55" s="8"/>
      <c r="AA55" s="8"/>
      <c r="AB55" s="8"/>
      <c r="AC55" s="8"/>
      <c r="AD55" s="8"/>
      <c r="AE55" s="8"/>
      <c r="AG55" s="36"/>
      <c r="AH55" s="36"/>
      <c r="AI55" s="9"/>
      <c r="AJ55" s="8"/>
      <c r="AK55" s="8"/>
      <c r="AL55" s="8"/>
      <c r="AM55" s="8"/>
      <c r="AN55" s="8"/>
      <c r="AO55" s="8"/>
      <c r="AP55" s="8"/>
      <c r="AQ55" s="8"/>
      <c r="AS55" s="36"/>
      <c r="AT55" s="36"/>
      <c r="AU55" s="9"/>
      <c r="AV55" s="8"/>
      <c r="AW55" s="8"/>
      <c r="AX55" s="8"/>
      <c r="AY55" s="8"/>
      <c r="AZ55" s="8"/>
      <c r="BA55" s="8"/>
      <c r="BB55" s="8"/>
      <c r="BC55" s="8"/>
      <c r="BE55" s="40" cm="1">
        <f t="array" ref="BE55">IFERROR(_xlfn.TAKE(Grid_Argument_Minimum(UV_BETA_S1),,1),"—")</f>
        <v>10819.081957476315</v>
      </c>
      <c r="BF55" s="41">
        <v>20</v>
      </c>
      <c r="BH55" s="11" t="s">
        <v>1024</v>
      </c>
      <c r="BI55" s="55">
        <v>1</v>
      </c>
      <c r="BJ55" s="65">
        <v>0.2</v>
      </c>
      <c r="BK55" s="65">
        <v>50</v>
      </c>
      <c r="BL55" s="55">
        <f>($BK$55-$BJ$55)/($BF$55-1)</f>
        <v>2.6210526315789471</v>
      </c>
      <c r="BM55" s="38" cm="1">
        <f t="array" aca="1" ref="BM55:BM56" ca="1">Grid_Search_Optimum(UV_BETA_S1)</f>
        <v>5.4421052631578943</v>
      </c>
      <c r="CA55" s="40" cm="1">
        <f t="array" ref="CA55">IFERROR(_xlfn.TAKE(Grid_Argument_Minimum(UV_BETA_S2),,1),"—")</f>
        <v>10734.065504713213</v>
      </c>
      <c r="CB55" s="41">
        <v>20</v>
      </c>
      <c r="CD55" s="11" t="s">
        <v>1024</v>
      </c>
      <c r="CE55" s="55">
        <v>1</v>
      </c>
      <c r="CF55" s="55">
        <f ca="1">MAX(0.001,$BM$55-$BL$55)</f>
        <v>2.8210526315789473</v>
      </c>
      <c r="CG55" s="55">
        <f ca="1">$BM$55+$BL$55</f>
        <v>8.0631578947368414</v>
      </c>
      <c r="CH55" s="55">
        <f ca="1">($CG$55-$CF$55)/($CB$55-1)</f>
        <v>0.27590027700831021</v>
      </c>
      <c r="CI55" s="38" cm="1">
        <f t="array" aca="1" ref="CI55:CI56" ca="1">Grid_Search_Optimum(UV_BETA_S2)</f>
        <v>8.063157894736845</v>
      </c>
      <c r="CW55" s="8">
        <v>1.724726775956284E-2</v>
      </c>
      <c r="CX55" s="36">
        <v>46.6</v>
      </c>
      <c r="CY55" s="36">
        <v>49.089163483603407</v>
      </c>
      <c r="CZ55" s="36">
        <v>50.205383904558936</v>
      </c>
      <c r="DA55" s="36">
        <v>1.2043569813656712</v>
      </c>
      <c r="DB55" s="36">
        <f ca="1"/>
        <v>50.787668076958198</v>
      </c>
      <c r="DC55" s="36">
        <f ca="1"/>
        <v>52.777034236776466</v>
      </c>
      <c r="DD55" s="36">
        <v>42.032840605932996</v>
      </c>
      <c r="DE55" s="36">
        <f ca="1"/>
        <v>57.083719832192457</v>
      </c>
      <c r="DF55" s="36">
        <v>48.123759755602784</v>
      </c>
    </row>
    <row r="56" spans="1:110" x14ac:dyDescent="0.25">
      <c r="A56" s="45">
        <v>51</v>
      </c>
      <c r="B56" s="47" t="b">
        <v>1</v>
      </c>
      <c r="U56" s="36"/>
      <c r="V56" s="36"/>
      <c r="W56" s="9"/>
      <c r="X56" s="8"/>
      <c r="Y56" s="8"/>
      <c r="Z56" s="8"/>
      <c r="AA56" s="8"/>
      <c r="AB56" s="8"/>
      <c r="AC56" s="8"/>
      <c r="AD56" s="8"/>
      <c r="AE56" s="8"/>
      <c r="AG56" s="36"/>
      <c r="AH56" s="36"/>
      <c r="AI56" s="9"/>
      <c r="AJ56" s="8"/>
      <c r="AK56" s="8"/>
      <c r="AL56" s="8"/>
      <c r="AM56" s="8"/>
      <c r="AN56" s="8"/>
      <c r="AO56" s="8"/>
      <c r="AP56" s="8"/>
      <c r="AQ56" s="8"/>
      <c r="AS56" s="36"/>
      <c r="AT56" s="36"/>
      <c r="AU56" s="9"/>
      <c r="AV56" s="8"/>
      <c r="AW56" s="8"/>
      <c r="AX56" s="8"/>
      <c r="AY56" s="8"/>
      <c r="AZ56" s="8"/>
      <c r="BA56" s="8"/>
      <c r="BB56" s="8"/>
      <c r="BC56" s="8"/>
      <c r="BH56" s="11" t="s">
        <v>1025</v>
      </c>
      <c r="BI56" s="55">
        <v>1</v>
      </c>
      <c r="BJ56" s="65">
        <v>0.2</v>
      </c>
      <c r="BK56" s="65">
        <v>50</v>
      </c>
      <c r="BL56" s="55">
        <f>($BK$56-$BJ$56)/($BF$55-1)</f>
        <v>2.6210526315789471</v>
      </c>
      <c r="BM56" s="38">
        <f ca="1"/>
        <v>2.8210526315789473</v>
      </c>
      <c r="CD56" s="11" t="s">
        <v>1025</v>
      </c>
      <c r="CE56" s="55">
        <v>1</v>
      </c>
      <c r="CF56" s="55">
        <f ca="1">MAX(0.001,$BM$56-$BL$56)</f>
        <v>0.20000000000000018</v>
      </c>
      <c r="CG56" s="55">
        <f ca="1">$BM$56+$BL$56</f>
        <v>5.4421052631578943</v>
      </c>
      <c r="CH56" s="55">
        <f ca="1">($CG$56-$CF$56)/($CB$55-1)</f>
        <v>0.27590027700831021</v>
      </c>
      <c r="CI56" s="38">
        <f ca="1"/>
        <v>3.5108033240997218</v>
      </c>
      <c r="CW56" s="8">
        <v>1.7588797814207649E-2</v>
      </c>
      <c r="CX56" s="36">
        <v>46.7</v>
      </c>
      <c r="CY56" s="36">
        <v>49.164732182044119</v>
      </c>
      <c r="CZ56" s="36">
        <v>50.264001712748126</v>
      </c>
      <c r="DA56" s="36">
        <v>1.2284184802850076</v>
      </c>
      <c r="DB56" s="36">
        <f ca="1"/>
        <v>50.901080657630047</v>
      </c>
      <c r="DC56" s="36">
        <f ca="1"/>
        <v>52.834789207200487</v>
      </c>
      <c r="DD56" s="36">
        <v>42.089842382480057</v>
      </c>
      <c r="DE56" s="36">
        <f ca="1"/>
        <v>57.14457727247003</v>
      </c>
      <c r="DF56" s="36">
        <v>48.190090719209721</v>
      </c>
    </row>
    <row r="57" spans="1:110" x14ac:dyDescent="0.25">
      <c r="A57" s="45">
        <v>49.6</v>
      </c>
      <c r="B57" s="47" t="b">
        <v>1</v>
      </c>
      <c r="U57" s="36"/>
      <c r="V57" s="36"/>
      <c r="W57" s="9"/>
      <c r="X57" s="8"/>
      <c r="Y57" s="8"/>
      <c r="Z57" s="8"/>
      <c r="AA57" s="8"/>
      <c r="AB57" s="8"/>
      <c r="AC57" s="8"/>
      <c r="AD57" s="8"/>
      <c r="AE57" s="8"/>
      <c r="AG57" s="36"/>
      <c r="AH57" s="36"/>
      <c r="AI57" s="9"/>
      <c r="AJ57" s="8"/>
      <c r="AK57" s="8"/>
      <c r="AL57" s="8"/>
      <c r="AM57" s="8"/>
      <c r="AN57" s="8"/>
      <c r="AO57" s="8"/>
      <c r="AP57" s="8"/>
      <c r="AQ57" s="8"/>
      <c r="AS57" s="36"/>
      <c r="AT57" s="36"/>
      <c r="AU57" s="9"/>
      <c r="AV57" s="8"/>
      <c r="AW57" s="8"/>
      <c r="AX57" s="8"/>
      <c r="AY57" s="8"/>
      <c r="AZ57" s="8"/>
      <c r="BA57" s="8"/>
      <c r="BB57" s="8"/>
      <c r="BC57" s="8"/>
      <c r="BE57" s="66" cm="1">
        <f t="array" ref="BE57">IFERROR(_xlfn.LET(_xlpm.d,_xlfn._xlws.FILTER(UV_Data,UV_Include),_xlpm.range_,MAX(_xlpm.d)-MIN(_xlpm.d),_xlpm.pad,_xlpm.range_*0.001,_xlpm.scale_,_xlpm.range_+2*_xlpm.pad,_xlpm.z,(_xlpm.d-MIN(_xlpm.d)+_xlpm.pad)/_xlpm.scale_,NLL_Beta(_xlpm.z,$BI$55,$BI$56)+COUNT(_xlpm.d)*LN(_xlpm.scale_)),1000000000000000)</f>
        <v>11614.24420563885</v>
      </c>
      <c r="BF57" s="67" cm="1">
        <f t="array" ref="BF57:BY57">_xlfn.SEQUENCE(1,$BF$55,$BJ$55,$BL$55)</f>
        <v>0.2</v>
      </c>
      <c r="BG57" s="67">
        <v>2.8210526315789473</v>
      </c>
      <c r="BH57" s="67">
        <v>5.4421052631578943</v>
      </c>
      <c r="BI57" s="67">
        <v>8.0631578947368414</v>
      </c>
      <c r="BJ57" s="67">
        <v>10.684210526315788</v>
      </c>
      <c r="BK57" s="67">
        <v>13.305263157894736</v>
      </c>
      <c r="BL57" s="67">
        <v>15.926315789473684</v>
      </c>
      <c r="BM57" s="67">
        <v>18.547368421052632</v>
      </c>
      <c r="BN57" s="67">
        <v>21.168421052631579</v>
      </c>
      <c r="BO57" s="67">
        <v>23.789473684210527</v>
      </c>
      <c r="BP57" s="67">
        <v>26.410526315789475</v>
      </c>
      <c r="BQ57" s="67">
        <v>29.031578947368423</v>
      </c>
      <c r="BR57" s="67">
        <v>31.652631578947371</v>
      </c>
      <c r="BS57" s="67">
        <v>34.273684210526319</v>
      </c>
      <c r="BT57" s="67">
        <v>36.894736842105267</v>
      </c>
      <c r="BU57" s="67">
        <v>39.515789473684215</v>
      </c>
      <c r="BV57" s="67">
        <v>42.136842105263163</v>
      </c>
      <c r="BW57" s="67">
        <v>44.757894736842111</v>
      </c>
      <c r="BX57" s="67">
        <v>47.378947368421059</v>
      </c>
      <c r="BY57" s="68">
        <v>50.000000000000007</v>
      </c>
      <c r="CA57" s="66" cm="1">
        <f t="array" ref="CA57">IFERROR(_xlfn.LET(_xlpm.d,_xlfn._xlws.FILTER(UV_Data,UV_Include),_xlpm.range_,MAX(_xlpm.d)-MIN(_xlpm.d),_xlpm.pad,_xlpm.range_*0.001,_xlpm.scale_,_xlpm.range_+2*_xlpm.pad,_xlpm.z,(_xlpm.d-MIN(_xlpm.d)+_xlpm.pad)/_xlpm.scale_,NLL_Beta(_xlpm.z,$CE$55,$CE$56)+COUNT(_xlpm.d)*LN(_xlpm.scale_)),1000000000000000)</f>
        <v>11614.24420563885</v>
      </c>
      <c r="CB57" s="67" cm="1">
        <f t="array" aca="1" ref="CB57:CU57" ca="1">_xlfn.SEQUENCE(1,$CB$55,$CF$55,$CH$55)</f>
        <v>2.8210526315789473</v>
      </c>
      <c r="CC57" s="67">
        <f ca="1"/>
        <v>3.0969529085872574</v>
      </c>
      <c r="CD57" s="67">
        <f ca="1"/>
        <v>3.3728531855955675</v>
      </c>
      <c r="CE57" s="67">
        <f ca="1"/>
        <v>3.6487534626038776</v>
      </c>
      <c r="CF57" s="67">
        <f ca="1"/>
        <v>3.9246537396121877</v>
      </c>
      <c r="CG57" s="67">
        <f ca="1"/>
        <v>4.2005540166204982</v>
      </c>
      <c r="CH57" s="67">
        <f ca="1"/>
        <v>4.4764542936288088</v>
      </c>
      <c r="CI57" s="67">
        <f ca="1"/>
        <v>4.7523545706371193</v>
      </c>
      <c r="CJ57" s="67">
        <f ca="1"/>
        <v>5.0282548476454298</v>
      </c>
      <c r="CK57" s="67">
        <f ca="1"/>
        <v>5.3041551246537404</v>
      </c>
      <c r="CL57" s="67">
        <f ca="1"/>
        <v>5.5800554016620509</v>
      </c>
      <c r="CM57" s="67">
        <f ca="1"/>
        <v>5.8559556786703615</v>
      </c>
      <c r="CN57" s="67">
        <f ca="1"/>
        <v>6.131855955678672</v>
      </c>
      <c r="CO57" s="67">
        <f ca="1"/>
        <v>6.4077562326869826</v>
      </c>
      <c r="CP57" s="67">
        <f ca="1"/>
        <v>6.6836565096952931</v>
      </c>
      <c r="CQ57" s="67">
        <f ca="1"/>
        <v>6.9595567867036037</v>
      </c>
      <c r="CR57" s="67">
        <f ca="1"/>
        <v>7.2354570637119142</v>
      </c>
      <c r="CS57" s="67">
        <f ca="1"/>
        <v>7.5113573407202248</v>
      </c>
      <c r="CT57" s="67">
        <f ca="1"/>
        <v>7.7872576177285353</v>
      </c>
      <c r="CU57" s="68">
        <f ca="1"/>
        <v>8.063157894736845</v>
      </c>
      <c r="CW57" s="8">
        <v>1.7930327868852458E-2</v>
      </c>
      <c r="CX57" s="36">
        <v>46.8</v>
      </c>
      <c r="CY57" s="36">
        <v>49.239058626140576</v>
      </c>
      <c r="CZ57" s="36">
        <v>50.321722678949712</v>
      </c>
      <c r="DA57" s="36">
        <v>1.2524883455115159</v>
      </c>
      <c r="DB57" s="36">
        <f ca="1"/>
        <v>51.012577545438802</v>
      </c>
      <c r="DC57" s="36">
        <f ca="1"/>
        <v>52.891636824342562</v>
      </c>
      <c r="DD57" s="36">
        <v>42.146293378471618</v>
      </c>
      <c r="DE57" s="36">
        <f ca="1"/>
        <v>57.204489224631672</v>
      </c>
      <c r="DF57" s="36">
        <v>48.255538836209368</v>
      </c>
    </row>
    <row r="58" spans="1:110" x14ac:dyDescent="0.25">
      <c r="A58" s="45">
        <v>49.1</v>
      </c>
      <c r="B58" s="47" t="b">
        <v>1</v>
      </c>
      <c r="U58" s="36"/>
      <c r="V58" s="36"/>
      <c r="W58" s="9"/>
      <c r="X58" s="8"/>
      <c r="Y58" s="8"/>
      <c r="Z58" s="8"/>
      <c r="AA58" s="8"/>
      <c r="AB58" s="8"/>
      <c r="AC58" s="8"/>
      <c r="AD58" s="8"/>
      <c r="AE58" s="8"/>
      <c r="AG58" s="36"/>
      <c r="AH58" s="36"/>
      <c r="AI58" s="9"/>
      <c r="AJ58" s="8"/>
      <c r="AK58" s="8"/>
      <c r="AL58" s="8"/>
      <c r="AM58" s="8"/>
      <c r="AN58" s="8"/>
      <c r="AO58" s="8"/>
      <c r="AP58" s="8"/>
      <c r="AQ58" s="8"/>
      <c r="AS58" s="36"/>
      <c r="AT58" s="36"/>
      <c r="AU58" s="9"/>
      <c r="AV58" s="8"/>
      <c r="AW58" s="8"/>
      <c r="AX58" s="8"/>
      <c r="AY58" s="8"/>
      <c r="AZ58" s="8"/>
      <c r="BA58" s="8"/>
      <c r="BB58" s="8"/>
      <c r="BC58" s="8"/>
      <c r="BE58" s="42" cm="1">
        <f t="array" ref="BE58:BE77">_xlfn.SEQUENCE($BF$55,1,$BJ$56,$BL$56)</f>
        <v>0.2</v>
      </c>
      <c r="BF58" s="60">
        <f t="dataTable" ref="BF58:BY77" dt2D="1" dtr="1" r1="BI55" r2="BI56"/>
        <v>14340.471252629957</v>
      </c>
      <c r="BG58" s="60">
        <v>15740.337115927236</v>
      </c>
      <c r="BH58" s="60">
        <v>19365.030179251276</v>
      </c>
      <c r="BI58" s="60">
        <v>23171.744285422938</v>
      </c>
      <c r="BJ58" s="60">
        <v>27050.974795519174</v>
      </c>
      <c r="BK58" s="60">
        <v>30969.438284662352</v>
      </c>
      <c r="BL58" s="60">
        <v>34912.532560588021</v>
      </c>
      <c r="BM58" s="60">
        <v>38872.540293145728</v>
      </c>
      <c r="BN58" s="60">
        <v>42844.883929440679</v>
      </c>
      <c r="BO58" s="60">
        <v>46826.624396189276</v>
      </c>
      <c r="BP58" s="60">
        <v>50815.761932549955</v>
      </c>
      <c r="BQ58" s="60">
        <v>54810.874124129914</v>
      </c>
      <c r="BR58" s="60">
        <v>58810.913057196041</v>
      </c>
      <c r="BS58" s="60">
        <v>62815.084402550099</v>
      </c>
      <c r="BT58" s="60">
        <v>66822.771672957868</v>
      </c>
      <c r="BU58" s="60">
        <v>70833.486803835694</v>
      </c>
      <c r="BV58" s="60">
        <v>74846.836789668101</v>
      </c>
      <c r="BW58" s="60">
        <v>78862.500496955327</v>
      </c>
      <c r="BX58" s="60">
        <v>82880.212142188364</v>
      </c>
      <c r="BY58" s="29">
        <v>86899.749260379685</v>
      </c>
      <c r="CA58" s="42" cm="1">
        <f t="array" aca="1" ref="CA58:CA77" ca="1">_xlfn.SEQUENCE($CB$55,1,$CF$56,$CH$56)</f>
        <v>0.20000000000000018</v>
      </c>
      <c r="CB58" s="60">
        <f t="dataTable" ref="CB58:CU77" dt2D="1" dtr="1" r1="CE55" r2="CE56" ca="1"/>
        <v>29041.991761731955</v>
      </c>
      <c r="CC58" s="60">
        <v>27260.758592495105</v>
      </c>
      <c r="CD58" s="60">
        <v>27479.922667057406</v>
      </c>
      <c r="CE58" s="60">
        <v>27705.620690369928</v>
      </c>
      <c r="CF58" s="60">
        <v>27933.003922655786</v>
      </c>
      <c r="CG58" s="60">
        <v>28161.085591692055</v>
      </c>
      <c r="CH58" s="60">
        <v>28389.530785879841</v>
      </c>
      <c r="CI58" s="60">
        <v>28618.192901738468</v>
      </c>
      <c r="CJ58" s="60">
        <v>28846.996846386453</v>
      </c>
      <c r="CK58" s="60">
        <v>29075.899779572122</v>
      </c>
      <c r="CL58" s="60">
        <v>29304.875258707278</v>
      </c>
      <c r="CM58" s="60">
        <v>29533.905951703106</v>
      </c>
      <c r="CN58" s="60">
        <v>29762.979947505228</v>
      </c>
      <c r="CO58" s="60">
        <v>29992.08874184619</v>
      </c>
      <c r="CP58" s="60">
        <v>30221.226068940152</v>
      </c>
      <c r="CQ58" s="60">
        <v>30450.387189282923</v>
      </c>
      <c r="CR58" s="60">
        <v>30679.568437051501</v>
      </c>
      <c r="CS58" s="60">
        <v>30908.766922136092</v>
      </c>
      <c r="CT58" s="60">
        <v>31137.980327930443</v>
      </c>
      <c r="CU58" s="29">
        <v>31367.206770437951</v>
      </c>
      <c r="CW58" s="8">
        <v>1.8271857923497267E-2</v>
      </c>
      <c r="CX58" s="36">
        <v>46.8</v>
      </c>
      <c r="CY58" s="36">
        <v>49.31218738132138</v>
      </c>
      <c r="CZ58" s="36">
        <v>50.378578225528848</v>
      </c>
      <c r="DA58" s="36">
        <v>1.2765665828652204</v>
      </c>
      <c r="DB58" s="36">
        <f ca="1"/>
        <v>51.122227092790403</v>
      </c>
      <c r="DC58" s="36">
        <f ca="1"/>
        <v>52.947609131252328</v>
      </c>
      <c r="DD58" s="36">
        <v>42.202209257698911</v>
      </c>
      <c r="DE58" s="36">
        <f ca="1"/>
        <v>57.263488497552913</v>
      </c>
      <c r="DF58" s="36">
        <v>48.320132800199531</v>
      </c>
    </row>
    <row r="59" spans="1:110" x14ac:dyDescent="0.25">
      <c r="A59" s="45">
        <v>48.7</v>
      </c>
      <c r="B59" s="47" t="b">
        <v>1</v>
      </c>
      <c r="U59" s="36"/>
      <c r="V59" s="36"/>
      <c r="W59" s="9"/>
      <c r="X59" s="8"/>
      <c r="Y59" s="8"/>
      <c r="Z59" s="8"/>
      <c r="AA59" s="8"/>
      <c r="AB59" s="8"/>
      <c r="AC59" s="8"/>
      <c r="AD59" s="8"/>
      <c r="AE59" s="8"/>
      <c r="AG59" s="36"/>
      <c r="AH59" s="36"/>
      <c r="AI59" s="9"/>
      <c r="AJ59" s="8"/>
      <c r="AK59" s="8"/>
      <c r="AL59" s="8"/>
      <c r="AM59" s="8"/>
      <c r="AN59" s="8"/>
      <c r="AO59" s="8"/>
      <c r="AP59" s="8"/>
      <c r="AQ59" s="8"/>
      <c r="AS59" s="36"/>
      <c r="AT59" s="36"/>
      <c r="AU59" s="9"/>
      <c r="AV59" s="8"/>
      <c r="AW59" s="8"/>
      <c r="AX59" s="8"/>
      <c r="AY59" s="8"/>
      <c r="AZ59" s="8"/>
      <c r="BA59" s="8"/>
      <c r="BB59" s="8"/>
      <c r="BC59" s="8"/>
      <c r="BE59" s="42">
        <v>2.8210526315789473</v>
      </c>
      <c r="BF59" s="60">
        <v>20303.975108378356</v>
      </c>
      <c r="BG59" s="60">
        <v>11279.845716820055</v>
      </c>
      <c r="BH59" s="60">
        <v>10819.081957476315</v>
      </c>
      <c r="BI59" s="60">
        <v>11987.092563961711</v>
      </c>
      <c r="BJ59" s="60">
        <v>13909.718209235067</v>
      </c>
      <c r="BK59" s="60">
        <v>16271.639432668027</v>
      </c>
      <c r="BL59" s="60">
        <v>18921.820973144084</v>
      </c>
      <c r="BM59" s="60">
        <v>21775.930618259954</v>
      </c>
      <c r="BN59" s="60">
        <v>24782.008913563714</v>
      </c>
      <c r="BO59" s="60">
        <v>27905.748296252248</v>
      </c>
      <c r="BP59" s="60">
        <v>31123.298413845314</v>
      </c>
      <c r="BQ59" s="60">
        <v>34417.402727471926</v>
      </c>
      <c r="BR59" s="60">
        <v>37775.170345890991</v>
      </c>
      <c r="BS59" s="60">
        <v>41186.716587394316</v>
      </c>
      <c r="BT59" s="60">
        <v>44644.294900411216</v>
      </c>
      <c r="BU59" s="60">
        <v>48141.721243234017</v>
      </c>
      <c r="BV59" s="60">
        <v>51673.980076965556</v>
      </c>
      <c r="BW59" s="60">
        <v>55236.947254547835</v>
      </c>
      <c r="BX59" s="60">
        <v>58827.190498904456</v>
      </c>
      <c r="BY59" s="29">
        <v>62441.822771784064</v>
      </c>
      <c r="CA59" s="42">
        <f ca="1"/>
        <v>0.47590027700831039</v>
      </c>
      <c r="CB59" s="60">
        <v>27519.186289888476</v>
      </c>
      <c r="CC59" s="60">
        <v>15010.888990526317</v>
      </c>
      <c r="CD59" s="60">
        <v>14327.171694132068</v>
      </c>
      <c r="CE59" s="60">
        <v>14147.825077730356</v>
      </c>
      <c r="CF59" s="60">
        <v>14131.84700082416</v>
      </c>
      <c r="CG59" s="60">
        <v>14191.459659914533</v>
      </c>
      <c r="CH59" s="60">
        <v>14293.125780482424</v>
      </c>
      <c r="CI59" s="60">
        <v>14421.035970945808</v>
      </c>
      <c r="CJ59" s="60">
        <v>14566.665999099801</v>
      </c>
      <c r="CK59" s="60">
        <v>14724.965544006538</v>
      </c>
      <c r="CL59" s="60">
        <v>14892.725623620561</v>
      </c>
      <c r="CM59" s="60">
        <v>15067.794042979403</v>
      </c>
      <c r="CN59" s="60">
        <v>15248.664002289559</v>
      </c>
      <c r="CO59" s="60">
        <v>15434.243034968256</v>
      </c>
      <c r="CP59" s="60">
        <v>15623.715805769436</v>
      </c>
      <c r="CQ59" s="60">
        <v>15816.458806244907</v>
      </c>
      <c r="CR59" s="60">
        <v>16011.985224287189</v>
      </c>
      <c r="CS59" s="60">
        <v>16209.908118755942</v>
      </c>
      <c r="CT59" s="60">
        <v>16409.915110520011</v>
      </c>
      <c r="CU59" s="29">
        <v>16611.750551107176</v>
      </c>
      <c r="CW59" s="8">
        <v>1.8613387978142076E-2</v>
      </c>
      <c r="CX59" s="36">
        <v>47.1</v>
      </c>
      <c r="CY59" s="36">
        <v>49.384160612184886</v>
      </c>
      <c r="CZ59" s="36">
        <v>50.434598107333265</v>
      </c>
      <c r="DA59" s="36">
        <v>1.3006531981722442</v>
      </c>
      <c r="DB59" s="36">
        <f ca="1"/>
        <v>51.230093992485344</v>
      </c>
      <c r="DC59" s="36">
        <f ca="1"/>
        <v>53.002736462015797</v>
      </c>
      <c r="DD59" s="36">
        <v>42.25760495529174</v>
      </c>
      <c r="DE59" s="36">
        <f ca="1"/>
        <v>57.321606171973272</v>
      </c>
      <c r="DF59" s="36">
        <v>48.383899855903032</v>
      </c>
    </row>
    <row r="60" spans="1:110" x14ac:dyDescent="0.25">
      <c r="A60" s="45">
        <v>48.2</v>
      </c>
      <c r="B60" s="47" t="b">
        <v>1</v>
      </c>
      <c r="U60" s="36"/>
      <c r="V60" s="36"/>
      <c r="W60" s="9"/>
      <c r="X60" s="8"/>
      <c r="Y60" s="8"/>
      <c r="Z60" s="8"/>
      <c r="AA60" s="8"/>
      <c r="AB60" s="8"/>
      <c r="AC60" s="8"/>
      <c r="AD60" s="8"/>
      <c r="AE60" s="8"/>
      <c r="AG60" s="36"/>
      <c r="AH60" s="36"/>
      <c r="AI60" s="9"/>
      <c r="AJ60" s="8"/>
      <c r="AK60" s="8"/>
      <c r="AL60" s="8"/>
      <c r="AM60" s="8"/>
      <c r="AN60" s="8"/>
      <c r="AO60" s="8"/>
      <c r="AP60" s="8"/>
      <c r="AQ60" s="8"/>
      <c r="AS60" s="36"/>
      <c r="AT60" s="36"/>
      <c r="AU60" s="9"/>
      <c r="AV60" s="8"/>
      <c r="AW60" s="8"/>
      <c r="AX60" s="8"/>
      <c r="AY60" s="8"/>
      <c r="AZ60" s="8"/>
      <c r="BA60" s="8"/>
      <c r="BB60" s="8"/>
      <c r="BC60" s="8"/>
      <c r="BE60" s="42">
        <v>5.4421052631578943</v>
      </c>
      <c r="BF60" s="60">
        <v>28492.30616415363</v>
      </c>
      <c r="BG60" s="60">
        <v>15382.719949927485</v>
      </c>
      <c r="BH60" s="60">
        <v>12283.252690897521</v>
      </c>
      <c r="BI60" s="60">
        <v>11494.658432560083</v>
      </c>
      <c r="BJ60" s="60">
        <v>11860.74181212316</v>
      </c>
      <c r="BK60" s="60">
        <v>12929.750300106485</v>
      </c>
      <c r="BL60" s="60">
        <v>14474.03375314072</v>
      </c>
      <c r="BM60" s="60">
        <v>16361.878057265294</v>
      </c>
      <c r="BN60" s="60">
        <v>18509.955268508944</v>
      </c>
      <c r="BO60" s="60">
        <v>20862.107232430051</v>
      </c>
      <c r="BP60" s="60">
        <v>23378.649472069381</v>
      </c>
      <c r="BQ60" s="60">
        <v>26030.482471049421</v>
      </c>
      <c r="BR60" s="60">
        <v>28795.624985617826</v>
      </c>
      <c r="BS60" s="60">
        <v>31657.062269730057</v>
      </c>
      <c r="BT60" s="60">
        <v>34601.351794691858</v>
      </c>
      <c r="BU60" s="60">
        <v>37617.686985413893</v>
      </c>
      <c r="BV60" s="60">
        <v>40697.249289440275</v>
      </c>
      <c r="BW60" s="60">
        <v>43832.748066146174</v>
      </c>
      <c r="BX60" s="60">
        <v>47018.086465191154</v>
      </c>
      <c r="BY60" s="29">
        <v>50248.114000739428</v>
      </c>
      <c r="CA60" s="42">
        <f ca="1"/>
        <v>0.7518005540166206</v>
      </c>
      <c r="CB60" s="60">
        <v>27996.778061843957</v>
      </c>
      <c r="CC60" s="60">
        <v>14585.599391525329</v>
      </c>
      <c r="CD60" s="60">
        <v>13496.837455416869</v>
      </c>
      <c r="CE60" s="60">
        <v>13074.129529823067</v>
      </c>
      <c r="CF60" s="60">
        <v>12889.682442970934</v>
      </c>
      <c r="CG60" s="60">
        <v>12822.51602844138</v>
      </c>
      <c r="CH60" s="60">
        <v>12823.430223614099</v>
      </c>
      <c r="CI60" s="60">
        <v>12868.166497583516</v>
      </c>
      <c r="CJ60" s="60">
        <v>12943.193137458642</v>
      </c>
      <c r="CK60" s="60">
        <v>13040.277282844183</v>
      </c>
      <c r="CL60" s="60">
        <v>13154.075088821177</v>
      </c>
      <c r="CM60" s="60">
        <v>13280.939471688091</v>
      </c>
      <c r="CN60" s="60">
        <v>13418.279669335927</v>
      </c>
      <c r="CO60" s="60">
        <v>13564.194145721867</v>
      </c>
      <c r="CP60" s="60">
        <v>13717.248796655749</v>
      </c>
      <c r="CQ60" s="60">
        <v>13876.336967405015</v>
      </c>
      <c r="CR60" s="60">
        <v>14040.587794831359</v>
      </c>
      <c r="CS60" s="60">
        <v>14209.304275269924</v>
      </c>
      <c r="CT60" s="60">
        <v>14381.920265113717</v>
      </c>
      <c r="CU60" s="29">
        <v>14557.969909672829</v>
      </c>
      <c r="CW60" s="8">
        <v>1.8954918032786885E-2</v>
      </c>
      <c r="CX60" s="36">
        <v>47.1</v>
      </c>
      <c r="CY60" s="36">
        <v>49.455018253380096</v>
      </c>
      <c r="CZ60" s="36">
        <v>50.489810529103565</v>
      </c>
      <c r="DA60" s="36">
        <v>1.3247481972647939</v>
      </c>
      <c r="DB60" s="36">
        <f ca="1"/>
        <v>51.336239536699459</v>
      </c>
      <c r="DC60" s="36">
        <f ca="1"/>
        <v>53.057047562511791</v>
      </c>
      <c r="DD60" s="36">
        <v>42.312494724308586</v>
      </c>
      <c r="DE60" s="36">
        <f ca="1"/>
        <v>57.378871721417028</v>
      </c>
      <c r="DF60" s="36">
        <v>48.44686589745114</v>
      </c>
    </row>
    <row r="61" spans="1:110" x14ac:dyDescent="0.25">
      <c r="A61" s="45">
        <v>47.7</v>
      </c>
      <c r="B61" s="47" t="b">
        <v>1</v>
      </c>
      <c r="U61" s="36"/>
      <c r="V61" s="36"/>
      <c r="W61" s="9"/>
      <c r="X61" s="8"/>
      <c r="Y61" s="8"/>
      <c r="Z61" s="8"/>
      <c r="AA61" s="8"/>
      <c r="AB61" s="8"/>
      <c r="AC61" s="8"/>
      <c r="AD61" s="8"/>
      <c r="AE61" s="8"/>
      <c r="AG61" s="36"/>
      <c r="AH61" s="36"/>
      <c r="AI61" s="9"/>
      <c r="AJ61" s="8"/>
      <c r="AK61" s="8"/>
      <c r="AL61" s="8"/>
      <c r="AM61" s="8"/>
      <c r="AN61" s="8"/>
      <c r="AO61" s="8"/>
      <c r="AP61" s="8"/>
      <c r="AQ61" s="8"/>
      <c r="AS61" s="36"/>
      <c r="AT61" s="36"/>
      <c r="AU61" s="9"/>
      <c r="AV61" s="8"/>
      <c r="AW61" s="8"/>
      <c r="AX61" s="8"/>
      <c r="AY61" s="8"/>
      <c r="AZ61" s="8"/>
      <c r="BA61" s="8"/>
      <c r="BB61" s="8"/>
      <c r="BC61" s="8"/>
      <c r="BE61" s="42">
        <v>8.0631578947368414</v>
      </c>
      <c r="BF61" s="60">
        <v>36862.658262776342</v>
      </c>
      <c r="BG61" s="60">
        <v>21114.368548864077</v>
      </c>
      <c r="BH61" s="60">
        <v>16058.296425011267</v>
      </c>
      <c r="BI61" s="60">
        <v>13713.159900963539</v>
      </c>
      <c r="BJ61" s="60">
        <v>12786.330545076991</v>
      </c>
      <c r="BK61" s="60">
        <v>12749.440945618464</v>
      </c>
      <c r="BL61" s="60">
        <v>13327.459057661421</v>
      </c>
      <c r="BM61" s="60">
        <v>14357.302277725978</v>
      </c>
      <c r="BN61" s="60">
        <v>15733.792070202246</v>
      </c>
      <c r="BO61" s="60">
        <v>17384.936156169548</v>
      </c>
      <c r="BP61" s="60">
        <v>19259.207081162338</v>
      </c>
      <c r="BQ61" s="60">
        <v>21318.414976291584</v>
      </c>
      <c r="BR61" s="60">
        <v>23533.448533468891</v>
      </c>
      <c r="BS61" s="60">
        <v>25881.597029526056</v>
      </c>
      <c r="BT61" s="60">
        <v>28344.795402386935</v>
      </c>
      <c r="BU61" s="60">
        <v>30908.434063404144</v>
      </c>
      <c r="BV61" s="60">
        <v>33560.527966554335</v>
      </c>
      <c r="BW61" s="60">
        <v>36291.121897948397</v>
      </c>
      <c r="BX61" s="60">
        <v>39091.855559662756</v>
      </c>
      <c r="BY61" s="29">
        <v>41955.639449995695</v>
      </c>
      <c r="CA61" s="42">
        <f ca="1"/>
        <v>1.0277008310249309</v>
      </c>
      <c r="CB61" s="60">
        <v>28480.903782549776</v>
      </c>
      <c r="CC61" s="60">
        <v>14664.680472516913</v>
      </c>
      <c r="CD61" s="60">
        <v>13332.557227216359</v>
      </c>
      <c r="CE61" s="60">
        <v>12741.380291676627</v>
      </c>
      <c r="CF61" s="60">
        <v>12430.154131204561</v>
      </c>
      <c r="CG61" s="60">
        <v>12262.235791279809</v>
      </c>
      <c r="CH61" s="60">
        <v>12179.976069958586</v>
      </c>
      <c r="CI61" s="60">
        <v>12154.108955649126</v>
      </c>
      <c r="CJ61" s="60">
        <v>12167.920196003057</v>
      </c>
      <c r="CK61" s="60">
        <v>12211.04206775157</v>
      </c>
      <c r="CL61" s="60">
        <v>12276.635837236638</v>
      </c>
      <c r="CM61" s="60">
        <v>12359.970458441227</v>
      </c>
      <c r="CN61" s="60">
        <v>12457.646099796297</v>
      </c>
      <c r="CO61" s="60">
        <v>12567.142456314969</v>
      </c>
      <c r="CP61" s="60">
        <v>12686.542277522634</v>
      </c>
      <c r="CQ61" s="60">
        <v>12814.354857655959</v>
      </c>
      <c r="CR61" s="60">
        <v>12949.399271052089</v>
      </c>
      <c r="CS61" s="60">
        <v>13090.724749570383</v>
      </c>
      <c r="CT61" s="60">
        <v>13237.554943386183</v>
      </c>
      <c r="CU61" s="29">
        <v>13389.247996264821</v>
      </c>
      <c r="CW61" s="8">
        <v>1.9296448087431695E-2</v>
      </c>
      <c r="CX61" s="36">
        <v>47.1</v>
      </c>
      <c r="CY61" s="36">
        <v>49.524798165478273</v>
      </c>
      <c r="CZ61" s="36">
        <v>50.544242252657114</v>
      </c>
      <c r="DA61" s="36">
        <v>1.3488515859811445</v>
      </c>
      <c r="DB61" s="36">
        <f ca="1"/>
        <v>51.440721853334651</v>
      </c>
      <c r="DC61" s="36">
        <f ca="1"/>
        <v>53.110569700621753</v>
      </c>
      <c r="DD61" s="36">
        <v>42.366892178565244</v>
      </c>
      <c r="DE61" s="36">
        <f ca="1"/>
        <v>57.435313122637808</v>
      </c>
      <c r="DF61" s="36">
        <v>48.509055558357531</v>
      </c>
    </row>
    <row r="62" spans="1:110" x14ac:dyDescent="0.25">
      <c r="A62" s="45">
        <v>47.4</v>
      </c>
      <c r="B62" s="47" t="b">
        <v>1</v>
      </c>
      <c r="U62" s="36"/>
      <c r="V62" s="36"/>
      <c r="W62" s="9"/>
      <c r="X62" s="8"/>
      <c r="Y62" s="8"/>
      <c r="Z62" s="8"/>
      <c r="AA62" s="8"/>
      <c r="AB62" s="8"/>
      <c r="AC62" s="8"/>
      <c r="AD62" s="8"/>
      <c r="AE62" s="8"/>
      <c r="AG62" s="36"/>
      <c r="AH62" s="36"/>
      <c r="AI62" s="9"/>
      <c r="AJ62" s="8"/>
      <c r="AK62" s="8"/>
      <c r="AL62" s="8"/>
      <c r="AM62" s="8"/>
      <c r="AN62" s="8"/>
      <c r="AO62" s="8"/>
      <c r="AP62" s="8"/>
      <c r="AQ62" s="8"/>
      <c r="AS62" s="36"/>
      <c r="AT62" s="36"/>
      <c r="AU62" s="9"/>
      <c r="AV62" s="8"/>
      <c r="AW62" s="8"/>
      <c r="AX62" s="8"/>
      <c r="AY62" s="8"/>
      <c r="AZ62" s="8"/>
      <c r="BA62" s="8"/>
      <c r="BB62" s="8"/>
      <c r="BC62" s="8"/>
      <c r="BE62" s="42">
        <v>10.684210526315788</v>
      </c>
      <c r="BF62" s="60">
        <v>45305.526765323943</v>
      </c>
      <c r="BG62" s="60">
        <v>27600.632186588562</v>
      </c>
      <c r="BH62" s="60">
        <v>20988.017797025474</v>
      </c>
      <c r="BI62" s="60">
        <v>17349.968537528155</v>
      </c>
      <c r="BJ62" s="60">
        <v>15317.24109419977</v>
      </c>
      <c r="BK62" s="60">
        <v>14314.08615374998</v>
      </c>
      <c r="BL62" s="60">
        <v>14034.103181732913</v>
      </c>
      <c r="BM62" s="60">
        <v>14292.358983030026</v>
      </c>
      <c r="BN62" s="60">
        <v>14967.840897552524</v>
      </c>
      <c r="BO62" s="60">
        <v>15976.713668873284</v>
      </c>
      <c r="BP62" s="60">
        <v>17258.359490015358</v>
      </c>
      <c r="BQ62" s="60">
        <v>18767.4584277535</v>
      </c>
      <c r="BR62" s="60">
        <v>20469.2031968757</v>
      </c>
      <c r="BS62" s="60">
        <v>22336.260540831958</v>
      </c>
      <c r="BT62" s="60">
        <v>24346.762383988083</v>
      </c>
      <c r="BU62" s="60">
        <v>26482.932644128749</v>
      </c>
      <c r="BV62" s="60">
        <v>28730.121701967299</v>
      </c>
      <c r="BW62" s="60">
        <v>31076.110896030586</v>
      </c>
      <c r="BX62" s="60">
        <v>33510.60091252951</v>
      </c>
      <c r="BY62" s="29">
        <v>36024.82847064652</v>
      </c>
      <c r="CA62" s="42">
        <f ca="1"/>
        <v>1.303601108033241</v>
      </c>
      <c r="CB62" s="60">
        <v>28966.714712228979</v>
      </c>
      <c r="CC62" s="60">
        <v>14907.130093004018</v>
      </c>
      <c r="CD62" s="60">
        <v>13406.537837757514</v>
      </c>
      <c r="CE62" s="60">
        <v>12688.581828597844</v>
      </c>
      <c r="CF62" s="60">
        <v>12276.603742730598</v>
      </c>
      <c r="CG62" s="60">
        <v>12025.511486311905</v>
      </c>
      <c r="CH62" s="60">
        <v>11872.648376711806</v>
      </c>
      <c r="CI62" s="60">
        <v>11785.565862881142</v>
      </c>
      <c r="CJ62" s="60">
        <v>11745.414829598047</v>
      </c>
      <c r="CK62" s="60">
        <v>11740.332664854632</v>
      </c>
      <c r="CL62" s="60">
        <v>11762.39667267738</v>
      </c>
      <c r="CM62" s="60">
        <v>11806.066737589206</v>
      </c>
      <c r="CN62" s="60">
        <v>11867.324259076999</v>
      </c>
      <c r="CO62" s="60">
        <v>11943.165785869463</v>
      </c>
      <c r="CP62" s="60">
        <v>12031.290016461184</v>
      </c>
      <c r="CQ62" s="60">
        <v>12129.896182564302</v>
      </c>
      <c r="CR62" s="60">
        <v>12237.549594040165</v>
      </c>
      <c r="CS62" s="60">
        <v>12353.089276530454</v>
      </c>
      <c r="CT62" s="60">
        <v>12475.56287866578</v>
      </c>
      <c r="CU62" s="29">
        <v>12604.17976054851</v>
      </c>
      <c r="CW62" s="8">
        <v>1.9637978142076504E-2</v>
      </c>
      <c r="CX62" s="36">
        <v>47.1</v>
      </c>
      <c r="CY62" s="36">
        <v>49.593536277394676</v>
      </c>
      <c r="CZ62" s="36">
        <v>50.5979186949005</v>
      </c>
      <c r="DA62" s="36">
        <v>1.3729633701656958</v>
      </c>
      <c r="DB62" s="36">
        <f ca="1"/>
        <v>51.543596122080181</v>
      </c>
      <c r="DC62" s="36">
        <f ca="1"/>
        <v>53.163328766983248</v>
      </c>
      <c r="DD62" s="36">
        <v>42.420810332066608</v>
      </c>
      <c r="DE62" s="36">
        <f ca="1"/>
        <v>57.490956956662686</v>
      </c>
      <c r="DF62" s="36">
        <v>48.570492294019445</v>
      </c>
    </row>
    <row r="63" spans="1:110" x14ac:dyDescent="0.25">
      <c r="A63" s="45">
        <v>47.1</v>
      </c>
      <c r="B63" s="47" t="b">
        <v>1</v>
      </c>
      <c r="U63" s="36"/>
      <c r="V63" s="36"/>
      <c r="W63" s="9"/>
      <c r="X63" s="8"/>
      <c r="Y63" s="8"/>
      <c r="Z63" s="8"/>
      <c r="AA63" s="8"/>
      <c r="AB63" s="8"/>
      <c r="AC63" s="8"/>
      <c r="AD63" s="8"/>
      <c r="AE63" s="8"/>
      <c r="AG63" s="36"/>
      <c r="AH63" s="36"/>
      <c r="AI63" s="9"/>
      <c r="AJ63" s="8"/>
      <c r="AK63" s="8"/>
      <c r="AL63" s="8"/>
      <c r="AM63" s="8"/>
      <c r="AN63" s="8"/>
      <c r="AO63" s="8"/>
      <c r="AP63" s="8"/>
      <c r="AQ63" s="8"/>
      <c r="AS63" s="36"/>
      <c r="AT63" s="36"/>
      <c r="AU63" s="9"/>
      <c r="AV63" s="8"/>
      <c r="AW63" s="8"/>
      <c r="AX63" s="8"/>
      <c r="AY63" s="8"/>
      <c r="AZ63" s="8"/>
      <c r="BA63" s="8"/>
      <c r="BB63" s="8"/>
      <c r="BC63" s="8"/>
      <c r="BE63" s="42">
        <v>13.305263157894736</v>
      </c>
      <c r="BF63" s="60">
        <v>53787.628246918175</v>
      </c>
      <c r="BG63" s="60">
        <v>34526.191402472687</v>
      </c>
      <c r="BH63" s="60">
        <v>26620.664277460048</v>
      </c>
      <c r="BI63" s="60">
        <v>21876.716930520859</v>
      </c>
      <c r="BJ63" s="60">
        <v>18877.724146201195</v>
      </c>
      <c r="BK63" s="60">
        <v>17016.568121691358</v>
      </c>
      <c r="BL63" s="60">
        <v>15964.997730906849</v>
      </c>
      <c r="BM63" s="60">
        <v>15522.24565425019</v>
      </c>
      <c r="BN63" s="60">
        <v>15555.456254126137</v>
      </c>
      <c r="BO63" s="60">
        <v>15971.703921596189</v>
      </c>
      <c r="BP63" s="60">
        <v>16703.240785347112</v>
      </c>
      <c r="BQ63" s="60">
        <v>17699.050935030216</v>
      </c>
      <c r="BR63" s="60">
        <v>18919.70455205148</v>
      </c>
      <c r="BS63" s="60">
        <v>20334.065366302908</v>
      </c>
      <c r="BT63" s="60">
        <v>21917.098808582625</v>
      </c>
      <c r="BU63" s="60">
        <v>23648.364223411572</v>
      </c>
      <c r="BV63" s="60">
        <v>25510.948543919287</v>
      </c>
      <c r="BW63" s="60">
        <v>27490.694092767182</v>
      </c>
      <c r="BX63" s="60">
        <v>29575.627777050038</v>
      </c>
      <c r="BY63" s="29">
        <v>31755.531494142499</v>
      </c>
      <c r="CA63" s="42">
        <f ca="1"/>
        <v>1.5795013850415511</v>
      </c>
      <c r="CB63" s="60">
        <v>29453.224078658419</v>
      </c>
      <c r="CC63" s="60">
        <v>15225.17044948767</v>
      </c>
      <c r="CD63" s="60">
        <v>13597.799120621234</v>
      </c>
      <c r="CE63" s="60">
        <v>12779.091186066375</v>
      </c>
      <c r="CF63" s="60">
        <v>12283.93918370519</v>
      </c>
      <c r="CG63" s="60">
        <v>11962.243539007621</v>
      </c>
      <c r="CH63" s="60">
        <v>11748.165029886317</v>
      </c>
      <c r="CI63" s="60">
        <v>11607.120242418627</v>
      </c>
      <c r="CJ63" s="60">
        <v>11518.765172643603</v>
      </c>
      <c r="CK63" s="60">
        <v>11470.153246237869</v>
      </c>
      <c r="CL63" s="60">
        <v>11452.552697767853</v>
      </c>
      <c r="CM63" s="60">
        <v>11459.804642812402</v>
      </c>
      <c r="CN63" s="60">
        <v>11487.407334573993</v>
      </c>
      <c r="CO63" s="60">
        <v>11531.973270750505</v>
      </c>
      <c r="CP63" s="60">
        <v>11590.891087312018</v>
      </c>
      <c r="CQ63" s="60">
        <v>11662.106251494874</v>
      </c>
      <c r="CR63" s="60">
        <v>11743.973866942728</v>
      </c>
      <c r="CS63" s="60">
        <v>11835.156957752546</v>
      </c>
      <c r="CT63" s="60">
        <v>11934.554388891944</v>
      </c>
      <c r="CU63" s="29">
        <v>12041.248654499946</v>
      </c>
      <c r="CW63" s="8">
        <v>1.9979508196721313E-2</v>
      </c>
      <c r="CX63" s="36">
        <v>47.1</v>
      </c>
      <c r="CY63" s="36">
        <v>49.661266716733742</v>
      </c>
      <c r="CZ63" s="36">
        <v>50.65086401760076</v>
      </c>
      <c r="DA63" s="36">
        <v>1.3970835556689563</v>
      </c>
      <c r="DB63" s="36">
        <f ca="1"/>
        <v>51.644914772245919</v>
      </c>
      <c r="DC63" s="36">
        <f ca="1"/>
        <v>53.215349367248614</v>
      </c>
      <c r="DD63" s="36">
        <v>42.474261635365146</v>
      </c>
      <c r="DE63" s="36">
        <f ca="1"/>
        <v>57.545828501385003</v>
      </c>
      <c r="DF63" s="36">
        <v>48.631198457485162</v>
      </c>
    </row>
    <row r="64" spans="1:110" x14ac:dyDescent="0.25">
      <c r="A64" s="45">
        <v>46.8</v>
      </c>
      <c r="B64" s="47" t="b">
        <v>1</v>
      </c>
      <c r="U64" s="36"/>
      <c r="V64" s="36"/>
      <c r="W64" s="9"/>
      <c r="X64" s="8"/>
      <c r="Y64" s="8"/>
      <c r="Z64" s="8"/>
      <c r="AA64" s="8"/>
      <c r="AB64" s="8"/>
      <c r="AC64" s="8"/>
      <c r="AD64" s="8"/>
      <c r="AE64" s="8"/>
      <c r="AG64" s="36"/>
      <c r="AH64" s="36"/>
      <c r="AI64" s="9"/>
      <c r="AJ64" s="8"/>
      <c r="AK64" s="8"/>
      <c r="AL64" s="8"/>
      <c r="AM64" s="8"/>
      <c r="AN64" s="8"/>
      <c r="AO64" s="8"/>
      <c r="AP64" s="8"/>
      <c r="AQ64" s="8"/>
      <c r="AS64" s="36"/>
      <c r="AT64" s="36"/>
      <c r="AU64" s="9"/>
      <c r="AV64" s="8"/>
      <c r="AW64" s="8"/>
      <c r="AX64" s="8"/>
      <c r="AY64" s="8"/>
      <c r="AZ64" s="8"/>
      <c r="BA64" s="8"/>
      <c r="BB64" s="8"/>
      <c r="BC64" s="8"/>
      <c r="BE64" s="42">
        <v>15.926315789473684</v>
      </c>
      <c r="BF64" s="60">
        <v>62294.360515295106</v>
      </c>
      <c r="BG64" s="60">
        <v>41740.010935399987</v>
      </c>
      <c r="BH64" s="60">
        <v>32728.585722945496</v>
      </c>
      <c r="BI64" s="60">
        <v>27018.373035014982</v>
      </c>
      <c r="BJ64" s="60">
        <v>23161.379166635314</v>
      </c>
      <c r="BK64" s="60">
        <v>20528.635723358013</v>
      </c>
      <c r="BL64" s="60">
        <v>18776.057454619717</v>
      </c>
      <c r="BM64" s="60">
        <v>17691.034063316565</v>
      </c>
      <c r="BN64" s="60">
        <v>17131.619559341751</v>
      </c>
      <c r="BO64" s="60">
        <v>16997.758269420679</v>
      </c>
      <c r="BP64" s="60">
        <v>17216.006345116548</v>
      </c>
      <c r="BQ64" s="60">
        <v>17730.725342698774</v>
      </c>
      <c r="BR64" s="60">
        <v>18498.682430015215</v>
      </c>
      <c r="BS64" s="60">
        <v>19485.574843390215</v>
      </c>
      <c r="BT64" s="60">
        <v>20663.703440358171</v>
      </c>
      <c r="BU64" s="60">
        <v>22010.364117856334</v>
      </c>
      <c r="BV64" s="60">
        <v>23506.704793148761</v>
      </c>
      <c r="BW64" s="60">
        <v>25136.894009780579</v>
      </c>
      <c r="BX64" s="60">
        <v>26887.50385303891</v>
      </c>
      <c r="BY64" s="29">
        <v>28747.043750817014</v>
      </c>
      <c r="CA64" s="42">
        <f ca="1"/>
        <v>1.8554016620498612</v>
      </c>
      <c r="CB64" s="60">
        <v>29940.096970239723</v>
      </c>
      <c r="CC64" s="60">
        <v>15585.264267448849</v>
      </c>
      <c r="CD64" s="60">
        <v>13857.141013187245</v>
      </c>
      <c r="CE64" s="60">
        <v>12955.259162138434</v>
      </c>
      <c r="CF64" s="60">
        <v>12389.503771498377</v>
      </c>
      <c r="CG64" s="60">
        <v>12006.592727279603</v>
      </c>
      <c r="CH64" s="60">
        <v>11738.551944521276</v>
      </c>
      <c r="CI64" s="60">
        <v>11549.303120561657</v>
      </c>
      <c r="CJ64" s="60">
        <v>11417.418289124314</v>
      </c>
      <c r="CK64" s="60">
        <v>11329.141806425816</v>
      </c>
      <c r="CL64" s="60">
        <v>11275.123138088522</v>
      </c>
      <c r="CM64" s="60">
        <v>11248.720253406867</v>
      </c>
      <c r="CN64" s="60">
        <v>11245.047354552507</v>
      </c>
      <c r="CO64" s="60">
        <v>11260.406876698813</v>
      </c>
      <c r="CP64" s="60">
        <v>11291.933691340068</v>
      </c>
      <c r="CQ64" s="60">
        <v>11337.36305949491</v>
      </c>
      <c r="CR64" s="60">
        <v>11394.874083262293</v>
      </c>
      <c r="CS64" s="60">
        <v>11462.981003076187</v>
      </c>
      <c r="CT64" s="60">
        <v>11540.455817940858</v>
      </c>
      <c r="CU64" s="29">
        <v>11626.271996566747</v>
      </c>
      <c r="CW64" s="8">
        <v>2.0321038251366118E-2</v>
      </c>
      <c r="CX64" s="36">
        <v>47.4</v>
      </c>
      <c r="CY64" s="36">
        <v>49.728021929269403</v>
      </c>
      <c r="CZ64" s="36">
        <v>50.703101209736687</v>
      </c>
      <c r="DA64" s="36">
        <v>1.4212121483475284</v>
      </c>
      <c r="DB64" s="36">
        <f ca="1"/>
        <v>51.744727664188609</v>
      </c>
      <c r="DC64" s="36">
        <f ca="1"/>
        <v>53.266654906696949</v>
      </c>
      <c r="DD64" s="36">
        <v>42.527258009133945</v>
      </c>
      <c r="DE64" s="36">
        <f ca="1"/>
        <v>57.599951816544163</v>
      </c>
      <c r="DF64" s="36">
        <v>48.691195369142548</v>
      </c>
    </row>
    <row r="65" spans="1:110" x14ac:dyDescent="0.25">
      <c r="A65" s="45">
        <v>46.5</v>
      </c>
      <c r="B65" s="47" t="b">
        <v>1</v>
      </c>
      <c r="U65" s="36"/>
      <c r="V65" s="36"/>
      <c r="W65" s="9"/>
      <c r="X65" s="8"/>
      <c r="Y65" s="8"/>
      <c r="Z65" s="8"/>
      <c r="AA65" s="8"/>
      <c r="AB65" s="8"/>
      <c r="AC65" s="8"/>
      <c r="AD65" s="8"/>
      <c r="AE65" s="8"/>
      <c r="AG65" s="36"/>
      <c r="AH65" s="36"/>
      <c r="AI65" s="9"/>
      <c r="AJ65" s="8"/>
      <c r="AK65" s="8"/>
      <c r="AL65" s="8"/>
      <c r="AM65" s="8"/>
      <c r="AN65" s="8"/>
      <c r="AO65" s="8"/>
      <c r="AP65" s="8"/>
      <c r="AQ65" s="8"/>
      <c r="AS65" s="36"/>
      <c r="AT65" s="36"/>
      <c r="AU65" s="9"/>
      <c r="AV65" s="8"/>
      <c r="AW65" s="8"/>
      <c r="AX65" s="8"/>
      <c r="AY65" s="8"/>
      <c r="AZ65" s="8"/>
      <c r="BA65" s="8"/>
      <c r="BB65" s="8"/>
      <c r="BC65" s="8"/>
      <c r="BE65" s="42">
        <v>18.547368421052632</v>
      </c>
      <c r="BF65" s="60">
        <v>70818.006240303803</v>
      </c>
      <c r="BG65" s="60">
        <v>49157.758572967126</v>
      </c>
      <c r="BH65" s="60">
        <v>39180.068019521306</v>
      </c>
      <c r="BI65" s="60">
        <v>32611.854247530737</v>
      </c>
      <c r="BJ65" s="60">
        <v>27983.272960383609</v>
      </c>
      <c r="BK65" s="60">
        <v>24649.521639152634</v>
      </c>
      <c r="BL65" s="60">
        <v>22254.672055767755</v>
      </c>
      <c r="BM65" s="60">
        <v>20577.023560613845</v>
      </c>
      <c r="BN65" s="60">
        <v>19467.500099247838</v>
      </c>
      <c r="BO65" s="60">
        <v>18820.350021271766</v>
      </c>
      <c r="BP65" s="60">
        <v>18557.506944866691</v>
      </c>
      <c r="BQ65" s="60">
        <v>18619.529412744017</v>
      </c>
      <c r="BR65" s="60">
        <v>18960.018099184104</v>
      </c>
      <c r="BS65" s="60">
        <v>19542.00566724738</v>
      </c>
      <c r="BT65" s="60">
        <v>20335.529526884537</v>
      </c>
      <c r="BU65" s="60">
        <v>21315.946559167394</v>
      </c>
      <c r="BV65" s="60">
        <v>22462.730902243733</v>
      </c>
      <c r="BW65" s="60">
        <v>23758.596277850986</v>
      </c>
      <c r="BX65" s="60">
        <v>25188.842301795092</v>
      </c>
      <c r="BY65" s="29">
        <v>26740.859024238289</v>
      </c>
      <c r="CA65" s="42">
        <f ca="1"/>
        <v>2.1313019390581713</v>
      </c>
      <c r="CB65" s="60">
        <v>30427.18678349147</v>
      </c>
      <c r="CC65" s="60">
        <v>15971.602155305502</v>
      </c>
      <c r="CD65" s="60">
        <v>14160.304984549944</v>
      </c>
      <c r="CE65" s="60">
        <v>13187.819745222263</v>
      </c>
      <c r="CF65" s="60">
        <v>12560.848955060994</v>
      </c>
      <c r="CG65" s="60">
        <v>12123.975637205196</v>
      </c>
      <c r="CH65" s="60">
        <v>11807.730817954942</v>
      </c>
      <c r="CI65" s="60">
        <v>11574.952232333</v>
      </c>
      <c r="CJ65" s="60">
        <v>11403.402844602897</v>
      </c>
      <c r="CK65" s="60">
        <v>11278.708242037121</v>
      </c>
      <c r="CL65" s="60">
        <v>11191.034743973622</v>
      </c>
      <c r="CM65" s="60">
        <v>11133.356268676022</v>
      </c>
      <c r="CN65" s="60">
        <v>11100.476955791451</v>
      </c>
      <c r="CO65" s="60">
        <v>11088.445476017494</v>
      </c>
      <c r="CP65" s="60">
        <v>11094.186494630738</v>
      </c>
      <c r="CQ65" s="60">
        <v>11115.259271105109</v>
      </c>
      <c r="CR65" s="60">
        <v>11149.694123876568</v>
      </c>
      <c r="CS65" s="60">
        <v>11195.878427415733</v>
      </c>
      <c r="CT65" s="60">
        <v>11252.475155298289</v>
      </c>
      <c r="CU65" s="29">
        <v>11318.363415106674</v>
      </c>
      <c r="CW65" s="8">
        <v>2.0662568306010928E-2</v>
      </c>
      <c r="CX65" s="36">
        <v>47.4</v>
      </c>
      <c r="CY65" s="36">
        <v>49.793832788633168</v>
      </c>
      <c r="CZ65" s="36">
        <v>50.754652163157587</v>
      </c>
      <c r="DA65" s="36">
        <v>1.4453491540641641</v>
      </c>
      <c r="DB65" s="36">
        <f ca="1"/>
        <v>51.843082255943642</v>
      </c>
      <c r="DC65" s="36">
        <f ca="1"/>
        <v>53.317267667950972</v>
      </c>
      <c r="DD65" s="36">
        <v>42.579810875210704</v>
      </c>
      <c r="DE65" s="36">
        <f ca="1"/>
        <v>57.653349821835349</v>
      </c>
      <c r="DF65" s="36">
        <v>48.750503380909976</v>
      </c>
    </row>
    <row r="66" spans="1:110" x14ac:dyDescent="0.25">
      <c r="A66" s="45">
        <v>45.7</v>
      </c>
      <c r="B66" s="47" t="b">
        <v>1</v>
      </c>
      <c r="U66" s="36"/>
      <c r="V66" s="36"/>
      <c r="W66" s="9"/>
      <c r="X66" s="8"/>
      <c r="Y66" s="8"/>
      <c r="Z66" s="8"/>
      <c r="AA66" s="8"/>
      <c r="AB66" s="8"/>
      <c r="AC66" s="8"/>
      <c r="AD66" s="8"/>
      <c r="AE66" s="8"/>
      <c r="AG66" s="36"/>
      <c r="AH66" s="36"/>
      <c r="AI66" s="9"/>
      <c r="AJ66" s="8"/>
      <c r="AK66" s="8"/>
      <c r="AL66" s="8"/>
      <c r="AM66" s="8"/>
      <c r="AN66" s="8"/>
      <c r="AO66" s="8"/>
      <c r="AP66" s="8"/>
      <c r="AQ66" s="8"/>
      <c r="AS66" s="36"/>
      <c r="AT66" s="36"/>
      <c r="AU66" s="9"/>
      <c r="AV66" s="8"/>
      <c r="AW66" s="8"/>
      <c r="AX66" s="8"/>
      <c r="AY66" s="8"/>
      <c r="AZ66" s="8"/>
      <c r="BA66" s="8"/>
      <c r="BB66" s="8"/>
      <c r="BC66" s="8"/>
      <c r="BE66" s="42">
        <v>21.168421052631579</v>
      </c>
      <c r="BF66" s="60">
        <v>79353.987869050106</v>
      </c>
      <c r="BG66" s="60">
        <v>56727.47486072185</v>
      </c>
      <c r="BH66" s="60">
        <v>45891.783223215971</v>
      </c>
      <c r="BI66" s="60">
        <v>38551.982032458087</v>
      </c>
      <c r="BJ66" s="60">
        <v>33222.392867357215</v>
      </c>
      <c r="BK66" s="60">
        <v>29246.370231479719</v>
      </c>
      <c r="BL66" s="60">
        <v>26258.895544244191</v>
      </c>
      <c r="BM66" s="60">
        <v>24031.138091699017</v>
      </c>
      <c r="BN66" s="60">
        <v>22408.325842278053</v>
      </c>
      <c r="BO66" s="60">
        <v>21280.084612201019</v>
      </c>
      <c r="BP66" s="60">
        <v>20564.545006091183</v>
      </c>
      <c r="BQ66" s="60">
        <v>20199.099073092126</v>
      </c>
      <c r="BR66" s="60">
        <v>20134.682914220386</v>
      </c>
      <c r="BS66" s="60">
        <v>20332.065744952924</v>
      </c>
      <c r="BT66" s="60">
        <v>20759.345959374667</v>
      </c>
      <c r="BU66" s="60">
        <v>21390.206659441457</v>
      </c>
      <c r="BV66" s="60">
        <v>22202.667161493257</v>
      </c>
      <c r="BW66" s="60">
        <v>23178.168717786266</v>
      </c>
      <c r="BX66" s="60">
        <v>24300.891566395396</v>
      </c>
      <c r="BY66" s="29">
        <v>25557.235854867169</v>
      </c>
      <c r="CA66" s="42">
        <f ca="1"/>
        <v>2.4072022160664814</v>
      </c>
      <c r="CB66" s="60">
        <v>30914.418425532807</v>
      </c>
      <c r="CC66" s="60">
        <v>16375.659880852811</v>
      </c>
      <c r="CD66" s="60">
        <v>14493.759321818368</v>
      </c>
      <c r="CE66" s="60">
        <v>13460.058682969482</v>
      </c>
      <c r="CF66" s="60">
        <v>12779.125619171195</v>
      </c>
      <c r="CG66" s="60">
        <v>12294.048264823461</v>
      </c>
      <c r="CH66" s="60">
        <v>11934.273683910886</v>
      </c>
      <c r="CI66" s="60">
        <v>11661.83054199618</v>
      </c>
      <c r="CJ66" s="60">
        <v>11453.863034398801</v>
      </c>
      <c r="CK66" s="60">
        <v>11295.513602106819</v>
      </c>
      <c r="CL66" s="60">
        <v>11176.564513427373</v>
      </c>
      <c r="CM66" s="60">
        <v>11089.679624099561</v>
      </c>
      <c r="CN66" s="60">
        <v>11029.409309294737</v>
      </c>
      <c r="CO66" s="60">
        <v>10991.592033492765</v>
      </c>
      <c r="CP66" s="60">
        <v>10972.976460425536</v>
      </c>
      <c r="CQ66" s="60">
        <v>10970.973065903985</v>
      </c>
      <c r="CR66" s="60">
        <v>10983.485302400715</v>
      </c>
      <c r="CS66" s="60">
        <v>11008.791518957765</v>
      </c>
      <c r="CT66" s="60">
        <v>11045.460328022815</v>
      </c>
      <c r="CU66" s="29">
        <v>11092.288637350181</v>
      </c>
      <c r="CW66" s="8">
        <v>2.1004098360655737E-2</v>
      </c>
      <c r="CX66" s="36">
        <v>47.6</v>
      </c>
      <c r="CY66" s="36">
        <v>49.858728697160132</v>
      </c>
      <c r="CZ66" s="36">
        <v>50.80553774219451</v>
      </c>
      <c r="DA66" s="36">
        <v>1.4694945786877511</v>
      </c>
      <c r="DB66" s="36">
        <f ca="1"/>
        <v>51.940023756490753</v>
      </c>
      <c r="DC66" s="36">
        <f ca="1"/>
        <v>53.367208882464574</v>
      </c>
      <c r="DD66" s="36">
        <v>42.631931185341728</v>
      </c>
      <c r="DE66" s="36">
        <f ca="1"/>
        <v>57.706044368808158</v>
      </c>
      <c r="DF66" s="36">
        <v>48.80914193544659</v>
      </c>
    </row>
    <row r="67" spans="1:110" x14ac:dyDescent="0.25">
      <c r="A67" s="45">
        <v>45.3</v>
      </c>
      <c r="B67" s="47" t="b">
        <v>1</v>
      </c>
      <c r="U67" s="36"/>
      <c r="V67" s="36"/>
      <c r="W67" s="9"/>
      <c r="X67" s="8"/>
      <c r="Y67" s="8"/>
      <c r="Z67" s="8"/>
      <c r="AA67" s="8"/>
      <c r="AB67" s="8"/>
      <c r="AC67" s="8"/>
      <c r="AD67" s="8"/>
      <c r="AE67" s="8"/>
      <c r="AG67" s="36"/>
      <c r="AH67" s="36"/>
      <c r="AI67" s="9"/>
      <c r="AJ67" s="8"/>
      <c r="AK67" s="8"/>
      <c r="AL67" s="8"/>
      <c r="AM67" s="8"/>
      <c r="AN67" s="8"/>
      <c r="AO67" s="8"/>
      <c r="AP67" s="8"/>
      <c r="AQ67" s="8"/>
      <c r="AS67" s="36"/>
      <c r="AT67" s="36"/>
      <c r="AU67" s="9"/>
      <c r="AV67" s="8"/>
      <c r="AW67" s="8"/>
      <c r="AX67" s="8"/>
      <c r="AY67" s="8"/>
      <c r="AZ67" s="8"/>
      <c r="BA67" s="8"/>
      <c r="BB67" s="8"/>
      <c r="BC67" s="8"/>
      <c r="BE67" s="42">
        <v>23.789473684210527</v>
      </c>
      <c r="BF67" s="60">
        <v>87899.366328250195</v>
      </c>
      <c r="BG67" s="60">
        <v>64414.852235861486</v>
      </c>
      <c r="BH67" s="60">
        <v>52807.573179588493</v>
      </c>
      <c r="BI67" s="60">
        <v>44766.764110876684</v>
      </c>
      <c r="BJ67" s="60">
        <v>38794.903631129258</v>
      </c>
      <c r="BK67" s="60">
        <v>34226.255891400971</v>
      </c>
      <c r="BL67" s="60">
        <v>30688.672246774244</v>
      </c>
      <c r="BM67" s="60">
        <v>27947.626006174054</v>
      </c>
      <c r="BN67" s="60">
        <v>25843.722604652299</v>
      </c>
      <c r="BO67" s="60">
        <v>24262.784844870403</v>
      </c>
      <c r="BP67" s="60">
        <v>23119.776837884048</v>
      </c>
      <c r="BQ67" s="60">
        <v>22349.426059573227</v>
      </c>
      <c r="BR67" s="60">
        <v>21900.405163370779</v>
      </c>
      <c r="BS67" s="60">
        <v>21731.544348887925</v>
      </c>
      <c r="BT67" s="60">
        <v>21809.268231093665</v>
      </c>
      <c r="BU67" s="60">
        <v>22105.805090135887</v>
      </c>
      <c r="BV67" s="60">
        <v>22597.901772873429</v>
      </c>
      <c r="BW67" s="60">
        <v>23265.880153831502</v>
      </c>
      <c r="BX67" s="60">
        <v>24092.930568469084</v>
      </c>
      <c r="BY67" s="29">
        <v>25064.573506034489</v>
      </c>
      <c r="CA67" s="42">
        <f ca="1"/>
        <v>2.6831024930747915</v>
      </c>
      <c r="CB67" s="60">
        <v>31401.749056111617</v>
      </c>
      <c r="CC67" s="60">
        <v>16792.387123152854</v>
      </c>
      <c r="CD67" s="60">
        <v>14849.271164597181</v>
      </c>
      <c r="CE67" s="60">
        <v>13761.608252111298</v>
      </c>
      <c r="CF67" s="60">
        <v>13032.471151821066</v>
      </c>
      <c r="CG67" s="60">
        <v>12503.864035811015</v>
      </c>
      <c r="CH67" s="60">
        <v>12104.424898605674</v>
      </c>
      <c r="CI67" s="60">
        <v>11795.563636823692</v>
      </c>
      <c r="CJ67" s="60">
        <v>11553.941299500106</v>
      </c>
      <c r="CK67" s="60">
        <v>11364.316276592177</v>
      </c>
      <c r="CL67" s="60">
        <v>11216.160773882522</v>
      </c>
      <c r="CM67" s="60">
        <v>11101.884882634449</v>
      </c>
      <c r="CN67" s="60">
        <v>11015.828771801611</v>
      </c>
      <c r="CO67" s="60">
        <v>10953.65490431917</v>
      </c>
      <c r="CP67" s="60">
        <v>10911.963160256018</v>
      </c>
      <c r="CQ67" s="60">
        <v>10888.03714945974</v>
      </c>
      <c r="CR67" s="60">
        <v>10879.671298974356</v>
      </c>
      <c r="CS67" s="60">
        <v>10885.049596713898</v>
      </c>
      <c r="CT67" s="60">
        <v>10902.658455297929</v>
      </c>
      <c r="CU67" s="29">
        <v>10931.222750647892</v>
      </c>
      <c r="CW67" s="8">
        <v>2.1345628415300546E-2</v>
      </c>
      <c r="CX67" s="36">
        <v>47.6</v>
      </c>
      <c r="CY67" s="36">
        <v>49.922737678737278</v>
      </c>
      <c r="CZ67" s="36">
        <v>50.855777847797697</v>
      </c>
      <c r="DA67" s="36">
        <v>1.4936484280932956</v>
      </c>
      <c r="DB67" s="36">
        <f ca="1"/>
        <v>52.035595266924879</v>
      </c>
      <c r="DC67" s="36">
        <f ca="1"/>
        <v>53.416498796373354</v>
      </c>
      <c r="DD67" s="36">
        <v>42.683629447830825</v>
      </c>
      <c r="DE67" s="36">
        <f ca="1"/>
        <v>57.758056307140848</v>
      </c>
      <c r="DF67" s="36">
        <v>48.86712962084269</v>
      </c>
    </row>
    <row r="68" spans="1:110" x14ac:dyDescent="0.25">
      <c r="A68" s="45">
        <v>76.400000000000006</v>
      </c>
      <c r="B68" s="47" t="b">
        <v>1</v>
      </c>
      <c r="U68" s="36"/>
      <c r="V68" s="36"/>
      <c r="W68" s="9"/>
      <c r="X68" s="8"/>
      <c r="Y68" s="8"/>
      <c r="Z68" s="8"/>
      <c r="AA68" s="8"/>
      <c r="AB68" s="8"/>
      <c r="AC68" s="8"/>
      <c r="AD68" s="8"/>
      <c r="AE68" s="8"/>
      <c r="AG68" s="36"/>
      <c r="AH68" s="36"/>
      <c r="AI68" s="9"/>
      <c r="AJ68" s="8"/>
      <c r="AK68" s="8"/>
      <c r="AL68" s="8"/>
      <c r="AM68" s="8"/>
      <c r="AN68" s="8"/>
      <c r="AO68" s="8"/>
      <c r="AP68" s="8"/>
      <c r="AQ68" s="8"/>
      <c r="AS68" s="36"/>
      <c r="AT68" s="36"/>
      <c r="AU68" s="9"/>
      <c r="AV68" s="8"/>
      <c r="AW68" s="8"/>
      <c r="AX68" s="8"/>
      <c r="AY68" s="8"/>
      <c r="AZ68" s="8"/>
      <c r="BA68" s="8"/>
      <c r="BB68" s="8"/>
      <c r="BC68" s="8"/>
      <c r="BE68" s="42">
        <v>26.410526315789475</v>
      </c>
      <c r="BF68" s="60">
        <v>96452.141857061957</v>
      </c>
      <c r="BG68" s="60">
        <v>72196.040345906062</v>
      </c>
      <c r="BH68" s="60">
        <v>59887.753411678859</v>
      </c>
      <c r="BI68" s="60">
        <v>51204.6730283207</v>
      </c>
      <c r="BJ68" s="60">
        <v>44640.187444722265</v>
      </c>
      <c r="BK68" s="60">
        <v>39521.43074760319</v>
      </c>
      <c r="BL68" s="60">
        <v>35470.558314921189</v>
      </c>
      <c r="BM68" s="60">
        <v>32248.420922220299</v>
      </c>
      <c r="BN68" s="60">
        <v>29691.820990993525</v>
      </c>
      <c r="BO68" s="60">
        <v>27683.414830335205</v>
      </c>
      <c r="BP68" s="60">
        <v>26135.501978037075</v>
      </c>
      <c r="BQ68" s="60">
        <v>24980.546462395552</v>
      </c>
      <c r="BR68" s="60">
        <v>24165.281920977752</v>
      </c>
      <c r="BS68" s="60">
        <v>23646.864774278885</v>
      </c>
      <c r="BT68" s="60">
        <v>23390.264815459981</v>
      </c>
      <c r="BU68" s="60">
        <v>23366.437855188065</v>
      </c>
      <c r="BV68" s="60">
        <v>23551.011362590605</v>
      </c>
      <c r="BW68" s="60">
        <v>23923.317309577236</v>
      </c>
      <c r="BX68" s="60">
        <v>24465.666373308515</v>
      </c>
      <c r="BY68" s="29">
        <v>25162.793841515886</v>
      </c>
      <c r="CA68" s="42">
        <f ca="1"/>
        <v>2.9590027700831016</v>
      </c>
      <c r="CB68" s="60">
        <v>31889.152232640128</v>
      </c>
      <c r="CC68" s="60">
        <v>17218.574900160093</v>
      </c>
      <c r="CD68" s="60">
        <v>15221.496667967469</v>
      </c>
      <c r="CE68" s="60">
        <v>14085.62971898963</v>
      </c>
      <c r="CF68" s="60">
        <v>13312.962857037099</v>
      </c>
      <c r="CG68" s="60">
        <v>12744.691184734282</v>
      </c>
      <c r="CH68" s="60">
        <v>12308.833927661663</v>
      </c>
      <c r="CI68" s="60">
        <v>11966.317836153477</v>
      </c>
      <c r="CJ68" s="60">
        <v>11693.419908213946</v>
      </c>
      <c r="CK68" s="60">
        <v>11474.588471275807</v>
      </c>
      <c r="CL68" s="60">
        <v>11299.041966645893</v>
      </c>
      <c r="CM68" s="60">
        <v>11158.980279369807</v>
      </c>
      <c r="CN68" s="60">
        <v>11048.567576856498</v>
      </c>
      <c r="CO68" s="60">
        <v>10963.317538378131</v>
      </c>
      <c r="CP68" s="60">
        <v>10899.703178040254</v>
      </c>
      <c r="CQ68" s="60">
        <v>10854.899080261857</v>
      </c>
      <c r="CR68" s="60">
        <v>10826.605310958972</v>
      </c>
      <c r="CS68" s="60">
        <v>10812.923658217489</v>
      </c>
      <c r="CT68" s="60">
        <v>10812.268502824116</v>
      </c>
      <c r="CU68" s="29">
        <v>10823.301254085807</v>
      </c>
      <c r="CW68" s="8">
        <v>2.1687158469945355E-2</v>
      </c>
      <c r="CX68" s="36">
        <v>47.7</v>
      </c>
      <c r="CY68" s="36">
        <v>49.985886464405752</v>
      </c>
      <c r="CZ68" s="36">
        <v>50.905391476710619</v>
      </c>
      <c r="DA68" s="36">
        <v>1.517810708161988</v>
      </c>
      <c r="DB68" s="36">
        <f ca="1"/>
        <v>52.129837910663902</v>
      </c>
      <c r="DC68" s="36">
        <f ca="1"/>
        <v>53.465156731235332</v>
      </c>
      <c r="DD68" s="36">
        <v>42.734915752276834</v>
      </c>
      <c r="DE68" s="36">
        <f ca="1"/>
        <v>57.809405545812339</v>
      </c>
      <c r="DF68" s="36">
        <v>48.924484221201837</v>
      </c>
    </row>
    <row r="69" spans="1:110" x14ac:dyDescent="0.25">
      <c r="A69" s="45">
        <v>76.2</v>
      </c>
      <c r="B69" s="47" t="b">
        <v>1</v>
      </c>
      <c r="U69" s="36"/>
      <c r="V69" s="36"/>
      <c r="W69" s="9"/>
      <c r="X69" s="8"/>
      <c r="Y69" s="8"/>
      <c r="Z69" s="8"/>
      <c r="AA69" s="8"/>
      <c r="AB69" s="8"/>
      <c r="AC69" s="8"/>
      <c r="AD69" s="8"/>
      <c r="AE69" s="8"/>
      <c r="AG69" s="36"/>
      <c r="AH69" s="36"/>
      <c r="AI69" s="9"/>
      <c r="AJ69" s="8"/>
      <c r="AK69" s="8"/>
      <c r="AL69" s="8"/>
      <c r="AM69" s="8"/>
      <c r="AN69" s="8"/>
      <c r="AO69" s="8"/>
      <c r="AP69" s="8"/>
      <c r="AQ69" s="8"/>
      <c r="AS69" s="36"/>
      <c r="AT69" s="36"/>
      <c r="AU69" s="9"/>
      <c r="AV69" s="8"/>
      <c r="AW69" s="8"/>
      <c r="AX69" s="8"/>
      <c r="AY69" s="8"/>
      <c r="AZ69" s="8"/>
      <c r="BA69" s="8"/>
      <c r="BB69" s="8"/>
      <c r="BC69" s="8"/>
      <c r="BE69" s="42">
        <v>29.031578947368423</v>
      </c>
      <c r="BF69" s="60">
        <v>105010.89204109304</v>
      </c>
      <c r="BG69" s="60">
        <v>80053.782651983507</v>
      </c>
      <c r="BH69" s="60">
        <v>67103.22440310994</v>
      </c>
      <c r="BI69" s="60">
        <v>57827.518915900975</v>
      </c>
      <c r="BJ69" s="60">
        <v>50712.924374911672</v>
      </c>
      <c r="BK69" s="60">
        <v>45080.878889737302</v>
      </c>
      <c r="BL69" s="60">
        <v>40548.915304954673</v>
      </c>
      <c r="BM69" s="60">
        <v>36874.081382548815</v>
      </c>
      <c r="BN69" s="60">
        <v>33890.013050445516</v>
      </c>
      <c r="BO69" s="60">
        <v>31476.702044475664</v>
      </c>
      <c r="BP69" s="60">
        <v>29544.184454846814</v>
      </c>
      <c r="BQ69" s="60">
        <v>28022.985293989754</v>
      </c>
      <c r="BR69" s="60">
        <v>26858.164420355941</v>
      </c>
      <c r="BS69" s="60">
        <v>26005.423432632495</v>
      </c>
      <c r="BT69" s="60">
        <v>25428.459654499449</v>
      </c>
      <c r="BU69" s="60">
        <v>25097.109518892441</v>
      </c>
      <c r="BV69" s="60">
        <v>24986.010592323575</v>
      </c>
      <c r="BW69" s="60">
        <v>25073.615188403732</v>
      </c>
      <c r="BX69" s="60">
        <v>25341.448782777097</v>
      </c>
      <c r="BY69" s="29">
        <v>25773.542859793946</v>
      </c>
      <c r="CA69" s="42">
        <f ca="1"/>
        <v>3.2349030470914117</v>
      </c>
      <c r="CB69" s="60">
        <v>32376.61062302925</v>
      </c>
      <c r="CC69" s="60">
        <v>17652.071016912236</v>
      </c>
      <c r="CD69" s="60">
        <v>15606.788748227686</v>
      </c>
      <c r="CE69" s="60">
        <v>14427.392037587508</v>
      </c>
      <c r="CF69" s="60">
        <v>13615.060619342203</v>
      </c>
      <c r="CG69" s="60">
        <v>13010.370827172112</v>
      </c>
      <c r="CH69" s="60">
        <v>12540.858740373293</v>
      </c>
      <c r="CI69" s="60">
        <v>12167.06705824916</v>
      </c>
      <c r="CJ69" s="60">
        <v>11864.962716279419</v>
      </c>
      <c r="CK69" s="60">
        <v>11618.74027742102</v>
      </c>
      <c r="CL69" s="60">
        <v>11417.407976763094</v>
      </c>
      <c r="CM69" s="60">
        <v>11252.989697806539</v>
      </c>
      <c r="CN69" s="60">
        <v>11119.500824297307</v>
      </c>
      <c r="CO69" s="60">
        <v>11012.328169544215</v>
      </c>
      <c r="CP69" s="60">
        <v>10927.835722224219</v>
      </c>
      <c r="CQ69" s="60">
        <v>10863.10370562832</v>
      </c>
      <c r="CR69" s="60">
        <v>10815.749985844406</v>
      </c>
      <c r="CS69" s="60">
        <v>10783.804319125529</v>
      </c>
      <c r="CT69" s="60">
        <v>10765.617619643879</v>
      </c>
      <c r="CU69" s="29">
        <v>10759.79509506266</v>
      </c>
      <c r="CW69" s="8">
        <v>2.2028688524590164E-2</v>
      </c>
      <c r="CX69" s="36">
        <v>47.7</v>
      </c>
      <c r="CY69" s="36">
        <v>50.048200571387298</v>
      </c>
      <c r="CZ69" s="36">
        <v>50.954396776137273</v>
      </c>
      <c r="DA69" s="36">
        <v>1.5419814247811474</v>
      </c>
      <c r="DB69" s="36">
        <f ca="1"/>
        <v>52.222790953701974</v>
      </c>
      <c r="DC69" s="36">
        <f ca="1"/>
        <v>53.513201140132225</v>
      </c>
      <c r="DD69" s="36">
        <v>42.785799792564561</v>
      </c>
      <c r="DE69" s="36">
        <f ca="1"/>
        <v>57.860111109638886</v>
      </c>
      <c r="DF69" s="36">
        <v>48.981222763482755</v>
      </c>
    </row>
    <row r="70" spans="1:110" x14ac:dyDescent="0.25">
      <c r="A70" s="45">
        <v>76.099999999999994</v>
      </c>
      <c r="B70" s="47" t="b">
        <v>1</v>
      </c>
      <c r="U70" s="36"/>
      <c r="V70" s="36"/>
      <c r="W70" s="9"/>
      <c r="X70" s="8"/>
      <c r="Y70" s="8"/>
      <c r="Z70" s="8"/>
      <c r="AA70" s="8"/>
      <c r="AB70" s="8"/>
      <c r="AC70" s="8"/>
      <c r="AD70" s="8"/>
      <c r="AE70" s="8"/>
      <c r="AG70" s="36"/>
      <c r="AH70" s="36"/>
      <c r="AI70" s="9"/>
      <c r="AJ70" s="8"/>
      <c r="AK70" s="8"/>
      <c r="AL70" s="8"/>
      <c r="AM70" s="8"/>
      <c r="AN70" s="8"/>
      <c r="AO70" s="8"/>
      <c r="AP70" s="8"/>
      <c r="AQ70" s="8"/>
      <c r="AS70" s="36"/>
      <c r="AT70" s="36"/>
      <c r="AU70" s="9"/>
      <c r="AV70" s="8"/>
      <c r="AW70" s="8"/>
      <c r="AX70" s="8"/>
      <c r="AY70" s="8"/>
      <c r="AZ70" s="8"/>
      <c r="BA70" s="8"/>
      <c r="BB70" s="8"/>
      <c r="BC70" s="8"/>
      <c r="BE70" s="42">
        <v>31.652631578947371</v>
      </c>
      <c r="BF70" s="60">
        <v>113574.56896660996</v>
      </c>
      <c r="BG70" s="60">
        <v>87975.188262853582</v>
      </c>
      <c r="BH70" s="60">
        <v>74432.004910129966</v>
      </c>
      <c r="BI70" s="60">
        <v>64606.190465529493</v>
      </c>
      <c r="BJ70" s="60">
        <v>56978.307136484931</v>
      </c>
      <c r="BK70" s="60">
        <v>50865.170499209664</v>
      </c>
      <c r="BL70" s="60">
        <v>45880.510384722264</v>
      </c>
      <c r="BM70" s="60">
        <v>41778.20806143996</v>
      </c>
      <c r="BN70" s="60">
        <v>38389.234884025253</v>
      </c>
      <c r="BO70" s="60">
        <v>35591.319140724372</v>
      </c>
      <c r="BP70" s="60">
        <v>33292.557905880065</v>
      </c>
      <c r="BQ70" s="60">
        <v>31421.802412807057</v>
      </c>
      <c r="BR70" s="60">
        <v>29922.657698148789</v>
      </c>
      <c r="BS70" s="60">
        <v>28749.552891111092</v>
      </c>
      <c r="BT70" s="60">
        <v>27865.065937642976</v>
      </c>
      <c r="BU70" s="60">
        <v>27238.043368064547</v>
      </c>
      <c r="BV70" s="60">
        <v>26842.243090589276</v>
      </c>
      <c r="BW70" s="60">
        <v>26655.332217311545</v>
      </c>
      <c r="BX70" s="60">
        <v>26658.13242049433</v>
      </c>
      <c r="BY70" s="29">
        <v>26834.041902278783</v>
      </c>
      <c r="CA70" s="42">
        <f ca="1"/>
        <v>3.5108033240997218</v>
      </c>
      <c r="CB70" s="60">
        <v>32864.112316224651</v>
      </c>
      <c r="CC70" s="60">
        <v>18091.368673615703</v>
      </c>
      <c r="CD70" s="60">
        <v>16002.556643268794</v>
      </c>
      <c r="CE70" s="60">
        <v>14783.495376335863</v>
      </c>
      <c r="CF70" s="60">
        <v>13934.745838223287</v>
      </c>
      <c r="CG70" s="60">
        <v>13296.401216326989</v>
      </c>
      <c r="CH70" s="60">
        <v>12795.613538912221</v>
      </c>
      <c r="CI70" s="60">
        <v>12392.615442757879</v>
      </c>
      <c r="CJ70" s="60">
        <v>12063.120098867877</v>
      </c>
      <c r="CK70" s="60">
        <v>11791.111863981467</v>
      </c>
      <c r="CL70" s="60">
        <v>11565.422971643069</v>
      </c>
      <c r="CM70" s="60">
        <v>11377.928521690592</v>
      </c>
      <c r="CN70" s="60">
        <v>11222.517031906629</v>
      </c>
      <c r="CO70" s="60">
        <v>11094.46629017142</v>
      </c>
      <c r="CP70" s="60">
        <v>10990.045924033922</v>
      </c>
      <c r="CQ70" s="60">
        <v>10906.253956957</v>
      </c>
      <c r="CR70" s="60">
        <v>10840.636223195686</v>
      </c>
      <c r="CS70" s="60">
        <v>10791.159012388533</v>
      </c>
      <c r="CT70" s="60">
        <v>10756.117037063977</v>
      </c>
      <c r="CU70" s="29">
        <v>10734.065504713213</v>
      </c>
      <c r="CW70" s="8">
        <v>2.2370218579234973E-2</v>
      </c>
      <c r="CX70" s="36">
        <v>47.7</v>
      </c>
      <c r="CY70" s="36">
        <v>50.109704376133649</v>
      </c>
      <c r="CZ70" s="36">
        <v>51.002811094309493</v>
      </c>
      <c r="DA70" s="36">
        <v>1.5661605838442851</v>
      </c>
      <c r="DB70" s="36">
        <f ca="1"/>
        <v>52.314491915812013</v>
      </c>
      <c r="DC70" s="36">
        <f ca="1"/>
        <v>53.560649659551984</v>
      </c>
      <c r="DD70" s="36">
        <v>42.8362908882577</v>
      </c>
      <c r="DE70" s="36">
        <f ca="1"/>
        <v>57.910191191592553</v>
      </c>
      <c r="DF70" s="36">
        <v>49.037361560931124</v>
      </c>
    </row>
    <row r="71" spans="1:110" x14ac:dyDescent="0.25">
      <c r="A71" s="45">
        <v>75.900000000000006</v>
      </c>
      <c r="B71" s="47" t="b">
        <v>1</v>
      </c>
      <c r="U71" s="36"/>
      <c r="V71" s="36"/>
      <c r="W71" s="9"/>
      <c r="X71" s="8"/>
      <c r="Y71" s="8"/>
      <c r="Z71" s="8"/>
      <c r="AA71" s="8"/>
      <c r="AB71" s="8"/>
      <c r="AC71" s="8"/>
      <c r="AD71" s="8"/>
      <c r="AE71" s="8"/>
      <c r="AG71" s="36"/>
      <c r="AH71" s="36"/>
      <c r="AI71" s="9"/>
      <c r="AJ71" s="8"/>
      <c r="AK71" s="8"/>
      <c r="AL71" s="8"/>
      <c r="AM71" s="8"/>
      <c r="AN71" s="8"/>
      <c r="AO71" s="8"/>
      <c r="AP71" s="8"/>
      <c r="AQ71" s="8"/>
      <c r="AS71" s="36"/>
      <c r="AT71" s="36"/>
      <c r="AU71" s="9"/>
      <c r="AV71" s="8"/>
      <c r="AW71" s="8"/>
      <c r="AX71" s="8"/>
      <c r="AY71" s="8"/>
      <c r="AZ71" s="8"/>
      <c r="BA71" s="8"/>
      <c r="BB71" s="8"/>
      <c r="BC71" s="8"/>
      <c r="BE71" s="42">
        <v>34.273684210526319</v>
      </c>
      <c r="BF71" s="60">
        <v>122142.37830441602</v>
      </c>
      <c r="BG71" s="60">
        <v>95950.37249680869</v>
      </c>
      <c r="BH71" s="60">
        <v>81857.080186692954</v>
      </c>
      <c r="BI71" s="60">
        <v>71517.976954038153</v>
      </c>
      <c r="BJ71" s="60">
        <v>63409.002472892433</v>
      </c>
      <c r="BK71" s="60">
        <v>56843.169305912161</v>
      </c>
      <c r="BL71" s="60">
        <v>51431.040790548461</v>
      </c>
      <c r="BM71" s="60">
        <v>46923.833621954778</v>
      </c>
      <c r="BN71" s="60">
        <v>43150.255707208933</v>
      </c>
      <c r="BO71" s="60">
        <v>39986.096318692631</v>
      </c>
      <c r="BP71" s="60">
        <v>37337.778751632519</v>
      </c>
      <c r="BQ71" s="60">
        <v>35132.699417534874</v>
      </c>
      <c r="BR71" s="60">
        <v>33313.190883562274</v>
      </c>
      <c r="BS71" s="60">
        <v>31832.562901189573</v>
      </c>
      <c r="BT71" s="60">
        <v>30652.40351375008</v>
      </c>
      <c r="BU71" s="60">
        <v>29740.679593265228</v>
      </c>
      <c r="BV71" s="60">
        <v>29070.363846431901</v>
      </c>
      <c r="BW71" s="60">
        <v>28618.419581963717</v>
      </c>
      <c r="BX71" s="60">
        <v>28365.03518991392</v>
      </c>
      <c r="BY71" s="29">
        <v>28293.036992789512</v>
      </c>
      <c r="CA71" s="42">
        <f ca="1"/>
        <v>3.7867036011080319</v>
      </c>
      <c r="CB71" s="60">
        <v>33351.648807958896</v>
      </c>
      <c r="CC71" s="60">
        <v>18535.375403687689</v>
      </c>
      <c r="CD71" s="60">
        <v>16406.898817048008</v>
      </c>
      <c r="CE71" s="60">
        <v>15151.419430247814</v>
      </c>
      <c r="CF71" s="60">
        <v>14269.015062409027</v>
      </c>
      <c r="CG71" s="60">
        <v>13599.394849896782</v>
      </c>
      <c r="CH71" s="60">
        <v>13069.400758451806</v>
      </c>
      <c r="CI71" s="60">
        <v>12639.011660377206</v>
      </c>
      <c r="CJ71" s="60">
        <v>12283.730520459192</v>
      </c>
      <c r="CK71" s="60">
        <v>11987.365693892314</v>
      </c>
      <c r="CL71" s="60">
        <v>11738.600630557992</v>
      </c>
      <c r="CM71" s="60">
        <v>11529.183564330786</v>
      </c>
      <c r="CN71" s="60">
        <v>11352.893987564708</v>
      </c>
      <c r="CO71" s="60">
        <v>11204.915327011997</v>
      </c>
      <c r="CP71" s="60">
        <v>11081.435010393474</v>
      </c>
      <c r="CQ71" s="60">
        <v>10979.37902933915</v>
      </c>
      <c r="CR71" s="60">
        <v>10896.229751489562</v>
      </c>
      <c r="CS71" s="60">
        <v>10829.897264839501</v>
      </c>
      <c r="CT71" s="60">
        <v>10778.626281745403</v>
      </c>
      <c r="CU71" s="29">
        <v>10740.927334516109</v>
      </c>
      <c r="CW71" s="8">
        <v>2.2711748633879782E-2</v>
      </c>
      <c r="CX71" s="36">
        <v>47.7</v>
      </c>
      <c r="CY71" s="36">
        <v>50.170421181935026</v>
      </c>
      <c r="CZ71" s="36">
        <v>51.050651027320278</v>
      </c>
      <c r="DA71" s="36">
        <v>1.5903481912510908</v>
      </c>
      <c r="DB71" s="36">
        <f ca="1"/>
        <v>52.404976673504819</v>
      </c>
      <c r="DC71" s="36">
        <f ca="1"/>
        <v>53.60751915742901</v>
      </c>
      <c r="DD71" s="36">
        <v>42.886398004527365</v>
      </c>
      <c r="DE71" s="36">
        <f ca="1"/>
        <v>57.95966320127566</v>
      </c>
      <c r="DF71" s="36">
        <v>49.092916253397568</v>
      </c>
    </row>
    <row r="72" spans="1:110" x14ac:dyDescent="0.25">
      <c r="A72" s="45">
        <v>75.7</v>
      </c>
      <c r="B72" s="47" t="b">
        <v>1</v>
      </c>
      <c r="U72" s="36"/>
      <c r="V72" s="36"/>
      <c r="W72" s="9"/>
      <c r="X72" s="8"/>
      <c r="Y72" s="8"/>
      <c r="Z72" s="8"/>
      <c r="AA72" s="8"/>
      <c r="AB72" s="8"/>
      <c r="AC72" s="8"/>
      <c r="AD72" s="8"/>
      <c r="AE72" s="8"/>
      <c r="AG72" s="36"/>
      <c r="AH72" s="36"/>
      <c r="AI72" s="9"/>
      <c r="AJ72" s="8"/>
      <c r="AK72" s="8"/>
      <c r="AL72" s="8"/>
      <c r="AM72" s="8"/>
      <c r="AN72" s="8"/>
      <c r="AO72" s="8"/>
      <c r="AP72" s="8"/>
      <c r="AQ72" s="8"/>
      <c r="AS72" s="36"/>
      <c r="AT72" s="36"/>
      <c r="AU72" s="9"/>
      <c r="AV72" s="8"/>
      <c r="AW72" s="8"/>
      <c r="AX72" s="8"/>
      <c r="AY72" s="8"/>
      <c r="AZ72" s="8"/>
      <c r="BA72" s="8"/>
      <c r="BB72" s="8"/>
      <c r="BC72" s="8"/>
      <c r="BE72" s="42">
        <v>36.894736842105267</v>
      </c>
      <c r="BF72" s="60">
        <v>130713.70356727422</v>
      </c>
      <c r="BG72" s="60">
        <v>103971.58880227657</v>
      </c>
      <c r="BH72" s="60">
        <v>89365.007704105796</v>
      </c>
      <c r="BI72" s="60">
        <v>78544.813319350214</v>
      </c>
      <c r="BJ72" s="60">
        <v>69983.142308500042</v>
      </c>
      <c r="BK72" s="60">
        <v>62989.840740643267</v>
      </c>
      <c r="BL72" s="60">
        <v>57172.807379967446</v>
      </c>
      <c r="BM72" s="60">
        <v>52280.995474042749</v>
      </c>
      <c r="BN72" s="60">
        <v>48141.173914081664</v>
      </c>
      <c r="BO72" s="60">
        <v>44627.458193349536</v>
      </c>
      <c r="BP72" s="60">
        <v>41644.816785264877</v>
      </c>
      <c r="BQ72" s="60">
        <v>39119.373631853072</v>
      </c>
      <c r="BR72" s="60">
        <v>36992.341922545384</v>
      </c>
      <c r="BS72" s="60">
        <v>35216.041506201182</v>
      </c>
      <c r="BT72" s="60">
        <v>33751.18076785552</v>
      </c>
      <c r="BU72" s="60">
        <v>32564.941378012583</v>
      </c>
      <c r="BV72" s="60">
        <v>31629.592239988782</v>
      </c>
      <c r="BW72" s="60">
        <v>30921.463380288063</v>
      </c>
      <c r="BX72" s="60">
        <v>30420.17130932946</v>
      </c>
      <c r="BY72" s="29">
        <v>30108.024181855108</v>
      </c>
      <c r="CA72" s="42">
        <f ca="1"/>
        <v>4.0626038781163425</v>
      </c>
      <c r="CB72" s="60">
        <v>33839.213832446156</v>
      </c>
      <c r="CC72" s="60">
        <v>18983.27587188211</v>
      </c>
      <c r="CD72" s="60">
        <v>16818.381165375173</v>
      </c>
      <c r="CE72" s="60">
        <v>15529.246948848773</v>
      </c>
      <c r="CF72" s="60">
        <v>14615.566990394047</v>
      </c>
      <c r="CG72" s="60">
        <v>13916.740363851586</v>
      </c>
      <c r="CH72" s="60">
        <v>13359.355270486354</v>
      </c>
      <c r="CI72" s="60">
        <v>12903.180376383732</v>
      </c>
      <c r="CJ72" s="60">
        <v>12523.542644785248</v>
      </c>
      <c r="CK72" s="60">
        <v>12204.101647222444</v>
      </c>
      <c r="CL72" s="60">
        <v>11933.413967613396</v>
      </c>
      <c r="CM72" s="60">
        <v>11703.118814404075</v>
      </c>
      <c r="CN72" s="60">
        <v>11506.901318820494</v>
      </c>
      <c r="CO72" s="60">
        <v>11339.862707786759</v>
      </c>
      <c r="CP72" s="60">
        <v>11198.118377190835</v>
      </c>
      <c r="CQ72" s="60">
        <v>11078.530852048238</v>
      </c>
      <c r="CR72" s="60">
        <v>10978.526298355742</v>
      </c>
      <c r="CS72" s="60">
        <v>10895.964803936138</v>
      </c>
      <c r="CT72" s="60">
        <v>10829.046405963509</v>
      </c>
      <c r="CU72" s="29">
        <v>10776.241559095179</v>
      </c>
      <c r="CW72" s="8">
        <v>2.3053278688524591E-2</v>
      </c>
      <c r="CX72" s="36">
        <v>47.8</v>
      </c>
      <c r="CY72" s="36">
        <v>50.230373281568447</v>
      </c>
      <c r="CZ72" s="36">
        <v>51.097932462550062</v>
      </c>
      <c r="DA72" s="36">
        <v>1.6145442529074163</v>
      </c>
      <c r="DB72" s="36">
        <f ca="1"/>
        <v>52.494279555470094</v>
      </c>
      <c r="DC72" s="36">
        <f ca="1"/>
        <v>53.653825777680119</v>
      </c>
      <c r="DD72" s="36">
        <v>42.936129770736841</v>
      </c>
      <c r="DE72" s="36">
        <f ca="1"/>
        <v>58.008543809886859</v>
      </c>
      <c r="DF72" s="36">
        <v>49.147901844808302</v>
      </c>
    </row>
    <row r="73" spans="1:110" x14ac:dyDescent="0.25">
      <c r="A73" s="45">
        <v>75.599999999999994</v>
      </c>
      <c r="B73" s="47" t="b">
        <v>1</v>
      </c>
      <c r="U73" s="36"/>
      <c r="V73" s="36"/>
      <c r="W73" s="9"/>
      <c r="X73" s="8"/>
      <c r="Y73" s="8"/>
      <c r="Z73" s="8"/>
      <c r="AA73" s="8"/>
      <c r="AB73" s="8"/>
      <c r="AC73" s="8"/>
      <c r="AD73" s="8"/>
      <c r="AE73" s="8"/>
      <c r="AG73" s="36"/>
      <c r="AH73" s="36"/>
      <c r="AI73" s="9"/>
      <c r="AJ73" s="8"/>
      <c r="AK73" s="8"/>
      <c r="AL73" s="8"/>
      <c r="AM73" s="8"/>
      <c r="AN73" s="8"/>
      <c r="AO73" s="8"/>
      <c r="AP73" s="8"/>
      <c r="AQ73" s="8"/>
      <c r="AS73" s="36"/>
      <c r="AT73" s="36"/>
      <c r="AU73" s="9"/>
      <c r="AV73" s="8"/>
      <c r="AW73" s="8"/>
      <c r="AX73" s="8"/>
      <c r="AY73" s="8"/>
      <c r="AZ73" s="8"/>
      <c r="BA73" s="8"/>
      <c r="BB73" s="8"/>
      <c r="BC73" s="8"/>
      <c r="BE73" s="42">
        <v>39.515789473684215</v>
      </c>
      <c r="BF73" s="60">
        <v>139288.05669060329</v>
      </c>
      <c r="BG73" s="60">
        <v>112032.65313755041</v>
      </c>
      <c r="BH73" s="60">
        <v>96944.98088727906</v>
      </c>
      <c r="BI73" s="60">
        <v>85672.089972818489</v>
      </c>
      <c r="BJ73" s="60">
        <v>76682.950561091566</v>
      </c>
      <c r="BK73" s="60">
        <v>69284.744147923164</v>
      </c>
      <c r="BL73" s="60">
        <v>63083.106049916809</v>
      </c>
      <c r="BM73" s="60">
        <v>57825.050498776865</v>
      </c>
      <c r="BN73" s="60">
        <v>53335.672606599735</v>
      </c>
      <c r="BO73" s="60">
        <v>49487.633044843053</v>
      </c>
      <c r="BP73" s="60">
        <v>46184.627817443936</v>
      </c>
      <c r="BQ73" s="60">
        <v>43351.661488697195</v>
      </c>
      <c r="BR73" s="60">
        <v>40928.957345418065</v>
      </c>
      <c r="BS73" s="60">
        <v>38867.955578167588</v>
      </c>
      <c r="BT73" s="60">
        <v>37128.579370463907</v>
      </c>
      <c r="BU73" s="60">
        <v>35677.30658943038</v>
      </c>
      <c r="BV73" s="60">
        <v>34485.77285617427</v>
      </c>
      <c r="BW73" s="60">
        <v>33529.736317564537</v>
      </c>
      <c r="BX73" s="60">
        <v>32788.295316255913</v>
      </c>
      <c r="BY73" s="29">
        <v>32243.28702808173</v>
      </c>
      <c r="CA73" s="42">
        <f ca="1"/>
        <v>4.338504155124653</v>
      </c>
      <c r="CB73" s="60">
        <v>34326.802650182108</v>
      </c>
      <c r="CC73" s="60">
        <v>19434.446569750886</v>
      </c>
      <c r="CD73" s="60">
        <v>17235.89703351774</v>
      </c>
      <c r="CE73" s="60">
        <v>15915.487226375404</v>
      </c>
      <c r="CF73" s="60">
        <v>14972.600853890453</v>
      </c>
      <c r="CG73" s="60">
        <v>14246.383225427731</v>
      </c>
      <c r="CH73" s="60">
        <v>13663.212336034485</v>
      </c>
      <c r="CI73" s="60">
        <v>13182.680850251392</v>
      </c>
      <c r="CJ73" s="60">
        <v>12779.966947656985</v>
      </c>
      <c r="CK73" s="60">
        <v>12438.60333381945</v>
      </c>
      <c r="CL73" s="60">
        <v>12147.037567228284</v>
      </c>
      <c r="CM73" s="60">
        <v>11896.814495201461</v>
      </c>
      <c r="CN73" s="60">
        <v>11681.537049136856</v>
      </c>
      <c r="CO73" s="60">
        <v>11496.23442412572</v>
      </c>
      <c r="CP73" s="60">
        <v>11336.958549441521</v>
      </c>
      <c r="CQ73" s="60">
        <v>11200.515748456017</v>
      </c>
      <c r="CR73" s="60">
        <v>11084.28218699398</v>
      </c>
      <c r="CS73" s="60">
        <v>10986.073277695847</v>
      </c>
      <c r="CT73" s="60">
        <v>10904.048980084179</v>
      </c>
      <c r="CU73" s="29">
        <v>10836.643660949843</v>
      </c>
      <c r="CW73" s="8">
        <v>2.3394808743169401E-2</v>
      </c>
      <c r="CX73" s="36">
        <v>47.8</v>
      </c>
      <c r="CY73" s="36">
        <v>50.289582015417402</v>
      </c>
      <c r="CZ73" s="36">
        <v>51.144670618980868</v>
      </c>
      <c r="DA73" s="36">
        <v>1.6387487747253329</v>
      </c>
      <c r="DB73" s="36">
        <f ca="1"/>
        <v>52.582433431151287</v>
      </c>
      <c r="DC73" s="36">
        <f ca="1"/>
        <v>53.699584981539601</v>
      </c>
      <c r="DD73" s="36">
        <v>42.985494497791798</v>
      </c>
      <c r="DE73" s="36">
        <f ca="1"/>
        <v>58.0568489919808</v>
      </c>
      <c r="DF73" s="36">
        <v>49.202332738028716</v>
      </c>
    </row>
    <row r="74" spans="1:110" x14ac:dyDescent="0.25">
      <c r="A74" s="45">
        <v>75.400000000000006</v>
      </c>
      <c r="B74" s="47" t="b">
        <v>1</v>
      </c>
      <c r="U74" s="36"/>
      <c r="V74" s="36"/>
      <c r="W74" s="9"/>
      <c r="X74" s="8"/>
      <c r="Y74" s="8"/>
      <c r="Z74" s="8"/>
      <c r="AA74" s="8"/>
      <c r="AB74" s="8"/>
      <c r="AC74" s="8"/>
      <c r="AD74" s="8"/>
      <c r="AE74" s="8"/>
      <c r="AG74" s="36"/>
      <c r="AH74" s="36"/>
      <c r="AI74" s="9"/>
      <c r="AJ74" s="8"/>
      <c r="AK74" s="8"/>
      <c r="AL74" s="8"/>
      <c r="AM74" s="8"/>
      <c r="AN74" s="8"/>
      <c r="AO74" s="8"/>
      <c r="AP74" s="8"/>
      <c r="AQ74" s="8"/>
      <c r="AS74" s="36"/>
      <c r="AT74" s="36"/>
      <c r="AU74" s="9"/>
      <c r="AV74" s="8"/>
      <c r="AW74" s="8"/>
      <c r="AX74" s="8"/>
      <c r="AY74" s="8"/>
      <c r="AZ74" s="8"/>
      <c r="BA74" s="8"/>
      <c r="BB74" s="8"/>
      <c r="BC74" s="8"/>
      <c r="BE74" s="42">
        <v>42.136842105263163</v>
      </c>
      <c r="BF74" s="60">
        <v>147865.04466888742</v>
      </c>
      <c r="BG74" s="60">
        <v>120128.54996373328</v>
      </c>
      <c r="BH74" s="60">
        <v>104588.18118375732</v>
      </c>
      <c r="BI74" s="60">
        <v>92887.821868420142</v>
      </c>
      <c r="BJ74" s="60">
        <v>83493.777611381389</v>
      </c>
      <c r="BK74" s="60">
        <v>75710.966460882206</v>
      </c>
      <c r="BL74" s="60">
        <v>69143.084717660124</v>
      </c>
      <c r="BM74" s="60">
        <v>63535.472834304514</v>
      </c>
      <c r="BN74" s="60">
        <v>58711.771101102902</v>
      </c>
      <c r="BO74" s="60">
        <v>54543.367720031587</v>
      </c>
      <c r="BP74" s="60">
        <v>50932.839317297825</v>
      </c>
      <c r="BQ74" s="60">
        <v>47804.200554579482</v>
      </c>
      <c r="BR74" s="60">
        <v>45096.795060394172</v>
      </c>
      <c r="BS74" s="60">
        <v>42761.277823785545</v>
      </c>
      <c r="BT74" s="60">
        <v>40756.868224891274</v>
      </c>
      <c r="BU74" s="60">
        <v>39049.410848625521</v>
      </c>
      <c r="BV74" s="60">
        <v>37609.969436460044</v>
      </c>
      <c r="BW74" s="60">
        <v>36413.783967500684</v>
      </c>
      <c r="BX74" s="60">
        <v>35439.481805492178</v>
      </c>
      <c r="BY74" s="29">
        <v>34668.470774379042</v>
      </c>
      <c r="CA74" s="42">
        <f ca="1"/>
        <v>4.6144044321329636</v>
      </c>
      <c r="CB74" s="60">
        <v>34814.411595343947</v>
      </c>
      <c r="CC74" s="60">
        <v>19888.400685186418</v>
      </c>
      <c r="CD74" s="60">
        <v>17658.57555833731</v>
      </c>
      <c r="CE74" s="60">
        <v>16308.959337164808</v>
      </c>
      <c r="CF74" s="60">
        <v>15338.681962759601</v>
      </c>
      <c r="CG74" s="60">
        <v>14586.678538268874</v>
      </c>
      <c r="CH74" s="60">
        <v>13979.151057195142</v>
      </c>
      <c r="CI74" s="60">
        <v>13475.54340041614</v>
      </c>
      <c r="CJ74" s="60">
        <v>13050.906881547005</v>
      </c>
      <c r="CK74" s="60">
        <v>12688.665180727359</v>
      </c>
      <c r="CL74" s="60">
        <v>12377.171495318682</v>
      </c>
      <c r="CM74" s="60">
        <v>12107.888472810837</v>
      </c>
      <c r="CN74" s="60">
        <v>11874.347012768831</v>
      </c>
      <c r="CO74" s="60">
        <v>11671.512843669419</v>
      </c>
      <c r="CP74" s="60">
        <v>11495.381693142313</v>
      </c>
      <c r="CQ74" s="60">
        <v>11342.709884387266</v>
      </c>
      <c r="CR74" s="60">
        <v>11210.828908046697</v>
      </c>
      <c r="CS74" s="60">
        <v>11097.514099109529</v>
      </c>
      <c r="CT74" s="60">
        <v>11000.889329231853</v>
      </c>
      <c r="CU74" s="29">
        <v>10919.356356273483</v>
      </c>
      <c r="CW74" s="8">
        <v>2.3736338797814206E-2</v>
      </c>
      <c r="CX74" s="36">
        <v>47.8</v>
      </c>
      <c r="CY74" s="36">
        <v>50.348067825451636</v>
      </c>
      <c r="CZ74" s="36">
        <v>51.190880084663206</v>
      </c>
      <c r="DA74" s="36">
        <v>1.6629617626231139</v>
      </c>
      <c r="DB74" s="36">
        <f ca="1"/>
        <v>52.669469793040143</v>
      </c>
      <c r="DC74" s="36">
        <f ca="1"/>
        <v>53.7448115859669</v>
      </c>
      <c r="DD74" s="36">
        <v>43.034500194354656</v>
      </c>
      <c r="DE74" s="36">
        <f ca="1"/>
        <v>58.104594064293202</v>
      </c>
      <c r="DF74" s="36">
        <v>49.25622276733629</v>
      </c>
    </row>
    <row r="75" spans="1:110" x14ac:dyDescent="0.25">
      <c r="A75" s="45">
        <v>75.2</v>
      </c>
      <c r="B75" s="47" t="b">
        <v>1</v>
      </c>
      <c r="U75" s="36"/>
      <c r="V75" s="36"/>
      <c r="W75" s="9"/>
      <c r="X75" s="8"/>
      <c r="Y75" s="8"/>
      <c r="Z75" s="8"/>
      <c r="AA75" s="8"/>
      <c r="AB75" s="8"/>
      <c r="AC75" s="8"/>
      <c r="AD75" s="8"/>
      <c r="AE75" s="8"/>
      <c r="AG75" s="36"/>
      <c r="AH75" s="36"/>
      <c r="AI75" s="9"/>
      <c r="AJ75" s="8"/>
      <c r="AK75" s="8"/>
      <c r="AL75" s="8"/>
      <c r="AM75" s="8"/>
      <c r="AN75" s="8"/>
      <c r="AO75" s="8"/>
      <c r="AP75" s="8"/>
      <c r="AQ75" s="8"/>
      <c r="AS75" s="36"/>
      <c r="AT75" s="36"/>
      <c r="AU75" s="9"/>
      <c r="AV75" s="8"/>
      <c r="AW75" s="8"/>
      <c r="AX75" s="8"/>
      <c r="AY75" s="8"/>
      <c r="AZ75" s="8"/>
      <c r="BA75" s="8"/>
      <c r="BB75" s="8"/>
      <c r="BC75" s="8"/>
      <c r="BE75" s="42">
        <v>44.757894736842111</v>
      </c>
      <c r="BF75" s="60">
        <v>156444.34636862553</v>
      </c>
      <c r="BG75" s="60">
        <v>128255.1551337663</v>
      </c>
      <c r="BH75" s="60">
        <v>112287.31795291437</v>
      </c>
      <c r="BI75" s="60">
        <v>100182.05379226507</v>
      </c>
      <c r="BJ75" s="60">
        <v>90403.404797895811</v>
      </c>
      <c r="BK75" s="60">
        <v>82254.350002181294</v>
      </c>
      <c r="BL75" s="60">
        <v>75336.911926743574</v>
      </c>
      <c r="BM75" s="60">
        <v>69394.976202362857</v>
      </c>
      <c r="BN75" s="60">
        <v>64250.91064984705</v>
      </c>
      <c r="BO75" s="60">
        <v>59774.98409344122</v>
      </c>
      <c r="BP75" s="60">
        <v>55868.783256735434</v>
      </c>
      <c r="BQ75" s="60">
        <v>52455.443143110664</v>
      </c>
      <c r="BR75" s="60">
        <v>49473.522179567488</v>
      </c>
      <c r="BS75" s="60">
        <v>46872.971551768249</v>
      </c>
      <c r="BT75" s="60">
        <v>44612.377357641715</v>
      </c>
      <c r="BU75" s="60">
        <v>42657.01230246709</v>
      </c>
      <c r="BV75" s="60">
        <v>40977.421959951986</v>
      </c>
      <c r="BW75" s="60">
        <v>39548.375330292511</v>
      </c>
      <c r="BX75" s="60">
        <v>38348.070425345082</v>
      </c>
      <c r="BY75" s="29">
        <v>37357.522578418604</v>
      </c>
      <c r="CA75" s="42">
        <f ca="1"/>
        <v>4.8903047091412741</v>
      </c>
      <c r="CB75" s="60">
        <v>35302.037777821999</v>
      </c>
      <c r="CC75" s="60">
        <v>20344.751277048541</v>
      </c>
      <c r="CD75" s="60">
        <v>18085.719736169169</v>
      </c>
      <c r="CE75" s="60">
        <v>16708.712513076374</v>
      </c>
      <c r="CF75" s="60">
        <v>15712.64934264317</v>
      </c>
      <c r="CG75" s="60">
        <v>14936.289326471964</v>
      </c>
      <c r="CH75" s="60">
        <v>14305.685674402335</v>
      </c>
      <c r="CI75" s="60">
        <v>13780.155401348597</v>
      </c>
      <c r="CJ75" s="60">
        <v>13334.640795497331</v>
      </c>
      <c r="CK75" s="60">
        <v>12952.471175860181</v>
      </c>
      <c r="CL75" s="60">
        <v>12621.917539970491</v>
      </c>
      <c r="CM75" s="60">
        <v>12334.370503485243</v>
      </c>
      <c r="CN75" s="60">
        <v>12083.297499354963</v>
      </c>
      <c r="CO75" s="60">
        <v>11863.608054412643</v>
      </c>
      <c r="CP75" s="60">
        <v>11671.247896115994</v>
      </c>
      <c r="CQ75" s="60">
        <v>11502.928672482416</v>
      </c>
      <c r="CR75" s="60">
        <v>11355.941796502811</v>
      </c>
      <c r="CS75" s="60">
        <v>11228.026515299629</v>
      </c>
      <c r="CT75" s="60">
        <v>11117.274091597928</v>
      </c>
      <c r="CU75" s="29">
        <v>11022.056721395367</v>
      </c>
      <c r="CW75" s="8">
        <v>2.4077868852459015E-2</v>
      </c>
      <c r="CX75" s="36">
        <v>47.8</v>
      </c>
      <c r="CY75" s="36">
        <v>50.405850305416806</v>
      </c>
      <c r="CZ75" s="36">
        <v>51.236574851574851</v>
      </c>
      <c r="DA75" s="36">
        <v>1.6871832225252232</v>
      </c>
      <c r="DB75" s="36">
        <f ca="1"/>
        <v>52.755418833219856</v>
      </c>
      <c r="DC75" s="36">
        <f ca="1"/>
        <v>53.789519799373053</v>
      </c>
      <c r="DD75" s="36">
        <v>43.08315458201271</v>
      </c>
      <c r="DE75" s="36">
        <f ca="1"/>
        <v>58.151793721876899</v>
      </c>
      <c r="DF75" s="36">
        <v>49.309585228699007</v>
      </c>
    </row>
    <row r="76" spans="1:110" x14ac:dyDescent="0.25">
      <c r="A76" s="45">
        <v>75</v>
      </c>
      <c r="B76" s="47" t="b">
        <v>1</v>
      </c>
      <c r="U76" s="36"/>
      <c r="V76" s="36"/>
      <c r="W76" s="9"/>
      <c r="X76" s="8"/>
      <c r="Y76" s="8"/>
      <c r="Z76" s="8"/>
      <c r="AA76" s="8"/>
      <c r="AB76" s="8"/>
      <c r="AC76" s="8"/>
      <c r="AD76" s="8"/>
      <c r="AE76" s="8"/>
      <c r="AG76" s="36"/>
      <c r="AH76" s="36"/>
      <c r="AI76" s="9"/>
      <c r="AJ76" s="8"/>
      <c r="AK76" s="8"/>
      <c r="AL76" s="8"/>
      <c r="AM76" s="8"/>
      <c r="AN76" s="8"/>
      <c r="AO76" s="8"/>
      <c r="AP76" s="8"/>
      <c r="AQ76" s="8"/>
      <c r="AS76" s="36"/>
      <c r="AT76" s="36"/>
      <c r="AU76" s="9"/>
      <c r="AV76" s="8"/>
      <c r="AW76" s="8"/>
      <c r="AX76" s="8"/>
      <c r="AY76" s="8"/>
      <c r="AZ76" s="8"/>
      <c r="BA76" s="8"/>
      <c r="BB76" s="8"/>
      <c r="BC76" s="8"/>
      <c r="BE76" s="42">
        <v>47.378947368421059</v>
      </c>
      <c r="BF76" s="60">
        <v>165025.69600631017</v>
      </c>
      <c r="BG76" s="60">
        <v>136409.03637057426</v>
      </c>
      <c r="BH76" s="60">
        <v>120036.29434441007</v>
      </c>
      <c r="BI76" s="60">
        <v>107546.42544643053</v>
      </c>
      <c r="BJ76" s="60">
        <v>97401.532806846255</v>
      </c>
      <c r="BK76" s="60">
        <v>88902.921678915358</v>
      </c>
      <c r="BL76" s="60">
        <v>81651.159762453317</v>
      </c>
      <c r="BM76" s="60">
        <v>75388.860218758346</v>
      </c>
      <c r="BN76" s="60">
        <v>69937.271490906962</v>
      </c>
      <c r="BO76" s="60">
        <v>65165.672500529923</v>
      </c>
      <c r="BP76" s="60">
        <v>60974.770312918248</v>
      </c>
      <c r="BQ76" s="60">
        <v>57286.91472993551</v>
      </c>
      <c r="BR76" s="60">
        <v>54039.960375201277</v>
      </c>
      <c r="BS76" s="60">
        <v>51183.225152169747</v>
      </c>
      <c r="BT76" s="60">
        <v>48674.723279133948</v>
      </c>
      <c r="BU76" s="60">
        <v>46479.209293609441</v>
      </c>
      <c r="BV76" s="60">
        <v>44566.757790394462</v>
      </c>
      <c r="BW76" s="60">
        <v>42911.708417796232</v>
      </c>
      <c r="BX76" s="60">
        <v>41491.866697035686</v>
      </c>
      <c r="BY76" s="29">
        <v>40287.888229399861</v>
      </c>
      <c r="CA76" s="42">
        <f ca="1"/>
        <v>5.1662049861495847</v>
      </c>
      <c r="CB76" s="60">
        <v>35789.678881009568</v>
      </c>
      <c r="CC76" s="60">
        <v>20803.18596620587</v>
      </c>
      <c r="CD76" s="60">
        <v>18516.763423406279</v>
      </c>
      <c r="CE76" s="60">
        <v>17113.970404285479</v>
      </c>
      <c r="CF76" s="60">
        <v>16093.550642171789</v>
      </c>
      <c r="CG76" s="60">
        <v>15294.114455004643</v>
      </c>
      <c r="CH76" s="60">
        <v>14641.588186660292</v>
      </c>
      <c r="CI76" s="60">
        <v>14095.179826624422</v>
      </c>
      <c r="CJ76" s="60">
        <v>13629.737301955671</v>
      </c>
      <c r="CK76" s="60">
        <v>13228.507731837499</v>
      </c>
      <c r="CL76" s="60">
        <v>12879.690081970406</v>
      </c>
      <c r="CM76" s="60">
        <v>12574.611501396879</v>
      </c>
      <c r="CN76" s="60">
        <v>12306.683221423695</v>
      </c>
      <c r="CO76" s="60">
        <v>12070.764768711831</v>
      </c>
      <c r="CP76" s="60">
        <v>11862.757195536651</v>
      </c>
      <c r="CQ76" s="60">
        <v>11679.332072264036</v>
      </c>
      <c r="CR76" s="60">
        <v>11517.744724018423</v>
      </c>
      <c r="CS76" s="60">
        <v>11375.701788991217</v>
      </c>
      <c r="CT76" s="60">
        <v>11251.264968045318</v>
      </c>
      <c r="CU76" s="29">
        <v>11142.779575326504</v>
      </c>
      <c r="CW76" s="8">
        <v>2.4419398907103824E-2</v>
      </c>
      <c r="CX76" s="36">
        <v>47.8</v>
      </c>
      <c r="CY76" s="36">
        <v>50.462948247549988</v>
      </c>
      <c r="CZ76" s="36">
        <v>51.281768348087347</v>
      </c>
      <c r="DA76" s="36">
        <v>1.7114131603623759</v>
      </c>
      <c r="DB76" s="36">
        <f ca="1"/>
        <v>52.840309514634676</v>
      </c>
      <c r="DC76" s="36">
        <f ca="1"/>
        <v>53.833723254888405</v>
      </c>
      <c r="DD76" s="36">
        <v>43.131465109481347</v>
      </c>
      <c r="DE76" s="36">
        <f ca="1"/>
        <v>58.198462071770109</v>
      </c>
      <c r="DF76" s="36">
        <v>49.362432908036169</v>
      </c>
    </row>
    <row r="77" spans="1:110" x14ac:dyDescent="0.25">
      <c r="A77" s="45">
        <v>74.8</v>
      </c>
      <c r="B77" s="47" t="b">
        <v>1</v>
      </c>
      <c r="U77" s="36"/>
      <c r="V77" s="36"/>
      <c r="W77" s="9"/>
      <c r="X77" s="8"/>
      <c r="Y77" s="8"/>
      <c r="Z77" s="8"/>
      <c r="AA77" s="8"/>
      <c r="AB77" s="8"/>
      <c r="AC77" s="8"/>
      <c r="AD77" s="8"/>
      <c r="AE77" s="8"/>
      <c r="AG77" s="36"/>
      <c r="AH77" s="36"/>
      <c r="AI77" s="9"/>
      <c r="AJ77" s="8"/>
      <c r="AK77" s="8"/>
      <c r="AL77" s="8"/>
      <c r="AM77" s="8"/>
      <c r="AN77" s="8"/>
      <c r="AO77" s="8"/>
      <c r="AP77" s="8"/>
      <c r="AQ77" s="8"/>
      <c r="AS77" s="36"/>
      <c r="AT77" s="36"/>
      <c r="AU77" s="9"/>
      <c r="AV77" s="8"/>
      <c r="AW77" s="8"/>
      <c r="AX77" s="8"/>
      <c r="AY77" s="8"/>
      <c r="AZ77" s="8"/>
      <c r="BA77" s="8"/>
      <c r="BB77" s="8"/>
      <c r="BC77" s="8"/>
      <c r="BE77" s="43">
        <v>50.000000000000007</v>
      </c>
      <c r="BF77" s="39">
        <v>173608.87111695198</v>
      </c>
      <c r="BG77" s="39">
        <v>144587.30663590509</v>
      </c>
      <c r="BH77" s="39">
        <v>127829.95987240975</v>
      </c>
      <c r="BI77" s="39">
        <v>114973.84732921497</v>
      </c>
      <c r="BJ77" s="39">
        <v>104479.39835741387</v>
      </c>
      <c r="BK77" s="39">
        <v>95646.463388459117</v>
      </c>
      <c r="BL77" s="39">
        <v>88074.337652682196</v>
      </c>
      <c r="BM77" s="39">
        <v>81504.514933652419</v>
      </c>
      <c r="BN77" s="39">
        <v>75757.253771830365</v>
      </c>
      <c r="BO77" s="39">
        <v>70700.953430546288</v>
      </c>
      <c r="BP77" s="39">
        <v>66235.535773576834</v>
      </c>
      <c r="BQ77" s="39">
        <v>62282.646799403432</v>
      </c>
      <c r="BR77" s="39">
        <v>58779.507849436981</v>
      </c>
      <c r="BS77" s="39">
        <v>55674.864947496608</v>
      </c>
      <c r="BT77" s="39">
        <v>52926.214144110971</v>
      </c>
      <c r="BU77" s="39">
        <v>50497.838997886312</v>
      </c>
      <c r="BV77" s="39">
        <v>48359.384751732417</v>
      </c>
      <c r="BW77" s="39">
        <v>46484.798563320932</v>
      </c>
      <c r="BX77" s="39">
        <v>44851.526221850945</v>
      </c>
      <c r="BY77" s="44">
        <v>43439.892807947996</v>
      </c>
      <c r="CA77" s="43">
        <f ca="1"/>
        <v>5.4421052631578952</v>
      </c>
      <c r="CB77" s="39">
        <v>36277.333020910242</v>
      </c>
      <c r="CC77" s="39">
        <v>21263.449104186286</v>
      </c>
      <c r="CD77" s="39">
        <v>18951.24076535874</v>
      </c>
      <c r="CE77" s="39">
        <v>17524.091154557398</v>
      </c>
      <c r="CF77" s="39">
        <v>16480.595221447806</v>
      </c>
      <c r="CG77" s="39">
        <v>15659.236418005919</v>
      </c>
      <c r="CH77" s="39">
        <v>14985.832062679456</v>
      </c>
      <c r="CI77" s="39">
        <v>14419.495783826093</v>
      </c>
      <c r="CJ77" s="39">
        <v>13934.993308676323</v>
      </c>
      <c r="CK77" s="39">
        <v>13515.499724580755</v>
      </c>
      <c r="CL77" s="39">
        <v>13149.150530625382</v>
      </c>
      <c r="CM77" s="39">
        <v>12827.216674208945</v>
      </c>
      <c r="CN77" s="39">
        <v>12543.059386466211</v>
      </c>
      <c r="CO77" s="39">
        <v>12291.493518875819</v>
      </c>
      <c r="CP77" s="39">
        <v>12068.380046061609</v>
      </c>
      <c r="CQ77" s="39">
        <v>11870.354450522982</v>
      </c>
      <c r="CR77" s="39">
        <v>11694.639448453345</v>
      </c>
      <c r="CS77" s="39">
        <v>11538.91211618194</v>
      </c>
      <c r="CT77" s="39">
        <v>11401.207272719786</v>
      </c>
      <c r="CU77" s="44">
        <v>11279.845716820055</v>
      </c>
      <c r="CW77" s="8">
        <v>2.4760928961748634E-2</v>
      </c>
      <c r="CX77" s="36">
        <v>47.9</v>
      </c>
      <c r="CY77" s="36">
        <v>50.519379686106703</v>
      </c>
      <c r="CZ77" s="36">
        <v>51.326473469235538</v>
      </c>
      <c r="DA77" s="36">
        <v>1.7356515820714857</v>
      </c>
      <c r="DB77" s="36">
        <f ca="1"/>
        <v>52.924169637516528</v>
      </c>
      <c r="DC77" s="36">
        <f ca="1"/>
        <v>53.877435041372806</v>
      </c>
      <c r="DD77" s="36">
        <v>43.179438965916404</v>
      </c>
      <c r="DE77" s="36">
        <f ca="1"/>
        <v>58.244612664397721</v>
      </c>
      <c r="DF77" s="36">
        <v>49.414778107622503</v>
      </c>
    </row>
    <row r="78" spans="1:110" x14ac:dyDescent="0.25">
      <c r="A78" s="45">
        <v>74.599999999999994</v>
      </c>
      <c r="B78" s="47" t="b">
        <v>1</v>
      </c>
      <c r="U78" s="36"/>
      <c r="V78" s="36"/>
      <c r="W78" s="9"/>
      <c r="X78" s="8"/>
      <c r="Y78" s="8"/>
      <c r="Z78" s="8"/>
      <c r="AA78" s="8"/>
      <c r="AB78" s="8"/>
      <c r="AC78" s="8"/>
      <c r="AD78" s="8"/>
      <c r="AE78" s="8"/>
      <c r="AG78" s="36"/>
      <c r="AH78" s="36"/>
      <c r="AI78" s="9"/>
      <c r="AJ78" s="8"/>
      <c r="AK78" s="8"/>
      <c r="AL78" s="8"/>
      <c r="AM78" s="8"/>
      <c r="AN78" s="8"/>
      <c r="AO78" s="8"/>
      <c r="AP78" s="8"/>
      <c r="AQ78" s="8"/>
      <c r="AS78" s="36"/>
      <c r="AT78" s="36"/>
      <c r="AU78" s="9"/>
      <c r="AV78" s="8"/>
      <c r="AW78" s="8"/>
      <c r="AX78" s="8"/>
      <c r="AY78" s="8"/>
      <c r="AZ78" s="8"/>
      <c r="BA78" s="8"/>
      <c r="BB78" s="8"/>
      <c r="BC78" s="8"/>
      <c r="CW78" s="8">
        <v>2.5102459016393443E-2</v>
      </c>
      <c r="CX78" s="36">
        <v>47.9</v>
      </c>
      <c r="CY78" s="36">
        <v>50.575161937957773</v>
      </c>
      <c r="CZ78" s="36">
        <v>51.370702604966993</v>
      </c>
      <c r="DA78" s="36">
        <v>1.7598984935957285</v>
      </c>
      <c r="DB78" s="36">
        <f ca="1"/>
        <v>53.007025901360905</v>
      </c>
      <c r="DC78" s="36">
        <f ca="1"/>
        <v>53.920667732350303</v>
      </c>
      <c r="DD78" s="36">
        <v>43.227083093402889</v>
      </c>
      <c r="DE78" s="36">
        <f ca="1"/>
        <v>58.290258522887143</v>
      </c>
      <c r="DF78" s="36">
        <v>49.466632670781266</v>
      </c>
    </row>
    <row r="79" spans="1:110" x14ac:dyDescent="0.25">
      <c r="A79" s="45">
        <v>74.400000000000006</v>
      </c>
      <c r="B79" s="47" t="b">
        <v>1</v>
      </c>
      <c r="U79" s="36"/>
      <c r="V79" s="36"/>
      <c r="W79" s="9"/>
      <c r="X79" s="8"/>
      <c r="Y79" s="8"/>
      <c r="Z79" s="8"/>
      <c r="AA79" s="8"/>
      <c r="AB79" s="8"/>
      <c r="AC79" s="8"/>
      <c r="AD79" s="8"/>
      <c r="AE79" s="8"/>
      <c r="AG79" s="36"/>
      <c r="AH79" s="36"/>
      <c r="AI79" s="9"/>
      <c r="AJ79" s="8"/>
      <c r="AK79" s="8"/>
      <c r="AL79" s="8"/>
      <c r="AM79" s="8"/>
      <c r="AN79" s="8"/>
      <c r="AO79" s="8"/>
      <c r="AP79" s="8"/>
      <c r="AQ79" s="8"/>
      <c r="AS79" s="36"/>
      <c r="AT79" s="36"/>
      <c r="AU79" s="9"/>
      <c r="AV79" s="8"/>
      <c r="AW79" s="8"/>
      <c r="AX79" s="8"/>
      <c r="AY79" s="8"/>
      <c r="AZ79" s="8"/>
      <c r="BA79" s="8"/>
      <c r="BB79" s="8"/>
      <c r="BC79" s="8"/>
      <c r="CW79" s="8">
        <v>2.5443989071038252E-2</v>
      </c>
      <c r="CX79" s="36">
        <v>48</v>
      </c>
      <c r="CY79" s="36">
        <v>50.630311640490454</v>
      </c>
      <c r="CZ79" s="36">
        <v>51.4144676665316</v>
      </c>
      <c r="DA79" s="36">
        <v>1.7841539008845271</v>
      </c>
      <c r="DB79" s="36">
        <f ca="1"/>
        <v>53.088903962805311</v>
      </c>
      <c r="DC79" s="36">
        <f ca="1"/>
        <v>53.963433413033549</v>
      </c>
      <c r="DD79" s="36">
        <v>43.274404198681637</v>
      </c>
      <c r="DE79" s="36">
        <f ca="1"/>
        <v>58.335412170463769</v>
      </c>
      <c r="DF79" s="36">
        <v>49.518008004998961</v>
      </c>
    </row>
    <row r="80" spans="1:110" x14ac:dyDescent="0.25">
      <c r="A80" s="45">
        <v>74.2</v>
      </c>
      <c r="B80" s="47" t="b">
        <v>1</v>
      </c>
      <c r="U80" s="36"/>
      <c r="V80" s="36"/>
      <c r="W80" s="9"/>
      <c r="X80" s="8"/>
      <c r="Y80" s="8"/>
      <c r="Z80" s="8"/>
      <c r="AA80" s="8"/>
      <c r="AB80" s="8"/>
      <c r="AC80" s="8"/>
      <c r="AD80" s="8"/>
      <c r="AE80" s="8"/>
      <c r="AG80" s="36"/>
      <c r="AH80" s="36"/>
      <c r="AI80" s="9"/>
      <c r="AJ80" s="8"/>
      <c r="AK80" s="8"/>
      <c r="AL80" s="8"/>
      <c r="AM80" s="8"/>
      <c r="AN80" s="8"/>
      <c r="AO80" s="8"/>
      <c r="AP80" s="8"/>
      <c r="AQ80" s="8"/>
      <c r="AS80" s="36"/>
      <c r="AT80" s="36"/>
      <c r="AU80" s="9"/>
      <c r="AV80" s="8"/>
      <c r="AW80" s="8"/>
      <c r="AX80" s="8"/>
      <c r="AY80" s="8"/>
      <c r="AZ80" s="8"/>
      <c r="BA80" s="8"/>
      <c r="BB80" s="8"/>
      <c r="BC80" s="8"/>
      <c r="CW80" s="8">
        <v>2.5785519125683061E-2</v>
      </c>
      <c r="CX80" s="36">
        <v>48</v>
      </c>
      <c r="CY80" s="36">
        <v>50.68484478702635</v>
      </c>
      <c r="CZ80" s="36">
        <v>51.457780111157149</v>
      </c>
      <c r="DA80" s="36">
        <v>1.8084178098935373</v>
      </c>
      <c r="DB80" s="36">
        <f ca="1"/>
        <v>53.169828489732687</v>
      </c>
      <c r="DC80" s="36">
        <f ca="1"/>
        <v>54.005743705587996</v>
      </c>
      <c r="DD80" s="36">
        <v>43.321408764169888</v>
      </c>
      <c r="DE80" s="36">
        <f ca="1"/>
        <v>58.380085656075607</v>
      </c>
      <c r="DF80" s="36">
        <v>49.568915103582292</v>
      </c>
    </row>
    <row r="81" spans="1:110" x14ac:dyDescent="0.25">
      <c r="A81" s="45">
        <v>74</v>
      </c>
      <c r="B81" s="47" t="b">
        <v>1</v>
      </c>
      <c r="U81" s="36"/>
      <c r="V81" s="36"/>
      <c r="W81" s="9"/>
      <c r="X81" s="8"/>
      <c r="Y81" s="8"/>
      <c r="Z81" s="8"/>
      <c r="AA81" s="8"/>
      <c r="AB81" s="8"/>
      <c r="AC81" s="8"/>
      <c r="AD81" s="8"/>
      <c r="AE81" s="8"/>
      <c r="AG81" s="36"/>
      <c r="AH81" s="36"/>
      <c r="AI81" s="9"/>
      <c r="AJ81" s="8"/>
      <c r="AK81" s="8"/>
      <c r="AL81" s="8"/>
      <c r="AM81" s="8"/>
      <c r="AN81" s="8"/>
      <c r="AO81" s="8"/>
      <c r="AP81" s="8"/>
      <c r="AQ81" s="8"/>
      <c r="AS81" s="36"/>
      <c r="AT81" s="36"/>
      <c r="AU81" s="9"/>
      <c r="AV81" s="8"/>
      <c r="AW81" s="8"/>
      <c r="AX81" s="8"/>
      <c r="AY81" s="8"/>
      <c r="AZ81" s="8"/>
      <c r="BA81" s="8"/>
      <c r="BB81" s="8"/>
      <c r="BC81" s="8"/>
      <c r="CW81" s="8">
        <v>2.612704918032787E-2</v>
      </c>
      <c r="CX81" s="36">
        <v>48</v>
      </c>
      <c r="CY81" s="36">
        <v>50.738776759949616</v>
      </c>
      <c r="CZ81" s="36">
        <v>51.500650965143386</v>
      </c>
      <c r="DA81" s="36">
        <v>1.8326902265847025</v>
      </c>
      <c r="DB81" s="36">
        <f ca="1"/>
        <v>53.249823211892796</v>
      </c>
      <c r="DC81" s="36">
        <f ca="1"/>
        <v>54.047609792772221</v>
      </c>
      <c r="DD81" s="36">
        <v>43.368103058327165</v>
      </c>
      <c r="DE81" s="36">
        <f ca="1"/>
        <v>58.424290578383605</v>
      </c>
      <c r="DF81" s="36">
        <v>49.619364565967317</v>
      </c>
    </row>
    <row r="82" spans="1:110" x14ac:dyDescent="0.25">
      <c r="A82" s="45">
        <v>73.8</v>
      </c>
      <c r="B82" s="47" t="b">
        <v>1</v>
      </c>
      <c r="U82" s="36"/>
      <c r="V82" s="36"/>
      <c r="W82" s="9"/>
      <c r="X82" s="8"/>
      <c r="Y82" s="8"/>
      <c r="Z82" s="8"/>
      <c r="AA82" s="8"/>
      <c r="AB82" s="8"/>
      <c r="AC82" s="8"/>
      <c r="AD82" s="8"/>
      <c r="AE82" s="8"/>
      <c r="AG82" s="36"/>
      <c r="AH82" s="36"/>
      <c r="AI82" s="9"/>
      <c r="AJ82" s="8"/>
      <c r="AK82" s="8"/>
      <c r="AL82" s="8"/>
      <c r="AM82" s="8"/>
      <c r="AN82" s="8"/>
      <c r="AO82" s="8"/>
      <c r="AP82" s="8"/>
      <c r="AQ82" s="8"/>
      <c r="AS82" s="36"/>
      <c r="AT82" s="36"/>
      <c r="AU82" s="9"/>
      <c r="AV82" s="8"/>
      <c r="AW82" s="8"/>
      <c r="AX82" s="8"/>
      <c r="AY82" s="8"/>
      <c r="AZ82" s="8"/>
      <c r="BA82" s="8"/>
      <c r="BB82" s="8"/>
      <c r="BC82" s="8"/>
      <c r="CW82" s="8">
        <v>2.6468579234972679E-2</v>
      </c>
      <c r="CX82" s="36">
        <v>48.1</v>
      </c>
      <c r="CY82" s="36">
        <v>50.792122361721326</v>
      </c>
      <c r="CZ82" s="36">
        <v>51.543090845495236</v>
      </c>
      <c r="DA82" s="36">
        <v>1.8569711569262399</v>
      </c>
      <c r="DB82" s="36">
        <f ca="1"/>
        <v>53.328910968307405</v>
      </c>
      <c r="DC82" s="36">
        <f ca="1"/>
        <v>54.089042440078458</v>
      </c>
      <c r="DD82" s="36">
        <v>43.414493145413182</v>
      </c>
      <c r="DE82" s="36">
        <f ca="1"/>
        <v>58.468038108241693</v>
      </c>
      <c r="DF82" s="36">
        <v>49.669366616781154</v>
      </c>
    </row>
    <row r="83" spans="1:110" x14ac:dyDescent="0.25">
      <c r="A83" s="45">
        <v>73.599999999999994</v>
      </c>
      <c r="B83" s="47" t="b">
        <v>1</v>
      </c>
      <c r="U83" s="36"/>
      <c r="V83" s="36"/>
      <c r="W83" s="9"/>
      <c r="X83" s="8"/>
      <c r="Y83" s="8"/>
      <c r="Z83" s="8"/>
      <c r="AA83" s="8"/>
      <c r="AB83" s="8"/>
      <c r="AC83" s="8"/>
      <c r="AD83" s="8"/>
      <c r="AE83" s="8"/>
      <c r="AG83" s="36"/>
      <c r="AH83" s="36"/>
      <c r="AI83" s="9"/>
      <c r="AJ83" s="8"/>
      <c r="AK83" s="8"/>
      <c r="AL83" s="8"/>
      <c r="AM83" s="8"/>
      <c r="AN83" s="8"/>
      <c r="AO83" s="8"/>
      <c r="AP83" s="8"/>
      <c r="AQ83" s="8"/>
      <c r="AS83" s="36"/>
      <c r="AT83" s="36"/>
      <c r="AU83" s="9"/>
      <c r="AV83" s="8"/>
      <c r="AW83" s="8"/>
      <c r="AX83" s="8"/>
      <c r="AY83" s="8"/>
      <c r="AZ83" s="8"/>
      <c r="BA83" s="8"/>
      <c r="BB83" s="8"/>
      <c r="BC83" s="8"/>
      <c r="CW83" s="8">
        <v>2.6810109289617485E-2</v>
      </c>
      <c r="CX83" s="36">
        <v>48.1</v>
      </c>
      <c r="CY83" s="36">
        <v>50.844895843940229</v>
      </c>
      <c r="CZ83" s="36">
        <v>51.585109980205168</v>
      </c>
      <c r="DA83" s="36">
        <v>1.8812606068926252</v>
      </c>
      <c r="DB83" s="36">
        <f ca="1"/>
        <v>53.407113751702497</v>
      </c>
      <c r="DC83" s="36">
        <f ca="1"/>
        <v>54.130052016486808</v>
      </c>
      <c r="DD83" s="36">
        <v>43.460584894681062</v>
      </c>
      <c r="DE83" s="36">
        <f ca="1"/>
        <v>58.511339009779945</v>
      </c>
      <c r="DF83" s="36">
        <v>49.718931123747872</v>
      </c>
    </row>
    <row r="84" spans="1:110" x14ac:dyDescent="0.25">
      <c r="A84" s="45">
        <v>76.3</v>
      </c>
      <c r="B84" s="47" t="b">
        <v>1</v>
      </c>
      <c r="U84" s="36"/>
      <c r="V84" s="36"/>
      <c r="W84" s="9"/>
      <c r="X84" s="8"/>
      <c r="Y84" s="8"/>
      <c r="Z84" s="8"/>
      <c r="AA84" s="8"/>
      <c r="AB84" s="8"/>
      <c r="AC84" s="8"/>
      <c r="AD84" s="8"/>
      <c r="AE84" s="8"/>
      <c r="AG84" s="36"/>
      <c r="AH84" s="36"/>
      <c r="AI84" s="9"/>
      <c r="AJ84" s="8"/>
      <c r="AK84" s="8"/>
      <c r="AL84" s="8"/>
      <c r="AM84" s="8"/>
      <c r="AN84" s="8"/>
      <c r="AO84" s="8"/>
      <c r="AP84" s="8"/>
      <c r="AQ84" s="8"/>
      <c r="AS84" s="36"/>
      <c r="AT84" s="36"/>
      <c r="AU84" s="9"/>
      <c r="AV84" s="8"/>
      <c r="AW84" s="8"/>
      <c r="AX84" s="8"/>
      <c r="AY84" s="8"/>
      <c r="AZ84" s="8"/>
      <c r="BA84" s="8"/>
      <c r="BB84" s="8"/>
      <c r="BC84" s="8"/>
      <c r="CW84" s="8">
        <v>2.7151639344262294E-2</v>
      </c>
      <c r="CX84" s="36">
        <v>48.1</v>
      </c>
      <c r="CY84" s="36">
        <v>50.897110934596469</v>
      </c>
      <c r="CZ84" s="36">
        <v>51.626718227285096</v>
      </c>
      <c r="DA84" s="36">
        <v>1.9055585824646575</v>
      </c>
      <c r="DB84" s="36">
        <f ca="1"/>
        <v>53.484452750189725</v>
      </c>
      <c r="DC84" s="36">
        <f ca="1"/>
        <v>54.1706485139362</v>
      </c>
      <c r="DD84" s="36">
        <v>43.506383989045048</v>
      </c>
      <c r="DE84" s="36">
        <f ca="1"/>
        <v>58.554203660194091</v>
      </c>
      <c r="DF84" s="36">
        <v>49.768067614522536</v>
      </c>
    </row>
    <row r="85" spans="1:110" x14ac:dyDescent="0.25">
      <c r="A85" s="45">
        <v>76.2</v>
      </c>
      <c r="B85" s="47" t="b">
        <v>1</v>
      </c>
      <c r="U85" s="36"/>
      <c r="V85" s="36"/>
      <c r="W85" s="9"/>
      <c r="X85" s="8"/>
      <c r="Y85" s="8"/>
      <c r="Z85" s="8"/>
      <c r="AA85" s="8"/>
      <c r="AB85" s="8"/>
      <c r="AC85" s="8"/>
      <c r="AD85" s="8"/>
      <c r="AE85" s="8"/>
      <c r="AG85" s="36"/>
      <c r="AH85" s="36"/>
      <c r="AI85" s="9"/>
      <c r="AJ85" s="8"/>
      <c r="AK85" s="8"/>
      <c r="AL85" s="8"/>
      <c r="AM85" s="8"/>
      <c r="AN85" s="8"/>
      <c r="AO85" s="8"/>
      <c r="AP85" s="8"/>
      <c r="AQ85" s="8"/>
      <c r="AS85" s="36"/>
      <c r="AT85" s="36"/>
      <c r="AU85" s="9"/>
      <c r="AV85" s="8"/>
      <c r="AW85" s="8"/>
      <c r="AX85" s="8"/>
      <c r="AY85" s="8"/>
      <c r="AZ85" s="8"/>
      <c r="BA85" s="8"/>
      <c r="BB85" s="8"/>
      <c r="BC85" s="8"/>
      <c r="CW85" s="8">
        <v>2.7493169398907103E-2</v>
      </c>
      <c r="CX85" s="36">
        <v>48.1</v>
      </c>
      <c r="CY85" s="36">
        <v>50.948780863651521</v>
      </c>
      <c r="CZ85" s="36">
        <v>51.667925092639805</v>
      </c>
      <c r="DA85" s="36">
        <v>1.9298650896294034</v>
      </c>
      <c r="DB85" s="36">
        <f ca="1"/>
        <v>53.560948386398707</v>
      </c>
      <c r="DC85" s="36">
        <f ca="1"/>
        <v>54.210841565606685</v>
      </c>
      <c r="DD85" s="36">
        <v>43.551895933259175</v>
      </c>
      <c r="DE85" s="36">
        <f ca="1"/>
        <v>58.596642068336216</v>
      </c>
      <c r="DF85" s="36">
        <v>49.816785292530056</v>
      </c>
    </row>
    <row r="86" spans="1:110" x14ac:dyDescent="0.25">
      <c r="A86" s="45">
        <v>76</v>
      </c>
      <c r="B86" s="47" t="b">
        <v>1</v>
      </c>
      <c r="U86" s="36"/>
      <c r="V86" s="36"/>
      <c r="W86" s="9"/>
      <c r="X86" s="8"/>
      <c r="Y86" s="8"/>
      <c r="Z86" s="8"/>
      <c r="AA86" s="8"/>
      <c r="AB86" s="8"/>
      <c r="AC86" s="8"/>
      <c r="AD86" s="8"/>
      <c r="AE86" s="8"/>
      <c r="AG86" s="36"/>
      <c r="AH86" s="36"/>
      <c r="AI86" s="9"/>
      <c r="AJ86" s="8"/>
      <c r="AK86" s="8"/>
      <c r="AL86" s="8"/>
      <c r="AM86" s="8"/>
      <c r="AN86" s="8"/>
      <c r="AO86" s="8"/>
      <c r="AP86" s="8"/>
      <c r="AQ86" s="8"/>
      <c r="AS86" s="36"/>
      <c r="AT86" s="36"/>
      <c r="AU86" s="9"/>
      <c r="AV86" s="8"/>
      <c r="AW86" s="8"/>
      <c r="AX86" s="8"/>
      <c r="AY86" s="8"/>
      <c r="AZ86" s="8"/>
      <c r="BA86" s="8"/>
      <c r="BB86" s="8"/>
      <c r="BC86" s="8"/>
      <c r="CW86" s="8">
        <v>2.7834699453551912E-2</v>
      </c>
      <c r="CX86" s="36">
        <v>48.1</v>
      </c>
      <c r="CY86" s="36">
        <v>50.999918387066998</v>
      </c>
      <c r="CZ86" s="36">
        <v>51.708739746865824</v>
      </c>
      <c r="DA86" s="36">
        <v>1.9541801343802625</v>
      </c>
      <c r="DB86" s="36">
        <f ca="1"/>
        <v>53.636620354246702</v>
      </c>
      <c r="DC86" s="36">
        <f ca="1"/>
        <v>54.250640463099508</v>
      </c>
      <c r="DD86" s="36">
        <v>43.597126061640004</v>
      </c>
      <c r="DE86" s="36">
        <f ca="1"/>
        <v>58.638663892192966</v>
      </c>
      <c r="DF86" s="36">
        <v>49.865093051879342</v>
      </c>
    </row>
    <row r="87" spans="1:110" x14ac:dyDescent="0.25">
      <c r="A87" s="45">
        <v>75.900000000000006</v>
      </c>
      <c r="B87" s="47" t="b">
        <v>1</v>
      </c>
      <c r="U87" s="36"/>
      <c r="V87" s="36"/>
      <c r="W87" s="9"/>
      <c r="X87" s="8"/>
      <c r="Y87" s="8"/>
      <c r="Z87" s="8"/>
      <c r="AA87" s="8"/>
      <c r="AB87" s="8"/>
      <c r="AC87" s="8"/>
      <c r="AD87" s="8"/>
      <c r="AE87" s="8"/>
      <c r="AG87" s="36"/>
      <c r="AH87" s="36"/>
      <c r="AI87" s="9"/>
      <c r="AJ87" s="8"/>
      <c r="AK87" s="8"/>
      <c r="AL87" s="8"/>
      <c r="AM87" s="8"/>
      <c r="AN87" s="8"/>
      <c r="AO87" s="8"/>
      <c r="AP87" s="8"/>
      <c r="AQ87" s="8"/>
      <c r="AS87" s="36"/>
      <c r="AT87" s="36"/>
      <c r="AU87" s="9"/>
      <c r="AV87" s="8"/>
      <c r="AW87" s="8"/>
      <c r="AX87" s="8"/>
      <c r="AY87" s="8"/>
      <c r="AZ87" s="8"/>
      <c r="BA87" s="8"/>
      <c r="BB87" s="8"/>
      <c r="BC87" s="8"/>
      <c r="CW87" s="8">
        <v>2.8176229508196721E-2</v>
      </c>
      <c r="CX87" s="36">
        <v>48.2</v>
      </c>
      <c r="CY87" s="36">
        <v>51.050535809393899</v>
      </c>
      <c r="CZ87" s="36">
        <v>51.749171041052641</v>
      </c>
      <c r="DA87" s="36">
        <v>1.9785037227169524</v>
      </c>
      <c r="DB87" s="36">
        <f ca="1"/>
        <v>53.711487653514574</v>
      </c>
      <c r="DC87" s="36">
        <f ca="1"/>
        <v>54.290054172593877</v>
      </c>
      <c r="DD87" s="36">
        <v>43.642079545364339</v>
      </c>
      <c r="DE87" s="36">
        <f ca="1"/>
        <v>58.68027845533085</v>
      </c>
      <c r="DF87" s="36">
        <v>49.912999491417501</v>
      </c>
    </row>
    <row r="88" spans="1:110" x14ac:dyDescent="0.25">
      <c r="A88" s="45">
        <v>75.7</v>
      </c>
      <c r="B88" s="47" t="b">
        <v>1</v>
      </c>
      <c r="U88" s="36"/>
      <c r="V88" s="36"/>
      <c r="W88" s="9"/>
      <c r="X88" s="8"/>
      <c r="Y88" s="8"/>
      <c r="Z88" s="8"/>
      <c r="AA88" s="8"/>
      <c r="AB88" s="8"/>
      <c r="AC88" s="8"/>
      <c r="AD88" s="8"/>
      <c r="AE88" s="8"/>
      <c r="AG88" s="36"/>
      <c r="AH88" s="36"/>
      <c r="AI88" s="9"/>
      <c r="AJ88" s="8"/>
      <c r="AK88" s="8"/>
      <c r="AL88" s="8"/>
      <c r="AM88" s="8"/>
      <c r="AN88" s="8"/>
      <c r="AO88" s="8"/>
      <c r="AP88" s="8"/>
      <c r="AQ88" s="8"/>
      <c r="AS88" s="36"/>
      <c r="AT88" s="36"/>
      <c r="AU88" s="9"/>
      <c r="AV88" s="8"/>
      <c r="AW88" s="8"/>
      <c r="AX88" s="8"/>
      <c r="AY88" s="8"/>
      <c r="AZ88" s="8"/>
      <c r="BA88" s="8"/>
      <c r="BB88" s="8"/>
      <c r="BC88" s="8"/>
      <c r="CW88" s="8">
        <v>2.851775956284153E-2</v>
      </c>
      <c r="CX88" s="36">
        <v>48.2</v>
      </c>
      <c r="CY88" s="36">
        <v>51.100645005025036</v>
      </c>
      <c r="CZ88" s="36">
        <v>51.789227521657018</v>
      </c>
      <c r="DA88" s="36">
        <v>2.0028358606454928</v>
      </c>
      <c r="DB88" s="36">
        <f ca="1"/>
        <v>53.785568622385206</v>
      </c>
      <c r="DC88" s="36">
        <f ca="1"/>
        <v>54.329091350053289</v>
      </c>
      <c r="DD88" s="36">
        <v>43.686761399369928</v>
      </c>
      <c r="DE88" s="36">
        <f ca="1"/>
        <v>58.721494762381241</v>
      </c>
      <c r="DF88" s="36">
        <v>49.960512927983146</v>
      </c>
    </row>
    <row r="89" spans="1:110" x14ac:dyDescent="0.25">
      <c r="A89" s="45">
        <v>75.5</v>
      </c>
      <c r="B89" s="47" t="b">
        <v>1</v>
      </c>
      <c r="U89" s="36"/>
      <c r="V89" s="36"/>
      <c r="W89" s="9"/>
      <c r="X89" s="8"/>
      <c r="Y89" s="8"/>
      <c r="Z89" s="8"/>
      <c r="AA89" s="8"/>
      <c r="AB89" s="8"/>
      <c r="AC89" s="8"/>
      <c r="AD89" s="8"/>
      <c r="AE89" s="8"/>
      <c r="AG89" s="36"/>
      <c r="AH89" s="36"/>
      <c r="AI89" s="9"/>
      <c r="AJ89" s="8"/>
      <c r="AK89" s="8"/>
      <c r="AL89" s="8"/>
      <c r="AM89" s="8"/>
      <c r="AN89" s="8"/>
      <c r="AO89" s="8"/>
      <c r="AP89" s="8"/>
      <c r="AQ89" s="8"/>
      <c r="AS89" s="36"/>
      <c r="AT89" s="36"/>
      <c r="AU89" s="9"/>
      <c r="AV89" s="8"/>
      <c r="AW89" s="8"/>
      <c r="AX89" s="8"/>
      <c r="AY89" s="8"/>
      <c r="AZ89" s="8"/>
      <c r="BA89" s="8"/>
      <c r="BB89" s="8"/>
      <c r="BC89" s="8"/>
      <c r="CW89" s="8">
        <v>2.885928961748634E-2</v>
      </c>
      <c r="CX89" s="36">
        <v>48.2</v>
      </c>
      <c r="CY89" s="36">
        <v>51.150257438204832</v>
      </c>
      <c r="CZ89" s="36">
        <v>51.828917444515056</v>
      </c>
      <c r="DA89" s="36">
        <v>2.0271765541782627</v>
      </c>
      <c r="DB89" s="36">
        <f ca="1"/>
        <v>53.858880968087291</v>
      </c>
      <c r="DC89" s="36">
        <f ca="1"/>
        <v>54.367760355547865</v>
      </c>
      <c r="DD89" s="36">
        <v>43.731176488885382</v>
      </c>
      <c r="DE89" s="36">
        <f ca="1"/>
        <v>58.762321513632017</v>
      </c>
      <c r="DF89" s="36">
        <v>50.007641408913898</v>
      </c>
    </row>
    <row r="90" spans="1:110" x14ac:dyDescent="0.25">
      <c r="A90" s="45">
        <v>75.599999999999994</v>
      </c>
      <c r="B90" s="47" t="b">
        <v>1</v>
      </c>
      <c r="U90" s="36"/>
      <c r="V90" s="36"/>
      <c r="W90" s="9"/>
      <c r="X90" s="8"/>
      <c r="Y90" s="8"/>
      <c r="Z90" s="8"/>
      <c r="AA90" s="8"/>
      <c r="AB90" s="8"/>
      <c r="AC90" s="8"/>
      <c r="AD90" s="8"/>
      <c r="AE90" s="8"/>
      <c r="AG90" s="36"/>
      <c r="AH90" s="36"/>
      <c r="AI90" s="9"/>
      <c r="AJ90" s="8"/>
      <c r="AK90" s="8"/>
      <c r="AL90" s="8"/>
      <c r="AM90" s="8"/>
      <c r="AN90" s="8"/>
      <c r="AO90" s="8"/>
      <c r="AP90" s="8"/>
      <c r="AQ90" s="8"/>
      <c r="AS90" s="36"/>
      <c r="AT90" s="36"/>
      <c r="AU90" s="9"/>
      <c r="AV90" s="8"/>
      <c r="AW90" s="8"/>
      <c r="AX90" s="8"/>
      <c r="AY90" s="8"/>
      <c r="AZ90" s="8"/>
      <c r="BA90" s="8"/>
      <c r="BB90" s="8"/>
      <c r="BC90" s="8"/>
      <c r="CW90" s="8">
        <v>2.9200819672131149E-2</v>
      </c>
      <c r="CX90" s="36">
        <v>48.3</v>
      </c>
      <c r="CY90" s="36">
        <v>51.199384181882813</v>
      </c>
      <c r="CZ90" s="36">
        <v>51.868248788051645</v>
      </c>
      <c r="DA90" s="36">
        <v>2.0515258093339868</v>
      </c>
      <c r="DB90" s="36">
        <f ca="1"/>
        <v>53.931441795775662</v>
      </c>
      <c r="DC90" s="36">
        <f ca="1"/>
        <v>54.406069266753811</v>
      </c>
      <c r="DD90" s="36">
        <v>43.775329535613395</v>
      </c>
      <c r="DE90" s="36">
        <f ca="1"/>
        <v>58.802767118787344</v>
      </c>
      <c r="DF90" s="36">
        <v>50.05439272385793</v>
      </c>
    </row>
    <row r="91" spans="1:110" x14ac:dyDescent="0.25">
      <c r="A91" s="45">
        <v>75.400000000000006</v>
      </c>
      <c r="B91" s="47" t="b">
        <v>1</v>
      </c>
      <c r="U91" s="36"/>
      <c r="V91" s="36"/>
      <c r="W91" s="9"/>
      <c r="X91" s="8"/>
      <c r="Y91" s="8"/>
      <c r="Z91" s="8"/>
      <c r="AA91" s="8"/>
      <c r="AB91" s="8"/>
      <c r="AC91" s="8"/>
      <c r="AD91" s="8"/>
      <c r="AE91" s="8"/>
      <c r="AG91" s="36"/>
      <c r="AH91" s="36"/>
      <c r="AI91" s="9"/>
      <c r="AJ91" s="8"/>
      <c r="AK91" s="8"/>
      <c r="AL91" s="8"/>
      <c r="AM91" s="8"/>
      <c r="AN91" s="8"/>
      <c r="AO91" s="8"/>
      <c r="AP91" s="8"/>
      <c r="AQ91" s="8"/>
      <c r="AS91" s="36"/>
      <c r="AT91" s="36"/>
      <c r="AU91" s="9"/>
      <c r="AV91" s="8"/>
      <c r="AW91" s="8"/>
      <c r="AX91" s="8"/>
      <c r="AY91" s="8"/>
      <c r="AZ91" s="8"/>
      <c r="BA91" s="8"/>
      <c r="BB91" s="8"/>
      <c r="BC91" s="8"/>
      <c r="CW91" s="8">
        <v>2.9542349726775958E-2</v>
      </c>
      <c r="CX91" s="36">
        <v>48.4</v>
      </c>
      <c r="CY91" s="36">
        <v>51.248035935490464</v>
      </c>
      <c r="CZ91" s="36">
        <v>51.907229265742266</v>
      </c>
      <c r="DA91" s="36">
        <v>2.0758836321377174</v>
      </c>
      <c r="DB91" s="36">
        <f ca="1"/>
        <v>54.003267635768907</v>
      </c>
      <c r="DC91" s="36">
        <f ca="1"/>
        <v>54.444025891686721</v>
      </c>
      <c r="DD91" s="36">
        <v>43.819225123589362</v>
      </c>
      <c r="DE91" s="36">
        <f ca="1"/>
        <v>58.842839709952088</v>
      </c>
      <c r="DF91" s="36">
        <v>50.100774415936243</v>
      </c>
    </row>
    <row r="92" spans="1:110" x14ac:dyDescent="0.25">
      <c r="A92" s="45">
        <v>74.8</v>
      </c>
      <c r="B92" s="47" t="b">
        <v>1</v>
      </c>
      <c r="U92" s="36"/>
      <c r="V92" s="36"/>
      <c r="W92" s="9"/>
      <c r="X92" s="8"/>
      <c r="Y92" s="8"/>
      <c r="Z92" s="8"/>
      <c r="AA92" s="8"/>
      <c r="AB92" s="8"/>
      <c r="AC92" s="8"/>
      <c r="AD92" s="8"/>
      <c r="AE92" s="8"/>
      <c r="AG92" s="36"/>
      <c r="AH92" s="36"/>
      <c r="AI92" s="9"/>
      <c r="AJ92" s="8"/>
      <c r="AK92" s="8"/>
      <c r="AL92" s="8"/>
      <c r="AM92" s="8"/>
      <c r="AN92" s="8"/>
      <c r="AO92" s="8"/>
      <c r="AP92" s="8"/>
      <c r="AQ92" s="8"/>
      <c r="AS92" s="36"/>
      <c r="AT92" s="36"/>
      <c r="AU92" s="9"/>
      <c r="AV92" s="8"/>
      <c r="AW92" s="8"/>
      <c r="AX92" s="8"/>
      <c r="AY92" s="8"/>
      <c r="AZ92" s="8"/>
      <c r="BA92" s="8"/>
      <c r="BB92" s="8"/>
      <c r="BC92" s="8"/>
      <c r="CW92" s="8">
        <v>2.9883879781420764E-2</v>
      </c>
      <c r="CX92" s="36">
        <v>48.4</v>
      </c>
      <c r="CY92" s="36">
        <v>51.296223041714526</v>
      </c>
      <c r="CZ92" s="36">
        <v>51.945866337877284</v>
      </c>
      <c r="DA92" s="36">
        <v>2.100250028620894</v>
      </c>
      <c r="DB92" s="36">
        <f ca="1"/>
        <v>54.074374469255979</v>
      </c>
      <c r="DC92" s="36">
        <f ca="1"/>
        <v>54.48163778072</v>
      </c>
      <c r="DD92" s="36">
        <v>43.862867704736139</v>
      </c>
      <c r="DE92" s="36">
        <f ca="1"/>
        <v>58.88254715389305</v>
      </c>
      <c r="DF92" s="36">
        <v>50.146793792298347</v>
      </c>
    </row>
    <row r="93" spans="1:110" x14ac:dyDescent="0.25">
      <c r="A93" s="45">
        <v>75.2</v>
      </c>
      <c r="B93" s="47" t="b">
        <v>1</v>
      </c>
      <c r="U93" s="36"/>
      <c r="V93" s="36"/>
      <c r="W93" s="9"/>
      <c r="X93" s="8"/>
      <c r="Y93" s="8"/>
      <c r="Z93" s="8"/>
      <c r="AA93" s="8"/>
      <c r="AB93" s="8"/>
      <c r="AC93" s="8"/>
      <c r="AD93" s="8"/>
      <c r="AE93" s="8"/>
      <c r="AG93" s="36"/>
      <c r="AH93" s="36"/>
      <c r="AI93" s="9"/>
      <c r="AJ93" s="8"/>
      <c r="AK93" s="8"/>
      <c r="AL93" s="8"/>
      <c r="AM93" s="8"/>
      <c r="AN93" s="8"/>
      <c r="AO93" s="8"/>
      <c r="AP93" s="8"/>
      <c r="AQ93" s="8"/>
      <c r="AS93" s="36"/>
      <c r="AT93" s="36"/>
      <c r="AU93" s="9"/>
      <c r="AV93" s="8"/>
      <c r="AW93" s="8"/>
      <c r="AX93" s="8"/>
      <c r="AY93" s="8"/>
      <c r="AZ93" s="8"/>
      <c r="BA93" s="8"/>
      <c r="BB93" s="8"/>
      <c r="BC93" s="8"/>
      <c r="CW93" s="8">
        <v>3.0225409836065573E-2</v>
      </c>
      <c r="CX93" s="36">
        <v>48.5</v>
      </c>
      <c r="CY93" s="36">
        <v>51.343955502334282</v>
      </c>
      <c r="CZ93" s="36">
        <v>51.984167222675509</v>
      </c>
      <c r="DA93" s="36">
        <v>2.1246250048213278</v>
      </c>
      <c r="DB93" s="36">
        <f ca="1"/>
        <v>54.144777752573745</v>
      </c>
      <c r="DC93" s="36">
        <f ca="1"/>
        <v>54.518912237936732</v>
      </c>
      <c r="DD93" s="36">
        <v>43.906261604133832</v>
      </c>
      <c r="DE93" s="36">
        <f ca="1"/>
        <v>58.921897063625039</v>
      </c>
      <c r="DF93" s="36">
        <v>50.192457934110692</v>
      </c>
    </row>
    <row r="94" spans="1:110" x14ac:dyDescent="0.25">
      <c r="A94" s="45">
        <v>74.900000000000006</v>
      </c>
      <c r="B94" s="47" t="b">
        <v>1</v>
      </c>
      <c r="U94" s="36"/>
      <c r="V94" s="36"/>
      <c r="W94" s="9"/>
      <c r="X94" s="8"/>
      <c r="Y94" s="8"/>
      <c r="Z94" s="8"/>
      <c r="AA94" s="8"/>
      <c r="AB94" s="8"/>
      <c r="AC94" s="8"/>
      <c r="AD94" s="8"/>
      <c r="AE94" s="8"/>
      <c r="AG94" s="36"/>
      <c r="AH94" s="36"/>
      <c r="AI94" s="9"/>
      <c r="AJ94" s="8"/>
      <c r="AK94" s="8"/>
      <c r="AL94" s="8"/>
      <c r="AM94" s="8"/>
      <c r="AN94" s="8"/>
      <c r="AO94" s="8"/>
      <c r="AP94" s="8"/>
      <c r="AQ94" s="8"/>
      <c r="AS94" s="36"/>
      <c r="AT94" s="36"/>
      <c r="AU94" s="9"/>
      <c r="AV94" s="8"/>
      <c r="AW94" s="8"/>
      <c r="AX94" s="8"/>
      <c r="AY94" s="8"/>
      <c r="AZ94" s="8"/>
      <c r="BA94" s="8"/>
      <c r="BB94" s="8"/>
      <c r="BC94" s="8"/>
      <c r="CW94" s="8">
        <v>3.0566939890710382E-2</v>
      </c>
      <c r="CX94" s="36">
        <v>48.5</v>
      </c>
      <c r="CY94" s="36">
        <v>51.391242993184946</v>
      </c>
      <c r="CZ94" s="36">
        <v>52.022138906790047</v>
      </c>
      <c r="DA94" s="36">
        <v>2.1490085667831851</v>
      </c>
      <c r="DB94" s="36">
        <f ca="1"/>
        <v>54.214492440150295</v>
      </c>
      <c r="DC94" s="36">
        <f ca="1"/>
        <v>54.555856331858756</v>
      </c>
      <c r="DD94" s="36">
        <v>43.949411025022457</v>
      </c>
      <c r="DE94" s="36">
        <f ca="1"/>
        <v>58.960896809366197</v>
      </c>
      <c r="DF94" s="36">
        <v>50.237773706014686</v>
      </c>
    </row>
    <row r="95" spans="1:110" x14ac:dyDescent="0.25">
      <c r="A95" s="45">
        <v>74.7</v>
      </c>
      <c r="B95" s="47" t="b">
        <v>1</v>
      </c>
      <c r="U95" s="36"/>
      <c r="V95" s="36"/>
      <c r="W95" s="9"/>
      <c r="X95" s="8"/>
      <c r="Y95" s="8"/>
      <c r="Z95" s="8"/>
      <c r="AA95" s="8"/>
      <c r="AB95" s="8"/>
      <c r="AC95" s="8"/>
      <c r="AD95" s="8"/>
      <c r="AE95" s="8"/>
      <c r="AG95" s="36"/>
      <c r="AH95" s="36"/>
      <c r="AI95" s="9"/>
      <c r="AJ95" s="8"/>
      <c r="AK95" s="8"/>
      <c r="AL95" s="8"/>
      <c r="AM95" s="8"/>
      <c r="AN95" s="8"/>
      <c r="AO95" s="8"/>
      <c r="AP95" s="8"/>
      <c r="AQ95" s="8"/>
      <c r="AS95" s="36"/>
      <c r="AT95" s="36"/>
      <c r="AU95" s="9"/>
      <c r="AV95" s="8"/>
      <c r="AW95" s="8"/>
      <c r="AX95" s="8"/>
      <c r="AY95" s="8"/>
      <c r="AZ95" s="8"/>
      <c r="BA95" s="8"/>
      <c r="BB95" s="8"/>
      <c r="BC95" s="8"/>
      <c r="CW95" s="8">
        <v>3.0908469945355191E-2</v>
      </c>
      <c r="CX95" s="36">
        <v>48.5</v>
      </c>
      <c r="CY95" s="36">
        <v>51.438094878304682</v>
      </c>
      <c r="CZ95" s="36">
        <v>52.059788155245741</v>
      </c>
      <c r="DA95" s="36">
        <v>2.173400720557054</v>
      </c>
      <c r="DB95" s="36">
        <f ca="1"/>
        <v>54.283533006201672</v>
      </c>
      <c r="DC95" s="36">
        <f ca="1"/>
        <v>54.592476905593834</v>
      </c>
      <c r="DD95" s="36">
        <v>43.992320053553684</v>
      </c>
      <c r="DE95" s="36">
        <f ca="1"/>
        <v>58.999553528903462</v>
      </c>
      <c r="DF95" s="36">
        <v>50.282747765087755</v>
      </c>
    </row>
    <row r="96" spans="1:110" x14ac:dyDescent="0.25">
      <c r="A96" s="45">
        <v>74.099999999999994</v>
      </c>
      <c r="B96" s="47" t="b">
        <v>1</v>
      </c>
      <c r="U96" s="36"/>
      <c r="V96" s="36"/>
      <c r="W96" s="9"/>
      <c r="X96" s="8"/>
      <c r="Y96" s="8"/>
      <c r="Z96" s="8"/>
      <c r="AA96" s="8"/>
      <c r="AB96" s="8"/>
      <c r="AC96" s="8"/>
      <c r="AD96" s="8"/>
      <c r="AE96" s="8"/>
      <c r="AG96" s="36"/>
      <c r="AH96" s="36"/>
      <c r="AI96" s="9"/>
      <c r="AJ96" s="8"/>
      <c r="AK96" s="8"/>
      <c r="AL96" s="8"/>
      <c r="AM96" s="8"/>
      <c r="AN96" s="8"/>
      <c r="AO96" s="8"/>
      <c r="AP96" s="8"/>
      <c r="AQ96" s="8"/>
      <c r="AS96" s="36"/>
      <c r="AT96" s="36"/>
      <c r="AU96" s="9"/>
      <c r="AV96" s="8"/>
      <c r="AW96" s="8"/>
      <c r="AX96" s="8"/>
      <c r="AY96" s="8"/>
      <c r="AZ96" s="8"/>
      <c r="BA96" s="8"/>
      <c r="BB96" s="8"/>
      <c r="BC96" s="8"/>
      <c r="CW96" s="8">
        <v>3.125E-2</v>
      </c>
      <c r="CX96" s="36">
        <v>48.5</v>
      </c>
      <c r="CY96" s="36">
        <v>51.484520223318114</v>
      </c>
      <c r="CZ96" s="36">
        <v>52.097121520845242</v>
      </c>
      <c r="DA96" s="36">
        <v>2.1978014721998886</v>
      </c>
      <c r="DB96" s="36">
        <f ca="1"/>
        <v>54.351913465262051</v>
      </c>
      <c r="DC96" s="36">
        <f ca="1"/>
        <v>54.628780586438445</v>
      </c>
      <c r="DD96" s="36">
        <v>44.034992663306951</v>
      </c>
      <c r="DE96" s="36">
        <f ca="1"/>
        <v>59.037874137406227</v>
      </c>
      <c r="DF96" s="36">
        <v>50.327386569338977</v>
      </c>
    </row>
    <row r="97" spans="1:110" x14ac:dyDescent="0.25">
      <c r="A97" s="45">
        <v>74.099999999999994</v>
      </c>
      <c r="B97" s="47" t="b">
        <v>1</v>
      </c>
      <c r="U97" s="36"/>
      <c r="V97" s="36"/>
      <c r="W97" s="9"/>
      <c r="X97" s="8"/>
      <c r="Y97" s="8"/>
      <c r="Z97" s="8"/>
      <c r="AA97" s="8"/>
      <c r="AB97" s="8"/>
      <c r="AC97" s="8"/>
      <c r="AD97" s="8"/>
      <c r="AE97" s="8"/>
      <c r="AG97" s="36"/>
      <c r="AH97" s="36"/>
      <c r="AI97" s="9"/>
      <c r="AJ97" s="8"/>
      <c r="AK97" s="8"/>
      <c r="AL97" s="8"/>
      <c r="AM97" s="8"/>
      <c r="AN97" s="8"/>
      <c r="AO97" s="8"/>
      <c r="AP97" s="8"/>
      <c r="AQ97" s="8"/>
      <c r="AS97" s="36"/>
      <c r="AT97" s="36"/>
      <c r="AU97" s="9"/>
      <c r="AV97" s="8"/>
      <c r="AW97" s="8"/>
      <c r="AX97" s="8"/>
      <c r="AY97" s="8"/>
      <c r="AZ97" s="8"/>
      <c r="BA97" s="8"/>
      <c r="BB97" s="8"/>
      <c r="BC97" s="8"/>
      <c r="CW97" s="8">
        <v>3.1591530054644809E-2</v>
      </c>
      <c r="CX97" s="36">
        <v>48.6</v>
      </c>
      <c r="CY97" s="36">
        <v>51.530527808105717</v>
      </c>
      <c r="CZ97" s="36">
        <v>52.134145353077393</v>
      </c>
      <c r="DA97" s="36">
        <v>2.2222108277750747</v>
      </c>
      <c r="DB97" s="36">
        <f ca="1"/>
        <v>54.419647391622846</v>
      </c>
      <c r="DC97" s="36">
        <f ca="1"/>
        <v>54.664773794971133</v>
      </c>
      <c r="DD97" s="36">
        <v>44.077432719584081</v>
      </c>
      <c r="DE97" s="36">
        <f ca="1"/>
        <v>59.075865336723062</v>
      </c>
      <c r="DF97" s="36">
        <v>50.371696385768089</v>
      </c>
    </row>
    <row r="98" spans="1:110" x14ac:dyDescent="0.25">
      <c r="A98" s="45">
        <v>74</v>
      </c>
      <c r="B98" s="47" t="b">
        <v>1</v>
      </c>
      <c r="U98" s="36"/>
      <c r="V98" s="36"/>
      <c r="W98" s="9"/>
      <c r="X98" s="8"/>
      <c r="Y98" s="8"/>
      <c r="Z98" s="8"/>
      <c r="AA98" s="8"/>
      <c r="AB98" s="8"/>
      <c r="AC98" s="8"/>
      <c r="AD98" s="8"/>
      <c r="AE98" s="8"/>
      <c r="AG98" s="36"/>
      <c r="AH98" s="36"/>
      <c r="AI98" s="9"/>
      <c r="AJ98" s="8"/>
      <c r="AK98" s="8"/>
      <c r="AL98" s="8"/>
      <c r="AM98" s="8"/>
      <c r="AN98" s="8"/>
      <c r="AO98" s="8"/>
      <c r="AP98" s="8"/>
      <c r="AQ98" s="8"/>
      <c r="AS98" s="36"/>
      <c r="AT98" s="36"/>
      <c r="AU98" s="9"/>
      <c r="AV98" s="8"/>
      <c r="AW98" s="8"/>
      <c r="AX98" s="8"/>
      <c r="AY98" s="8"/>
      <c r="AZ98" s="8"/>
      <c r="BA98" s="8"/>
      <c r="BB98" s="8"/>
      <c r="BC98" s="8"/>
      <c r="CW98" s="8">
        <v>3.1933060109289618E-2</v>
      </c>
      <c r="CX98" s="36">
        <v>48.6</v>
      </c>
      <c r="CY98" s="36">
        <v>51.576126138804156</v>
      </c>
      <c r="CZ98" s="36">
        <v>52.170865806559434</v>
      </c>
      <c r="DA98" s="36">
        <v>2.2466287933524138</v>
      </c>
      <c r="DB98" s="36">
        <f ca="1"/>
        <v>54.4867479377492</v>
      </c>
      <c r="DC98" s="36">
        <f ca="1"/>
        <v>54.700462753668532</v>
      </c>
      <c r="DD98" s="36">
        <v>44.119643983495479</v>
      </c>
      <c r="DE98" s="36">
        <f ca="1"/>
        <v>59.113533624194254</v>
      </c>
      <c r="DF98" s="36">
        <v>50.415683298014912</v>
      </c>
    </row>
    <row r="99" spans="1:110" x14ac:dyDescent="0.25">
      <c r="A99" s="45">
        <v>74.099999999999994</v>
      </c>
      <c r="B99" s="47" t="b">
        <v>1</v>
      </c>
      <c r="U99" s="36"/>
      <c r="V99" s="36"/>
      <c r="W99" s="9"/>
      <c r="X99" s="8"/>
      <c r="Y99" s="8"/>
      <c r="Z99" s="8"/>
      <c r="AA99" s="8"/>
      <c r="AB99" s="8"/>
      <c r="AC99" s="8"/>
      <c r="AD99" s="8"/>
      <c r="AE99" s="8"/>
      <c r="AG99" s="36"/>
      <c r="AH99" s="36"/>
      <c r="AI99" s="9"/>
      <c r="AJ99" s="8"/>
      <c r="AK99" s="8"/>
      <c r="AL99" s="8"/>
      <c r="AM99" s="8"/>
      <c r="AN99" s="8"/>
      <c r="AO99" s="8"/>
      <c r="AP99" s="8"/>
      <c r="AQ99" s="8"/>
      <c r="AS99" s="36"/>
      <c r="AT99" s="36"/>
      <c r="AU99" s="9"/>
      <c r="AV99" s="8"/>
      <c r="AW99" s="8"/>
      <c r="AX99" s="8"/>
      <c r="AY99" s="8"/>
      <c r="AZ99" s="8"/>
      <c r="BA99" s="8"/>
      <c r="BB99" s="8"/>
      <c r="BC99" s="8"/>
      <c r="CW99" s="8">
        <v>3.2274590163934427E-2</v>
      </c>
      <c r="CX99" s="36">
        <v>48.6</v>
      </c>
      <c r="CY99" s="36">
        <v>51.621323459179891</v>
      </c>
      <c r="CZ99" s="36">
        <v>52.207288849042122</v>
      </c>
      <c r="DA99" s="36">
        <v>2.2710553750081095</v>
      </c>
      <c r="DB99" s="36">
        <f ca="1"/>
        <v>54.553227851738306</v>
      </c>
      <c r="DC99" s="36">
        <f ca="1"/>
        <v>54.735853495074082</v>
      </c>
      <c r="DD99" s="36">
        <v>44.161630115850215</v>
      </c>
      <c r="DE99" s="36">
        <f ca="1"/>
        <v>59.150885301010007</v>
      </c>
      <c r="DF99" s="36">
        <v>50.459353213624112</v>
      </c>
    </row>
    <row r="100" spans="1:110" x14ac:dyDescent="0.25">
      <c r="A100" s="45">
        <v>74.8</v>
      </c>
      <c r="B100" s="47" t="b">
        <v>1</v>
      </c>
      <c r="U100" s="36"/>
      <c r="V100" s="36"/>
      <c r="W100" s="9"/>
      <c r="X100" s="8"/>
      <c r="Y100" s="8"/>
      <c r="Z100" s="8"/>
      <c r="AA100" s="8"/>
      <c r="AB100" s="8"/>
      <c r="AC100" s="8"/>
      <c r="AD100" s="8"/>
      <c r="AE100" s="8"/>
      <c r="AG100" s="36"/>
      <c r="AH100" s="36"/>
      <c r="AI100" s="9"/>
      <c r="AJ100" s="8"/>
      <c r="AK100" s="8"/>
      <c r="AL100" s="8"/>
      <c r="AM100" s="8"/>
      <c r="AN100" s="8"/>
      <c r="AO100" s="8"/>
      <c r="AP100" s="8"/>
      <c r="AQ100" s="8"/>
      <c r="AS100" s="36"/>
      <c r="AT100" s="36"/>
      <c r="AU100" s="9"/>
      <c r="AV100" s="8"/>
      <c r="AW100" s="8"/>
      <c r="AX100" s="8"/>
      <c r="AY100" s="8"/>
      <c r="AZ100" s="8"/>
      <c r="BA100" s="8"/>
      <c r="BB100" s="8"/>
      <c r="BC100" s="8"/>
      <c r="CW100" s="8">
        <v>3.2616120218579236E-2</v>
      </c>
      <c r="CX100" s="36">
        <v>48.7</v>
      </c>
      <c r="CY100" s="36">
        <v>51.666127761414955</v>
      </c>
      <c r="CZ100" s="36">
        <v>52.243420269004829</v>
      </c>
      <c r="DA100" s="36">
        <v>2.2954905788248308</v>
      </c>
      <c r="DB100" s="36">
        <f ca="1"/>
        <v>54.619099493879133</v>
      </c>
      <c r="DC100" s="36">
        <f ca="1"/>
        <v>54.77095186954697</v>
      </c>
      <c r="DD100" s="36">
        <v>44.203394680861322</v>
      </c>
      <c r="DE100" s="36">
        <f ca="1"/>
        <v>59.187926480142536</v>
      </c>
      <c r="DF100" s="36">
        <v>50.502711870948417</v>
      </c>
    </row>
    <row r="101" spans="1:110" x14ac:dyDescent="0.25">
      <c r="A101" s="45">
        <v>74.599999999999994</v>
      </c>
      <c r="B101" s="47" t="b">
        <v>1</v>
      </c>
      <c r="U101" s="36"/>
      <c r="V101" s="36"/>
      <c r="W101" s="9"/>
      <c r="X101" s="8"/>
      <c r="Y101" s="8"/>
      <c r="Z101" s="8"/>
      <c r="AA101" s="8"/>
      <c r="AB101" s="8"/>
      <c r="AC101" s="8"/>
      <c r="AD101" s="8"/>
      <c r="AE101" s="8"/>
      <c r="AG101" s="36"/>
      <c r="AH101" s="36"/>
      <c r="AI101" s="9"/>
      <c r="AJ101" s="8"/>
      <c r="AK101" s="8"/>
      <c r="AL101" s="8"/>
      <c r="AM101" s="8"/>
      <c r="AN101" s="8"/>
      <c r="AO101" s="8"/>
      <c r="AP101" s="8"/>
      <c r="AQ101" s="8"/>
      <c r="AS101" s="36"/>
      <c r="AT101" s="36"/>
      <c r="AU101" s="9"/>
      <c r="AV101" s="8"/>
      <c r="AW101" s="8"/>
      <c r="AX101" s="8"/>
      <c r="AY101" s="8"/>
      <c r="AZ101" s="8"/>
      <c r="BA101" s="8"/>
      <c r="BB101" s="8"/>
      <c r="BC101" s="8"/>
      <c r="CW101" s="8">
        <v>3.2957650273224046E-2</v>
      </c>
      <c r="CX101" s="36">
        <v>48.7</v>
      </c>
      <c r="CY101" s="36">
        <v>51.710546796341177</v>
      </c>
      <c r="CZ101" s="36">
        <v>52.279265682865564</v>
      </c>
      <c r="DA101" s="36">
        <v>2.319934410891658</v>
      </c>
      <c r="DB101" s="36">
        <f ca="1"/>
        <v>54.684374852368066</v>
      </c>
      <c r="DC101" s="36">
        <f ca="1"/>
        <v>54.805763552617229</v>
      </c>
      <c r="DD101" s="36">
        <v>44.244941149676954</v>
      </c>
      <c r="DE101" s="36">
        <f ca="1"/>
        <v>59.224663093877751</v>
      </c>
      <c r="DF101" s="36">
        <v>50.545764845712029</v>
      </c>
    </row>
    <row r="102" spans="1:110" x14ac:dyDescent="0.25">
      <c r="A102" s="45">
        <v>74.400000000000006</v>
      </c>
      <c r="B102" s="47" t="b">
        <v>1</v>
      </c>
      <c r="U102" s="36"/>
      <c r="V102" s="36"/>
      <c r="W102" s="9"/>
      <c r="X102" s="8"/>
      <c r="Y102" s="8"/>
      <c r="Z102" s="8"/>
      <c r="AA102" s="8"/>
      <c r="AB102" s="8"/>
      <c r="AC102" s="8"/>
      <c r="AD102" s="8"/>
      <c r="AE102" s="8"/>
      <c r="AG102" s="36"/>
      <c r="AH102" s="36"/>
      <c r="AI102" s="9"/>
      <c r="AJ102" s="8"/>
      <c r="AK102" s="8"/>
      <c r="AL102" s="8"/>
      <c r="AM102" s="8"/>
      <c r="AN102" s="8"/>
      <c r="AO102" s="8"/>
      <c r="AP102" s="8"/>
      <c r="AQ102" s="8"/>
      <c r="AS102" s="36"/>
      <c r="AT102" s="36"/>
      <c r="AU102" s="9"/>
      <c r="AV102" s="8"/>
      <c r="AW102" s="8"/>
      <c r="AX102" s="8"/>
      <c r="AY102" s="8"/>
      <c r="AZ102" s="8"/>
      <c r="BA102" s="8"/>
      <c r="BB102" s="8"/>
      <c r="BC102" s="8"/>
      <c r="CW102" s="8">
        <v>3.3299180327868855E-2</v>
      </c>
      <c r="CX102" s="36">
        <v>48.8</v>
      </c>
      <c r="CY102" s="36">
        <v>51.754588083156406</v>
      </c>
      <c r="CZ102" s="36">
        <v>52.314830541829366</v>
      </c>
      <c r="DA102" s="36">
        <v>2.3443868773041494</v>
      </c>
      <c r="DB102" s="36">
        <f ca="1"/>
        <v>54.749065558232566</v>
      </c>
      <c r="DC102" s="36">
        <f ca="1"/>
        <v>54.84029405197073</v>
      </c>
      <c r="DD102" s="36">
        <v>44.286272903747239</v>
      </c>
      <c r="DE102" s="36">
        <f ca="1"/>
        <v>59.261100900970931</v>
      </c>
      <c r="DF102" s="36">
        <v>50.588517557254114</v>
      </c>
    </row>
    <row r="103" spans="1:110" x14ac:dyDescent="0.25">
      <c r="A103" s="45">
        <v>74.400000000000006</v>
      </c>
      <c r="B103" s="47" t="b">
        <v>1</v>
      </c>
      <c r="U103" s="36"/>
      <c r="V103" s="36"/>
      <c r="W103" s="9"/>
      <c r="X103" s="8"/>
      <c r="Y103" s="8"/>
      <c r="Z103" s="8"/>
      <c r="AA103" s="8"/>
      <c r="AB103" s="8"/>
      <c r="AC103" s="8"/>
      <c r="AD103" s="8"/>
      <c r="AE103" s="8"/>
      <c r="AG103" s="36"/>
      <c r="AH103" s="36"/>
      <c r="AI103" s="9"/>
      <c r="AJ103" s="8"/>
      <c r="AK103" s="8"/>
      <c r="AL103" s="8"/>
      <c r="AM103" s="8"/>
      <c r="AN103" s="8"/>
      <c r="AO103" s="8"/>
      <c r="AP103" s="8"/>
      <c r="AQ103" s="8"/>
      <c r="AS103" s="36"/>
      <c r="AT103" s="36"/>
      <c r="AU103" s="9"/>
      <c r="AV103" s="8"/>
      <c r="AW103" s="8"/>
      <c r="AX103" s="8"/>
      <c r="AY103" s="8"/>
      <c r="AZ103" s="8"/>
      <c r="BA103" s="8"/>
      <c r="BB103" s="8"/>
      <c r="BC103" s="8"/>
      <c r="CW103" s="8">
        <v>3.3640710382513664E-2</v>
      </c>
      <c r="CX103" s="36">
        <v>48.9</v>
      </c>
      <c r="CY103" s="36">
        <v>51.798258918654028</v>
      </c>
      <c r="CZ103" s="36">
        <v>52.350120138396662</v>
      </c>
      <c r="DA103" s="36">
        <v>2.3688479841643244</v>
      </c>
      <c r="DB103" s="36">
        <f ca="1"/>
        <v>54.813182899509783</v>
      </c>
      <c r="DC103" s="36">
        <f ca="1"/>
        <v>54.874548714086316</v>
      </c>
      <c r="DD103" s="36">
        <v>44.327393238036215</v>
      </c>
      <c r="DE103" s="36">
        <f ca="1"/>
        <v>59.297245493448543</v>
      </c>
      <c r="DF103" s="36">
        <v>50.630975274471233</v>
      </c>
    </row>
    <row r="104" spans="1:110" x14ac:dyDescent="0.25">
      <c r="A104" s="45">
        <v>73.900000000000006</v>
      </c>
      <c r="B104" s="47" t="b">
        <v>1</v>
      </c>
      <c r="U104" s="36"/>
      <c r="V104" s="36"/>
      <c r="W104" s="9"/>
      <c r="X104" s="8"/>
      <c r="Y104" s="8"/>
      <c r="Z104" s="8"/>
      <c r="AA104" s="8"/>
      <c r="AB104" s="8"/>
      <c r="AC104" s="8"/>
      <c r="AD104" s="8"/>
      <c r="AE104" s="8"/>
      <c r="AG104" s="36"/>
      <c r="AH104" s="36"/>
      <c r="AI104" s="9"/>
      <c r="AJ104" s="8"/>
      <c r="AK104" s="8"/>
      <c r="AL104" s="8"/>
      <c r="AM104" s="8"/>
      <c r="AN104" s="8"/>
      <c r="AO104" s="8"/>
      <c r="AP104" s="8"/>
      <c r="AQ104" s="8"/>
      <c r="AS104" s="36"/>
      <c r="AT104" s="36"/>
      <c r="AU104" s="9"/>
      <c r="AV104" s="8"/>
      <c r="AW104" s="8"/>
      <c r="AX104" s="8"/>
      <c r="AY104" s="8"/>
      <c r="AZ104" s="8"/>
      <c r="BA104" s="8"/>
      <c r="BB104" s="8"/>
      <c r="BC104" s="8"/>
      <c r="CW104" s="8">
        <v>3.3982240437158473E-2</v>
      </c>
      <c r="CX104" s="36">
        <v>48.9</v>
      </c>
      <c r="CY104" s="36">
        <v>51.84156638599481</v>
      </c>
      <c r="CZ104" s="36">
        <v>52.385139612551725</v>
      </c>
      <c r="DA104" s="36">
        <v>2.3933177375806491</v>
      </c>
      <c r="DB104" s="36">
        <f ca="1"/>
        <v>54.876737834724757</v>
      </c>
      <c r="DC104" s="36">
        <f ca="1"/>
        <v>54.908532730545879</v>
      </c>
      <c r="DD104" s="36">
        <v>44.368305364087306</v>
      </c>
      <c r="DE104" s="36">
        <f ca="1"/>
        <v>59.333102303077354</v>
      </c>
      <c r="DF104" s="36">
        <v>50.67314312147608</v>
      </c>
    </row>
    <row r="105" spans="1:110" x14ac:dyDescent="0.25">
      <c r="A105" s="45">
        <v>73.5</v>
      </c>
      <c r="B105" s="47" t="b">
        <v>1</v>
      </c>
      <c r="U105" s="36"/>
      <c r="V105" s="36"/>
      <c r="W105" s="9"/>
      <c r="X105" s="8"/>
      <c r="Y105" s="8"/>
      <c r="Z105" s="8"/>
      <c r="AA105" s="8"/>
      <c r="AB105" s="8"/>
      <c r="AC105" s="8"/>
      <c r="AD105" s="8"/>
      <c r="AE105" s="8"/>
      <c r="AG105" s="36"/>
      <c r="AH105" s="36"/>
      <c r="AI105" s="9"/>
      <c r="AJ105" s="8"/>
      <c r="AK105" s="8"/>
      <c r="AL105" s="8"/>
      <c r="AM105" s="8"/>
      <c r="AN105" s="8"/>
      <c r="AO105" s="8"/>
      <c r="AP105" s="8"/>
      <c r="AQ105" s="8"/>
      <c r="AS105" s="36"/>
      <c r="AT105" s="36"/>
      <c r="AU105" s="9"/>
      <c r="AV105" s="8"/>
      <c r="AW105" s="8"/>
      <c r="AX105" s="8"/>
      <c r="AY105" s="8"/>
      <c r="AZ105" s="8"/>
      <c r="BA105" s="8"/>
      <c r="BB105" s="8"/>
      <c r="BC105" s="8"/>
      <c r="CW105" s="8">
        <v>3.4323770491803282E-2</v>
      </c>
      <c r="CX105" s="36">
        <v>49</v>
      </c>
      <c r="CY105" s="36">
        <v>51.884517363048175</v>
      </c>
      <c r="CZ105" s="36">
        <v>52.419893957650018</v>
      </c>
      <c r="DA105" s="36">
        <v>2.4177961436680926</v>
      </c>
      <c r="DB105" s="36">
        <f ca="1"/>
        <v>54.939741005709493</v>
      </c>
      <c r="DC105" s="36">
        <f ca="1"/>
        <v>54.942251144036391</v>
      </c>
      <c r="DD105" s="36">
        <v>44.409012412950545</v>
      </c>
      <c r="DE105" s="36">
        <f ca="1"/>
        <v>59.368676607520101</v>
      </c>
      <c r="DF105" s="36">
        <v>50.715026082988686</v>
      </c>
    </row>
    <row r="106" spans="1:110" x14ac:dyDescent="0.25">
      <c r="A106" s="45">
        <v>73.3</v>
      </c>
      <c r="B106" s="47" t="b">
        <v>1</v>
      </c>
      <c r="U106" s="36"/>
      <c r="V106" s="36"/>
      <c r="W106" s="9"/>
      <c r="X106" s="8"/>
      <c r="Y106" s="8"/>
      <c r="Z106" s="8"/>
      <c r="AA106" s="8"/>
      <c r="AB106" s="8"/>
      <c r="AC106" s="8"/>
      <c r="AD106" s="8"/>
      <c r="AE106" s="8"/>
      <c r="AG106" s="36"/>
      <c r="AH106" s="36"/>
      <c r="AI106" s="9"/>
      <c r="AJ106" s="8"/>
      <c r="AK106" s="8"/>
      <c r="AL106" s="8"/>
      <c r="AM106" s="8"/>
      <c r="AN106" s="8"/>
      <c r="AO106" s="8"/>
      <c r="AP106" s="8"/>
      <c r="AQ106" s="8"/>
      <c r="AS106" s="36"/>
      <c r="AT106" s="36"/>
      <c r="AU106" s="9"/>
      <c r="AV106" s="8"/>
      <c r="AW106" s="8"/>
      <c r="AX106" s="8"/>
      <c r="AY106" s="8"/>
      <c r="AZ106" s="8"/>
      <c r="BA106" s="8"/>
      <c r="BB106" s="8"/>
      <c r="BC106" s="8"/>
      <c r="CW106" s="8">
        <v>3.4665300546448084E-2</v>
      </c>
      <c r="CX106" s="36">
        <v>49.1</v>
      </c>
      <c r="CY106" s="36">
        <v>51.927118530328102</v>
      </c>
      <c r="CZ106" s="36">
        <v>52.454388026022073</v>
      </c>
      <c r="DA106" s="36">
        <v>2.4422832085481159</v>
      </c>
      <c r="DB106" s="36">
        <f ca="1"/>
        <v>55.002202749801313</v>
      </c>
      <c r="DC106" s="36">
        <f ca="1"/>
        <v>54.975708854062056</v>
      </c>
      <c r="DD106" s="36">
        <v>44.449517437979026</v>
      </c>
      <c r="DE106" s="36">
        <f ca="1"/>
        <v>59.40397353619602</v>
      </c>
      <c r="DF106" s="36">
        <v>50.756629009475432</v>
      </c>
    </row>
    <row r="107" spans="1:110" x14ac:dyDescent="0.25">
      <c r="A107" s="45">
        <v>73.2</v>
      </c>
      <c r="B107" s="47" t="b">
        <v>1</v>
      </c>
      <c r="U107" s="36"/>
      <c r="V107" s="36"/>
      <c r="W107" s="9"/>
      <c r="X107" s="8"/>
      <c r="Y107" s="8"/>
      <c r="Z107" s="8"/>
      <c r="AA107" s="8"/>
      <c r="AB107" s="8"/>
      <c r="AC107" s="8"/>
      <c r="AD107" s="8"/>
      <c r="AE107" s="8"/>
      <c r="AG107" s="36"/>
      <c r="AH107" s="36"/>
      <c r="AI107" s="9"/>
      <c r="AJ107" s="8"/>
      <c r="AK107" s="8"/>
      <c r="AL107" s="8"/>
      <c r="AM107" s="8"/>
      <c r="AN107" s="8"/>
      <c r="AO107" s="8"/>
      <c r="AP107" s="8"/>
      <c r="AQ107" s="8"/>
      <c r="AS107" s="36"/>
      <c r="AT107" s="36"/>
      <c r="AU107" s="9"/>
      <c r="AV107" s="8"/>
      <c r="AW107" s="8"/>
      <c r="AX107" s="8"/>
      <c r="AY107" s="8"/>
      <c r="AZ107" s="8"/>
      <c r="BA107" s="8"/>
      <c r="BB107" s="8"/>
      <c r="BC107" s="8"/>
      <c r="CW107" s="8">
        <v>3.5006830601092893E-2</v>
      </c>
      <c r="CX107" s="36">
        <v>49.2</v>
      </c>
      <c r="CY107" s="36">
        <v>51.969376378547061</v>
      </c>
      <c r="CZ107" s="36">
        <v>52.488626534309844</v>
      </c>
      <c r="DA107" s="36">
        <v>2.4667789383486509</v>
      </c>
      <c r="DB107" s="36">
        <f ca="1"/>
        <v>55.064133111456115</v>
      </c>
      <c r="DC107" s="36">
        <f ca="1"/>
        <v>55.008910622383176</v>
      </c>
      <c r="DD107" s="36">
        <v>44.489823417501675</v>
      </c>
      <c r="DE107" s="36">
        <f ca="1"/>
        <v>59.438998075862941</v>
      </c>
      <c r="DF107" s="36">
        <v>50.797956622049902</v>
      </c>
    </row>
    <row r="108" spans="1:110" x14ac:dyDescent="0.25">
      <c r="A108" s="45">
        <v>73.5</v>
      </c>
      <c r="B108" s="47" t="b">
        <v>1</v>
      </c>
      <c r="U108" s="36"/>
      <c r="V108" s="36"/>
      <c r="W108" s="9"/>
      <c r="X108" s="8"/>
      <c r="Y108" s="8"/>
      <c r="Z108" s="8"/>
      <c r="AA108" s="8"/>
      <c r="AB108" s="8"/>
      <c r="AC108" s="8"/>
      <c r="AD108" s="8"/>
      <c r="AE108" s="8"/>
      <c r="AG108" s="36"/>
      <c r="AH108" s="36"/>
      <c r="AI108" s="9"/>
      <c r="AJ108" s="8"/>
      <c r="AK108" s="8"/>
      <c r="AL108" s="8"/>
      <c r="AM108" s="8"/>
      <c r="AN108" s="8"/>
      <c r="AO108" s="8"/>
      <c r="AP108" s="8"/>
      <c r="AQ108" s="8"/>
      <c r="AS108" s="36"/>
      <c r="AT108" s="36"/>
      <c r="AU108" s="9"/>
      <c r="AV108" s="8"/>
      <c r="AW108" s="8"/>
      <c r="AX108" s="8"/>
      <c r="AY108" s="8"/>
      <c r="AZ108" s="8"/>
      <c r="BA108" s="8"/>
      <c r="BB108" s="8"/>
      <c r="BC108" s="8"/>
      <c r="CW108" s="8">
        <v>3.5348360655737703E-2</v>
      </c>
      <c r="CX108" s="36">
        <v>49.2</v>
      </c>
      <c r="CY108" s="36">
        <v>52.011297215810053</v>
      </c>
      <c r="CZ108" s="36">
        <v>52.522614068551356</v>
      </c>
      <c r="DA108" s="36">
        <v>2.491283339204164</v>
      </c>
      <c r="DB108" s="36">
        <f ca="1"/>
        <v>55.12554185331053</v>
      </c>
      <c r="DC108" s="36">
        <f ca="1"/>
        <v>55.041861078197392</v>
      </c>
      <c r="DD108" s="36">
        <v>44.529933257378943</v>
      </c>
      <c r="DE108" s="36">
        <f ca="1"/>
        <v>59.473755075937049</v>
      </c>
      <c r="DF108" s="36">
        <v>50.839013517148885</v>
      </c>
    </row>
    <row r="109" spans="1:110" x14ac:dyDescent="0.25">
      <c r="A109" s="45">
        <v>72.900000000000006</v>
      </c>
      <c r="B109" s="47" t="b">
        <v>1</v>
      </c>
      <c r="U109" s="36"/>
      <c r="V109" s="36"/>
      <c r="W109" s="9"/>
      <c r="X109" s="8"/>
      <c r="Y109" s="8"/>
      <c r="Z109" s="8"/>
      <c r="AA109" s="8"/>
      <c r="AB109" s="8"/>
      <c r="AC109" s="8"/>
      <c r="AD109" s="8"/>
      <c r="AE109" s="8"/>
      <c r="AG109" s="36"/>
      <c r="AH109" s="36"/>
      <c r="AI109" s="9"/>
      <c r="AJ109" s="8"/>
      <c r="AK109" s="8"/>
      <c r="AL109" s="8"/>
      <c r="AM109" s="8"/>
      <c r="AN109" s="8"/>
      <c r="AO109" s="8"/>
      <c r="AP109" s="8"/>
      <c r="AQ109" s="8"/>
      <c r="AS109" s="36"/>
      <c r="AT109" s="36"/>
      <c r="AU109" s="9"/>
      <c r="AV109" s="8"/>
      <c r="AW109" s="8"/>
      <c r="AX109" s="8"/>
      <c r="AY109" s="8"/>
      <c r="AZ109" s="8"/>
      <c r="BA109" s="8"/>
      <c r="BB109" s="8"/>
      <c r="BC109" s="8"/>
      <c r="CW109" s="8">
        <v>3.5689890710382512E-2</v>
      </c>
      <c r="CX109" s="36">
        <v>49.2</v>
      </c>
      <c r="CY109" s="36">
        <v>52.05288717446912</v>
      </c>
      <c r="CZ109" s="36">
        <v>52.55635508902715</v>
      </c>
      <c r="DA109" s="36">
        <v>2.5157964172556366</v>
      </c>
      <c r="DB109" s="36">
        <f ca="1"/>
        <v>55.186438466723565</v>
      </c>
      <c r="DC109" s="36">
        <f ca="1"/>
        <v>55.074564723077835</v>
      </c>
      <c r="DD109" s="36">
        <v>44.569849793447673</v>
      </c>
      <c r="DE109" s="36">
        <f ca="1"/>
        <v>59.508249253564742</v>
      </c>
      <c r="DF109" s="36">
        <v>50.879804170995882</v>
      </c>
    </row>
    <row r="110" spans="1:110" x14ac:dyDescent="0.25">
      <c r="A110" s="45">
        <v>73</v>
      </c>
      <c r="B110" s="47" t="b">
        <v>1</v>
      </c>
      <c r="U110" s="36"/>
      <c r="V110" s="36"/>
      <c r="W110" s="9"/>
      <c r="X110" s="8"/>
      <c r="Y110" s="8"/>
      <c r="Z110" s="8"/>
      <c r="AA110" s="8"/>
      <c r="AB110" s="8"/>
      <c r="AC110" s="8"/>
      <c r="AD110" s="8"/>
      <c r="AE110" s="8"/>
      <c r="AG110" s="36"/>
      <c r="AH110" s="36"/>
      <c r="AI110" s="9"/>
      <c r="AJ110" s="8"/>
      <c r="AK110" s="8"/>
      <c r="AL110" s="8"/>
      <c r="AM110" s="8"/>
      <c r="AN110" s="8"/>
      <c r="AO110" s="8"/>
      <c r="AP110" s="8"/>
      <c r="AQ110" s="8"/>
      <c r="AS110" s="36"/>
      <c r="AT110" s="36"/>
      <c r="AU110" s="9"/>
      <c r="AV110" s="8"/>
      <c r="AW110" s="8"/>
      <c r="AX110" s="8"/>
      <c r="AY110" s="8"/>
      <c r="AZ110" s="8"/>
      <c r="BA110" s="8"/>
      <c r="BB110" s="8"/>
      <c r="BC110" s="8"/>
      <c r="CW110" s="8">
        <v>3.6031420765027321E-2</v>
      </c>
      <c r="CX110" s="36">
        <v>49.3</v>
      </c>
      <c r="CY110" s="36">
        <v>52.094152217657417</v>
      </c>
      <c r="CZ110" s="36">
        <v>52.589853934882484</v>
      </c>
      <c r="DA110" s="36">
        <v>2.5403181786505531</v>
      </c>
      <c r="DB110" s="36">
        <f ca="1"/>
        <v>55.246832181827401</v>
      </c>
      <c r="DC110" s="36">
        <f ca="1"/>
        <v>55.107025935681826</v>
      </c>
      <c r="DD110" s="36">
        <v>44.609575793860913</v>
      </c>
      <c r="DE110" s="36">
        <f ca="1"/>
        <v>59.542485198460568</v>
      </c>
      <c r="DF110" s="36">
        <v>50.920332943863741</v>
      </c>
    </row>
    <row r="111" spans="1:110" x14ac:dyDescent="0.25">
      <c r="A111" s="45">
        <v>73</v>
      </c>
      <c r="B111" s="47" t="b">
        <v>1</v>
      </c>
      <c r="U111" s="36"/>
      <c r="V111" s="36"/>
      <c r="W111" s="9"/>
      <c r="X111" s="8"/>
      <c r="Y111" s="8"/>
      <c r="Z111" s="8"/>
      <c r="AA111" s="8"/>
      <c r="AB111" s="8"/>
      <c r="AC111" s="8"/>
      <c r="AD111" s="8"/>
      <c r="AE111" s="8"/>
      <c r="AG111" s="36"/>
      <c r="AH111" s="36"/>
      <c r="AI111" s="9"/>
      <c r="AJ111" s="8"/>
      <c r="AK111" s="8"/>
      <c r="AL111" s="8"/>
      <c r="AM111" s="8"/>
      <c r="AN111" s="8"/>
      <c r="AO111" s="8"/>
      <c r="AP111" s="8"/>
      <c r="AQ111" s="8"/>
      <c r="AS111" s="36"/>
      <c r="AT111" s="36"/>
      <c r="AU111" s="9"/>
      <c r="AV111" s="8"/>
      <c r="AW111" s="8"/>
      <c r="AX111" s="8"/>
      <c r="AY111" s="8"/>
      <c r="AZ111" s="8"/>
      <c r="BA111" s="8"/>
      <c r="BB111" s="8"/>
      <c r="BC111" s="8"/>
      <c r="CW111" s="8">
        <v>3.637295081967213E-2</v>
      </c>
      <c r="CX111" s="36">
        <v>49.3</v>
      </c>
      <c r="CY111" s="36">
        <v>52.135098145520779</v>
      </c>
      <c r="CZ111" s="36">
        <v>52.623114828537361</v>
      </c>
      <c r="DA111" s="36">
        <v>2.5648486295429644</v>
      </c>
      <c r="DB111" s="36">
        <f ca="1"/>
        <v>55.306731977114531</v>
      </c>
      <c r="DC111" s="36">
        <f ca="1"/>
        <v>55.139248976242875</v>
      </c>
      <c r="DD111" s="36">
        <v>44.649113961328133</v>
      </c>
      <c r="DE111" s="36">
        <f ca="1"/>
        <v>59.576467377524224</v>
      </c>
      <c r="DF111" s="36">
        <v>50.960604084147221</v>
      </c>
    </row>
    <row r="112" spans="1:110" x14ac:dyDescent="0.25">
      <c r="A112" s="45">
        <v>72.7</v>
      </c>
      <c r="B112" s="47" t="b">
        <v>1</v>
      </c>
      <c r="U112" s="36"/>
      <c r="V112" s="36"/>
      <c r="W112" s="9"/>
      <c r="X112" s="8"/>
      <c r="Y112" s="8"/>
      <c r="Z112" s="8"/>
      <c r="AA112" s="8"/>
      <c r="AB112" s="8"/>
      <c r="AC112" s="8"/>
      <c r="AD112" s="8"/>
      <c r="AE112" s="8"/>
      <c r="AG112" s="36"/>
      <c r="AH112" s="36"/>
      <c r="AI112" s="9"/>
      <c r="AJ112" s="8"/>
      <c r="AK112" s="8"/>
      <c r="AL112" s="8"/>
      <c r="AM112" s="8"/>
      <c r="AN112" s="8"/>
      <c r="AO112" s="8"/>
      <c r="AP112" s="8"/>
      <c r="AQ112" s="8"/>
      <c r="AS112" s="36"/>
      <c r="AT112" s="36"/>
      <c r="AU112" s="9"/>
      <c r="AV112" s="8"/>
      <c r="AW112" s="8"/>
      <c r="AX112" s="8"/>
      <c r="AY112" s="8"/>
      <c r="AZ112" s="8"/>
      <c r="BA112" s="8"/>
      <c r="BB112" s="8"/>
      <c r="BC112" s="8"/>
      <c r="CW112" s="8">
        <v>3.6714480874316939E-2</v>
      </c>
      <c r="CX112" s="36">
        <v>49.4</v>
      </c>
      <c r="CY112" s="36">
        <v>52.175730601163494</v>
      </c>
      <c r="CZ112" s="36">
        <v>52.656141879895905</v>
      </c>
      <c r="DA112" s="36">
        <v>2.5893877760934343</v>
      </c>
      <c r="DB112" s="36">
        <f ca="1"/>
        <v>55.366146588586425</v>
      </c>
      <c r="DC112" s="36">
        <f ca="1"/>
        <v>55.171237990857911</v>
      </c>
      <c r="DD112" s="36">
        <v>44.688466935261062</v>
      </c>
      <c r="DE112" s="36">
        <f ca="1"/>
        <v>59.610200139248377</v>
      </c>
      <c r="DF112" s="36">
        <v>51.000621732255745</v>
      </c>
    </row>
    <row r="113" spans="1:110" x14ac:dyDescent="0.25">
      <c r="A113" s="45">
        <v>72.599999999999994</v>
      </c>
      <c r="B113" s="47" t="b">
        <v>1</v>
      </c>
      <c r="U113" s="36"/>
      <c r="V113" s="36"/>
      <c r="W113" s="9"/>
      <c r="X113" s="8"/>
      <c r="Y113" s="8"/>
      <c r="Z113" s="8"/>
      <c r="AA113" s="8"/>
      <c r="AB113" s="8"/>
      <c r="AC113" s="8"/>
      <c r="AD113" s="8"/>
      <c r="AE113" s="8"/>
      <c r="AG113" s="36"/>
      <c r="AH113" s="36"/>
      <c r="AI113" s="9"/>
      <c r="AJ113" s="8"/>
      <c r="AK113" s="8"/>
      <c r="AL113" s="8"/>
      <c r="AM113" s="8"/>
      <c r="AN113" s="8"/>
      <c r="AO113" s="8"/>
      <c r="AP113" s="8"/>
      <c r="AQ113" s="8"/>
      <c r="AS113" s="36"/>
      <c r="AT113" s="36"/>
      <c r="AU113" s="9"/>
      <c r="AV113" s="8"/>
      <c r="AW113" s="8"/>
      <c r="AX113" s="8"/>
      <c r="AY113" s="8"/>
      <c r="AZ113" s="8"/>
      <c r="BA113" s="8"/>
      <c r="BB113" s="8"/>
      <c r="BC113" s="8"/>
      <c r="CW113" s="8">
        <v>3.7056010928961748E-2</v>
      </c>
      <c r="CX113" s="36">
        <v>49.4</v>
      </c>
      <c r="CY113" s="36">
        <v>52.216055076323848</v>
      </c>
      <c r="CZ113" s="36">
        <v>52.688939090366496</v>
      </c>
      <c r="DA113" s="36">
        <v>2.613935624469105</v>
      </c>
      <c r="DB113" s="36">
        <f ca="1"/>
        <v>55.425084518488298</v>
      </c>
      <c r="DC113" s="36">
        <f ca="1"/>
        <v>55.202997015580721</v>
      </c>
      <c r="DD113" s="36">
        <v>44.727637293829815</v>
      </c>
      <c r="DE113" s="36">
        <f ca="1"/>
        <v>59.643687717928984</v>
      </c>
      <c r="DF113" s="36">
        <v>51.040389924335763</v>
      </c>
    </row>
    <row r="114" spans="1:110" x14ac:dyDescent="0.25">
      <c r="A114" s="45">
        <v>72.599999999999994</v>
      </c>
      <c r="B114" s="47" t="b">
        <v>1</v>
      </c>
      <c r="U114" s="36"/>
      <c r="V114" s="36"/>
      <c r="W114" s="9"/>
      <c r="X114" s="8"/>
      <c r="Y114" s="8"/>
      <c r="Z114" s="8"/>
      <c r="AA114" s="8"/>
      <c r="AB114" s="8"/>
      <c r="AC114" s="8"/>
      <c r="AD114" s="8"/>
      <c r="AE114" s="8"/>
      <c r="AG114" s="36"/>
      <c r="AH114" s="36"/>
      <c r="AI114" s="9"/>
      <c r="AJ114" s="8"/>
      <c r="AK114" s="8"/>
      <c r="AL114" s="8"/>
      <c r="AM114" s="8"/>
      <c r="AN114" s="8"/>
      <c r="AO114" s="8"/>
      <c r="AP114" s="8"/>
      <c r="AQ114" s="8"/>
      <c r="AS114" s="36"/>
      <c r="AT114" s="36"/>
      <c r="AU114" s="9"/>
      <c r="AV114" s="8"/>
      <c r="AW114" s="8"/>
      <c r="AX114" s="8"/>
      <c r="AY114" s="8"/>
      <c r="AZ114" s="8"/>
      <c r="BA114" s="8"/>
      <c r="BB114" s="8"/>
      <c r="BC114" s="8"/>
      <c r="CW114" s="8">
        <v>3.7397540983606557E-2</v>
      </c>
      <c r="CX114" s="36">
        <v>49.4</v>
      </c>
      <c r="CY114" s="36">
        <v>52.2560769167942</v>
      </c>
      <c r="CZ114" s="36">
        <v>52.721510356702161</v>
      </c>
      <c r="DA114" s="36">
        <v>2.6384921808436794</v>
      </c>
      <c r="DB114" s="36">
        <f ca="1"/>
        <v>55.483554043651651</v>
      </c>
      <c r="DC114" s="36">
        <f ca="1"/>
        <v>55.234529980332397</v>
      </c>
      <c r="DD114" s="36">
        <v>44.766627555934043</v>
      </c>
      <c r="DE114" s="36">
        <f ca="1"/>
        <v>59.676934237688442</v>
      </c>
      <c r="DF114" s="36">
        <v>51.0799125958318</v>
      </c>
    </row>
    <row r="115" spans="1:110" x14ac:dyDescent="0.25">
      <c r="A115" s="45">
        <v>72</v>
      </c>
      <c r="B115" s="47" t="b">
        <v>1</v>
      </c>
      <c r="U115" s="36"/>
      <c r="V115" s="36"/>
      <c r="W115" s="9"/>
      <c r="X115" s="8"/>
      <c r="Y115" s="8"/>
      <c r="Z115" s="8"/>
      <c r="AA115" s="8"/>
      <c r="AB115" s="8"/>
      <c r="AC115" s="8"/>
      <c r="AD115" s="8"/>
      <c r="AE115" s="8"/>
      <c r="AG115" s="36"/>
      <c r="AH115" s="36"/>
      <c r="AI115" s="9"/>
      <c r="AJ115" s="8"/>
      <c r="AK115" s="8"/>
      <c r="AL115" s="8"/>
      <c r="AM115" s="8"/>
      <c r="AN115" s="8"/>
      <c r="AO115" s="8"/>
      <c r="AP115" s="8"/>
      <c r="AQ115" s="8"/>
      <c r="AS115" s="36"/>
      <c r="AT115" s="36"/>
      <c r="AU115" s="9"/>
      <c r="AV115" s="8"/>
      <c r="AW115" s="8"/>
      <c r="AX115" s="8"/>
      <c r="AY115" s="8"/>
      <c r="AZ115" s="8"/>
      <c r="BA115" s="8"/>
      <c r="BB115" s="8"/>
      <c r="BC115" s="8"/>
      <c r="CW115" s="8">
        <v>3.7739071038251366E-2</v>
      </c>
      <c r="CX115" s="36">
        <v>49.5</v>
      </c>
      <c r="CY115" s="36">
        <v>52.295801327599222</v>
      </c>
      <c r="CZ115" s="36">
        <v>52.753859474671529</v>
      </c>
      <c r="DA115" s="36">
        <v>2.663057451397413</v>
      </c>
      <c r="DB115" s="36">
        <f ca="1"/>
        <v>55.541563223466007</v>
      </c>
      <c r="DC115" s="36">
        <f ca="1"/>
        <v>55.265840712638209</v>
      </c>
      <c r="DD115" s="36">
        <v>44.805440183093125</v>
      </c>
      <c r="DE115" s="36">
        <f ca="1"/>
        <v>59.709943716321703</v>
      </c>
      <c r="DF115" s="36">
        <v>51.119193584894525</v>
      </c>
    </row>
    <row r="116" spans="1:110" x14ac:dyDescent="0.25">
      <c r="A116" s="45">
        <v>82.8</v>
      </c>
      <c r="B116" s="47" t="b">
        <v>1</v>
      </c>
      <c r="U116" s="36"/>
      <c r="V116" s="36"/>
      <c r="W116" s="9"/>
      <c r="X116" s="8"/>
      <c r="Y116" s="8"/>
      <c r="Z116" s="8"/>
      <c r="AA116" s="8"/>
      <c r="AB116" s="8"/>
      <c r="AC116" s="8"/>
      <c r="AD116" s="8"/>
      <c r="AE116" s="8"/>
      <c r="AG116" s="36"/>
      <c r="AH116" s="36"/>
      <c r="AI116" s="9"/>
      <c r="AJ116" s="8"/>
      <c r="AK116" s="8"/>
      <c r="AL116" s="8"/>
      <c r="AM116" s="8"/>
      <c r="AN116" s="8"/>
      <c r="AO116" s="8"/>
      <c r="AP116" s="8"/>
      <c r="AQ116" s="8"/>
      <c r="AS116" s="36"/>
      <c r="AT116" s="36"/>
      <c r="AU116" s="9"/>
      <c r="AV116" s="8"/>
      <c r="AW116" s="8"/>
      <c r="AX116" s="8"/>
      <c r="AY116" s="8"/>
      <c r="AZ116" s="8"/>
      <c r="BA116" s="8"/>
      <c r="BB116" s="8"/>
      <c r="BC116" s="8"/>
      <c r="CW116" s="8">
        <v>3.8080601092896176E-2</v>
      </c>
      <c r="CX116" s="36">
        <v>49.6</v>
      </c>
      <c r="CY116" s="36">
        <v>52.335233377945251</v>
      </c>
      <c r="CZ116" s="36">
        <v>52.785990142568622</v>
      </c>
      <c r="DA116" s="36">
        <v>2.687631442317163</v>
      </c>
      <c r="DB116" s="36">
        <f ca="1"/>
        <v>55.599119907499556</v>
      </c>
      <c r="DC116" s="36">
        <f ca="1"/>
        <v>55.296932941200353</v>
      </c>
      <c r="DD116" s="36">
        <v>44.844077581259711</v>
      </c>
      <c r="DE116" s="36">
        <f ca="1"/>
        <v>59.742720068974492</v>
      </c>
      <c r="DF116" s="36">
        <v>51.158236635643682</v>
      </c>
    </row>
    <row r="117" spans="1:110" x14ac:dyDescent="0.25">
      <c r="A117" s="45">
        <v>82.7</v>
      </c>
      <c r="B117" s="47" t="b">
        <v>1</v>
      </c>
      <c r="U117" s="36"/>
      <c r="V117" s="36"/>
      <c r="W117" s="9"/>
      <c r="X117" s="8"/>
      <c r="Y117" s="8"/>
      <c r="Z117" s="8"/>
      <c r="AA117" s="8"/>
      <c r="AB117" s="8"/>
      <c r="AC117" s="8"/>
      <c r="AD117" s="8"/>
      <c r="AE117" s="8"/>
      <c r="AG117" s="36"/>
      <c r="AH117" s="36"/>
      <c r="AI117" s="9"/>
      <c r="AJ117" s="8"/>
      <c r="AK117" s="8"/>
      <c r="AL117" s="8"/>
      <c r="AM117" s="8"/>
      <c r="AN117" s="8"/>
      <c r="AO117" s="8"/>
      <c r="AP117" s="8"/>
      <c r="AQ117" s="8"/>
      <c r="AS117" s="36"/>
      <c r="AT117" s="36"/>
      <c r="AU117" s="9"/>
      <c r="AV117" s="8"/>
      <c r="AW117" s="8"/>
      <c r="AX117" s="8"/>
      <c r="AY117" s="8"/>
      <c r="AZ117" s="8"/>
      <c r="BA117" s="8"/>
      <c r="BB117" s="8"/>
      <c r="BC117" s="8"/>
      <c r="CW117" s="8">
        <v>3.8422131147540985E-2</v>
      </c>
      <c r="CX117" s="36">
        <v>49.6</v>
      </c>
      <c r="CY117" s="36">
        <v>52.374378005952764</v>
      </c>
      <c r="CZ117" s="36">
        <v>52.817905964570436</v>
      </c>
      <c r="DA117" s="36">
        <v>2.71221415979638</v>
      </c>
      <c r="DB117" s="36">
        <f ca="1"/>
        <v>55.656231742786872</v>
      </c>
      <c r="DC117" s="36">
        <f ca="1"/>
        <v>55.327810299315068</v>
      </c>
      <c r="DD117" s="36">
        <v>44.882542102560052</v>
      </c>
      <c r="DE117" s="36">
        <f ca="1"/>
        <v>59.775267111662544</v>
      </c>
      <c r="DF117" s="36">
        <v>51.197045401293451</v>
      </c>
    </row>
    <row r="118" spans="1:110" x14ac:dyDescent="0.25">
      <c r="A118" s="45">
        <v>82.5</v>
      </c>
      <c r="B118" s="47" t="b">
        <v>1</v>
      </c>
      <c r="U118" s="36"/>
      <c r="V118" s="36"/>
      <c r="W118" s="9"/>
      <c r="X118" s="8"/>
      <c r="Y118" s="8"/>
      <c r="Z118" s="8"/>
      <c r="AA118" s="8"/>
      <c r="AB118" s="8"/>
      <c r="AC118" s="8"/>
      <c r="AD118" s="8"/>
      <c r="AE118" s="8"/>
      <c r="AG118" s="36"/>
      <c r="AH118" s="36"/>
      <c r="AI118" s="9"/>
      <c r="AJ118" s="8"/>
      <c r="AK118" s="8"/>
      <c r="AL118" s="8"/>
      <c r="AM118" s="8"/>
      <c r="AN118" s="8"/>
      <c r="AO118" s="8"/>
      <c r="AP118" s="8"/>
      <c r="AQ118" s="8"/>
      <c r="AS118" s="36"/>
      <c r="AT118" s="36"/>
      <c r="AU118" s="9"/>
      <c r="AV118" s="8"/>
      <c r="AW118" s="8"/>
      <c r="AX118" s="8"/>
      <c r="AY118" s="8"/>
      <c r="AZ118" s="8"/>
      <c r="BA118" s="8"/>
      <c r="BB118" s="8"/>
      <c r="BC118" s="8"/>
      <c r="CW118" s="8">
        <v>3.8763661202185794E-2</v>
      </c>
      <c r="CX118" s="36">
        <v>49.6</v>
      </c>
      <c r="CY118" s="36">
        <v>52.413240023183405</v>
      </c>
      <c r="CZ118" s="36">
        <v>52.849610453950064</v>
      </c>
      <c r="DA118" s="36">
        <v>2.7368056100350899</v>
      </c>
      <c r="DB118" s="36">
        <f ca="1"/>
        <v>55.712906180801198</v>
      </c>
      <c r="DC118" s="36">
        <f ca="1"/>
        <v>55.358476328142267</v>
      </c>
      <c r="DD118" s="36">
        <v>44.920836046965043</v>
      </c>
      <c r="DE118" s="36">
        <f ca="1"/>
        <v>59.807588564640014</v>
      </c>
      <c r="DF118" s="36">
        <v>51.235623447147049</v>
      </c>
    </row>
    <row r="119" spans="1:110" x14ac:dyDescent="0.25">
      <c r="A119" s="45">
        <v>82.3</v>
      </c>
      <c r="B119" s="47" t="b">
        <v>1</v>
      </c>
      <c r="U119" s="36"/>
      <c r="V119" s="36"/>
      <c r="W119" s="9"/>
      <c r="X119" s="8"/>
      <c r="Y119" s="8"/>
      <c r="Z119" s="8"/>
      <c r="AA119" s="8"/>
      <c r="AB119" s="8"/>
      <c r="AC119" s="8"/>
      <c r="AD119" s="8"/>
      <c r="AE119" s="8"/>
      <c r="AG119" s="36"/>
      <c r="AH119" s="36"/>
      <c r="AI119" s="9"/>
      <c r="AJ119" s="8"/>
      <c r="AK119" s="8"/>
      <c r="AL119" s="8"/>
      <c r="AM119" s="8"/>
      <c r="AN119" s="8"/>
      <c r="AO119" s="8"/>
      <c r="AP119" s="8"/>
      <c r="AQ119" s="8"/>
      <c r="AS119" s="36"/>
      <c r="AT119" s="36"/>
      <c r="AU119" s="9"/>
      <c r="AV119" s="8"/>
      <c r="AW119" s="8"/>
      <c r="AX119" s="8"/>
      <c r="AY119" s="8"/>
      <c r="AZ119" s="8"/>
      <c r="BA119" s="8"/>
      <c r="BB119" s="8"/>
      <c r="BC119" s="8"/>
      <c r="CW119" s="8">
        <v>3.9105191256830603E-2</v>
      </c>
      <c r="CX119" s="36">
        <v>49.6</v>
      </c>
      <c r="CY119" s="36">
        <v>52.451824118972134</v>
      </c>
      <c r="CZ119" s="36">
        <v>52.881107036152571</v>
      </c>
      <c r="DA119" s="36">
        <v>2.7614057992399621</v>
      </c>
      <c r="DB119" s="36">
        <f ca="1"/>
        <v>55.769150484127913</v>
      </c>
      <c r="DC119" s="36">
        <f ca="1"/>
        <v>55.388934479835292</v>
      </c>
      <c r="DD119" s="36">
        <v>44.958961663895025</v>
      </c>
      <c r="DE119" s="36">
        <f ca="1"/>
        <v>59.839688055624791</v>
      </c>
      <c r="DF119" s="36">
        <v>51.273974253467266</v>
      </c>
    </row>
    <row r="120" spans="1:110" x14ac:dyDescent="0.25">
      <c r="A120" s="45">
        <v>82</v>
      </c>
      <c r="B120" s="47" t="b">
        <v>1</v>
      </c>
      <c r="U120" s="36"/>
      <c r="V120" s="36"/>
      <c r="W120" s="9"/>
      <c r="X120" s="8"/>
      <c r="Y120" s="8"/>
      <c r="Z120" s="8"/>
      <c r="AA120" s="8"/>
      <c r="AB120" s="8"/>
      <c r="AC120" s="8"/>
      <c r="AD120" s="8"/>
      <c r="AE120" s="8"/>
      <c r="AG120" s="36"/>
      <c r="AH120" s="36"/>
      <c r="AI120" s="9"/>
      <c r="AJ120" s="8"/>
      <c r="AK120" s="8"/>
      <c r="AL120" s="8"/>
      <c r="AM120" s="8"/>
      <c r="AN120" s="8"/>
      <c r="AO120" s="8"/>
      <c r="AP120" s="8"/>
      <c r="AQ120" s="8"/>
      <c r="AS120" s="36"/>
      <c r="AT120" s="36"/>
      <c r="AU120" s="9"/>
      <c r="AV120" s="8"/>
      <c r="AW120" s="8"/>
      <c r="AX120" s="8"/>
      <c r="AY120" s="8"/>
      <c r="AZ120" s="8"/>
      <c r="BA120" s="8"/>
      <c r="BB120" s="8"/>
      <c r="BC120" s="8"/>
      <c r="CW120" s="8">
        <v>3.9446721311475412E-2</v>
      </c>
      <c r="CX120" s="36">
        <v>49.7</v>
      </c>
      <c r="CY120" s="36">
        <v>52.490134864574529</v>
      </c>
      <c r="CZ120" s="36">
        <v>52.912399051741048</v>
      </c>
      <c r="DA120" s="36">
        <v>2.7860147336242505</v>
      </c>
      <c r="DB120" s="36">
        <f ca="1"/>
        <v>55.824971732853776</v>
      </c>
      <c r="DC120" s="36">
        <f ca="1"/>
        <v>55.41918812053796</v>
      </c>
      <c r="DD120" s="36">
        <v>44.996921153761711</v>
      </c>
      <c r="DE120" s="36">
        <f ca="1"/>
        <v>59.871569122888033</v>
      </c>
      <c r="DF120" s="36">
        <v>51.312101218229053</v>
      </c>
    </row>
    <row r="121" spans="1:110" x14ac:dyDescent="0.25">
      <c r="A121" s="45">
        <v>81.900000000000006</v>
      </c>
      <c r="B121" s="47" t="b">
        <v>1</v>
      </c>
      <c r="U121" s="36"/>
      <c r="V121" s="36"/>
      <c r="W121" s="9"/>
      <c r="X121" s="8"/>
      <c r="Y121" s="8"/>
      <c r="Z121" s="8"/>
      <c r="AA121" s="8"/>
      <c r="AB121" s="8"/>
      <c r="AC121" s="8"/>
      <c r="AD121" s="8"/>
      <c r="AE121" s="8"/>
      <c r="AG121" s="36"/>
      <c r="AH121" s="36"/>
      <c r="AI121" s="9"/>
      <c r="AJ121" s="8"/>
      <c r="AK121" s="8"/>
      <c r="AL121" s="8"/>
      <c r="AM121" s="8"/>
      <c r="AN121" s="8"/>
      <c r="AO121" s="8"/>
      <c r="AP121" s="8"/>
      <c r="AQ121" s="8"/>
      <c r="AS121" s="36"/>
      <c r="AT121" s="36"/>
      <c r="AU121" s="9"/>
      <c r="AV121" s="8"/>
      <c r="AW121" s="8"/>
      <c r="AX121" s="8"/>
      <c r="AY121" s="8"/>
      <c r="AZ121" s="8"/>
      <c r="BA121" s="8"/>
      <c r="BB121" s="8"/>
      <c r="BC121" s="8"/>
      <c r="CW121" s="8">
        <v>3.9788251366120221E-2</v>
      </c>
      <c r="CX121" s="36">
        <v>49.8</v>
      </c>
      <c r="CY121" s="36">
        <v>52.52817671713872</v>
      </c>
      <c r="CZ121" s="36">
        <v>52.943489759218927</v>
      </c>
      <c r="DA121" s="36">
        <v>2.8106324194078653</v>
      </c>
      <c r="DB121" s="36">
        <f ca="1"/>
        <v>55.880376830687261</v>
      </c>
      <c r="DC121" s="36">
        <f ca="1"/>
        <v>55.449240533255541</v>
      </c>
      <c r="DD121" s="36">
        <v>45.034716669450169</v>
      </c>
      <c r="DE121" s="36">
        <f ca="1"/>
        <v>59.903235218214689</v>
      </c>
      <c r="DF121" s="36">
        <v>51.350007659759974</v>
      </c>
    </row>
    <row r="122" spans="1:110" x14ac:dyDescent="0.25">
      <c r="A122" s="45">
        <v>81.7</v>
      </c>
      <c r="B122" s="47" t="b">
        <v>1</v>
      </c>
      <c r="U122" s="36"/>
      <c r="V122" s="36"/>
      <c r="W122" s="9"/>
      <c r="X122" s="8"/>
      <c r="Y122" s="8"/>
      <c r="Z122" s="8"/>
      <c r="AA122" s="8"/>
      <c r="AB122" s="8"/>
      <c r="AC122" s="8"/>
      <c r="AD122" s="8"/>
      <c r="AE122" s="8"/>
      <c r="AG122" s="36"/>
      <c r="AH122" s="36"/>
      <c r="AI122" s="9"/>
      <c r="AJ122" s="8"/>
      <c r="AK122" s="8"/>
      <c r="AL122" s="8"/>
      <c r="AM122" s="8"/>
      <c r="AN122" s="8"/>
      <c r="AO122" s="8"/>
      <c r="AP122" s="8"/>
      <c r="AQ122" s="8"/>
      <c r="AS122" s="36"/>
      <c r="AT122" s="36"/>
      <c r="AU122" s="9"/>
      <c r="AV122" s="8"/>
      <c r="AW122" s="8"/>
      <c r="AX122" s="8"/>
      <c r="AY122" s="8"/>
      <c r="AZ122" s="8"/>
      <c r="BA122" s="8"/>
      <c r="BB122" s="8"/>
      <c r="BC122" s="8"/>
      <c r="CW122" s="8">
        <v>4.012978142076503E-2</v>
      </c>
      <c r="CX122" s="36">
        <v>49.8</v>
      </c>
      <c r="CY122" s="36">
        <v>52.565954023510763</v>
      </c>
      <c r="CZ122" s="36">
        <v>52.974382337735243</v>
      </c>
      <c r="DA122" s="36">
        <v>2.835258862817351</v>
      </c>
      <c r="DB122" s="36">
        <f ca="1"/>
        <v>55.935372510822738</v>
      </c>
      <c r="DC122" s="36">
        <f ca="1"/>
        <v>55.479094920606101</v>
      </c>
      <c r="DD122" s="36">
        <v>45.072350317743627</v>
      </c>
      <c r="DE122" s="36">
        <f ca="1"/>
        <v>59.934689709741505</v>
      </c>
      <c r="DF122" s="36">
        <v>51.387696819274041</v>
      </c>
    </row>
    <row r="123" spans="1:110" x14ac:dyDescent="0.25">
      <c r="A123" s="45">
        <v>81.3</v>
      </c>
      <c r="B123" s="47" t="b">
        <v>1</v>
      </c>
      <c r="U123" s="36"/>
      <c r="V123" s="36"/>
      <c r="W123" s="9"/>
      <c r="X123" s="8"/>
      <c r="Y123" s="8"/>
      <c r="Z123" s="8"/>
      <c r="AA123" s="8"/>
      <c r="AB123" s="8"/>
      <c r="AC123" s="8"/>
      <c r="AD123" s="8"/>
      <c r="AE123" s="8"/>
      <c r="AG123" s="36"/>
      <c r="AH123" s="36"/>
      <c r="AI123" s="9"/>
      <c r="AJ123" s="8"/>
      <c r="AK123" s="8"/>
      <c r="AL123" s="8"/>
      <c r="AM123" s="8"/>
      <c r="AN123" s="8"/>
      <c r="AO123" s="8"/>
      <c r="AP123" s="8"/>
      <c r="AQ123" s="8"/>
      <c r="AS123" s="36"/>
      <c r="AT123" s="36"/>
      <c r="AU123" s="9"/>
      <c r="AV123" s="8"/>
      <c r="AW123" s="8"/>
      <c r="AX123" s="8"/>
      <c r="AY123" s="8"/>
      <c r="AZ123" s="8"/>
      <c r="BA123" s="8"/>
      <c r="BB123" s="8"/>
      <c r="BC123" s="8"/>
      <c r="CW123" s="8">
        <v>4.0471311475409839E-2</v>
      </c>
      <c r="CX123" s="36">
        <v>49.8</v>
      </c>
      <c r="CY123" s="36">
        <v>52.603471023881738</v>
      </c>
      <c r="CZ123" s="36">
        <v>53.005079889678321</v>
      </c>
      <c r="DA123" s="36">
        <v>2.8598940700858786</v>
      </c>
      <c r="DB123" s="36">
        <f ca="1"/>
        <v>55.989965341561685</v>
      </c>
      <c r="DC123" s="36">
        <f ca="1"/>
        <v>55.508754407458198</v>
      </c>
      <c r="DD123" s="36">
        <v>45.109824160693904</v>
      </c>
      <c r="DE123" s="36">
        <f ca="1"/>
        <v>59.965935884678622</v>
      </c>
      <c r="DF123" s="36">
        <v>51.425171863304129</v>
      </c>
    </row>
    <row r="124" spans="1:110" x14ac:dyDescent="0.25">
      <c r="A124" s="45">
        <v>81.3</v>
      </c>
      <c r="B124" s="47" t="b">
        <v>1</v>
      </c>
      <c r="U124" s="36"/>
      <c r="V124" s="36"/>
      <c r="W124" s="9"/>
      <c r="X124" s="8"/>
      <c r="Y124" s="8"/>
      <c r="Z124" s="8"/>
      <c r="AA124" s="8"/>
      <c r="AB124" s="8"/>
      <c r="AC124" s="8"/>
      <c r="AD124" s="8"/>
      <c r="AE124" s="8"/>
      <c r="AG124" s="36"/>
      <c r="AH124" s="36"/>
      <c r="AI124" s="9"/>
      <c r="AJ124" s="8"/>
      <c r="AK124" s="8"/>
      <c r="AL124" s="8"/>
      <c r="AM124" s="8"/>
      <c r="AN124" s="8"/>
      <c r="AO124" s="8"/>
      <c r="AP124" s="8"/>
      <c r="AQ124" s="8"/>
      <c r="AS124" s="36"/>
      <c r="AT124" s="36"/>
      <c r="AU124" s="9"/>
      <c r="AV124" s="8"/>
      <c r="AW124" s="8"/>
      <c r="AX124" s="8"/>
      <c r="AY124" s="8"/>
      <c r="AZ124" s="8"/>
      <c r="BA124" s="8"/>
      <c r="BB124" s="8"/>
      <c r="BC124" s="8"/>
      <c r="CW124" s="8">
        <v>4.0812841530054642E-2</v>
      </c>
      <c r="CX124" s="36">
        <v>49.8</v>
      </c>
      <c r="CY124" s="36">
        <v>52.640731855284557</v>
      </c>
      <c r="CZ124" s="36">
        <v>53.035585443163392</v>
      </c>
      <c r="DA124" s="36">
        <v>2.8845380474532987</v>
      </c>
      <c r="DB124" s="36">
        <f ca="1"/>
        <v>56.044161731703099</v>
      </c>
      <c r="DC124" s="36">
        <f ca="1"/>
        <v>55.538222043460387</v>
      </c>
      <c r="DD124" s="36">
        <v>45.147140216939817</v>
      </c>
      <c r="DE124" s="36">
        <f ca="1"/>
        <v>59.996976951920395</v>
      </c>
      <c r="DF124" s="36">
        <v>51.462435886037788</v>
      </c>
    </row>
    <row r="125" spans="1:110" x14ac:dyDescent="0.25">
      <c r="A125" s="45">
        <v>81.2</v>
      </c>
      <c r="B125" s="47" t="b">
        <v>1</v>
      </c>
      <c r="U125" s="36"/>
      <c r="V125" s="36"/>
      <c r="W125" s="9"/>
      <c r="X125" s="8"/>
      <c r="Y125" s="8"/>
      <c r="Z125" s="8"/>
      <c r="AA125" s="8"/>
      <c r="AB125" s="8"/>
      <c r="AC125" s="8"/>
      <c r="AD125" s="8"/>
      <c r="AE125" s="8"/>
      <c r="AG125" s="36"/>
      <c r="AH125" s="36"/>
      <c r="AI125" s="9"/>
      <c r="AJ125" s="8"/>
      <c r="AK125" s="8"/>
      <c r="AL125" s="8"/>
      <c r="AM125" s="8"/>
      <c r="AN125" s="8"/>
      <c r="AO125" s="8"/>
      <c r="AP125" s="8"/>
      <c r="AQ125" s="8"/>
      <c r="AS125" s="36"/>
      <c r="AT125" s="36"/>
      <c r="AU125" s="9"/>
      <c r="AV125" s="8"/>
      <c r="AW125" s="8"/>
      <c r="AX125" s="8"/>
      <c r="AY125" s="8"/>
      <c r="AZ125" s="8"/>
      <c r="BA125" s="8"/>
      <c r="BB125" s="8"/>
      <c r="BC125" s="8"/>
      <c r="CW125" s="8">
        <v>4.1154371584699451E-2</v>
      </c>
      <c r="CX125" s="36">
        <v>49.9</v>
      </c>
      <c r="CY125" s="36">
        <v>52.677740554947803</v>
      </c>
      <c r="CZ125" s="36">
        <v>53.065901954419616</v>
      </c>
      <c r="DA125" s="36">
        <v>2.9091908011661283</v>
      </c>
      <c r="DB125" s="36">
        <f ca="1"/>
        <v>56.09796793571396</v>
      </c>
      <c r="DC125" s="36">
        <f ca="1"/>
        <v>55.567500805467994</v>
      </c>
      <c r="DD125" s="36">
        <v>45.184300462976132</v>
      </c>
      <c r="DE125" s="36">
        <f ca="1"/>
        <v>60.027816044550825</v>
      </c>
      <c r="DF125" s="36">
        <v>51.499491911561101</v>
      </c>
    </row>
    <row r="126" spans="1:110" x14ac:dyDescent="0.25">
      <c r="A126" s="45">
        <v>81</v>
      </c>
      <c r="B126" s="47" t="b">
        <v>1</v>
      </c>
      <c r="U126" s="36"/>
      <c r="V126" s="36"/>
      <c r="W126" s="9"/>
      <c r="X126" s="8"/>
      <c r="Y126" s="8"/>
      <c r="Z126" s="8"/>
      <c r="AA126" s="8"/>
      <c r="AB126" s="8"/>
      <c r="AC126" s="8"/>
      <c r="AD126" s="8"/>
      <c r="AE126" s="8"/>
      <c r="AG126" s="36"/>
      <c r="AH126" s="36"/>
      <c r="AI126" s="9"/>
      <c r="AJ126" s="8"/>
      <c r="AK126" s="8"/>
      <c r="AL126" s="8"/>
      <c r="AM126" s="8"/>
      <c r="AN126" s="8"/>
      <c r="AO126" s="8"/>
      <c r="AP126" s="8"/>
      <c r="AQ126" s="8"/>
      <c r="AS126" s="36"/>
      <c r="AT126" s="36"/>
      <c r="AU126" s="9"/>
      <c r="AV126" s="8"/>
      <c r="AW126" s="8"/>
      <c r="AX126" s="8"/>
      <c r="AY126" s="8"/>
      <c r="AZ126" s="8"/>
      <c r="BA126" s="8"/>
      <c r="BB126" s="8"/>
      <c r="BC126" s="8"/>
      <c r="CW126" s="8">
        <v>4.149590163934426E-2</v>
      </c>
      <c r="CX126" s="36">
        <v>49.9</v>
      </c>
      <c r="CY126" s="36">
        <v>52.714501063513595</v>
      </c>
      <c r="CZ126" s="36">
        <v>53.096032310081192</v>
      </c>
      <c r="DA126" s="36">
        <v>2.9338523374775369</v>
      </c>
      <c r="DB126" s="36">
        <f ca="1"/>
        <v>56.151390058690829</v>
      </c>
      <c r="DC126" s="36">
        <f ca="1"/>
        <v>55.596593599872101</v>
      </c>
      <c r="DD126" s="36">
        <v>45.221306834375149</v>
      </c>
      <c r="DE126" s="36">
        <f ca="1"/>
        <v>60.058456222248836</v>
      </c>
      <c r="DF126" s="36">
        <v>51.536342896014936</v>
      </c>
    </row>
    <row r="127" spans="1:110" x14ac:dyDescent="0.25">
      <c r="A127" s="45">
        <v>86</v>
      </c>
      <c r="B127" s="47" t="b">
        <v>1</v>
      </c>
      <c r="U127" s="36"/>
      <c r="V127" s="36"/>
      <c r="W127" s="9"/>
      <c r="X127" s="8"/>
      <c r="Y127" s="8"/>
      <c r="Z127" s="8"/>
      <c r="AA127" s="8"/>
      <c r="AB127" s="8"/>
      <c r="AC127" s="8"/>
      <c r="AD127" s="8"/>
      <c r="AE127" s="8"/>
      <c r="AG127" s="36"/>
      <c r="AH127" s="36"/>
      <c r="AI127" s="9"/>
      <c r="AJ127" s="8"/>
      <c r="AK127" s="8"/>
      <c r="AL127" s="8"/>
      <c r="AM127" s="8"/>
      <c r="AN127" s="8"/>
      <c r="AO127" s="8"/>
      <c r="AP127" s="8"/>
      <c r="AQ127" s="8"/>
      <c r="AS127" s="36"/>
      <c r="AT127" s="36"/>
      <c r="AU127" s="9"/>
      <c r="AV127" s="8"/>
      <c r="AW127" s="8"/>
      <c r="AX127" s="8"/>
      <c r="AY127" s="8"/>
      <c r="AZ127" s="8"/>
      <c r="BA127" s="8"/>
      <c r="BB127" s="8"/>
      <c r="BC127" s="8"/>
      <c r="CW127" s="8">
        <v>4.1837431693989069E-2</v>
      </c>
      <c r="CX127" s="36">
        <v>50</v>
      </c>
      <c r="CY127" s="36">
        <v>52.751017228126045</v>
      </c>
      <c r="CZ127" s="36">
        <v>53.125979329386929</v>
      </c>
      <c r="DA127" s="36">
        <v>2.9585226626474119</v>
      </c>
      <c r="DB127" s="36">
        <f ca="1"/>
        <v>56.20443406112269</v>
      </c>
      <c r="DC127" s="36">
        <f ca="1"/>
        <v>55.625503264835402</v>
      </c>
      <c r="DD127" s="36">
        <v>45.258161226963161</v>
      </c>
      <c r="DE127" s="36">
        <f ca="1"/>
        <v>60.088900473598002</v>
      </c>
      <c r="DF127" s="36">
        <v>51.57299172966772</v>
      </c>
    </row>
    <row r="128" spans="1:110" x14ac:dyDescent="0.25">
      <c r="A128" s="45">
        <v>83</v>
      </c>
      <c r="B128" s="47" t="b">
        <v>1</v>
      </c>
      <c r="U128" s="36"/>
      <c r="V128" s="36"/>
      <c r="W128" s="9"/>
      <c r="X128" s="8"/>
      <c r="Y128" s="8"/>
      <c r="Z128" s="8"/>
      <c r="AA128" s="8"/>
      <c r="AB128" s="8"/>
      <c r="AC128" s="8"/>
      <c r="AD128" s="8"/>
      <c r="AE128" s="8"/>
      <c r="AG128" s="36"/>
      <c r="AH128" s="36"/>
      <c r="AI128" s="9"/>
      <c r="AJ128" s="8"/>
      <c r="AK128" s="8"/>
      <c r="AL128" s="8"/>
      <c r="AM128" s="8"/>
      <c r="AN128" s="8"/>
      <c r="AO128" s="8"/>
      <c r="AP128" s="8"/>
      <c r="AQ128" s="8"/>
      <c r="AS128" s="36"/>
      <c r="AT128" s="36"/>
      <c r="AU128" s="9"/>
      <c r="AV128" s="8"/>
      <c r="AW128" s="8"/>
      <c r="AX128" s="8"/>
      <c r="AY128" s="8"/>
      <c r="AZ128" s="8"/>
      <c r="BA128" s="8"/>
      <c r="BB128" s="8"/>
      <c r="BC128" s="8"/>
      <c r="CW128" s="8">
        <v>4.2178961748633878E-2</v>
      </c>
      <c r="CX128" s="36">
        <v>50</v>
      </c>
      <c r="CY128" s="36">
        <v>52.787292805396547</v>
      </c>
      <c r="CZ128" s="36">
        <v>53.15574576629313</v>
      </c>
      <c r="DA128" s="36">
        <v>2.9832017829423028</v>
      </c>
      <c r="DB128" s="36">
        <f ca="1"/>
        <v>56.25710576346416</v>
      </c>
      <c r="DC128" s="36">
        <f ca="1"/>
        <v>55.654232572439497</v>
      </c>
      <c r="DD128" s="36">
        <v>45.294865497953815</v>
      </c>
      <c r="DE128" s="36">
        <f ca="1"/>
        <v>60.119151718305432</v>
      </c>
      <c r="DF128" s="36">
        <v>51.609441238908545</v>
      </c>
    </row>
    <row r="129" spans="1:110" x14ac:dyDescent="0.25">
      <c r="A129" s="45">
        <v>79.900000000000006</v>
      </c>
      <c r="B129" s="47" t="b">
        <v>1</v>
      </c>
      <c r="U129" s="36"/>
      <c r="V129" s="36"/>
      <c r="W129" s="9"/>
      <c r="X129" s="8"/>
      <c r="Y129" s="8"/>
      <c r="Z129" s="8"/>
      <c r="AA129" s="8"/>
      <c r="AB129" s="8"/>
      <c r="AC129" s="8"/>
      <c r="AD129" s="8"/>
      <c r="AE129" s="8"/>
      <c r="AG129" s="36"/>
      <c r="AH129" s="36"/>
      <c r="AI129" s="9"/>
      <c r="AJ129" s="8"/>
      <c r="AK129" s="8"/>
      <c r="AL129" s="8"/>
      <c r="AM129" s="8"/>
      <c r="AN129" s="8"/>
      <c r="AO129" s="8"/>
      <c r="AP129" s="8"/>
      <c r="AQ129" s="8"/>
      <c r="AS129" s="36"/>
      <c r="AT129" s="36"/>
      <c r="AU129" s="9"/>
      <c r="AV129" s="8"/>
      <c r="AW129" s="8"/>
      <c r="AX129" s="8"/>
      <c r="AY129" s="8"/>
      <c r="AZ129" s="8"/>
      <c r="BA129" s="8"/>
      <c r="BB129" s="8"/>
      <c r="BC129" s="8"/>
      <c r="CW129" s="8">
        <v>4.2520491803278687E-2</v>
      </c>
      <c r="CX129" s="36">
        <v>50</v>
      </c>
      <c r="CY129" s="36">
        <v>52.823331464251837</v>
      </c>
      <c r="CZ129" s="36">
        <v>53.18533431150361</v>
      </c>
      <c r="DA129" s="36">
        <v>3.0078897046354882</v>
      </c>
      <c r="DB129" s="36">
        <f ca="1"/>
        <v>56.309410850528657</v>
      </c>
      <c r="DC129" s="36">
        <f ca="1"/>
        <v>55.682784230747693</v>
      </c>
      <c r="DD129" s="36">
        <v>45.331421467040194</v>
      </c>
      <c r="DE129" s="36">
        <f ca="1"/>
        <v>60.14921280933396</v>
      </c>
      <c r="DF129" s="36">
        <v>51.645694188164441</v>
      </c>
    </row>
    <row r="130" spans="1:110" x14ac:dyDescent="0.25">
      <c r="A130" s="45">
        <v>79.900000000000006</v>
      </c>
      <c r="B130" s="47" t="b">
        <v>1</v>
      </c>
      <c r="U130" s="36"/>
      <c r="V130" s="36"/>
      <c r="W130" s="9"/>
      <c r="X130" s="8"/>
      <c r="Y130" s="8"/>
      <c r="Z130" s="8"/>
      <c r="AA130" s="8"/>
      <c r="AB130" s="8"/>
      <c r="AC130" s="8"/>
      <c r="AD130" s="8"/>
      <c r="AE130" s="8"/>
      <c r="AG130" s="36"/>
      <c r="AH130" s="36"/>
      <c r="AI130" s="9"/>
      <c r="AJ130" s="8"/>
      <c r="AK130" s="8"/>
      <c r="AL130" s="8"/>
      <c r="AM130" s="8"/>
      <c r="AN130" s="8"/>
      <c r="AO130" s="8"/>
      <c r="AP130" s="8"/>
      <c r="AQ130" s="8"/>
      <c r="AS130" s="36"/>
      <c r="AT130" s="36"/>
      <c r="AU130" s="9"/>
      <c r="AV130" s="8"/>
      <c r="AW130" s="8"/>
      <c r="AX130" s="8"/>
      <c r="AY130" s="8"/>
      <c r="AZ130" s="8"/>
      <c r="BA130" s="8"/>
      <c r="BB130" s="8"/>
      <c r="BC130" s="8"/>
      <c r="CW130" s="8">
        <v>4.2862021857923496E-2</v>
      </c>
      <c r="CX130" s="36">
        <v>50</v>
      </c>
      <c r="CY130" s="36">
        <v>52.859136788670185</v>
      </c>
      <c r="CZ130" s="36">
        <v>53.214747594420707</v>
      </c>
      <c r="DA130" s="36">
        <v>3.0325864340069613</v>
      </c>
      <c r="DB130" s="36">
        <f ca="1"/>
        <v>56.361354875709424</v>
      </c>
      <c r="DC130" s="36">
        <f ca="1"/>
        <v>55.711160885787365</v>
      </c>
      <c r="DD130" s="36">
        <v>45.367830917447556</v>
      </c>
      <c r="DE130" s="36">
        <f ca="1"/>
        <v>60.179086534951793</v>
      </c>
      <c r="DF130" s="36">
        <v>51.681753281745102</v>
      </c>
    </row>
    <row r="131" spans="1:110" x14ac:dyDescent="0.25">
      <c r="A131" s="45">
        <v>79.5</v>
      </c>
      <c r="B131" s="47" t="b">
        <v>1</v>
      </c>
      <c r="U131" s="36"/>
      <c r="V131" s="36"/>
      <c r="W131" s="9"/>
      <c r="X131" s="8"/>
      <c r="Y131" s="8"/>
      <c r="Z131" s="8"/>
      <c r="AA131" s="8"/>
      <c r="AB131" s="8"/>
      <c r="AC131" s="8"/>
      <c r="AD131" s="8"/>
      <c r="AE131" s="8"/>
      <c r="AG131" s="36"/>
      <c r="AH131" s="36"/>
      <c r="AI131" s="9"/>
      <c r="AJ131" s="8"/>
      <c r="AK131" s="8"/>
      <c r="AL131" s="8"/>
      <c r="AM131" s="8"/>
      <c r="AN131" s="8"/>
      <c r="AO131" s="8"/>
      <c r="AP131" s="8"/>
      <c r="AQ131" s="8"/>
      <c r="AS131" s="36"/>
      <c r="AT131" s="36"/>
      <c r="AU131" s="9"/>
      <c r="AV131" s="8"/>
      <c r="AW131" s="8"/>
      <c r="AX131" s="8"/>
      <c r="AY131" s="8"/>
      <c r="AZ131" s="8"/>
      <c r="BA131" s="8"/>
      <c r="BB131" s="8"/>
      <c r="BC131" s="8"/>
      <c r="CW131" s="8">
        <v>4.3203551912568305E-2</v>
      </c>
      <c r="CX131" s="36">
        <v>50</v>
      </c>
      <c r="CY131" s="36">
        <v>52.894712280311154</v>
      </c>
      <c r="CZ131" s="36">
        <v>53.243988185021024</v>
      </c>
      <c r="DA131" s="36">
        <v>3.057291977343414</v>
      </c>
      <c r="DB131" s="36">
        <f ca="1"/>
        <v>56.412943265036873</v>
      </c>
      <c r="DC131" s="36">
        <f ca="1"/>
        <v>55.739365123455613</v>
      </c>
      <c r="DD131" s="36">
        <v>45.404095596948366</v>
      </c>
      <c r="DE131" s="36">
        <f ca="1"/>
        <v>60.208775620703364</v>
      </c>
      <c r="DF131" s="36">
        <v>51.717621165618468</v>
      </c>
    </row>
    <row r="132" spans="1:110" x14ac:dyDescent="0.25">
      <c r="A132" s="45">
        <v>81.5</v>
      </c>
      <c r="B132" s="47" t="b">
        <v>1</v>
      </c>
      <c r="U132" s="36"/>
      <c r="V132" s="36"/>
      <c r="W132" s="9"/>
      <c r="X132" s="8"/>
      <c r="Y132" s="8"/>
      <c r="Z132" s="8"/>
      <c r="AA132" s="8"/>
      <c r="AB132" s="8"/>
      <c r="AC132" s="8"/>
      <c r="AD132" s="8"/>
      <c r="AE132" s="8"/>
      <c r="AG132" s="36"/>
      <c r="AH132" s="36"/>
      <c r="AI132" s="9"/>
      <c r="AJ132" s="8"/>
      <c r="AK132" s="8"/>
      <c r="AL132" s="8"/>
      <c r="AM132" s="8"/>
      <c r="AN132" s="8"/>
      <c r="AO132" s="8"/>
      <c r="AP132" s="8"/>
      <c r="AQ132" s="8"/>
      <c r="AS132" s="36"/>
      <c r="AT132" s="36"/>
      <c r="AU132" s="9"/>
      <c r="AV132" s="8"/>
      <c r="AW132" s="8"/>
      <c r="AX132" s="8"/>
      <c r="AY132" s="8"/>
      <c r="AZ132" s="8"/>
      <c r="BA132" s="8"/>
      <c r="BB132" s="8"/>
      <c r="BC132" s="8"/>
      <c r="CW132" s="8">
        <v>4.3545081967213115E-2</v>
      </c>
      <c r="CX132" s="36">
        <v>51</v>
      </c>
      <c r="CY132" s="36">
        <v>52.930061361043741</v>
      </c>
      <c r="CZ132" s="36">
        <v>53.273058595659464</v>
      </c>
      <c r="DA132" s="36">
        <v>3.0820063409382961</v>
      </c>
      <c r="DB132" s="36">
        <f ca="1"/>
        <v>56.464181321079685</v>
      </c>
      <c r="DC132" s="36">
        <f ca="1"/>
        <v>55.767399471351801</v>
      </c>
      <c r="DD132" s="36">
        <v>45.440217218841319</v>
      </c>
      <c r="DE132" s="36">
        <f ca="1"/>
        <v>60.238282731305091</v>
      </c>
      <c r="DF132" s="36">
        <v>51.75330042912033</v>
      </c>
    </row>
    <row r="133" spans="1:110" x14ac:dyDescent="0.25">
      <c r="A133" s="45">
        <v>81.400000000000006</v>
      </c>
      <c r="B133" s="47" t="b">
        <v>1</v>
      </c>
      <c r="U133" s="36"/>
      <c r="V133" s="36"/>
      <c r="W133" s="9"/>
      <c r="X133" s="8"/>
      <c r="Y133" s="8"/>
      <c r="Z133" s="8"/>
      <c r="AA133" s="8"/>
      <c r="AB133" s="8"/>
      <c r="AC133" s="8"/>
      <c r="AD133" s="8"/>
      <c r="AE133" s="8"/>
      <c r="AG133" s="36"/>
      <c r="AH133" s="36"/>
      <c r="AI133" s="9"/>
      <c r="AJ133" s="8"/>
      <c r="AK133" s="8"/>
      <c r="AL133" s="8"/>
      <c r="AM133" s="8"/>
      <c r="AN133" s="8"/>
      <c r="AO133" s="8"/>
      <c r="AP133" s="8"/>
      <c r="AQ133" s="8"/>
      <c r="AS133" s="36"/>
      <c r="AT133" s="36"/>
      <c r="AU133" s="9"/>
      <c r="AV133" s="8"/>
      <c r="AW133" s="8"/>
      <c r="AX133" s="8"/>
      <c r="AY133" s="8"/>
      <c r="AZ133" s="8"/>
      <c r="BA133" s="8"/>
      <c r="BB133" s="8"/>
      <c r="BC133" s="8"/>
      <c r="CW133" s="8">
        <v>4.3886612021857924E-2</v>
      </c>
      <c r="CX133" s="36">
        <v>51</v>
      </c>
      <c r="CY133" s="36">
        <v>52.965187375377695</v>
      </c>
      <c r="CZ133" s="36">
        <v>53.301961282804683</v>
      </c>
      <c r="DA133" s="36">
        <v>3.1067295310918004</v>
      </c>
      <c r="DB133" s="36">
        <f ca="1"/>
        <v>56.515074226696861</v>
      </c>
      <c r="DC133" s="36">
        <f ca="1"/>
        <v>55.795266400540228</v>
      </c>
      <c r="DD133" s="36">
        <v>45.476197462895847</v>
      </c>
      <c r="DE133" s="36">
        <f ca="1"/>
        <v>60.267610472469443</v>
      </c>
      <c r="DF133" s="36">
        <v>51.788793606600748</v>
      </c>
    </row>
    <row r="134" spans="1:110" x14ac:dyDescent="0.25">
      <c r="A134" s="45">
        <v>81.099999999999994</v>
      </c>
      <c r="B134" s="47" t="b">
        <v>1</v>
      </c>
      <c r="U134" s="36"/>
      <c r="V134" s="36"/>
      <c r="W134" s="9"/>
      <c r="X134" s="8"/>
      <c r="Y134" s="8"/>
      <c r="Z134" s="8"/>
      <c r="AA134" s="8"/>
      <c r="AB134" s="8"/>
      <c r="AC134" s="8"/>
      <c r="AD134" s="8"/>
      <c r="AE134" s="8"/>
      <c r="AG134" s="36"/>
      <c r="AH134" s="36"/>
      <c r="AI134" s="9"/>
      <c r="AJ134" s="8"/>
      <c r="AK134" s="8"/>
      <c r="AL134" s="8"/>
      <c r="AM134" s="8"/>
      <c r="AN134" s="8"/>
      <c r="AO134" s="8"/>
      <c r="AP134" s="8"/>
      <c r="AQ134" s="8"/>
      <c r="AS134" s="36"/>
      <c r="AT134" s="36"/>
      <c r="AU134" s="9"/>
      <c r="AV134" s="8"/>
      <c r="AW134" s="8"/>
      <c r="AX134" s="8"/>
      <c r="AY134" s="8"/>
      <c r="AZ134" s="8"/>
      <c r="BA134" s="8"/>
      <c r="BB134" s="8"/>
      <c r="BC134" s="8"/>
      <c r="CW134" s="8">
        <v>4.4228142076502733E-2</v>
      </c>
      <c r="CX134" s="36">
        <v>51</v>
      </c>
      <c r="CY134" s="36">
        <v>53.000093592802372</v>
      </c>
      <c r="CZ134" s="36">
        <v>53.330698648709181</v>
      </c>
      <c r="DA134" s="36">
        <v>3.1314615541108481</v>
      </c>
      <c r="DB134" s="36">
        <f ca="1"/>
        <v>56.565627048647428</v>
      </c>
      <c r="DC134" s="36">
        <f ca="1"/>
        <v>55.822968327246265</v>
      </c>
      <c r="DD134" s="36">
        <v>45.512037976263642</v>
      </c>
      <c r="DE134" s="36">
        <f ca="1"/>
        <v>60.296761392660528</v>
      </c>
      <c r="DF134" s="36">
        <v>51.824103179010244</v>
      </c>
    </row>
    <row r="135" spans="1:110" x14ac:dyDescent="0.25">
      <c r="A135" s="45">
        <v>88</v>
      </c>
      <c r="B135" s="47" t="b">
        <v>1</v>
      </c>
      <c r="U135" s="36"/>
      <c r="V135" s="36"/>
      <c r="W135" s="9"/>
      <c r="X135" s="8"/>
      <c r="Y135" s="8"/>
      <c r="Z135" s="8"/>
      <c r="AA135" s="8"/>
      <c r="AB135" s="8"/>
      <c r="AC135" s="8"/>
      <c r="AD135" s="8"/>
      <c r="AE135" s="8"/>
      <c r="AG135" s="36"/>
      <c r="AH135" s="36"/>
      <c r="AI135" s="9"/>
      <c r="AJ135" s="8"/>
      <c r="AK135" s="8"/>
      <c r="AL135" s="8"/>
      <c r="AM135" s="8"/>
      <c r="AN135" s="8"/>
      <c r="AO135" s="8"/>
      <c r="AP135" s="8"/>
      <c r="AQ135" s="8"/>
      <c r="AS135" s="36"/>
      <c r="AT135" s="36"/>
      <c r="AU135" s="9"/>
      <c r="AV135" s="8"/>
      <c r="AW135" s="8"/>
      <c r="AX135" s="8"/>
      <c r="AY135" s="8"/>
      <c r="AZ135" s="8"/>
      <c r="BA135" s="8"/>
      <c r="BB135" s="8"/>
      <c r="BC135" s="8"/>
      <c r="CW135" s="8">
        <v>4.4569672131147542E-2</v>
      </c>
      <c r="CX135" s="36">
        <v>51</v>
      </c>
      <c r="CY135" s="36">
        <v>53.034783210037332</v>
      </c>
      <c r="CZ135" s="36">
        <v>53.359273043017019</v>
      </c>
      <c r="DA135" s="36">
        <v>3.1562024163091484</v>
      </c>
      <c r="DB135" s="36">
        <f ca="1"/>
        <v>56.615844741064599</v>
      </c>
      <c r="DC135" s="36">
        <f ca="1"/>
        <v>55.850507614488791</v>
      </c>
      <c r="DD135" s="36">
        <v>45.547740374358511</v>
      </c>
      <c r="DE135" s="36">
        <f ca="1"/>
        <v>60.325737984784269</v>
      </c>
      <c r="DF135" s="36">
        <v>51.859231575428367</v>
      </c>
    </row>
    <row r="136" spans="1:110" x14ac:dyDescent="0.25">
      <c r="A136" s="45">
        <v>88</v>
      </c>
      <c r="B136" s="47" t="b">
        <v>1</v>
      </c>
      <c r="U136" s="36"/>
      <c r="V136" s="36"/>
      <c r="W136" s="9"/>
      <c r="X136" s="8"/>
      <c r="Y136" s="8"/>
      <c r="Z136" s="8"/>
      <c r="AA136" s="8"/>
      <c r="AB136" s="8"/>
      <c r="AC136" s="8"/>
      <c r="AD136" s="8"/>
      <c r="AE136" s="8"/>
      <c r="AG136" s="36"/>
      <c r="AH136" s="36"/>
      <c r="AI136" s="9"/>
      <c r="AJ136" s="8"/>
      <c r="AK136" s="8"/>
      <c r="AL136" s="8"/>
      <c r="AM136" s="8"/>
      <c r="AN136" s="8"/>
      <c r="AO136" s="8"/>
      <c r="AP136" s="8"/>
      <c r="AQ136" s="8"/>
      <c r="AS136" s="36"/>
      <c r="AT136" s="36"/>
      <c r="AU136" s="9"/>
      <c r="AV136" s="8"/>
      <c r="AW136" s="8"/>
      <c r="AX136" s="8"/>
      <c r="AY136" s="8"/>
      <c r="AZ136" s="8"/>
      <c r="BA136" s="8"/>
      <c r="BB136" s="8"/>
      <c r="BC136" s="8"/>
      <c r="CW136" s="8">
        <v>4.4911202185792351E-2</v>
      </c>
      <c r="CX136" s="36">
        <v>51</v>
      </c>
      <c r="CY136" s="36">
        <v>53.06925935319876</v>
      </c>
      <c r="CZ136" s="36">
        <v>53.387686764311795</v>
      </c>
      <c r="DA136" s="36">
        <v>3.1809521240071787</v>
      </c>
      <c r="DB136" s="36">
        <f ca="1"/>
        <v>56.665732148800075</v>
      </c>
      <c r="DC136" s="36">
        <f ca="1"/>
        <v>55.877886573652063</v>
      </c>
      <c r="DD136" s="36">
        <v>45.58330624170604</v>
      </c>
      <c r="DE136" s="36">
        <f ca="1"/>
        <v>60.35454268781622</v>
      </c>
      <c r="DF136" s="36">
        <v>51.894181174537067</v>
      </c>
    </row>
    <row r="137" spans="1:110" x14ac:dyDescent="0.25">
      <c r="A137" s="45">
        <v>84</v>
      </c>
      <c r="B137" s="47" t="b">
        <v>1</v>
      </c>
      <c r="U137" s="36"/>
      <c r="V137" s="36"/>
      <c r="W137" s="9"/>
      <c r="X137" s="8"/>
      <c r="Y137" s="8"/>
      <c r="Z137" s="8"/>
      <c r="AA137" s="8"/>
      <c r="AB137" s="8"/>
      <c r="AC137" s="8"/>
      <c r="AD137" s="8"/>
      <c r="AE137" s="8"/>
      <c r="AG137" s="36"/>
      <c r="AH137" s="36"/>
      <c r="AI137" s="9"/>
      <c r="AJ137" s="8"/>
      <c r="AK137" s="8"/>
      <c r="AL137" s="8"/>
      <c r="AM137" s="8"/>
      <c r="AN137" s="8"/>
      <c r="AO137" s="8"/>
      <c r="AP137" s="8"/>
      <c r="AQ137" s="8"/>
      <c r="AS137" s="36"/>
      <c r="AT137" s="36"/>
      <c r="AU137" s="9"/>
      <c r="AV137" s="8"/>
      <c r="AW137" s="8"/>
      <c r="AX137" s="8"/>
      <c r="AY137" s="8"/>
      <c r="AZ137" s="8"/>
      <c r="BA137" s="8"/>
      <c r="BB137" s="8"/>
      <c r="BC137" s="8"/>
      <c r="CW137" s="8">
        <v>4.525273224043716E-2</v>
      </c>
      <c r="CX137" s="36">
        <v>51</v>
      </c>
      <c r="CY137" s="36">
        <v>53.103525079885259</v>
      </c>
      <c r="CZ137" s="36">
        <v>53.415942061607595</v>
      </c>
      <c r="DA137" s="36">
        <v>3.2057106835321774</v>
      </c>
      <c r="DB137" s="36">
        <f ca="1"/>
        <v>56.715294010644342</v>
      </c>
      <c r="DC137" s="36">
        <f ca="1"/>
        <v>55.905107465999251</v>
      </c>
      <c r="DD137" s="36">
        <v>45.618737132764132</v>
      </c>
      <c r="DE137" s="36">
        <f ca="1"/>
        <v>60.383177888369616</v>
      </c>
      <c r="DF137" s="36">
        <v>51.928954306041469</v>
      </c>
    </row>
    <row r="138" spans="1:110" x14ac:dyDescent="0.25">
      <c r="A138" s="45">
        <v>82</v>
      </c>
      <c r="B138" s="47" t="b">
        <v>1</v>
      </c>
      <c r="U138" s="36"/>
      <c r="V138" s="36"/>
      <c r="W138" s="9"/>
      <c r="X138" s="8"/>
      <c r="Y138" s="8"/>
      <c r="Z138" s="8"/>
      <c r="AA138" s="8"/>
      <c r="AB138" s="8"/>
      <c r="AC138" s="8"/>
      <c r="AD138" s="8"/>
      <c r="AE138" s="8"/>
      <c r="AG138" s="36"/>
      <c r="AH138" s="36"/>
      <c r="AI138" s="9"/>
      <c r="AJ138" s="8"/>
      <c r="AK138" s="8"/>
      <c r="AL138" s="8"/>
      <c r="AM138" s="8"/>
      <c r="AN138" s="8"/>
      <c r="AO138" s="8"/>
      <c r="AP138" s="8"/>
      <c r="AQ138" s="8"/>
      <c r="AS138" s="36"/>
      <c r="AT138" s="36"/>
      <c r="AU138" s="9"/>
      <c r="AV138" s="8"/>
      <c r="AW138" s="8"/>
      <c r="AX138" s="8"/>
      <c r="AY138" s="8"/>
      <c r="AZ138" s="8"/>
      <c r="BA138" s="8"/>
      <c r="BB138" s="8"/>
      <c r="BC138" s="8"/>
      <c r="CW138" s="8">
        <v>4.5594262295081969E-2</v>
      </c>
      <c r="CX138" s="36">
        <v>51</v>
      </c>
      <c r="CY138" s="36">
        <v>53.137583381186914</v>
      </c>
      <c r="CZ138" s="36">
        <v>53.444041135785746</v>
      </c>
      <c r="DA138" s="36">
        <v>3.2304781012182051</v>
      </c>
      <c r="DB138" s="36">
        <f ca="1"/>
        <v>56.764534962428918</v>
      </c>
      <c r="DC138" s="36">
        <f ca="1"/>
        <v>55.932172504130847</v>
      </c>
      <c r="DD138" s="36">
        <v>45.654034572715794</v>
      </c>
      <c r="DE138" s="36">
        <f ca="1"/>
        <v>60.411645922206333</v>
      </c>
      <c r="DF138" s="36">
        <v>51.963553252040057</v>
      </c>
    </row>
    <row r="139" spans="1:110" x14ac:dyDescent="0.25">
      <c r="A139" s="45">
        <v>84</v>
      </c>
      <c r="B139" s="47" t="b">
        <v>1</v>
      </c>
      <c r="U139" s="36"/>
      <c r="V139" s="36"/>
      <c r="W139" s="9"/>
      <c r="X139" s="8"/>
      <c r="Y139" s="8"/>
      <c r="Z139" s="8"/>
      <c r="AA139" s="8"/>
      <c r="AB139" s="8"/>
      <c r="AC139" s="8"/>
      <c r="AD139" s="8"/>
      <c r="AE139" s="8"/>
      <c r="AG139" s="36"/>
      <c r="AH139" s="36"/>
      <c r="AI139" s="9"/>
      <c r="AJ139" s="8"/>
      <c r="AK139" s="8"/>
      <c r="AL139" s="8"/>
      <c r="AM139" s="8"/>
      <c r="AN139" s="8"/>
      <c r="AO139" s="8"/>
      <c r="AP139" s="8"/>
      <c r="AQ139" s="8"/>
      <c r="AS139" s="36"/>
      <c r="AT139" s="36"/>
      <c r="AU139" s="9"/>
      <c r="AV139" s="8"/>
      <c r="AW139" s="8"/>
      <c r="AX139" s="8"/>
      <c r="AY139" s="8"/>
      <c r="AZ139" s="8"/>
      <c r="BA139" s="8"/>
      <c r="BB139" s="8"/>
      <c r="BC139" s="8"/>
      <c r="CW139" s="8">
        <v>4.5935792349726778E-2</v>
      </c>
      <c r="CX139" s="36">
        <v>51.1</v>
      </c>
      <c r="CY139" s="36">
        <v>53.171437183620661</v>
      </c>
      <c r="CZ139" s="36">
        <v>53.471986140979077</v>
      </c>
      <c r="DA139" s="36">
        <v>3.2552543834060912</v>
      </c>
      <c r="DB139" s="36">
        <f ca="1"/>
        <v>56.813459540014968</v>
      </c>
      <c r="DC139" s="36">
        <f ca="1"/>
        <v>55.959083853389721</v>
      </c>
      <c r="DD139" s="36">
        <v>45.689200058235251</v>
      </c>
      <c r="DE139" s="36">
        <f ca="1"/>
        <v>60.439949075693335</v>
      </c>
      <c r="DF139" s="36">
        <v>51.997980248346678</v>
      </c>
    </row>
    <row r="140" spans="1:110" x14ac:dyDescent="0.25">
      <c r="A140" s="45">
        <v>81</v>
      </c>
      <c r="B140" s="47" t="b">
        <v>1</v>
      </c>
      <c r="U140" s="36"/>
      <c r="V140" s="36"/>
      <c r="W140" s="9"/>
      <c r="X140" s="8"/>
      <c r="Y140" s="8"/>
      <c r="Z140" s="8"/>
      <c r="AA140" s="8"/>
      <c r="AB140" s="8"/>
      <c r="AC140" s="8"/>
      <c r="AD140" s="8"/>
      <c r="AE140" s="8"/>
      <c r="AG140" s="36"/>
      <c r="AH140" s="36"/>
      <c r="AI140" s="9"/>
      <c r="AJ140" s="8"/>
      <c r="AK140" s="8"/>
      <c r="AL140" s="8"/>
      <c r="AM140" s="8"/>
      <c r="AN140" s="8"/>
      <c r="AO140" s="8"/>
      <c r="AP140" s="8"/>
      <c r="AQ140" s="8"/>
      <c r="AS140" s="36"/>
      <c r="AT140" s="36"/>
      <c r="AU140" s="9"/>
      <c r="AV140" s="8"/>
      <c r="AW140" s="8"/>
      <c r="AX140" s="8"/>
      <c r="AY140" s="8"/>
      <c r="AZ140" s="8"/>
      <c r="BA140" s="8"/>
      <c r="BB140" s="8"/>
      <c r="BC140" s="8"/>
      <c r="CW140" s="8">
        <v>4.6277322404371588E-2</v>
      </c>
      <c r="CX140" s="36">
        <v>51.1</v>
      </c>
      <c r="CY140" s="36">
        <v>53.205089350995465</v>
      </c>
      <c r="CZ140" s="36">
        <v>53.499779185906569</v>
      </c>
      <c r="DA140" s="36">
        <v>3.2800395364435007</v>
      </c>
      <c r="DB140" s="36">
        <f ca="1"/>
        <v>56.862072182174032</v>
      </c>
      <c r="DC140" s="36">
        <f ca="1"/>
        <v>55.985843633215687</v>
      </c>
      <c r="DD140" s="36">
        <v>45.72423505822843</v>
      </c>
      <c r="DE140" s="36">
        <f ca="1"/>
        <v>60.468089587206862</v>
      </c>
      <c r="DF140" s="36">
        <v>52.032237485766196</v>
      </c>
    </row>
    <row r="141" spans="1:110" x14ac:dyDescent="0.25">
      <c r="A141" s="45">
        <v>79.8</v>
      </c>
      <c r="B141" s="47" t="b">
        <v>1</v>
      </c>
      <c r="U141" s="36"/>
      <c r="V141" s="36"/>
      <c r="W141" s="9"/>
      <c r="X141" s="8"/>
      <c r="Y141" s="8"/>
      <c r="Z141" s="8"/>
      <c r="AA141" s="8"/>
      <c r="AB141" s="8"/>
      <c r="AC141" s="8"/>
      <c r="AD141" s="8"/>
      <c r="AE141" s="8"/>
      <c r="AG141" s="36"/>
      <c r="AH141" s="36"/>
      <c r="AI141" s="9"/>
      <c r="AJ141" s="8"/>
      <c r="AK141" s="8"/>
      <c r="AL141" s="8"/>
      <c r="AM141" s="8"/>
      <c r="AN141" s="8"/>
      <c r="AO141" s="8"/>
      <c r="AP141" s="8"/>
      <c r="AQ141" s="8"/>
      <c r="AS141" s="36"/>
      <c r="AT141" s="36"/>
      <c r="AU141" s="9"/>
      <c r="AV141" s="8"/>
      <c r="AW141" s="8"/>
      <c r="AX141" s="8"/>
      <c r="AY141" s="8"/>
      <c r="AZ141" s="8"/>
      <c r="BA141" s="8"/>
      <c r="BB141" s="8"/>
      <c r="BC141" s="8"/>
      <c r="CW141" s="8">
        <v>4.6618852459016397E-2</v>
      </c>
      <c r="CX141" s="36">
        <v>51.1</v>
      </c>
      <c r="CY141" s="36">
        <v>53.238542686210209</v>
      </c>
      <c r="CZ141" s="36">
        <v>53.527422335160409</v>
      </c>
      <c r="DA141" s="36">
        <v>3.3048335666849167</v>
      </c>
      <c r="DB141" s="36">
        <f ca="1"/>
        <v>56.910377233364912</v>
      </c>
      <c r="DC141" s="36">
        <f ca="1"/>
        <v>56.012453918451314</v>
      </c>
      <c r="DD141" s="36">
        <v>45.759141014548931</v>
      </c>
      <c r="DE141" s="36">
        <f ca="1"/>
        <v>60.496069648486611</v>
      </c>
      <c r="DF141" s="36">
        <v>52.066327111325904</v>
      </c>
    </row>
    <row r="142" spans="1:110" x14ac:dyDescent="0.25">
      <c r="A142" s="45">
        <v>79.400000000000006</v>
      </c>
      <c r="B142" s="47" t="b">
        <v>1</v>
      </c>
      <c r="U142" s="36"/>
      <c r="V142" s="36"/>
      <c r="W142" s="9"/>
      <c r="X142" s="8"/>
      <c r="Y142" s="8"/>
      <c r="Z142" s="8"/>
      <c r="AA142" s="8"/>
      <c r="AB142" s="8"/>
      <c r="AC142" s="8"/>
      <c r="AD142" s="8"/>
      <c r="AE142" s="8"/>
      <c r="AG142" s="36"/>
      <c r="AH142" s="36"/>
      <c r="AI142" s="9"/>
      <c r="AJ142" s="8"/>
      <c r="AK142" s="8"/>
      <c r="AL142" s="8"/>
      <c r="AM142" s="8"/>
      <c r="AN142" s="8"/>
      <c r="AO142" s="8"/>
      <c r="AP142" s="8"/>
      <c r="AQ142" s="8"/>
      <c r="AS142" s="36"/>
      <c r="AT142" s="36"/>
      <c r="AU142" s="9"/>
      <c r="AV142" s="8"/>
      <c r="AW142" s="8"/>
      <c r="AX142" s="8"/>
      <c r="AY142" s="8"/>
      <c r="AZ142" s="8"/>
      <c r="BA142" s="8"/>
      <c r="BB142" s="8"/>
      <c r="BC142" s="8"/>
      <c r="CW142" s="8">
        <v>4.6960382513661199E-2</v>
      </c>
      <c r="CX142" s="36">
        <v>51.2</v>
      </c>
      <c r="CY142" s="36">
        <v>53.271799932987257</v>
      </c>
      <c r="CZ142" s="36">
        <v>53.554917610447134</v>
      </c>
      <c r="DA142" s="36">
        <v>3.3296364804916321</v>
      </c>
      <c r="DB142" s="36">
        <f ca="1"/>
        <v>56.958378946411528</v>
      </c>
      <c r="DC142" s="36">
        <f ca="1"/>
        <v>56.038916740601444</v>
      </c>
      <c r="DD142" s="36">
        <v>45.793919342690451</v>
      </c>
      <c r="DE142" s="36">
        <f ca="1"/>
        <v>60.523891405942109</v>
      </c>
      <c r="DF142" s="36">
        <v>52.100251229464504</v>
      </c>
    </row>
    <row r="143" spans="1:110" x14ac:dyDescent="0.25">
      <c r="A143" s="45">
        <v>79.3</v>
      </c>
      <c r="B143" s="47" t="b">
        <v>1</v>
      </c>
      <c r="U143" s="36"/>
      <c r="V143" s="36"/>
      <c r="W143" s="9"/>
      <c r="X143" s="8"/>
      <c r="Y143" s="8"/>
      <c r="Z143" s="8"/>
      <c r="AA143" s="8"/>
      <c r="AB143" s="8"/>
      <c r="AC143" s="8"/>
      <c r="AD143" s="8"/>
      <c r="AE143" s="8"/>
      <c r="AG143" s="36"/>
      <c r="AH143" s="36"/>
      <c r="AI143" s="9"/>
      <c r="AJ143" s="8"/>
      <c r="AK143" s="8"/>
      <c r="AL143" s="8"/>
      <c r="AM143" s="8"/>
      <c r="AN143" s="8"/>
      <c r="AO143" s="8"/>
      <c r="AP143" s="8"/>
      <c r="AQ143" s="8"/>
      <c r="AS143" s="36"/>
      <c r="AT143" s="36"/>
      <c r="AU143" s="9"/>
      <c r="AV143" s="8"/>
      <c r="AW143" s="8"/>
      <c r="AX143" s="8"/>
      <c r="AY143" s="8"/>
      <c r="AZ143" s="8"/>
      <c r="BA143" s="8"/>
      <c r="BB143" s="8"/>
      <c r="BC143" s="8"/>
      <c r="CW143" s="8">
        <v>4.7301912568306008E-2</v>
      </c>
      <c r="CX143" s="36">
        <v>51.2</v>
      </c>
      <c r="CY143" s="36">
        <v>53.304863777544377</v>
      </c>
      <c r="CZ143" s="36">
        <v>53.582266991785325</v>
      </c>
      <c r="DA143" s="36">
        <v>3.3544482842318026</v>
      </c>
      <c r="DB143" s="36">
        <f ca="1"/>
        <v>57.006081485085957</v>
      </c>
      <c r="DC143" s="36">
        <f ca="1"/>
        <v>56.065234089048182</v>
      </c>
      <c r="DD143" s="36">
        <v>45.828571432456535</v>
      </c>
      <c r="DE143" s="36">
        <f ca="1"/>
        <v>60.551556961913278</v>
      </c>
      <c r="DF143" s="36">
        <v>52.134011903180308</v>
      </c>
    </row>
    <row r="144" spans="1:110" x14ac:dyDescent="0.25">
      <c r="A144" s="45">
        <v>78.8</v>
      </c>
      <c r="B144" s="47" t="b">
        <v>1</v>
      </c>
      <c r="U144" s="36"/>
      <c r="V144" s="36"/>
      <c r="W144" s="9"/>
      <c r="X144" s="8"/>
      <c r="Y144" s="8"/>
      <c r="Z144" s="8"/>
      <c r="AA144" s="8"/>
      <c r="AB144" s="8"/>
      <c r="AC144" s="8"/>
      <c r="AD144" s="8"/>
      <c r="AE144" s="8"/>
      <c r="AG144" s="36"/>
      <c r="AH144" s="36"/>
      <c r="AI144" s="9"/>
      <c r="AJ144" s="8"/>
      <c r="AK144" s="8"/>
      <c r="AL144" s="8"/>
      <c r="AM144" s="8"/>
      <c r="AN144" s="8"/>
      <c r="AO144" s="8"/>
      <c r="AP144" s="8"/>
      <c r="AQ144" s="8"/>
      <c r="AS144" s="36"/>
      <c r="AT144" s="36"/>
      <c r="AU144" s="9"/>
      <c r="AV144" s="8"/>
      <c r="AW144" s="8"/>
      <c r="AX144" s="8"/>
      <c r="AY144" s="8"/>
      <c r="AZ144" s="8"/>
      <c r="BA144" s="8"/>
      <c r="BB144" s="8"/>
      <c r="BC144" s="8"/>
      <c r="CW144" s="8">
        <v>4.7643442622950817E-2</v>
      </c>
      <c r="CX144" s="36">
        <v>51.2</v>
      </c>
      <c r="CY144" s="36">
        <v>53.337736850207691</v>
      </c>
      <c r="CZ144" s="36">
        <v>53.609472418661198</v>
      </c>
      <c r="DA144" s="36">
        <v>3.379268984280432</v>
      </c>
      <c r="DB144" s="36">
        <f ca="1"/>
        <v>57.053488926600494</v>
      </c>
      <c r="DC144" s="36">
        <f ca="1"/>
        <v>56.091407912223225</v>
      </c>
      <c r="DD144" s="36">
        <v>45.863098648608648</v>
      </c>
      <c r="DE144" s="36">
        <f ca="1"/>
        <v>60.579068375887097</v>
      </c>
      <c r="DF144" s="36">
        <v>52.167611155140506</v>
      </c>
    </row>
    <row r="145" spans="1:110" x14ac:dyDescent="0.25">
      <c r="A145" s="45">
        <v>78.7</v>
      </c>
      <c r="B145" s="47" t="b">
        <v>1</v>
      </c>
      <c r="U145" s="36"/>
      <c r="V145" s="36"/>
      <c r="W145" s="9"/>
      <c r="X145" s="8"/>
      <c r="Y145" s="8"/>
      <c r="Z145" s="8"/>
      <c r="AA145" s="8"/>
      <c r="AB145" s="8"/>
      <c r="AC145" s="8"/>
      <c r="AD145" s="8"/>
      <c r="AE145" s="8"/>
      <c r="AG145" s="36"/>
      <c r="AH145" s="36"/>
      <c r="AI145" s="9"/>
      <c r="AJ145" s="8"/>
      <c r="AK145" s="8"/>
      <c r="AL145" s="8"/>
      <c r="AM145" s="8"/>
      <c r="AN145" s="8"/>
      <c r="AO145" s="8"/>
      <c r="AP145" s="8"/>
      <c r="AQ145" s="8"/>
      <c r="AS145" s="36"/>
      <c r="AT145" s="36"/>
      <c r="AU145" s="9"/>
      <c r="AV145" s="8"/>
      <c r="AW145" s="8"/>
      <c r="AX145" s="8"/>
      <c r="AY145" s="8"/>
      <c r="AZ145" s="8"/>
      <c r="BA145" s="8"/>
      <c r="BB145" s="8"/>
      <c r="BC145" s="8"/>
      <c r="CW145" s="8">
        <v>4.7984972677595626E-2</v>
      </c>
      <c r="CX145" s="36">
        <v>51.2</v>
      </c>
      <c r="CY145" s="36">
        <v>53.37042172696821</v>
      </c>
      <c r="CZ145" s="36">
        <v>53.636535791144397</v>
      </c>
      <c r="DA145" s="36">
        <v>3.4040985870193623</v>
      </c>
      <c r="DB145" s="36">
        <f ca="1"/>
        <v>57.100605264012657</v>
      </c>
      <c r="DC145" s="36">
        <f ca="1"/>
        <v>56.117440118739459</v>
      </c>
      <c r="DD145" s="36">
        <v>45.897502331493378</v>
      </c>
      <c r="DE145" s="36">
        <f ca="1"/>
        <v>60.606427665672101</v>
      </c>
      <c r="DF145" s="36">
        <v>52.201050968752973</v>
      </c>
    </row>
    <row r="146" spans="1:110" x14ac:dyDescent="0.25">
      <c r="A146" s="45">
        <v>78.599999999999994</v>
      </c>
      <c r="B146" s="47" t="b">
        <v>1</v>
      </c>
      <c r="U146" s="36"/>
      <c r="V146" s="36"/>
      <c r="W146" s="9"/>
      <c r="X146" s="8"/>
      <c r="Y146" s="8"/>
      <c r="Z146" s="8"/>
      <c r="AA146" s="8"/>
      <c r="AB146" s="8"/>
      <c r="AC146" s="8"/>
      <c r="AD146" s="8"/>
      <c r="AE146" s="8"/>
      <c r="AG146" s="36"/>
      <c r="AH146" s="36"/>
      <c r="AI146" s="9"/>
      <c r="AJ146" s="8"/>
      <c r="AK146" s="8"/>
      <c r="AL146" s="8"/>
      <c r="AM146" s="8"/>
      <c r="AN146" s="8"/>
      <c r="AO146" s="8"/>
      <c r="AP146" s="8"/>
      <c r="AQ146" s="8"/>
      <c r="AS146" s="36"/>
      <c r="AT146" s="36"/>
      <c r="AU146" s="9"/>
      <c r="AV146" s="8"/>
      <c r="AW146" s="8"/>
      <c r="AX146" s="8"/>
      <c r="AY146" s="8"/>
      <c r="AZ146" s="8"/>
      <c r="BA146" s="8"/>
      <c r="BB146" s="8"/>
      <c r="BC146" s="8"/>
      <c r="CW146" s="8">
        <v>4.8326502732240435E-2</v>
      </c>
      <c r="CX146" s="36">
        <v>51.2</v>
      </c>
      <c r="CY146" s="36">
        <v>53.402920930984152</v>
      </c>
      <c r="CZ146" s="36">
        <v>53.663458970965067</v>
      </c>
      <c r="DA146" s="36">
        <v>3.428937098837336</v>
      </c>
      <c r="DB146" s="36">
        <f ca="1"/>
        <v>57.147434408546943</v>
      </c>
      <c r="DC146" s="36">
        <f ca="1"/>
        <v>56.143332578483424</v>
      </c>
      <c r="DD146" s="36">
        <v>45.931783797649537</v>
      </c>
      <c r="DE146" s="36">
        <f ca="1"/>
        <v>60.633636808532763</v>
      </c>
      <c r="DF146" s="36">
        <v>52.234333289202198</v>
      </c>
    </row>
    <row r="147" spans="1:110" x14ac:dyDescent="0.25">
      <c r="A147" s="45">
        <v>78.099999999999994</v>
      </c>
      <c r="B147" s="47" t="b">
        <v>1</v>
      </c>
      <c r="U147" s="36"/>
      <c r="V147" s="36"/>
      <c r="W147" s="9"/>
      <c r="X147" s="8"/>
      <c r="Y147" s="8"/>
      <c r="Z147" s="8"/>
      <c r="AA147" s="8"/>
      <c r="AB147" s="8"/>
      <c r="AC147" s="8"/>
      <c r="AD147" s="8"/>
      <c r="AE147" s="8"/>
      <c r="AG147" s="36"/>
      <c r="AH147" s="36"/>
      <c r="AI147" s="9"/>
      <c r="AJ147" s="8"/>
      <c r="AK147" s="8"/>
      <c r="AL147" s="8"/>
      <c r="AM147" s="8"/>
      <c r="AN147" s="8"/>
      <c r="AO147" s="8"/>
      <c r="AP147" s="8"/>
      <c r="AQ147" s="8"/>
      <c r="AS147" s="36"/>
      <c r="AT147" s="36"/>
      <c r="AU147" s="9"/>
      <c r="AV147" s="8"/>
      <c r="AW147" s="8"/>
      <c r="AX147" s="8"/>
      <c r="AY147" s="8"/>
      <c r="AZ147" s="8"/>
      <c r="BA147" s="8"/>
      <c r="BB147" s="8"/>
      <c r="BC147" s="8"/>
      <c r="CW147" s="8">
        <v>4.8668032786885244E-2</v>
      </c>
      <c r="CX147" s="36">
        <v>51.3</v>
      </c>
      <c r="CY147" s="36">
        <v>53.435236934031437</v>
      </c>
      <c r="CZ147" s="36">
        <v>53.690243782554106</v>
      </c>
      <c r="DA147" s="36">
        <v>3.4537845261299434</v>
      </c>
      <c r="DB147" s="36">
        <f ca="1"/>
        <v>57.193980191836381</v>
      </c>
      <c r="DC147" s="36">
        <f ca="1"/>
        <v>56.169087123670252</v>
      </c>
      <c r="DD147" s="36">
        <v>45.965944340396078</v>
      </c>
      <c r="DE147" s="36">
        <f ca="1"/>
        <v>60.660697742285024</v>
      </c>
      <c r="DF147" s="36">
        <v>52.267460024450742</v>
      </c>
    </row>
    <row r="148" spans="1:110" x14ac:dyDescent="0.25">
      <c r="A148" s="45">
        <v>72.7</v>
      </c>
      <c r="B148" s="47" t="b">
        <v>1</v>
      </c>
      <c r="U148" s="36"/>
      <c r="V148" s="36"/>
      <c r="W148" s="9"/>
      <c r="X148" s="8"/>
      <c r="Y148" s="8"/>
      <c r="Z148" s="8"/>
      <c r="AA148" s="8"/>
      <c r="AB148" s="8"/>
      <c r="AC148" s="8"/>
      <c r="AD148" s="8"/>
      <c r="AE148" s="8"/>
      <c r="AG148" s="36"/>
      <c r="AH148" s="36"/>
      <c r="AI148" s="9"/>
      <c r="AJ148" s="8"/>
      <c r="AK148" s="8"/>
      <c r="AL148" s="8"/>
      <c r="AM148" s="8"/>
      <c r="AN148" s="8"/>
      <c r="AO148" s="8"/>
      <c r="AP148" s="8"/>
      <c r="AQ148" s="8"/>
      <c r="AS148" s="36"/>
      <c r="AT148" s="36"/>
      <c r="AU148" s="9"/>
      <c r="AV148" s="8"/>
      <c r="AW148" s="8"/>
      <c r="AX148" s="8"/>
      <c r="AY148" s="8"/>
      <c r="AZ148" s="8"/>
      <c r="BA148" s="8"/>
      <c r="BB148" s="8"/>
      <c r="BC148" s="8"/>
      <c r="CW148" s="8">
        <v>4.9009562841530054E-2</v>
      </c>
      <c r="CX148" s="36">
        <v>51.3</v>
      </c>
      <c r="CY148" s="36">
        <v>53.467372157904407</v>
      </c>
      <c r="CZ148" s="36">
        <v>53.716892014048341</v>
      </c>
      <c r="DA148" s="36">
        <v>3.4786408752996874</v>
      </c>
      <c r="DB148" s="36">
        <f ca="1"/>
        <v>57.240246368087696</v>
      </c>
      <c r="DC148" s="36">
        <f ca="1"/>
        <v>56.194705549862739</v>
      </c>
      <c r="DD148" s="36">
        <v>45.999985230401364</v>
      </c>
      <c r="DE148" s="36">
        <f ca="1"/>
        <v>60.687612366354827</v>
      </c>
      <c r="DF148" s="36">
        <v>52.300433046207615</v>
      </c>
    </row>
    <row r="149" spans="1:110" x14ac:dyDescent="0.25">
      <c r="A149" s="45">
        <v>72.5</v>
      </c>
      <c r="B149" s="47" t="b">
        <v>1</v>
      </c>
      <c r="U149" s="36"/>
      <c r="V149" s="36"/>
      <c r="W149" s="9"/>
      <c r="X149" s="8"/>
      <c r="Y149" s="8"/>
      <c r="Z149" s="8"/>
      <c r="AA149" s="8"/>
      <c r="AB149" s="8"/>
      <c r="AC149" s="8"/>
      <c r="AD149" s="8"/>
      <c r="AE149" s="8"/>
      <c r="AG149" s="36"/>
      <c r="AH149" s="36"/>
      <c r="AI149" s="9"/>
      <c r="AJ149" s="8"/>
      <c r="AK149" s="8"/>
      <c r="AL149" s="8"/>
      <c r="AM149" s="8"/>
      <c r="AN149" s="8"/>
      <c r="AO149" s="8"/>
      <c r="AP149" s="8"/>
      <c r="AQ149" s="8"/>
      <c r="AS149" s="36"/>
      <c r="AT149" s="36"/>
      <c r="AU149" s="9"/>
      <c r="AV149" s="8"/>
      <c r="AW149" s="8"/>
      <c r="AX149" s="8"/>
      <c r="AY149" s="8"/>
      <c r="AZ149" s="8"/>
      <c r="BA149" s="8"/>
      <c r="BB149" s="8"/>
      <c r="BC149" s="8"/>
      <c r="CW149" s="8">
        <v>4.9351092896174863E-2</v>
      </c>
      <c r="CX149" s="36">
        <v>51.3</v>
      </c>
      <c r="CY149" s="36">
        <v>53.499328975768968</v>
      </c>
      <c r="CZ149" s="36">
        <v>53.743405418261389</v>
      </c>
      <c r="DA149" s="36">
        <v>3.5035061527559717</v>
      </c>
      <c r="DB149" s="36">
        <f ca="1"/>
        <v>57.286236616172772</v>
      </c>
      <c r="DC149" s="36">
        <f ca="1"/>
        <v>56.2201896169558</v>
      </c>
      <c r="DD149" s="36">
        <v>46.033907716234729</v>
      </c>
      <c r="DE149" s="36">
        <f ca="1"/>
        <v>60.714382542801104</v>
      </c>
      <c r="DF149" s="36">
        <v>52.333254190864963</v>
      </c>
    </row>
    <row r="150" spans="1:110" x14ac:dyDescent="0.25">
      <c r="A150" s="45">
        <v>72.2</v>
      </c>
      <c r="B150" s="47" t="b">
        <v>1</v>
      </c>
      <c r="U150" s="36"/>
      <c r="V150" s="36"/>
      <c r="W150" s="9"/>
      <c r="X150" s="8"/>
      <c r="Y150" s="8"/>
      <c r="Z150" s="8"/>
      <c r="AA150" s="8"/>
      <c r="AB150" s="8"/>
      <c r="AC150" s="8"/>
      <c r="AD150" s="8"/>
      <c r="AE150" s="8"/>
      <c r="AG150" s="36"/>
      <c r="AH150" s="36"/>
      <c r="AI150" s="9"/>
      <c r="AJ150" s="8"/>
      <c r="AK150" s="8"/>
      <c r="AL150" s="8"/>
      <c r="AM150" s="8"/>
      <c r="AN150" s="8"/>
      <c r="AO150" s="8"/>
      <c r="AP150" s="8"/>
      <c r="AQ150" s="8"/>
      <c r="AS150" s="36"/>
      <c r="AT150" s="36"/>
      <c r="AU150" s="9"/>
      <c r="AV150" s="8"/>
      <c r="AW150" s="8"/>
      <c r="AX150" s="8"/>
      <c r="AY150" s="8"/>
      <c r="AZ150" s="8"/>
      <c r="BA150" s="8"/>
      <c r="BB150" s="8"/>
      <c r="BC150" s="8"/>
      <c r="CW150" s="8">
        <v>4.9692622950819672E-2</v>
      </c>
      <c r="CX150" s="36">
        <v>51.4</v>
      </c>
      <c r="CY150" s="36">
        <v>53.53110971346981</v>
      </c>
      <c r="CZ150" s="36">
        <v>53.769785713622348</v>
      </c>
      <c r="DA150" s="36">
        <v>3.5283803649150824</v>
      </c>
      <c r="DB150" s="36">
        <f ca="1"/>
        <v>57.33195454164958</v>
      </c>
      <c r="DC150" s="36">
        <f ca="1"/>
        <v>56.24554105012799</v>
      </c>
      <c r="DD150" s="36">
        <v>46.067713024900804</v>
      </c>
      <c r="DE150" s="36">
        <f ca="1"/>
        <v>60.741010097304532</v>
      </c>
      <c r="DF150" s="36">
        <v>52.365925260404111</v>
      </c>
    </row>
    <row r="151" spans="1:110" x14ac:dyDescent="0.25">
      <c r="A151" s="45">
        <v>71.900000000000006</v>
      </c>
      <c r="B151" s="47" t="b">
        <v>1</v>
      </c>
      <c r="U151" s="36"/>
      <c r="V151" s="36"/>
      <c r="W151" s="9"/>
      <c r="X151" s="8"/>
      <c r="Y151" s="8"/>
      <c r="Z151" s="8"/>
      <c r="AA151" s="8"/>
      <c r="AB151" s="8"/>
      <c r="AC151" s="8"/>
      <c r="AD151" s="8"/>
      <c r="AE151" s="8"/>
      <c r="AG151" s="36"/>
      <c r="AH151" s="36"/>
      <c r="AI151" s="9"/>
      <c r="AJ151" s="8"/>
      <c r="AK151" s="8"/>
      <c r="AL151" s="8"/>
      <c r="AM151" s="8"/>
      <c r="AN151" s="8"/>
      <c r="AO151" s="8"/>
      <c r="AP151" s="8"/>
      <c r="AQ151" s="8"/>
      <c r="AS151" s="36"/>
      <c r="AT151" s="36"/>
      <c r="AU151" s="9"/>
      <c r="AV151" s="8"/>
      <c r="AW151" s="8"/>
      <c r="AX151" s="8"/>
      <c r="AY151" s="8"/>
      <c r="AZ151" s="8"/>
      <c r="BA151" s="8"/>
      <c r="BB151" s="8"/>
      <c r="BC151" s="8"/>
      <c r="CW151" s="8">
        <v>5.0034153005464481E-2</v>
      </c>
      <c r="CX151" s="36">
        <v>51.4</v>
      </c>
      <c r="CY151" s="36">
        <v>53.562716650793895</v>
      </c>
      <c r="CZ151" s="36">
        <v>53.796034585083035</v>
      </c>
      <c r="DA151" s="36">
        <v>3.5532635182002523</v>
      </c>
      <c r="DB151" s="36">
        <f ca="1"/>
        <v>57.377403678715552</v>
      </c>
      <c r="DC151" s="36">
        <f ca="1"/>
        <v>56.270761540761185</v>
      </c>
      <c r="DD151" s="36">
        <v>46.101402362357391</v>
      </c>
      <c r="DE151" s="36">
        <f ca="1"/>
        <v>60.767496820123569</v>
      </c>
      <c r="DF151" s="36">
        <v>52.398448023272472</v>
      </c>
    </row>
    <row r="152" spans="1:110" x14ac:dyDescent="0.25">
      <c r="A152" s="45">
        <v>71.599999999999994</v>
      </c>
      <c r="B152" s="47" t="b">
        <v>1</v>
      </c>
      <c r="U152" s="36"/>
      <c r="V152" s="36"/>
      <c r="W152" s="9"/>
      <c r="X152" s="8"/>
      <c r="Y152" s="8"/>
      <c r="Z152" s="8"/>
      <c r="AA152" s="8"/>
      <c r="AB152" s="8"/>
      <c r="AC152" s="8"/>
      <c r="AD152" s="8"/>
      <c r="AE152" s="8"/>
      <c r="AG152" s="36"/>
      <c r="AH152" s="36"/>
      <c r="AI152" s="9"/>
      <c r="AJ152" s="8"/>
      <c r="AK152" s="8"/>
      <c r="AL152" s="8"/>
      <c r="AM152" s="8"/>
      <c r="AN152" s="8"/>
      <c r="AO152" s="8"/>
      <c r="AP152" s="8"/>
      <c r="AQ152" s="8"/>
      <c r="AS152" s="36"/>
      <c r="AT152" s="36"/>
      <c r="AU152" s="9"/>
      <c r="AV152" s="8"/>
      <c r="AW152" s="8"/>
      <c r="AX152" s="8"/>
      <c r="AY152" s="8"/>
      <c r="AZ152" s="8"/>
      <c r="BA152" s="8"/>
      <c r="BB152" s="8"/>
      <c r="BC152" s="8"/>
      <c r="CW152" s="8">
        <v>5.037568306010929E-2</v>
      </c>
      <c r="CX152" s="36">
        <v>51.4</v>
      </c>
      <c r="CY152" s="36">
        <v>53.594152022691695</v>
      </c>
      <c r="CZ152" s="36">
        <v>53.822153684995364</v>
      </c>
      <c r="DA152" s="36">
        <v>3.5781556190416408</v>
      </c>
      <c r="DB152" s="36">
        <f ca="1"/>
        <v>57.422587492095865</v>
      </c>
      <c r="DC152" s="36">
        <f ca="1"/>
        <v>56.295852747329754</v>
      </c>
      <c r="DD152" s="36">
        <v>46.134976914017457</v>
      </c>
      <c r="DE152" s="36">
        <f ca="1"/>
        <v>60.793844467019056</v>
      </c>
      <c r="DF152" s="36">
        <v>52.430824215232121</v>
      </c>
    </row>
    <row r="153" spans="1:110" x14ac:dyDescent="0.25">
      <c r="A153" s="45">
        <v>71.099999999999994</v>
      </c>
      <c r="B153" s="47" t="b">
        <v>1</v>
      </c>
      <c r="U153" s="36"/>
      <c r="V153" s="36"/>
      <c r="W153" s="9"/>
      <c r="X153" s="8"/>
      <c r="Y153" s="8"/>
      <c r="Z153" s="8"/>
      <c r="AA153" s="8"/>
      <c r="AB153" s="8"/>
      <c r="AC153" s="8"/>
      <c r="AD153" s="8"/>
      <c r="AE153" s="8"/>
      <c r="AG153" s="36"/>
      <c r="AH153" s="36"/>
      <c r="AI153" s="9"/>
      <c r="AJ153" s="8"/>
      <c r="AK153" s="8"/>
      <c r="AL153" s="8"/>
      <c r="AM153" s="8"/>
      <c r="AN153" s="8"/>
      <c r="AO153" s="8"/>
      <c r="AP153" s="8"/>
      <c r="AQ153" s="8"/>
      <c r="AS153" s="36"/>
      <c r="AT153" s="36"/>
      <c r="AU153" s="9"/>
      <c r="AV153" s="8"/>
      <c r="AW153" s="8"/>
      <c r="AX153" s="8"/>
      <c r="AY153" s="8"/>
      <c r="AZ153" s="8"/>
      <c r="BA153" s="8"/>
      <c r="BB153" s="8"/>
      <c r="BC153" s="8"/>
      <c r="CW153" s="8">
        <v>5.0717213114754099E-2</v>
      </c>
      <c r="CX153" s="36">
        <v>51.4</v>
      </c>
      <c r="CY153" s="36">
        <v>53.625418020458056</v>
      </c>
      <c r="CZ153" s="36">
        <v>53.848144633959883</v>
      </c>
      <c r="DA153" s="36">
        <v>3.6030566738763228</v>
      </c>
      <c r="DB153" s="36">
        <f ca="1"/>
        <v>57.467509378869309</v>
      </c>
      <c r="DC153" s="36">
        <f ca="1"/>
        <v>56.320816296260524</v>
      </c>
      <c r="DD153" s="36">
        <v>46.1684378452358</v>
      </c>
      <c r="DE153" s="36">
        <f ca="1"/>
        <v>60.820054760148437</v>
      </c>
      <c r="DF153" s="36">
        <v>52.463055540181422</v>
      </c>
    </row>
    <row r="154" spans="1:110" x14ac:dyDescent="0.25">
      <c r="A154" s="45">
        <v>78</v>
      </c>
      <c r="B154" s="47" t="b">
        <v>1</v>
      </c>
      <c r="U154" s="36"/>
      <c r="V154" s="36"/>
      <c r="W154" s="9"/>
      <c r="X154" s="8"/>
      <c r="Y154" s="8"/>
      <c r="Z154" s="8"/>
      <c r="AA154" s="8"/>
      <c r="AB154" s="8"/>
      <c r="AC154" s="8"/>
      <c r="AD154" s="8"/>
      <c r="AE154" s="8"/>
      <c r="AG154" s="36"/>
      <c r="AH154" s="36"/>
      <c r="AI154" s="9"/>
      <c r="AJ154" s="8"/>
      <c r="AK154" s="8"/>
      <c r="AL154" s="8"/>
      <c r="AM154" s="8"/>
      <c r="AN154" s="8"/>
      <c r="AO154" s="8"/>
      <c r="AP154" s="8"/>
      <c r="AQ154" s="8"/>
      <c r="AS154" s="36"/>
      <c r="AT154" s="36"/>
      <c r="AU154" s="9"/>
      <c r="AV154" s="8"/>
      <c r="AW154" s="8"/>
      <c r="AX154" s="8"/>
      <c r="AY154" s="8"/>
      <c r="AZ154" s="8"/>
      <c r="BA154" s="8"/>
      <c r="BB154" s="8"/>
      <c r="BC154" s="8"/>
      <c r="CW154" s="8">
        <v>5.1058743169398908E-2</v>
      </c>
      <c r="CX154" s="36">
        <v>51.5</v>
      </c>
      <c r="CY154" s="36">
        <v>53.656516792874157</v>
      </c>
      <c r="CZ154" s="36">
        <v>53.874009021646536</v>
      </c>
      <c r="DA154" s="36">
        <v>3.6279666891483542</v>
      </c>
      <c r="DB154" s="36">
        <f ca="1"/>
        <v>57.512172670234399</v>
      </c>
      <c r="DC154" s="36">
        <f ca="1"/>
        <v>56.345653782764622</v>
      </c>
      <c r="DD154" s="36">
        <v>46.201786301781034</v>
      </c>
      <c r="DE154" s="36">
        <f ca="1"/>
        <v>60.846129388931132</v>
      </c>
      <c r="DF154" s="36">
        <v>52.495143670950526</v>
      </c>
    </row>
    <row r="155" spans="1:110" x14ac:dyDescent="0.25">
      <c r="A155" s="45">
        <v>73</v>
      </c>
      <c r="B155" s="47" t="b">
        <v>1</v>
      </c>
      <c r="U155" s="36"/>
      <c r="V155" s="36"/>
      <c r="W155" s="9"/>
      <c r="X155" s="8"/>
      <c r="Y155" s="8"/>
      <c r="Z155" s="8"/>
      <c r="AA155" s="8"/>
      <c r="AB155" s="8"/>
      <c r="AC155" s="8"/>
      <c r="AD155" s="8"/>
      <c r="AE155" s="8"/>
      <c r="AG155" s="36"/>
      <c r="AH155" s="36"/>
      <c r="AI155" s="9"/>
      <c r="AJ155" s="8"/>
      <c r="AK155" s="8"/>
      <c r="AL155" s="8"/>
      <c r="AM155" s="8"/>
      <c r="AN155" s="8"/>
      <c r="AO155" s="8"/>
      <c r="AP155" s="8"/>
      <c r="AQ155" s="8"/>
      <c r="AS155" s="36"/>
      <c r="AT155" s="36"/>
      <c r="AU155" s="9"/>
      <c r="AV155" s="8"/>
      <c r="AW155" s="8"/>
      <c r="AX155" s="8"/>
      <c r="AY155" s="8"/>
      <c r="AZ155" s="8"/>
      <c r="BA155" s="8"/>
      <c r="BB155" s="8"/>
      <c r="BC155" s="8"/>
      <c r="CW155" s="8">
        <v>5.1400273224043717E-2</v>
      </c>
      <c r="CX155" s="36">
        <v>51.5</v>
      </c>
      <c r="CY155" s="36">
        <v>53.687450447312195</v>
      </c>
      <c r="CZ155" s="36">
        <v>53.899748407589151</v>
      </c>
      <c r="DA155" s="36">
        <v>3.6528856713087174</v>
      </c>
      <c r="DB155" s="36">
        <f ca="1"/>
        <v>57.556580633217656</v>
      </c>
      <c r="DC155" s="36">
        <f ca="1"/>
        <v>56.370366771642232</v>
      </c>
      <c r="DD155" s="36">
        <v>46.23502341029338</v>
      </c>
      <c r="DE155" s="36">
        <f ca="1"/>
        <v>60.872070010885821</v>
      </c>
      <c r="DF155" s="36">
        <v>52.527090250071879</v>
      </c>
    </row>
    <row r="156" spans="1:110" x14ac:dyDescent="0.25">
      <c r="A156" s="45">
        <v>73</v>
      </c>
      <c r="B156" s="47" t="b">
        <v>1</v>
      </c>
      <c r="U156" s="36"/>
      <c r="V156" s="36"/>
      <c r="W156" s="9"/>
      <c r="X156" s="8"/>
      <c r="Y156" s="8"/>
      <c r="Z156" s="8"/>
      <c r="AA156" s="8"/>
      <c r="AB156" s="8"/>
      <c r="AC156" s="8"/>
      <c r="AD156" s="8"/>
      <c r="AE156" s="8"/>
      <c r="AG156" s="36"/>
      <c r="AH156" s="36"/>
      <c r="AI156" s="9"/>
      <c r="AJ156" s="8"/>
      <c r="AK156" s="8"/>
      <c r="AL156" s="8"/>
      <c r="AM156" s="8"/>
      <c r="AN156" s="8"/>
      <c r="AO156" s="8"/>
      <c r="AP156" s="8"/>
      <c r="AQ156" s="8"/>
      <c r="AS156" s="36"/>
      <c r="AT156" s="36"/>
      <c r="AU156" s="9"/>
      <c r="AV156" s="8"/>
      <c r="AW156" s="8"/>
      <c r="AX156" s="8"/>
      <c r="AY156" s="8"/>
      <c r="AZ156" s="8"/>
      <c r="BA156" s="8"/>
      <c r="BB156" s="8"/>
      <c r="BC156" s="8"/>
      <c r="CW156" s="8">
        <v>5.1741803278688527E-2</v>
      </c>
      <c r="CX156" s="36">
        <v>51.5</v>
      </c>
      <c r="CY156" s="36">
        <v>53.718221050804154</v>
      </c>
      <c r="CZ156" s="36">
        <v>53.925364321954063</v>
      </c>
      <c r="DA156" s="36">
        <v>3.6778136268153898</v>
      </c>
      <c r="DB156" s="36">
        <f ca="1"/>
        <v>57.600736472326844</v>
      </c>
      <c r="DC156" s="36">
        <f ca="1"/>
        <v>56.394956798061436</v>
      </c>
      <c r="DD156" s="36">
        <v>46.268150278728783</v>
      </c>
      <c r="DE156" s="36">
        <f ca="1"/>
        <v>60.897878252441018</v>
      </c>
      <c r="DF156" s="36">
        <v>52.558896890526619</v>
      </c>
    </row>
    <row r="157" spans="1:110" x14ac:dyDescent="0.25">
      <c r="A157" s="45">
        <v>69.2</v>
      </c>
      <c r="B157" s="47" t="b">
        <v>1</v>
      </c>
      <c r="U157" s="36"/>
      <c r="V157" s="36"/>
      <c r="W157" s="9"/>
      <c r="X157" s="8"/>
      <c r="Y157" s="8"/>
      <c r="Z157" s="8"/>
      <c r="AA157" s="8"/>
      <c r="AB157" s="8"/>
      <c r="AC157" s="8"/>
      <c r="AD157" s="8"/>
      <c r="AE157" s="8"/>
      <c r="AG157" s="36"/>
      <c r="AH157" s="36"/>
      <c r="AI157" s="9"/>
      <c r="AJ157" s="8"/>
      <c r="AK157" s="8"/>
      <c r="AL157" s="8"/>
      <c r="AM157" s="8"/>
      <c r="AN157" s="8"/>
      <c r="AO157" s="8"/>
      <c r="AP157" s="8"/>
      <c r="AQ157" s="8"/>
      <c r="AS157" s="36"/>
      <c r="AT157" s="36"/>
      <c r="AU157" s="9"/>
      <c r="AV157" s="8"/>
      <c r="AW157" s="8"/>
      <c r="AX157" s="8"/>
      <c r="AY157" s="8"/>
      <c r="AZ157" s="8"/>
      <c r="BA157" s="8"/>
      <c r="BB157" s="8"/>
      <c r="BC157" s="8"/>
      <c r="CW157" s="8">
        <v>5.2083333333333336E-2</v>
      </c>
      <c r="CX157" s="36">
        <v>51.5</v>
      </c>
      <c r="CY157" s="36">
        <v>53.748830631076167</v>
      </c>
      <c r="CZ157" s="36">
        <v>53.950858266284285</v>
      </c>
      <c r="DA157" s="36">
        <v>3.7027505621333261</v>
      </c>
      <c r="DB157" s="36">
        <f ca="1"/>
        <v>57.64464333115086</v>
      </c>
      <c r="DC157" s="36">
        <f ca="1"/>
        <v>56.419425368312119</v>
      </c>
      <c r="DD157" s="36">
        <v>46.301167996789843</v>
      </c>
      <c r="DE157" s="36">
        <f ca="1"/>
        <v>60.923555709719722</v>
      </c>
      <c r="DF157" s="36">
        <v>52.590565176467763</v>
      </c>
    </row>
    <row r="158" spans="1:110" x14ac:dyDescent="0.25">
      <c r="A158" s="45">
        <v>68.400000000000006</v>
      </c>
      <c r="B158" s="47" t="b">
        <v>1</v>
      </c>
      <c r="U158" s="36"/>
      <c r="V158" s="36"/>
      <c r="W158" s="9"/>
      <c r="X158" s="8"/>
      <c r="Y158" s="8"/>
      <c r="Z158" s="8"/>
      <c r="AA158" s="8"/>
      <c r="AB158" s="8"/>
      <c r="AC158" s="8"/>
      <c r="AD158" s="8"/>
      <c r="AE158" s="8"/>
      <c r="AG158" s="36"/>
      <c r="AH158" s="36"/>
      <c r="AI158" s="9"/>
      <c r="AJ158" s="8"/>
      <c r="AK158" s="8"/>
      <c r="AL158" s="8"/>
      <c r="AM158" s="8"/>
      <c r="AN158" s="8"/>
      <c r="AO158" s="8"/>
      <c r="AP158" s="8"/>
      <c r="AQ158" s="8"/>
      <c r="AS158" s="36"/>
      <c r="AT158" s="36"/>
      <c r="AU158" s="9"/>
      <c r="AV158" s="8"/>
      <c r="AW158" s="8"/>
      <c r="AX158" s="8"/>
      <c r="AY158" s="8"/>
      <c r="AZ158" s="8"/>
      <c r="BA158" s="8"/>
      <c r="BB158" s="8"/>
      <c r="BC158" s="8"/>
      <c r="CW158" s="8">
        <v>5.2424863387978145E-2</v>
      </c>
      <c r="CX158" s="36">
        <v>51.5</v>
      </c>
      <c r="CY158" s="36">
        <v>53.77928117754972</v>
      </c>
      <c r="CZ158" s="36">
        <v>53.976231714220127</v>
      </c>
      <c r="DA158" s="36">
        <v>3.7276964837344462</v>
      </c>
      <c r="DB158" s="36">
        <f ca="1"/>
        <v>57.688304293908395</v>
      </c>
      <c r="DC158" s="36">
        <f ca="1"/>
        <v>56.443773960535772</v>
      </c>
      <c r="DD158" s="36">
        <v>46.334077636344084</v>
      </c>
      <c r="DE158" s="36">
        <f ca="1"/>
        <v>60.949103949299356</v>
      </c>
      <c r="DF158" s="36">
        <v>52.622096663921127</v>
      </c>
    </row>
    <row r="159" spans="1:110" x14ac:dyDescent="0.25">
      <c r="A159" s="45">
        <v>68.400000000000006</v>
      </c>
      <c r="B159" s="47" t="b">
        <v>1</v>
      </c>
      <c r="U159" s="36"/>
      <c r="V159" s="36"/>
      <c r="W159" s="9"/>
      <c r="X159" s="8"/>
      <c r="Y159" s="8"/>
      <c r="Z159" s="8"/>
      <c r="AA159" s="8"/>
      <c r="AB159" s="8"/>
      <c r="AC159" s="8"/>
      <c r="AD159" s="8"/>
      <c r="AE159" s="8"/>
      <c r="AG159" s="36"/>
      <c r="AH159" s="36"/>
      <c r="AI159" s="9"/>
      <c r="AJ159" s="8"/>
      <c r="AK159" s="8"/>
      <c r="AL159" s="8"/>
      <c r="AM159" s="8"/>
      <c r="AN159" s="8"/>
      <c r="AO159" s="8"/>
      <c r="AP159" s="8"/>
      <c r="AQ159" s="8"/>
      <c r="AS159" s="36"/>
      <c r="AT159" s="36"/>
      <c r="AU159" s="9"/>
      <c r="AV159" s="8"/>
      <c r="AW159" s="8"/>
      <c r="AX159" s="8"/>
      <c r="AY159" s="8"/>
      <c r="AZ159" s="8"/>
      <c r="BA159" s="8"/>
      <c r="BB159" s="8"/>
      <c r="BC159" s="8"/>
      <c r="CW159" s="8">
        <v>5.2766393442622954E-2</v>
      </c>
      <c r="CX159" s="36">
        <v>51.5</v>
      </c>
      <c r="CY159" s="36">
        <v>53.809574642310942</v>
      </c>
      <c r="CZ159" s="36">
        <v>54.001486112197021</v>
      </c>
      <c r="DA159" s="36">
        <v>3.7526513980976928</v>
      </c>
      <c r="DB159" s="36">
        <f ca="1"/>
        <v>57.73172238694773</v>
      </c>
      <c r="DC159" s="36">
        <f ca="1"/>
        <v>56.468004025432336</v>
      </c>
      <c r="DD159" s="36">
        <v>46.366880251829983</v>
      </c>
      <c r="DE159" s="36">
        <f ca="1"/>
        <v>60.974524508947823</v>
      </c>
      <c r="DF159" s="36">
        <v>52.653492881464686</v>
      </c>
    </row>
    <row r="160" spans="1:110" x14ac:dyDescent="0.25">
      <c r="A160" s="45">
        <v>67.8</v>
      </c>
      <c r="B160" s="47" t="b">
        <v>1</v>
      </c>
      <c r="U160" s="36"/>
      <c r="V160" s="36"/>
      <c r="W160" s="9"/>
      <c r="X160" s="8"/>
      <c r="Y160" s="8"/>
      <c r="Z160" s="8"/>
      <c r="AA160" s="8"/>
      <c r="AB160" s="8"/>
      <c r="AC160" s="8"/>
      <c r="AD160" s="8"/>
      <c r="AE160" s="8"/>
      <c r="AG160" s="36"/>
      <c r="AH160" s="36"/>
      <c r="AI160" s="9"/>
      <c r="AJ160" s="8"/>
      <c r="AK160" s="8"/>
      <c r="AL160" s="8"/>
      <c r="AM160" s="8"/>
      <c r="AN160" s="8"/>
      <c r="AO160" s="8"/>
      <c r="AP160" s="8"/>
      <c r="AQ160" s="8"/>
      <c r="AS160" s="36"/>
      <c r="AT160" s="36"/>
      <c r="AU160" s="9"/>
      <c r="AV160" s="8"/>
      <c r="AW160" s="8"/>
      <c r="AX160" s="8"/>
      <c r="AY160" s="8"/>
      <c r="AZ160" s="8"/>
      <c r="BA160" s="8"/>
      <c r="BB160" s="8"/>
      <c r="BC160" s="8"/>
      <c r="CW160" s="8">
        <v>5.3107923497267763E-2</v>
      </c>
      <c r="CX160" s="36">
        <v>51.5</v>
      </c>
      <c r="CY160" s="36">
        <v>53.839712941049335</v>
      </c>
      <c r="CZ160" s="36">
        <v>54.026622880121437</v>
      </c>
      <c r="DA160" s="36">
        <v>3.7776153117090203</v>
      </c>
      <c r="DB160" s="36">
        <f ca="1"/>
        <v>57.774900580198924</v>
      </c>
      <c r="DC160" s="36">
        <f ca="1"/>
        <v>56.492116986944744</v>
      </c>
      <c r="DD160" s="36">
        <v>46.399576880651139</v>
      </c>
      <c r="DE160" s="36">
        <f ca="1"/>
        <v>60.999818898336414</v>
      </c>
      <c r="DF160" s="36">
        <v>52.684755330887313</v>
      </c>
    </row>
    <row r="161" spans="1:110" x14ac:dyDescent="0.25">
      <c r="A161" s="45">
        <v>67.8</v>
      </c>
      <c r="B161" s="47" t="b">
        <v>1</v>
      </c>
      <c r="U161" s="36"/>
      <c r="V161" s="36"/>
      <c r="W161" s="9"/>
      <c r="X161" s="8"/>
      <c r="Y161" s="8"/>
      <c r="Z161" s="8"/>
      <c r="AA161" s="8"/>
      <c r="AB161" s="8"/>
      <c r="AC161" s="8"/>
      <c r="AD161" s="8"/>
      <c r="AE161" s="8"/>
      <c r="AG161" s="36"/>
      <c r="AH161" s="36"/>
      <c r="AI161" s="9"/>
      <c r="AJ161" s="8"/>
      <c r="AK161" s="8"/>
      <c r="AL161" s="8"/>
      <c r="AM161" s="8"/>
      <c r="AN161" s="8"/>
      <c r="AO161" s="8"/>
      <c r="AP161" s="8"/>
      <c r="AQ161" s="8"/>
      <c r="AS161" s="36"/>
      <c r="AT161" s="36"/>
      <c r="AU161" s="9"/>
      <c r="AV161" s="8"/>
      <c r="AW161" s="8"/>
      <c r="AX161" s="8"/>
      <c r="AY161" s="8"/>
      <c r="AZ161" s="8"/>
      <c r="BA161" s="8"/>
      <c r="BB161" s="8"/>
      <c r="BC161" s="8"/>
      <c r="CW161" s="8">
        <v>5.3449453551912565E-2</v>
      </c>
      <c r="CX161" s="36">
        <v>51.5</v>
      </c>
      <c r="CY161" s="36">
        <v>53.869697953966934</v>
      </c>
      <c r="CZ161" s="36">
        <v>54.051643412025882</v>
      </c>
      <c r="DA161" s="36">
        <v>3.8025882310613763</v>
      </c>
      <c r="DB161" s="36">
        <f ca="1"/>
        <v>57.817841788580566</v>
      </c>
      <c r="DC161" s="36">
        <f ca="1"/>
        <v>56.516114242922058</v>
      </c>
      <c r="DD161" s="36">
        <v>46.432168543559108</v>
      </c>
      <c r="DE161" s="36">
        <f ca="1"/>
        <v>61.024988599730889</v>
      </c>
      <c r="DF161" s="36">
        <v>52.715885487827478</v>
      </c>
    </row>
    <row r="162" spans="1:110" x14ac:dyDescent="0.25">
      <c r="A162" s="45">
        <v>67.5</v>
      </c>
      <c r="B162" s="47" t="b">
        <v>1</v>
      </c>
      <c r="U162" s="36"/>
      <c r="V162" s="36"/>
      <c r="W162" s="9"/>
      <c r="X162" s="8"/>
      <c r="Y162" s="8"/>
      <c r="Z162" s="8"/>
      <c r="AA162" s="8"/>
      <c r="AB162" s="8"/>
      <c r="AC162" s="8"/>
      <c r="AD162" s="8"/>
      <c r="AE162" s="8"/>
      <c r="AG162" s="36"/>
      <c r="AH162" s="36"/>
      <c r="AI162" s="9"/>
      <c r="AJ162" s="8"/>
      <c r="AK162" s="8"/>
      <c r="AL162" s="8"/>
      <c r="AM162" s="8"/>
      <c r="AN162" s="8"/>
      <c r="AO162" s="8"/>
      <c r="AP162" s="8"/>
      <c r="AQ162" s="8"/>
      <c r="AS162" s="36"/>
      <c r="AT162" s="36"/>
      <c r="AU162" s="9"/>
      <c r="AV162" s="8"/>
      <c r="AW162" s="8"/>
      <c r="AX162" s="8"/>
      <c r="AY162" s="8"/>
      <c r="AZ162" s="8"/>
      <c r="BA162" s="8"/>
      <c r="BB162" s="8"/>
      <c r="BC162" s="8"/>
      <c r="CW162" s="8">
        <v>5.3790983606557374E-2</v>
      </c>
      <c r="CX162" s="36">
        <v>51.6</v>
      </c>
      <c r="CY162" s="36">
        <v>53.899531526659125</v>
      </c>
      <c r="CZ162" s="36">
        <v>54.076549076703557</v>
      </c>
      <c r="DA162" s="36">
        <v>3.8275701626547618</v>
      </c>
      <c r="DB162" s="36">
        <f ca="1"/>
        <v>57.860548873362831</v>
      </c>
      <c r="DC162" s="36">
        <f ca="1"/>
        <v>56.539997165762152</v>
      </c>
      <c r="DD162" s="36">
        <v>46.464656245025232</v>
      </c>
      <c r="DE162" s="36">
        <f ca="1"/>
        <v>61.050035068661003</v>
      </c>
      <c r="DF162" s="36">
        <v>52.746884802392906</v>
      </c>
    </row>
    <row r="163" spans="1:110" x14ac:dyDescent="0.25">
      <c r="A163" s="45">
        <v>66.599999999999994</v>
      </c>
      <c r="B163" s="47" t="b">
        <v>1</v>
      </c>
      <c r="U163" s="36"/>
      <c r="V163" s="36"/>
      <c r="W163" s="9"/>
      <c r="X163" s="8"/>
      <c r="Y163" s="8"/>
      <c r="Z163" s="8"/>
      <c r="AA163" s="8"/>
      <c r="AB163" s="8"/>
      <c r="AC163" s="8"/>
      <c r="AD163" s="8"/>
      <c r="AE163" s="8"/>
      <c r="AG163" s="36"/>
      <c r="AH163" s="36"/>
      <c r="AI163" s="9"/>
      <c r="AJ163" s="8"/>
      <c r="AK163" s="8"/>
      <c r="AL163" s="8"/>
      <c r="AM163" s="8"/>
      <c r="AN163" s="8"/>
      <c r="AO163" s="8"/>
      <c r="AP163" s="8"/>
      <c r="AQ163" s="8"/>
      <c r="AS163" s="36"/>
      <c r="AT163" s="36"/>
      <c r="AU163" s="9"/>
      <c r="AV163" s="8"/>
      <c r="AW163" s="8"/>
      <c r="AX163" s="8"/>
      <c r="AY163" s="8"/>
      <c r="AZ163" s="8"/>
      <c r="BA163" s="8"/>
      <c r="BB163" s="8"/>
      <c r="BC163" s="8"/>
      <c r="CW163" s="8">
        <v>5.4132513661202183E-2</v>
      </c>
      <c r="CX163" s="36">
        <v>51.6</v>
      </c>
      <c r="CY163" s="36">
        <v>53.92921547096811</v>
      </c>
      <c r="CZ163" s="36">
        <v>54.101341218323441</v>
      </c>
      <c r="DA163" s="36">
        <v>3.8525611129962192</v>
      </c>
      <c r="DB163" s="36">
        <f ca="1"/>
        <v>57.90302464348818</v>
      </c>
      <c r="DC163" s="36">
        <f ca="1"/>
        <v>56.563767103034479</v>
      </c>
      <c r="DD163" s="36">
        <v>46.497040973601834</v>
      </c>
      <c r="DE163" s="36">
        <f ca="1"/>
        <v>61.074959734569632</v>
      </c>
      <c r="DF163" s="36">
        <v>52.777754699761481</v>
      </c>
    </row>
    <row r="164" spans="1:110" x14ac:dyDescent="0.25">
      <c r="A164" s="45">
        <v>76.099999999999994</v>
      </c>
      <c r="B164" s="47" t="b">
        <v>1</v>
      </c>
      <c r="U164" s="36"/>
      <c r="V164" s="36"/>
      <c r="W164" s="9"/>
      <c r="X164" s="8"/>
      <c r="Y164" s="8"/>
      <c r="Z164" s="8"/>
      <c r="AA164" s="8"/>
      <c r="AB164" s="8"/>
      <c r="AC164" s="8"/>
      <c r="AD164" s="8"/>
      <c r="AE164" s="8"/>
      <c r="AG164" s="36"/>
      <c r="AH164" s="36"/>
      <c r="AI164" s="9"/>
      <c r="AJ164" s="8"/>
      <c r="AK164" s="8"/>
      <c r="AL164" s="8"/>
      <c r="AM164" s="8"/>
      <c r="AN164" s="8"/>
      <c r="AO164" s="8"/>
      <c r="AP164" s="8"/>
      <c r="AQ164" s="8"/>
      <c r="AS164" s="36"/>
      <c r="AT164" s="36"/>
      <c r="AU164" s="9"/>
      <c r="AV164" s="8"/>
      <c r="AW164" s="8"/>
      <c r="AX164" s="8"/>
      <c r="AY164" s="8"/>
      <c r="AZ164" s="8"/>
      <c r="BA164" s="8"/>
      <c r="BB164" s="8"/>
      <c r="BC164" s="8"/>
      <c r="CW164" s="8">
        <v>5.4474043715846993E-2</v>
      </c>
      <c r="CX164" s="36">
        <v>51.6</v>
      </c>
      <c r="CY164" s="36">
        <v>53.95875156581009</v>
      </c>
      <c r="CZ164" s="36">
        <v>54.126021157026756</v>
      </c>
      <c r="DA164" s="36">
        <v>3.8775610885998155</v>
      </c>
      <c r="DB164" s="36">
        <f ca="1"/>
        <v>57.945271856851527</v>
      </c>
      <c r="DC164" s="36">
        <f ca="1"/>
        <v>56.587425378083786</v>
      </c>
      <c r="DD164" s="36">
        <v>46.529323702273231</v>
      </c>
      <c r="DE164" s="36">
        <f ca="1"/>
        <v>61.099764001442168</v>
      </c>
      <c r="DF164" s="36">
        <v>52.80849658076454</v>
      </c>
    </row>
    <row r="165" spans="1:110" x14ac:dyDescent="0.25">
      <c r="A165" s="45">
        <v>75.400000000000006</v>
      </c>
      <c r="B165" s="47" t="b">
        <v>1</v>
      </c>
      <c r="U165" s="36"/>
      <c r="V165" s="36"/>
      <c r="W165" s="9"/>
      <c r="X165" s="8"/>
      <c r="Y165" s="8"/>
      <c r="Z165" s="8"/>
      <c r="AA165" s="8"/>
      <c r="AB165" s="8"/>
      <c r="AC165" s="8"/>
      <c r="AD165" s="8"/>
      <c r="AE165" s="8"/>
      <c r="AG165" s="36"/>
      <c r="AH165" s="36"/>
      <c r="AI165" s="9"/>
      <c r="AJ165" s="8"/>
      <c r="AK165" s="8"/>
      <c r="AL165" s="8"/>
      <c r="AM165" s="8"/>
      <c r="AN165" s="8"/>
      <c r="AO165" s="8"/>
      <c r="AP165" s="8"/>
      <c r="AQ165" s="8"/>
      <c r="AS165" s="36"/>
      <c r="AT165" s="36"/>
      <c r="AU165" s="9"/>
      <c r="AV165" s="8"/>
      <c r="AW165" s="8"/>
      <c r="AX165" s="8"/>
      <c r="AY165" s="8"/>
      <c r="AZ165" s="8"/>
      <c r="BA165" s="8"/>
      <c r="BB165" s="8"/>
      <c r="BC165" s="8"/>
      <c r="CW165" s="8">
        <v>5.4815573770491802E-2</v>
      </c>
      <c r="CX165" s="36">
        <v>51.6</v>
      </c>
      <c r="CY165" s="36">
        <v>53.98814155797713</v>
      </c>
      <c r="CZ165" s="36">
        <v>54.15059018950523</v>
      </c>
      <c r="DA165" s="36">
        <v>3.90257009598671</v>
      </c>
      <c r="DB165" s="36">
        <f ca="1"/>
        <v>57.987293221541321</v>
      </c>
      <c r="DC165" s="36">
        <f ca="1"/>
        <v>56.610973290615462</v>
      </c>
      <c r="DD165" s="36">
        <v>46.561505388796789</v>
      </c>
      <c r="DE165" s="36">
        <f ca="1"/>
        <v>61.124449248416852</v>
      </c>
      <c r="DF165" s="36">
        <v>52.839111822452807</v>
      </c>
    </row>
    <row r="166" spans="1:110" x14ac:dyDescent="0.25">
      <c r="A166" s="45">
        <v>74.8</v>
      </c>
      <c r="B166" s="47" t="b">
        <v>1</v>
      </c>
      <c r="U166" s="36"/>
      <c r="V166" s="36"/>
      <c r="W166" s="9"/>
      <c r="X166" s="8"/>
      <c r="Y166" s="8"/>
      <c r="Z166" s="8"/>
      <c r="AA166" s="8"/>
      <c r="AB166" s="8"/>
      <c r="AC166" s="8"/>
      <c r="AD166" s="8"/>
      <c r="AE166" s="8"/>
      <c r="AG166" s="36"/>
      <c r="AH166" s="36"/>
      <c r="AI166" s="9"/>
      <c r="AJ166" s="8"/>
      <c r="AK166" s="8"/>
      <c r="AL166" s="8"/>
      <c r="AM166" s="8"/>
      <c r="AN166" s="8"/>
      <c r="AO166" s="8"/>
      <c r="AP166" s="8"/>
      <c r="AQ166" s="8"/>
      <c r="AS166" s="36"/>
      <c r="AT166" s="36"/>
      <c r="AU166" s="9"/>
      <c r="AV166" s="8"/>
      <c r="AW166" s="8"/>
      <c r="AX166" s="8"/>
      <c r="AY166" s="8"/>
      <c r="AZ166" s="8"/>
      <c r="BA166" s="8"/>
      <c r="BB166" s="8"/>
      <c r="BC166" s="8"/>
      <c r="CW166" s="8">
        <v>5.5157103825136611E-2</v>
      </c>
      <c r="CX166" s="36">
        <v>51.6</v>
      </c>
      <c r="CY166" s="36">
        <v>54.017387162914545</v>
      </c>
      <c r="CZ166" s="36">
        <v>54.175049589561894</v>
      </c>
      <c r="DA166" s="36">
        <v>3.9275881416850997</v>
      </c>
      <c r="DB166" s="36">
        <f ca="1"/>
        <v>58.029091397042798</v>
      </c>
      <c r="DC166" s="36">
        <f ca="1"/>
        <v>56.634412117263174</v>
      </c>
      <c r="DD166" s="36">
        <v>46.593586976034494</v>
      </c>
      <c r="DE166" s="36">
        <f ca="1"/>
        <v>61.149016830376723</v>
      </c>
      <c r="DF166" s="36">
        <v>52.869601778645745</v>
      </c>
    </row>
    <row r="167" spans="1:110" x14ac:dyDescent="0.25">
      <c r="A167" s="45">
        <v>74.900000000000006</v>
      </c>
      <c r="B167" s="47" t="b">
        <v>1</v>
      </c>
      <c r="U167" s="36"/>
      <c r="V167" s="36"/>
      <c r="W167" s="9"/>
      <c r="X167" s="8"/>
      <c r="Y167" s="8"/>
      <c r="Z167" s="8"/>
      <c r="AA167" s="8"/>
      <c r="AB167" s="8"/>
      <c r="AC167" s="8"/>
      <c r="AD167" s="8"/>
      <c r="AE167" s="8"/>
      <c r="AG167" s="36"/>
      <c r="AH167" s="36"/>
      <c r="AI167" s="9"/>
      <c r="AJ167" s="8"/>
      <c r="AK167" s="8"/>
      <c r="AL167" s="8"/>
      <c r="AM167" s="8"/>
      <c r="AN167" s="8"/>
      <c r="AO167" s="8"/>
      <c r="AP167" s="8"/>
      <c r="AQ167" s="8"/>
      <c r="AS167" s="36"/>
      <c r="AT167" s="36"/>
      <c r="AU167" s="9"/>
      <c r="AV167" s="8"/>
      <c r="AW167" s="8"/>
      <c r="AX167" s="8"/>
      <c r="AY167" s="8"/>
      <c r="AZ167" s="8"/>
      <c r="BA167" s="8"/>
      <c r="BB167" s="8"/>
      <c r="BC167" s="8"/>
      <c r="CW167" s="8">
        <v>5.549863387978142E-2</v>
      </c>
      <c r="CX167" s="36">
        <v>51.7</v>
      </c>
      <c r="CY167" s="36">
        <v>54.046490065474842</v>
      </c>
      <c r="CZ167" s="36">
        <v>54.199400608655111</v>
      </c>
      <c r="DA167" s="36">
        <v>3.9526152322302881</v>
      </c>
      <c r="DB167" s="36">
        <f ca="1"/>
        <v>58.070668995405128</v>
      </c>
      <c r="DC167" s="36">
        <f ca="1"/>
        <v>56.6577431121394</v>
      </c>
      <c r="DD167" s="36">
        <v>46.625569392275246</v>
      </c>
      <c r="DE167" s="36">
        <f ca="1"/>
        <v>61.173468078523968</v>
      </c>
      <c r="DF167" s="36">
        <v>52.899967780465019</v>
      </c>
    </row>
    <row r="168" spans="1:110" x14ac:dyDescent="0.25">
      <c r="A168" s="45">
        <v>75</v>
      </c>
      <c r="B168" s="47" t="b">
        <v>1</v>
      </c>
      <c r="U168" s="36"/>
      <c r="V168" s="36"/>
      <c r="W168" s="9"/>
      <c r="X168" s="8"/>
      <c r="Y168" s="8"/>
      <c r="Z168" s="8"/>
      <c r="AA168" s="8"/>
      <c r="AB168" s="8"/>
      <c r="AC168" s="8"/>
      <c r="AD168" s="8"/>
      <c r="AE168" s="8"/>
      <c r="AG168" s="36"/>
      <c r="AH168" s="36"/>
      <c r="AI168" s="9"/>
      <c r="AJ168" s="8"/>
      <c r="AK168" s="8"/>
      <c r="AL168" s="8"/>
      <c r="AM168" s="8"/>
      <c r="AN168" s="8"/>
      <c r="AO168" s="8"/>
      <c r="AP168" s="8"/>
      <c r="AQ168" s="8"/>
      <c r="AS168" s="36"/>
      <c r="AT168" s="36"/>
      <c r="AU168" s="9"/>
      <c r="AV168" s="8"/>
      <c r="AW168" s="8"/>
      <c r="AX168" s="8"/>
      <c r="AY168" s="8"/>
      <c r="AZ168" s="8"/>
      <c r="BA168" s="8"/>
      <c r="BB168" s="8"/>
      <c r="BC168" s="8"/>
      <c r="CW168" s="8">
        <v>5.5840163934426229E-2</v>
      </c>
      <c r="CX168" s="36">
        <v>51.7</v>
      </c>
      <c r="CY168" s="36">
        <v>54.075451920648966</v>
      </c>
      <c r="CZ168" s="36">
        <v>54.223644476426479</v>
      </c>
      <c r="DA168" s="36">
        <v>3.9776513741646675</v>
      </c>
      <c r="DB168" s="36">
        <f ca="1"/>
        <v>58.112028582373306</v>
      </c>
      <c r="DC168" s="36">
        <f ca="1"/>
        <v>56.680967507369608</v>
      </c>
      <c r="DD168" s="36">
        <v>46.657453551548286</v>
      </c>
      <c r="DE168" s="36">
        <f ca="1"/>
        <v>61.19780430093715</v>
      </c>
      <c r="DF168" s="36">
        <v>52.930211136852279</v>
      </c>
    </row>
    <row r="169" spans="1:110" x14ac:dyDescent="0.25">
      <c r="A169" s="45">
        <v>75</v>
      </c>
      <c r="B169" s="47" t="b">
        <v>1</v>
      </c>
      <c r="U169" s="36"/>
      <c r="V169" s="36"/>
      <c r="W169" s="9"/>
      <c r="X169" s="8"/>
      <c r="Y169" s="8"/>
      <c r="Z169" s="8"/>
      <c r="AA169" s="8"/>
      <c r="AB169" s="8"/>
      <c r="AC169" s="8"/>
      <c r="AD169" s="8"/>
      <c r="AE169" s="8"/>
      <c r="AG169" s="36"/>
      <c r="AH169" s="36"/>
      <c r="AI169" s="9"/>
      <c r="AJ169" s="8"/>
      <c r="AK169" s="8"/>
      <c r="AL169" s="8"/>
      <c r="AM169" s="8"/>
      <c r="AN169" s="8"/>
      <c r="AO169" s="8"/>
      <c r="AP169" s="8"/>
      <c r="AQ169" s="8"/>
      <c r="AS169" s="36"/>
      <c r="AT169" s="36"/>
      <c r="AU169" s="9"/>
      <c r="AV169" s="8"/>
      <c r="AW169" s="8"/>
      <c r="AX169" s="8"/>
      <c r="AY169" s="8"/>
      <c r="AZ169" s="8"/>
      <c r="BA169" s="8"/>
      <c r="BB169" s="8"/>
      <c r="BC169" s="8"/>
      <c r="CW169" s="8">
        <v>5.6181693989071038E-2</v>
      </c>
      <c r="CX169" s="36">
        <v>51.7</v>
      </c>
      <c r="CY169" s="36">
        <v>54.104274354275688</v>
      </c>
      <c r="CZ169" s="36">
        <v>54.247782401212852</v>
      </c>
      <c r="DA169" s="36">
        <v>4.0026965740377074</v>
      </c>
      <c r="DB169" s="36">
        <f ca="1"/>
        <v>58.153172678486449</v>
      </c>
      <c r="DC169" s="36">
        <f ca="1"/>
        <v>56.704086513610449</v>
      </c>
      <c r="DD169" s="36">
        <v>46.689240353927985</v>
      </c>
      <c r="DE169" s="36">
        <f ca="1"/>
        <v>61.222026783112057</v>
      </c>
      <c r="DF169" s="36">
        <v>52.960333135072318</v>
      </c>
    </row>
    <row r="170" spans="1:110" x14ac:dyDescent="0.25">
      <c r="A170" s="45">
        <v>74.599999999999994</v>
      </c>
      <c r="B170" s="47" t="b">
        <v>1</v>
      </c>
      <c r="U170" s="36"/>
      <c r="V170" s="36"/>
      <c r="W170" s="9"/>
      <c r="X170" s="8"/>
      <c r="Y170" s="8"/>
      <c r="Z170" s="8"/>
      <c r="AA170" s="8"/>
      <c r="AB170" s="8"/>
      <c r="AC170" s="8"/>
      <c r="AD170" s="8"/>
      <c r="AE170" s="8"/>
      <c r="AG170" s="36"/>
      <c r="AH170" s="36"/>
      <c r="AI170" s="9"/>
      <c r="AJ170" s="8"/>
      <c r="AK170" s="8"/>
      <c r="AL170" s="8"/>
      <c r="AM170" s="8"/>
      <c r="AN170" s="8"/>
      <c r="AO170" s="8"/>
      <c r="AP170" s="8"/>
      <c r="AQ170" s="8"/>
      <c r="AS170" s="36"/>
      <c r="AT170" s="36"/>
      <c r="AU170" s="9"/>
      <c r="AV170" s="8"/>
      <c r="AW170" s="8"/>
      <c r="AX170" s="8"/>
      <c r="AY170" s="8"/>
      <c r="AZ170" s="8"/>
      <c r="BA170" s="8"/>
      <c r="BB170" s="8"/>
      <c r="BC170" s="8"/>
      <c r="CW170" s="8">
        <v>5.6523224043715847E-2</v>
      </c>
      <c r="CX170" s="36">
        <v>51.8</v>
      </c>
      <c r="CY170" s="36">
        <v>54.132958963729948</v>
      </c>
      <c r="CZ170" s="36">
        <v>54.271815570543659</v>
      </c>
      <c r="DA170" s="36">
        <v>4.0277508384060212</v>
      </c>
      <c r="DB170" s="36">
        <f ca="1"/>
        <v>58.194103760143555</v>
      </c>
      <c r="DC170" s="36">
        <f ca="1"/>
        <v>56.72710132055272</v>
      </c>
      <c r="DD170" s="36">
        <v>46.720930685830297</v>
      </c>
      <c r="DE170" s="36">
        <f ca="1"/>
        <v>61.246136788486645</v>
      </c>
      <c r="DF170" s="36">
        <v>52.990335041201533</v>
      </c>
    </row>
    <row r="171" spans="1:110" x14ac:dyDescent="0.25">
      <c r="A171" s="45">
        <v>74.5</v>
      </c>
      <c r="B171" s="47" t="b">
        <v>1</v>
      </c>
      <c r="U171" s="36"/>
      <c r="V171" s="36"/>
      <c r="W171" s="9"/>
      <c r="X171" s="8"/>
      <c r="Y171" s="8"/>
      <c r="Z171" s="8"/>
      <c r="AA171" s="8"/>
      <c r="AB171" s="8"/>
      <c r="AC171" s="8"/>
      <c r="AD171" s="8"/>
      <c r="AE171" s="8"/>
      <c r="AG171" s="36"/>
      <c r="AH171" s="36"/>
      <c r="AI171" s="9"/>
      <c r="AJ171" s="8"/>
      <c r="AK171" s="8"/>
      <c r="AL171" s="8"/>
      <c r="AM171" s="8"/>
      <c r="AN171" s="8"/>
      <c r="AO171" s="8"/>
      <c r="AP171" s="8"/>
      <c r="AQ171" s="8"/>
      <c r="AS171" s="36"/>
      <c r="AT171" s="36"/>
      <c r="AU171" s="9"/>
      <c r="AV171" s="8"/>
      <c r="AW171" s="8"/>
      <c r="AX171" s="8"/>
      <c r="AY171" s="8"/>
      <c r="AZ171" s="8"/>
      <c r="BA171" s="8"/>
      <c r="BB171" s="8"/>
      <c r="BC171" s="8"/>
      <c r="CW171" s="8">
        <v>5.6864754098360656E-2</v>
      </c>
      <c r="CX171" s="36">
        <v>51.8</v>
      </c>
      <c r="CY171" s="36">
        <v>54.161507318590822</v>
      </c>
      <c r="CZ171" s="36">
        <v>54.295745151623372</v>
      </c>
      <c r="DA171" s="36">
        <v>4.052814173833311</v>
      </c>
      <c r="DB171" s="36">
        <f ca="1"/>
        <v>58.234824260637723</v>
      </c>
      <c r="DC171" s="36">
        <f ca="1"/>
        <v>56.750013097409607</v>
      </c>
      <c r="DD171" s="36">
        <v>46.752525420301183</v>
      </c>
      <c r="DE171" s="36">
        <f ca="1"/>
        <v>61.270135558950692</v>
      </c>
      <c r="DF171" s="36">
        <v>53.020218100602811</v>
      </c>
    </row>
    <row r="172" spans="1:110" x14ac:dyDescent="0.25">
      <c r="A172" s="45">
        <v>74.400000000000006</v>
      </c>
      <c r="B172" s="47" t="b">
        <v>1</v>
      </c>
      <c r="U172" s="36"/>
      <c r="V172" s="36"/>
      <c r="W172" s="9"/>
      <c r="X172" s="8"/>
      <c r="Y172" s="8"/>
      <c r="Z172" s="8"/>
      <c r="AA172" s="8"/>
      <c r="AB172" s="8"/>
      <c r="AC172" s="8"/>
      <c r="AD172" s="8"/>
      <c r="AE172" s="8"/>
      <c r="AG172" s="36"/>
      <c r="AH172" s="36"/>
      <c r="AI172" s="9"/>
      <c r="AJ172" s="8"/>
      <c r="AK172" s="8"/>
      <c r="AL172" s="8"/>
      <c r="AM172" s="8"/>
      <c r="AN172" s="8"/>
      <c r="AO172" s="8"/>
      <c r="AP172" s="8"/>
      <c r="AQ172" s="8"/>
      <c r="AS172" s="36"/>
      <c r="AT172" s="36"/>
      <c r="AU172" s="9"/>
      <c r="AV172" s="8"/>
      <c r="AW172" s="8"/>
      <c r="AX172" s="8"/>
      <c r="AY172" s="8"/>
      <c r="AZ172" s="8"/>
      <c r="BA172" s="8"/>
      <c r="BB172" s="8"/>
      <c r="BC172" s="8"/>
      <c r="CW172" s="8">
        <v>5.7206284153005466E-2</v>
      </c>
      <c r="CX172" s="36">
        <v>51.8</v>
      </c>
      <c r="CY172" s="36">
        <v>54.189920961290014</v>
      </c>
      <c r="CZ172" s="36">
        <v>54.31957229180005</v>
      </c>
      <c r="DA172" s="36">
        <v>4.077886586890437</v>
      </c>
      <c r="DB172" s="36">
        <f ca="1"/>
        <v>58.275336571160274</v>
      </c>
      <c r="DC172" s="36">
        <f ca="1"/>
        <v>56.772822993390605</v>
      </c>
      <c r="DD172" s="36">
        <v>46.784025417297272</v>
      </c>
      <c r="DE172" s="36">
        <f ca="1"/>
        <v>61.294024315340707</v>
      </c>
      <c r="DF172" s="36">
        <v>53.049983538386641</v>
      </c>
    </row>
    <row r="173" spans="1:110" x14ac:dyDescent="0.25">
      <c r="A173" s="45">
        <v>74.2</v>
      </c>
      <c r="B173" s="47" t="b">
        <v>1</v>
      </c>
      <c r="U173" s="36"/>
      <c r="V173" s="36"/>
      <c r="W173" s="9"/>
      <c r="X173" s="8"/>
      <c r="Y173" s="8"/>
      <c r="Z173" s="8"/>
      <c r="AA173" s="8"/>
      <c r="AB173" s="8"/>
      <c r="AC173" s="8"/>
      <c r="AD173" s="8"/>
      <c r="AE173" s="8"/>
      <c r="AG173" s="36"/>
      <c r="AH173" s="36"/>
      <c r="AI173" s="9"/>
      <c r="AJ173" s="8"/>
      <c r="AK173" s="8"/>
      <c r="AL173" s="8"/>
      <c r="AM173" s="8"/>
      <c r="AN173" s="8"/>
      <c r="AO173" s="8"/>
      <c r="AP173" s="8"/>
      <c r="AQ173" s="8"/>
      <c r="AS173" s="36"/>
      <c r="AT173" s="36"/>
      <c r="AU173" s="9"/>
      <c r="AV173" s="8"/>
      <c r="AW173" s="8"/>
      <c r="AX173" s="8"/>
      <c r="AY173" s="8"/>
      <c r="AZ173" s="8"/>
      <c r="BA173" s="8"/>
      <c r="BB173" s="8"/>
      <c r="BC173" s="8"/>
      <c r="CW173" s="8">
        <v>5.7547814207650275E-2</v>
      </c>
      <c r="CX173" s="36">
        <v>51.9</v>
      </c>
      <c r="CY173" s="36">
        <v>54.218201407741255</v>
      </c>
      <c r="CZ173" s="36">
        <v>54.34329811902041</v>
      </c>
      <c r="DA173" s="36">
        <v>4.1029680841553988</v>
      </c>
      <c r="DB173" s="36">
        <f ca="1"/>
        <v>58.315643041775537</v>
      </c>
      <c r="DC173" s="36">
        <f ca="1"/>
        <v>56.795532138161725</v>
      </c>
      <c r="DD173" s="36">
        <v>46.815431523958935</v>
      </c>
      <c r="DE173" s="36">
        <f ca="1"/>
        <v>61.317804257920542</v>
      </c>
      <c r="DF173" s="36">
        <v>53.07963255985964</v>
      </c>
    </row>
    <row r="174" spans="1:110" x14ac:dyDescent="0.25">
      <c r="A174" s="45">
        <v>74.099999999999994</v>
      </c>
      <c r="B174" s="47" t="b">
        <v>1</v>
      </c>
      <c r="U174" s="36"/>
      <c r="V174" s="36"/>
      <c r="W174" s="9"/>
      <c r="X174" s="8"/>
      <c r="Y174" s="8"/>
      <c r="Z174" s="8"/>
      <c r="AA174" s="8"/>
      <c r="AB174" s="8"/>
      <c r="AC174" s="8"/>
      <c r="AD174" s="8"/>
      <c r="AE174" s="8"/>
      <c r="AG174" s="36"/>
      <c r="AH174" s="36"/>
      <c r="AI174" s="9"/>
      <c r="AJ174" s="8"/>
      <c r="AK174" s="8"/>
      <c r="AL174" s="8"/>
      <c r="AM174" s="8"/>
      <c r="AN174" s="8"/>
      <c r="AO174" s="8"/>
      <c r="AP174" s="8"/>
      <c r="AQ174" s="8"/>
      <c r="AS174" s="36"/>
      <c r="AT174" s="36"/>
      <c r="AU174" s="9"/>
      <c r="AV174" s="8"/>
      <c r="AW174" s="8"/>
      <c r="AX174" s="8"/>
      <c r="AY174" s="8"/>
      <c r="AZ174" s="8"/>
      <c r="BA174" s="8"/>
      <c r="BB174" s="8"/>
      <c r="BC174" s="8"/>
      <c r="CW174" s="8">
        <v>5.7889344262295084E-2</v>
      </c>
      <c r="CX174" s="36">
        <v>51.9</v>
      </c>
      <c r="CY174" s="36">
        <v>54.246350147951617</v>
      </c>
      <c r="CZ174" s="36">
        <v>54.366923742271702</v>
      </c>
      <c r="DA174" s="36">
        <v>4.1280586722133261</v>
      </c>
      <c r="DB174" s="36">
        <f ca="1"/>
        <v>58.355745982367381</v>
      </c>
      <c r="DC174" s="36">
        <f ca="1"/>
        <v>56.818141642292524</v>
      </c>
      <c r="DD174" s="36">
        <v>46.846744574876119</v>
      </c>
      <c r="DE174" s="36">
        <f ca="1"/>
        <v>61.341476566848335</v>
      </c>
      <c r="DF174" s="36">
        <v>53.109166350960194</v>
      </c>
    </row>
    <row r="175" spans="1:110" x14ac:dyDescent="0.25">
      <c r="A175" s="45">
        <v>73.8</v>
      </c>
      <c r="B175" s="47" t="b">
        <v>1</v>
      </c>
      <c r="U175" s="36"/>
      <c r="V175" s="36"/>
      <c r="W175" s="9"/>
      <c r="X175" s="8"/>
      <c r="Y175" s="8"/>
      <c r="Z175" s="8"/>
      <c r="AA175" s="8"/>
      <c r="AB175" s="8"/>
      <c r="AC175" s="8"/>
      <c r="AD175" s="8"/>
      <c r="AE175" s="8"/>
      <c r="AG175" s="36"/>
      <c r="AH175" s="36"/>
      <c r="AI175" s="9"/>
      <c r="AJ175" s="8"/>
      <c r="AK175" s="8"/>
      <c r="AL175" s="8"/>
      <c r="AM175" s="8"/>
      <c r="AN175" s="8"/>
      <c r="AO175" s="8"/>
      <c r="AP175" s="8"/>
      <c r="AQ175" s="8"/>
      <c r="AS175" s="36"/>
      <c r="AT175" s="36"/>
      <c r="AU175" s="9"/>
      <c r="AV175" s="8"/>
      <c r="AW175" s="8"/>
      <c r="AX175" s="8"/>
      <c r="AY175" s="8"/>
      <c r="AZ175" s="8"/>
      <c r="BA175" s="8"/>
      <c r="BB175" s="8"/>
      <c r="BC175" s="8"/>
      <c r="CW175" s="8">
        <v>5.8230874316939893E-2</v>
      </c>
      <c r="CX175" s="36">
        <v>51.9</v>
      </c>
      <c r="CY175" s="36">
        <v>54.274368646615116</v>
      </c>
      <c r="CZ175" s="36">
        <v>54.390450252011142</v>
      </c>
      <c r="DA175" s="36">
        <v>4.1531583576565358</v>
      </c>
      <c r="DB175" s="36">
        <f ca="1"/>
        <v>58.395647663558719</v>
      </c>
      <c r="DC175" s="36">
        <f ca="1"/>
        <v>56.840652597690195</v>
      </c>
      <c r="DD175" s="36">
        <v>46.877965392347136</v>
      </c>
      <c r="DE175" s="36">
        <f ca="1"/>
        <v>61.365042402630053</v>
      </c>
      <c r="DF175" s="36">
        <v>53.13858607868228</v>
      </c>
    </row>
    <row r="176" spans="1:110" x14ac:dyDescent="0.25">
      <c r="A176" s="45">
        <v>73.2</v>
      </c>
      <c r="B176" s="47" t="b">
        <v>1</v>
      </c>
      <c r="U176" s="36"/>
      <c r="V176" s="36"/>
      <c r="W176" s="9"/>
      <c r="X176" s="8"/>
      <c r="Y176" s="8"/>
      <c r="Z176" s="8"/>
      <c r="AA176" s="8"/>
      <c r="AB176" s="8"/>
      <c r="AC176" s="8"/>
      <c r="AD176" s="8"/>
      <c r="AE176" s="8"/>
      <c r="AG176" s="36"/>
      <c r="AH176" s="36"/>
      <c r="AI176" s="9"/>
      <c r="AJ176" s="8"/>
      <c r="AK176" s="8"/>
      <c r="AL176" s="8"/>
      <c r="AM176" s="8"/>
      <c r="AN176" s="8"/>
      <c r="AO176" s="8"/>
      <c r="AP176" s="8"/>
      <c r="AQ176" s="8"/>
      <c r="AS176" s="36"/>
      <c r="AT176" s="36"/>
      <c r="AU176" s="9"/>
      <c r="AV176" s="8"/>
      <c r="AW176" s="8"/>
      <c r="AX176" s="8"/>
      <c r="AY176" s="8"/>
      <c r="AZ176" s="8"/>
      <c r="BA176" s="8"/>
      <c r="BB176" s="8"/>
      <c r="BC176" s="8"/>
      <c r="CW176" s="8">
        <v>5.8572404371584702E-2</v>
      </c>
      <c r="CX176" s="36">
        <v>51.9</v>
      </c>
      <c r="CY176" s="36">
        <v>54.302258343689324</v>
      </c>
      <c r="CZ176" s="36">
        <v>54.4138787205829</v>
      </c>
      <c r="DA176" s="36">
        <v>4.1782671470845161</v>
      </c>
      <c r="DB176" s="36">
        <f ca="1"/>
        <v>58.435350317604481</v>
      </c>
      <c r="DC176" s="36">
        <f ca="1"/>
        <v>56.86306607802139</v>
      </c>
      <c r="DD176" s="36">
        <v>46.90909478663059</v>
      </c>
      <c r="DE176" s="36">
        <f ca="1"/>
        <v>61.388502906560255</v>
      </c>
      <c r="DF176" s="36">
        <v>53.167892891487419</v>
      </c>
    </row>
    <row r="177" spans="1:110" x14ac:dyDescent="0.25">
      <c r="A177" s="45">
        <v>73.099999999999994</v>
      </c>
      <c r="B177" s="47" t="b">
        <v>1</v>
      </c>
      <c r="U177" s="36"/>
      <c r="V177" s="36"/>
      <c r="W177" s="9"/>
      <c r="X177" s="8"/>
      <c r="Y177" s="8"/>
      <c r="Z177" s="8"/>
      <c r="AA177" s="8"/>
      <c r="AB177" s="8"/>
      <c r="AC177" s="8"/>
      <c r="AD177" s="8"/>
      <c r="AE177" s="8"/>
      <c r="AG177" s="36"/>
      <c r="AH177" s="36"/>
      <c r="AI177" s="9"/>
      <c r="AJ177" s="8"/>
      <c r="AK177" s="8"/>
      <c r="AL177" s="8"/>
      <c r="AM177" s="8"/>
      <c r="AN177" s="8"/>
      <c r="AO177" s="8"/>
      <c r="AP177" s="8"/>
      <c r="AQ177" s="8"/>
      <c r="AS177" s="36"/>
      <c r="AT177" s="36"/>
      <c r="AU177" s="9"/>
      <c r="AV177" s="8"/>
      <c r="AW177" s="8"/>
      <c r="AX177" s="8"/>
      <c r="AY177" s="8"/>
      <c r="AZ177" s="8"/>
      <c r="BA177" s="8"/>
      <c r="BB177" s="8"/>
      <c r="BC177" s="8"/>
      <c r="CW177" s="8">
        <v>5.8913934426229511E-2</v>
      </c>
      <c r="CX177" s="36">
        <v>51.9</v>
      </c>
      <c r="CY177" s="36">
        <v>54.330020654955582</v>
      </c>
      <c r="CZ177" s="36">
        <v>54.43721020262354</v>
      </c>
      <c r="DA177" s="36">
        <v>4.2033850471039189</v>
      </c>
      <c r="DB177" s="36">
        <f ca="1"/>
        <v>58.474856139259359</v>
      </c>
      <c r="DC177" s="36">
        <f ca="1"/>
        <v>56.885383139122091</v>
      </c>
      <c r="DD177" s="36">
        <v>46.94013355619078</v>
      </c>
      <c r="DE177" s="36">
        <f ca="1"/>
        <v>61.411859201150492</v>
      </c>
      <c r="DF177" s="36">
        <v>53.19708791970541</v>
      </c>
    </row>
    <row r="178" spans="1:110" x14ac:dyDescent="0.25">
      <c r="A178" s="45">
        <v>72.900000000000006</v>
      </c>
      <c r="B178" s="47" t="b">
        <v>1</v>
      </c>
      <c r="U178" s="36"/>
      <c r="V178" s="36"/>
      <c r="W178" s="9"/>
      <c r="X178" s="8"/>
      <c r="Y178" s="8"/>
      <c r="Z178" s="8"/>
      <c r="AA178" s="8"/>
      <c r="AB178" s="8"/>
      <c r="AC178" s="8"/>
      <c r="AD178" s="8"/>
      <c r="AE178" s="8"/>
      <c r="AG178" s="36"/>
      <c r="AH178" s="36"/>
      <c r="AI178" s="9"/>
      <c r="AJ178" s="8"/>
      <c r="AK178" s="8"/>
      <c r="AL178" s="8"/>
      <c r="AM178" s="8"/>
      <c r="AN178" s="8"/>
      <c r="AO178" s="8"/>
      <c r="AP178" s="8"/>
      <c r="AQ178" s="8"/>
      <c r="AS178" s="36"/>
      <c r="AT178" s="36"/>
      <c r="AU178" s="9"/>
      <c r="AV178" s="8"/>
      <c r="AW178" s="8"/>
      <c r="AX178" s="8"/>
      <c r="AY178" s="8"/>
      <c r="AZ178" s="8"/>
      <c r="BA178" s="8"/>
      <c r="BB178" s="8"/>
      <c r="BC178" s="8"/>
      <c r="CW178" s="8">
        <v>5.925546448087432E-2</v>
      </c>
      <c r="CX178" s="36">
        <v>51.9</v>
      </c>
      <c r="CY178" s="36">
        <v>54.357656972563312</v>
      </c>
      <c r="CZ178" s="36">
        <v>54.460445735456048</v>
      </c>
      <c r="DA178" s="36">
        <v>4.2285120643286094</v>
      </c>
      <c r="DB178" s="36">
        <f ca="1"/>
        <v>58.514167286620967</v>
      </c>
      <c r="DC178" s="36">
        <f ca="1"/>
        <v>56.907604819395871</v>
      </c>
      <c r="DD178" s="36">
        <v>46.971082487936599</v>
      </c>
      <c r="DE178" s="36">
        <f ca="1"/>
        <v>61.435112390545655</v>
      </c>
      <c r="DF178" s="36">
        <v>53.226172275924057</v>
      </c>
    </row>
    <row r="179" spans="1:110" x14ac:dyDescent="0.25">
      <c r="A179" s="45">
        <v>72.599999999999994</v>
      </c>
      <c r="B179" s="47" t="b">
        <v>1</v>
      </c>
      <c r="U179" s="36"/>
      <c r="V179" s="36"/>
      <c r="W179" s="9"/>
      <c r="X179" s="8"/>
      <c r="Y179" s="8"/>
      <c r="Z179" s="8"/>
      <c r="AA179" s="8"/>
      <c r="AB179" s="8"/>
      <c r="AC179" s="8"/>
      <c r="AD179" s="8"/>
      <c r="AE179" s="8"/>
      <c r="AG179" s="36"/>
      <c r="AH179" s="36"/>
      <c r="AI179" s="9"/>
      <c r="AJ179" s="8"/>
      <c r="AK179" s="8"/>
      <c r="AL179" s="8"/>
      <c r="AM179" s="8"/>
      <c r="AN179" s="8"/>
      <c r="AO179" s="8"/>
      <c r="AP179" s="8"/>
      <c r="AQ179" s="8"/>
      <c r="AS179" s="36"/>
      <c r="AT179" s="36"/>
      <c r="AU179" s="9"/>
      <c r="AV179" s="8"/>
      <c r="AW179" s="8"/>
      <c r="AX179" s="8"/>
      <c r="AY179" s="8"/>
      <c r="AZ179" s="8"/>
      <c r="BA179" s="8"/>
      <c r="BB179" s="8"/>
      <c r="BC179" s="8"/>
      <c r="CW179" s="8">
        <v>5.9596994535519122E-2</v>
      </c>
      <c r="CX179" s="36">
        <v>52</v>
      </c>
      <c r="CY179" s="36">
        <v>54.385168665559014</v>
      </c>
      <c r="CZ179" s="36">
        <v>54.483586339472737</v>
      </c>
      <c r="DA179" s="36">
        <v>4.2536482053796618</v>
      </c>
      <c r="DB179" s="36">
        <f ca="1"/>
        <v>58.55328588194935</v>
      </c>
      <c r="DC179" s="36">
        <f ca="1"/>
        <v>56.929732140201132</v>
      </c>
      <c r="DD179" s="36">
        <v>47.001942357454382</v>
      </c>
      <c r="DE179" s="36">
        <f ca="1"/>
        <v>61.458263560928806</v>
      </c>
      <c r="DF179" s="36">
        <v>53.25514705536839</v>
      </c>
    </row>
    <row r="180" spans="1:110" x14ac:dyDescent="0.25">
      <c r="A180" s="45">
        <v>76.900000000000006</v>
      </c>
      <c r="B180" s="47" t="b">
        <v>1</v>
      </c>
      <c r="U180" s="36"/>
      <c r="V180" s="36"/>
      <c r="W180" s="9"/>
      <c r="X180" s="8"/>
      <c r="Y180" s="8"/>
      <c r="Z180" s="8"/>
      <c r="AA180" s="8"/>
      <c r="AB180" s="8"/>
      <c r="AC180" s="8"/>
      <c r="AD180" s="8"/>
      <c r="AE180" s="8"/>
      <c r="AG180" s="36"/>
      <c r="AH180" s="36"/>
      <c r="AI180" s="9"/>
      <c r="AJ180" s="8"/>
      <c r="AK180" s="8"/>
      <c r="AL180" s="8"/>
      <c r="AM180" s="8"/>
      <c r="AN180" s="8"/>
      <c r="AO180" s="8"/>
      <c r="AP180" s="8"/>
      <c r="AQ180" s="8"/>
      <c r="AS180" s="36"/>
      <c r="AT180" s="36"/>
      <c r="AU180" s="9"/>
      <c r="AV180" s="8"/>
      <c r="AW180" s="8"/>
      <c r="AX180" s="8"/>
      <c r="AY180" s="8"/>
      <c r="AZ180" s="8"/>
      <c r="BA180" s="8"/>
      <c r="BB180" s="8"/>
      <c r="BC180" s="8"/>
      <c r="CW180" s="8">
        <v>5.9938524590163932E-2</v>
      </c>
      <c r="CX180" s="36">
        <v>52</v>
      </c>
      <c r="CY180" s="36">
        <v>54.412557080400475</v>
      </c>
      <c r="CZ180" s="36">
        <v>54.506633018507628</v>
      </c>
      <c r="DA180" s="36">
        <v>4.2787934768853386</v>
      </c>
      <c r="DB180" s="36">
        <f ca="1"/>
        <v>58.592214012463486</v>
      </c>
      <c r="DC180" s="36">
        <f ca="1"/>
        <v>56.951766106227446</v>
      </c>
      <c r="DD180" s="36">
        <v>47.032713929234617</v>
      </c>
      <c r="DE180" s="36">
        <f ca="1"/>
        <v>61.481313780914789</v>
      </c>
      <c r="DF180" s="36">
        <v>53.284013336269624</v>
      </c>
    </row>
    <row r="181" spans="1:110" x14ac:dyDescent="0.25">
      <c r="A181" s="45">
        <v>76.8</v>
      </c>
      <c r="B181" s="47" t="b">
        <v>1</v>
      </c>
      <c r="U181" s="36"/>
      <c r="V181" s="36"/>
      <c r="W181" s="9"/>
      <c r="X181" s="8"/>
      <c r="Y181" s="8"/>
      <c r="Z181" s="8"/>
      <c r="AA181" s="8"/>
      <c r="AB181" s="8"/>
      <c r="AC181" s="8"/>
      <c r="AD181" s="8"/>
      <c r="AE181" s="8"/>
      <c r="AG181" s="36"/>
      <c r="AH181" s="36"/>
      <c r="AI181" s="9"/>
      <c r="AJ181" s="8"/>
      <c r="AK181" s="8"/>
      <c r="AL181" s="8"/>
      <c r="AM181" s="8"/>
      <c r="AN181" s="8"/>
      <c r="AO181" s="8"/>
      <c r="AP181" s="8"/>
      <c r="AQ181" s="8"/>
      <c r="AS181" s="36"/>
      <c r="AT181" s="36"/>
      <c r="AU181" s="9"/>
      <c r="AV181" s="8"/>
      <c r="AW181" s="8"/>
      <c r="AX181" s="8"/>
      <c r="AY181" s="8"/>
      <c r="AZ181" s="8"/>
      <c r="BA181" s="8"/>
      <c r="BB181" s="8"/>
      <c r="BC181" s="8"/>
      <c r="CW181" s="8">
        <v>6.0280054644808741E-2</v>
      </c>
      <c r="CX181" s="36">
        <v>52</v>
      </c>
      <c r="CY181" s="36">
        <v>54.439823541456633</v>
      </c>
      <c r="CZ181" s="36">
        <v>54.529586760198654</v>
      </c>
      <c r="DA181" s="36">
        <v>4.3039478854811613</v>
      </c>
      <c r="DB181" s="36">
        <f ca="1"/>
        <v>58.630953731115817</v>
      </c>
      <c r="DC181" s="36">
        <f ca="1"/>
        <v>56.973707705861585</v>
      </c>
      <c r="DD181" s="36">
        <v>47.063397956892977</v>
      </c>
      <c r="DE181" s="36">
        <f ca="1"/>
        <v>61.504264101933039</v>
      </c>
      <c r="DF181" s="36">
        <v>53.312772180224222</v>
      </c>
    </row>
    <row r="182" spans="1:110" x14ac:dyDescent="0.25">
      <c r="A182" s="45">
        <v>76.7</v>
      </c>
      <c r="B182" s="47" t="b">
        <v>1</v>
      </c>
      <c r="U182" s="36"/>
      <c r="V182" s="36"/>
      <c r="W182" s="9"/>
      <c r="X182" s="8"/>
      <c r="Y182" s="8"/>
      <c r="Z182" s="8"/>
      <c r="AA182" s="8"/>
      <c r="AB182" s="8"/>
      <c r="AC182" s="8"/>
      <c r="AD182" s="8"/>
      <c r="AE182" s="8"/>
      <c r="AG182" s="36"/>
      <c r="AH182" s="36"/>
      <c r="AI182" s="9"/>
      <c r="AJ182" s="8"/>
      <c r="AK182" s="8"/>
      <c r="AL182" s="8"/>
      <c r="AM182" s="8"/>
      <c r="AN182" s="8"/>
      <c r="AO182" s="8"/>
      <c r="AP182" s="8"/>
      <c r="AQ182" s="8"/>
      <c r="AS182" s="36"/>
      <c r="AT182" s="36"/>
      <c r="AU182" s="9"/>
      <c r="AV182" s="8"/>
      <c r="AW182" s="8"/>
      <c r="AX182" s="8"/>
      <c r="AY182" s="8"/>
      <c r="AZ182" s="8"/>
      <c r="BA182" s="8"/>
      <c r="BB182" s="8"/>
      <c r="BC182" s="8"/>
      <c r="CW182" s="8">
        <v>6.062158469945355E-2</v>
      </c>
      <c r="CX182" s="36">
        <v>52</v>
      </c>
      <c r="CY182" s="36">
        <v>54.466969351493617</v>
      </c>
      <c r="CZ182" s="36">
        <v>54.552448536339696</v>
      </c>
      <c r="DA182" s="36">
        <v>4.3291114378098552</v>
      </c>
      <c r="DB182" s="36">
        <f ca="1"/>
        <v>58.669507057345228</v>
      </c>
      <c r="DC182" s="36">
        <f ca="1"/>
        <v>56.995557911543379</v>
      </c>
      <c r="DD182" s="36">
        <v>47.093995183385616</v>
      </c>
      <c r="DE182" s="36">
        <f ca="1"/>
        <v>61.527115558599903</v>
      </c>
      <c r="DF182" s="36">
        <v>53.341424632543365</v>
      </c>
    </row>
    <row r="183" spans="1:110" x14ac:dyDescent="0.25">
      <c r="A183" s="45">
        <v>76.5</v>
      </c>
      <c r="B183" s="47" t="b">
        <v>1</v>
      </c>
      <c r="U183" s="36"/>
      <c r="V183" s="36"/>
      <c r="W183" s="9"/>
      <c r="X183" s="8"/>
      <c r="Y183" s="8"/>
      <c r="Z183" s="8"/>
      <c r="AA183" s="8"/>
      <c r="AB183" s="8"/>
      <c r="AC183" s="8"/>
      <c r="AD183" s="8"/>
      <c r="AE183" s="8"/>
      <c r="AG183" s="36"/>
      <c r="AH183" s="36"/>
      <c r="AI183" s="9"/>
      <c r="AJ183" s="8"/>
      <c r="AK183" s="8"/>
      <c r="AL183" s="8"/>
      <c r="AM183" s="8"/>
      <c r="AN183" s="8"/>
      <c r="AO183" s="8"/>
      <c r="AP183" s="8"/>
      <c r="AQ183" s="8"/>
      <c r="AS183" s="36"/>
      <c r="AT183" s="36"/>
      <c r="AU183" s="9"/>
      <c r="AV183" s="8"/>
      <c r="AW183" s="8"/>
      <c r="AX183" s="8"/>
      <c r="AY183" s="8"/>
      <c r="AZ183" s="8"/>
      <c r="BA183" s="8"/>
      <c r="BB183" s="8"/>
      <c r="BC183" s="8"/>
      <c r="CW183" s="8">
        <v>6.0963114754098359E-2</v>
      </c>
      <c r="CX183" s="36">
        <v>52</v>
      </c>
      <c r="CY183" s="36">
        <v>54.493995792147416</v>
      </c>
      <c r="CZ183" s="36">
        <v>54.575219303223264</v>
      </c>
      <c r="DA183" s="36">
        <v>4.3542841405214157</v>
      </c>
      <c r="DB183" s="36">
        <f ca="1"/>
        <v>58.707875977809479</v>
      </c>
      <c r="DC183" s="36">
        <f ca="1"/>
        <v>57.017317680111965</v>
      </c>
      <c r="DD183" s="36">
        <v>47.124506341219096</v>
      </c>
      <c r="DE183" s="36">
        <f ca="1"/>
        <v>61.54986916908085</v>
      </c>
      <c r="DF183" s="36">
        <v>53.36997172259322</v>
      </c>
    </row>
    <row r="184" spans="1:110" x14ac:dyDescent="0.25">
      <c r="A184" s="45">
        <v>76.099999999999994</v>
      </c>
      <c r="B184" s="47" t="b">
        <v>1</v>
      </c>
      <c r="U184" s="36"/>
      <c r="V184" s="36"/>
      <c r="W184" s="9"/>
      <c r="X184" s="8"/>
      <c r="Y184" s="8"/>
      <c r="Z184" s="8"/>
      <c r="AA184" s="8"/>
      <c r="AB184" s="8"/>
      <c r="AC184" s="8"/>
      <c r="AD184" s="8"/>
      <c r="AE184" s="8"/>
      <c r="AG184" s="36"/>
      <c r="AH184" s="36"/>
      <c r="AI184" s="9"/>
      <c r="AJ184" s="8"/>
      <c r="AK184" s="8"/>
      <c r="AL184" s="8"/>
      <c r="AM184" s="8"/>
      <c r="AN184" s="8"/>
      <c r="AO184" s="8"/>
      <c r="AP184" s="8"/>
      <c r="AQ184" s="8"/>
      <c r="AS184" s="36"/>
      <c r="AT184" s="36"/>
      <c r="AU184" s="9"/>
      <c r="AV184" s="8"/>
      <c r="AW184" s="8"/>
      <c r="AX184" s="8"/>
      <c r="AY184" s="8"/>
      <c r="AZ184" s="8"/>
      <c r="BA184" s="8"/>
      <c r="BB184" s="8"/>
      <c r="BC184" s="8"/>
      <c r="CW184" s="8">
        <v>6.1304644808743168E-2</v>
      </c>
      <c r="CX184" s="36">
        <v>52</v>
      </c>
      <c r="CY184" s="36">
        <v>54.520904124383613</v>
      </c>
      <c r="CZ184" s="36">
        <v>54.597900001973692</v>
      </c>
      <c r="DA184" s="36">
        <v>4.3794660002730943</v>
      </c>
      <c r="DB184" s="36">
        <f ca="1"/>
        <v>58.746062447097508</v>
      </c>
      <c r="DC184" s="36">
        <f ca="1"/>
        <v>57.038987953142509</v>
      </c>
      <c r="DD184" s="36">
        <v>47.154932152655</v>
      </c>
      <c r="DE184" s="36">
        <f ca="1"/>
        <v>61.572525935442954</v>
      </c>
      <c r="DF184" s="36">
        <v>53.39841446412612</v>
      </c>
    </row>
    <row r="185" spans="1:110" x14ac:dyDescent="0.25">
      <c r="A185" s="45">
        <v>76.099999999999994</v>
      </c>
      <c r="B185" s="47" t="b">
        <v>1</v>
      </c>
      <c r="U185" s="36"/>
      <c r="V185" s="36"/>
      <c r="W185" s="9"/>
      <c r="X185" s="8"/>
      <c r="Y185" s="8"/>
      <c r="Z185" s="8"/>
      <c r="AA185" s="8"/>
      <c r="AB185" s="8"/>
      <c r="AC185" s="8"/>
      <c r="AD185" s="8"/>
      <c r="AE185" s="8"/>
      <c r="AG185" s="36"/>
      <c r="AH185" s="36"/>
      <c r="AI185" s="9"/>
      <c r="AJ185" s="8"/>
      <c r="AK185" s="8"/>
      <c r="AL185" s="8"/>
      <c r="AM185" s="8"/>
      <c r="AN185" s="8"/>
      <c r="AO185" s="8"/>
      <c r="AP185" s="8"/>
      <c r="AQ185" s="8"/>
      <c r="AS185" s="36"/>
      <c r="AT185" s="36"/>
      <c r="AU185" s="9"/>
      <c r="AV185" s="8"/>
      <c r="AW185" s="8"/>
      <c r="AX185" s="8"/>
      <c r="AY185" s="8"/>
      <c r="AZ185" s="8"/>
      <c r="BA185" s="8"/>
      <c r="BB185" s="8"/>
      <c r="BC185" s="8"/>
      <c r="CW185" s="8">
        <v>6.1646174863387977E-2</v>
      </c>
      <c r="CX185" s="36">
        <v>52.1</v>
      </c>
      <c r="CY185" s="36">
        <v>54.547695588944578</v>
      </c>
      <c r="CZ185" s="36">
        <v>54.620491558871493</v>
      </c>
      <c r="DA185" s="36">
        <v>4.4046570237293903</v>
      </c>
      <c r="DB185" s="36">
        <f ca="1"/>
        <v>58.784068388422462</v>
      </c>
      <c r="DC185" s="36">
        <f ca="1"/>
        <v>57.060569657273888</v>
      </c>
      <c r="DD185" s="36">
        <v>47.1852733299094</v>
      </c>
      <c r="DE185" s="36">
        <f ca="1"/>
        <v>61.595086843997784</v>
      </c>
      <c r="DF185" s="36">
        <v>53.426753855603188</v>
      </c>
    </row>
    <row r="186" spans="1:110" x14ac:dyDescent="0.25">
      <c r="A186" s="45">
        <v>76</v>
      </c>
      <c r="B186" s="47" t="b">
        <v>1</v>
      </c>
      <c r="U186" s="36"/>
      <c r="V186" s="36"/>
      <c r="W186" s="9"/>
      <c r="X186" s="8"/>
      <c r="Y186" s="8"/>
      <c r="Z186" s="8"/>
      <c r="AA186" s="8"/>
      <c r="AB186" s="8"/>
      <c r="AC186" s="8"/>
      <c r="AD186" s="8"/>
      <c r="AE186" s="8"/>
      <c r="AG186" s="36"/>
      <c r="AH186" s="36"/>
      <c r="AI186" s="9"/>
      <c r="AJ186" s="8"/>
      <c r="AK186" s="8"/>
      <c r="AL186" s="8"/>
      <c r="AM186" s="8"/>
      <c r="AN186" s="8"/>
      <c r="AO186" s="8"/>
      <c r="AP186" s="8"/>
      <c r="AQ186" s="8"/>
      <c r="AS186" s="36"/>
      <c r="AT186" s="36"/>
      <c r="AU186" s="9"/>
      <c r="AV186" s="8"/>
      <c r="AW186" s="8"/>
      <c r="AX186" s="8"/>
      <c r="AY186" s="8"/>
      <c r="AZ186" s="8"/>
      <c r="BA186" s="8"/>
      <c r="BB186" s="8"/>
      <c r="BC186" s="8"/>
      <c r="CW186" s="8">
        <v>6.1987704918032786E-2</v>
      </c>
      <c r="CX186" s="36">
        <v>52.1</v>
      </c>
      <c r="CY186" s="36">
        <v>54.574371406784621</v>
      </c>
      <c r="CZ186" s="36">
        <v>54.642994885668898</v>
      </c>
      <c r="DA186" s="36">
        <v>4.4298572175621018</v>
      </c>
      <c r="DB186" s="36">
        <f ca="1"/>
        <v>58.821895694295982</v>
      </c>
      <c r="DC186" s="36">
        <f ca="1"/>
        <v>57.082063704527485</v>
      </c>
      <c r="DD186" s="36">
        <v>47.215530575347401</v>
      </c>
      <c r="DE186" s="36">
        <f ca="1"/>
        <v>61.617552865635218</v>
      </c>
      <c r="DF186" s="36">
        <v>53.454990880508447</v>
      </c>
    </row>
    <row r="187" spans="1:110" x14ac:dyDescent="0.25">
      <c r="A187" s="45">
        <v>75.8</v>
      </c>
      <c r="B187" s="47" t="b">
        <v>1</v>
      </c>
      <c r="U187" s="36"/>
      <c r="V187" s="36"/>
      <c r="W187" s="9"/>
      <c r="X187" s="8"/>
      <c r="Y187" s="8"/>
      <c r="Z187" s="8"/>
      <c r="AA187" s="8"/>
      <c r="AB187" s="8"/>
      <c r="AC187" s="8"/>
      <c r="AD187" s="8"/>
      <c r="AE187" s="8"/>
      <c r="AG187" s="36"/>
      <c r="AH187" s="36"/>
      <c r="AI187" s="9"/>
      <c r="AJ187" s="8"/>
      <c r="AK187" s="8"/>
      <c r="AL187" s="8"/>
      <c r="AM187" s="8"/>
      <c r="AN187" s="8"/>
      <c r="AO187" s="8"/>
      <c r="AP187" s="8"/>
      <c r="AQ187" s="8"/>
      <c r="AS187" s="36"/>
      <c r="AT187" s="36"/>
      <c r="AU187" s="9"/>
      <c r="AV187" s="8"/>
      <c r="AW187" s="8"/>
      <c r="AX187" s="8"/>
      <c r="AY187" s="8"/>
      <c r="AZ187" s="8"/>
      <c r="BA187" s="8"/>
      <c r="BB187" s="8"/>
      <c r="BC187" s="8"/>
      <c r="CW187" s="8">
        <v>6.2329234972677595E-2</v>
      </c>
      <c r="CX187" s="36">
        <v>52.1</v>
      </c>
      <c r="CY187" s="36">
        <v>54.600932779493348</v>
      </c>
      <c r="CZ187" s="36">
        <v>54.665410879897124</v>
      </c>
      <c r="DA187" s="36">
        <v>4.4550665884503156</v>
      </c>
      <c r="DB187" s="36">
        <f ca="1"/>
        <v>58.859546227184381</v>
      </c>
      <c r="DC187" s="36">
        <f ca="1"/>
        <v>57.103470992617552</v>
      </c>
      <c r="DD187" s="36">
        <v>47.245704581672825</v>
      </c>
      <c r="DE187" s="36">
        <f ca="1"/>
        <v>61.639924956148377</v>
      </c>
      <c r="DF187" s="36">
        <v>53.483126507654852</v>
      </c>
    </row>
    <row r="188" spans="1:110" x14ac:dyDescent="0.25">
      <c r="A188" s="45">
        <v>75.599999999999994</v>
      </c>
      <c r="B188" s="47" t="b">
        <v>1</v>
      </c>
      <c r="U188" s="36"/>
      <c r="V188" s="36"/>
      <c r="W188" s="9"/>
      <c r="X188" s="8"/>
      <c r="Y188" s="8"/>
      <c r="Z188" s="8"/>
      <c r="AA188" s="8"/>
      <c r="AB188" s="8"/>
      <c r="AC188" s="8"/>
      <c r="AD188" s="8"/>
      <c r="AE188" s="8"/>
      <c r="AG188" s="36"/>
      <c r="AH188" s="36"/>
      <c r="AI188" s="9"/>
      <c r="AJ188" s="8"/>
      <c r="AK188" s="8"/>
      <c r="AL188" s="8"/>
      <c r="AM188" s="8"/>
      <c r="AN188" s="8"/>
      <c r="AO188" s="8"/>
      <c r="AP188" s="8"/>
      <c r="AQ188" s="8"/>
      <c r="AS188" s="36"/>
      <c r="AT188" s="36"/>
      <c r="AU188" s="9"/>
      <c r="AV188" s="8"/>
      <c r="AW188" s="8"/>
      <c r="AX188" s="8"/>
      <c r="AY188" s="8"/>
      <c r="AZ188" s="8"/>
      <c r="BA188" s="8"/>
      <c r="BB188" s="8"/>
      <c r="BC188" s="8"/>
      <c r="CW188" s="8">
        <v>6.2670765027322398E-2</v>
      </c>
      <c r="CX188" s="36">
        <v>52.1</v>
      </c>
      <c r="CY188" s="36">
        <v>54.62738088970778</v>
      </c>
      <c r="CZ188" s="36">
        <v>54.687740425165366</v>
      </c>
      <c r="DA188" s="36">
        <v>4.4802851430803958</v>
      </c>
      <c r="DB188" s="36">
        <f ca="1"/>
        <v>58.897021820147259</v>
      </c>
      <c r="DC188" s="36">
        <f ca="1"/>
        <v>57.124792405253274</v>
      </c>
      <c r="DD188" s="36">
        <v>47.275796032113263</v>
      </c>
      <c r="DE188" s="36">
        <f ca="1"/>
        <v>61.662204056549967</v>
      </c>
      <c r="DF188" s="36">
        <v>53.511161691482357</v>
      </c>
    </row>
    <row r="189" spans="1:110" x14ac:dyDescent="0.25">
      <c r="A189" s="45">
        <v>75.5</v>
      </c>
      <c r="B189" s="47" t="b">
        <v>1</v>
      </c>
      <c r="U189" s="36"/>
      <c r="V189" s="36"/>
      <c r="W189" s="9"/>
      <c r="X189" s="8"/>
      <c r="Y189" s="8"/>
      <c r="Z189" s="8"/>
      <c r="AA189" s="8"/>
      <c r="AB189" s="8"/>
      <c r="AC189" s="8"/>
      <c r="AD189" s="8"/>
      <c r="AE189" s="8"/>
      <c r="AG189" s="36"/>
      <c r="AH189" s="36"/>
      <c r="AI189" s="9"/>
      <c r="AJ189" s="8"/>
      <c r="AK189" s="8"/>
      <c r="AL189" s="8"/>
      <c r="AM189" s="8"/>
      <c r="AN189" s="8"/>
      <c r="AO189" s="8"/>
      <c r="AP189" s="8"/>
      <c r="AQ189" s="8"/>
      <c r="AS189" s="36"/>
      <c r="AT189" s="36"/>
      <c r="AU189" s="9"/>
      <c r="AV189" s="8"/>
      <c r="AW189" s="8"/>
      <c r="AX189" s="8"/>
      <c r="AY189" s="8"/>
      <c r="AZ189" s="8"/>
      <c r="BA189" s="8"/>
      <c r="BB189" s="8"/>
      <c r="BC189" s="8"/>
      <c r="CW189" s="8">
        <v>6.3012295081967207E-2</v>
      </c>
      <c r="CX189" s="36">
        <v>52.1</v>
      </c>
      <c r="CY189" s="36">
        <v>54.653716901513384</v>
      </c>
      <c r="CZ189" s="36">
        <v>54.709984391451826</v>
      </c>
      <c r="DA189" s="36">
        <v>4.5055128881460407</v>
      </c>
      <c r="DB189" s="36">
        <f ca="1"/>
        <v>58.934324277459176</v>
      </c>
      <c r="DC189" s="36">
        <f ca="1"/>
        <v>57.146028812432775</v>
      </c>
      <c r="DD189" s="36">
        <v>47.305805600600578</v>
      </c>
      <c r="DE189" s="36">
        <f ca="1"/>
        <v>61.684391093380242</v>
      </c>
      <c r="DF189" s="36">
        <v>53.539097372348408</v>
      </c>
    </row>
    <row r="190" spans="1:110" x14ac:dyDescent="0.25">
      <c r="A190" s="45">
        <v>75.3</v>
      </c>
      <c r="B190" s="47" t="b">
        <v>1</v>
      </c>
      <c r="U190" s="36"/>
      <c r="V190" s="36"/>
      <c r="W190" s="9"/>
      <c r="X190" s="8"/>
      <c r="Y190" s="8"/>
      <c r="Z190" s="8"/>
      <c r="AA190" s="8"/>
      <c r="AB190" s="8"/>
      <c r="AC190" s="8"/>
      <c r="AD190" s="8"/>
      <c r="AE190" s="8"/>
      <c r="AG190" s="36"/>
      <c r="AH190" s="36"/>
      <c r="AI190" s="9"/>
      <c r="AJ190" s="8"/>
      <c r="AK190" s="8"/>
      <c r="AL190" s="8"/>
      <c r="AM190" s="8"/>
      <c r="AN190" s="8"/>
      <c r="AO190" s="8"/>
      <c r="AP190" s="8"/>
      <c r="AQ190" s="8"/>
      <c r="AS190" s="36"/>
      <c r="AT190" s="36"/>
      <c r="AU190" s="9"/>
      <c r="AV190" s="8"/>
      <c r="AW190" s="8"/>
      <c r="AX190" s="8"/>
      <c r="AY190" s="8"/>
      <c r="AZ190" s="8"/>
      <c r="BA190" s="8"/>
      <c r="BB190" s="8"/>
      <c r="BC190" s="8"/>
      <c r="CW190" s="8">
        <v>6.3353825136612016E-2</v>
      </c>
      <c r="CX190" s="36">
        <v>52.1</v>
      </c>
      <c r="CY190" s="36">
        <v>54.679941960834611</v>
      </c>
      <c r="CZ190" s="36">
        <v>54.732143635387523</v>
      </c>
      <c r="DA190" s="36">
        <v>4.5307498303482685</v>
      </c>
      <c r="DB190" s="36">
        <f ca="1"/>
        <v>58.971455375214902</v>
      </c>
      <c r="DC190" s="36">
        <f ca="1"/>
        <v>57.167181070729526</v>
      </c>
      <c r="DD190" s="36">
        <v>47.335733951946978</v>
      </c>
      <c r="DE190" s="36">
        <f ca="1"/>
        <v>61.706486979007025</v>
      </c>
      <c r="DF190" s="36">
        <v>53.566934476810985</v>
      </c>
    </row>
    <row r="191" spans="1:110" x14ac:dyDescent="0.25">
      <c r="A191" s="45">
        <v>75.2</v>
      </c>
      <c r="B191" s="47" t="b">
        <v>1</v>
      </c>
      <c r="U191" s="36"/>
      <c r="V191" s="36"/>
      <c r="W191" s="9"/>
      <c r="X191" s="8"/>
      <c r="Y191" s="8"/>
      <c r="Z191" s="8"/>
      <c r="AA191" s="8"/>
      <c r="AB191" s="8"/>
      <c r="AC191" s="8"/>
      <c r="AD191" s="8"/>
      <c r="AE191" s="8"/>
      <c r="AG191" s="36"/>
      <c r="AH191" s="36"/>
      <c r="AI191" s="9"/>
      <c r="AJ191" s="8"/>
      <c r="AK191" s="8"/>
      <c r="AL191" s="8"/>
      <c r="AM191" s="8"/>
      <c r="AN191" s="8"/>
      <c r="AO191" s="8"/>
      <c r="AP191" s="8"/>
      <c r="AQ191" s="8"/>
      <c r="AS191" s="36"/>
      <c r="AT191" s="36"/>
      <c r="AU191" s="9"/>
      <c r="AV191" s="8"/>
      <c r="AW191" s="8"/>
      <c r="AX191" s="8"/>
      <c r="AY191" s="8"/>
      <c r="AZ191" s="8"/>
      <c r="BA191" s="8"/>
      <c r="BB191" s="8"/>
      <c r="BC191" s="8"/>
      <c r="CW191" s="8">
        <v>6.3695355191256825E-2</v>
      </c>
      <c r="CX191" s="36">
        <v>52.1</v>
      </c>
      <c r="CY191" s="36">
        <v>54.706057195815063</v>
      </c>
      <c r="CZ191" s="36">
        <v>54.754219000532068</v>
      </c>
      <c r="DA191" s="36">
        <v>4.5559959763954048</v>
      </c>
      <c r="DB191" s="36">
        <f ca="1"/>
        <v>59.008416861918711</v>
      </c>
      <c r="DC191" s="36">
        <f ca="1"/>
        <v>57.188250023571101</v>
      </c>
      <c r="DD191" s="36">
        <v>47.365581742016914</v>
      </c>
      <c r="DE191" s="36">
        <f ca="1"/>
        <v>61.728492611917829</v>
      </c>
      <c r="DF191" s="36">
        <v>53.594673917904451</v>
      </c>
    </row>
    <row r="192" spans="1:110" x14ac:dyDescent="0.25">
      <c r="A192" s="45">
        <v>75</v>
      </c>
      <c r="B192" s="47" t="b">
        <v>1</v>
      </c>
      <c r="U192" s="36"/>
      <c r="V192" s="36"/>
      <c r="W192" s="9"/>
      <c r="X192" s="8"/>
      <c r="Y192" s="8"/>
      <c r="Z192" s="8"/>
      <c r="AA192" s="8"/>
      <c r="AB192" s="8"/>
      <c r="AC192" s="8"/>
      <c r="AD192" s="8"/>
      <c r="AE192" s="8"/>
      <c r="AG192" s="36"/>
      <c r="AH192" s="36"/>
      <c r="AI192" s="9"/>
      <c r="AJ192" s="8"/>
      <c r="AK192" s="8"/>
      <c r="AL192" s="8"/>
      <c r="AM192" s="8"/>
      <c r="AN192" s="8"/>
      <c r="AO192" s="8"/>
      <c r="AP192" s="8"/>
      <c r="AQ192" s="8"/>
      <c r="AS192" s="36"/>
      <c r="AT192" s="36"/>
      <c r="AU192" s="9"/>
      <c r="AV192" s="8"/>
      <c r="AW192" s="8"/>
      <c r="AX192" s="8"/>
      <c r="AY192" s="8"/>
      <c r="AZ192" s="8"/>
      <c r="BA192" s="8"/>
      <c r="BB192" s="8"/>
      <c r="BC192" s="8"/>
      <c r="CW192" s="8">
        <v>6.4036885245901634E-2</v>
      </c>
      <c r="CX192" s="36">
        <v>52.1</v>
      </c>
      <c r="CY192" s="36">
        <v>54.732063717187742</v>
      </c>
      <c r="CZ192" s="36">
        <v>54.776211317642776</v>
      </c>
      <c r="DA192" s="36">
        <v>4.5812513330031504</v>
      </c>
      <c r="DB192" s="36">
        <f ca="1"/>
        <v>59.045210459058339</v>
      </c>
      <c r="DC192" s="36">
        <f ca="1"/>
        <v>57.20923650151083</v>
      </c>
      <c r="DD192" s="36">
        <v>47.395349617894738</v>
      </c>
      <c r="DE192" s="36">
        <f ca="1"/>
        <v>61.750408877004489</v>
      </c>
      <c r="DF192" s="36">
        <v>53.622316595408478</v>
      </c>
    </row>
    <row r="193" spans="1:110" x14ac:dyDescent="0.25">
      <c r="A193" s="45">
        <v>74.900000000000006</v>
      </c>
      <c r="B193" s="47" t="b">
        <v>1</v>
      </c>
      <c r="U193" s="36"/>
      <c r="V193" s="36"/>
      <c r="W193" s="9"/>
      <c r="X193" s="8"/>
      <c r="Y193" s="8"/>
      <c r="Z193" s="8"/>
      <c r="AA193" s="8"/>
      <c r="AB193" s="8"/>
      <c r="AC193" s="8"/>
      <c r="AD193" s="8"/>
      <c r="AE193" s="8"/>
      <c r="AG193" s="36"/>
      <c r="AH193" s="36"/>
      <c r="AI193" s="9"/>
      <c r="AJ193" s="8"/>
      <c r="AK193" s="8"/>
      <c r="AL193" s="8"/>
      <c r="AM193" s="8"/>
      <c r="AN193" s="8"/>
      <c r="AO193" s="8"/>
      <c r="AP193" s="8"/>
      <c r="AQ193" s="8"/>
      <c r="AS193" s="36"/>
      <c r="AT193" s="36"/>
      <c r="AU193" s="9"/>
      <c r="AV193" s="8"/>
      <c r="AW193" s="8"/>
      <c r="AX193" s="8"/>
      <c r="AY193" s="8"/>
      <c r="AZ193" s="8"/>
      <c r="BA193" s="8"/>
      <c r="BB193" s="8"/>
      <c r="BC193" s="8"/>
      <c r="CW193" s="8">
        <v>6.4378415300546443E-2</v>
      </c>
      <c r="CX193" s="36">
        <v>52.2</v>
      </c>
      <c r="CY193" s="36">
        <v>54.757962618635609</v>
      </c>
      <c r="CZ193" s="36">
        <v>54.798121404936829</v>
      </c>
      <c r="DA193" s="36">
        <v>4.6065159068945247</v>
      </c>
      <c r="DB193" s="36">
        <f ca="1"/>
        <v>59.081837861663864</v>
      </c>
      <c r="DC193" s="36">
        <f ca="1"/>
        <v>57.23014132249228</v>
      </c>
      <c r="DD193" s="36">
        <v>47.425038218048371</v>
      </c>
      <c r="DE193" s="36">
        <f ca="1"/>
        <v>61.77223664584043</v>
      </c>
      <c r="DF193" s="36">
        <v>53.649863396110163</v>
      </c>
    </row>
    <row r="194" spans="1:110" x14ac:dyDescent="0.25">
      <c r="A194" s="45">
        <v>74.7</v>
      </c>
      <c r="B194" s="47" t="b">
        <v>1</v>
      </c>
      <c r="U194" s="36"/>
      <c r="V194" s="36"/>
      <c r="W194" s="9"/>
      <c r="X194" s="8"/>
      <c r="Y194" s="8"/>
      <c r="Z194" s="8"/>
      <c r="AA194" s="8"/>
      <c r="AB194" s="8"/>
      <c r="AC194" s="8"/>
      <c r="AD194" s="8"/>
      <c r="AE194" s="8"/>
      <c r="AG194" s="36"/>
      <c r="AH194" s="36"/>
      <c r="AI194" s="9"/>
      <c r="AJ194" s="8"/>
      <c r="AK194" s="8"/>
      <c r="AL194" s="8"/>
      <c r="AM194" s="8"/>
      <c r="AN194" s="8"/>
      <c r="AO194" s="8"/>
      <c r="AP194" s="8"/>
      <c r="AQ194" s="8"/>
      <c r="AS194" s="36"/>
      <c r="AT194" s="36"/>
      <c r="AU194" s="9"/>
      <c r="AV194" s="8"/>
      <c r="AW194" s="8"/>
      <c r="AX194" s="8"/>
      <c r="AY194" s="8"/>
      <c r="AZ194" s="8"/>
      <c r="BA194" s="8"/>
      <c r="BB194" s="8"/>
      <c r="BC194" s="8"/>
      <c r="CW194" s="8">
        <v>6.4719945355191252E-2</v>
      </c>
      <c r="CX194" s="36">
        <v>52.2</v>
      </c>
      <c r="CY194" s="36">
        <v>54.783754977142877</v>
      </c>
      <c r="CZ194" s="36">
        <v>54.819950068346188</v>
      </c>
      <c r="DA194" s="36">
        <v>4.6317897047999388</v>
      </c>
      <c r="DB194" s="36">
        <f ca="1"/>
        <v>59.11830073885239</v>
      </c>
      <c r="DC194" s="36">
        <f ca="1"/>
        <v>57.250965292107011</v>
      </c>
      <c r="DD194" s="36">
        <v>47.454648172489129</v>
      </c>
      <c r="DE194" s="36">
        <f ca="1"/>
        <v>61.793976776950828</v>
      </c>
      <c r="DF194" s="36">
        <v>53.677315194059688</v>
      </c>
    </row>
    <row r="195" spans="1:110" x14ac:dyDescent="0.25">
      <c r="A195" s="45">
        <v>74.5</v>
      </c>
      <c r="B195" s="47" t="b">
        <v>1</v>
      </c>
      <c r="U195" s="36"/>
      <c r="V195" s="36"/>
      <c r="W195" s="9"/>
      <c r="X195" s="8"/>
      <c r="Y195" s="8"/>
      <c r="Z195" s="8"/>
      <c r="AA195" s="8"/>
      <c r="AB195" s="8"/>
      <c r="AC195" s="8"/>
      <c r="AD195" s="8"/>
      <c r="AE195" s="8"/>
      <c r="AG195" s="36"/>
      <c r="AH195" s="36"/>
      <c r="AI195" s="9"/>
      <c r="AJ195" s="8"/>
      <c r="AK195" s="8"/>
      <c r="AL195" s="8"/>
      <c r="AM195" s="8"/>
      <c r="AN195" s="8"/>
      <c r="AO195" s="8"/>
      <c r="AP195" s="8"/>
      <c r="AQ195" s="8"/>
      <c r="AS195" s="36"/>
      <c r="AT195" s="36"/>
      <c r="AU195" s="9"/>
      <c r="AV195" s="8"/>
      <c r="AW195" s="8"/>
      <c r="AX195" s="8"/>
      <c r="AY195" s="8"/>
      <c r="AZ195" s="8"/>
      <c r="BA195" s="8"/>
      <c r="BB195" s="8"/>
      <c r="BC195" s="8"/>
      <c r="CW195" s="8">
        <v>6.5061475409836061E-2</v>
      </c>
      <c r="CX195" s="36">
        <v>52.2</v>
      </c>
      <c r="CY195" s="36">
        <v>54.809441853337155</v>
      </c>
      <c r="CZ195" s="36">
        <v>54.841698101766681</v>
      </c>
      <c r="DA195" s="36">
        <v>4.6570727334571753</v>
      </c>
      <c r="DB195" s="36">
        <f ca="1"/>
        <v>59.154600734358446</v>
      </c>
      <c r="DC195" s="36">
        <f ca="1"/>
        <v>57.27170920384571</v>
      </c>
      <c r="DD195" s="36">
        <v>47.484180102927667</v>
      </c>
      <c r="DE195" s="36">
        <f ca="1"/>
        <v>61.815630116075965</v>
      </c>
      <c r="DF195" s="36">
        <v>53.704672850819506</v>
      </c>
    </row>
    <row r="196" spans="1:110" x14ac:dyDescent="0.25">
      <c r="A196" s="45">
        <v>71.8</v>
      </c>
      <c r="B196" s="47" t="b">
        <v>1</v>
      </c>
      <c r="U196" s="36"/>
      <c r="V196" s="36"/>
      <c r="W196" s="9"/>
      <c r="X196" s="8"/>
      <c r="Y196" s="8"/>
      <c r="Z196" s="8"/>
      <c r="AA196" s="8"/>
      <c r="AB196" s="8"/>
      <c r="AC196" s="8"/>
      <c r="AD196" s="8"/>
      <c r="AE196" s="8"/>
      <c r="AG196" s="36"/>
      <c r="AH196" s="36"/>
      <c r="AI196" s="9"/>
      <c r="AJ196" s="8"/>
      <c r="AK196" s="8"/>
      <c r="AL196" s="8"/>
      <c r="AM196" s="8"/>
      <c r="AN196" s="8"/>
      <c r="AO196" s="8"/>
      <c r="AP196" s="8"/>
      <c r="AQ196" s="8"/>
      <c r="AS196" s="36"/>
      <c r="AT196" s="36"/>
      <c r="AU196" s="9"/>
      <c r="AV196" s="8"/>
      <c r="AW196" s="8"/>
      <c r="AX196" s="8"/>
      <c r="AY196" s="8"/>
      <c r="AZ196" s="8"/>
      <c r="BA196" s="8"/>
      <c r="BB196" s="8"/>
      <c r="BC196" s="8"/>
      <c r="CW196" s="8">
        <v>6.5403005464480871E-2</v>
      </c>
      <c r="CX196" s="36">
        <v>52.2</v>
      </c>
      <c r="CY196" s="36">
        <v>54.83502429182289</v>
      </c>
      <c r="CZ196" s="36">
        <v>54.863366287300266</v>
      </c>
      <c r="DA196" s="36">
        <v>4.6823649996113792</v>
      </c>
      <c r="DB196" s="36">
        <f ca="1"/>
        <v>59.190739467050889</v>
      </c>
      <c r="DC196" s="36">
        <f ca="1"/>
        <v>57.292373839342915</v>
      </c>
      <c r="DD196" s="36">
        <v>47.513634622926304</v>
      </c>
      <c r="DE196" s="36">
        <f ca="1"/>
        <v>61.837197496427848</v>
      </c>
      <c r="DF196" s="36">
        <v>53.731937215707504</v>
      </c>
    </row>
    <row r="197" spans="1:110" x14ac:dyDescent="0.25">
      <c r="A197" s="45">
        <v>71.400000000000006</v>
      </c>
      <c r="B197" s="47" t="b">
        <v>1</v>
      </c>
      <c r="U197" s="36"/>
      <c r="V197" s="36"/>
      <c r="W197" s="9"/>
      <c r="X197" s="8"/>
      <c r="Y197" s="8"/>
      <c r="Z197" s="8"/>
      <c r="AA197" s="8"/>
      <c r="AB197" s="8"/>
      <c r="AC197" s="8"/>
      <c r="AD197" s="8"/>
      <c r="AE197" s="8"/>
      <c r="AG197" s="36"/>
      <c r="AH197" s="36"/>
      <c r="AI197" s="9"/>
      <c r="AJ197" s="8"/>
      <c r="AK197" s="8"/>
      <c r="AL197" s="8"/>
      <c r="AM197" s="8"/>
      <c r="AN197" s="8"/>
      <c r="AO197" s="8"/>
      <c r="AP197" s="8"/>
      <c r="AQ197" s="8"/>
      <c r="AS197" s="36"/>
      <c r="AT197" s="36"/>
      <c r="AU197" s="9"/>
      <c r="AV197" s="8"/>
      <c r="AW197" s="8"/>
      <c r="AX197" s="8"/>
      <c r="AY197" s="8"/>
      <c r="AZ197" s="8"/>
      <c r="BA197" s="8"/>
      <c r="BB197" s="8"/>
      <c r="BC197" s="8"/>
      <c r="CW197" s="8">
        <v>6.574453551912568E-2</v>
      </c>
      <c r="CX197" s="36">
        <v>52.3</v>
      </c>
      <c r="CY197" s="36">
        <v>54.860503321506286</v>
      </c>
      <c r="CZ197" s="36">
        <v>54.884955395491446</v>
      </c>
      <c r="DA197" s="36">
        <v>4.7076665100151214</v>
      </c>
      <c r="DB197" s="36">
        <f ca="1"/>
        <v>59.226718531436802</v>
      </c>
      <c r="DC197" s="36">
        <f ca="1"/>
        <v>57.312959968615552</v>
      </c>
      <c r="DD197" s="36">
        <v>47.543012338047745</v>
      </c>
      <c r="DE197" s="36">
        <f ca="1"/>
        <v>61.858679738940381</v>
      </c>
      <c r="DF197" s="36">
        <v>53.759109126034033</v>
      </c>
    </row>
    <row r="198" spans="1:110" x14ac:dyDescent="0.25">
      <c r="A198" s="45">
        <v>71</v>
      </c>
      <c r="B198" s="47" t="b">
        <v>1</v>
      </c>
      <c r="U198" s="36"/>
      <c r="V198" s="36"/>
      <c r="W198" s="9"/>
      <c r="X198" s="8"/>
      <c r="Y198" s="8"/>
      <c r="Z198" s="8"/>
      <c r="AA198" s="8"/>
      <c r="AB198" s="8"/>
      <c r="AC198" s="8"/>
      <c r="AD198" s="8"/>
      <c r="AE198" s="8"/>
      <c r="AG198" s="36"/>
      <c r="AH198" s="36"/>
      <c r="AI198" s="9"/>
      <c r="AJ198" s="8"/>
      <c r="AK198" s="8"/>
      <c r="AL198" s="8"/>
      <c r="AM198" s="8"/>
      <c r="AN198" s="8"/>
      <c r="AO198" s="8"/>
      <c r="AP198" s="8"/>
      <c r="AQ198" s="8"/>
      <c r="AS198" s="36"/>
      <c r="AT198" s="36"/>
      <c r="AU198" s="9"/>
      <c r="AV198" s="8"/>
      <c r="AW198" s="8"/>
      <c r="AX198" s="8"/>
      <c r="AY198" s="8"/>
      <c r="AZ198" s="8"/>
      <c r="BA198" s="8"/>
      <c r="BB198" s="8"/>
      <c r="BC198" s="8"/>
      <c r="CW198" s="8">
        <v>6.6086065573770489E-2</v>
      </c>
      <c r="CX198" s="36">
        <v>52.3</v>
      </c>
      <c r="CY198" s="36">
        <v>54.885879955911932</v>
      </c>
      <c r="CZ198" s="36">
        <v>54.906466185557619</v>
      </c>
      <c r="DA198" s="36">
        <v>4.73297727142835</v>
      </c>
      <c r="DB198" s="36">
        <f ca="1"/>
        <v>59.262539498152336</v>
      </c>
      <c r="DC198" s="36">
        <f ca="1"/>
        <v>57.333468350295391</v>
      </c>
      <c r="DD198" s="36">
        <v>47.572313846000384</v>
      </c>
      <c r="DE198" s="36">
        <f ca="1"/>
        <v>61.880077652513236</v>
      </c>
      <c r="DF198" s="36">
        <v>53.786189407333332</v>
      </c>
    </row>
    <row r="199" spans="1:110" x14ac:dyDescent="0.25">
      <c r="A199" s="45">
        <v>77</v>
      </c>
      <c r="B199" s="47" t="b">
        <v>1</v>
      </c>
      <c r="U199" s="36"/>
      <c r="V199" s="36"/>
      <c r="W199" s="9"/>
      <c r="X199" s="8"/>
      <c r="Y199" s="8"/>
      <c r="Z199" s="8"/>
      <c r="AA199" s="8"/>
      <c r="AB199" s="8"/>
      <c r="AC199" s="8"/>
      <c r="AD199" s="8"/>
      <c r="AE199" s="8"/>
      <c r="AG199" s="36"/>
      <c r="AH199" s="36"/>
      <c r="AI199" s="9"/>
      <c r="AJ199" s="8"/>
      <c r="AK199" s="8"/>
      <c r="AL199" s="8"/>
      <c r="AM199" s="8"/>
      <c r="AN199" s="8"/>
      <c r="AO199" s="8"/>
      <c r="AP199" s="8"/>
      <c r="AQ199" s="8"/>
      <c r="AS199" s="36"/>
      <c r="AT199" s="36"/>
      <c r="AU199" s="9"/>
      <c r="AV199" s="8"/>
      <c r="AW199" s="8"/>
      <c r="AX199" s="8"/>
      <c r="AY199" s="8"/>
      <c r="AZ199" s="8"/>
      <c r="BA199" s="8"/>
      <c r="BB199" s="8"/>
      <c r="BC199" s="8"/>
      <c r="CW199" s="8">
        <v>6.6427595628415298E-2</v>
      </c>
      <c r="CX199" s="36">
        <v>52.3</v>
      </c>
      <c r="CY199" s="36">
        <v>54.91115519349151</v>
      </c>
      <c r="CZ199" s="36">
        <v>54.927899405613537</v>
      </c>
      <c r="DA199" s="36">
        <v>4.7582972906184535</v>
      </c>
      <c r="DB199" s="36">
        <f ca="1"/>
        <v>59.298203914441466</v>
      </c>
      <c r="DC199" s="36">
        <f ca="1"/>
        <v>57.353899731855805</v>
      </c>
      <c r="DD199" s="36">
        <v>47.601539736780111</v>
      </c>
      <c r="DE199" s="36">
        <f ca="1"/>
        <v>61.901392034249753</v>
      </c>
      <c r="DF199" s="36">
        <v>53.813178873589131</v>
      </c>
    </row>
    <row r="200" spans="1:110" x14ac:dyDescent="0.25">
      <c r="A200" s="45">
        <v>73</v>
      </c>
      <c r="B200" s="47" t="b">
        <v>1</v>
      </c>
      <c r="U200" s="36"/>
      <c r="V200" s="36"/>
      <c r="W200" s="9"/>
      <c r="X200" s="8"/>
      <c r="Y200" s="8"/>
      <c r="Z200" s="8"/>
      <c r="AA200" s="8"/>
      <c r="AB200" s="8"/>
      <c r="AC200" s="8"/>
      <c r="AD200" s="8"/>
      <c r="AE200" s="8"/>
      <c r="AG200" s="36"/>
      <c r="AH200" s="36"/>
      <c r="AI200" s="9"/>
      <c r="AJ200" s="8"/>
      <c r="AK200" s="8"/>
      <c r="AL200" s="8"/>
      <c r="AM200" s="8"/>
      <c r="AN200" s="8"/>
      <c r="AO200" s="8"/>
      <c r="AP200" s="8"/>
      <c r="AQ200" s="8"/>
      <c r="AS200" s="36"/>
      <c r="AT200" s="36"/>
      <c r="AU200" s="9"/>
      <c r="AV200" s="8"/>
      <c r="AW200" s="8"/>
      <c r="AX200" s="8"/>
      <c r="AY200" s="8"/>
      <c r="AZ200" s="8"/>
      <c r="BA200" s="8"/>
      <c r="BB200" s="8"/>
      <c r="BC200" s="8"/>
      <c r="CW200" s="8">
        <v>6.6769125683060107E-2</v>
      </c>
      <c r="CX200" s="36">
        <v>52.4</v>
      </c>
      <c r="CY200" s="36">
        <v>54.93633001792471</v>
      </c>
      <c r="CZ200" s="36">
        <v>54.949255792890668</v>
      </c>
      <c r="DA200" s="36">
        <v>4.7836265743602508</v>
      </c>
      <c r="DB200" s="36">
        <f ca="1"/>
        <v>59.333713304622528</v>
      </c>
      <c r="DC200" s="36">
        <f ca="1"/>
        <v>57.37425484983271</v>
      </c>
      <c r="DD200" s="36">
        <v>47.630690592809017</v>
      </c>
      <c r="DE200" s="36">
        <f ca="1"/>
        <v>61.922623669688818</v>
      </c>
      <c r="DF200" s="36">
        <v>53.840078327454933</v>
      </c>
    </row>
    <row r="201" spans="1:110" x14ac:dyDescent="0.25">
      <c r="A201" s="45">
        <v>69.900000000000006</v>
      </c>
      <c r="B201" s="47" t="b">
        <v>1</v>
      </c>
      <c r="U201" s="36"/>
      <c r="V201" s="36"/>
      <c r="W201" s="9"/>
      <c r="X201" s="8"/>
      <c r="Y201" s="8"/>
      <c r="Z201" s="8"/>
      <c r="AA201" s="8"/>
      <c r="AB201" s="8"/>
      <c r="AC201" s="8"/>
      <c r="AD201" s="8"/>
      <c r="AE201" s="8"/>
      <c r="AG201" s="36"/>
      <c r="AH201" s="36"/>
      <c r="AI201" s="9"/>
      <c r="AJ201" s="8"/>
      <c r="AK201" s="8"/>
      <c r="AL201" s="8"/>
      <c r="AM201" s="8"/>
      <c r="AN201" s="8"/>
      <c r="AO201" s="8"/>
      <c r="AP201" s="8"/>
      <c r="AQ201" s="8"/>
      <c r="AS201" s="36"/>
      <c r="AT201" s="36"/>
      <c r="AU201" s="9"/>
      <c r="AV201" s="8"/>
      <c r="AW201" s="8"/>
      <c r="AX201" s="8"/>
      <c r="AY201" s="8"/>
      <c r="AZ201" s="8"/>
      <c r="BA201" s="8"/>
      <c r="BB201" s="8"/>
      <c r="BC201" s="8"/>
      <c r="CW201" s="8">
        <v>6.7110655737704916E-2</v>
      </c>
      <c r="CX201" s="36">
        <v>52.4</v>
      </c>
      <c r="CY201" s="36">
        <v>54.961405398412609</v>
      </c>
      <c r="CZ201" s="36">
        <v>54.970536073950356</v>
      </c>
      <c r="DA201" s="36">
        <v>4.8089651294359737</v>
      </c>
      <c r="DB201" s="36">
        <f ca="1"/>
        <v>59.369069170543241</v>
      </c>
      <c r="DC201" s="36">
        <f ca="1"/>
        <v>57.394534430040139</v>
      </c>
      <c r="DD201" s="36">
        <v>47.659766989070725</v>
      </c>
      <c r="DE201" s="36">
        <f ca="1"/>
        <v>61.943773333031046</v>
      </c>
      <c r="DF201" s="36">
        <v>53.866888560468908</v>
      </c>
    </row>
    <row r="202" spans="1:110" x14ac:dyDescent="0.25">
      <c r="A202" s="45">
        <v>69.5</v>
      </c>
      <c r="B202" s="47" t="b">
        <v>1</v>
      </c>
      <c r="U202" s="36"/>
      <c r="V202" s="36"/>
      <c r="W202" s="9"/>
      <c r="X202" s="8"/>
      <c r="Y202" s="8"/>
      <c r="Z202" s="8"/>
      <c r="AA202" s="8"/>
      <c r="AB202" s="8"/>
      <c r="AC202" s="8"/>
      <c r="AD202" s="8"/>
      <c r="AE202" s="8"/>
      <c r="AG202" s="36"/>
      <c r="AH202" s="36"/>
      <c r="AI202" s="9"/>
      <c r="AJ202" s="8"/>
      <c r="AK202" s="8"/>
      <c r="AL202" s="8"/>
      <c r="AM202" s="8"/>
      <c r="AN202" s="8"/>
      <c r="AO202" s="8"/>
      <c r="AP202" s="8"/>
      <c r="AQ202" s="8"/>
      <c r="AS202" s="36"/>
      <c r="AT202" s="36"/>
      <c r="AU202" s="9"/>
      <c r="AV202" s="8"/>
      <c r="AW202" s="8"/>
      <c r="AX202" s="8"/>
      <c r="AY202" s="8"/>
      <c r="AZ202" s="8"/>
      <c r="BA202" s="8"/>
      <c r="BB202" s="8"/>
      <c r="BC202" s="8"/>
      <c r="CW202" s="8">
        <v>6.7452185792349725E-2</v>
      </c>
      <c r="CX202" s="36">
        <v>52.4</v>
      </c>
      <c r="CY202" s="36">
        <v>54.9863822899638</v>
      </c>
      <c r="CZ202" s="36">
        <v>54.991740964892607</v>
      </c>
      <c r="DA202" s="36">
        <v>4.8343129626353303</v>
      </c>
      <c r="DB202" s="36">
        <f ca="1"/>
        <v>59.404272992024389</v>
      </c>
      <c r="DC202" s="36">
        <f ca="1"/>
        <v>57.41473918778042</v>
      </c>
      <c r="DD202" s="36">
        <v>47.688769493242781</v>
      </c>
      <c r="DE202" s="36">
        <f ca="1"/>
        <v>61.964841787359482</v>
      </c>
      <c r="DF202" s="36">
        <v>53.893610353263696</v>
      </c>
    </row>
    <row r="203" spans="1:110" x14ac:dyDescent="0.25">
      <c r="A203" s="45">
        <v>69.099999999999994</v>
      </c>
      <c r="B203" s="47" t="b">
        <v>1</v>
      </c>
      <c r="U203" s="36"/>
      <c r="V203" s="36"/>
      <c r="W203" s="9"/>
      <c r="X203" s="8"/>
      <c r="Y203" s="8"/>
      <c r="Z203" s="8"/>
      <c r="AA203" s="8"/>
      <c r="AB203" s="8"/>
      <c r="AC203" s="8"/>
      <c r="AD203" s="8"/>
      <c r="AE203" s="8"/>
      <c r="AG203" s="36"/>
      <c r="AH203" s="36"/>
      <c r="AI203" s="9"/>
      <c r="AJ203" s="8"/>
      <c r="AK203" s="8"/>
      <c r="AL203" s="8"/>
      <c r="AM203" s="8"/>
      <c r="AN203" s="8"/>
      <c r="AO203" s="8"/>
      <c r="AP203" s="8"/>
      <c r="AQ203" s="8"/>
      <c r="AS203" s="36"/>
      <c r="AT203" s="36"/>
      <c r="AU203" s="9"/>
      <c r="AV203" s="8"/>
      <c r="AW203" s="8"/>
      <c r="AX203" s="8"/>
      <c r="AY203" s="8"/>
      <c r="AZ203" s="8"/>
      <c r="BA203" s="8"/>
      <c r="BB203" s="8"/>
      <c r="BC203" s="8"/>
      <c r="CW203" s="8">
        <v>6.7793715846994534E-2</v>
      </c>
      <c r="CX203" s="36">
        <v>52.4</v>
      </c>
      <c r="CY203" s="36">
        <v>55.011261633673406</v>
      </c>
      <c r="CZ203" s="36">
        <v>55.012871171559048</v>
      </c>
      <c r="DA203" s="36">
        <v>4.8596700807554871</v>
      </c>
      <c r="DB203" s="36">
        <f ca="1"/>
        <v>59.439326227292554</v>
      </c>
      <c r="DC203" s="36">
        <f ca="1"/>
        <v>57.434869828049266</v>
      </c>
      <c r="DD203" s="36">
        <v>47.717698665825935</v>
      </c>
      <c r="DE203" s="36">
        <f ca="1"/>
        <v>61.985829784854829</v>
      </c>
      <c r="DF203" s="36">
        <v>53.920244475771142</v>
      </c>
    </row>
    <row r="204" spans="1:110" x14ac:dyDescent="0.25">
      <c r="A204" s="45">
        <v>68.599999999999994</v>
      </c>
      <c r="B204" s="47" t="b">
        <v>1</v>
      </c>
      <c r="U204" s="36"/>
      <c r="V204" s="36"/>
      <c r="W204" s="9"/>
      <c r="X204" s="8"/>
      <c r="Y204" s="8"/>
      <c r="Z204" s="8"/>
      <c r="AA204" s="8"/>
      <c r="AB204" s="8"/>
      <c r="AC204" s="8"/>
      <c r="AD204" s="8"/>
      <c r="AE204" s="8"/>
      <c r="AG204" s="36"/>
      <c r="AH204" s="36"/>
      <c r="AI204" s="9"/>
      <c r="AJ204" s="8"/>
      <c r="AK204" s="8"/>
      <c r="AL204" s="8"/>
      <c r="AM204" s="8"/>
      <c r="AN204" s="8"/>
      <c r="AO204" s="8"/>
      <c r="AP204" s="8"/>
      <c r="AQ204" s="8"/>
      <c r="AS204" s="36"/>
      <c r="AT204" s="36"/>
      <c r="AU204" s="9"/>
      <c r="AV204" s="8"/>
      <c r="AW204" s="8"/>
      <c r="AX204" s="8"/>
      <c r="AY204" s="8"/>
      <c r="AZ204" s="8"/>
      <c r="BA204" s="8"/>
      <c r="BB204" s="8"/>
      <c r="BC204" s="8"/>
      <c r="CW204" s="8">
        <v>6.8135245901639344E-2</v>
      </c>
      <c r="CX204" s="36">
        <v>52.4</v>
      </c>
      <c r="CY204" s="36">
        <v>55.036044356995248</v>
      </c>
      <c r="CZ204" s="36">
        <v>55.033927389731183</v>
      </c>
      <c r="DA204" s="36">
        <v>4.8850364906010624</v>
      </c>
      <c r="DB204" s="36">
        <f ca="1"/>
        <v>59.474230313402195</v>
      </c>
      <c r="DC204" s="36">
        <f ca="1"/>
        <v>57.454927045735708</v>
      </c>
      <c r="DD204" s="36">
        <v>47.746555060270545</v>
      </c>
      <c r="DE204" s="36">
        <f ca="1"/>
        <v>62.006738067005465</v>
      </c>
      <c r="DF204" s="36">
        <v>53.946791687422277</v>
      </c>
    </row>
    <row r="205" spans="1:110" x14ac:dyDescent="0.25">
      <c r="A205" s="45">
        <v>68.2</v>
      </c>
      <c r="B205" s="47" t="b">
        <v>1</v>
      </c>
      <c r="U205" s="36"/>
      <c r="V205" s="36"/>
      <c r="W205" s="9"/>
      <c r="X205" s="8"/>
      <c r="Y205" s="8"/>
      <c r="Z205" s="8"/>
      <c r="AA205" s="8"/>
      <c r="AB205" s="8"/>
      <c r="AC205" s="8"/>
      <c r="AD205" s="8"/>
      <c r="AE205" s="8"/>
      <c r="AG205" s="36"/>
      <c r="AH205" s="36"/>
      <c r="AI205" s="9"/>
      <c r="AJ205" s="8"/>
      <c r="AK205" s="8"/>
      <c r="AL205" s="8"/>
      <c r="AM205" s="8"/>
      <c r="AN205" s="8"/>
      <c r="AO205" s="8"/>
      <c r="AP205" s="8"/>
      <c r="AQ205" s="8"/>
      <c r="AS205" s="36"/>
      <c r="AT205" s="36"/>
      <c r="AU205" s="9"/>
      <c r="AV205" s="8"/>
      <c r="AW205" s="8"/>
      <c r="AX205" s="8"/>
      <c r="AY205" s="8"/>
      <c r="AZ205" s="8"/>
      <c r="BA205" s="8"/>
      <c r="BB205" s="8"/>
      <c r="BC205" s="8"/>
      <c r="CW205" s="8">
        <v>6.8476775956284153E-2</v>
      </c>
      <c r="CX205" s="36">
        <v>52.5</v>
      </c>
      <c r="CY205" s="36">
        <v>55.060731374007361</v>
      </c>
      <c r="CZ205" s="36">
        <v>55.054910305324043</v>
      </c>
      <c r="DA205" s="36">
        <v>4.9104121989841794</v>
      </c>
      <c r="DB205" s="36">
        <f ca="1"/>
        <v>59.508986666647466</v>
      </c>
      <c r="DC205" s="36">
        <f ca="1"/>
        <v>57.474911525817348</v>
      </c>
      <c r="DD205" s="36">
        <v>47.775339223100083</v>
      </c>
      <c r="DE205" s="36">
        <f ca="1"/>
        <v>62.027567364812427</v>
      </c>
      <c r="DF205" s="36">
        <v>53.973252737342435</v>
      </c>
    </row>
    <row r="206" spans="1:110" x14ac:dyDescent="0.25">
      <c r="A206" s="45">
        <v>67.8</v>
      </c>
      <c r="B206" s="47" t="b">
        <v>1</v>
      </c>
      <c r="U206" s="36"/>
      <c r="V206" s="36"/>
      <c r="W206" s="9"/>
      <c r="X206" s="8"/>
      <c r="Y206" s="8"/>
      <c r="Z206" s="8"/>
      <c r="AA206" s="8"/>
      <c r="AB206" s="8"/>
      <c r="AC206" s="8"/>
      <c r="AD206" s="8"/>
      <c r="AE206" s="8"/>
      <c r="AG206" s="36"/>
      <c r="AH206" s="36"/>
      <c r="AI206" s="9"/>
      <c r="AJ206" s="8"/>
      <c r="AK206" s="8"/>
      <c r="AL206" s="8"/>
      <c r="AM206" s="8"/>
      <c r="AN206" s="8"/>
      <c r="AO206" s="8"/>
      <c r="AP206" s="8"/>
      <c r="AQ206" s="8"/>
      <c r="AS206" s="36"/>
      <c r="AT206" s="36"/>
      <c r="AU206" s="9"/>
      <c r="AV206" s="8"/>
      <c r="AW206" s="8"/>
      <c r="AX206" s="8"/>
      <c r="AY206" s="8"/>
      <c r="AZ206" s="8"/>
      <c r="BA206" s="8"/>
      <c r="BB206" s="8"/>
      <c r="BC206" s="8"/>
      <c r="CW206" s="8">
        <v>6.8818306010928962E-2</v>
      </c>
      <c r="CX206" s="36">
        <v>52.5</v>
      </c>
      <c r="CY206" s="36">
        <v>55.085323585670984</v>
      </c>
      <c r="CZ206" s="36">
        <v>55.075820594574907</v>
      </c>
      <c r="DA206" s="36">
        <v>4.9357972127244558</v>
      </c>
      <c r="DB206" s="36">
        <f ca="1"/>
        <v>59.543596682963958</v>
      </c>
      <c r="DC206" s="36">
        <f ca="1"/>
        <v>57.494823943550713</v>
      </c>
      <c r="DD206" s="36">
        <v>47.804051694031941</v>
      </c>
      <c r="DE206" s="36">
        <f ca="1"/>
        <v>62.048318398989394</v>
      </c>
      <c r="DF206" s="36">
        <v>53.999628364541977</v>
      </c>
    </row>
    <row r="207" spans="1:110" x14ac:dyDescent="0.25">
      <c r="A207" s="45">
        <v>67.3</v>
      </c>
      <c r="B207" s="47" t="b">
        <v>1</v>
      </c>
      <c r="U207" s="36"/>
      <c r="V207" s="36"/>
      <c r="W207" s="9"/>
      <c r="X207" s="8"/>
      <c r="Y207" s="8"/>
      <c r="Z207" s="8"/>
      <c r="AA207" s="8"/>
      <c r="AB207" s="8"/>
      <c r="AC207" s="8"/>
      <c r="AD207" s="8"/>
      <c r="AE207" s="8"/>
      <c r="AG207" s="36"/>
      <c r="AH207" s="36"/>
      <c r="AI207" s="9"/>
      <c r="AJ207" s="8"/>
      <c r="AK207" s="8"/>
      <c r="AL207" s="8"/>
      <c r="AM207" s="8"/>
      <c r="AN207" s="8"/>
      <c r="AO207" s="8"/>
      <c r="AP207" s="8"/>
      <c r="AQ207" s="8"/>
      <c r="AS207" s="36"/>
      <c r="AT207" s="36"/>
      <c r="AU207" s="9"/>
      <c r="AV207" s="8"/>
      <c r="AW207" s="8"/>
      <c r="AX207" s="8"/>
      <c r="AY207" s="8"/>
      <c r="AZ207" s="8"/>
      <c r="BA207" s="8"/>
      <c r="BB207" s="8"/>
      <c r="BC207" s="8"/>
      <c r="CW207" s="8">
        <v>6.9159836065573771E-2</v>
      </c>
      <c r="CX207" s="36">
        <v>52.5</v>
      </c>
      <c r="CY207" s="36">
        <v>55.109821880083388</v>
      </c>
      <c r="CZ207" s="36">
        <v>55.09665892422759</v>
      </c>
      <c r="DA207" s="36">
        <v>4.9611915386489907</v>
      </c>
      <c r="DB207" s="36">
        <f ca="1"/>
        <v>59.57806173832072</v>
      </c>
      <c r="DC207" s="36">
        <f ca="1"/>
        <v>57.514664964657157</v>
      </c>
      <c r="DD207" s="36">
        <v>47.832693006095496</v>
      </c>
      <c r="DE207" s="36">
        <f ca="1"/>
        <v>62.068991880157959</v>
      </c>
      <c r="DF207" s="36">
        <v>54.025919298102309</v>
      </c>
    </row>
    <row r="208" spans="1:110" x14ac:dyDescent="0.25">
      <c r="A208" s="45">
        <v>66.8</v>
      </c>
      <c r="B208" s="47" t="b">
        <v>1</v>
      </c>
      <c r="U208" s="36"/>
      <c r="V208" s="36"/>
      <c r="W208" s="9"/>
      <c r="X208" s="8"/>
      <c r="Y208" s="8"/>
      <c r="Z208" s="8"/>
      <c r="AA208" s="8"/>
      <c r="AB208" s="8"/>
      <c r="AC208" s="8"/>
      <c r="AD208" s="8"/>
      <c r="AE208" s="8"/>
      <c r="AG208" s="36"/>
      <c r="AH208" s="36"/>
      <c r="AI208" s="9"/>
      <c r="AJ208" s="8"/>
      <c r="AK208" s="8"/>
      <c r="AL208" s="8"/>
      <c r="AM208" s="8"/>
      <c r="AN208" s="8"/>
      <c r="AO208" s="8"/>
      <c r="AP208" s="8"/>
      <c r="AQ208" s="8"/>
      <c r="AS208" s="36"/>
      <c r="AT208" s="36"/>
      <c r="AU208" s="9"/>
      <c r="AV208" s="8"/>
      <c r="AW208" s="8"/>
      <c r="AX208" s="8"/>
      <c r="AY208" s="8"/>
      <c r="AZ208" s="8"/>
      <c r="BA208" s="8"/>
      <c r="BB208" s="8"/>
      <c r="BC208" s="8"/>
      <c r="CW208" s="8">
        <v>6.950136612021858E-2</v>
      </c>
      <c r="CX208" s="36">
        <v>52.5</v>
      </c>
      <c r="CY208" s="36">
        <v>55.134227132724419</v>
      </c>
      <c r="CZ208" s="36">
        <v>55.117425951712157</v>
      </c>
      <c r="DA208" s="36">
        <v>4.9865951835924296</v>
      </c>
      <c r="DB208" s="36">
        <f ca="1"/>
        <v>59.612383189102886</v>
      </c>
      <c r="DC208" s="36">
        <f ca="1"/>
        <v>57.534435245504199</v>
      </c>
      <c r="DD208" s="36">
        <v>47.861263685747545</v>
      </c>
      <c r="DE208" s="36">
        <f ca="1"/>
        <v>62.089588509038151</v>
      </c>
      <c r="DF208" s="36">
        <v>54.052126257357898</v>
      </c>
    </row>
    <row r="209" spans="1:110" x14ac:dyDescent="0.25">
      <c r="A209" s="45">
        <v>66.3</v>
      </c>
      <c r="B209" s="47" t="b">
        <v>1</v>
      </c>
      <c r="U209" s="36"/>
      <c r="V209" s="36"/>
      <c r="W209" s="9"/>
      <c r="X209" s="8"/>
      <c r="Y209" s="8"/>
      <c r="Z209" s="8"/>
      <c r="AA209" s="8"/>
      <c r="AB209" s="8"/>
      <c r="AC209" s="8"/>
      <c r="AD209" s="8"/>
      <c r="AE209" s="8"/>
      <c r="AG209" s="36"/>
      <c r="AH209" s="36"/>
      <c r="AI209" s="9"/>
      <c r="AJ209" s="8"/>
      <c r="AK209" s="8"/>
      <c r="AL209" s="8"/>
      <c r="AM209" s="8"/>
      <c r="AN209" s="8"/>
      <c r="AO209" s="8"/>
      <c r="AP209" s="8"/>
      <c r="AQ209" s="8"/>
      <c r="AS209" s="36"/>
      <c r="AT209" s="36"/>
      <c r="AU209" s="9"/>
      <c r="AV209" s="8"/>
      <c r="AW209" s="8"/>
      <c r="AX209" s="8"/>
      <c r="AY209" s="8"/>
      <c r="AZ209" s="8"/>
      <c r="BA209" s="8"/>
      <c r="BB209" s="8"/>
      <c r="BC209" s="8"/>
      <c r="CW209" s="8">
        <v>6.9842896174863389E-2</v>
      </c>
      <c r="CX209" s="36">
        <v>52.5</v>
      </c>
      <c r="CY209" s="36">
        <v>55.158540206697367</v>
      </c>
      <c r="CZ209" s="36">
        <v>55.138122325320779</v>
      </c>
      <c r="DA209" s="36">
        <v>5.0120081543969164</v>
      </c>
      <c r="DB209" s="36">
        <f ca="1"/>
        <v>59.646562372485029</v>
      </c>
      <c r="DC209" s="36">
        <f ca="1"/>
        <v>57.554135433282632</v>
      </c>
      <c r="DD209" s="36">
        <v>47.889764252985231</v>
      </c>
      <c r="DE209" s="36">
        <f ca="1"/>
        <v>62.11010897663455</v>
      </c>
      <c r="DF209" s="36">
        <v>54.078249952073747</v>
      </c>
    </row>
    <row r="210" spans="1:110" x14ac:dyDescent="0.25">
      <c r="A210" s="45">
        <v>65.8</v>
      </c>
      <c r="B210" s="47" t="b">
        <v>1</v>
      </c>
      <c r="U210" s="36"/>
      <c r="V210" s="36"/>
      <c r="W210" s="9"/>
      <c r="X210" s="8"/>
      <c r="Y210" s="8"/>
      <c r="Z210" s="8"/>
      <c r="AA210" s="8"/>
      <c r="AB210" s="8"/>
      <c r="AC210" s="8"/>
      <c r="AD210" s="8"/>
      <c r="AE210" s="8"/>
      <c r="AG210" s="36"/>
      <c r="AH210" s="36"/>
      <c r="AI210" s="9"/>
      <c r="AJ210" s="8"/>
      <c r="AK210" s="8"/>
      <c r="AL210" s="8"/>
      <c r="AM210" s="8"/>
      <c r="AN210" s="8"/>
      <c r="AO210" s="8"/>
      <c r="AP210" s="8"/>
      <c r="AQ210" s="8"/>
      <c r="AS210" s="36"/>
      <c r="AT210" s="36"/>
      <c r="AU210" s="9"/>
      <c r="AV210" s="8"/>
      <c r="AW210" s="8"/>
      <c r="AX210" s="8"/>
      <c r="AY210" s="8"/>
      <c r="AZ210" s="8"/>
      <c r="BA210" s="8"/>
      <c r="BB210" s="8"/>
      <c r="BC210" s="8"/>
      <c r="CW210" s="8">
        <v>7.0184426229508198E-2</v>
      </c>
      <c r="CX210" s="36">
        <v>52.5</v>
      </c>
      <c r="CY210" s="36">
        <v>55.182761952963823</v>
      </c>
      <c r="CZ210" s="36">
        <v>55.158748684379034</v>
      </c>
      <c r="DA210" s="36">
        <v>5.0374304579121549</v>
      </c>
      <c r="DB210" s="36">
        <f ca="1"/>
        <v>59.680600606795814</v>
      </c>
      <c r="DC210" s="36">
        <f ca="1"/>
        <v>57.573766166179333</v>
      </c>
      <c r="DD210" s="36">
        <v>47.918195221456457</v>
      </c>
      <c r="DE210" s="36">
        <f ca="1"/>
        <v>62.130553964417942</v>
      </c>
      <c r="DF210" s="36">
        <v>54.104291082619</v>
      </c>
    </row>
    <row r="211" spans="1:110" x14ac:dyDescent="0.25">
      <c r="A211" s="45">
        <v>65.3</v>
      </c>
      <c r="B211" s="47" t="b">
        <v>1</v>
      </c>
      <c r="U211" s="36"/>
      <c r="V211" s="36"/>
      <c r="W211" s="9"/>
      <c r="X211" s="8"/>
      <c r="Y211" s="8"/>
      <c r="Z211" s="8"/>
      <c r="AA211" s="8"/>
      <c r="AB211" s="8"/>
      <c r="AC211" s="8"/>
      <c r="AD211" s="8"/>
      <c r="AE211" s="8"/>
      <c r="AG211" s="36"/>
      <c r="AH211" s="36"/>
      <c r="AI211" s="9"/>
      <c r="AJ211" s="8"/>
      <c r="AK211" s="8"/>
      <c r="AL211" s="8"/>
      <c r="AM211" s="8"/>
      <c r="AN211" s="8"/>
      <c r="AO211" s="8"/>
      <c r="AP211" s="8"/>
      <c r="AQ211" s="8"/>
      <c r="AS211" s="36"/>
      <c r="AT211" s="36"/>
      <c r="AU211" s="9"/>
      <c r="AV211" s="8"/>
      <c r="AW211" s="8"/>
      <c r="AX211" s="8"/>
      <c r="AY211" s="8"/>
      <c r="AZ211" s="8"/>
      <c r="BA211" s="8"/>
      <c r="BB211" s="8"/>
      <c r="BC211" s="8"/>
      <c r="CW211" s="8">
        <v>7.0525956284153007E-2</v>
      </c>
      <c r="CX211" s="36">
        <v>52.6</v>
      </c>
      <c r="CY211" s="36">
        <v>55.20689321057317</v>
      </c>
      <c r="CZ211" s="36">
        <v>55.179305659413117</v>
      </c>
      <c r="DA211" s="36">
        <v>5.0628621009953969</v>
      </c>
      <c r="DB211" s="36">
        <f ca="1"/>
        <v>59.71449919187372</v>
      </c>
      <c r="DC211" s="36">
        <f ca="1"/>
        <v>57.593328073546083</v>
      </c>
      <c r="DD211" s="36">
        <v>47.946557098567894</v>
      </c>
      <c r="DE211" s="36">
        <f ca="1"/>
        <v>62.150924144502667</v>
      </c>
      <c r="DF211" s="36">
        <v>54.130250340136506</v>
      </c>
    </row>
    <row r="212" spans="1:110" x14ac:dyDescent="0.25">
      <c r="A212" s="45">
        <v>75.5</v>
      </c>
      <c r="B212" s="47" t="b">
        <v>1</v>
      </c>
      <c r="U212" s="36"/>
      <c r="V212" s="36"/>
      <c r="W212" s="9"/>
      <c r="X212" s="8"/>
      <c r="Y212" s="8"/>
      <c r="Z212" s="8"/>
      <c r="AA212" s="8"/>
      <c r="AB212" s="8"/>
      <c r="AC212" s="8"/>
      <c r="AD212" s="8"/>
      <c r="AE212" s="8"/>
      <c r="AG212" s="36"/>
      <c r="AH212" s="36"/>
      <c r="AI212" s="9"/>
      <c r="AJ212" s="8"/>
      <c r="AK212" s="8"/>
      <c r="AL212" s="8"/>
      <c r="AM212" s="8"/>
      <c r="AN212" s="8"/>
      <c r="AO212" s="8"/>
      <c r="AP212" s="8"/>
      <c r="AQ212" s="8"/>
      <c r="AS212" s="36"/>
      <c r="AT212" s="36"/>
      <c r="AU212" s="9"/>
      <c r="AV212" s="8"/>
      <c r="AW212" s="8"/>
      <c r="AX212" s="8"/>
      <c r="AY212" s="8"/>
      <c r="AZ212" s="8"/>
      <c r="BA212" s="8"/>
      <c r="BB212" s="8"/>
      <c r="BC212" s="8"/>
      <c r="CW212" s="8">
        <v>7.0867486338797817E-2</v>
      </c>
      <c r="CX212" s="36">
        <v>52.6</v>
      </c>
      <c r="CY212" s="36">
        <v>55.230934806886516</v>
      </c>
      <c r="CZ212" s="36">
        <v>55.199793872313677</v>
      </c>
      <c r="DA212" s="36">
        <v>5.0883030905114337</v>
      </c>
      <c r="DB212" s="36">
        <f ca="1"/>
        <v>59.748259409414558</v>
      </c>
      <c r="DC212" s="36">
        <f ca="1"/>
        <v>57.612821776064344</v>
      </c>
      <c r="DD212" s="36">
        <v>47.974850385590656</v>
      </c>
      <c r="DE212" s="36">
        <f ca="1"/>
        <v>62.171220179819997</v>
      </c>
      <c r="DF212" s="36">
        <v>54.156128406708518</v>
      </c>
    </row>
    <row r="213" spans="1:110" x14ac:dyDescent="0.25">
      <c r="A213" s="45">
        <v>75.400000000000006</v>
      </c>
      <c r="B213" s="47" t="b">
        <v>1</v>
      </c>
      <c r="U213" s="36"/>
      <c r="V213" s="36"/>
      <c r="W213" s="9"/>
      <c r="X213" s="8"/>
      <c r="Y213" s="8"/>
      <c r="Z213" s="8"/>
      <c r="AA213" s="8"/>
      <c r="AB213" s="8"/>
      <c r="AC213" s="8"/>
      <c r="AD213" s="8"/>
      <c r="AE213" s="8"/>
      <c r="AG213" s="36"/>
      <c r="AH213" s="36"/>
      <c r="AI213" s="9"/>
      <c r="AJ213" s="8"/>
      <c r="AK213" s="8"/>
      <c r="AL213" s="8"/>
      <c r="AM213" s="8"/>
      <c r="AN213" s="8"/>
      <c r="AO213" s="8"/>
      <c r="AP213" s="8"/>
      <c r="AQ213" s="8"/>
      <c r="AS213" s="36"/>
      <c r="AT213" s="36"/>
      <c r="AU213" s="9"/>
      <c r="AV213" s="8"/>
      <c r="AW213" s="8"/>
      <c r="AX213" s="8"/>
      <c r="AY213" s="8"/>
      <c r="AZ213" s="8"/>
      <c r="BA213" s="8"/>
      <c r="BB213" s="8"/>
      <c r="BC213" s="8"/>
      <c r="CW213" s="8">
        <v>7.1209016393442626E-2</v>
      </c>
      <c r="CX213" s="36">
        <v>52.6</v>
      </c>
      <c r="CY213" s="36">
        <v>55.254887557795392</v>
      </c>
      <c r="CZ213" s="36">
        <v>55.220213936495163</v>
      </c>
      <c r="DA213" s="36">
        <v>5.1137534333326586</v>
      </c>
      <c r="DB213" s="36">
        <f ca="1"/>
        <v>59.781882523310784</v>
      </c>
      <c r="DC213" s="36">
        <f ca="1"/>
        <v>57.632247885906217</v>
      </c>
      <c r="DD213" s="36">
        <v>48.003075577763632</v>
      </c>
      <c r="DE213" s="36">
        <f ca="1"/>
        <v>62.191442724287256</v>
      </c>
      <c r="DF213" s="36">
        <v>54.181925955518615</v>
      </c>
    </row>
    <row r="214" spans="1:110" x14ac:dyDescent="0.25">
      <c r="A214" s="45">
        <v>75.2</v>
      </c>
      <c r="B214" s="47" t="b">
        <v>1</v>
      </c>
      <c r="U214" s="36"/>
      <c r="V214" s="36"/>
      <c r="W214" s="9"/>
      <c r="X214" s="8"/>
      <c r="Y214" s="8"/>
      <c r="Z214" s="8"/>
      <c r="AA214" s="8"/>
      <c r="AB214" s="8"/>
      <c r="AC214" s="8"/>
      <c r="AD214" s="8"/>
      <c r="AE214" s="8"/>
      <c r="AG214" s="36"/>
      <c r="AH214" s="36"/>
      <c r="AI214" s="9"/>
      <c r="AJ214" s="8"/>
      <c r="AK214" s="8"/>
      <c r="AL214" s="8"/>
      <c r="AM214" s="8"/>
      <c r="AN214" s="8"/>
      <c r="AO214" s="8"/>
      <c r="AP214" s="8"/>
      <c r="AQ214" s="8"/>
      <c r="AS214" s="36"/>
      <c r="AT214" s="36"/>
      <c r="AU214" s="9"/>
      <c r="AV214" s="8"/>
      <c r="AW214" s="8"/>
      <c r="AX214" s="8"/>
      <c r="AY214" s="8"/>
      <c r="AZ214" s="8"/>
      <c r="BA214" s="8"/>
      <c r="BB214" s="8"/>
      <c r="BC214" s="8"/>
      <c r="CW214" s="8">
        <v>7.1550546448087435E-2</v>
      </c>
      <c r="CX214" s="36">
        <v>52.6</v>
      </c>
      <c r="CY214" s="36">
        <v>55.278752267935346</v>
      </c>
      <c r="CZ214" s="36">
        <v>55.240566457052054</v>
      </c>
      <c r="DA214" s="36">
        <v>5.1392131363390154</v>
      </c>
      <c r="DB214" s="36">
        <f ca="1"/>
        <v>59.815369779982774</v>
      </c>
      <c r="DC214" s="36">
        <f ca="1"/>
        <v>57.651607006891659</v>
      </c>
      <c r="DD214" s="36">
        <v>48.031233164394649</v>
      </c>
      <c r="DE214" s="36">
        <f ca="1"/>
        <v>62.211592422973219</v>
      </c>
      <c r="DF214" s="36">
        <v>54.207643651009988</v>
      </c>
    </row>
    <row r="215" spans="1:110" x14ac:dyDescent="0.25">
      <c r="A215" s="45">
        <v>75.099999999999994</v>
      </c>
      <c r="B215" s="47" t="b">
        <v>1</v>
      </c>
      <c r="U215" s="36"/>
      <c r="V215" s="36"/>
      <c r="W215" s="9"/>
      <c r="X215" s="8"/>
      <c r="Y215" s="8"/>
      <c r="Z215" s="8"/>
      <c r="AA215" s="8"/>
      <c r="AB215" s="8"/>
      <c r="AC215" s="8"/>
      <c r="AD215" s="8"/>
      <c r="AE215" s="8"/>
      <c r="AG215" s="36"/>
      <c r="AH215" s="36"/>
      <c r="AI215" s="9"/>
      <c r="AJ215" s="8"/>
      <c r="AK215" s="8"/>
      <c r="AL215" s="8"/>
      <c r="AM215" s="8"/>
      <c r="AN215" s="8"/>
      <c r="AO215" s="8"/>
      <c r="AP215" s="8"/>
      <c r="AQ215" s="8"/>
      <c r="AS215" s="36"/>
      <c r="AT215" s="36"/>
      <c r="AU215" s="9"/>
      <c r="AV215" s="8"/>
      <c r="AW215" s="8"/>
      <c r="AX215" s="8"/>
      <c r="AY215" s="8"/>
      <c r="AZ215" s="8"/>
      <c r="BA215" s="8"/>
      <c r="BB215" s="8"/>
      <c r="BC215" s="8"/>
      <c r="CW215" s="8">
        <v>7.1892076502732244E-2</v>
      </c>
      <c r="CX215" s="36">
        <v>52.6</v>
      </c>
      <c r="CY215" s="36">
        <v>55.302529730894534</v>
      </c>
      <c r="CZ215" s="36">
        <v>55.260852030910904</v>
      </c>
      <c r="DA215" s="36">
        <v>5.1646822064180649</v>
      </c>
      <c r="DB215" s="36">
        <f ca="1"/>
        <v>59.848722408702578</v>
      </c>
      <c r="DC215" s="36">
        <f ca="1"/>
        <v>57.670899734642042</v>
      </c>
      <c r="DD215" s="36">
        <v>48.059323628959447</v>
      </c>
      <c r="DE215" s="36">
        <f ca="1"/>
        <v>62.231669912259569</v>
      </c>
      <c r="DF215" s="36">
        <v>54.233282149040164</v>
      </c>
    </row>
    <row r="216" spans="1:110" x14ac:dyDescent="0.25">
      <c r="A216" s="45">
        <v>74.900000000000006</v>
      </c>
      <c r="B216" s="47" t="b">
        <v>1</v>
      </c>
      <c r="U216" s="36"/>
      <c r="V216" s="36"/>
      <c r="W216" s="9"/>
      <c r="X216" s="8"/>
      <c r="Y216" s="8"/>
      <c r="Z216" s="8"/>
      <c r="AA216" s="8"/>
      <c r="AB216" s="8"/>
      <c r="AC216" s="8"/>
      <c r="AD216" s="8"/>
      <c r="AE216" s="8"/>
      <c r="AG216" s="36"/>
      <c r="AH216" s="36"/>
      <c r="AI216" s="9"/>
      <c r="AJ216" s="8"/>
      <c r="AK216" s="8"/>
      <c r="AL216" s="8"/>
      <c r="AM216" s="8"/>
      <c r="AN216" s="8"/>
      <c r="AO216" s="8"/>
      <c r="AP216" s="8"/>
      <c r="AQ216" s="8"/>
      <c r="AS216" s="36"/>
      <c r="AT216" s="36"/>
      <c r="AU216" s="9"/>
      <c r="AV216" s="8"/>
      <c r="AW216" s="8"/>
      <c r="AX216" s="8"/>
      <c r="AY216" s="8"/>
      <c r="AZ216" s="8"/>
      <c r="BA216" s="8"/>
      <c r="BB216" s="8"/>
      <c r="BC216" s="8"/>
      <c r="CW216" s="8">
        <v>7.2233606557377053E-2</v>
      </c>
      <c r="CX216" s="36">
        <v>52.7</v>
      </c>
      <c r="CY216" s="36">
        <v>55.326220729417471</v>
      </c>
      <c r="CZ216" s="36">
        <v>55.281071246979472</v>
      </c>
      <c r="DA216" s="36">
        <v>5.1901606504649749</v>
      </c>
      <c r="DB216" s="36">
        <f ca="1"/>
        <v>59.881941621909945</v>
      </c>
      <c r="DC216" s="36">
        <f ca="1"/>
        <v>57.690126656730158</v>
      </c>
      <c r="DD216" s="36">
        <v>48.087347449198525</v>
      </c>
      <c r="DE216" s="36">
        <f ca="1"/>
        <v>62.251675819998738</v>
      </c>
      <c r="DF216" s="36">
        <v>54.258842097032286</v>
      </c>
    </row>
    <row r="217" spans="1:110" x14ac:dyDescent="0.25">
      <c r="A217" s="45">
        <v>74.7</v>
      </c>
      <c r="B217" s="47" t="b">
        <v>1</v>
      </c>
      <c r="U217" s="36"/>
      <c r="V217" s="36"/>
      <c r="W217" s="9"/>
      <c r="X217" s="8"/>
      <c r="Y217" s="8"/>
      <c r="Z217" s="8"/>
      <c r="AA217" s="8"/>
      <c r="AB217" s="8"/>
      <c r="AC217" s="8"/>
      <c r="AD217" s="8"/>
      <c r="AE217" s="8"/>
      <c r="AG217" s="36"/>
      <c r="AH217" s="36"/>
      <c r="AI217" s="9"/>
      <c r="AJ217" s="8"/>
      <c r="AK217" s="8"/>
      <c r="AL217" s="8"/>
      <c r="AM217" s="8"/>
      <c r="AN217" s="8"/>
      <c r="AO217" s="8"/>
      <c r="AP217" s="8"/>
      <c r="AQ217" s="8"/>
      <c r="AS217" s="36"/>
      <c r="AT217" s="36"/>
      <c r="AU217" s="9"/>
      <c r="AV217" s="8"/>
      <c r="AW217" s="8"/>
      <c r="AX217" s="8"/>
      <c r="AY217" s="8"/>
      <c r="AZ217" s="8"/>
      <c r="BA217" s="8"/>
      <c r="BB217" s="8"/>
      <c r="BC217" s="8"/>
      <c r="CW217" s="8">
        <v>7.2575136612021862E-2</v>
      </c>
      <c r="CX217" s="36">
        <v>52.7</v>
      </c>
      <c r="CY217" s="36">
        <v>55.349826035604096</v>
      </c>
      <c r="CZ217" s="36">
        <v>55.301224686292024</v>
      </c>
      <c r="DA217" s="36">
        <v>5.215648475382503</v>
      </c>
      <c r="DB217" s="36">
        <f ca="1"/>
        <v>59.915028615521223</v>
      </c>
      <c r="DC217" s="36">
        <f ca="1"/>
        <v>57.709288352826832</v>
      </c>
      <c r="DD217" s="36">
        <v>48.115305097211944</v>
      </c>
      <c r="DE217" s="36">
        <f ca="1"/>
        <v>62.271610765668129</v>
      </c>
      <c r="DF217" s="36">
        <v>54.284324134122997</v>
      </c>
    </row>
    <row r="218" spans="1:110" x14ac:dyDescent="0.25">
      <c r="A218" s="45">
        <v>74.599999999999994</v>
      </c>
      <c r="B218" s="47" t="b">
        <v>1</v>
      </c>
      <c r="U218" s="36"/>
      <c r="V218" s="36"/>
      <c r="W218" s="9"/>
      <c r="X218" s="8"/>
      <c r="Y218" s="8"/>
      <c r="Z218" s="8"/>
      <c r="AA218" s="8"/>
      <c r="AB218" s="8"/>
      <c r="AC218" s="8"/>
      <c r="AD218" s="8"/>
      <c r="AE218" s="8"/>
      <c r="AG218" s="36"/>
      <c r="AH218" s="36"/>
      <c r="AI218" s="9"/>
      <c r="AJ218" s="8"/>
      <c r="AK218" s="8"/>
      <c r="AL218" s="8"/>
      <c r="AM218" s="8"/>
      <c r="AN218" s="8"/>
      <c r="AO218" s="8"/>
      <c r="AP218" s="8"/>
      <c r="AQ218" s="8"/>
      <c r="AS218" s="36"/>
      <c r="AT218" s="36"/>
      <c r="AU218" s="9"/>
      <c r="AV218" s="8"/>
      <c r="AW218" s="8"/>
      <c r="AX218" s="8"/>
      <c r="AY218" s="8"/>
      <c r="AZ218" s="8"/>
      <c r="BA218" s="8"/>
      <c r="BB218" s="8"/>
      <c r="BC218" s="8"/>
      <c r="CW218" s="8">
        <v>7.2916666666666671E-2</v>
      </c>
      <c r="CX218" s="36">
        <v>52.7</v>
      </c>
      <c r="CY218" s="36">
        <v>55.373346411104237</v>
      </c>
      <c r="CZ218" s="36">
        <v>55.321312922151513</v>
      </c>
      <c r="DA218" s="36">
        <v>5.2411456880810618</v>
      </c>
      <c r="DB218" s="36">
        <f ca="1"/>
        <v>59.94798456923111</v>
      </c>
      <c r="DC218" s="36">
        <f ca="1"/>
        <v>57.728385394844082</v>
      </c>
      <c r="DD218" s="36">
        <v>48.14319703955212</v>
      </c>
      <c r="DE218" s="36">
        <f ca="1"/>
        <v>62.291475360520749</v>
      </c>
      <c r="DF218" s="36">
        <v>54.309728891307046</v>
      </c>
    </row>
    <row r="219" spans="1:110" x14ac:dyDescent="0.25">
      <c r="A219" s="45">
        <v>74.400000000000006</v>
      </c>
      <c r="B219" s="47" t="b">
        <v>1</v>
      </c>
      <c r="U219" s="36"/>
      <c r="V219" s="36"/>
      <c r="W219" s="9"/>
      <c r="X219" s="8"/>
      <c r="Y219" s="8"/>
      <c r="Z219" s="8"/>
      <c r="AA219" s="8"/>
      <c r="AB219" s="8"/>
      <c r="AC219" s="8"/>
      <c r="AD219" s="8"/>
      <c r="AE219" s="8"/>
      <c r="AG219" s="36"/>
      <c r="AH219" s="36"/>
      <c r="AI219" s="9"/>
      <c r="AJ219" s="8"/>
      <c r="AK219" s="8"/>
      <c r="AL219" s="8"/>
      <c r="AM219" s="8"/>
      <c r="AN219" s="8"/>
      <c r="AO219" s="8"/>
      <c r="AP219" s="8"/>
      <c r="AQ219" s="8"/>
      <c r="AS219" s="36"/>
      <c r="AT219" s="36"/>
      <c r="AU219" s="9"/>
      <c r="AV219" s="8"/>
      <c r="AW219" s="8"/>
      <c r="AX219" s="8"/>
      <c r="AY219" s="8"/>
      <c r="AZ219" s="8"/>
      <c r="BA219" s="8"/>
      <c r="BB219" s="8"/>
      <c r="BC219" s="8"/>
      <c r="CW219" s="8">
        <v>7.325819672131148E-2</v>
      </c>
      <c r="CX219" s="36">
        <v>52.8</v>
      </c>
      <c r="CY219" s="36">
        <v>55.396782607307642</v>
      </c>
      <c r="CZ219" s="36">
        <v>55.341336520268364</v>
      </c>
      <c r="DA219" s="36">
        <v>5.2666522954786972</v>
      </c>
      <c r="DB219" s="36">
        <f ca="1"/>
        <v>59.980810646807505</v>
      </c>
      <c r="DC219" s="36">
        <f ca="1"/>
        <v>57.747418347075211</v>
      </c>
      <c r="DD219" s="36">
        <v>48.171023737314663</v>
      </c>
      <c r="DE219" s="36">
        <f ca="1"/>
        <v>62.311270207732633</v>
      </c>
      <c r="DF219" s="36">
        <v>54.335056991578753</v>
      </c>
    </row>
    <row r="220" spans="1:110" x14ac:dyDescent="0.25">
      <c r="A220" s="45">
        <v>74.2</v>
      </c>
      <c r="B220" s="47" t="b">
        <v>1</v>
      </c>
      <c r="U220" s="36"/>
      <c r="V220" s="36"/>
      <c r="W220" s="9"/>
      <c r="X220" s="8"/>
      <c r="Y220" s="8"/>
      <c r="Z220" s="8"/>
      <c r="AA220" s="8"/>
      <c r="AB220" s="8"/>
      <c r="AC220" s="8"/>
      <c r="AD220" s="8"/>
      <c r="AE220" s="8"/>
      <c r="AG220" s="36"/>
      <c r="AH220" s="36"/>
      <c r="AI220" s="9"/>
      <c r="AJ220" s="8"/>
      <c r="AK220" s="8"/>
      <c r="AL220" s="8"/>
      <c r="AM220" s="8"/>
      <c r="AN220" s="8"/>
      <c r="AO220" s="8"/>
      <c r="AP220" s="8"/>
      <c r="AQ220" s="8"/>
      <c r="AS220" s="36"/>
      <c r="AT220" s="36"/>
      <c r="AU220" s="9"/>
      <c r="AV220" s="8"/>
      <c r="AW220" s="8"/>
      <c r="AX220" s="8"/>
      <c r="AY220" s="8"/>
      <c r="AZ220" s="8"/>
      <c r="BA220" s="8"/>
      <c r="BB220" s="8"/>
      <c r="BC220" s="8"/>
      <c r="CW220" s="8">
        <v>7.359972677595629E-2</v>
      </c>
      <c r="CX220" s="36">
        <v>52.8</v>
      </c>
      <c r="CY220" s="36">
        <v>55.420135365529674</v>
      </c>
      <c r="CZ220" s="36">
        <v>55.36129603889659</v>
      </c>
      <c r="DA220" s="36">
        <v>5.292168304501085</v>
      </c>
      <c r="DB220" s="36">
        <f ca="1"/>
        <v>60.013507996379658</v>
      </c>
      <c r="DC220" s="36">
        <f ca="1"/>
        <v>57.766387766331476</v>
      </c>
      <c r="DD220" s="36">
        <v>48.198785646227307</v>
      </c>
      <c r="DE220" s="36">
        <f ca="1"/>
        <v>62.330995902546725</v>
      </c>
      <c r="DF220" s="36">
        <v>54.360309050070299</v>
      </c>
    </row>
    <row r="221" spans="1:110" x14ac:dyDescent="0.25">
      <c r="A221" s="45">
        <v>74.099999999999994</v>
      </c>
      <c r="B221" s="47" t="b">
        <v>1</v>
      </c>
      <c r="U221" s="36"/>
      <c r="V221" s="36"/>
      <c r="W221" s="9"/>
      <c r="X221" s="8"/>
      <c r="Y221" s="8"/>
      <c r="Z221" s="8"/>
      <c r="AA221" s="8"/>
      <c r="AB221" s="8"/>
      <c r="AC221" s="8"/>
      <c r="AD221" s="8"/>
      <c r="AE221" s="8"/>
      <c r="AG221" s="36"/>
      <c r="AH221" s="36"/>
      <c r="AI221" s="9"/>
      <c r="AJ221" s="8"/>
      <c r="AK221" s="8"/>
      <c r="AL221" s="8"/>
      <c r="AM221" s="8"/>
      <c r="AN221" s="8"/>
      <c r="AO221" s="8"/>
      <c r="AP221" s="8"/>
      <c r="AQ221" s="8"/>
      <c r="AS221" s="36"/>
      <c r="AT221" s="36"/>
      <c r="AU221" s="9"/>
      <c r="AV221" s="8"/>
      <c r="AW221" s="8"/>
      <c r="AX221" s="8"/>
      <c r="AY221" s="8"/>
      <c r="AZ221" s="8"/>
      <c r="BA221" s="8"/>
      <c r="BB221" s="8"/>
      <c r="BC221" s="8"/>
      <c r="CW221" s="8">
        <v>7.3941256830601099E-2</v>
      </c>
      <c r="CX221" s="36">
        <v>52.8</v>
      </c>
      <c r="CY221" s="36">
        <v>55.443405417192821</v>
      </c>
      <c r="CZ221" s="36">
        <v>55.381192028966069</v>
      </c>
      <c r="DA221" s="36">
        <v>5.317693722081585</v>
      </c>
      <c r="DB221" s="36">
        <f ca="1"/>
        <v>60.046077750719832</v>
      </c>
      <c r="DC221" s="36">
        <f ca="1"/>
        <v>57.78529420207591</v>
      </c>
      <c r="DD221" s="36">
        <v>48.226483216737009</v>
      </c>
      <c r="DE221" s="36">
        <f ca="1"/>
        <v>62.350653032413703</v>
      </c>
      <c r="DF221" s="36">
        <v>54.385485674187052</v>
      </c>
    </row>
    <row r="222" spans="1:110" x14ac:dyDescent="0.25">
      <c r="A222" s="45">
        <v>73.900000000000006</v>
      </c>
      <c r="B222" s="47" t="b">
        <v>1</v>
      </c>
      <c r="U222" s="36"/>
      <c r="V222" s="36"/>
      <c r="W222" s="9"/>
      <c r="X222" s="8"/>
      <c r="Y222" s="8"/>
      <c r="Z222" s="8"/>
      <c r="AA222" s="8"/>
      <c r="AB222" s="8"/>
      <c r="AC222" s="8"/>
      <c r="AD222" s="8"/>
      <c r="AE222" s="8"/>
      <c r="AG222" s="36"/>
      <c r="AH222" s="36"/>
      <c r="AI222" s="9"/>
      <c r="AJ222" s="8"/>
      <c r="AK222" s="8"/>
      <c r="AL222" s="8"/>
      <c r="AM222" s="8"/>
      <c r="AN222" s="8"/>
      <c r="AO222" s="8"/>
      <c r="AP222" s="8"/>
      <c r="AQ222" s="8"/>
      <c r="AS222" s="36"/>
      <c r="AT222" s="36"/>
      <c r="AU222" s="9"/>
      <c r="AV222" s="8"/>
      <c r="AW222" s="8"/>
      <c r="AX222" s="8"/>
      <c r="AY222" s="8"/>
      <c r="AZ222" s="8"/>
      <c r="BA222" s="8"/>
      <c r="BB222" s="8"/>
      <c r="BC222" s="8"/>
      <c r="CW222" s="8">
        <v>7.4282786885245908E-2</v>
      </c>
      <c r="CX222" s="36">
        <v>52.8</v>
      </c>
      <c r="CY222" s="36">
        <v>55.466593484004079</v>
      </c>
      <c r="CZ222" s="36">
        <v>55.401025034212672</v>
      </c>
      <c r="DA222" s="36">
        <v>5.3432285551612297</v>
      </c>
      <c r="DB222" s="36">
        <f ca="1"/>
        <v>60.078521027518562</v>
      </c>
      <c r="DC222" s="36">
        <f ca="1"/>
        <v>57.804138196554028</v>
      </c>
      <c r="DD222" s="36">
        <v>48.254116894095198</v>
      </c>
      <c r="DE222" s="36">
        <f ca="1"/>
        <v>62.370242177129619</v>
      </c>
      <c r="DF222" s="36">
        <v>54.41058746373993</v>
      </c>
    </row>
    <row r="223" spans="1:110" x14ac:dyDescent="0.25">
      <c r="A223" s="45">
        <v>73.8</v>
      </c>
      <c r="B223" s="47" t="b">
        <v>1</v>
      </c>
      <c r="U223" s="36"/>
      <c r="V223" s="36"/>
      <c r="W223" s="9"/>
      <c r="X223" s="8"/>
      <c r="Y223" s="8"/>
      <c r="Z223" s="8"/>
      <c r="AA223" s="8"/>
      <c r="AB223" s="8"/>
      <c r="AC223" s="8"/>
      <c r="AD223" s="8"/>
      <c r="AE223" s="8"/>
      <c r="AG223" s="36"/>
      <c r="AH223" s="36"/>
      <c r="AI223" s="9"/>
      <c r="AJ223" s="8"/>
      <c r="AK223" s="8"/>
      <c r="AL223" s="8"/>
      <c r="AM223" s="8"/>
      <c r="AN223" s="8"/>
      <c r="AO223" s="8"/>
      <c r="AP223" s="8"/>
      <c r="AQ223" s="8"/>
      <c r="AS223" s="36"/>
      <c r="AT223" s="36"/>
      <c r="AU223" s="9"/>
      <c r="AV223" s="8"/>
      <c r="AW223" s="8"/>
      <c r="AX223" s="8"/>
      <c r="AY223" s="8"/>
      <c r="AZ223" s="8"/>
      <c r="BA223" s="8"/>
      <c r="BB223" s="8"/>
      <c r="BC223" s="8"/>
      <c r="CW223" s="8">
        <v>7.4624316939890717E-2</v>
      </c>
      <c r="CX223" s="36">
        <v>52.8</v>
      </c>
      <c r="CY223" s="36">
        <v>55.489700278128353</v>
      </c>
      <c r="CZ223" s="36">
        <v>55.420795591304973</v>
      </c>
      <c r="DA223" s="36">
        <v>5.3687728106887107</v>
      </c>
      <c r="DB223" s="36">
        <f ca="1"/>
        <v>60.110838929653745</v>
      </c>
      <c r="DC223" s="36">
        <f ca="1"/>
        <v>57.822920284921615</v>
      </c>
      <c r="DD223" s="36">
        <v>48.281687118441312</v>
      </c>
      <c r="DE223" s="36">
        <f ca="1"/>
        <v>62.389763908970409</v>
      </c>
      <c r="DF223" s="36">
        <v>54.435615011074887</v>
      </c>
    </row>
    <row r="224" spans="1:110" x14ac:dyDescent="0.25">
      <c r="A224" s="45">
        <v>73.7</v>
      </c>
      <c r="B224" s="47" t="b">
        <v>1</v>
      </c>
      <c r="U224" s="36"/>
      <c r="V224" s="36"/>
      <c r="W224" s="9"/>
      <c r="X224" s="8"/>
      <c r="Y224" s="8"/>
      <c r="Z224" s="8"/>
      <c r="AA224" s="8"/>
      <c r="AB224" s="8"/>
      <c r="AC224" s="8"/>
      <c r="AD224" s="8"/>
      <c r="AE224" s="8"/>
      <c r="AG224" s="36"/>
      <c r="AH224" s="36"/>
      <c r="AI224" s="9"/>
      <c r="AJ224" s="8"/>
      <c r="AK224" s="8"/>
      <c r="AL224" s="8"/>
      <c r="AM224" s="8"/>
      <c r="AN224" s="8"/>
      <c r="AO224" s="8"/>
      <c r="AP224" s="8"/>
      <c r="AQ224" s="8"/>
      <c r="AS224" s="36"/>
      <c r="AT224" s="36"/>
      <c r="AU224" s="9"/>
      <c r="AV224" s="8"/>
      <c r="AW224" s="8"/>
      <c r="AX224" s="8"/>
      <c r="AY224" s="8"/>
      <c r="AZ224" s="8"/>
      <c r="BA224" s="8"/>
      <c r="BB224" s="8"/>
      <c r="BC224" s="8"/>
      <c r="CW224" s="8">
        <v>7.4965846994535526E-2</v>
      </c>
      <c r="CX224" s="36">
        <v>52.9</v>
      </c>
      <c r="CY224" s="36">
        <v>55.512726502358021</v>
      </c>
      <c r="CZ224" s="36">
        <v>55.44050422996844</v>
      </c>
      <c r="DA224" s="36">
        <v>5.3943264956204491</v>
      </c>
      <c r="DB224" s="36">
        <f ca="1"/>
        <v>60.143032545453806</v>
      </c>
      <c r="DC224" s="36">
        <f ca="1"/>
        <v>57.841640995369694</v>
      </c>
      <c r="DD224" s="36">
        <v>48.309194324884558</v>
      </c>
      <c r="DE224" s="36">
        <f ca="1"/>
        <v>62.409218792823594</v>
      </c>
      <c r="DF224" s="36">
        <v>54.460568901199629</v>
      </c>
    </row>
    <row r="225" spans="1:110" x14ac:dyDescent="0.25">
      <c r="A225" s="45">
        <v>73.5</v>
      </c>
      <c r="B225" s="47" t="b">
        <v>1</v>
      </c>
      <c r="U225" s="36"/>
      <c r="V225" s="36"/>
      <c r="W225" s="9"/>
      <c r="X225" s="8"/>
      <c r="Y225" s="8"/>
      <c r="Z225" s="8"/>
      <c r="AA225" s="8"/>
      <c r="AB225" s="8"/>
      <c r="AC225" s="8"/>
      <c r="AD225" s="8"/>
      <c r="AE225" s="8"/>
      <c r="AG225" s="36"/>
      <c r="AH225" s="36"/>
      <c r="AI225" s="9"/>
      <c r="AJ225" s="8"/>
      <c r="AK225" s="8"/>
      <c r="AL225" s="8"/>
      <c r="AM225" s="8"/>
      <c r="AN225" s="8"/>
      <c r="AO225" s="8"/>
      <c r="AP225" s="8"/>
      <c r="AQ225" s="8"/>
      <c r="AS225" s="36"/>
      <c r="AT225" s="36"/>
      <c r="AU225" s="9"/>
      <c r="AV225" s="8"/>
      <c r="AW225" s="8"/>
      <c r="AX225" s="8"/>
      <c r="AY225" s="8"/>
      <c r="AZ225" s="8"/>
      <c r="BA225" s="8"/>
      <c r="BB225" s="8"/>
      <c r="BC225" s="8"/>
      <c r="CW225" s="8">
        <v>7.5307377049180321E-2</v>
      </c>
      <c r="CX225" s="36">
        <v>52.9</v>
      </c>
      <c r="CY225" s="36">
        <v>55.535672850278686</v>
      </c>
      <c r="CZ225" s="36">
        <v>55.460151473106514</v>
      </c>
      <c r="DA225" s="36">
        <v>5.4198896169205355</v>
      </c>
      <c r="DB225" s="36">
        <f ca="1"/>
        <v>60.175102948954873</v>
      </c>
      <c r="DC225" s="36">
        <f ca="1"/>
        <v>57.860300849246769</v>
      </c>
      <c r="DD225" s="36">
        <v>48.336638943584077</v>
      </c>
      <c r="DE225" s="36">
        <f ca="1"/>
        <v>62.428607386316912</v>
      </c>
      <c r="DF225" s="36">
        <v>54.485449711907592</v>
      </c>
    </row>
    <row r="226" spans="1:110" x14ac:dyDescent="0.25">
      <c r="A226" s="45">
        <v>73.400000000000006</v>
      </c>
      <c r="B226" s="47" t="b">
        <v>1</v>
      </c>
      <c r="U226" s="36"/>
      <c r="V226" s="36"/>
      <c r="W226" s="9"/>
      <c r="X226" s="8"/>
      <c r="Y226" s="8"/>
      <c r="Z226" s="8"/>
      <c r="AA226" s="8"/>
      <c r="AB226" s="8"/>
      <c r="AC226" s="8"/>
      <c r="AD226" s="8"/>
      <c r="AE226" s="8"/>
      <c r="AG226" s="36"/>
      <c r="AH226" s="36"/>
      <c r="AI226" s="9"/>
      <c r="AJ226" s="8"/>
      <c r="AK226" s="8"/>
      <c r="AL226" s="8"/>
      <c r="AM226" s="8"/>
      <c r="AN226" s="8"/>
      <c r="AO226" s="8"/>
      <c r="AP226" s="8"/>
      <c r="AQ226" s="8"/>
      <c r="AS226" s="36"/>
      <c r="AT226" s="36"/>
      <c r="AU226" s="9"/>
      <c r="AV226" s="8"/>
      <c r="AW226" s="8"/>
      <c r="AX226" s="8"/>
      <c r="AY226" s="8"/>
      <c r="AZ226" s="8"/>
      <c r="BA226" s="8"/>
      <c r="BB226" s="8"/>
      <c r="BC226" s="8"/>
      <c r="CW226" s="8">
        <v>7.564890710382513E-2</v>
      </c>
      <c r="CX226" s="36">
        <v>52.9</v>
      </c>
      <c r="CY226" s="36">
        <v>55.558540006431222</v>
      </c>
      <c r="CZ226" s="36">
        <v>55.479737836919547</v>
      </c>
      <c r="DA226" s="36">
        <v>5.4454621815608073</v>
      </c>
      <c r="DB226" s="36">
        <f ca="1"/>
        <v>60.207051200152414</v>
      </c>
      <c r="DC226" s="36">
        <f ca="1"/>
        <v>57.87890036117831</v>
      </c>
      <c r="DD226" s="36">
        <v>48.364021399827379</v>
      </c>
      <c r="DE226" s="36">
        <f ca="1"/>
        <v>62.44793023994427</v>
      </c>
      <c r="DF226" s="36">
        <v>54.510258013899289</v>
      </c>
    </row>
    <row r="227" spans="1:110" x14ac:dyDescent="0.25">
      <c r="A227" s="45">
        <v>73.3</v>
      </c>
      <c r="B227" s="47" t="b">
        <v>1</v>
      </c>
      <c r="U227" s="36"/>
      <c r="V227" s="36"/>
      <c r="W227" s="9"/>
      <c r="X227" s="8"/>
      <c r="Y227" s="8"/>
      <c r="Z227" s="8"/>
      <c r="AA227" s="8"/>
      <c r="AB227" s="8"/>
      <c r="AC227" s="8"/>
      <c r="AD227" s="8"/>
      <c r="AE227" s="8"/>
      <c r="AG227" s="36"/>
      <c r="AH227" s="36"/>
      <c r="AI227" s="9"/>
      <c r="AJ227" s="8"/>
      <c r="AK227" s="8"/>
      <c r="AL227" s="8"/>
      <c r="AM227" s="8"/>
      <c r="AN227" s="8"/>
      <c r="AO227" s="8"/>
      <c r="AP227" s="8"/>
      <c r="AQ227" s="8"/>
      <c r="AS227" s="36"/>
      <c r="AT227" s="36"/>
      <c r="AU227" s="9"/>
      <c r="AV227" s="8"/>
      <c r="AW227" s="8"/>
      <c r="AX227" s="8"/>
      <c r="AY227" s="8"/>
      <c r="AZ227" s="8"/>
      <c r="BA227" s="8"/>
      <c r="BB227" s="8"/>
      <c r="BC227" s="8"/>
      <c r="CW227" s="8">
        <v>7.599043715846994E-2</v>
      </c>
      <c r="CX227" s="36">
        <v>52.9</v>
      </c>
      <c r="CY227" s="36">
        <v>55.581328646470439</v>
      </c>
      <c r="CZ227" s="36">
        <v>55.499263831020826</v>
      </c>
      <c r="DA227" s="36">
        <v>5.4710441965208298</v>
      </c>
      <c r="DB227" s="36">
        <f ca="1"/>
        <v>60.238878345247237</v>
      </c>
      <c r="DC227" s="36">
        <f ca="1"/>
        <v>57.897440039183657</v>
      </c>
      <c r="DD227" s="36">
        <v>48.391342114107267</v>
      </c>
      <c r="DE227" s="36">
        <f ca="1"/>
        <v>62.467187897188879</v>
      </c>
      <c r="DF227" s="36">
        <v>54.534994370901082</v>
      </c>
    </row>
    <row r="228" spans="1:110" x14ac:dyDescent="0.25">
      <c r="A228" s="45">
        <v>72.3</v>
      </c>
      <c r="B228" s="47" t="b">
        <v>1</v>
      </c>
      <c r="U228" s="36"/>
      <c r="V228" s="36"/>
      <c r="W228" s="9"/>
      <c r="X228" s="8"/>
      <c r="Y228" s="8"/>
      <c r="Z228" s="8"/>
      <c r="AA228" s="8"/>
      <c r="AB228" s="8"/>
      <c r="AC228" s="8"/>
      <c r="AD228" s="8"/>
      <c r="AE228" s="8"/>
      <c r="AG228" s="36"/>
      <c r="AH228" s="36"/>
      <c r="AI228" s="9"/>
      <c r="AJ228" s="8"/>
      <c r="AK228" s="8"/>
      <c r="AL228" s="8"/>
      <c r="AM228" s="8"/>
      <c r="AN228" s="8"/>
      <c r="AO228" s="8"/>
      <c r="AP228" s="8"/>
      <c r="AQ228" s="8"/>
      <c r="AS228" s="36"/>
      <c r="AT228" s="36"/>
      <c r="AU228" s="9"/>
      <c r="AV228" s="8"/>
      <c r="AW228" s="8"/>
      <c r="AX228" s="8"/>
      <c r="AY228" s="8"/>
      <c r="AZ228" s="8"/>
      <c r="BA228" s="8"/>
      <c r="BB228" s="8"/>
      <c r="BC228" s="8"/>
      <c r="CW228" s="8">
        <v>7.6331967213114749E-2</v>
      </c>
      <c r="CX228" s="36">
        <v>53</v>
      </c>
      <c r="CY228" s="36">
        <v>55.604039437319919</v>
      </c>
      <c r="CZ228" s="36">
        <v>55.518729958550011</v>
      </c>
      <c r="DA228" s="36">
        <v>5.4966356687878841</v>
      </c>
      <c r="DB228" s="36">
        <f ca="1"/>
        <v>60.270585416886064</v>
      </c>
      <c r="DC228" s="36">
        <f ca="1"/>
        <v>57.915920384790375</v>
      </c>
      <c r="DD228" s="36">
        <v>48.418601502197177</v>
      </c>
      <c r="DE228" s="36">
        <f ca="1"/>
        <v>62.486380894643716</v>
      </c>
      <c r="DF228" s="36">
        <v>54.559659339781405</v>
      </c>
    </row>
    <row r="229" spans="1:110" x14ac:dyDescent="0.25">
      <c r="A229" s="45">
        <v>72</v>
      </c>
      <c r="B229" s="47" t="b">
        <v>1</v>
      </c>
      <c r="U229" s="36"/>
      <c r="V229" s="36"/>
      <c r="W229" s="9"/>
      <c r="X229" s="8"/>
      <c r="Y229" s="8"/>
      <c r="Z229" s="8"/>
      <c r="AA229" s="8"/>
      <c r="AB229" s="8"/>
      <c r="AC229" s="8"/>
      <c r="AD229" s="8"/>
      <c r="AE229" s="8"/>
      <c r="AG229" s="36"/>
      <c r="AH229" s="36"/>
      <c r="AI229" s="9"/>
      <c r="AJ229" s="8"/>
      <c r="AK229" s="8"/>
      <c r="AL229" s="8"/>
      <c r="AM229" s="8"/>
      <c r="AN229" s="8"/>
      <c r="AO229" s="8"/>
      <c r="AP229" s="8"/>
      <c r="AQ229" s="8"/>
      <c r="AS229" s="36"/>
      <c r="AT229" s="36"/>
      <c r="AU229" s="9"/>
      <c r="AV229" s="8"/>
      <c r="AW229" s="8"/>
      <c r="AX229" s="8"/>
      <c r="AY229" s="8"/>
      <c r="AZ229" s="8"/>
      <c r="BA229" s="8"/>
      <c r="BB229" s="8"/>
      <c r="BC229" s="8"/>
      <c r="CW229" s="8">
        <v>7.6673497267759558E-2</v>
      </c>
      <c r="CX229" s="36">
        <v>53</v>
      </c>
      <c r="CY229" s="36">
        <v>55.626673037323847</v>
      </c>
      <c r="CZ229" s="36">
        <v>55.538136716284328</v>
      </c>
      <c r="DA229" s="36">
        <v>5.5222366053570271</v>
      </c>
      <c r="DB229" s="36">
        <f ca="1"/>
        <v>60.302173434396963</v>
      </c>
      <c r="DC229" s="36">
        <f ca="1"/>
        <v>57.934341893146112</v>
      </c>
      <c r="DD229" s="36">
        <v>48.445799975224965</v>
      </c>
      <c r="DE229" s="36">
        <f ca="1"/>
        <v>62.505509762129478</v>
      </c>
      <c r="DF229" s="36">
        <v>54.584253470664592</v>
      </c>
    </row>
    <row r="230" spans="1:110" x14ac:dyDescent="0.25">
      <c r="A230" s="45">
        <v>71.7</v>
      </c>
      <c r="B230" s="47" t="b">
        <v>1</v>
      </c>
      <c r="U230" s="36"/>
      <c r="V230" s="36"/>
      <c r="W230" s="9"/>
      <c r="X230" s="8"/>
      <c r="Y230" s="8"/>
      <c r="Z230" s="8"/>
      <c r="AA230" s="8"/>
      <c r="AB230" s="8"/>
      <c r="AC230" s="8"/>
      <c r="AD230" s="8"/>
      <c r="AE230" s="8"/>
      <c r="AG230" s="36"/>
      <c r="AH230" s="36"/>
      <c r="AI230" s="9"/>
      <c r="AJ230" s="8"/>
      <c r="AK230" s="8"/>
      <c r="AL230" s="8"/>
      <c r="AM230" s="8"/>
      <c r="AN230" s="8"/>
      <c r="AO230" s="8"/>
      <c r="AP230" s="8"/>
      <c r="AQ230" s="8"/>
      <c r="AS230" s="36"/>
      <c r="AT230" s="36"/>
      <c r="AU230" s="9"/>
      <c r="AV230" s="8"/>
      <c r="AW230" s="8"/>
      <c r="AX230" s="8"/>
      <c r="AY230" s="8"/>
      <c r="AZ230" s="8"/>
      <c r="BA230" s="8"/>
      <c r="BB230" s="8"/>
      <c r="BC230" s="8"/>
      <c r="CW230" s="8">
        <v>7.7015027322404367E-2</v>
      </c>
      <c r="CX230" s="36">
        <v>53</v>
      </c>
      <c r="CY230" s="36">
        <v>55.649230096395186</v>
      </c>
      <c r="CZ230" s="36">
        <v>55.557484594747294</v>
      </c>
      <c r="DA230" s="36">
        <v>5.5478470132310829</v>
      </c>
      <c r="DB230" s="36">
        <f ca="1"/>
        <v>60.333643404019647</v>
      </c>
      <c r="DC230" s="36">
        <f ca="1"/>
        <v>57.952705053128049</v>
      </c>
      <c r="DD230" s="36">
        <v>48.4729379397453</v>
      </c>
      <c r="DE230" s="36">
        <f ca="1"/>
        <v>62.52457502280987</v>
      </c>
      <c r="DF230" s="36">
        <v>54.608777307042295</v>
      </c>
    </row>
    <row r="231" spans="1:110" x14ac:dyDescent="0.25">
      <c r="A231" s="45">
        <v>71.900000000000006</v>
      </c>
      <c r="B231" s="47" t="b">
        <v>1</v>
      </c>
      <c r="U231" s="36"/>
      <c r="V231" s="36"/>
      <c r="W231" s="9"/>
      <c r="X231" s="8"/>
      <c r="Y231" s="8"/>
      <c r="Z231" s="8"/>
      <c r="AA231" s="8"/>
      <c r="AB231" s="8"/>
      <c r="AC231" s="8"/>
      <c r="AD231" s="8"/>
      <c r="AE231" s="8"/>
      <c r="AG231" s="36"/>
      <c r="AH231" s="36"/>
      <c r="AI231" s="9"/>
      <c r="AJ231" s="8"/>
      <c r="AK231" s="8"/>
      <c r="AL231" s="8"/>
      <c r="AM231" s="8"/>
      <c r="AN231" s="8"/>
      <c r="AO231" s="8"/>
      <c r="AP231" s="8"/>
      <c r="AQ231" s="8"/>
      <c r="AS231" s="36"/>
      <c r="AT231" s="36"/>
      <c r="AU231" s="9"/>
      <c r="AV231" s="8"/>
      <c r="AW231" s="8"/>
      <c r="AX231" s="8"/>
      <c r="AY231" s="8"/>
      <c r="AZ231" s="8"/>
      <c r="BA231" s="8"/>
      <c r="BB231" s="8"/>
      <c r="BC231" s="8"/>
      <c r="CW231" s="8">
        <v>7.7356557377049176E-2</v>
      </c>
      <c r="CX231" s="36">
        <v>53.1</v>
      </c>
      <c r="CY231" s="36">
        <v>55.671711256161011</v>
      </c>
      <c r="CZ231" s="36">
        <v>55.576774078314969</v>
      </c>
      <c r="DA231" s="36">
        <v>5.5734668994206205</v>
      </c>
      <c r="DB231" s="36">
        <f ca="1"/>
        <v>60.364996319130604</v>
      </c>
      <c r="DC231" s="36">
        <f ca="1"/>
        <v>57.97101034744999</v>
      </c>
      <c r="DD231" s="36">
        <v>48.500015797810534</v>
      </c>
      <c r="DE231" s="36">
        <f ca="1"/>
        <v>62.543577193304472</v>
      </c>
      <c r="DF231" s="36">
        <v>54.633231385882496</v>
      </c>
    </row>
    <row r="232" spans="1:110" x14ac:dyDescent="0.25">
      <c r="A232" s="45">
        <v>72</v>
      </c>
      <c r="B232" s="47" t="b">
        <v>1</v>
      </c>
      <c r="U232" s="36"/>
      <c r="V232" s="36"/>
      <c r="W232" s="9"/>
      <c r="X232" s="8"/>
      <c r="Y232" s="8"/>
      <c r="Z232" s="8"/>
      <c r="AA232" s="8"/>
      <c r="AB232" s="8"/>
      <c r="AC232" s="8"/>
      <c r="AD232" s="8"/>
      <c r="AE232" s="8"/>
      <c r="AG232" s="36"/>
      <c r="AH232" s="36"/>
      <c r="AI232" s="9"/>
      <c r="AJ232" s="8"/>
      <c r="AK232" s="8"/>
      <c r="AL232" s="8"/>
      <c r="AM232" s="8"/>
      <c r="AN232" s="8"/>
      <c r="AO232" s="8"/>
      <c r="AP232" s="8"/>
      <c r="AQ232" s="8"/>
      <c r="AS232" s="36"/>
      <c r="AT232" s="36"/>
      <c r="AU232" s="9"/>
      <c r="AV232" s="8"/>
      <c r="AW232" s="8"/>
      <c r="AX232" s="8"/>
      <c r="AY232" s="8"/>
      <c r="AZ232" s="8"/>
      <c r="BA232" s="8"/>
      <c r="BB232" s="8"/>
      <c r="BC232" s="8"/>
      <c r="CW232" s="8">
        <v>7.7698087431693985E-2</v>
      </c>
      <c r="CX232" s="36">
        <v>53.1</v>
      </c>
      <c r="CY232" s="36">
        <v>55.694117150104418</v>
      </c>
      <c r="CZ232" s="36">
        <v>55.596005645320226</v>
      </c>
      <c r="DA232" s="36">
        <v>5.5990962709440266</v>
      </c>
      <c r="DB232" s="36">
        <f ca="1"/>
        <v>60.396233160463709</v>
      </c>
      <c r="DC232" s="36">
        <f ca="1"/>
        <v>57.989258252767144</v>
      </c>
      <c r="DD232" s="36">
        <v>48.527033947040223</v>
      </c>
      <c r="DE232" s="36">
        <f ca="1"/>
        <v>62.562516783799325</v>
      </c>
      <c r="DF232" s="36">
        <v>54.657616237736448</v>
      </c>
    </row>
    <row r="233" spans="1:110" x14ac:dyDescent="0.25">
      <c r="A233" s="45">
        <v>73</v>
      </c>
      <c r="B233" s="47" t="b">
        <v>1</v>
      </c>
      <c r="U233" s="36"/>
      <c r="V233" s="36"/>
      <c r="W233" s="9"/>
      <c r="X233" s="8"/>
      <c r="Y233" s="8"/>
      <c r="Z233" s="8"/>
      <c r="AA233" s="8"/>
      <c r="AB233" s="8"/>
      <c r="AC233" s="8"/>
      <c r="AD233" s="8"/>
      <c r="AE233" s="8"/>
      <c r="AG233" s="36"/>
      <c r="AH233" s="36"/>
      <c r="AI233" s="9"/>
      <c r="AJ233" s="8"/>
      <c r="AK233" s="8"/>
      <c r="AL233" s="8"/>
      <c r="AM233" s="8"/>
      <c r="AN233" s="8"/>
      <c r="AO233" s="8"/>
      <c r="AP233" s="8"/>
      <c r="AQ233" s="8"/>
      <c r="AS233" s="36"/>
      <c r="AT233" s="36"/>
      <c r="AU233" s="9"/>
      <c r="AV233" s="8"/>
      <c r="AW233" s="8"/>
      <c r="AX233" s="8"/>
      <c r="AY233" s="8"/>
      <c r="AZ233" s="8"/>
      <c r="BA233" s="8"/>
      <c r="BB233" s="8"/>
      <c r="BC233" s="8"/>
      <c r="CW233" s="8">
        <v>7.8039617486338794E-2</v>
      </c>
      <c r="CX233" s="36">
        <v>53.1</v>
      </c>
      <c r="CY233" s="36">
        <v>55.716448403703374</v>
      </c>
      <c r="CZ233" s="36">
        <v>55.615179768154363</v>
      </c>
      <c r="DA233" s="36">
        <v>5.624735134827481</v>
      </c>
      <c r="DB233" s="36">
        <f ca="1"/>
        <v>60.427354896325788</v>
      </c>
      <c r="DC233" s="36">
        <f ca="1"/>
        <v>58.007449239778715</v>
      </c>
      <c r="DD233" s="36">
        <v>48.553992780689228</v>
      </c>
      <c r="DE233" s="36">
        <f ca="1"/>
        <v>62.581394298154933</v>
      </c>
      <c r="DF233" s="36">
        <v>54.681932386843208</v>
      </c>
    </row>
    <row r="234" spans="1:110" x14ac:dyDescent="0.25">
      <c r="A234" s="45">
        <v>70</v>
      </c>
      <c r="B234" s="47" t="b">
        <v>1</v>
      </c>
      <c r="U234" s="36"/>
      <c r="V234" s="36"/>
      <c r="W234" s="9"/>
      <c r="X234" s="8"/>
      <c r="Y234" s="8"/>
      <c r="Z234" s="8"/>
      <c r="AA234" s="8"/>
      <c r="AB234" s="8"/>
      <c r="AC234" s="8"/>
      <c r="AD234" s="8"/>
      <c r="AE234" s="8"/>
      <c r="AG234" s="36"/>
      <c r="AH234" s="36"/>
      <c r="AI234" s="9"/>
      <c r="AJ234" s="8"/>
      <c r="AK234" s="8"/>
      <c r="AL234" s="8"/>
      <c r="AM234" s="8"/>
      <c r="AN234" s="8"/>
      <c r="AO234" s="8"/>
      <c r="AP234" s="8"/>
      <c r="AQ234" s="8"/>
      <c r="AS234" s="36"/>
      <c r="AT234" s="36"/>
      <c r="AU234" s="9"/>
      <c r="AV234" s="8"/>
      <c r="AW234" s="8"/>
      <c r="AX234" s="8"/>
      <c r="AY234" s="8"/>
      <c r="AZ234" s="8"/>
      <c r="BA234" s="8"/>
      <c r="BB234" s="8"/>
      <c r="BC234" s="8"/>
      <c r="CW234" s="8">
        <v>7.8381147540983603E-2</v>
      </c>
      <c r="CX234" s="36">
        <v>53.1</v>
      </c>
      <c r="CY234" s="36">
        <v>55.738705634566969</v>
      </c>
      <c r="CZ234" s="36">
        <v>55.634296913367265</v>
      </c>
      <c r="DA234" s="36">
        <v>5.6503834981049508</v>
      </c>
      <c r="DB234" s="36">
        <f ca="1"/>
        <v>60.458362482807736</v>
      </c>
      <c r="DC234" s="36">
        <f ca="1"/>
        <v>58.025583773328258</v>
      </c>
      <c r="DD234" s="36">
        <v>48.580892687714503</v>
      </c>
      <c r="DE234" s="36">
        <f ca="1"/>
        <v>62.600210234012238</v>
      </c>
      <c r="DF234" s="36">
        <v>54.706180351232057</v>
      </c>
    </row>
    <row r="235" spans="1:110" x14ac:dyDescent="0.25">
      <c r="A235" s="45">
        <v>70</v>
      </c>
      <c r="B235" s="47" t="b">
        <v>1</v>
      </c>
      <c r="U235" s="36"/>
      <c r="V235" s="36"/>
      <c r="W235" s="9"/>
      <c r="X235" s="8"/>
      <c r="Y235" s="8"/>
      <c r="Z235" s="8"/>
      <c r="AA235" s="8"/>
      <c r="AB235" s="8"/>
      <c r="AC235" s="8"/>
      <c r="AD235" s="8"/>
      <c r="AE235" s="8"/>
      <c r="AG235" s="36"/>
      <c r="AH235" s="36"/>
      <c r="AI235" s="9"/>
      <c r="AJ235" s="8"/>
      <c r="AK235" s="8"/>
      <c r="AL235" s="8"/>
      <c r="AM235" s="8"/>
      <c r="AN235" s="8"/>
      <c r="AO235" s="8"/>
      <c r="AP235" s="8"/>
      <c r="AQ235" s="8"/>
      <c r="AS235" s="36"/>
      <c r="AT235" s="36"/>
      <c r="AU235" s="9"/>
      <c r="AV235" s="8"/>
      <c r="AW235" s="8"/>
      <c r="AX235" s="8"/>
      <c r="AY235" s="8"/>
      <c r="AZ235" s="8"/>
      <c r="BA235" s="8"/>
      <c r="BB235" s="8"/>
      <c r="BC235" s="8"/>
      <c r="CW235" s="8">
        <v>7.8722677595628412E-2</v>
      </c>
      <c r="CX235" s="36">
        <v>53.1</v>
      </c>
      <c r="CY235" s="36">
        <v>55.760889452568264</v>
      </c>
      <c r="CZ235" s="36">
        <v>55.653357541764613</v>
      </c>
      <c r="DA235" s="36">
        <v>5.6760413678182564</v>
      </c>
      <c r="DB235" s="36">
        <f ca="1"/>
        <v>60.489256863991187</v>
      </c>
      <c r="DC235" s="36">
        <f ca="1"/>
        <v>58.04366231250193</v>
      </c>
      <c r="DD235" s="36">
        <v>48.60773405284057</v>
      </c>
      <c r="DE235" s="36">
        <f ca="1"/>
        <v>62.61896508289616</v>
      </c>
      <c r="DF235" s="36">
        <v>54.730360642822959</v>
      </c>
    </row>
    <row r="236" spans="1:110" x14ac:dyDescent="0.25">
      <c r="A236" s="45">
        <v>69.8</v>
      </c>
      <c r="B236" s="47" t="b">
        <v>1</v>
      </c>
      <c r="U236" s="36"/>
      <c r="V236" s="36"/>
      <c r="W236" s="9"/>
      <c r="X236" s="8"/>
      <c r="Y236" s="8"/>
      <c r="Z236" s="8"/>
      <c r="AA236" s="8"/>
      <c r="AB236" s="8"/>
      <c r="AC236" s="8"/>
      <c r="AD236" s="8"/>
      <c r="AE236" s="8"/>
      <c r="AG236" s="36"/>
      <c r="AH236" s="36"/>
      <c r="AI236" s="9"/>
      <c r="AJ236" s="8"/>
      <c r="AK236" s="8"/>
      <c r="AL236" s="8"/>
      <c r="AM236" s="8"/>
      <c r="AN236" s="8"/>
      <c r="AO236" s="8"/>
      <c r="AP236" s="8"/>
      <c r="AQ236" s="8"/>
      <c r="AS236" s="36"/>
      <c r="AT236" s="36"/>
      <c r="AU236" s="9"/>
      <c r="AV236" s="8"/>
      <c r="AW236" s="8"/>
      <c r="AX236" s="8"/>
      <c r="AY236" s="8"/>
      <c r="AZ236" s="8"/>
      <c r="BA236" s="8"/>
      <c r="BB236" s="8"/>
      <c r="BC236" s="8"/>
      <c r="CW236" s="8">
        <v>7.9064207650273222E-2</v>
      </c>
      <c r="CX236" s="36">
        <v>53.1</v>
      </c>
      <c r="CY236" s="36">
        <v>55.783000459974744</v>
      </c>
      <c r="CZ236" s="36">
        <v>55.672362108503584</v>
      </c>
      <c r="DA236" s="36">
        <v>5.7017087510170201</v>
      </c>
      <c r="DB236" s="36">
        <f ca="1"/>
        <v>60.520038972150658</v>
      </c>
      <c r="DC236" s="36">
        <f ca="1"/>
        <v>58.061685310724719</v>
      </c>
      <c r="DD236" s="36">
        <v>48.634517256623745</v>
      </c>
      <c r="DE236" s="36">
        <f ca="1"/>
        <v>62.637659330317106</v>
      </c>
      <c r="DF236" s="36">
        <v>54.754473767524757</v>
      </c>
    </row>
    <row r="237" spans="1:110" x14ac:dyDescent="0.25">
      <c r="A237" s="45">
        <v>68.900000000000006</v>
      </c>
      <c r="B237" s="47" t="b">
        <v>1</v>
      </c>
      <c r="U237" s="36"/>
      <c r="V237" s="36"/>
      <c r="W237" s="9"/>
      <c r="X237" s="8"/>
      <c r="Y237" s="8"/>
      <c r="Z237" s="8"/>
      <c r="AA237" s="8"/>
      <c r="AB237" s="8"/>
      <c r="AC237" s="8"/>
      <c r="AD237" s="8"/>
      <c r="AE237" s="8"/>
      <c r="AG237" s="36"/>
      <c r="AH237" s="36"/>
      <c r="AI237" s="9"/>
      <c r="AJ237" s="8"/>
      <c r="AK237" s="8"/>
      <c r="AL237" s="8"/>
      <c r="AM237" s="8"/>
      <c r="AN237" s="8"/>
      <c r="AO237" s="8"/>
      <c r="AP237" s="8"/>
      <c r="AQ237" s="8"/>
      <c r="AS237" s="36"/>
      <c r="AT237" s="36"/>
      <c r="AU237" s="9"/>
      <c r="AV237" s="8"/>
      <c r="AW237" s="8"/>
      <c r="AX237" s="8"/>
      <c r="AY237" s="8"/>
      <c r="AZ237" s="8"/>
      <c r="BA237" s="8"/>
      <c r="BB237" s="8"/>
      <c r="BC237" s="8"/>
      <c r="CW237" s="8">
        <v>7.9405737704918031E-2</v>
      </c>
      <c r="CX237" s="36">
        <v>53.2</v>
      </c>
      <c r="CY237" s="36">
        <v>55.805039251575664</v>
      </c>
      <c r="CZ237" s="36">
        <v>55.691311063186575</v>
      </c>
      <c r="DA237" s="36">
        <v>5.7273856547587307</v>
      </c>
      <c r="DB237" s="36">
        <f ca="1"/>
        <v>60.550709727951585</v>
      </c>
      <c r="DC237" s="36">
        <f ca="1"/>
        <v>58.079653215854577</v>
      </c>
      <c r="DD237" s="36">
        <v>48.661242675515027</v>
      </c>
      <c r="DE237" s="36">
        <f ca="1"/>
        <v>62.656293455870269</v>
      </c>
      <c r="DF237" s="36">
        <v>54.778520225331555</v>
      </c>
    </row>
    <row r="238" spans="1:110" x14ac:dyDescent="0.25">
      <c r="A238" s="45">
        <v>68.099999999999994</v>
      </c>
      <c r="B238" s="47" t="b">
        <v>1</v>
      </c>
      <c r="U238" s="36"/>
      <c r="V238" s="36"/>
      <c r="W238" s="9"/>
      <c r="X238" s="8"/>
      <c r="Y238" s="8"/>
      <c r="Z238" s="8"/>
      <c r="AA238" s="8"/>
      <c r="AB238" s="8"/>
      <c r="AC238" s="8"/>
      <c r="AD238" s="8"/>
      <c r="AE238" s="8"/>
      <c r="AG238" s="36"/>
      <c r="AH238" s="36"/>
      <c r="AI238" s="9"/>
      <c r="AJ238" s="8"/>
      <c r="AK238" s="8"/>
      <c r="AL238" s="8"/>
      <c r="AM238" s="8"/>
      <c r="AN238" s="8"/>
      <c r="AO238" s="8"/>
      <c r="AP238" s="8"/>
      <c r="AQ238" s="8"/>
      <c r="AS238" s="36"/>
      <c r="AT238" s="36"/>
      <c r="AU238" s="9"/>
      <c r="AV238" s="8"/>
      <c r="AW238" s="8"/>
      <c r="AX238" s="8"/>
      <c r="AY238" s="8"/>
      <c r="AZ238" s="8"/>
      <c r="BA238" s="8"/>
      <c r="BB238" s="8"/>
      <c r="BC238" s="8"/>
      <c r="CW238" s="8">
        <v>7.974726775956284E-2</v>
      </c>
      <c r="CX238" s="36">
        <v>53.2</v>
      </c>
      <c r="CY238" s="36">
        <v>55.827006414807109</v>
      </c>
      <c r="CZ238" s="36">
        <v>55.710204849952653</v>
      </c>
      <c r="DA238" s="36">
        <v>5.7530720861087365</v>
      </c>
      <c r="DB238" s="36">
        <f ca="1"/>
        <v>60.581270040644085</v>
      </c>
      <c r="DC238" s="36">
        <f ca="1"/>
        <v>58.097566470274657</v>
      </c>
      <c r="DD238" s="36">
        <v>48.687910681921906</v>
      </c>
      <c r="DE238" s="36">
        <f ca="1"/>
        <v>62.674867933333005</v>
      </c>
      <c r="DF238" s="36">
        <v>54.802500510416998</v>
      </c>
    </row>
    <row r="239" spans="1:110" x14ac:dyDescent="0.25">
      <c r="A239" s="45">
        <v>68.2</v>
      </c>
      <c r="B239" s="47" t="b">
        <v>1</v>
      </c>
      <c r="U239" s="36"/>
      <c r="V239" s="36"/>
      <c r="W239" s="9"/>
      <c r="X239" s="8"/>
      <c r="Y239" s="8"/>
      <c r="Z239" s="8"/>
      <c r="AA239" s="8"/>
      <c r="AB239" s="8"/>
      <c r="AC239" s="8"/>
      <c r="AD239" s="8"/>
      <c r="AE239" s="8"/>
      <c r="AG239" s="36"/>
      <c r="AH239" s="36"/>
      <c r="AI239" s="9"/>
      <c r="AJ239" s="8"/>
      <c r="AK239" s="8"/>
      <c r="AL239" s="8"/>
      <c r="AM239" s="8"/>
      <c r="AN239" s="8"/>
      <c r="AO239" s="8"/>
      <c r="AP239" s="8"/>
      <c r="AQ239" s="8"/>
      <c r="AS239" s="36"/>
      <c r="AT239" s="36"/>
      <c r="AU239" s="9"/>
      <c r="AV239" s="8"/>
      <c r="AW239" s="8"/>
      <c r="AX239" s="8"/>
      <c r="AY239" s="8"/>
      <c r="AZ239" s="8"/>
      <c r="BA239" s="8"/>
      <c r="BB239" s="8"/>
      <c r="BC239" s="8"/>
      <c r="CW239" s="8">
        <v>8.0088797814207649E-2</v>
      </c>
      <c r="CX239" s="36">
        <v>53.2</v>
      </c>
      <c r="CY239" s="36">
        <v>55.848902529874032</v>
      </c>
      <c r="CZ239" s="36">
        <v>55.729043907567394</v>
      </c>
      <c r="DA239" s="36">
        <v>5.7787680521402258</v>
      </c>
      <c r="DB239" s="36">
        <f ca="1"/>
        <v>60.611720808252777</v>
      </c>
      <c r="DC239" s="36">
        <f ca="1"/>
        <v>58.11542551098357</v>
      </c>
      <c r="DD239" s="36">
        <v>48.714521644268849</v>
      </c>
      <c r="DE239" s="36">
        <f ca="1"/>
        <v>62.693383230759984</v>
      </c>
      <c r="DF239" s="36">
        <v>54.826415111226794</v>
      </c>
    </row>
    <row r="240" spans="1:110" x14ac:dyDescent="0.25">
      <c r="A240" s="45">
        <v>67.7</v>
      </c>
      <c r="B240" s="47" t="b">
        <v>1</v>
      </c>
      <c r="U240" s="36"/>
      <c r="V240" s="36"/>
      <c r="W240" s="9"/>
      <c r="X240" s="8"/>
      <c r="Y240" s="8"/>
      <c r="Z240" s="8"/>
      <c r="AA240" s="8"/>
      <c r="AB240" s="8"/>
      <c r="AC240" s="8"/>
      <c r="AD240" s="8"/>
      <c r="AE240" s="8"/>
      <c r="AG240" s="36"/>
      <c r="AH240" s="36"/>
      <c r="AI240" s="9"/>
      <c r="AJ240" s="8"/>
      <c r="AK240" s="8"/>
      <c r="AL240" s="8"/>
      <c r="AM240" s="8"/>
      <c r="AN240" s="8"/>
      <c r="AO240" s="8"/>
      <c r="AP240" s="8"/>
      <c r="AQ240" s="8"/>
      <c r="AS240" s="36"/>
      <c r="AT240" s="36"/>
      <c r="AU240" s="9"/>
      <c r="AV240" s="8"/>
      <c r="AW240" s="8"/>
      <c r="AX240" s="8"/>
      <c r="AY240" s="8"/>
      <c r="AZ240" s="8"/>
      <c r="BA240" s="8"/>
      <c r="BB240" s="8"/>
      <c r="BC240" s="8"/>
      <c r="CW240" s="8">
        <v>8.0430327868852458E-2</v>
      </c>
      <c r="CX240" s="36">
        <v>53.2</v>
      </c>
      <c r="CY240" s="36">
        <v>55.870728169870162</v>
      </c>
      <c r="CZ240" s="36">
        <v>55.747828669510731</v>
      </c>
      <c r="DA240" s="36">
        <v>5.8044735599343023</v>
      </c>
      <c r="DB240" s="36">
        <f ca="1"/>
        <v>60.642062917762551</v>
      </c>
      <c r="DC240" s="36">
        <f ca="1"/>
        <v>58.133230769683841</v>
      </c>
      <c r="DD240" s="36">
        <v>48.74107592705672</v>
      </c>
      <c r="DE240" s="36">
        <f ca="1"/>
        <v>62.711839810576606</v>
      </c>
      <c r="DF240" s="36">
        <v>54.850264510569225</v>
      </c>
    </row>
    <row r="241" spans="1:110" x14ac:dyDescent="0.25">
      <c r="A241" s="45">
        <v>67.2</v>
      </c>
      <c r="B241" s="47" t="b">
        <v>1</v>
      </c>
      <c r="U241" s="36"/>
      <c r="V241" s="36"/>
      <c r="W241" s="9"/>
      <c r="X241" s="8"/>
      <c r="Y241" s="8"/>
      <c r="Z241" s="8"/>
      <c r="AA241" s="8"/>
      <c r="AB241" s="8"/>
      <c r="AC241" s="8"/>
      <c r="AD241" s="8"/>
      <c r="AE241" s="8"/>
      <c r="AG241" s="36"/>
      <c r="AH241" s="36"/>
      <c r="AI241" s="9"/>
      <c r="AJ241" s="8"/>
      <c r="AK241" s="8"/>
      <c r="AL241" s="8"/>
      <c r="AM241" s="8"/>
      <c r="AN241" s="8"/>
      <c r="AO241" s="8"/>
      <c r="AP241" s="8"/>
      <c r="AQ241" s="8"/>
      <c r="AS241" s="36"/>
      <c r="AT241" s="36"/>
      <c r="AU241" s="9"/>
      <c r="AV241" s="8"/>
      <c r="AW241" s="8"/>
      <c r="AX241" s="8"/>
      <c r="AY241" s="8"/>
      <c r="AZ241" s="8"/>
      <c r="BA241" s="8"/>
      <c r="BB241" s="8"/>
      <c r="BC241" s="8"/>
      <c r="CW241" s="8">
        <v>8.0771857923497267E-2</v>
      </c>
      <c r="CX241" s="36">
        <v>53.2</v>
      </c>
      <c r="CY241" s="36">
        <v>55.892483900894973</v>
      </c>
      <c r="CZ241" s="36">
        <v>55.76655956406298</v>
      </c>
      <c r="DA241" s="36">
        <v>5.8301886165799237</v>
      </c>
      <c r="DB241" s="36">
        <f ca="1"/>
        <v>60.672297245300555</v>
      </c>
      <c r="DC241" s="36">
        <f ca="1"/>
        <v>58.150982672868494</v>
      </c>
      <c r="DD241" s="36">
        <v>48.767573890921007</v>
      </c>
      <c r="DE241" s="36">
        <f ca="1"/>
        <v>62.730238129670326</v>
      </c>
      <c r="DF241" s="36">
        <v>54.874049185704024</v>
      </c>
    </row>
    <row r="242" spans="1:110" x14ac:dyDescent="0.25">
      <c r="A242" s="45">
        <v>67.7</v>
      </c>
      <c r="B242" s="47" t="b">
        <v>1</v>
      </c>
      <c r="U242" s="36"/>
      <c r="V242" s="36"/>
      <c r="W242" s="9"/>
      <c r="X242" s="8"/>
      <c r="Y242" s="8"/>
      <c r="Z242" s="8"/>
      <c r="AA242" s="8"/>
      <c r="AB242" s="8"/>
      <c r="AC242" s="8"/>
      <c r="AD242" s="8"/>
      <c r="AE242" s="8"/>
      <c r="AG242" s="36"/>
      <c r="AH242" s="36"/>
      <c r="AI242" s="9"/>
      <c r="AJ242" s="8"/>
      <c r="AK242" s="8"/>
      <c r="AL242" s="8"/>
      <c r="AM242" s="8"/>
      <c r="AN242" s="8"/>
      <c r="AO242" s="8"/>
      <c r="AP242" s="8"/>
      <c r="AQ242" s="8"/>
      <c r="AS242" s="36"/>
      <c r="AT242" s="36"/>
      <c r="AU242" s="9"/>
      <c r="AV242" s="8"/>
      <c r="AW242" s="8"/>
      <c r="AX242" s="8"/>
      <c r="AY242" s="8"/>
      <c r="AZ242" s="8"/>
      <c r="BA242" s="8"/>
      <c r="BB242" s="8"/>
      <c r="BC242" s="8"/>
      <c r="CW242" s="8">
        <v>8.1113387978142076E-2</v>
      </c>
      <c r="CX242" s="36">
        <v>53.3</v>
      </c>
      <c r="CY242" s="36">
        <v>55.914170282168634</v>
      </c>
      <c r="CZ242" s="36">
        <v>55.785237014389274</v>
      </c>
      <c r="DA242" s="36">
        <v>5.8559132291739804</v>
      </c>
      <c r="DB242" s="36">
        <f ca="1"/>
        <v>60.702424656314406</v>
      </c>
      <c r="DC242" s="36">
        <f ca="1"/>
        <v>58.16868164190587</v>
      </c>
      <c r="DD242" s="36">
        <v>48.794015892688989</v>
      </c>
      <c r="DE242" s="36">
        <f ca="1"/>
        <v>62.748578639480279</v>
      </c>
      <c r="DF242" s="36">
        <v>54.897769608429321</v>
      </c>
    </row>
    <row r="243" spans="1:110" x14ac:dyDescent="0.25">
      <c r="A243" s="45">
        <v>68</v>
      </c>
      <c r="B243" s="47" t="b">
        <v>1</v>
      </c>
      <c r="U243" s="36"/>
      <c r="V243" s="36"/>
      <c r="W243" s="9"/>
      <c r="X243" s="8"/>
      <c r="Y243" s="8"/>
      <c r="Z243" s="8"/>
      <c r="AA243" s="8"/>
      <c r="AB243" s="8"/>
      <c r="AC243" s="8"/>
      <c r="AD243" s="8"/>
      <c r="AE243" s="8"/>
      <c r="AG243" s="36"/>
      <c r="AH243" s="36"/>
      <c r="AI243" s="9"/>
      <c r="AJ243" s="8"/>
      <c r="AK243" s="8"/>
      <c r="AL243" s="8"/>
      <c r="AM243" s="8"/>
      <c r="AN243" s="8"/>
      <c r="AO243" s="8"/>
      <c r="AP243" s="8"/>
      <c r="AQ243" s="8"/>
      <c r="AS243" s="36"/>
      <c r="AT243" s="36"/>
      <c r="AU243" s="9"/>
      <c r="AV243" s="8"/>
      <c r="AW243" s="8"/>
      <c r="AX243" s="8"/>
      <c r="AY243" s="8"/>
      <c r="AZ243" s="8"/>
      <c r="BA243" s="8"/>
      <c r="BB243" s="8"/>
      <c r="BC243" s="8"/>
      <c r="CW243" s="8">
        <v>8.1454918032786885E-2</v>
      </c>
      <c r="CX243" s="36">
        <v>53.3</v>
      </c>
      <c r="CY243" s="36">
        <v>55.935787866144423</v>
      </c>
      <c r="CZ243" s="36">
        <v>55.803861438622107</v>
      </c>
      <c r="DA243" s="36">
        <v>5.8816474048212743</v>
      </c>
      <c r="DB243" s="36">
        <f ca="1"/>
        <v>60.732446005746738</v>
      </c>
      <c r="DC243" s="36">
        <f ca="1"/>
        <v>58.186328093122739</v>
      </c>
      <c r="DD243" s="36">
        <v>48.82040228543579</v>
      </c>
      <c r="DE243" s="36">
        <f ca="1"/>
        <v>62.766861786084903</v>
      </c>
      <c r="DF243" s="36">
        <v>54.921426245166948</v>
      </c>
    </row>
    <row r="244" spans="1:110" x14ac:dyDescent="0.25">
      <c r="A244" s="45">
        <v>81.099999999999994</v>
      </c>
      <c r="B244" s="47" t="b">
        <v>1</v>
      </c>
      <c r="U244" s="36"/>
      <c r="V244" s="36"/>
      <c r="W244" s="9"/>
      <c r="X244" s="8"/>
      <c r="Y244" s="8"/>
      <c r="Z244" s="8"/>
      <c r="AA244" s="8"/>
      <c r="AB244" s="8"/>
      <c r="AC244" s="8"/>
      <c r="AD244" s="8"/>
      <c r="AE244" s="8"/>
      <c r="AG244" s="36"/>
      <c r="AH244" s="36"/>
      <c r="AI244" s="9"/>
      <c r="AJ244" s="8"/>
      <c r="AK244" s="8"/>
      <c r="AL244" s="8"/>
      <c r="AM244" s="8"/>
      <c r="AN244" s="8"/>
      <c r="AO244" s="8"/>
      <c r="AP244" s="8"/>
      <c r="AQ244" s="8"/>
      <c r="AS244" s="36"/>
      <c r="AT244" s="36"/>
      <c r="AU244" s="9"/>
      <c r="AV244" s="8"/>
      <c r="AW244" s="8"/>
      <c r="AX244" s="8"/>
      <c r="AY244" s="8"/>
      <c r="AZ244" s="8"/>
      <c r="BA244" s="8"/>
      <c r="BB244" s="8"/>
      <c r="BC244" s="8"/>
      <c r="CW244" s="8">
        <v>8.1796448087431695E-2</v>
      </c>
      <c r="CX244" s="36">
        <v>53.3</v>
      </c>
      <c r="CY244" s="36">
        <v>55.957337198618823</v>
      </c>
      <c r="CZ244" s="36">
        <v>55.822433249942229</v>
      </c>
      <c r="DA244" s="36">
        <v>5.9073911506345098</v>
      </c>
      <c r="DB244" s="36">
        <f ca="1"/>
        <v>60.762362138206186</v>
      </c>
      <c r="DC244" s="36">
        <f ca="1"/>
        <v>58.203922437885659</v>
      </c>
      <c r="DD244" s="36">
        <v>48.84673341853938</v>
      </c>
      <c r="DE244" s="36">
        <f ca="1"/>
        <v>62.785088010287964</v>
      </c>
      <c r="DF244" s="36">
        <v>54.945019557046052</v>
      </c>
    </row>
    <row r="245" spans="1:110" x14ac:dyDescent="0.25">
      <c r="A245" s="45">
        <v>89</v>
      </c>
      <c r="B245" s="47" t="b">
        <v>1</v>
      </c>
      <c r="U245" s="36"/>
      <c r="V245" s="36"/>
      <c r="W245" s="9"/>
      <c r="X245" s="8"/>
      <c r="Y245" s="8"/>
      <c r="Z245" s="8"/>
      <c r="AA245" s="8"/>
      <c r="AB245" s="8"/>
      <c r="AC245" s="8"/>
      <c r="AD245" s="8"/>
      <c r="AE245" s="8"/>
      <c r="AG245" s="36"/>
      <c r="AH245" s="36"/>
      <c r="AI245" s="9"/>
      <c r="AJ245" s="8"/>
      <c r="AK245" s="8"/>
      <c r="AL245" s="8"/>
      <c r="AM245" s="8"/>
      <c r="AN245" s="8"/>
      <c r="AO245" s="8"/>
      <c r="AP245" s="8"/>
      <c r="AQ245" s="8"/>
      <c r="AS245" s="36"/>
      <c r="AT245" s="36"/>
      <c r="AU245" s="9"/>
      <c r="AV245" s="8"/>
      <c r="AW245" s="8"/>
      <c r="AX245" s="8"/>
      <c r="AY245" s="8"/>
      <c r="AZ245" s="8"/>
      <c r="BA245" s="8"/>
      <c r="BB245" s="8"/>
      <c r="BC245" s="8"/>
      <c r="CW245" s="8">
        <v>8.2137978142076504E-2</v>
      </c>
      <c r="CX245" s="36">
        <v>53.3</v>
      </c>
      <c r="CY245" s="36">
        <v>55.978818818839386</v>
      </c>
      <c r="CZ245" s="36">
        <v>55.84095285665785</v>
      </c>
      <c r="DA245" s="36">
        <v>5.9331444737343553</v>
      </c>
      <c r="DB245" s="36">
        <f ca="1"/>
        <v>60.79217388813489</v>
      </c>
      <c r="DC245" s="36">
        <f ca="1"/>
        <v>58.221465082680766</v>
      </c>
      <c r="DD245" s="36">
        <v>48.873009637734555</v>
      </c>
      <c r="DE245" s="36">
        <f ca="1"/>
        <v>62.803257747702716</v>
      </c>
      <c r="DF245" s="36">
        <v>54.968549999985058</v>
      </c>
    </row>
    <row r="246" spans="1:110" x14ac:dyDescent="0.25">
      <c r="A246" s="45">
        <v>87</v>
      </c>
      <c r="B246" s="47" t="b">
        <v>1</v>
      </c>
      <c r="U246" s="36"/>
      <c r="V246" s="36"/>
      <c r="W246" s="9"/>
      <c r="X246" s="8"/>
      <c r="Y246" s="8"/>
      <c r="Z246" s="8"/>
      <c r="AA246" s="8"/>
      <c r="AB246" s="8"/>
      <c r="AC246" s="8"/>
      <c r="AD246" s="8"/>
      <c r="AE246" s="8"/>
      <c r="AG246" s="36"/>
      <c r="AH246" s="36"/>
      <c r="AI246" s="9"/>
      <c r="AJ246" s="8"/>
      <c r="AK246" s="8"/>
      <c r="AL246" s="8"/>
      <c r="AM246" s="8"/>
      <c r="AN246" s="8"/>
      <c r="AO246" s="8"/>
      <c r="AP246" s="8"/>
      <c r="AQ246" s="8"/>
      <c r="AS246" s="36"/>
      <c r="AT246" s="36"/>
      <c r="AU246" s="9"/>
      <c r="AV246" s="8"/>
      <c r="AW246" s="8"/>
      <c r="AX246" s="8"/>
      <c r="AY246" s="8"/>
      <c r="AZ246" s="8"/>
      <c r="BA246" s="8"/>
      <c r="BB246" s="8"/>
      <c r="BC246" s="8"/>
      <c r="CW246" s="8">
        <v>8.2479508196721313E-2</v>
      </c>
      <c r="CX246" s="36">
        <v>53.4</v>
      </c>
      <c r="CY246" s="36">
        <v>56.000233259610425</v>
      </c>
      <c r="CZ246" s="36">
        <v>55.859420662282595</v>
      </c>
      <c r="DA246" s="36">
        <v>5.9589073812494284</v>
      </c>
      <c r="DB246" s="36">
        <f ca="1"/>
        <v>60.821882079972561</v>
      </c>
      <c r="DC246" s="36">
        <f ca="1"/>
        <v>58.238956429191887</v>
      </c>
      <c r="DD246" s="36">
        <v>48.899231285165889</v>
      </c>
      <c r="DE246" s="36">
        <f ca="1"/>
        <v>62.82137142883446</v>
      </c>
      <c r="DF246" s="36">
        <v>54.992018024772015</v>
      </c>
    </row>
    <row r="247" spans="1:110" x14ac:dyDescent="0.25">
      <c r="A247" s="45">
        <v>83</v>
      </c>
      <c r="B247" s="47" t="b">
        <v>1</v>
      </c>
      <c r="U247" s="36"/>
      <c r="V247" s="36"/>
      <c r="W247" s="9"/>
      <c r="X247" s="8"/>
      <c r="Y247" s="8"/>
      <c r="Z247" s="8"/>
      <c r="AA247" s="8"/>
      <c r="AB247" s="8"/>
      <c r="AC247" s="8"/>
      <c r="AD247" s="8"/>
      <c r="AE247" s="8"/>
      <c r="AG247" s="36"/>
      <c r="AH247" s="36"/>
      <c r="AI247" s="9"/>
      <c r="AJ247" s="8"/>
      <c r="AK247" s="8"/>
      <c r="AL247" s="8"/>
      <c r="AM247" s="8"/>
      <c r="AN247" s="8"/>
      <c r="AO247" s="8"/>
      <c r="AP247" s="8"/>
      <c r="AQ247" s="8"/>
      <c r="AS247" s="36"/>
      <c r="AT247" s="36"/>
      <c r="AU247" s="9"/>
      <c r="AV247" s="8"/>
      <c r="AW247" s="8"/>
      <c r="AX247" s="8"/>
      <c r="AY247" s="8"/>
      <c r="AZ247" s="8"/>
      <c r="BA247" s="8"/>
      <c r="BB247" s="8"/>
      <c r="BC247" s="8"/>
      <c r="CW247" s="8">
        <v>8.2821038251366122E-2</v>
      </c>
      <c r="CX247" s="36">
        <v>53.4</v>
      </c>
      <c r="CY247" s="36">
        <v>56.021581047396623</v>
      </c>
      <c r="CZ247" s="36">
        <v>55.877837065611317</v>
      </c>
      <c r="DA247" s="36">
        <v>5.9846798803162837</v>
      </c>
      <c r="DB247" s="36">
        <f ca="1"/>
        <v>60.851487528317278</v>
      </c>
      <c r="DC247" s="36">
        <f ca="1"/>
        <v>58.256396874377131</v>
      </c>
      <c r="DD247" s="36">
        <v>48.925398699439739</v>
      </c>
      <c r="DE247" s="36">
        <f ca="1"/>
        <v>62.83942947916141</v>
      </c>
      <c r="DF247" s="36">
        <v>55.015424077143408</v>
      </c>
    </row>
    <row r="248" spans="1:110" x14ac:dyDescent="0.25">
      <c r="A248" s="45">
        <v>83</v>
      </c>
      <c r="B248" s="47" t="b">
        <v>1</v>
      </c>
      <c r="U248" s="36"/>
      <c r="V248" s="36"/>
      <c r="W248" s="9"/>
      <c r="X248" s="8"/>
      <c r="Y248" s="8"/>
      <c r="Z248" s="8"/>
      <c r="AA248" s="8"/>
      <c r="AB248" s="8"/>
      <c r="AC248" s="8"/>
      <c r="AD248" s="8"/>
      <c r="AE248" s="8"/>
      <c r="AG248" s="36"/>
      <c r="AH248" s="36"/>
      <c r="AI248" s="9"/>
      <c r="AJ248" s="8"/>
      <c r="AK248" s="8"/>
      <c r="AL248" s="8"/>
      <c r="AM248" s="8"/>
      <c r="AN248" s="8"/>
      <c r="AO248" s="8"/>
      <c r="AP248" s="8"/>
      <c r="AQ248" s="8"/>
      <c r="AS248" s="36"/>
      <c r="AT248" s="36"/>
      <c r="AU248" s="9"/>
      <c r="AV248" s="8"/>
      <c r="AW248" s="8"/>
      <c r="AX248" s="8"/>
      <c r="AY248" s="8"/>
      <c r="AZ248" s="8"/>
      <c r="BA248" s="8"/>
      <c r="BB248" s="8"/>
      <c r="BC248" s="8"/>
      <c r="CW248" s="8">
        <v>8.3162568306010931E-2</v>
      </c>
      <c r="CX248" s="36">
        <v>53.5</v>
      </c>
      <c r="CY248" s="36">
        <v>56.042862702424515</v>
      </c>
      <c r="CZ248" s="36">
        <v>55.896202460795124</v>
      </c>
      <c r="DA248" s="36">
        <v>6.0104619780794755</v>
      </c>
      <c r="DB248" s="36">
        <f ca="1"/>
        <v>60.880991038083103</v>
      </c>
      <c r="DC248" s="36">
        <f ca="1"/>
        <v>58.273786810543903</v>
      </c>
      <c r="DD248" s="36">
        <v>48.951512215675237</v>
      </c>
      <c r="DE248" s="36">
        <f ca="1"/>
        <v>62.857432319213935</v>
      </c>
      <c r="DF248" s="36">
        <v>55.038768597861392</v>
      </c>
    </row>
    <row r="249" spans="1:110" x14ac:dyDescent="0.25">
      <c r="A249" s="45">
        <v>80</v>
      </c>
      <c r="B249" s="47" t="b">
        <v>1</v>
      </c>
      <c r="U249" s="36"/>
      <c r="V249" s="36"/>
      <c r="W249" s="9"/>
      <c r="X249" s="8"/>
      <c r="Y249" s="8"/>
      <c r="Z249" s="8"/>
      <c r="AA249" s="8"/>
      <c r="AB249" s="8"/>
      <c r="AC249" s="8"/>
      <c r="AD249" s="8"/>
      <c r="AE249" s="8"/>
      <c r="AG249" s="36"/>
      <c r="AH249" s="36"/>
      <c r="AI249" s="9"/>
      <c r="AJ249" s="8"/>
      <c r="AK249" s="8"/>
      <c r="AL249" s="8"/>
      <c r="AM249" s="8"/>
      <c r="AN249" s="8"/>
      <c r="AO249" s="8"/>
      <c r="AP249" s="8"/>
      <c r="AQ249" s="8"/>
      <c r="AS249" s="36"/>
      <c r="AT249" s="36"/>
      <c r="AU249" s="9"/>
      <c r="AV249" s="8"/>
      <c r="AW249" s="8"/>
      <c r="AX249" s="8"/>
      <c r="AY249" s="8"/>
      <c r="AZ249" s="8"/>
      <c r="BA249" s="8"/>
      <c r="BB249" s="8"/>
      <c r="BC249" s="8"/>
      <c r="CW249" s="8">
        <v>8.350409836065574E-2</v>
      </c>
      <c r="CX249" s="36">
        <v>53.5</v>
      </c>
      <c r="CY249" s="36">
        <v>56.064078738781802</v>
      </c>
      <c r="CZ249" s="36">
        <v>55.914517237414039</v>
      </c>
      <c r="DA249" s="36">
        <v>6.0362536816915435</v>
      </c>
      <c r="DB249" s="36">
        <f ca="1"/>
        <v>60.91039340465435</v>
      </c>
      <c r="DC249" s="36">
        <f ca="1"/>
        <v>58.291126625422464</v>
      </c>
      <c r="DD249" s="36">
        <v>48.977572165554356</v>
      </c>
      <c r="DE249" s="36">
        <f ca="1"/>
        <v>62.875380364652308</v>
      </c>
      <c r="DF249" s="36">
        <v>55.062052022789587</v>
      </c>
    </row>
    <row r="250" spans="1:110" x14ac:dyDescent="0.25">
      <c r="A250" s="45">
        <v>79.8</v>
      </c>
      <c r="B250" s="47" t="b">
        <v>1</v>
      </c>
      <c r="U250" s="36"/>
      <c r="V250" s="36"/>
      <c r="W250" s="9"/>
      <c r="X250" s="8"/>
      <c r="Y250" s="8"/>
      <c r="Z250" s="8"/>
      <c r="AA250" s="8"/>
      <c r="AB250" s="8"/>
      <c r="AC250" s="8"/>
      <c r="AD250" s="8"/>
      <c r="AE250" s="8"/>
      <c r="AG250" s="36"/>
      <c r="AH250" s="36"/>
      <c r="AI250" s="9"/>
      <c r="AJ250" s="8"/>
      <c r="AK250" s="8"/>
      <c r="AL250" s="8"/>
      <c r="AM250" s="8"/>
      <c r="AN250" s="8"/>
      <c r="AO250" s="8"/>
      <c r="AP250" s="8"/>
      <c r="AQ250" s="8"/>
      <c r="AS250" s="36"/>
      <c r="AT250" s="36"/>
      <c r="AU250" s="9"/>
      <c r="AV250" s="8"/>
      <c r="AW250" s="8"/>
      <c r="AX250" s="8"/>
      <c r="AY250" s="8"/>
      <c r="AZ250" s="8"/>
      <c r="BA250" s="8"/>
      <c r="BB250" s="8"/>
      <c r="BC250" s="8"/>
      <c r="CW250" s="8">
        <v>8.3845628415300549E-2</v>
      </c>
      <c r="CX250" s="36">
        <v>53.5</v>
      </c>
      <c r="CY250" s="36">
        <v>56.085229664514856</v>
      </c>
      <c r="CZ250" s="36">
        <v>55.932781780549007</v>
      </c>
      <c r="DA250" s="36">
        <v>6.0620549983129983</v>
      </c>
      <c r="DB250" s="36">
        <f ca="1"/>
        <v>60.939695414036954</v>
      </c>
      <c r="DC250" s="36">
        <f ca="1"/>
        <v>58.30841670223802</v>
      </c>
      <c r="DD250" s="36">
        <v>49.003578877371112</v>
      </c>
      <c r="DE250" s="36">
        <f ca="1"/>
        <v>62.893274026342809</v>
      </c>
      <c r="DF250" s="36">
        <v>55.085274782967346</v>
      </c>
    </row>
    <row r="251" spans="1:110" x14ac:dyDescent="0.25">
      <c r="A251" s="45">
        <v>79.5</v>
      </c>
      <c r="B251" s="47" t="b">
        <v>1</v>
      </c>
      <c r="U251" s="36"/>
      <c r="V251" s="36"/>
      <c r="W251" s="9"/>
      <c r="X251" s="8"/>
      <c r="Y251" s="8"/>
      <c r="Z251" s="8"/>
      <c r="AA251" s="8"/>
      <c r="AB251" s="8"/>
      <c r="AC251" s="8"/>
      <c r="AD251" s="8"/>
      <c r="AE251" s="8"/>
      <c r="AG251" s="36"/>
      <c r="AH251" s="36"/>
      <c r="AI251" s="9"/>
      <c r="AJ251" s="8"/>
      <c r="AK251" s="8"/>
      <c r="AL251" s="8"/>
      <c r="AM251" s="8"/>
      <c r="AN251" s="8"/>
      <c r="AO251" s="8"/>
      <c r="AP251" s="8"/>
      <c r="AQ251" s="8"/>
      <c r="AS251" s="36"/>
      <c r="AT251" s="36"/>
      <c r="AU251" s="9"/>
      <c r="AV251" s="8"/>
      <c r="AW251" s="8"/>
      <c r="AX251" s="8"/>
      <c r="AY251" s="8"/>
      <c r="AZ251" s="8"/>
      <c r="BA251" s="8"/>
      <c r="BB251" s="8"/>
      <c r="BC251" s="8"/>
      <c r="CW251" s="8">
        <v>8.4187158469945358E-2</v>
      </c>
      <c r="CX251" s="36">
        <v>53.6</v>
      </c>
      <c r="CY251" s="36">
        <v>56.106315981724308</v>
      </c>
      <c r="CZ251" s="36">
        <v>55.950996470852139</v>
      </c>
      <c r="DA251" s="36">
        <v>6.0878659351123963</v>
      </c>
      <c r="DB251" s="36">
        <f ca="1"/>
        <v>60.968897843006829</v>
      </c>
      <c r="DC251" s="36">
        <f ca="1"/>
        <v>58.325657419781358</v>
      </c>
      <c r="DD251" s="36">
        <v>49.029532676079739</v>
      </c>
      <c r="DE251" s="36">
        <f ca="1"/>
        <v>62.911113710432474</v>
      </c>
      <c r="DF251" s="36">
        <v>55.108437304682703</v>
      </c>
    </row>
    <row r="252" spans="1:110" x14ac:dyDescent="0.25">
      <c r="A252" s="45">
        <v>79.5</v>
      </c>
      <c r="B252" s="47" t="b">
        <v>1</v>
      </c>
      <c r="U252" s="36"/>
      <c r="V252" s="36"/>
      <c r="W252" s="9"/>
      <c r="X252" s="8"/>
      <c r="Y252" s="8"/>
      <c r="Z252" s="8"/>
      <c r="AA252" s="8"/>
      <c r="AB252" s="8"/>
      <c r="AC252" s="8"/>
      <c r="AD252" s="8"/>
      <c r="AE252" s="8"/>
      <c r="AG252" s="36"/>
      <c r="AH252" s="36"/>
      <c r="AI252" s="9"/>
      <c r="AJ252" s="8"/>
      <c r="AK252" s="8"/>
      <c r="AL252" s="8"/>
      <c r="AM252" s="8"/>
      <c r="AN252" s="8"/>
      <c r="AO252" s="8"/>
      <c r="AP252" s="8"/>
      <c r="AQ252" s="8"/>
      <c r="AS252" s="36"/>
      <c r="AT252" s="36"/>
      <c r="AU252" s="9"/>
      <c r="AV252" s="8"/>
      <c r="AW252" s="8"/>
      <c r="AX252" s="8"/>
      <c r="AY252" s="8"/>
      <c r="AZ252" s="8"/>
      <c r="BA252" s="8"/>
      <c r="BB252" s="8"/>
      <c r="BC252" s="8"/>
      <c r="CW252" s="8">
        <v>8.4528688524590168E-2</v>
      </c>
      <c r="CX252" s="36">
        <v>53.6</v>
      </c>
      <c r="CY252" s="36">
        <v>56.127338186658577</v>
      </c>
      <c r="CZ252" s="36">
        <v>55.969161684615464</v>
      </c>
      <c r="DA252" s="36">
        <v>6.1136864992662785</v>
      </c>
      <c r="DB252" s="36">
        <f ca="1"/>
        <v>60.998001459255107</v>
      </c>
      <c r="DC252" s="36">
        <f ca="1"/>
        <v>58.342849152478124</v>
      </c>
      <c r="DD252" s="36">
        <v>49.055433883342133</v>
      </c>
      <c r="DE252" s="36">
        <f ca="1"/>
        <v>62.928899818422181</v>
      </c>
      <c r="DF252" s="36">
        <v>55.131540009543798</v>
      </c>
    </row>
    <row r="253" spans="1:110" x14ac:dyDescent="0.25">
      <c r="A253" s="45">
        <v>79.400000000000006</v>
      </c>
      <c r="B253" s="47" t="b">
        <v>1</v>
      </c>
      <c r="U253" s="36"/>
      <c r="V253" s="36"/>
      <c r="W253" s="9"/>
      <c r="X253" s="8"/>
      <c r="Y253" s="8"/>
      <c r="Z253" s="8"/>
      <c r="AA253" s="8"/>
      <c r="AB253" s="8"/>
      <c r="AC253" s="8"/>
      <c r="AD253" s="8"/>
      <c r="AE253" s="8"/>
      <c r="AG253" s="36"/>
      <c r="AH253" s="36"/>
      <c r="AI253" s="9"/>
      <c r="AJ253" s="8"/>
      <c r="AK253" s="8"/>
      <c r="AL253" s="8"/>
      <c r="AM253" s="8"/>
      <c r="AN253" s="8"/>
      <c r="AO253" s="8"/>
      <c r="AP253" s="8"/>
      <c r="AQ253" s="8"/>
      <c r="AS253" s="36"/>
      <c r="AT253" s="36"/>
      <c r="AU253" s="9"/>
      <c r="AV253" s="8"/>
      <c r="AW253" s="8"/>
      <c r="AX253" s="8"/>
      <c r="AY253" s="8"/>
      <c r="AZ253" s="8"/>
      <c r="BA253" s="8"/>
      <c r="BB253" s="8"/>
      <c r="BC253" s="8"/>
      <c r="CW253" s="8">
        <v>8.4870218579234977E-2</v>
      </c>
      <c r="CX253" s="36">
        <v>53.6</v>
      </c>
      <c r="CY253" s="36">
        <v>56.148296769805654</v>
      </c>
      <c r="CZ253" s="36">
        <v>55.987277793838693</v>
      </c>
      <c r="DA253" s="36">
        <v>6.1395166979592481</v>
      </c>
      <c r="DB253" s="36">
        <f ca="1"/>
        <v>61.027007021530757</v>
      </c>
      <c r="DC253" s="36">
        <f ca="1"/>
        <v>58.359992270456715</v>
      </c>
      <c r="DD253" s="36">
        <v>49.081282817574319</v>
      </c>
      <c r="DE253" s="36">
        <f ca="1"/>
        <v>62.946632747238539</v>
      </c>
      <c r="DF253" s="36">
        <v>55.154583314549029</v>
      </c>
    </row>
    <row r="254" spans="1:110" x14ac:dyDescent="0.25">
      <c r="A254" s="45">
        <v>78.900000000000006</v>
      </c>
      <c r="B254" s="47" t="b">
        <v>1</v>
      </c>
      <c r="U254" s="36"/>
      <c r="V254" s="36"/>
      <c r="W254" s="9"/>
      <c r="X254" s="8"/>
      <c r="Y254" s="8"/>
      <c r="Z254" s="8"/>
      <c r="AA254" s="8"/>
      <c r="AB254" s="8"/>
      <c r="AC254" s="8"/>
      <c r="AD254" s="8"/>
      <c r="AE254" s="8"/>
      <c r="AG254" s="36"/>
      <c r="AH254" s="36"/>
      <c r="AI254" s="9"/>
      <c r="AJ254" s="8"/>
      <c r="AK254" s="8"/>
      <c r="AL254" s="8"/>
      <c r="AM254" s="8"/>
      <c r="AN254" s="8"/>
      <c r="AO254" s="8"/>
      <c r="AP254" s="8"/>
      <c r="AQ254" s="8"/>
      <c r="AS254" s="36"/>
      <c r="AT254" s="36"/>
      <c r="AU254" s="9"/>
      <c r="AV254" s="8"/>
      <c r="AW254" s="8"/>
      <c r="AX254" s="8"/>
      <c r="AY254" s="8"/>
      <c r="AZ254" s="8"/>
      <c r="BA254" s="8"/>
      <c r="BB254" s="8"/>
      <c r="BC254" s="8"/>
      <c r="CW254" s="8">
        <v>8.5211748633879786E-2</v>
      </c>
      <c r="CX254" s="36">
        <v>53.6</v>
      </c>
      <c r="CY254" s="36">
        <v>56.169192215983067</v>
      </c>
      <c r="CZ254" s="36">
        <v>56.005345166295243</v>
      </c>
      <c r="DA254" s="36">
        <v>6.1653565383839517</v>
      </c>
      <c r="DB254" s="36">
        <f ca="1"/>
        <v>61.055915279780223</v>
      </c>
      <c r="DC254" s="36">
        <f ca="1"/>
        <v>58.377087139614915</v>
      </c>
      <c r="DD254" s="36">
        <v>49.10707979399217</v>
      </c>
      <c r="DE254" s="36">
        <f ca="1"/>
        <v>62.964312889304239</v>
      </c>
      <c r="DF254" s="36">
        <v>55.177567632155863</v>
      </c>
    </row>
    <row r="255" spans="1:110" x14ac:dyDescent="0.25">
      <c r="A255" s="45">
        <v>78.8</v>
      </c>
      <c r="B255" s="47" t="b">
        <v>1</v>
      </c>
      <c r="U255" s="36"/>
      <c r="V255" s="36"/>
      <c r="W255" s="9"/>
      <c r="X255" s="8"/>
      <c r="Y255" s="8"/>
      <c r="Z255" s="8"/>
      <c r="AA255" s="8"/>
      <c r="AB255" s="8"/>
      <c r="AC255" s="8"/>
      <c r="AD255" s="8"/>
      <c r="AE255" s="8"/>
      <c r="AG255" s="36"/>
      <c r="AH255" s="36"/>
      <c r="AI255" s="9"/>
      <c r="AJ255" s="8"/>
      <c r="AK255" s="8"/>
      <c r="AL255" s="8"/>
      <c r="AM255" s="8"/>
      <c r="AN255" s="8"/>
      <c r="AO255" s="8"/>
      <c r="AP255" s="8"/>
      <c r="AQ255" s="8"/>
      <c r="AS255" s="36"/>
      <c r="AT255" s="36"/>
      <c r="AU255" s="9"/>
      <c r="AV255" s="8"/>
      <c r="AW255" s="8"/>
      <c r="AX255" s="8"/>
      <c r="AY255" s="8"/>
      <c r="AZ255" s="8"/>
      <c r="BA255" s="8"/>
      <c r="BB255" s="8"/>
      <c r="BC255" s="8"/>
      <c r="CW255" s="8">
        <v>8.5553278688524595E-2</v>
      </c>
      <c r="CX255" s="36">
        <v>53.6</v>
      </c>
      <c r="CY255" s="36">
        <v>56.190025004426147</v>
      </c>
      <c r="CZ255" s="36">
        <v>56.023364165597386</v>
      </c>
      <c r="DA255" s="36">
        <v>6.1912060277410683</v>
      </c>
      <c r="DB255" s="36">
        <f ca="1"/>
        <v>61.084726975284397</v>
      </c>
      <c r="DC255" s="36">
        <f ca="1"/>
        <v>58.394134121685113</v>
      </c>
      <c r="DD255" s="36">
        <v>49.132825124656172</v>
      </c>
      <c r="DE255" s="36">
        <f ca="1"/>
        <v>62.981940632607049</v>
      </c>
      <c r="DF255" s="36">
        <v>55.200493370348362</v>
      </c>
    </row>
    <row r="256" spans="1:110" x14ac:dyDescent="0.25">
      <c r="A256" s="45">
        <v>78.3</v>
      </c>
      <c r="B256" s="47" t="b">
        <v>1</v>
      </c>
      <c r="U256" s="36"/>
      <c r="V256" s="36"/>
      <c r="W256" s="9"/>
      <c r="X256" s="8"/>
      <c r="Y256" s="8"/>
      <c r="Z256" s="8"/>
      <c r="AA256" s="8"/>
      <c r="AB256" s="8"/>
      <c r="AC256" s="8"/>
      <c r="AD256" s="8"/>
      <c r="AE256" s="8"/>
      <c r="AG256" s="36"/>
      <c r="AH256" s="36"/>
      <c r="AI256" s="9"/>
      <c r="AJ256" s="8"/>
      <c r="AK256" s="8"/>
      <c r="AL256" s="8"/>
      <c r="AM256" s="8"/>
      <c r="AN256" s="8"/>
      <c r="AO256" s="8"/>
      <c r="AP256" s="8"/>
      <c r="AQ256" s="8"/>
      <c r="AS256" s="36"/>
      <c r="AT256" s="36"/>
      <c r="AU256" s="9"/>
      <c r="AV256" s="8"/>
      <c r="AW256" s="8"/>
      <c r="AX256" s="8"/>
      <c r="AY256" s="8"/>
      <c r="AZ256" s="8"/>
      <c r="BA256" s="8"/>
      <c r="BB256" s="8"/>
      <c r="BC256" s="8"/>
      <c r="CW256" s="8">
        <v>8.5894808743169404E-2</v>
      </c>
      <c r="CX256" s="36">
        <v>53.7</v>
      </c>
      <c r="CY256" s="36">
        <v>56.210795608874406</v>
      </c>
      <c r="CZ256" s="36">
        <v>56.041335151259744</v>
      </c>
      <c r="DA256" s="36">
        <v>6.2170651732393809</v>
      </c>
      <c r="DB256" s="36">
        <f ca="1"/>
        <v>61.113442840792935</v>
      </c>
      <c r="DC256" s="36">
        <f ca="1"/>
        <v>58.411133574298375</v>
      </c>
      <c r="DD256" s="36">
        <v>49.158519118515557</v>
      </c>
      <c r="DE256" s="36">
        <f ca="1"/>
        <v>62.999516360767544</v>
      </c>
      <c r="DF256" s="36">
        <v>55.223360932703358</v>
      </c>
    </row>
    <row r="257" spans="1:110" x14ac:dyDescent="0.25">
      <c r="A257" s="45">
        <v>78</v>
      </c>
      <c r="B257" s="47" t="b">
        <v>1</v>
      </c>
      <c r="U257" s="36"/>
      <c r="V257" s="36"/>
      <c r="W257" s="9"/>
      <c r="X257" s="8"/>
      <c r="Y257" s="8"/>
      <c r="Z257" s="8"/>
      <c r="AA257" s="8"/>
      <c r="AB257" s="8"/>
      <c r="AC257" s="8"/>
      <c r="AD257" s="8"/>
      <c r="AE257" s="8"/>
      <c r="AG257" s="36"/>
      <c r="AH257" s="36"/>
      <c r="AI257" s="9"/>
      <c r="AJ257" s="8"/>
      <c r="AK257" s="8"/>
      <c r="AL257" s="8"/>
      <c r="AM257" s="8"/>
      <c r="AN257" s="8"/>
      <c r="AO257" s="8"/>
      <c r="AP257" s="8"/>
      <c r="AQ257" s="8"/>
      <c r="AS257" s="36"/>
      <c r="AT257" s="36"/>
      <c r="AU257" s="9"/>
      <c r="AV257" s="8"/>
      <c r="AW257" s="8"/>
      <c r="AX257" s="8"/>
      <c r="AY257" s="8"/>
      <c r="AZ257" s="8"/>
      <c r="BA257" s="8"/>
      <c r="BB257" s="8"/>
      <c r="BC257" s="8"/>
      <c r="CW257" s="8">
        <v>8.6236338797814213E-2</v>
      </c>
      <c r="CX257" s="36">
        <v>53.7</v>
      </c>
      <c r="CY257" s="36">
        <v>56.231504497656417</v>
      </c>
      <c r="CZ257" s="36">
        <v>56.05925847876189</v>
      </c>
      <c r="DA257" s="36">
        <v>6.2429339820957193</v>
      </c>
      <c r="DB257" s="36">
        <f ca="1"/>
        <v>61.142063600655938</v>
      </c>
      <c r="DC257" s="36">
        <f ca="1"/>
        <v>58.428085851047193</v>
      </c>
      <c r="DD257" s="36">
        <v>49.184162081451511</v>
      </c>
      <c r="DE257" s="36">
        <f ca="1"/>
        <v>63.017040453105494</v>
      </c>
      <c r="DF257" s="36">
        <v>55.246170718455488</v>
      </c>
    </row>
    <row r="258" spans="1:110" x14ac:dyDescent="0.25">
      <c r="A258" s="45">
        <v>78</v>
      </c>
      <c r="B258" s="47" t="b">
        <v>1</v>
      </c>
      <c r="U258" s="36"/>
      <c r="V258" s="36"/>
      <c r="W258" s="9"/>
      <c r="X258" s="8"/>
      <c r="Y258" s="8"/>
      <c r="Z258" s="8"/>
      <c r="AA258" s="8"/>
      <c r="AB258" s="8"/>
      <c r="AC258" s="8"/>
      <c r="AD258" s="8"/>
      <c r="AE258" s="8"/>
      <c r="AG258" s="36"/>
      <c r="AH258" s="36"/>
      <c r="AI258" s="9"/>
      <c r="AJ258" s="8"/>
      <c r="AK258" s="8"/>
      <c r="AL258" s="8"/>
      <c r="AM258" s="8"/>
      <c r="AN258" s="8"/>
      <c r="AO258" s="8"/>
      <c r="AP258" s="8"/>
      <c r="AQ258" s="8"/>
      <c r="AS258" s="36"/>
      <c r="AT258" s="36"/>
      <c r="AU258" s="9"/>
      <c r="AV258" s="8"/>
      <c r="AW258" s="8"/>
      <c r="AX258" s="8"/>
      <c r="AY258" s="8"/>
      <c r="AZ258" s="8"/>
      <c r="BA258" s="8"/>
      <c r="BB258" s="8"/>
      <c r="BC258" s="8"/>
      <c r="CW258" s="8">
        <v>8.6577868852459022E-2</v>
      </c>
      <c r="CX258" s="36">
        <v>53.7</v>
      </c>
      <c r="CY258" s="36">
        <v>56.252152133772967</v>
      </c>
      <c r="CZ258" s="36">
        <v>56.077134499609684</v>
      </c>
      <c r="DA258" s="36">
        <v>6.268812461535032</v>
      </c>
      <c r="DB258" s="36">
        <f ca="1"/>
        <v>61.170589970953131</v>
      </c>
      <c r="DC258" s="36">
        <f ca="1"/>
        <v>58.44499130154712</v>
      </c>
      <c r="DD258" s="36">
        <v>49.20975431631966</v>
      </c>
      <c r="DE258" s="36">
        <f ca="1"/>
        <v>63.034513284704971</v>
      </c>
      <c r="DF258" s="36">
        <v>55.26892312256097</v>
      </c>
    </row>
    <row r="259" spans="1:110" x14ac:dyDescent="0.25">
      <c r="A259" s="45">
        <v>77.599999999999994</v>
      </c>
      <c r="B259" s="47" t="b">
        <v>1</v>
      </c>
      <c r="U259" s="36"/>
      <c r="V259" s="36"/>
      <c r="W259" s="9"/>
      <c r="X259" s="8"/>
      <c r="Y259" s="8"/>
      <c r="Z259" s="8"/>
      <c r="AA259" s="8"/>
      <c r="AB259" s="8"/>
      <c r="AC259" s="8"/>
      <c r="AD259" s="8"/>
      <c r="AE259" s="8"/>
      <c r="AG259" s="36"/>
      <c r="AH259" s="36"/>
      <c r="AI259" s="9"/>
      <c r="AJ259" s="8"/>
      <c r="AK259" s="8"/>
      <c r="AL259" s="8"/>
      <c r="AM259" s="8"/>
      <c r="AN259" s="8"/>
      <c r="AO259" s="8"/>
      <c r="AP259" s="8"/>
      <c r="AQ259" s="8"/>
      <c r="AS259" s="36"/>
      <c r="AT259" s="36"/>
      <c r="AU259" s="9"/>
      <c r="AV259" s="8"/>
      <c r="AW259" s="8"/>
      <c r="AX259" s="8"/>
      <c r="AY259" s="8"/>
      <c r="AZ259" s="8"/>
      <c r="BA259" s="8"/>
      <c r="BB259" s="8"/>
      <c r="BC259" s="8"/>
      <c r="CW259" s="8">
        <v>8.6919398907103831E-2</v>
      </c>
      <c r="CX259" s="36">
        <v>53.8</v>
      </c>
      <c r="CY259" s="36">
        <v>56.272738974978651</v>
      </c>
      <c r="CZ259" s="36">
        <v>56.094963561395211</v>
      </c>
      <c r="DA259" s="36">
        <v>6.2947006187903769</v>
      </c>
      <c r="DB259" s="36">
        <f ca="1"/>
        <v>61.199022659620489</v>
      </c>
      <c r="DC259" s="36">
        <f ca="1"/>
        <v>58.461850271497106</v>
      </c>
      <c r="DD259" s="36">
        <v>49.235296122991812</v>
      </c>
      <c r="DE259" s="36">
        <f ca="1"/>
        <v>63.051935226478285</v>
      </c>
      <c r="DF259" s="36">
        <v>55.291618535760207</v>
      </c>
    </row>
    <row r="260" spans="1:110" x14ac:dyDescent="0.25">
      <c r="A260" s="45">
        <v>71</v>
      </c>
      <c r="B260" s="47" t="b">
        <v>1</v>
      </c>
      <c r="U260" s="36"/>
      <c r="V260" s="36"/>
      <c r="W260" s="9"/>
      <c r="X260" s="8"/>
      <c r="Y260" s="8"/>
      <c r="Z260" s="8"/>
      <c r="AA260" s="8"/>
      <c r="AB260" s="8"/>
      <c r="AC260" s="8"/>
      <c r="AD260" s="8"/>
      <c r="AE260" s="8"/>
      <c r="AG260" s="36"/>
      <c r="AH260" s="36"/>
      <c r="AI260" s="9"/>
      <c r="AJ260" s="8"/>
      <c r="AK260" s="8"/>
      <c r="AL260" s="8"/>
      <c r="AM260" s="8"/>
      <c r="AN260" s="8"/>
      <c r="AO260" s="8"/>
      <c r="AP260" s="8"/>
      <c r="AQ260" s="8"/>
      <c r="AS260" s="36"/>
      <c r="AT260" s="36"/>
      <c r="AU260" s="9"/>
      <c r="AV260" s="8"/>
      <c r="AW260" s="8"/>
      <c r="AX260" s="8"/>
      <c r="AY260" s="8"/>
      <c r="AZ260" s="8"/>
      <c r="BA260" s="8"/>
      <c r="BB260" s="8"/>
      <c r="BC260" s="8"/>
      <c r="CW260" s="8">
        <v>8.7260928961748641E-2</v>
      </c>
      <c r="CX260" s="36">
        <v>53.8</v>
      </c>
      <c r="CY260" s="36">
        <v>56.293265473861823</v>
      </c>
      <c r="CZ260" s="36">
        <v>56.112746007855876</v>
      </c>
      <c r="DA260" s="36">
        <v>6.3205984611028985</v>
      </c>
      <c r="DB260" s="36">
        <f ca="1"/>
        <v>61.227362366574461</v>
      </c>
      <c r="DC260" s="36">
        <f ca="1"/>
        <v>58.478663102738807</v>
      </c>
      <c r="DD260" s="36">
        <v>49.260787798396962</v>
      </c>
      <c r="DE260" s="36">
        <f ca="1"/>
        <v>63.069306645228593</v>
      </c>
      <c r="DF260" s="36">
        <v>55.314257344639223</v>
      </c>
    </row>
    <row r="261" spans="1:110" x14ac:dyDescent="0.25">
      <c r="A261" s="45">
        <v>70</v>
      </c>
      <c r="B261" s="47" t="b">
        <v>1</v>
      </c>
      <c r="U261" s="36"/>
      <c r="V261" s="36"/>
      <c r="W261" s="9"/>
      <c r="X261" s="8"/>
      <c r="Y261" s="8"/>
      <c r="Z261" s="8"/>
      <c r="AA261" s="8"/>
      <c r="AB261" s="8"/>
      <c r="AC261" s="8"/>
      <c r="AD261" s="8"/>
      <c r="AE261" s="8"/>
      <c r="AG261" s="36"/>
      <c r="AH261" s="36"/>
      <c r="AI261" s="9"/>
      <c r="AJ261" s="8"/>
      <c r="AK261" s="8"/>
      <c r="AL261" s="8"/>
      <c r="AM261" s="8"/>
      <c r="AN261" s="8"/>
      <c r="AO261" s="8"/>
      <c r="AP261" s="8"/>
      <c r="AQ261" s="8"/>
      <c r="AS261" s="36"/>
      <c r="AT261" s="36"/>
      <c r="AU261" s="9"/>
      <c r="AV261" s="8"/>
      <c r="AW261" s="8"/>
      <c r="AX261" s="8"/>
      <c r="AY261" s="8"/>
      <c r="AZ261" s="8"/>
      <c r="BA261" s="8"/>
      <c r="BB261" s="8"/>
      <c r="BC261" s="8"/>
      <c r="CW261" s="8">
        <v>8.7602459016393436E-2</v>
      </c>
      <c r="CX261" s="36">
        <v>53.8</v>
      </c>
      <c r="CY261" s="36">
        <v>56.313732077923063</v>
      </c>
      <c r="CZ261" s="36">
        <v>56.130482178932162</v>
      </c>
      <c r="DA261" s="36">
        <v>6.346505995721901</v>
      </c>
      <c r="DB261" s="36">
        <f ca="1"/>
        <v>61.255609783833897</v>
      </c>
      <c r="DC261" s="36">
        <f ca="1"/>
        <v>58.495430133314656</v>
      </c>
      <c r="DD261" s="36">
        <v>49.286229636561536</v>
      </c>
      <c r="DE261" s="36">
        <f ca="1"/>
        <v>63.086627903711474</v>
      </c>
      <c r="DF261" s="36">
        <v>55.336839931689944</v>
      </c>
    </row>
    <row r="262" spans="1:110" x14ac:dyDescent="0.25">
      <c r="A262" s="45">
        <v>69.8</v>
      </c>
      <c r="B262" s="47" t="b">
        <v>1</v>
      </c>
      <c r="U262" s="36"/>
      <c r="V262" s="36"/>
      <c r="W262" s="9"/>
      <c r="X262" s="8"/>
      <c r="Y262" s="8"/>
      <c r="Z262" s="8"/>
      <c r="AA262" s="8"/>
      <c r="AB262" s="8"/>
      <c r="AC262" s="8"/>
      <c r="AD262" s="8"/>
      <c r="AE262" s="8"/>
      <c r="AG262" s="36"/>
      <c r="AH262" s="36"/>
      <c r="AI262" s="9"/>
      <c r="AJ262" s="8"/>
      <c r="AK262" s="8"/>
      <c r="AL262" s="8"/>
      <c r="AM262" s="8"/>
      <c r="AN262" s="8"/>
      <c r="AO262" s="8"/>
      <c r="AP262" s="8"/>
      <c r="AQ262" s="8"/>
      <c r="AS262" s="36"/>
      <c r="AT262" s="36"/>
      <c r="AU262" s="9"/>
      <c r="AV262" s="8"/>
      <c r="AW262" s="8"/>
      <c r="AX262" s="8"/>
      <c r="AY262" s="8"/>
      <c r="AZ262" s="8"/>
      <c r="BA262" s="8"/>
      <c r="BB262" s="8"/>
      <c r="BC262" s="8"/>
      <c r="CW262" s="8">
        <v>8.7943989071038245E-2</v>
      </c>
      <c r="CX262" s="36">
        <v>53.9</v>
      </c>
      <c r="CY262" s="36">
        <v>56.334139229652202</v>
      </c>
      <c r="CZ262" s="36">
        <v>56.148172410824458</v>
      </c>
      <c r="DA262" s="36">
        <v>6.3724232299048298</v>
      </c>
      <c r="DB262" s="36">
        <f ca="1"/>
        <v>61.283765595639551</v>
      </c>
      <c r="DC262" s="36">
        <f ca="1"/>
        <v>58.512151697524949</v>
      </c>
      <c r="DD262" s="36">
        <v>49.311621928648997</v>
      </c>
      <c r="DE262" s="36">
        <f ca="1"/>
        <v>63.103899360695195</v>
      </c>
      <c r="DF262" s="36">
        <v>55.359366675369436</v>
      </c>
    </row>
    <row r="263" spans="1:110" x14ac:dyDescent="0.25">
      <c r="A263" s="45">
        <v>69.400000000000006</v>
      </c>
      <c r="B263" s="47" t="b">
        <v>1</v>
      </c>
      <c r="U263" s="36"/>
      <c r="V263" s="36"/>
      <c r="W263" s="9"/>
      <c r="X263" s="8"/>
      <c r="Y263" s="8"/>
      <c r="Z263" s="8"/>
      <c r="AA263" s="8"/>
      <c r="AB263" s="8"/>
      <c r="AC263" s="8"/>
      <c r="AD263" s="8"/>
      <c r="AE263" s="8"/>
      <c r="AG263" s="36"/>
      <c r="AH263" s="36"/>
      <c r="AI263" s="9"/>
      <c r="AJ263" s="8"/>
      <c r="AK263" s="8"/>
      <c r="AL263" s="8"/>
      <c r="AM263" s="8"/>
      <c r="AN263" s="8"/>
      <c r="AO263" s="8"/>
      <c r="AP263" s="8"/>
      <c r="AQ263" s="8"/>
      <c r="AS263" s="36"/>
      <c r="AT263" s="36"/>
      <c r="AU263" s="9"/>
      <c r="AV263" s="8"/>
      <c r="AW263" s="8"/>
      <c r="AX263" s="8"/>
      <c r="AY263" s="8"/>
      <c r="AZ263" s="8"/>
      <c r="BA263" s="8"/>
      <c r="BB263" s="8"/>
      <c r="BC263" s="8"/>
      <c r="CW263" s="8">
        <v>8.8285519125683054E-2</v>
      </c>
      <c r="CX263" s="36">
        <v>54</v>
      </c>
      <c r="CY263" s="36">
        <v>56.354487366603813</v>
      </c>
      <c r="CZ263" s="36">
        <v>56.165817036048843</v>
      </c>
      <c r="DA263" s="36">
        <v>6.3983501709172597</v>
      </c>
      <c r="DB263" s="36">
        <f ca="1"/>
        <v>61.311830478571316</v>
      </c>
      <c r="DC263" s="36">
        <f ca="1"/>
        <v>58.528828125983743</v>
      </c>
      <c r="DD263" s="36">
        <v>49.336964962998678</v>
      </c>
      <c r="DE263" s="36">
        <f ca="1"/>
        <v>63.121121371019967</v>
      </c>
      <c r="DF263" s="36">
        <v>55.381837950158015</v>
      </c>
    </row>
    <row r="264" spans="1:110" x14ac:dyDescent="0.25">
      <c r="A264" s="45">
        <v>69.400000000000006</v>
      </c>
      <c r="B264" s="47" t="b">
        <v>1</v>
      </c>
      <c r="U264" s="36"/>
      <c r="V264" s="36"/>
      <c r="W264" s="9"/>
      <c r="X264" s="8"/>
      <c r="Y264" s="8"/>
      <c r="Z264" s="8"/>
      <c r="AA264" s="8"/>
      <c r="AB264" s="8"/>
      <c r="AC264" s="8"/>
      <c r="AD264" s="8"/>
      <c r="AE264" s="8"/>
      <c r="AG264" s="36"/>
      <c r="AH264" s="36"/>
      <c r="AI264" s="9"/>
      <c r="AJ264" s="8"/>
      <c r="AK264" s="8"/>
      <c r="AL264" s="8"/>
      <c r="AM264" s="8"/>
      <c r="AN264" s="8"/>
      <c r="AO264" s="8"/>
      <c r="AP264" s="8"/>
      <c r="AQ264" s="8"/>
      <c r="AS264" s="36"/>
      <c r="AT264" s="36"/>
      <c r="AU264" s="9"/>
      <c r="AV264" s="8"/>
      <c r="AW264" s="8"/>
      <c r="AX264" s="8"/>
      <c r="AY264" s="8"/>
      <c r="AZ264" s="8"/>
      <c r="BA264" s="8"/>
      <c r="BB264" s="8"/>
      <c r="BC264" s="8"/>
      <c r="CW264" s="8">
        <v>8.8627049180327863E-2</v>
      </c>
      <c r="CX264" s="36">
        <v>54</v>
      </c>
      <c r="CY264" s="36">
        <v>56.374776921471295</v>
      </c>
      <c r="CZ264" s="36">
        <v>56.183416383491476</v>
      </c>
      <c r="DA264" s="36">
        <v>6.4242868260329544</v>
      </c>
      <c r="DB264" s="36">
        <f ca="1"/>
        <v>61.339805101663366</v>
      </c>
      <c r="DC264" s="36">
        <f ca="1"/>
        <v>58.545459745673796</v>
      </c>
      <c r="DD264" s="36">
        <v>49.362259025164029</v>
      </c>
      <c r="DE264" s="36">
        <f ca="1"/>
        <v>63.138294285656031</v>
      </c>
      <c r="DF264" s="36">
        <v>55.404254126616287</v>
      </c>
    </row>
    <row r="265" spans="1:110" x14ac:dyDescent="0.25">
      <c r="A265" s="45">
        <v>69.5</v>
      </c>
      <c r="B265" s="47" t="b">
        <v>1</v>
      </c>
      <c r="U265" s="36"/>
      <c r="V265" s="36"/>
      <c r="W265" s="9"/>
      <c r="X265" s="8"/>
      <c r="Y265" s="8"/>
      <c r="Z265" s="8"/>
      <c r="AA265" s="8"/>
      <c r="AB265" s="8"/>
      <c r="AC265" s="8"/>
      <c r="AD265" s="8"/>
      <c r="AE265" s="8"/>
      <c r="AG265" s="36"/>
      <c r="AH265" s="36"/>
      <c r="AI265" s="9"/>
      <c r="AJ265" s="8"/>
      <c r="AK265" s="8"/>
      <c r="AL265" s="8"/>
      <c r="AM265" s="8"/>
      <c r="AN265" s="8"/>
      <c r="AO265" s="8"/>
      <c r="AP265" s="8"/>
      <c r="AQ265" s="8"/>
      <c r="AS265" s="36"/>
      <c r="AT265" s="36"/>
      <c r="AU265" s="9"/>
      <c r="AV265" s="8"/>
      <c r="AW265" s="8"/>
      <c r="AX265" s="8"/>
      <c r="AY265" s="8"/>
      <c r="AZ265" s="8"/>
      <c r="BA265" s="8"/>
      <c r="BB265" s="8"/>
      <c r="BC265" s="8"/>
      <c r="CW265" s="8">
        <v>8.8968579234972672E-2</v>
      </c>
      <c r="CX265" s="36">
        <v>54</v>
      </c>
      <c r="CY265" s="36">
        <v>56.395008322159555</v>
      </c>
      <c r="CZ265" s="36">
        <v>56.20097077846237</v>
      </c>
      <c r="DA265" s="36">
        <v>6.4502332025338625</v>
      </c>
      <c r="DB265" s="36">
        <f ca="1"/>
        <v>61.367690126517019</v>
      </c>
      <c r="DC265" s="36">
        <f ca="1"/>
        <v>58.562046880000395</v>
      </c>
      <c r="DD265" s="36">
        <v>49.387504397950124</v>
      </c>
      <c r="DE265" s="36">
        <f ca="1"/>
        <v>63.155418451760653</v>
      </c>
      <c r="DF265" s="36">
        <v>55.426615571441204</v>
      </c>
    </row>
    <row r="266" spans="1:110" x14ac:dyDescent="0.25">
      <c r="A266" s="45">
        <v>69.5</v>
      </c>
      <c r="B266" s="47" t="b">
        <v>1</v>
      </c>
      <c r="U266" s="36"/>
      <c r="V266" s="36"/>
      <c r="W266" s="9"/>
      <c r="X266" s="8"/>
      <c r="Y266" s="8"/>
      <c r="Z266" s="8"/>
      <c r="AA266" s="8"/>
      <c r="AB266" s="8"/>
      <c r="AC266" s="8"/>
      <c r="AD266" s="8"/>
      <c r="AE266" s="8"/>
      <c r="AG266" s="36"/>
      <c r="AH266" s="36"/>
      <c r="AI266" s="9"/>
      <c r="AJ266" s="8"/>
      <c r="AK266" s="8"/>
      <c r="AL266" s="8"/>
      <c r="AM266" s="8"/>
      <c r="AN266" s="8"/>
      <c r="AO266" s="8"/>
      <c r="AP266" s="8"/>
      <c r="AQ266" s="8"/>
      <c r="AS266" s="36"/>
      <c r="AT266" s="36"/>
      <c r="AU266" s="9"/>
      <c r="AV266" s="8"/>
      <c r="AW266" s="8"/>
      <c r="AX266" s="8"/>
      <c r="AY266" s="8"/>
      <c r="AZ266" s="8"/>
      <c r="BA266" s="8"/>
      <c r="BB266" s="8"/>
      <c r="BC266" s="8"/>
      <c r="CW266" s="8">
        <v>8.9310109289617481E-2</v>
      </c>
      <c r="CX266" s="36">
        <v>54</v>
      </c>
      <c r="CY266" s="36">
        <v>56.415181991856414</v>
      </c>
      <c r="CZ266" s="36">
        <v>56.218480542748168</v>
      </c>
      <c r="DA266" s="36">
        <v>6.4761893077100945</v>
      </c>
      <c r="DB266" s="36">
        <f ca="1"/>
        <v>61.395486207411473</v>
      </c>
      <c r="DC266" s="36">
        <f ca="1"/>
        <v>58.578589848844281</v>
      </c>
      <c r="DD266" s="36">
        <v>49.412701361450544</v>
      </c>
      <c r="DE266" s="36">
        <f ca="1"/>
        <v>63.172494212734136</v>
      </c>
      <c r="DF266" s="36">
        <v>55.448922647521016</v>
      </c>
    </row>
    <row r="267" spans="1:110" x14ac:dyDescent="0.25">
      <c r="A267" s="45">
        <v>69.599999999999994</v>
      </c>
      <c r="B267" s="47" t="b">
        <v>1</v>
      </c>
      <c r="U267" s="36"/>
      <c r="V267" s="36"/>
      <c r="W267" s="9"/>
      <c r="X267" s="8"/>
      <c r="Y267" s="8"/>
      <c r="Z267" s="8"/>
      <c r="AA267" s="8"/>
      <c r="AB267" s="8"/>
      <c r="AC267" s="8"/>
      <c r="AD267" s="8"/>
      <c r="AE267" s="8"/>
      <c r="AG267" s="36"/>
      <c r="AH267" s="36"/>
      <c r="AI267" s="9"/>
      <c r="AJ267" s="8"/>
      <c r="AK267" s="8"/>
      <c r="AL267" s="8"/>
      <c r="AM267" s="8"/>
      <c r="AN267" s="8"/>
      <c r="AO267" s="8"/>
      <c r="AP267" s="8"/>
      <c r="AQ267" s="8"/>
      <c r="AS267" s="36"/>
      <c r="AT267" s="36"/>
      <c r="AU267" s="9"/>
      <c r="AV267" s="8"/>
      <c r="AW267" s="8"/>
      <c r="AX267" s="8"/>
      <c r="AY267" s="8"/>
      <c r="AZ267" s="8"/>
      <c r="BA267" s="8"/>
      <c r="BB267" s="8"/>
      <c r="BC267" s="8"/>
      <c r="CW267" s="8">
        <v>8.9651639344262291E-2</v>
      </c>
      <c r="CX267" s="36">
        <v>54</v>
      </c>
      <c r="CY267" s="36">
        <v>56.435298349102524</v>
      </c>
      <c r="CZ267" s="36">
        <v>56.235945994663503</v>
      </c>
      <c r="DA267" s="36">
        <v>6.5021551488599956</v>
      </c>
      <c r="DB267" s="36">
        <f ca="1"/>
        <v>61.423193991412653</v>
      </c>
      <c r="DC267" s="36">
        <f ca="1"/>
        <v>58.595088968613503</v>
      </c>
      <c r="DD267" s="36">
        <v>49.43785019308369</v>
      </c>
      <c r="DE267" s="36">
        <f ca="1"/>
        <v>63.189521908274742</v>
      </c>
      <c r="DF267" s="36">
        <v>55.471175713989375</v>
      </c>
    </row>
    <row r="268" spans="1:110" x14ac:dyDescent="0.25">
      <c r="A268" s="45">
        <v>69.599999999999994</v>
      </c>
      <c r="B268" s="47" t="b">
        <v>1</v>
      </c>
      <c r="U268" s="36"/>
      <c r="V268" s="36"/>
      <c r="W268" s="9"/>
      <c r="X268" s="8"/>
      <c r="Y268" s="8"/>
      <c r="Z268" s="8"/>
      <c r="AA268" s="8"/>
      <c r="AB268" s="8"/>
      <c r="AC268" s="8"/>
      <c r="AD268" s="8"/>
      <c r="AE268" s="8"/>
      <c r="AG268" s="36"/>
      <c r="AH268" s="36"/>
      <c r="AI268" s="9"/>
      <c r="AJ268" s="8"/>
      <c r="AK268" s="8"/>
      <c r="AL268" s="8"/>
      <c r="AM268" s="8"/>
      <c r="AN268" s="8"/>
      <c r="AO268" s="8"/>
      <c r="AP268" s="8"/>
      <c r="AQ268" s="8"/>
      <c r="AS268" s="36"/>
      <c r="AT268" s="36"/>
      <c r="AU268" s="9"/>
      <c r="AV268" s="8"/>
      <c r="AW268" s="8"/>
      <c r="AX268" s="8"/>
      <c r="AY268" s="8"/>
      <c r="AZ268" s="8"/>
      <c r="BA268" s="8"/>
      <c r="BB268" s="8"/>
      <c r="BC268" s="8"/>
      <c r="CW268" s="8">
        <v>8.99931693989071E-2</v>
      </c>
      <c r="CX268" s="36">
        <v>54</v>
      </c>
      <c r="CY268" s="36">
        <v>56.455357807860096</v>
      </c>
      <c r="CZ268" s="36">
        <v>56.253367449102015</v>
      </c>
      <c r="DA268" s="36">
        <v>6.5281307332900989</v>
      </c>
      <c r="DB268" s="36">
        <f ca="1"/>
        <v>61.450814118479741</v>
      </c>
      <c r="DC268" s="36">
        <f ca="1"/>
        <v>58.611544552294362</v>
      </c>
      <c r="DD268" s="36">
        <v>49.462951167628347</v>
      </c>
      <c r="DE268" s="36">
        <f ca="1"/>
        <v>63.206501874432583</v>
      </c>
      <c r="DF268" s="36">
        <v>55.493375126278323</v>
      </c>
    </row>
    <row r="269" spans="1:110" x14ac:dyDescent="0.25">
      <c r="A269" s="45">
        <v>69.400000000000006</v>
      </c>
      <c r="B269" s="47" t="b">
        <v>1</v>
      </c>
      <c r="U269" s="36"/>
      <c r="V269" s="36"/>
      <c r="W269" s="9"/>
      <c r="X269" s="8"/>
      <c r="Y269" s="8"/>
      <c r="Z269" s="8"/>
      <c r="AA269" s="8"/>
      <c r="AB269" s="8"/>
      <c r="AC269" s="8"/>
      <c r="AD269" s="8"/>
      <c r="AE269" s="8"/>
      <c r="AG269" s="36"/>
      <c r="AH269" s="36"/>
      <c r="AI269" s="9"/>
      <c r="AJ269" s="8"/>
      <c r="AK269" s="8"/>
      <c r="AL269" s="8"/>
      <c r="AM269" s="8"/>
      <c r="AN269" s="8"/>
      <c r="AO269" s="8"/>
      <c r="AP269" s="8"/>
      <c r="AQ269" s="8"/>
      <c r="AS269" s="36"/>
      <c r="AT269" s="36"/>
      <c r="AU269" s="9"/>
      <c r="AV269" s="8"/>
      <c r="AW269" s="8"/>
      <c r="AX269" s="8"/>
      <c r="AY269" s="8"/>
      <c r="AZ269" s="8"/>
      <c r="BA269" s="8"/>
      <c r="BB269" s="8"/>
      <c r="BC269" s="8"/>
      <c r="CW269" s="8">
        <v>9.0334699453551909E-2</v>
      </c>
      <c r="CX269" s="36">
        <v>54</v>
      </c>
      <c r="CY269" s="36">
        <v>56.475360777580391</v>
      </c>
      <c r="CZ269" s="36">
        <v>56.270745217585855</v>
      </c>
      <c r="DA269" s="36">
        <v>6.5541160683151878</v>
      </c>
      <c r="DB269" s="36">
        <f ca="1"/>
        <v>61.478347221570033</v>
      </c>
      <c r="DC269" s="36">
        <f ca="1"/>
        <v>58.627956909501393</v>
      </c>
      <c r="DD269" s="36">
        <v>49.488004557258748</v>
      </c>
      <c r="DE269" s="36">
        <f ca="1"/>
        <v>63.223434443662605</v>
      </c>
      <c r="DF269" s="36">
        <v>55.515521236170429</v>
      </c>
    </row>
    <row r="270" spans="1:110" x14ac:dyDescent="0.25">
      <c r="A270" s="45">
        <v>69</v>
      </c>
      <c r="B270" s="47" t="b">
        <v>1</v>
      </c>
      <c r="U270" s="36"/>
      <c r="V270" s="36"/>
      <c r="W270" s="9"/>
      <c r="X270" s="8"/>
      <c r="Y270" s="8"/>
      <c r="Z270" s="8"/>
      <c r="AA270" s="8"/>
      <c r="AB270" s="8"/>
      <c r="AC270" s="8"/>
      <c r="AD270" s="8"/>
      <c r="AE270" s="8"/>
      <c r="AG270" s="36"/>
      <c r="AH270" s="36"/>
      <c r="AI270" s="9"/>
      <c r="AJ270" s="8"/>
      <c r="AK270" s="8"/>
      <c r="AL270" s="8"/>
      <c r="AM270" s="8"/>
      <c r="AN270" s="8"/>
      <c r="AO270" s="8"/>
      <c r="AP270" s="8"/>
      <c r="AQ270" s="8"/>
      <c r="AS270" s="36"/>
      <c r="AT270" s="36"/>
      <c r="AU270" s="9"/>
      <c r="AV270" s="8"/>
      <c r="AW270" s="8"/>
      <c r="AX270" s="8"/>
      <c r="AY270" s="8"/>
      <c r="AZ270" s="8"/>
      <c r="BA270" s="8"/>
      <c r="BB270" s="8"/>
      <c r="BC270" s="8"/>
      <c r="CW270" s="8">
        <v>9.0676229508196718E-2</v>
      </c>
      <c r="CX270" s="36">
        <v>54</v>
      </c>
      <c r="CY270" s="36">
        <v>56.49530766326977</v>
      </c>
      <c r="CZ270" s="36">
        <v>56.288079608314845</v>
      </c>
      <c r="DA270" s="36">
        <v>6.5801111612582845</v>
      </c>
      <c r="DB270" s="36">
        <f ca="1"/>
        <v>61.50579392674166</v>
      </c>
      <c r="DC270" s="36">
        <f ca="1"/>
        <v>58.644326346526455</v>
      </c>
      <c r="DD270" s="36">
        <v>49.513010631579029</v>
      </c>
      <c r="DE270" s="36">
        <f ca="1"/>
        <v>63.240319944876532</v>
      </c>
      <c r="DF270" s="36">
        <v>55.537614391849942</v>
      </c>
    </row>
    <row r="271" spans="1:110" x14ac:dyDescent="0.25">
      <c r="A271" s="45">
        <v>68.7</v>
      </c>
      <c r="B271" s="47" t="b">
        <v>1</v>
      </c>
      <c r="U271" s="36"/>
      <c r="V271" s="36"/>
      <c r="W271" s="9"/>
      <c r="X271" s="8"/>
      <c r="Y271" s="8"/>
      <c r="Z271" s="8"/>
      <c r="AA271" s="8"/>
      <c r="AB271" s="8"/>
      <c r="AC271" s="8"/>
      <c r="AD271" s="8"/>
      <c r="AE271" s="8"/>
      <c r="AG271" s="36"/>
      <c r="AH271" s="36"/>
      <c r="AI271" s="9"/>
      <c r="AJ271" s="8"/>
      <c r="AK271" s="8"/>
      <c r="AL271" s="8"/>
      <c r="AM271" s="8"/>
      <c r="AN271" s="8"/>
      <c r="AO271" s="8"/>
      <c r="AP271" s="8"/>
      <c r="AQ271" s="8"/>
      <c r="AS271" s="36"/>
      <c r="AT271" s="36"/>
      <c r="AU271" s="9"/>
      <c r="AV271" s="8"/>
      <c r="AW271" s="8"/>
      <c r="AX271" s="8"/>
      <c r="AY271" s="8"/>
      <c r="AZ271" s="8"/>
      <c r="BA271" s="8"/>
      <c r="BB271" s="8"/>
      <c r="BC271" s="8"/>
      <c r="CW271" s="8">
        <v>9.1017759562841527E-2</v>
      </c>
      <c r="CX271" s="36">
        <v>54</v>
      </c>
      <c r="CY271" s="36">
        <v>56.515198865554787</v>
      </c>
      <c r="CZ271" s="36">
        <v>56.305370926214167</v>
      </c>
      <c r="DA271" s="36">
        <v>6.606116019450643</v>
      </c>
      <c r="DB271" s="36">
        <f ca="1"/>
        <v>61.53315485325448</v>
      </c>
      <c r="DC271" s="36">
        <f ca="1"/>
        <v>58.660653166386894</v>
      </c>
      <c r="DD271" s="36">
        <v>49.537969657657023</v>
      </c>
      <c r="DE271" s="36">
        <f ca="1"/>
        <v>63.257158703493872</v>
      </c>
      <c r="DF271" s="36">
        <v>55.559654937953056</v>
      </c>
    </row>
    <row r="272" spans="1:110" x14ac:dyDescent="0.25">
      <c r="A272" s="45">
        <v>68.400000000000006</v>
      </c>
      <c r="B272" s="47" t="b">
        <v>1</v>
      </c>
      <c r="U272" s="36"/>
      <c r="V272" s="36"/>
      <c r="W272" s="9"/>
      <c r="X272" s="8"/>
      <c r="Y272" s="8"/>
      <c r="Z272" s="8"/>
      <c r="AA272" s="8"/>
      <c r="AB272" s="8"/>
      <c r="AC272" s="8"/>
      <c r="AD272" s="8"/>
      <c r="AE272" s="8"/>
      <c r="AG272" s="36"/>
      <c r="AH272" s="36"/>
      <c r="AI272" s="9"/>
      <c r="AJ272" s="8"/>
      <c r="AK272" s="8"/>
      <c r="AL272" s="8"/>
      <c r="AM272" s="8"/>
      <c r="AN272" s="8"/>
      <c r="AO272" s="8"/>
      <c r="AP272" s="8"/>
      <c r="AQ272" s="8"/>
      <c r="AS272" s="36"/>
      <c r="AT272" s="36"/>
      <c r="AU272" s="9"/>
      <c r="AV272" s="8"/>
      <c r="AW272" s="8"/>
      <c r="AX272" s="8"/>
      <c r="AY272" s="8"/>
      <c r="AZ272" s="8"/>
      <c r="BA272" s="8"/>
      <c r="BB272" s="8"/>
      <c r="BC272" s="8"/>
      <c r="CW272" s="8">
        <v>9.1359289617486336E-2</v>
      </c>
      <c r="CX272" s="36">
        <v>54.1</v>
      </c>
      <c r="CY272" s="36">
        <v>56.53503478074586</v>
      </c>
      <c r="CZ272" s="36">
        <v>56.322619472981643</v>
      </c>
      <c r="DA272" s="36">
        <v>6.6321306502318045</v>
      </c>
      <c r="DB272" s="36">
        <f ca="1"/>
        <v>61.560430613669155</v>
      </c>
      <c r="DC272" s="36">
        <f ca="1"/>
        <v>58.676937668872853</v>
      </c>
      <c r="DD272" s="36">
        <v>49.56288190005759</v>
      </c>
      <c r="DE272" s="36">
        <f ca="1"/>
        <v>63.273951041492097</v>
      </c>
      <c r="DF272" s="36">
        <v>55.581643215617333</v>
      </c>
    </row>
    <row r="273" spans="1:110" x14ac:dyDescent="0.25">
      <c r="A273" s="45">
        <v>68.5</v>
      </c>
      <c r="B273" s="47" t="b">
        <v>1</v>
      </c>
      <c r="U273" s="36"/>
      <c r="V273" s="36"/>
      <c r="W273" s="9"/>
      <c r="X273" s="8"/>
      <c r="Y273" s="8"/>
      <c r="Z273" s="8"/>
      <c r="AA273" s="8"/>
      <c r="AB273" s="8"/>
      <c r="AC273" s="8"/>
      <c r="AD273" s="8"/>
      <c r="AE273" s="8"/>
      <c r="AG273" s="36"/>
      <c r="AH273" s="36"/>
      <c r="AI273" s="9"/>
      <c r="AJ273" s="8"/>
      <c r="AK273" s="8"/>
      <c r="AL273" s="8"/>
      <c r="AM273" s="8"/>
      <c r="AN273" s="8"/>
      <c r="AO273" s="8"/>
      <c r="AP273" s="8"/>
      <c r="AQ273" s="8"/>
      <c r="AS273" s="36"/>
      <c r="AT273" s="36"/>
      <c r="AU273" s="9"/>
      <c r="AV273" s="8"/>
      <c r="AW273" s="8"/>
      <c r="AX273" s="8"/>
      <c r="AY273" s="8"/>
      <c r="AZ273" s="8"/>
      <c r="BA273" s="8"/>
      <c r="BB273" s="8"/>
      <c r="BC273" s="8"/>
      <c r="CW273" s="8">
        <v>9.1700819672131145E-2</v>
      </c>
      <c r="CX273" s="36">
        <v>54.1</v>
      </c>
      <c r="CY273" s="36">
        <v>56.554815800900023</v>
      </c>
      <c r="CZ273" s="36">
        <v>56.339825547134055</v>
      </c>
      <c r="DA273" s="36">
        <v>6.6581550609495874</v>
      </c>
      <c r="DB273" s="36">
        <f ca="1"/>
        <v>61.587621813944409</v>
      </c>
      <c r="DC273" s="36">
        <f ca="1"/>
        <v>58.693180150593726</v>
      </c>
      <c r="DD273" s="36">
        <v>49.587747620875305</v>
      </c>
      <c r="DE273" s="36">
        <f ca="1"/>
        <v>63.290697277455756</v>
      </c>
      <c r="DF273" s="36">
        <v>55.603579562530179</v>
      </c>
    </row>
    <row r="274" spans="1:110" x14ac:dyDescent="0.25">
      <c r="A274" s="45">
        <v>68.2</v>
      </c>
      <c r="B274" s="47" t="b">
        <v>1</v>
      </c>
      <c r="U274" s="36"/>
      <c r="V274" s="36"/>
      <c r="W274" s="9"/>
      <c r="X274" s="8"/>
      <c r="Y274" s="8"/>
      <c r="Z274" s="8"/>
      <c r="AA274" s="8"/>
      <c r="AB274" s="8"/>
      <c r="AC274" s="8"/>
      <c r="AD274" s="8"/>
      <c r="AE274" s="8"/>
      <c r="AG274" s="36"/>
      <c r="AH274" s="36"/>
      <c r="AI274" s="9"/>
      <c r="AJ274" s="8"/>
      <c r="AK274" s="8"/>
      <c r="AL274" s="8"/>
      <c r="AM274" s="8"/>
      <c r="AN274" s="8"/>
      <c r="AO274" s="8"/>
      <c r="AP274" s="8"/>
      <c r="AQ274" s="8"/>
      <c r="AS274" s="36"/>
      <c r="AT274" s="36"/>
      <c r="AU274" s="9"/>
      <c r="AV274" s="8"/>
      <c r="AW274" s="8"/>
      <c r="AX274" s="8"/>
      <c r="AY274" s="8"/>
      <c r="AZ274" s="8"/>
      <c r="BA274" s="8"/>
      <c r="BB274" s="8"/>
      <c r="BC274" s="8"/>
      <c r="CW274" s="8">
        <v>9.2042349726775954E-2</v>
      </c>
      <c r="CX274" s="36">
        <v>54.1</v>
      </c>
      <c r="CY274" s="36">
        <v>56.574542313882191</v>
      </c>
      <c r="CZ274" s="36">
        <v>56.356989444052246</v>
      </c>
      <c r="DA274" s="36">
        <v>6.6841892589600782</v>
      </c>
      <c r="DB274" s="36">
        <f ca="1"/>
        <v>61.614729053532429</v>
      </c>
      <c r="DC274" s="36">
        <f ca="1"/>
        <v>58.709380905023743</v>
      </c>
      <c r="DD274" s="36">
        <v>49.612567079766634</v>
      </c>
      <c r="DE274" s="36">
        <f ca="1"/>
        <v>63.307397726624835</v>
      </c>
      <c r="DF274" s="36">
        <v>55.625464312976504</v>
      </c>
    </row>
    <row r="275" spans="1:110" x14ac:dyDescent="0.25">
      <c r="A275" s="45">
        <v>68.3</v>
      </c>
      <c r="B275" s="47" t="b">
        <v>1</v>
      </c>
      <c r="U275" s="36"/>
      <c r="V275" s="36"/>
      <c r="W275" s="9"/>
      <c r="X275" s="8"/>
      <c r="Y275" s="8"/>
      <c r="Z275" s="8"/>
      <c r="AA275" s="8"/>
      <c r="AB275" s="8"/>
      <c r="AC275" s="8"/>
      <c r="AD275" s="8"/>
      <c r="AE275" s="8"/>
      <c r="AG275" s="36"/>
      <c r="AH275" s="36"/>
      <c r="AI275" s="9"/>
      <c r="AJ275" s="8"/>
      <c r="AK275" s="8"/>
      <c r="AL275" s="8"/>
      <c r="AM275" s="8"/>
      <c r="AN275" s="8"/>
      <c r="AO275" s="8"/>
      <c r="AP275" s="8"/>
      <c r="AQ275" s="8"/>
      <c r="AS275" s="36"/>
      <c r="AT275" s="36"/>
      <c r="AU275" s="9"/>
      <c r="AV275" s="8"/>
      <c r="AW275" s="8"/>
      <c r="AX275" s="8"/>
      <c r="AY275" s="8"/>
      <c r="AZ275" s="8"/>
      <c r="BA275" s="8"/>
      <c r="BB275" s="8"/>
      <c r="BC275" s="8"/>
      <c r="CW275" s="8">
        <v>9.2383879781420764E-2</v>
      </c>
      <c r="CX275" s="36">
        <v>54.1</v>
      </c>
      <c r="CY275" s="36">
        <v>56.594214703425727</v>
      </c>
      <c r="CZ275" s="36">
        <v>56.374111456026156</v>
      </c>
      <c r="DA275" s="36">
        <v>6.710233251627689</v>
      </c>
      <c r="DB275" s="36">
        <f ca="1"/>
        <v>61.641752925472687</v>
      </c>
      <c r="DC275" s="36">
        <f ca="1"/>
        <v>58.725540222546776</v>
      </c>
      <c r="DD275" s="36">
        <v>49.637340533981586</v>
      </c>
      <c r="DE275" s="36">
        <f ca="1"/>
        <v>63.324052700942204</v>
      </c>
      <c r="DF275" s="36">
        <v>55.647297797885557</v>
      </c>
    </row>
    <row r="276" spans="1:110" x14ac:dyDescent="0.25">
      <c r="A276" s="45">
        <v>60</v>
      </c>
      <c r="B276" s="47" t="b">
        <v>1</v>
      </c>
      <c r="U276" s="36"/>
      <c r="V276" s="36"/>
      <c r="W276" s="9"/>
      <c r="X276" s="8"/>
      <c r="Y276" s="8"/>
      <c r="Z276" s="8"/>
      <c r="AA276" s="8"/>
      <c r="AB276" s="8"/>
      <c r="AC276" s="8"/>
      <c r="AD276" s="8"/>
      <c r="AE276" s="8"/>
      <c r="AG276" s="36"/>
      <c r="AH276" s="36"/>
      <c r="AI276" s="9"/>
      <c r="AJ276" s="8"/>
      <c r="AK276" s="8"/>
      <c r="AL276" s="8"/>
      <c r="AM276" s="8"/>
      <c r="AN276" s="8"/>
      <c r="AO276" s="8"/>
      <c r="AP276" s="8"/>
      <c r="AQ276" s="8"/>
      <c r="AS276" s="36"/>
      <c r="AT276" s="36"/>
      <c r="AU276" s="9"/>
      <c r="AV276" s="8"/>
      <c r="AW276" s="8"/>
      <c r="AX276" s="8"/>
      <c r="AY276" s="8"/>
      <c r="AZ276" s="8"/>
      <c r="BA276" s="8"/>
      <c r="BB276" s="8"/>
      <c r="BC276" s="8"/>
      <c r="CW276" s="8">
        <v>9.2725409836065573E-2</v>
      </c>
      <c r="CX276" s="36">
        <v>54.1</v>
      </c>
      <c r="CY276" s="36">
        <v>56.613833349191594</v>
      </c>
      <c r="CZ276" s="36">
        <v>56.391191872298364</v>
      </c>
      <c r="DA276" s="36">
        <v>6.7362870463251472</v>
      </c>
      <c r="DB276" s="36">
        <f ca="1"/>
        <v>61.66869401648399</v>
      </c>
      <c r="DC276" s="36">
        <f ca="1"/>
        <v>58.741658390500277</v>
      </c>
      <c r="DD276" s="36">
        <v>49.662068238394809</v>
      </c>
      <c r="DE276" s="36">
        <f ca="1"/>
        <v>63.340662509100227</v>
      </c>
      <c r="DF276" s="36">
        <v>55.66908034487696</v>
      </c>
    </row>
    <row r="277" spans="1:110" x14ac:dyDescent="0.25">
      <c r="A277" s="45">
        <v>59.7</v>
      </c>
      <c r="B277" s="47" t="b">
        <v>1</v>
      </c>
      <c r="U277" s="36"/>
      <c r="V277" s="36"/>
      <c r="W277" s="9"/>
      <c r="X277" s="8"/>
      <c r="Y277" s="8"/>
      <c r="Z277" s="8"/>
      <c r="AA277" s="8"/>
      <c r="AB277" s="8"/>
      <c r="AC277" s="8"/>
      <c r="AD277" s="8"/>
      <c r="AE277" s="8"/>
      <c r="AG277" s="36"/>
      <c r="AH277" s="36"/>
      <c r="AI277" s="9"/>
      <c r="AJ277" s="8"/>
      <c r="AK277" s="8"/>
      <c r="AL277" s="8"/>
      <c r="AM277" s="8"/>
      <c r="AN277" s="8"/>
      <c r="AO277" s="8"/>
      <c r="AP277" s="8"/>
      <c r="AQ277" s="8"/>
      <c r="AS277" s="36"/>
      <c r="AT277" s="36"/>
      <c r="AU277" s="9"/>
      <c r="AV277" s="8"/>
      <c r="AW277" s="8"/>
      <c r="AX277" s="8"/>
      <c r="AY277" s="8"/>
      <c r="AZ277" s="8"/>
      <c r="BA277" s="8"/>
      <c r="BB277" s="8"/>
      <c r="BC277" s="8"/>
      <c r="CW277" s="8">
        <v>9.3066939890710382E-2</v>
      </c>
      <c r="CX277" s="36">
        <v>54.2</v>
      </c>
      <c r="CY277" s="36">
        <v>56.633398626826555</v>
      </c>
      <c r="CZ277" s="36">
        <v>56.40823097910711</v>
      </c>
      <c r="DA277" s="36">
        <v>6.7623506504334836</v>
      </c>
      <c r="DB277" s="36">
        <f ca="1"/>
        <v>61.695552907054818</v>
      </c>
      <c r="DC277" s="36">
        <f ca="1"/>
        <v>58.757735693218535</v>
      </c>
      <c r="DD277" s="36">
        <v>49.686750445536177</v>
      </c>
      <c r="DE277" s="36">
        <f ca="1"/>
        <v>63.357227456586521</v>
      </c>
      <c r="DF277" s="36">
        <v>55.690812278305884</v>
      </c>
    </row>
    <row r="278" spans="1:110" x14ac:dyDescent="0.25">
      <c r="A278" s="45">
        <v>59.5</v>
      </c>
      <c r="B278" s="47" t="b">
        <v>1</v>
      </c>
      <c r="U278" s="36"/>
      <c r="V278" s="36"/>
      <c r="W278" s="9"/>
      <c r="X278" s="8"/>
      <c r="Y278" s="8"/>
      <c r="Z278" s="8"/>
      <c r="AA278" s="8"/>
      <c r="AB278" s="8"/>
      <c r="AC278" s="8"/>
      <c r="AD278" s="8"/>
      <c r="AE278" s="8"/>
      <c r="AG278" s="36"/>
      <c r="AH278" s="36"/>
      <c r="AI278" s="9"/>
      <c r="AJ278" s="8"/>
      <c r="AK278" s="8"/>
      <c r="AL278" s="8"/>
      <c r="AM278" s="8"/>
      <c r="AN278" s="8"/>
      <c r="AO278" s="8"/>
      <c r="AP278" s="8"/>
      <c r="AQ278" s="8"/>
      <c r="AS278" s="36"/>
      <c r="AT278" s="36"/>
      <c r="AU278" s="9"/>
      <c r="AV278" s="8"/>
      <c r="AW278" s="8"/>
      <c r="AX278" s="8"/>
      <c r="AY278" s="8"/>
      <c r="AZ278" s="8"/>
      <c r="BA278" s="8"/>
      <c r="BB278" s="8"/>
      <c r="BC278" s="8"/>
      <c r="CW278" s="8">
        <v>9.3408469945355191E-2</v>
      </c>
      <c r="CX278" s="36">
        <v>54.2</v>
      </c>
      <c r="CY278" s="36">
        <v>56.652910908020417</v>
      </c>
      <c r="CZ278" s="36">
        <v>56.42522905972875</v>
      </c>
      <c r="DA278" s="36">
        <v>6.7884240713421002</v>
      </c>
      <c r="DB278" s="36">
        <f ca="1"/>
        <v>61.722330171532171</v>
      </c>
      <c r="DC278" s="36">
        <f ca="1"/>
        <v>58.77377241207504</v>
      </c>
      <c r="DD278" s="36">
        <v>49.711387405620876</v>
      </c>
      <c r="DE278" s="36">
        <f ca="1"/>
        <v>63.373747845728943</v>
      </c>
      <c r="DF278" s="36">
        <v>55.712493919307505</v>
      </c>
    </row>
    <row r="279" spans="1:110" x14ac:dyDescent="0.25">
      <c r="A279" s="45">
        <v>59.3</v>
      </c>
      <c r="B279" s="47" t="b">
        <v>1</v>
      </c>
      <c r="U279" s="36"/>
      <c r="V279" s="36"/>
      <c r="W279" s="9"/>
      <c r="X279" s="8"/>
      <c r="Y279" s="8"/>
      <c r="Z279" s="8"/>
      <c r="AA279" s="8"/>
      <c r="AB279" s="8"/>
      <c r="AC279" s="8"/>
      <c r="AD279" s="8"/>
      <c r="AE279" s="8"/>
      <c r="AG279" s="36"/>
      <c r="AH279" s="36"/>
      <c r="AI279" s="9"/>
      <c r="AJ279" s="8"/>
      <c r="AK279" s="8"/>
      <c r="AL279" s="8"/>
      <c r="AM279" s="8"/>
      <c r="AN279" s="8"/>
      <c r="AO279" s="8"/>
      <c r="AP279" s="8"/>
      <c r="AQ279" s="8"/>
      <c r="AS279" s="36"/>
      <c r="AT279" s="36"/>
      <c r="AU279" s="9"/>
      <c r="AV279" s="8"/>
      <c r="AW279" s="8"/>
      <c r="AX279" s="8"/>
      <c r="AY279" s="8"/>
      <c r="AZ279" s="8"/>
      <c r="BA279" s="8"/>
      <c r="BB279" s="8"/>
      <c r="BC279" s="8"/>
      <c r="CW279" s="8">
        <v>9.375E-2</v>
      </c>
      <c r="CX279" s="36">
        <v>54.3</v>
      </c>
      <c r="CY279" s="36">
        <v>56.672370560562044</v>
      </c>
      <c r="CZ279" s="36">
        <v>56.442186394519055</v>
      </c>
      <c r="DA279" s="36">
        <v>6.8145073164487213</v>
      </c>
      <c r="DB279" s="36">
        <f ca="1"/>
        <v>61.749026378208718</v>
      </c>
      <c r="DC279" s="36">
        <f ca="1"/>
        <v>58.789768825524199</v>
      </c>
      <c r="DD279" s="36">
        <v>49.735979366579031</v>
      </c>
      <c r="DE279" s="36">
        <f ca="1"/>
        <v>63.39022397573973</v>
      </c>
      <c r="DF279" s="36">
        <v>55.734125585840644</v>
      </c>
    </row>
    <row r="280" spans="1:110" x14ac:dyDescent="0.25">
      <c r="A280" s="45">
        <v>59.1</v>
      </c>
      <c r="B280" s="47" t="b">
        <v>1</v>
      </c>
      <c r="U280" s="36"/>
      <c r="V280" s="36"/>
      <c r="W280" s="9"/>
      <c r="X280" s="8"/>
      <c r="Y280" s="8"/>
      <c r="Z280" s="8"/>
      <c r="AA280" s="8"/>
      <c r="AB280" s="8"/>
      <c r="AC280" s="8"/>
      <c r="AD280" s="8"/>
      <c r="AE280" s="8"/>
      <c r="AG280" s="36"/>
      <c r="AH280" s="36"/>
      <c r="AI280" s="9"/>
      <c r="AJ280" s="8"/>
      <c r="AK280" s="8"/>
      <c r="AL280" s="8"/>
      <c r="AM280" s="8"/>
      <c r="AN280" s="8"/>
      <c r="AO280" s="8"/>
      <c r="AP280" s="8"/>
      <c r="AQ280" s="8"/>
      <c r="AS280" s="36"/>
      <c r="AT280" s="36"/>
      <c r="AU280" s="9"/>
      <c r="AV280" s="8"/>
      <c r="AW280" s="8"/>
      <c r="AX280" s="8"/>
      <c r="AY280" s="8"/>
      <c r="AZ280" s="8"/>
      <c r="BA280" s="8"/>
      <c r="BB280" s="8"/>
      <c r="BC280" s="8"/>
      <c r="CW280" s="8">
        <v>9.4091530054644809E-2</v>
      </c>
      <c r="CX280" s="36">
        <v>54.3</v>
      </c>
      <c r="CY280" s="36">
        <v>56.69177794839463</v>
      </c>
      <c r="CZ280" s="36">
        <v>56.459103260954173</v>
      </c>
      <c r="DA280" s="36">
        <v>6.8406003931594599</v>
      </c>
      <c r="DB280" s="36">
        <f ca="1"/>
        <v>61.775642089408471</v>
      </c>
      <c r="DC280" s="36">
        <f ca="1"/>
        <v>58.805725209142238</v>
      </c>
      <c r="DD280" s="36">
        <v>49.760526574084786</v>
      </c>
      <c r="DE280" s="36">
        <f ca="1"/>
        <v>63.406656142758948</v>
      </c>
      <c r="DF280" s="36">
        <v>55.755707592730772</v>
      </c>
    </row>
    <row r="281" spans="1:110" x14ac:dyDescent="0.25">
      <c r="A281" s="45">
        <v>58.7</v>
      </c>
      <c r="B281" s="47" t="b">
        <v>1</v>
      </c>
      <c r="U281" s="36"/>
      <c r="V281" s="36"/>
      <c r="W281" s="9"/>
      <c r="X281" s="8"/>
      <c r="Y281" s="8"/>
      <c r="Z281" s="8"/>
      <c r="AA281" s="8"/>
      <c r="AB281" s="8"/>
      <c r="AC281" s="8"/>
      <c r="AD281" s="8"/>
      <c r="AE281" s="8"/>
      <c r="AG281" s="36"/>
      <c r="AH281" s="36"/>
      <c r="AI281" s="9"/>
      <c r="AJ281" s="8"/>
      <c r="AK281" s="8"/>
      <c r="AL281" s="8"/>
      <c r="AM281" s="8"/>
      <c r="AN281" s="8"/>
      <c r="AO281" s="8"/>
      <c r="AP281" s="8"/>
      <c r="AQ281" s="8"/>
      <c r="AS281" s="36"/>
      <c r="AT281" s="36"/>
      <c r="AU281" s="9"/>
      <c r="AV281" s="8"/>
      <c r="AW281" s="8"/>
      <c r="AX281" s="8"/>
      <c r="AY281" s="8"/>
      <c r="AZ281" s="8"/>
      <c r="BA281" s="8"/>
      <c r="BB281" s="8"/>
      <c r="BC281" s="8"/>
      <c r="CW281" s="8">
        <v>9.4433060109289618E-2</v>
      </c>
      <c r="CX281" s="36">
        <v>54.3</v>
      </c>
      <c r="CY281" s="36">
        <v>56.711133431669779</v>
      </c>
      <c r="CZ281" s="36">
        <v>56.475979933670558</v>
      </c>
      <c r="DA281" s="36">
        <v>6.8667033088888081</v>
      </c>
      <c r="DB281" s="36">
        <f ca="1"/>
        <v>61.802177861570932</v>
      </c>
      <c r="DC281" s="36">
        <f ca="1"/>
        <v>58.821641835667464</v>
      </c>
      <c r="DD281" s="36">
        <v>49.785029271584932</v>
      </c>
      <c r="DE281" s="36">
        <f ca="1"/>
        <v>63.423044639897086</v>
      </c>
      <c r="DF281" s="36">
        <v>55.777240251712072</v>
      </c>
    </row>
    <row r="282" spans="1:110" x14ac:dyDescent="0.25">
      <c r="A282" s="45">
        <v>58.4</v>
      </c>
      <c r="B282" s="47" t="b">
        <v>1</v>
      </c>
      <c r="U282" s="36"/>
      <c r="V282" s="36"/>
      <c r="W282" s="9"/>
      <c r="X282" s="8"/>
      <c r="Y282" s="8"/>
      <c r="Z282" s="8"/>
      <c r="AA282" s="8"/>
      <c r="AB282" s="8"/>
      <c r="AC282" s="8"/>
      <c r="AD282" s="8"/>
      <c r="AE282" s="8"/>
      <c r="AG282" s="36"/>
      <c r="AH282" s="36"/>
      <c r="AI282" s="9"/>
      <c r="AJ282" s="8"/>
      <c r="AK282" s="8"/>
      <c r="AL282" s="8"/>
      <c r="AM282" s="8"/>
      <c r="AN282" s="8"/>
      <c r="AO282" s="8"/>
      <c r="AP282" s="8"/>
      <c r="AQ282" s="8"/>
      <c r="AS282" s="36"/>
      <c r="AT282" s="36"/>
      <c r="AU282" s="9"/>
      <c r="AV282" s="8"/>
      <c r="AW282" s="8"/>
      <c r="AX282" s="8"/>
      <c r="AY282" s="8"/>
      <c r="AZ282" s="8"/>
      <c r="BA282" s="8"/>
      <c r="BB282" s="8"/>
      <c r="BC282" s="8"/>
      <c r="CW282" s="8">
        <v>9.4774590163934427E-2</v>
      </c>
      <c r="CX282" s="36">
        <v>54.3</v>
      </c>
      <c r="CY282" s="36">
        <v>56.730437366800743</v>
      </c>
      <c r="CZ282" s="36">
        <v>56.492816684504568</v>
      </c>
      <c r="DA282" s="36">
        <v>6.8928160710596211</v>
      </c>
      <c r="DB282" s="36">
        <f ca="1"/>
        <v>61.828634245333667</v>
      </c>
      <c r="DC282" s="36">
        <f ca="1"/>
        <v>58.837518975039728</v>
      </c>
      <c r="DD282" s="36">
        <v>49.809487700327097</v>
      </c>
      <c r="DE282" s="36">
        <f ca="1"/>
        <v>63.439389757276956</v>
      </c>
      <c r="DF282" s="36">
        <v>55.798723871469008</v>
      </c>
    </row>
    <row r="283" spans="1:110" x14ac:dyDescent="0.25">
      <c r="A283" s="45">
        <v>57.6</v>
      </c>
      <c r="B283" s="47" t="b">
        <v>1</v>
      </c>
      <c r="U283" s="36"/>
      <c r="V283" s="36"/>
      <c r="W283" s="9"/>
      <c r="X283" s="8"/>
      <c r="Y283" s="8"/>
      <c r="Z283" s="8"/>
      <c r="AA283" s="8"/>
      <c r="AB283" s="8"/>
      <c r="AC283" s="8"/>
      <c r="AD283" s="8"/>
      <c r="AE283" s="8"/>
      <c r="AG283" s="36"/>
      <c r="AH283" s="36"/>
      <c r="AI283" s="9"/>
      <c r="AJ283" s="8"/>
      <c r="AK283" s="8"/>
      <c r="AL283" s="8"/>
      <c r="AM283" s="8"/>
      <c r="AN283" s="8"/>
      <c r="AO283" s="8"/>
      <c r="AP283" s="8"/>
      <c r="AQ283" s="8"/>
      <c r="AS283" s="36"/>
      <c r="AT283" s="36"/>
      <c r="AU283" s="9"/>
      <c r="AV283" s="8"/>
      <c r="AW283" s="8"/>
      <c r="AX283" s="8"/>
      <c r="AY283" s="8"/>
      <c r="AZ283" s="8"/>
      <c r="BA283" s="8"/>
      <c r="BB283" s="8"/>
      <c r="BC283" s="8"/>
      <c r="CW283" s="8">
        <v>9.5116120218579236E-2</v>
      </c>
      <c r="CX283" s="36">
        <v>54.3</v>
      </c>
      <c r="CY283" s="36">
        <v>56.749690106514677</v>
      </c>
      <c r="CZ283" s="36">
        <v>56.509613782530785</v>
      </c>
      <c r="DA283" s="36">
        <v>6.9189386871031946</v>
      </c>
      <c r="DB283" s="36">
        <f ca="1"/>
        <v>61.855011785613584</v>
      </c>
      <c r="DC283" s="36">
        <f ca="1"/>
        <v>58.853356894439237</v>
      </c>
      <c r="DD283" s="36">
        <v>49.833902099387466</v>
      </c>
      <c r="DE283" s="36">
        <f ca="1"/>
        <v>63.455691782074879</v>
      </c>
      <c r="DF283" s="36">
        <v>55.820158757677035</v>
      </c>
    </row>
    <row r="284" spans="1:110" x14ac:dyDescent="0.25">
      <c r="A284" s="45">
        <v>57.1</v>
      </c>
      <c r="B284" s="47" t="b">
        <v>1</v>
      </c>
      <c r="U284" s="36"/>
      <c r="V284" s="36"/>
      <c r="W284" s="9"/>
      <c r="X284" s="8"/>
      <c r="Y284" s="8"/>
      <c r="Z284" s="8"/>
      <c r="AA284" s="8"/>
      <c r="AB284" s="8"/>
      <c r="AC284" s="8"/>
      <c r="AD284" s="8"/>
      <c r="AE284" s="8"/>
      <c r="AG284" s="36"/>
      <c r="AH284" s="36"/>
      <c r="AI284" s="9"/>
      <c r="AJ284" s="8"/>
      <c r="AK284" s="8"/>
      <c r="AL284" s="8"/>
      <c r="AM284" s="8"/>
      <c r="AN284" s="8"/>
      <c r="AO284" s="8"/>
      <c r="AP284" s="8"/>
      <c r="AQ284" s="8"/>
      <c r="AS284" s="36"/>
      <c r="AT284" s="36"/>
      <c r="AU284" s="9"/>
      <c r="AV284" s="8"/>
      <c r="AW284" s="8"/>
      <c r="AX284" s="8"/>
      <c r="AY284" s="8"/>
      <c r="AZ284" s="8"/>
      <c r="BA284" s="8"/>
      <c r="BB284" s="8"/>
      <c r="BC284" s="8"/>
      <c r="CW284" s="8">
        <v>9.5457650273224046E-2</v>
      </c>
      <c r="CX284" s="36">
        <v>54.3</v>
      </c>
      <c r="CY284" s="36">
        <v>56.768891999904035</v>
      </c>
      <c r="CZ284" s="36">
        <v>56.526371494100381</v>
      </c>
      <c r="DA284" s="36">
        <v>6.9450711644592031</v>
      </c>
      <c r="DB284" s="36">
        <f ca="1"/>
        <v>61.881311021686614</v>
      </c>
      <c r="DC284" s="36">
        <f ca="1"/>
        <v>58.869155858324767</v>
      </c>
      <c r="DD284" s="36">
        <v>49.858272705698006</v>
      </c>
      <c r="DE284" s="36">
        <f ca="1"/>
        <v>63.471950998561113</v>
      </c>
      <c r="DF284" s="36">
        <v>55.8415452130427</v>
      </c>
    </row>
    <row r="285" spans="1:110" x14ac:dyDescent="0.25">
      <c r="A285" s="45">
        <v>56.8</v>
      </c>
      <c r="B285" s="47" t="b">
        <v>1</v>
      </c>
      <c r="U285" s="36"/>
      <c r="V285" s="36"/>
      <c r="W285" s="9"/>
      <c r="X285" s="8"/>
      <c r="Y285" s="8"/>
      <c r="Z285" s="8"/>
      <c r="AA285" s="8"/>
      <c r="AB285" s="8"/>
      <c r="AC285" s="8"/>
      <c r="AD285" s="8"/>
      <c r="AE285" s="8"/>
      <c r="AG285" s="36"/>
      <c r="AH285" s="36"/>
      <c r="AI285" s="9"/>
      <c r="AJ285" s="8"/>
      <c r="AK285" s="8"/>
      <c r="AL285" s="8"/>
      <c r="AM285" s="8"/>
      <c r="AN285" s="8"/>
      <c r="AO285" s="8"/>
      <c r="AP285" s="8"/>
      <c r="AQ285" s="8"/>
      <c r="AS285" s="36"/>
      <c r="AT285" s="36"/>
      <c r="AU285" s="9"/>
      <c r="AV285" s="8"/>
      <c r="AW285" s="8"/>
      <c r="AX285" s="8"/>
      <c r="AY285" s="8"/>
      <c r="AZ285" s="8"/>
      <c r="BA285" s="8"/>
      <c r="BB285" s="8"/>
      <c r="BC285" s="8"/>
      <c r="CW285" s="8">
        <v>9.5799180327868855E-2</v>
      </c>
      <c r="CX285" s="36">
        <v>54.4</v>
      </c>
      <c r="CY285" s="36">
        <v>56.788043392476965</v>
      </c>
      <c r="CZ285" s="36">
        <v>56.543090082878244</v>
      </c>
      <c r="DA285" s="36">
        <v>6.9712135105757778</v>
      </c>
      <c r="DB285" s="36">
        <f ca="1"/>
        <v>61.907532487266153</v>
      </c>
      <c r="DC285" s="36">
        <f ca="1"/>
        <v>58.884916128471069</v>
      </c>
      <c r="DD285" s="36">
        <v>49.882599754073333</v>
      </c>
      <c r="DE285" s="36">
        <f ca="1"/>
        <v>63.488167688139626</v>
      </c>
      <c r="DF285" s="36">
        <v>55.862883537343009</v>
      </c>
    </row>
    <row r="286" spans="1:110" x14ac:dyDescent="0.25">
      <c r="A286" s="45">
        <v>56.5</v>
      </c>
      <c r="B286" s="47" t="b">
        <v>1</v>
      </c>
      <c r="U286" s="36"/>
      <c r="V286" s="36"/>
      <c r="W286" s="9"/>
      <c r="X286" s="8"/>
      <c r="Y286" s="8"/>
      <c r="Z286" s="8"/>
      <c r="AA286" s="8"/>
      <c r="AB286" s="8"/>
      <c r="AC286" s="8"/>
      <c r="AD286" s="8"/>
      <c r="AE286" s="8"/>
      <c r="AG286" s="36"/>
      <c r="AH286" s="36"/>
      <c r="AI286" s="9"/>
      <c r="AJ286" s="8"/>
      <c r="AK286" s="8"/>
      <c r="AL286" s="8"/>
      <c r="AM286" s="8"/>
      <c r="AN286" s="8"/>
      <c r="AO286" s="8"/>
      <c r="AP286" s="8"/>
      <c r="AQ286" s="8"/>
      <c r="AS286" s="36"/>
      <c r="AT286" s="36"/>
      <c r="AU286" s="9"/>
      <c r="AV286" s="8"/>
      <c r="AW286" s="8"/>
      <c r="AX286" s="8"/>
      <c r="AY286" s="8"/>
      <c r="AZ286" s="8"/>
      <c r="BA286" s="8"/>
      <c r="BB286" s="8"/>
      <c r="BC286" s="8"/>
      <c r="CW286" s="8">
        <v>9.6140710382513664E-2</v>
      </c>
      <c r="CX286" s="36">
        <v>54.4</v>
      </c>
      <c r="CY286" s="36">
        <v>56.807144626206906</v>
      </c>
      <c r="CZ286" s="36">
        <v>56.559769809879924</v>
      </c>
      <c r="DA286" s="36">
        <v>6.997365732909488</v>
      </c>
      <c r="DB286" s="36">
        <f ca="1"/>
        <v>61.933676710580052</v>
      </c>
      <c r="DC286" s="36">
        <f ca="1"/>
        <v>58.900637964005732</v>
      </c>
      <c r="DD286" s="36">
        <v>49.906883477237088</v>
      </c>
      <c r="DE286" s="36">
        <f ca="1"/>
        <v>63.504342129387155</v>
      </c>
      <c r="DF286" s="36">
        <v>55.884174027464212</v>
      </c>
    </row>
    <row r="287" spans="1:110" x14ac:dyDescent="0.25">
      <c r="A287" s="45">
        <v>56.1</v>
      </c>
      <c r="B287" s="47" t="b">
        <v>1</v>
      </c>
      <c r="U287" s="36"/>
      <c r="V287" s="36"/>
      <c r="W287" s="9"/>
      <c r="X287" s="8"/>
      <c r="Y287" s="8"/>
      <c r="Z287" s="8"/>
      <c r="AA287" s="8"/>
      <c r="AB287" s="8"/>
      <c r="AC287" s="8"/>
      <c r="AD287" s="8"/>
      <c r="AE287" s="8"/>
      <c r="AG287" s="36"/>
      <c r="AH287" s="36"/>
      <c r="AI287" s="9"/>
      <c r="AJ287" s="8"/>
      <c r="AK287" s="8"/>
      <c r="AL287" s="8"/>
      <c r="AM287" s="8"/>
      <c r="AN287" s="8"/>
      <c r="AO287" s="8"/>
      <c r="AP287" s="8"/>
      <c r="AQ287" s="8"/>
      <c r="AS287" s="36"/>
      <c r="AT287" s="36"/>
      <c r="AU287" s="9"/>
      <c r="AV287" s="8"/>
      <c r="AW287" s="8"/>
      <c r="AX287" s="8"/>
      <c r="AY287" s="8"/>
      <c r="AZ287" s="8"/>
      <c r="BA287" s="8"/>
      <c r="BB287" s="8"/>
      <c r="BC287" s="8"/>
      <c r="CW287" s="8">
        <v>9.6482240437158473E-2</v>
      </c>
      <c r="CX287" s="36">
        <v>54.5</v>
      </c>
      <c r="CY287" s="36">
        <v>56.82619603958139</v>
      </c>
      <c r="CZ287" s="36">
        <v>56.576410933507397</v>
      </c>
      <c r="DA287" s="36">
        <v>7.0235278389253359</v>
      </c>
      <c r="DB287" s="36">
        <f ca="1"/>
        <v>61.959744214446268</v>
      </c>
      <c r="DC287" s="36">
        <f ca="1"/>
        <v>58.916321621445391</v>
      </c>
      <c r="DD287" s="36">
        <v>49.931124105847928</v>
      </c>
      <c r="DE287" s="36">
        <f ca="1"/>
        <v>63.520474598091596</v>
      </c>
      <c r="DF287" s="36">
        <v>55.905416977439849</v>
      </c>
    </row>
    <row r="288" spans="1:110" x14ac:dyDescent="0.25">
      <c r="A288" s="45">
        <v>55.8</v>
      </c>
      <c r="B288" s="47" t="b">
        <v>1</v>
      </c>
      <c r="U288" s="36"/>
      <c r="V288" s="36"/>
      <c r="W288" s="9"/>
      <c r="X288" s="8"/>
      <c r="Y288" s="8"/>
      <c r="Z288" s="8"/>
      <c r="AA288" s="8"/>
      <c r="AB288" s="8"/>
      <c r="AC288" s="8"/>
      <c r="AD288" s="8"/>
      <c r="AE288" s="8"/>
      <c r="AG288" s="36"/>
      <c r="AH288" s="36"/>
      <c r="AI288" s="9"/>
      <c r="AJ288" s="8"/>
      <c r="AK288" s="8"/>
      <c r="AL288" s="8"/>
      <c r="AM288" s="8"/>
      <c r="AN288" s="8"/>
      <c r="AO288" s="8"/>
      <c r="AP288" s="8"/>
      <c r="AQ288" s="8"/>
      <c r="AS288" s="36"/>
      <c r="AT288" s="36"/>
      <c r="AU288" s="9"/>
      <c r="AV288" s="8"/>
      <c r="AW288" s="8"/>
      <c r="AX288" s="8"/>
      <c r="AY288" s="8"/>
      <c r="AZ288" s="8"/>
      <c r="BA288" s="8"/>
      <c r="BB288" s="8"/>
      <c r="BC288" s="8"/>
      <c r="CW288" s="8">
        <v>9.6823770491803282E-2</v>
      </c>
      <c r="CX288" s="36">
        <v>54.5</v>
      </c>
      <c r="CY288" s="36">
        <v>56.84519796764981</v>
      </c>
      <c r="CZ288" s="36">
        <v>56.593013709584788</v>
      </c>
      <c r="DA288" s="36">
        <v>7.0496998360968117</v>
      </c>
      <c r="DB288" s="36">
        <f ca="1"/>
        <v>61.985735516347248</v>
      </c>
      <c r="DC288" s="36">
        <f ca="1"/>
        <v>58.931967354731263</v>
      </c>
      <c r="DD288" s="36">
        <v>49.955321868525047</v>
      </c>
      <c r="DE288" s="36">
        <f ca="1"/>
        <v>63.536565367289782</v>
      </c>
      <c r="DF288" s="36">
        <v>55.92661267848824</v>
      </c>
    </row>
    <row r="289" spans="1:110" x14ac:dyDescent="0.25">
      <c r="A289" s="45">
        <v>55.6</v>
      </c>
      <c r="B289" s="47" t="b">
        <v>1</v>
      </c>
      <c r="U289" s="36"/>
      <c r="V289" s="36"/>
      <c r="W289" s="9"/>
      <c r="X289" s="8"/>
      <c r="Y289" s="8"/>
      <c r="Z289" s="8"/>
      <c r="AA289" s="8"/>
      <c r="AB289" s="8"/>
      <c r="AC289" s="8"/>
      <c r="AD289" s="8"/>
      <c r="AE289" s="8"/>
      <c r="AG289" s="36"/>
      <c r="AH289" s="36"/>
      <c r="AI289" s="9"/>
      <c r="AJ289" s="8"/>
      <c r="AK289" s="8"/>
      <c r="AL289" s="8"/>
      <c r="AM289" s="8"/>
      <c r="AN289" s="8"/>
      <c r="AO289" s="8"/>
      <c r="AP289" s="8"/>
      <c r="AQ289" s="8"/>
      <c r="AS289" s="36"/>
      <c r="AT289" s="36"/>
      <c r="AU289" s="9"/>
      <c r="AV289" s="8"/>
      <c r="AW289" s="8"/>
      <c r="AX289" s="8"/>
      <c r="AY289" s="8"/>
      <c r="AZ289" s="8"/>
      <c r="BA289" s="8"/>
      <c r="BB289" s="8"/>
      <c r="BC289" s="8"/>
      <c r="CW289" s="8">
        <v>9.7165300546448091E-2</v>
      </c>
      <c r="CX289" s="36">
        <v>54.5</v>
      </c>
      <c r="CY289" s="36">
        <v>56.864150742070493</v>
      </c>
      <c r="CZ289" s="36">
        <v>56.609578391393114</v>
      </c>
      <c r="DA289" s="36">
        <v>7.0758817319058895</v>
      </c>
      <c r="DB289" s="36">
        <f ca="1"/>
        <v>62.011651128503054</v>
      </c>
      <c r="DC289" s="36">
        <f ca="1"/>
        <v>58.947575415264168</v>
      </c>
      <c r="DD289" s="36">
        <v>49.979476991873405</v>
      </c>
      <c r="DE289" s="36">
        <f ca="1"/>
        <v>63.552614707304556</v>
      </c>
      <c r="DF289" s="36">
        <v>55.947761419049293</v>
      </c>
    </row>
    <row r="290" spans="1:110" x14ac:dyDescent="0.25">
      <c r="A290" s="45">
        <v>55.5</v>
      </c>
      <c r="B290" s="47" t="b">
        <v>1</v>
      </c>
      <c r="U290" s="36"/>
      <c r="V290" s="36"/>
      <c r="W290" s="9"/>
      <c r="X290" s="8"/>
      <c r="Y290" s="8"/>
      <c r="Z290" s="8"/>
      <c r="AA290" s="8"/>
      <c r="AB290" s="8"/>
      <c r="AC290" s="8"/>
      <c r="AD290" s="8"/>
      <c r="AE290" s="8"/>
      <c r="AG290" s="36"/>
      <c r="AH290" s="36"/>
      <c r="AI290" s="9"/>
      <c r="AJ290" s="8"/>
      <c r="AK290" s="8"/>
      <c r="AL290" s="8"/>
      <c r="AM290" s="8"/>
      <c r="AN290" s="8"/>
      <c r="AO290" s="8"/>
      <c r="AP290" s="8"/>
      <c r="AQ290" s="8"/>
      <c r="AS290" s="36"/>
      <c r="AT290" s="36"/>
      <c r="AU290" s="9"/>
      <c r="AV290" s="8"/>
      <c r="AW290" s="8"/>
      <c r="AX290" s="8"/>
      <c r="AY290" s="8"/>
      <c r="AZ290" s="8"/>
      <c r="BA290" s="8"/>
      <c r="BB290" s="8"/>
      <c r="BC290" s="8"/>
      <c r="CW290" s="8">
        <v>9.75068306010929E-2</v>
      </c>
      <c r="CX290" s="36">
        <v>54.5</v>
      </c>
      <c r="CY290" s="36">
        <v>56.883054691157028</v>
      </c>
      <c r="CZ290" s="36">
        <v>56.626105229704649</v>
      </c>
      <c r="DA290" s="36">
        <v>7.1020735338430088</v>
      </c>
      <c r="DB290" s="36">
        <f ca="1"/>
        <v>62.037491557943099</v>
      </c>
      <c r="DC290" s="36">
        <f ca="1"/>
        <v>58.963146051938864</v>
      </c>
      <c r="DD290" s="36">
        <v>50.0035897005084</v>
      </c>
      <c r="DE290" s="36">
        <f ca="1"/>
        <v>63.568622885781245</v>
      </c>
      <c r="DF290" s="36">
        <v>55.96886348482073</v>
      </c>
    </row>
    <row r="291" spans="1:110" x14ac:dyDescent="0.25">
      <c r="A291" s="45">
        <v>55.4</v>
      </c>
      <c r="B291" s="47" t="b">
        <v>1</v>
      </c>
      <c r="U291" s="36"/>
      <c r="V291" s="36"/>
      <c r="W291" s="9"/>
      <c r="X291" s="8"/>
      <c r="Y291" s="8"/>
      <c r="Z291" s="8"/>
      <c r="AA291" s="8"/>
      <c r="AB291" s="8"/>
      <c r="AC291" s="8"/>
      <c r="AD291" s="8"/>
      <c r="AE291" s="8"/>
      <c r="AG291" s="36"/>
      <c r="AH291" s="36"/>
      <c r="AI291" s="9"/>
      <c r="AJ291" s="8"/>
      <c r="AK291" s="8"/>
      <c r="AL291" s="8"/>
      <c r="AM291" s="8"/>
      <c r="AN291" s="8"/>
      <c r="AO291" s="8"/>
      <c r="AP291" s="8"/>
      <c r="AQ291" s="8"/>
      <c r="AS291" s="36"/>
      <c r="AT291" s="36"/>
      <c r="AU291" s="9"/>
      <c r="AV291" s="8"/>
      <c r="AW291" s="8"/>
      <c r="AX291" s="8"/>
      <c r="AY291" s="8"/>
      <c r="AZ291" s="8"/>
      <c r="BA291" s="8"/>
      <c r="BB291" s="8"/>
      <c r="BC291" s="8"/>
      <c r="CW291" s="8">
        <v>9.7848360655737709E-2</v>
      </c>
      <c r="CX291" s="36">
        <v>54.6</v>
      </c>
      <c r="CY291" s="36">
        <v>56.901910139923658</v>
      </c>
      <c r="CZ291" s="36">
        <v>56.642594472816398</v>
      </c>
      <c r="DA291" s="36">
        <v>7.1282752494071371</v>
      </c>
      <c r="DB291" s="36">
        <f ca="1"/>
        <v>62.063257306576872</v>
      </c>
      <c r="DC291" s="36">
        <f ca="1"/>
        <v>58.97867951117783</v>
      </c>
      <c r="DD291" s="36">
        <v>50.02766021708031</v>
      </c>
      <c r="DE291" s="36">
        <f ca="1"/>
        <v>63.584590167723533</v>
      </c>
      <c r="DF291" s="36">
        <v>55.989919158793754</v>
      </c>
    </row>
    <row r="292" spans="1:110" x14ac:dyDescent="0.25">
      <c r="A292" s="45">
        <v>69.8</v>
      </c>
      <c r="B292" s="47" t="b">
        <v>1</v>
      </c>
      <c r="U292" s="36"/>
      <c r="V292" s="36"/>
      <c r="W292" s="9"/>
      <c r="X292" s="8"/>
      <c r="Y292" s="8"/>
      <c r="Z292" s="8"/>
      <c r="AA292" s="8"/>
      <c r="AB292" s="8"/>
      <c r="AC292" s="8"/>
      <c r="AD292" s="8"/>
      <c r="AE292" s="8"/>
      <c r="AG292" s="36"/>
      <c r="AH292" s="36"/>
      <c r="AI292" s="9"/>
      <c r="AJ292" s="8"/>
      <c r="AK292" s="8"/>
      <c r="AL292" s="8"/>
      <c r="AM292" s="8"/>
      <c r="AN292" s="8"/>
      <c r="AO292" s="8"/>
      <c r="AP292" s="8"/>
      <c r="AQ292" s="8"/>
      <c r="AS292" s="36"/>
      <c r="AT292" s="36"/>
      <c r="AU292" s="9"/>
      <c r="AV292" s="8"/>
      <c r="AW292" s="8"/>
      <c r="AX292" s="8"/>
      <c r="AY292" s="8"/>
      <c r="AZ292" s="8"/>
      <c r="BA292" s="8"/>
      <c r="BB292" s="8"/>
      <c r="BC292" s="8"/>
      <c r="CW292" s="8">
        <v>9.8189890710382519E-2</v>
      </c>
      <c r="CX292" s="36">
        <v>54.6</v>
      </c>
      <c r="CY292" s="36">
        <v>56.920717410129896</v>
      </c>
      <c r="CZ292" s="36">
        <v>56.659046366583532</v>
      </c>
      <c r="DA292" s="36">
        <v>7.154486886105766</v>
      </c>
      <c r="DB292" s="36">
        <f ca="1"/>
        <v>62.088948871263263</v>
      </c>
      <c r="DC292" s="36">
        <f ca="1"/>
        <v>58.994176036964518</v>
      </c>
      <c r="DD292" s="36">
        <v>50.051688762298241</v>
      </c>
      <c r="DE292" s="36">
        <f ca="1"/>
        <v>63.600516815528721</v>
      </c>
      <c r="DF292" s="36">
        <v>56.01092872128801</v>
      </c>
    </row>
    <row r="293" spans="1:110" x14ac:dyDescent="0.25">
      <c r="A293" s="45">
        <v>69.400000000000006</v>
      </c>
      <c r="B293" s="47" t="b">
        <v>1</v>
      </c>
      <c r="U293" s="36"/>
      <c r="V293" s="36"/>
      <c r="W293" s="9"/>
      <c r="X293" s="8"/>
      <c r="Y293" s="8"/>
      <c r="Z293" s="8"/>
      <c r="AA293" s="8"/>
      <c r="AB293" s="8"/>
      <c r="AC293" s="8"/>
      <c r="AD293" s="8"/>
      <c r="AE293" s="8"/>
      <c r="AG293" s="36"/>
      <c r="AH293" s="36"/>
      <c r="AI293" s="9"/>
      <c r="AJ293" s="8"/>
      <c r="AK293" s="8"/>
      <c r="AL293" s="8"/>
      <c r="AM293" s="8"/>
      <c r="AN293" s="8"/>
      <c r="AO293" s="8"/>
      <c r="AP293" s="8"/>
      <c r="AQ293" s="8"/>
      <c r="AS293" s="36"/>
      <c r="AT293" s="36"/>
      <c r="AU293" s="9"/>
      <c r="AV293" s="8"/>
      <c r="AW293" s="8"/>
      <c r="AX293" s="8"/>
      <c r="AY293" s="8"/>
      <c r="AZ293" s="8"/>
      <c r="BA293" s="8"/>
      <c r="BB293" s="8"/>
      <c r="BC293" s="8"/>
      <c r="CW293" s="8">
        <v>9.8531420765027328E-2</v>
      </c>
      <c r="CX293" s="36">
        <v>54.7</v>
      </c>
      <c r="CY293" s="36">
        <v>56.9394768203246</v>
      </c>
      <c r="CZ293" s="36">
        <v>56.675461154451604</v>
      </c>
      <c r="DA293" s="36">
        <v>7.1807084514548878</v>
      </c>
      <c r="DB293" s="36">
        <f ca="1"/>
        <v>62.114566743878775</v>
      </c>
      <c r="DC293" s="36">
        <f ca="1"/>
        <v>59.009635870875961</v>
      </c>
      <c r="DD293" s="36">
        <v>50.07567555495374</v>
      </c>
      <c r="DE293" s="36">
        <f ca="1"/>
        <v>63.616403089022356</v>
      </c>
      <c r="DF293" s="36">
        <v>56.031892449986131</v>
      </c>
    </row>
    <row r="294" spans="1:110" x14ac:dyDescent="0.25">
      <c r="A294" s="45">
        <v>69.099999999999994</v>
      </c>
      <c r="B294" s="47" t="b">
        <v>1</v>
      </c>
      <c r="U294" s="36"/>
      <c r="V294" s="36"/>
      <c r="W294" s="9"/>
      <c r="X294" s="8"/>
      <c r="Y294" s="8"/>
      <c r="Z294" s="8"/>
      <c r="AA294" s="8"/>
      <c r="AB294" s="8"/>
      <c r="AC294" s="8"/>
      <c r="AD294" s="8"/>
      <c r="AE294" s="8"/>
      <c r="AG294" s="36"/>
      <c r="AH294" s="36"/>
      <c r="AI294" s="9"/>
      <c r="AJ294" s="8"/>
      <c r="AK294" s="8"/>
      <c r="AL294" s="8"/>
      <c r="AM294" s="8"/>
      <c r="AN294" s="8"/>
      <c r="AO294" s="8"/>
      <c r="AP294" s="8"/>
      <c r="AQ294" s="8"/>
      <c r="AS294" s="36"/>
      <c r="AT294" s="36"/>
      <c r="AU294" s="9"/>
      <c r="AV294" s="8"/>
      <c r="AW294" s="8"/>
      <c r="AX294" s="8"/>
      <c r="AY294" s="8"/>
      <c r="AZ294" s="8"/>
      <c r="BA294" s="8"/>
      <c r="BB294" s="8"/>
      <c r="BC294" s="8"/>
      <c r="CW294" s="8">
        <v>9.8872950819672137E-2</v>
      </c>
      <c r="CX294" s="36">
        <v>54.7</v>
      </c>
      <c r="CY294" s="36">
        <v>56.958188685889041</v>
      </c>
      <c r="CZ294" s="36">
        <v>56.691839077488829</v>
      </c>
      <c r="DA294" s="36">
        <v>7.2069399529790745</v>
      </c>
      <c r="DB294" s="36">
        <f ca="1"/>
        <v>62.140111411384687</v>
      </c>
      <c r="DC294" s="36">
        <f ca="1"/>
        <v>59.0250592521149</v>
      </c>
      <c r="DD294" s="36">
        <v>50.099620811944057</v>
      </c>
      <c r="DE294" s="36">
        <f ca="1"/>
        <v>63.632249245492332</v>
      </c>
      <c r="DF294" s="36">
        <v>56.05281061996758</v>
      </c>
    </row>
    <row r="295" spans="1:110" x14ac:dyDescent="0.25">
      <c r="A295" s="45">
        <v>68.7</v>
      </c>
      <c r="B295" s="47" t="b">
        <v>1</v>
      </c>
      <c r="U295" s="36"/>
      <c r="V295" s="36"/>
      <c r="W295" s="9"/>
      <c r="X295" s="8"/>
      <c r="Y295" s="8"/>
      <c r="Z295" s="8"/>
      <c r="AA295" s="8"/>
      <c r="AB295" s="8"/>
      <c r="AC295" s="8"/>
      <c r="AD295" s="8"/>
      <c r="AE295" s="8"/>
      <c r="AG295" s="36"/>
      <c r="AH295" s="36"/>
      <c r="AI295" s="9"/>
      <c r="AJ295" s="8"/>
      <c r="AK295" s="8"/>
      <c r="AL295" s="8"/>
      <c r="AM295" s="8"/>
      <c r="AN295" s="8"/>
      <c r="AO295" s="8"/>
      <c r="AP295" s="8"/>
      <c r="AQ295" s="8"/>
      <c r="AS295" s="36"/>
      <c r="AT295" s="36"/>
      <c r="AU295" s="9"/>
      <c r="AV295" s="8"/>
      <c r="AW295" s="8"/>
      <c r="AX295" s="8"/>
      <c r="AY295" s="8"/>
      <c r="AZ295" s="8"/>
      <c r="BA295" s="8"/>
      <c r="BB295" s="8"/>
      <c r="BC295" s="8"/>
      <c r="CW295" s="8">
        <v>9.9214480874316946E-2</v>
      </c>
      <c r="CX295" s="36">
        <v>54.7</v>
      </c>
      <c r="CY295" s="36">
        <v>56.976853319079389</v>
      </c>
      <c r="CZ295" s="36">
        <v>56.708180374417402</v>
      </c>
      <c r="DA295" s="36">
        <v>7.2331813982114239</v>
      </c>
      <c r="DB295" s="36">
        <f ca="1"/>
        <v>62.165583355892856</v>
      </c>
      <c r="DC295" s="36">
        <f ca="1"/>
        <v>59.040446417541368</v>
      </c>
      <c r="DD295" s="36">
        <v>50.123524748294997</v>
      </c>
      <c r="DE295" s="36">
        <f ca="1"/>
        <v>63.648055539722414</v>
      </c>
      <c r="DF295" s="36">
        <v>56.073683503742075</v>
      </c>
    </row>
    <row r="296" spans="1:110" x14ac:dyDescent="0.25">
      <c r="A296" s="45">
        <v>68.3</v>
      </c>
      <c r="B296" s="47" t="b">
        <v>1</v>
      </c>
      <c r="U296" s="36"/>
      <c r="V296" s="36"/>
      <c r="W296" s="9"/>
      <c r="X296" s="8"/>
      <c r="Y296" s="8"/>
      <c r="Z296" s="8"/>
      <c r="AA296" s="8"/>
      <c r="AB296" s="8"/>
      <c r="AC296" s="8"/>
      <c r="AD296" s="8"/>
      <c r="AE296" s="8"/>
      <c r="AG296" s="36"/>
      <c r="AH296" s="36"/>
      <c r="AI296" s="9"/>
      <c r="AJ296" s="8"/>
      <c r="AK296" s="8"/>
      <c r="AL296" s="8"/>
      <c r="AM296" s="8"/>
      <c r="AN296" s="8"/>
      <c r="AO296" s="8"/>
      <c r="AP296" s="8"/>
      <c r="AQ296" s="8"/>
      <c r="AS296" s="36"/>
      <c r="AT296" s="36"/>
      <c r="AU296" s="9"/>
      <c r="AV296" s="8"/>
      <c r="AW296" s="8"/>
      <c r="AX296" s="8"/>
      <c r="AY296" s="8"/>
      <c r="AZ296" s="8"/>
      <c r="BA296" s="8"/>
      <c r="BB296" s="8"/>
      <c r="BC296" s="8"/>
      <c r="CW296" s="8">
        <v>9.9556010928961755E-2</v>
      </c>
      <c r="CX296" s="36">
        <v>54.7</v>
      </c>
      <c r="CY296" s="36">
        <v>56.995471029068405</v>
      </c>
      <c r="CZ296" s="36">
        <v>56.724485281644611</v>
      </c>
      <c r="DA296" s="36">
        <v>7.2594327946936259</v>
      </c>
      <c r="DB296" s="36">
        <f ca="1"/>
        <v>62.190983054730687</v>
      </c>
      <c r="DC296" s="36">
        <f ca="1"/>
        <v>59.055797601703709</v>
      </c>
      <c r="DD296" s="36">
        <v>50.147387577183494</v>
      </c>
      <c r="DE296" s="36">
        <f ca="1"/>
        <v>63.663822224025196</v>
      </c>
      <c r="DF296" s="36">
        <v>56.094511371282323</v>
      </c>
    </row>
    <row r="297" spans="1:110" x14ac:dyDescent="0.25">
      <c r="A297" s="45">
        <v>67.900000000000006</v>
      </c>
      <c r="B297" s="47" t="b">
        <v>1</v>
      </c>
      <c r="U297" s="36"/>
      <c r="V297" s="36"/>
      <c r="W297" s="9"/>
      <c r="X297" s="8"/>
      <c r="Y297" s="8"/>
      <c r="Z297" s="8"/>
      <c r="AA297" s="8"/>
      <c r="AB297" s="8"/>
      <c r="AC297" s="8"/>
      <c r="AD297" s="8"/>
      <c r="AE297" s="8"/>
      <c r="AG297" s="36"/>
      <c r="AH297" s="36"/>
      <c r="AI297" s="9"/>
      <c r="AJ297" s="8"/>
      <c r="AK297" s="8"/>
      <c r="AL297" s="8"/>
      <c r="AM297" s="8"/>
      <c r="AN297" s="8"/>
      <c r="AO297" s="8"/>
      <c r="AP297" s="8"/>
      <c r="AQ297" s="8"/>
      <c r="AS297" s="36"/>
      <c r="AT297" s="36"/>
      <c r="AU297" s="9"/>
      <c r="AV297" s="8"/>
      <c r="AW297" s="8"/>
      <c r="AX297" s="8"/>
      <c r="AY297" s="8"/>
      <c r="AZ297" s="8"/>
      <c r="BA297" s="8"/>
      <c r="BB297" s="8"/>
      <c r="BC297" s="8"/>
      <c r="CW297" s="8">
        <v>9.9897540983606564E-2</v>
      </c>
      <c r="CX297" s="36">
        <v>54.8</v>
      </c>
      <c r="CY297" s="36">
        <v>57.014042121986584</v>
      </c>
      <c r="CZ297" s="36">
        <v>56.740754033293108</v>
      </c>
      <c r="DA297" s="36">
        <v>7.2856941499759547</v>
      </c>
      <c r="DB297" s="36">
        <f ca="1"/>
        <v>62.216310980504765</v>
      </c>
      <c r="DC297" s="36">
        <f ca="1"/>
        <v>59.071113036869086</v>
      </c>
      <c r="DD297" s="36">
        <v>50.171209509959731</v>
      </c>
      <c r="DE297" s="36">
        <f ca="1"/>
        <v>63.67954954827448</v>
      </c>
      <c r="DF297" s="36">
        <v>56.11529449005635</v>
      </c>
    </row>
    <row r="298" spans="1:110" x14ac:dyDescent="0.25">
      <c r="A298" s="45">
        <v>67.400000000000006</v>
      </c>
      <c r="B298" s="47" t="b">
        <v>1</v>
      </c>
      <c r="U298" s="36"/>
      <c r="V298" s="36"/>
      <c r="W298" s="9"/>
      <c r="X298" s="8"/>
      <c r="Y298" s="8"/>
      <c r="Z298" s="8"/>
      <c r="AA298" s="8"/>
      <c r="AB298" s="8"/>
      <c r="AC298" s="8"/>
      <c r="AD298" s="8"/>
      <c r="AE298" s="8"/>
      <c r="AG298" s="36"/>
      <c r="AH298" s="36"/>
      <c r="AI298" s="9"/>
      <c r="AJ298" s="8"/>
      <c r="AK298" s="8"/>
      <c r="AL298" s="8"/>
      <c r="AM298" s="8"/>
      <c r="AN298" s="8"/>
      <c r="AO298" s="8"/>
      <c r="AP298" s="8"/>
      <c r="AQ298" s="8"/>
      <c r="AS298" s="36"/>
      <c r="AT298" s="36"/>
      <c r="AU298" s="9"/>
      <c r="AV298" s="8"/>
      <c r="AW298" s="8"/>
      <c r="AX298" s="8"/>
      <c r="AY298" s="8"/>
      <c r="AZ298" s="8"/>
      <c r="BA298" s="8"/>
      <c r="BB298" s="8"/>
      <c r="BC298" s="8"/>
      <c r="CW298" s="8">
        <v>0.10023907103825136</v>
      </c>
      <c r="CX298" s="36">
        <v>54.8</v>
      </c>
      <c r="CY298" s="36">
        <v>57.032566900962379</v>
      </c>
      <c r="CZ298" s="36">
        <v>56.756986861230928</v>
      </c>
      <c r="DA298" s="36">
        <v>7.3119654716172544</v>
      </c>
      <c r="DB298" s="36">
        <f ca="1"/>
        <v>62.241567601163609</v>
      </c>
      <c r="DC298" s="36">
        <f ca="1"/>
        <v>59.086392953053533</v>
      </c>
      <c r="DD298" s="36">
        <v>50.194990756169041</v>
      </c>
      <c r="DE298" s="36">
        <f ca="1"/>
        <v>63.695237759937207</v>
      </c>
      <c r="DF298" s="36">
        <v>56.136033125059257</v>
      </c>
    </row>
    <row r="299" spans="1:110" x14ac:dyDescent="0.25">
      <c r="A299" s="45">
        <v>67</v>
      </c>
      <c r="B299" s="47" t="b">
        <v>1</v>
      </c>
      <c r="U299" s="36"/>
      <c r="V299" s="36"/>
      <c r="W299" s="9"/>
      <c r="X299" s="8"/>
      <c r="Y299" s="8"/>
      <c r="Z299" s="8"/>
      <c r="AA299" s="8"/>
      <c r="AB299" s="8"/>
      <c r="AC299" s="8"/>
      <c r="AD299" s="8"/>
      <c r="AE299" s="8"/>
      <c r="AG299" s="36"/>
      <c r="AH299" s="36"/>
      <c r="AI299" s="9"/>
      <c r="AJ299" s="8"/>
      <c r="AK299" s="8"/>
      <c r="AL299" s="8"/>
      <c r="AM299" s="8"/>
      <c r="AN299" s="8"/>
      <c r="AO299" s="8"/>
      <c r="AP299" s="8"/>
      <c r="AQ299" s="8"/>
      <c r="AS299" s="36"/>
      <c r="AT299" s="36"/>
      <c r="AU299" s="9"/>
      <c r="AV299" s="8"/>
      <c r="AW299" s="8"/>
      <c r="AX299" s="8"/>
      <c r="AY299" s="8"/>
      <c r="AZ299" s="8"/>
      <c r="BA299" s="8"/>
      <c r="BB299" s="8"/>
      <c r="BC299" s="8"/>
      <c r="CW299" s="8">
        <v>0.10058060109289617</v>
      </c>
      <c r="CX299" s="36">
        <v>54.8</v>
      </c>
      <c r="CY299" s="36">
        <v>57.051045666162011</v>
      </c>
      <c r="CZ299" s="36">
        <v>56.773183995100993</v>
      </c>
      <c r="DA299" s="36">
        <v>7.338246767185006</v>
      </c>
      <c r="DB299" s="36">
        <f ca="1"/>
        <v>62.266753380059292</v>
      </c>
      <c r="DC299" s="36">
        <f ca="1"/>
        <v>59.101637578051474</v>
      </c>
      <c r="DD299" s="36">
        <v>50.218731523573361</v>
      </c>
      <c r="DE299" s="36">
        <f ca="1"/>
        <v>63.710887104104756</v>
      </c>
      <c r="DF299" s="36">
        <v>56.15672753884445</v>
      </c>
    </row>
    <row r="300" spans="1:110" x14ac:dyDescent="0.25">
      <c r="A300" s="45">
        <v>66.5</v>
      </c>
      <c r="B300" s="47" t="b">
        <v>1</v>
      </c>
      <c r="U300" s="36"/>
      <c r="V300" s="36"/>
      <c r="W300" s="9"/>
      <c r="X300" s="8"/>
      <c r="Y300" s="8"/>
      <c r="Z300" s="8"/>
      <c r="AA300" s="8"/>
      <c r="AB300" s="8"/>
      <c r="AC300" s="8"/>
      <c r="AD300" s="8"/>
      <c r="AE300" s="8"/>
      <c r="AG300" s="36"/>
      <c r="AH300" s="36"/>
      <c r="AI300" s="9"/>
      <c r="AJ300" s="8"/>
      <c r="AK300" s="8"/>
      <c r="AL300" s="8"/>
      <c r="AM300" s="8"/>
      <c r="AN300" s="8"/>
      <c r="AO300" s="8"/>
      <c r="AP300" s="8"/>
      <c r="AQ300" s="8"/>
      <c r="AS300" s="36"/>
      <c r="AT300" s="36"/>
      <c r="AU300" s="9"/>
      <c r="AV300" s="8"/>
      <c r="AW300" s="8"/>
      <c r="AX300" s="8"/>
      <c r="AY300" s="8"/>
      <c r="AZ300" s="8"/>
      <c r="BA300" s="8"/>
      <c r="BB300" s="8"/>
      <c r="BC300" s="8"/>
      <c r="CW300" s="8">
        <v>0.10092213114754098</v>
      </c>
      <c r="CX300" s="36">
        <v>54.8</v>
      </c>
      <c r="CY300" s="36">
        <v>57.069478714828378</v>
      </c>
      <c r="CZ300" s="36">
        <v>56.789345662349994</v>
      </c>
      <c r="DA300" s="36">
        <v>7.364538044255311</v>
      </c>
      <c r="DB300" s="36">
        <f ca="1"/>
        <v>62.291868776008037</v>
      </c>
      <c r="DC300" s="36">
        <f ca="1"/>
        <v>59.11684713746471</v>
      </c>
      <c r="DD300" s="36">
        <v>50.242432018172451</v>
      </c>
      <c r="DE300" s="36">
        <f ca="1"/>
        <v>63.726497823523829</v>
      </c>
      <c r="DF300" s="36">
        <v>56.177377991554422</v>
      </c>
    </row>
    <row r="301" spans="1:110" x14ac:dyDescent="0.25">
      <c r="A301" s="45">
        <v>65.8</v>
      </c>
      <c r="B301" s="47" t="b">
        <v>1</v>
      </c>
      <c r="U301" s="36"/>
      <c r="V301" s="36"/>
      <c r="W301" s="9"/>
      <c r="X301" s="8"/>
      <c r="Y301" s="8"/>
      <c r="Z301" s="8"/>
      <c r="AA301" s="8"/>
      <c r="AB301" s="8"/>
      <c r="AC301" s="8"/>
      <c r="AD301" s="8"/>
      <c r="AE301" s="8"/>
      <c r="AG301" s="36"/>
      <c r="AH301" s="36"/>
      <c r="AI301" s="9"/>
      <c r="AJ301" s="8"/>
      <c r="AK301" s="8"/>
      <c r="AL301" s="8"/>
      <c r="AM301" s="8"/>
      <c r="AN301" s="8"/>
      <c r="AO301" s="8"/>
      <c r="AP301" s="8"/>
      <c r="AQ301" s="8"/>
      <c r="AS301" s="36"/>
      <c r="AT301" s="36"/>
      <c r="AU301" s="9"/>
      <c r="AV301" s="8"/>
      <c r="AW301" s="8"/>
      <c r="AX301" s="8"/>
      <c r="AY301" s="8"/>
      <c r="AZ301" s="8"/>
      <c r="BA301" s="8"/>
      <c r="BB301" s="8"/>
      <c r="BC301" s="8"/>
      <c r="CW301" s="8">
        <v>0.10126366120218579</v>
      </c>
      <c r="CX301" s="36">
        <v>54.8</v>
      </c>
      <c r="CY301" s="36">
        <v>57.087866341319497</v>
      </c>
      <c r="CZ301" s="36">
        <v>56.805472088256764</v>
      </c>
      <c r="DA301" s="36">
        <v>7.3908393104128791</v>
      </c>
      <c r="DB301" s="36">
        <f ca="1"/>
        <v>62.316914243349835</v>
      </c>
      <c r="DC301" s="36">
        <f ca="1"/>
        <v>59.13202185473105</v>
      </c>
      <c r="DD301" s="36">
        <v>50.266092444224711</v>
      </c>
      <c r="DE301" s="36">
        <f ca="1"/>
        <v>63.74207015862676</v>
      </c>
      <c r="DF301" s="36">
        <v>56.197984740951014</v>
      </c>
    </row>
    <row r="302" spans="1:110" x14ac:dyDescent="0.25">
      <c r="A302" s="45">
        <v>65</v>
      </c>
      <c r="B302" s="47" t="b">
        <v>1</v>
      </c>
      <c r="U302" s="36"/>
      <c r="V302" s="36"/>
      <c r="W302" s="9"/>
      <c r="X302" s="8"/>
      <c r="Y302" s="8"/>
      <c r="Z302" s="8"/>
      <c r="AA302" s="8"/>
      <c r="AB302" s="8"/>
      <c r="AC302" s="8"/>
      <c r="AD302" s="8"/>
      <c r="AE302" s="8"/>
      <c r="AG302" s="36"/>
      <c r="AH302" s="36"/>
      <c r="AI302" s="9"/>
      <c r="AJ302" s="8"/>
      <c r="AK302" s="8"/>
      <c r="AL302" s="8"/>
      <c r="AM302" s="8"/>
      <c r="AN302" s="8"/>
      <c r="AO302" s="8"/>
      <c r="AP302" s="8"/>
      <c r="AQ302" s="8"/>
      <c r="AS302" s="36"/>
      <c r="AT302" s="36"/>
      <c r="AU302" s="9"/>
      <c r="AV302" s="8"/>
      <c r="AW302" s="8"/>
      <c r="AX302" s="8"/>
      <c r="AY302" s="8"/>
      <c r="AZ302" s="8"/>
      <c r="BA302" s="8"/>
      <c r="BB302" s="8"/>
      <c r="BC302" s="8"/>
      <c r="CW302" s="8">
        <v>0.1016051912568306</v>
      </c>
      <c r="CX302" s="36">
        <v>54.8</v>
      </c>
      <c r="CY302" s="36">
        <v>57.106208837146269</v>
      </c>
      <c r="CZ302" s="36">
        <v>56.821563495960696</v>
      </c>
      <c r="DA302" s="36">
        <v>7.4171505732510985</v>
      </c>
      <c r="DB302" s="36">
        <f ca="1"/>
        <v>62.341890232007124</v>
      </c>
      <c r="DC302" s="36">
        <f ca="1"/>
        <v>59.147161951152349</v>
      </c>
      <c r="DD302" s="36">
        <v>50.289713004267753</v>
      </c>
      <c r="DE302" s="36">
        <f ca="1"/>
        <v>63.757604347561383</v>
      </c>
      <c r="DF302" s="36">
        <v>56.218548042445157</v>
      </c>
    </row>
    <row r="303" spans="1:110" x14ac:dyDescent="0.25">
      <c r="A303" s="45">
        <v>64.2</v>
      </c>
      <c r="B303" s="47" t="b">
        <v>1</v>
      </c>
      <c r="U303" s="36"/>
      <c r="V303" s="36"/>
      <c r="W303" s="9"/>
      <c r="X303" s="8"/>
      <c r="Y303" s="8"/>
      <c r="Z303" s="8"/>
      <c r="AA303" s="8"/>
      <c r="AB303" s="8"/>
      <c r="AC303" s="8"/>
      <c r="AD303" s="8"/>
      <c r="AE303" s="8"/>
      <c r="AG303" s="36"/>
      <c r="AH303" s="36"/>
      <c r="AI303" s="9"/>
      <c r="AJ303" s="8"/>
      <c r="AK303" s="8"/>
      <c r="AL303" s="8"/>
      <c r="AM303" s="8"/>
      <c r="AN303" s="8"/>
      <c r="AO303" s="8"/>
      <c r="AP303" s="8"/>
      <c r="AQ303" s="8"/>
      <c r="AS303" s="36"/>
      <c r="AT303" s="36"/>
      <c r="AU303" s="9"/>
      <c r="AV303" s="8"/>
      <c r="AW303" s="8"/>
      <c r="AX303" s="8"/>
      <c r="AY303" s="8"/>
      <c r="AZ303" s="8"/>
      <c r="BA303" s="8"/>
      <c r="BB303" s="8"/>
      <c r="BC303" s="8"/>
      <c r="CW303" s="8">
        <v>0.10194672131147541</v>
      </c>
      <c r="CX303" s="36">
        <v>54.9</v>
      </c>
      <c r="CY303" s="36">
        <v>57.124506491009555</v>
      </c>
      <c r="CZ303" s="36">
        <v>56.837620106488842</v>
      </c>
      <c r="DA303" s="36">
        <v>7.4434718403720144</v>
      </c>
      <c r="DB303" s="36">
        <f ca="1"/>
        <v>62.366797187542431</v>
      </c>
      <c r="DC303" s="36">
        <f ca="1"/>
        <v>59.162267645922149</v>
      </c>
      <c r="DD303" s="36">
        <v>50.313293899138607</v>
      </c>
      <c r="DE303" s="36">
        <f ca="1"/>
        <v>63.773100626220362</v>
      </c>
      <c r="DF303" s="36">
        <v>56.239068149126247</v>
      </c>
    </row>
    <row r="304" spans="1:110" x14ac:dyDescent="0.25">
      <c r="A304" s="45">
        <v>63.3</v>
      </c>
      <c r="B304" s="47" t="b">
        <v>1</v>
      </c>
      <c r="U304" s="36"/>
      <c r="V304" s="36"/>
      <c r="W304" s="9"/>
      <c r="X304" s="8"/>
      <c r="Y304" s="8"/>
      <c r="Z304" s="8"/>
      <c r="AA304" s="8"/>
      <c r="AB304" s="8"/>
      <c r="AC304" s="8"/>
      <c r="AD304" s="8"/>
      <c r="AE304" s="8"/>
      <c r="AG304" s="36"/>
      <c r="AH304" s="36"/>
      <c r="AI304" s="9"/>
      <c r="AJ304" s="8"/>
      <c r="AK304" s="8"/>
      <c r="AL304" s="8"/>
      <c r="AM304" s="8"/>
      <c r="AN304" s="8"/>
      <c r="AO304" s="8"/>
      <c r="AP304" s="8"/>
      <c r="AQ304" s="8"/>
      <c r="AS304" s="36"/>
      <c r="AT304" s="36"/>
      <c r="AU304" s="9"/>
      <c r="AV304" s="8"/>
      <c r="AW304" s="8"/>
      <c r="AX304" s="8"/>
      <c r="AY304" s="8"/>
      <c r="AZ304" s="8"/>
      <c r="BA304" s="8"/>
      <c r="BB304" s="8"/>
      <c r="BC304" s="8"/>
      <c r="CW304" s="8">
        <v>0.10228825136612021</v>
      </c>
      <c r="CX304" s="36">
        <v>54.9</v>
      </c>
      <c r="CY304" s="36">
        <v>57.142759588836711</v>
      </c>
      <c r="CZ304" s="36">
        <v>56.853642138783336</v>
      </c>
      <c r="DA304" s="36">
        <v>7.4698031193863246</v>
      </c>
      <c r="DB304" s="36">
        <f ca="1"/>
        <v>62.391635551215039</v>
      </c>
      <c r="DC304" s="36">
        <f ca="1"/>
        <v>59.177339156152875</v>
      </c>
      <c r="DD304" s="36">
        <v>50.336835327993633</v>
      </c>
      <c r="DE304" s="36">
        <f ca="1"/>
        <v>63.788559228270088</v>
      </c>
      <c r="DF304" s="36">
        <v>56.259545311790937</v>
      </c>
    </row>
    <row r="305" spans="1:110" x14ac:dyDescent="0.25">
      <c r="A305" s="45">
        <v>62.5</v>
      </c>
      <c r="B305" s="47" t="b">
        <v>1</v>
      </c>
      <c r="U305" s="36"/>
      <c r="V305" s="36"/>
      <c r="W305" s="9"/>
      <c r="X305" s="8"/>
      <c r="Y305" s="8"/>
      <c r="Z305" s="8"/>
      <c r="AA305" s="8"/>
      <c r="AB305" s="8"/>
      <c r="AC305" s="8"/>
      <c r="AD305" s="8"/>
      <c r="AE305" s="8"/>
      <c r="AG305" s="36"/>
      <c r="AH305" s="36"/>
      <c r="AI305" s="9"/>
      <c r="AJ305" s="8"/>
      <c r="AK305" s="8"/>
      <c r="AL305" s="8"/>
      <c r="AM305" s="8"/>
      <c r="AN305" s="8"/>
      <c r="AO305" s="8"/>
      <c r="AP305" s="8"/>
      <c r="AQ305" s="8"/>
      <c r="AS305" s="36"/>
      <c r="AT305" s="36"/>
      <c r="AU305" s="9"/>
      <c r="AV305" s="8"/>
      <c r="AW305" s="8"/>
      <c r="AX305" s="8"/>
      <c r="AY305" s="8"/>
      <c r="AZ305" s="8"/>
      <c r="BA305" s="8"/>
      <c r="BB305" s="8"/>
      <c r="BC305" s="8"/>
      <c r="CW305" s="8">
        <v>0.10262978142076502</v>
      </c>
      <c r="CX305" s="36">
        <v>54.9</v>
      </c>
      <c r="CY305" s="36">
        <v>57.160968413817564</v>
      </c>
      <c r="CZ305" s="36">
        <v>56.869629809728025</v>
      </c>
      <c r="DA305" s="36">
        <v>7.496144417913448</v>
      </c>
      <c r="DB305" s="36">
        <f ca="1"/>
        <v>62.416405760036945</v>
      </c>
      <c r="DC305" s="36">
        <f ca="1"/>
        <v>59.192376696902592</v>
      </c>
      <c r="DD305" s="36">
        <v>50.360337488328192</v>
      </c>
      <c r="DE305" s="36">
        <f ca="1"/>
        <v>63.803980385179123</v>
      </c>
      <c r="DF305" s="36">
        <v>56.279979778971594</v>
      </c>
    </row>
    <row r="306" spans="1:110" x14ac:dyDescent="0.25">
      <c r="A306" s="45">
        <v>61.7</v>
      </c>
      <c r="B306" s="47" t="b">
        <v>1</v>
      </c>
      <c r="U306" s="36"/>
      <c r="V306" s="36"/>
      <c r="W306" s="9"/>
      <c r="X306" s="8"/>
      <c r="Y306" s="8"/>
      <c r="Z306" s="8"/>
      <c r="AA306" s="8"/>
      <c r="AB306" s="8"/>
      <c r="AC306" s="8"/>
      <c r="AD306" s="8"/>
      <c r="AE306" s="8"/>
      <c r="AG306" s="36"/>
      <c r="AH306" s="36"/>
      <c r="AI306" s="9"/>
      <c r="AJ306" s="8"/>
      <c r="AK306" s="8"/>
      <c r="AL306" s="8"/>
      <c r="AM306" s="8"/>
      <c r="AN306" s="8"/>
      <c r="AO306" s="8"/>
      <c r="AP306" s="8"/>
      <c r="AQ306" s="8"/>
      <c r="AS306" s="36"/>
      <c r="AT306" s="36"/>
      <c r="AU306" s="9"/>
      <c r="AV306" s="8"/>
      <c r="AW306" s="8"/>
      <c r="AX306" s="8"/>
      <c r="AY306" s="8"/>
      <c r="AZ306" s="8"/>
      <c r="BA306" s="8"/>
      <c r="BB306" s="8"/>
      <c r="BC306" s="8"/>
      <c r="CW306" s="8">
        <v>0.10297131147540983</v>
      </c>
      <c r="CX306" s="36">
        <v>54.9</v>
      </c>
      <c r="CY306" s="36">
        <v>57.179133246439697</v>
      </c>
      <c r="CZ306" s="36">
        <v>56.885583334174555</v>
      </c>
      <c r="DA306" s="36">
        <v>7.5224957435814703</v>
      </c>
      <c r="DB306" s="36">
        <f ca="1"/>
        <v>62.441108246827589</v>
      </c>
      <c r="DC306" s="36">
        <f ca="1"/>
        <v>59.20738048120127</v>
      </c>
      <c r="DD306" s="36">
        <v>50.38380057599592</v>
      </c>
      <c r="DE306" s="36">
        <f ca="1"/>
        <v>63.819364326246131</v>
      </c>
      <c r="DF306" s="36">
        <v>56.30037179696415</v>
      </c>
    </row>
    <row r="307" spans="1:110" x14ac:dyDescent="0.25">
      <c r="A307" s="45">
        <v>62</v>
      </c>
      <c r="B307" s="47" t="b">
        <v>1</v>
      </c>
      <c r="U307" s="36"/>
      <c r="V307" s="36"/>
      <c r="W307" s="9"/>
      <c r="X307" s="8"/>
      <c r="Y307" s="8"/>
      <c r="Z307" s="8"/>
      <c r="AA307" s="8"/>
      <c r="AB307" s="8"/>
      <c r="AC307" s="8"/>
      <c r="AD307" s="8"/>
      <c r="AE307" s="8"/>
      <c r="AG307" s="36"/>
      <c r="AH307" s="36"/>
      <c r="AI307" s="9"/>
      <c r="AJ307" s="8"/>
      <c r="AK307" s="8"/>
      <c r="AL307" s="8"/>
      <c r="AM307" s="8"/>
      <c r="AN307" s="8"/>
      <c r="AO307" s="8"/>
      <c r="AP307" s="8"/>
      <c r="AQ307" s="8"/>
      <c r="AS307" s="36"/>
      <c r="AT307" s="36"/>
      <c r="AU307" s="9"/>
      <c r="AV307" s="8"/>
      <c r="AW307" s="8"/>
      <c r="AX307" s="8"/>
      <c r="AY307" s="8"/>
      <c r="AZ307" s="8"/>
      <c r="BA307" s="8"/>
      <c r="BB307" s="8"/>
      <c r="BC307" s="8"/>
      <c r="CW307" s="8">
        <v>0.10331284153005464</v>
      </c>
      <c r="CX307" s="36">
        <v>55</v>
      </c>
      <c r="CY307" s="36">
        <v>57.197254364523211</v>
      </c>
      <c r="CZ307" s="36">
        <v>56.901502924968504</v>
      </c>
      <c r="DA307" s="36">
        <v>7.548857104027217</v>
      </c>
      <c r="DB307" s="36">
        <f ca="1"/>
        <v>62.465743440267971</v>
      </c>
      <c r="DC307" s="36">
        <f ca="1"/>
        <v>59.222350720076719</v>
      </c>
      <c r="DD307" s="36">
        <v>50.407224785227825</v>
      </c>
      <c r="DE307" s="36">
        <f ca="1"/>
        <v>63.834711278627395</v>
      </c>
      <c r="DF307" s="36">
        <v>56.320721609855738</v>
      </c>
    </row>
    <row r="308" spans="1:110" x14ac:dyDescent="0.25">
      <c r="A308" s="45">
        <v>77</v>
      </c>
      <c r="B308" s="47" t="b">
        <v>1</v>
      </c>
      <c r="U308" s="36"/>
      <c r="V308" s="36"/>
      <c r="W308" s="9"/>
      <c r="X308" s="8"/>
      <c r="Y308" s="8"/>
      <c r="Z308" s="8"/>
      <c r="AA308" s="8"/>
      <c r="AB308" s="8"/>
      <c r="AC308" s="8"/>
      <c r="AD308" s="8"/>
      <c r="AE308" s="8"/>
      <c r="AG308" s="36"/>
      <c r="AH308" s="36"/>
      <c r="AI308" s="9"/>
      <c r="AJ308" s="8"/>
      <c r="AK308" s="8"/>
      <c r="AL308" s="8"/>
      <c r="AM308" s="8"/>
      <c r="AN308" s="8"/>
      <c r="AO308" s="8"/>
      <c r="AP308" s="8"/>
      <c r="AQ308" s="8"/>
      <c r="AS308" s="36"/>
      <c r="AT308" s="36"/>
      <c r="AU308" s="9"/>
      <c r="AV308" s="8"/>
      <c r="AW308" s="8"/>
      <c r="AX308" s="8"/>
      <c r="AY308" s="8"/>
      <c r="AZ308" s="8"/>
      <c r="BA308" s="8"/>
      <c r="BB308" s="8"/>
      <c r="BC308" s="8"/>
      <c r="CW308" s="8">
        <v>0.10365437158469945</v>
      </c>
      <c r="CX308" s="36">
        <v>55</v>
      </c>
      <c r="CY308" s="36">
        <v>57.215332043254996</v>
      </c>
      <c r="CZ308" s="36">
        <v>56.917388792974506</v>
      </c>
      <c r="DA308" s="36">
        <v>7.5752285068962424</v>
      </c>
      <c r="DB308" s="36">
        <f ca="1"/>
        <v>62.490311764953766</v>
      </c>
      <c r="DC308" s="36">
        <f ca="1"/>
        <v>59.237287622580041</v>
      </c>
      <c r="DD308" s="36">
        <v>50.430610308650998</v>
      </c>
      <c r="DE308" s="36">
        <f ca="1"/>
        <v>63.850021467363938</v>
      </c>
      <c r="DF308" s="36">
        <v>56.341029459551677</v>
      </c>
    </row>
    <row r="309" spans="1:110" x14ac:dyDescent="0.25">
      <c r="A309" s="45">
        <v>74</v>
      </c>
      <c r="B309" s="47" t="b">
        <v>1</v>
      </c>
      <c r="U309" s="36"/>
      <c r="V309" s="36"/>
      <c r="W309" s="9"/>
      <c r="X309" s="8"/>
      <c r="Y309" s="8"/>
      <c r="Z309" s="8"/>
      <c r="AA309" s="8"/>
      <c r="AB309" s="8"/>
      <c r="AC309" s="8"/>
      <c r="AD309" s="8"/>
      <c r="AE309" s="8"/>
      <c r="AG309" s="36"/>
      <c r="AH309" s="36"/>
      <c r="AI309" s="9"/>
      <c r="AJ309" s="8"/>
      <c r="AK309" s="8"/>
      <c r="AL309" s="8"/>
      <c r="AM309" s="8"/>
      <c r="AN309" s="8"/>
      <c r="AO309" s="8"/>
      <c r="AP309" s="8"/>
      <c r="AQ309" s="8"/>
      <c r="AS309" s="36"/>
      <c r="AT309" s="36"/>
      <c r="AU309" s="9"/>
      <c r="AV309" s="8"/>
      <c r="AW309" s="8"/>
      <c r="AX309" s="8"/>
      <c r="AY309" s="8"/>
      <c r="AZ309" s="8"/>
      <c r="BA309" s="8"/>
      <c r="BB309" s="8"/>
      <c r="BC309" s="8"/>
      <c r="CW309" s="8">
        <v>0.10399590163934426</v>
      </c>
      <c r="CX309" s="36">
        <v>55</v>
      </c>
      <c r="CY309" s="36">
        <v>57.233366555222347</v>
      </c>
      <c r="CZ309" s="36">
        <v>56.933241147101484</v>
      </c>
      <c r="DA309" s="36">
        <v>7.601609959842814</v>
      </c>
      <c r="DB309" s="36">
        <f ca="1"/>
        <v>62.514813641447574</v>
      </c>
      <c r="DC309" s="36">
        <f ca="1"/>
        <v>59.252191395810726</v>
      </c>
      <c r="DD309" s="36">
        <v>50.453957337307102</v>
      </c>
      <c r="DE309" s="36">
        <f ca="1"/>
        <v>63.865295115408088</v>
      </c>
      <c r="DF309" s="36">
        <v>56.361295585802196</v>
      </c>
    </row>
    <row r="310" spans="1:110" x14ac:dyDescent="0.25">
      <c r="A310" s="45">
        <v>71</v>
      </c>
      <c r="B310" s="47" t="b">
        <v>1</v>
      </c>
      <c r="U310" s="36"/>
      <c r="V310" s="36"/>
      <c r="W310" s="9"/>
      <c r="X310" s="8"/>
      <c r="Y310" s="8"/>
      <c r="Z310" s="8"/>
      <c r="AA310" s="8"/>
      <c r="AB310" s="8"/>
      <c r="AC310" s="8"/>
      <c r="AD310" s="8"/>
      <c r="AE310" s="8"/>
      <c r="AG310" s="36"/>
      <c r="AH310" s="36"/>
      <c r="AI310" s="9"/>
      <c r="AJ310" s="8"/>
      <c r="AK310" s="8"/>
      <c r="AL310" s="8"/>
      <c r="AM310" s="8"/>
      <c r="AN310" s="8"/>
      <c r="AO310" s="8"/>
      <c r="AP310" s="8"/>
      <c r="AQ310" s="8"/>
      <c r="AS310" s="36"/>
      <c r="AT310" s="36"/>
      <c r="AU310" s="9"/>
      <c r="AV310" s="8"/>
      <c r="AW310" s="8"/>
      <c r="AX310" s="8"/>
      <c r="AY310" s="8"/>
      <c r="AZ310" s="8"/>
      <c r="BA310" s="8"/>
      <c r="BB310" s="8"/>
      <c r="BC310" s="8"/>
      <c r="CW310" s="8">
        <v>0.10433743169398907</v>
      </c>
      <c r="CX310" s="36">
        <v>55</v>
      </c>
      <c r="CY310" s="36">
        <v>57.251358170446103</v>
      </c>
      <c r="CZ310" s="36">
        <v>56.949060194327117</v>
      </c>
      <c r="DA310" s="36">
        <v>7.628001470529993</v>
      </c>
      <c r="DB310" s="36">
        <f ca="1"/>
        <v>62.539249486330419</v>
      </c>
      <c r="DC310" s="36">
        <f ca="1"/>
        <v>59.267062244941258</v>
      </c>
      <c r="DD310" s="36">
        <v>50.47726606067063</v>
      </c>
      <c r="DE310" s="36">
        <f ca="1"/>
        <v>63.880532443649798</v>
      </c>
      <c r="DF310" s="36">
        <v>56.381520226228687</v>
      </c>
    </row>
    <row r="311" spans="1:110" x14ac:dyDescent="0.25">
      <c r="A311" s="45">
        <v>69.8</v>
      </c>
      <c r="B311" s="47" t="b">
        <v>1</v>
      </c>
      <c r="U311" s="36"/>
      <c r="V311" s="36"/>
      <c r="W311" s="9"/>
      <c r="X311" s="8"/>
      <c r="Y311" s="8"/>
      <c r="Z311" s="8"/>
      <c r="AA311" s="8"/>
      <c r="AB311" s="8"/>
      <c r="AC311" s="8"/>
      <c r="AD311" s="8"/>
      <c r="AE311" s="8"/>
      <c r="AG311" s="36"/>
      <c r="AH311" s="36"/>
      <c r="AI311" s="9"/>
      <c r="AJ311" s="8"/>
      <c r="AK311" s="8"/>
      <c r="AL311" s="8"/>
      <c r="AM311" s="8"/>
      <c r="AN311" s="8"/>
      <c r="AO311" s="8"/>
      <c r="AP311" s="8"/>
      <c r="AQ311" s="8"/>
      <c r="AS311" s="36"/>
      <c r="AT311" s="36"/>
      <c r="AU311" s="9"/>
      <c r="AV311" s="8"/>
      <c r="AW311" s="8"/>
      <c r="AX311" s="8"/>
      <c r="AY311" s="8"/>
      <c r="AZ311" s="8"/>
      <c r="BA311" s="8"/>
      <c r="BB311" s="8"/>
      <c r="BC311" s="8"/>
      <c r="CW311" s="8">
        <v>0.10467896174863388</v>
      </c>
      <c r="CX311" s="36">
        <v>55</v>
      </c>
      <c r="CY311" s="36">
        <v>57.269307156413163</v>
      </c>
      <c r="CZ311" s="36">
        <v>56.964846139722219</v>
      </c>
      <c r="DA311" s="36">
        <v>7.6544030466295672</v>
      </c>
      <c r="DB311" s="36">
        <f ca="1"/>
        <v>62.563619712252304</v>
      </c>
      <c r="DC311" s="36">
        <f ca="1"/>
        <v>59.281900373241463</v>
      </c>
      <c r="DD311" s="36">
        <v>50.500536666666775</v>
      </c>
      <c r="DE311" s="36">
        <f ca="1"/>
        <v>63.895733670942391</v>
      </c>
      <c r="DF311" s="36">
        <v>56.401703616349479</v>
      </c>
    </row>
    <row r="312" spans="1:110" x14ac:dyDescent="0.25">
      <c r="A312" s="45">
        <v>69.3</v>
      </c>
      <c r="B312" s="47" t="b">
        <v>1</v>
      </c>
      <c r="U312" s="36"/>
      <c r="V312" s="36"/>
      <c r="W312" s="9"/>
      <c r="X312" s="8"/>
      <c r="Y312" s="8"/>
      <c r="Z312" s="8"/>
      <c r="AA312" s="8"/>
      <c r="AB312" s="8"/>
      <c r="AC312" s="8"/>
      <c r="AD312" s="8"/>
      <c r="AE312" s="8"/>
      <c r="AG312" s="36"/>
      <c r="AH312" s="36"/>
      <c r="AI312" s="9"/>
      <c r="AJ312" s="8"/>
      <c r="AK312" s="8"/>
      <c r="AL312" s="8"/>
      <c r="AM312" s="8"/>
      <c r="AN312" s="8"/>
      <c r="AO312" s="8"/>
      <c r="AP312" s="8"/>
      <c r="AQ312" s="8"/>
      <c r="AS312" s="36"/>
      <c r="AT312" s="36"/>
      <c r="AU312" s="9"/>
      <c r="AV312" s="8"/>
      <c r="AW312" s="8"/>
      <c r="AX312" s="8"/>
      <c r="AY312" s="8"/>
      <c r="AZ312" s="8"/>
      <c r="BA312" s="8"/>
      <c r="BB312" s="8"/>
      <c r="BC312" s="8"/>
      <c r="CW312" s="8">
        <v>0.10502049180327869</v>
      </c>
      <c r="CX312" s="36">
        <v>55</v>
      </c>
      <c r="CY312" s="36">
        <v>57.287213778108736</v>
      </c>
      <c r="CZ312" s="36">
        <v>56.980599186474443</v>
      </c>
      <c r="DA312" s="36">
        <v>7.6808146958221375</v>
      </c>
      <c r="DB312" s="36">
        <f ca="1"/>
        <v>62.587924727982092</v>
      </c>
      <c r="DC312" s="36">
        <f ca="1"/>
        <v>59.296705982102317</v>
      </c>
      <c r="DD312" s="36">
        <v>50.52376934168916</v>
      </c>
      <c r="DE312" s="36">
        <f ca="1"/>
        <v>63.910899014127992</v>
      </c>
      <c r="DF312" s="36">
        <v>56.421845989605401</v>
      </c>
    </row>
    <row r="313" spans="1:110" x14ac:dyDescent="0.25">
      <c r="A313" s="45">
        <v>68.7</v>
      </c>
      <c r="B313" s="47" t="b">
        <v>1</v>
      </c>
      <c r="U313" s="36"/>
      <c r="V313" s="36"/>
      <c r="W313" s="9"/>
      <c r="X313" s="8"/>
      <c r="Y313" s="8"/>
      <c r="Z313" s="8"/>
      <c r="AA313" s="8"/>
      <c r="AB313" s="8"/>
      <c r="AC313" s="8"/>
      <c r="AD313" s="8"/>
      <c r="AE313" s="8"/>
      <c r="AG313" s="36"/>
      <c r="AH313" s="36"/>
      <c r="AI313" s="9"/>
      <c r="AJ313" s="8"/>
      <c r="AK313" s="8"/>
      <c r="AL313" s="8"/>
      <c r="AM313" s="8"/>
      <c r="AN313" s="8"/>
      <c r="AO313" s="8"/>
      <c r="AP313" s="8"/>
      <c r="AQ313" s="8"/>
      <c r="AS313" s="36"/>
      <c r="AT313" s="36"/>
      <c r="AU313" s="9"/>
      <c r="AV313" s="8"/>
      <c r="AW313" s="8"/>
      <c r="AX313" s="8"/>
      <c r="AY313" s="8"/>
      <c r="AZ313" s="8"/>
      <c r="BA313" s="8"/>
      <c r="BB313" s="8"/>
      <c r="BC313" s="8"/>
      <c r="CW313" s="8">
        <v>0.1053620218579235</v>
      </c>
      <c r="CX313" s="36">
        <v>55</v>
      </c>
      <c r="CY313" s="36">
        <v>57.305078298047675</v>
      </c>
      <c r="CZ313" s="36">
        <v>56.996319535911823</v>
      </c>
      <c r="DA313" s="36">
        <v>7.7072364257970953</v>
      </c>
      <c r="DB313" s="36">
        <f ca="1"/>
        <v>62.612164938456502</v>
      </c>
      <c r="DC313" s="36">
        <f ca="1"/>
        <v>59.311479271059547</v>
      </c>
      <c r="DD313" s="36">
        <v>50.546964270617224</v>
      </c>
      <c r="DE313" s="36">
        <f ca="1"/>
        <v>63.92602868806253</v>
      </c>
      <c r="DF313" s="36">
        <v>56.441947577384752</v>
      </c>
    </row>
    <row r="314" spans="1:110" x14ac:dyDescent="0.25">
      <c r="A314" s="45">
        <v>68</v>
      </c>
      <c r="B314" s="47" t="b">
        <v>1</v>
      </c>
      <c r="U314" s="36"/>
      <c r="V314" s="36"/>
      <c r="W314" s="9"/>
      <c r="X314" s="8"/>
      <c r="Y314" s="8"/>
      <c r="Z314" s="8"/>
      <c r="AA314" s="8"/>
      <c r="AB314" s="8"/>
      <c r="AC314" s="8"/>
      <c r="AD314" s="8"/>
      <c r="AE314" s="8"/>
      <c r="AG314" s="36"/>
      <c r="AH314" s="36"/>
      <c r="AI314" s="9"/>
      <c r="AJ314" s="8"/>
      <c r="AK314" s="8"/>
      <c r="AL314" s="8"/>
      <c r="AM314" s="8"/>
      <c r="AN314" s="8"/>
      <c r="AO314" s="8"/>
      <c r="AP314" s="8"/>
      <c r="AQ314" s="8"/>
      <c r="AS314" s="36"/>
      <c r="AT314" s="36"/>
      <c r="AU314" s="9"/>
      <c r="AV314" s="8"/>
      <c r="AW314" s="8"/>
      <c r="AX314" s="8"/>
      <c r="AY314" s="8"/>
      <c r="AZ314" s="8"/>
      <c r="BA314" s="8"/>
      <c r="BB314" s="8"/>
      <c r="BC314" s="8"/>
      <c r="CW314" s="8">
        <v>0.10570355191256831</v>
      </c>
      <c r="CX314" s="36">
        <v>55</v>
      </c>
      <c r="CY314" s="36">
        <v>57.322900976305704</v>
      </c>
      <c r="CZ314" s="36">
        <v>57.012007387525919</v>
      </c>
      <c r="DA314" s="36">
        <v>7.7336682442526152</v>
      </c>
      <c r="DB314" s="36">
        <f ca="1"/>
        <v>62.636340744828345</v>
      </c>
      <c r="DC314" s="36">
        <f ca="1"/>
        <v>59.326220437816751</v>
      </c>
      <c r="DD314" s="36">
        <v>50.570121636833399</v>
      </c>
      <c r="DE314" s="36">
        <f ca="1"/>
        <v>63.941122905640334</v>
      </c>
      <c r="DF314" s="36">
        <v>56.462008609048048</v>
      </c>
    </row>
    <row r="315" spans="1:110" x14ac:dyDescent="0.25">
      <c r="A315" s="45">
        <v>67.400000000000006</v>
      </c>
      <c r="B315" s="47" t="b">
        <v>1</v>
      </c>
      <c r="U315" s="36"/>
      <c r="V315" s="36"/>
      <c r="W315" s="9"/>
      <c r="X315" s="8"/>
      <c r="Y315" s="8"/>
      <c r="Z315" s="8"/>
      <c r="AA315" s="8"/>
      <c r="AB315" s="8"/>
      <c r="AC315" s="8"/>
      <c r="AD315" s="8"/>
      <c r="AE315" s="8"/>
      <c r="AG315" s="36"/>
      <c r="AH315" s="36"/>
      <c r="AI315" s="9"/>
      <c r="AJ315" s="8"/>
      <c r="AK315" s="8"/>
      <c r="AL315" s="8"/>
      <c r="AM315" s="8"/>
      <c r="AN315" s="8"/>
      <c r="AO315" s="8"/>
      <c r="AP315" s="8"/>
      <c r="AQ315" s="8"/>
      <c r="AS315" s="36"/>
      <c r="AT315" s="36"/>
      <c r="AU315" s="9"/>
      <c r="AV315" s="8"/>
      <c r="AW315" s="8"/>
      <c r="AX315" s="8"/>
      <c r="AY315" s="8"/>
      <c r="AZ315" s="8"/>
      <c r="BA315" s="8"/>
      <c r="BB315" s="8"/>
      <c r="BC315" s="8"/>
      <c r="CW315" s="8">
        <v>0.10604508196721311</v>
      </c>
      <c r="CX315" s="36">
        <v>55</v>
      </c>
      <c r="CY315" s="36">
        <v>57.340682070549917</v>
      </c>
      <c r="CZ315" s="36">
        <v>57.027662938994375</v>
      </c>
      <c r="DA315" s="36">
        <v>7.7601101588957215</v>
      </c>
      <c r="DB315" s="36">
        <f ca="1"/>
        <v>62.660452544514037</v>
      </c>
      <c r="DC315" s="36">
        <f ca="1"/>
        <v>59.340929678268118</v>
      </c>
      <c r="DD315" s="36">
        <v>50.593241622240043</v>
      </c>
      <c r="DE315" s="36">
        <f ca="1"/>
        <v>63.956181877818395</v>
      </c>
      <c r="DF315" s="36">
        <v>56.482029311952253</v>
      </c>
    </row>
    <row r="316" spans="1:110" x14ac:dyDescent="0.25">
      <c r="A316" s="45">
        <v>66.8</v>
      </c>
      <c r="B316" s="47" t="b">
        <v>1</v>
      </c>
      <c r="U316" s="36"/>
      <c r="V316" s="36"/>
      <c r="W316" s="9"/>
      <c r="X316" s="8"/>
      <c r="Y316" s="8"/>
      <c r="Z316" s="8"/>
      <c r="AA316" s="8"/>
      <c r="AB316" s="8"/>
      <c r="AC316" s="8"/>
      <c r="AD316" s="8"/>
      <c r="AE316" s="8"/>
      <c r="AG316" s="36"/>
      <c r="AH316" s="36"/>
      <c r="AI316" s="9"/>
      <c r="AJ316" s="8"/>
      <c r="AK316" s="8"/>
      <c r="AL316" s="8"/>
      <c r="AM316" s="8"/>
      <c r="AN316" s="8"/>
      <c r="AO316" s="8"/>
      <c r="AP316" s="8"/>
      <c r="AQ316" s="8"/>
      <c r="AS316" s="36"/>
      <c r="AT316" s="36"/>
      <c r="AU316" s="9"/>
      <c r="AV316" s="8"/>
      <c r="AW316" s="8"/>
      <c r="AX316" s="8"/>
      <c r="AY316" s="8"/>
      <c r="AZ316" s="8"/>
      <c r="BA316" s="8"/>
      <c r="BB316" s="8"/>
      <c r="BC316" s="8"/>
      <c r="CW316" s="8">
        <v>0.10638661202185792</v>
      </c>
      <c r="CX316" s="36">
        <v>55</v>
      </c>
      <c r="CY316" s="36">
        <v>57.358421836068928</v>
      </c>
      <c r="CZ316" s="36">
        <v>57.04328638620369</v>
      </c>
      <c r="DA316" s="36">
        <v>7.7865621774422697</v>
      </c>
      <c r="DB316" s="36">
        <f ca="1"/>
        <v>62.684500731240355</v>
      </c>
      <c r="DC316" s="36">
        <f ca="1"/>
        <v>59.355607186520942</v>
      </c>
      <c r="DD316" s="36">
        <v>50.616324407276068</v>
      </c>
      <c r="DE316" s="36">
        <f ca="1"/>
        <v>63.971205813640211</v>
      </c>
      <c r="DF316" s="36">
        <v>56.502009911474801</v>
      </c>
    </row>
    <row r="317" spans="1:110" x14ac:dyDescent="0.25">
      <c r="A317" s="45">
        <v>66.2</v>
      </c>
      <c r="B317" s="47" t="b">
        <v>1</v>
      </c>
      <c r="U317" s="36"/>
      <c r="V317" s="36"/>
      <c r="W317" s="9"/>
      <c r="X317" s="8"/>
      <c r="Y317" s="8"/>
      <c r="Z317" s="8"/>
      <c r="AA317" s="8"/>
      <c r="AB317" s="8"/>
      <c r="AC317" s="8"/>
      <c r="AD317" s="8"/>
      <c r="AE317" s="8"/>
      <c r="AG317" s="36"/>
      <c r="AH317" s="36"/>
      <c r="AI317" s="9"/>
      <c r="AJ317" s="8"/>
      <c r="AK317" s="8"/>
      <c r="AL317" s="8"/>
      <c r="AM317" s="8"/>
      <c r="AN317" s="8"/>
      <c r="AO317" s="8"/>
      <c r="AP317" s="8"/>
      <c r="AQ317" s="8"/>
      <c r="AS317" s="36"/>
      <c r="AT317" s="36"/>
      <c r="AU317" s="9"/>
      <c r="AV317" s="8"/>
      <c r="AW317" s="8"/>
      <c r="AX317" s="8"/>
      <c r="AY317" s="8"/>
      <c r="AZ317" s="8"/>
      <c r="BA317" s="8"/>
      <c r="BB317" s="8"/>
      <c r="BC317" s="8"/>
      <c r="CW317" s="8">
        <v>0.10672814207650273</v>
      </c>
      <c r="CX317" s="36">
        <v>55</v>
      </c>
      <c r="CY317" s="36">
        <v>57.376120525802442</v>
      </c>
      <c r="CZ317" s="36">
        <v>57.058877923270764</v>
      </c>
      <c r="DA317" s="36">
        <v>7.8130243076169403</v>
      </c>
      <c r="DB317" s="36">
        <f ca="1"/>
        <v>62.708485695090374</v>
      </c>
      <c r="DC317" s="36">
        <f ca="1"/>
        <v>59.370253154917656</v>
      </c>
      <c r="DD317" s="36">
        <v>50.639370170933425</v>
      </c>
      <c r="DE317" s="36">
        <f ca="1"/>
        <v>63.986194920259251</v>
      </c>
      <c r="DF317" s="36">
        <v>56.521950631037079</v>
      </c>
    </row>
    <row r="318" spans="1:110" x14ac:dyDescent="0.25">
      <c r="A318" s="45">
        <v>65.7</v>
      </c>
      <c r="B318" s="47" t="b">
        <v>1</v>
      </c>
      <c r="U318" s="36"/>
      <c r="V318" s="36"/>
      <c r="W318" s="9"/>
      <c r="X318" s="8"/>
      <c r="Y318" s="8"/>
      <c r="Z318" s="8"/>
      <c r="AA318" s="8"/>
      <c r="AB318" s="8"/>
      <c r="AC318" s="8"/>
      <c r="AD318" s="8"/>
      <c r="AE318" s="8"/>
      <c r="AG318" s="36"/>
      <c r="AH318" s="36"/>
      <c r="AI318" s="9"/>
      <c r="AJ318" s="8"/>
      <c r="AK318" s="8"/>
      <c r="AL318" s="8"/>
      <c r="AM318" s="8"/>
      <c r="AN318" s="8"/>
      <c r="AO318" s="8"/>
      <c r="AP318" s="8"/>
      <c r="AQ318" s="8"/>
      <c r="AS318" s="36"/>
      <c r="AT318" s="36"/>
      <c r="AU318" s="9"/>
      <c r="AV318" s="8"/>
      <c r="AW318" s="8"/>
      <c r="AX318" s="8"/>
      <c r="AY318" s="8"/>
      <c r="AZ318" s="8"/>
      <c r="BA318" s="8"/>
      <c r="BB318" s="8"/>
      <c r="BC318" s="8"/>
      <c r="CW318" s="8">
        <v>0.10706967213114754</v>
      </c>
      <c r="CX318" s="36">
        <v>55</v>
      </c>
      <c r="CY318" s="36">
        <v>57.393778390370379</v>
      </c>
      <c r="CZ318" s="36">
        <v>57.074437742564932</v>
      </c>
      <c r="DA318" s="36">
        <v>7.8394965571533008</v>
      </c>
      <c r="DB318" s="36">
        <f ca="1"/>
        <v>62.732407822548858</v>
      </c>
      <c r="DC318" s="36">
        <f ca="1"/>
        <v>59.384867774057547</v>
      </c>
      <c r="DD318" s="36">
        <v>50.662379090773243</v>
      </c>
      <c r="DE318" s="36">
        <f ca="1"/>
        <v>64.001149402962128</v>
      </c>
      <c r="DF318" s="36">
        <v>56.541851692127722</v>
      </c>
    </row>
    <row r="319" spans="1:110" x14ac:dyDescent="0.25">
      <c r="A319" s="45">
        <v>65.099999999999994</v>
      </c>
      <c r="B319" s="47" t="b">
        <v>1</v>
      </c>
      <c r="U319" s="36"/>
      <c r="V319" s="36"/>
      <c r="W319" s="9"/>
      <c r="X319" s="8"/>
      <c r="Y319" s="8"/>
      <c r="Z319" s="8"/>
      <c r="AA319" s="8"/>
      <c r="AB319" s="8"/>
      <c r="AC319" s="8"/>
      <c r="AD319" s="8"/>
      <c r="AE319" s="8"/>
      <c r="AG319" s="36"/>
      <c r="AH319" s="36"/>
      <c r="AI319" s="9"/>
      <c r="AJ319" s="8"/>
      <c r="AK319" s="8"/>
      <c r="AL319" s="8"/>
      <c r="AM319" s="8"/>
      <c r="AN319" s="8"/>
      <c r="AO319" s="8"/>
      <c r="AP319" s="8"/>
      <c r="AQ319" s="8"/>
      <c r="AS319" s="36"/>
      <c r="AT319" s="36"/>
      <c r="AU319" s="9"/>
      <c r="AV319" s="8"/>
      <c r="AW319" s="8"/>
      <c r="AX319" s="8"/>
      <c r="AY319" s="8"/>
      <c r="AZ319" s="8"/>
      <c r="BA319" s="8"/>
      <c r="BB319" s="8"/>
      <c r="BC319" s="8"/>
      <c r="CW319" s="8">
        <v>0.10741120218579235</v>
      </c>
      <c r="CX319" s="36">
        <v>55</v>
      </c>
      <c r="CY319" s="36">
        <v>57.411395678101684</v>
      </c>
      <c r="CZ319" s="36">
        <v>57.089966034729379</v>
      </c>
      <c r="DA319" s="36">
        <v>7.8659789337937953</v>
      </c>
      <c r="DB319" s="36">
        <f ca="1"/>
        <v>62.756267496546783</v>
      </c>
      <c r="DC319" s="36">
        <f ca="1"/>
        <v>59.399451232818208</v>
      </c>
      <c r="DD319" s="36">
        <v>50.685351342941821</v>
      </c>
      <c r="DE319" s="36">
        <f ca="1"/>
        <v>64.016069465191308</v>
      </c>
      <c r="DF319" s="36">
        <v>56.561713314325416</v>
      </c>
    </row>
    <row r="320" spans="1:110" x14ac:dyDescent="0.25">
      <c r="A320" s="45">
        <v>64.5</v>
      </c>
      <c r="B320" s="47" t="b">
        <v>1</v>
      </c>
      <c r="U320" s="36"/>
      <c r="V320" s="36"/>
      <c r="W320" s="9"/>
      <c r="X320" s="8"/>
      <c r="Y320" s="8"/>
      <c r="Z320" s="8"/>
      <c r="AA320" s="8"/>
      <c r="AB320" s="8"/>
      <c r="AC320" s="8"/>
      <c r="AD320" s="8"/>
      <c r="AE320" s="8"/>
      <c r="AG320" s="36"/>
      <c r="AH320" s="36"/>
      <c r="AI320" s="9"/>
      <c r="AJ320" s="8"/>
      <c r="AK320" s="8"/>
      <c r="AL320" s="8"/>
      <c r="AM320" s="8"/>
      <c r="AN320" s="8"/>
      <c r="AO320" s="8"/>
      <c r="AP320" s="8"/>
      <c r="AQ320" s="8"/>
      <c r="AS320" s="36"/>
      <c r="AT320" s="36"/>
      <c r="AU320" s="9"/>
      <c r="AV320" s="8"/>
      <c r="AW320" s="8"/>
      <c r="AX320" s="8"/>
      <c r="AY320" s="8"/>
      <c r="AZ320" s="8"/>
      <c r="BA320" s="8"/>
      <c r="BB320" s="8"/>
      <c r="BC320" s="8"/>
      <c r="CW320" s="8">
        <v>0.10775273224043716</v>
      </c>
      <c r="CX320" s="36">
        <v>55.1</v>
      </c>
      <c r="CY320" s="36">
        <v>57.428972635062522</v>
      </c>
      <c r="CZ320" s="36">
        <v>57.105462988701838</v>
      </c>
      <c r="DA320" s="36">
        <v>7.89247144528973</v>
      </c>
      <c r="DB320" s="36">
        <f ca="1"/>
        <v>62.780065096505204</v>
      </c>
      <c r="DC320" s="36">
        <f ca="1"/>
        <v>59.414003718376556</v>
      </c>
      <c r="DD320" s="36">
        <v>50.708287102186361</v>
      </c>
      <c r="DE320" s="36">
        <f ca="1"/>
        <v>64.030955308567542</v>
      </c>
      <c r="DF320" s="36">
        <v>56.581535715321493</v>
      </c>
    </row>
    <row r="321" spans="1:110" x14ac:dyDescent="0.25">
      <c r="A321" s="45">
        <v>63.9</v>
      </c>
      <c r="B321" s="47" t="b">
        <v>1</v>
      </c>
      <c r="U321" s="36"/>
      <c r="V321" s="36"/>
      <c r="W321" s="9"/>
      <c r="X321" s="8"/>
      <c r="Y321" s="8"/>
      <c r="Z321" s="8"/>
      <c r="AA321" s="8"/>
      <c r="AB321" s="8"/>
      <c r="AC321" s="8"/>
      <c r="AD321" s="8"/>
      <c r="AE321" s="8"/>
      <c r="AG321" s="36"/>
      <c r="AH321" s="36"/>
      <c r="AI321" s="9"/>
      <c r="AJ321" s="8"/>
      <c r="AK321" s="8"/>
      <c r="AL321" s="8"/>
      <c r="AM321" s="8"/>
      <c r="AN321" s="8"/>
      <c r="AO321" s="8"/>
      <c r="AP321" s="8"/>
      <c r="AQ321" s="8"/>
      <c r="AS321" s="36"/>
      <c r="AT321" s="36"/>
      <c r="AU321" s="9"/>
      <c r="AV321" s="8"/>
      <c r="AW321" s="8"/>
      <c r="AX321" s="8"/>
      <c r="AY321" s="8"/>
      <c r="AZ321" s="8"/>
      <c r="BA321" s="8"/>
      <c r="BB321" s="8"/>
      <c r="BC321" s="8"/>
      <c r="CW321" s="8">
        <v>0.10809426229508197</v>
      </c>
      <c r="CX321" s="36">
        <v>55.2</v>
      </c>
      <c r="CY321" s="36">
        <v>57.446509505084052</v>
      </c>
      <c r="CZ321" s="36">
        <v>57.120928791735714</v>
      </c>
      <c r="DA321" s="36">
        <v>7.9189740994013471</v>
      </c>
      <c r="DB321" s="36">
        <f ca="1"/>
        <v>62.803800998378563</v>
      </c>
      <c r="DC321" s="36">
        <f ca="1"/>
        <v>59.428525416229611</v>
      </c>
      <c r="DD321" s="36">
        <v>50.731186541870471</v>
      </c>
      <c r="DE321" s="36">
        <f ca="1"/>
        <v>64.045807132912003</v>
      </c>
      <c r="DF321" s="36">
        <v>56.601319110942057</v>
      </c>
    </row>
    <row r="322" spans="1:110" x14ac:dyDescent="0.25">
      <c r="A322" s="45">
        <v>63.3</v>
      </c>
      <c r="B322" s="47" t="b">
        <v>1</v>
      </c>
      <c r="U322" s="36"/>
      <c r="V322" s="36"/>
      <c r="W322" s="9"/>
      <c r="X322" s="8"/>
      <c r="Y322" s="8"/>
      <c r="Z322" s="8"/>
      <c r="AA322" s="8"/>
      <c r="AB322" s="8"/>
      <c r="AC322" s="8"/>
      <c r="AD322" s="8"/>
      <c r="AE322" s="8"/>
      <c r="AG322" s="36"/>
      <c r="AH322" s="36"/>
      <c r="AI322" s="9"/>
      <c r="AJ322" s="8"/>
      <c r="AK322" s="8"/>
      <c r="AL322" s="8"/>
      <c r="AM322" s="8"/>
      <c r="AN322" s="8"/>
      <c r="AO322" s="8"/>
      <c r="AP322" s="8"/>
      <c r="AQ322" s="8"/>
      <c r="AS322" s="36"/>
      <c r="AT322" s="36"/>
      <c r="AU322" s="9"/>
      <c r="AV322" s="8"/>
      <c r="AW322" s="8"/>
      <c r="AX322" s="8"/>
      <c r="AY322" s="8"/>
      <c r="AZ322" s="8"/>
      <c r="BA322" s="8"/>
      <c r="BB322" s="8"/>
      <c r="BC322" s="8"/>
      <c r="CW322" s="8">
        <v>0.10843579234972678</v>
      </c>
      <c r="CX322" s="36">
        <v>55.3</v>
      </c>
      <c r="CY322" s="36">
        <v>57.464006529789927</v>
      </c>
      <c r="CZ322" s="36">
        <v>57.136363629420124</v>
      </c>
      <c r="DA322" s="36">
        <v>7.9454869038977733</v>
      </c>
      <c r="DB322" s="36">
        <f ca="1"/>
        <v>62.827475574697146</v>
      </c>
      <c r="DC322" s="36">
        <f ca="1"/>
        <v>59.443016510214896</v>
      </c>
      <c r="DD322" s="36">
        <v>50.754049833989441</v>
      </c>
      <c r="DE322" s="36">
        <f ca="1"/>
        <v>64.060625136267916</v>
      </c>
      <c r="DF322" s="36">
        <v>56.621063715169889</v>
      </c>
    </row>
    <row r="323" spans="1:110" x14ac:dyDescent="0.25">
      <c r="A323" s="45">
        <v>62.6</v>
      </c>
      <c r="B323" s="47" t="b">
        <v>1</v>
      </c>
      <c r="U323" s="36"/>
      <c r="V323" s="36"/>
      <c r="W323" s="9"/>
      <c r="X323" s="8"/>
      <c r="Y323" s="8"/>
      <c r="Z323" s="8"/>
      <c r="AA323" s="8"/>
      <c r="AB323" s="8"/>
      <c r="AC323" s="8"/>
      <c r="AD323" s="8"/>
      <c r="AE323" s="8"/>
      <c r="AG323" s="36"/>
      <c r="AH323" s="36"/>
      <c r="AI323" s="9"/>
      <c r="AJ323" s="8"/>
      <c r="AK323" s="8"/>
      <c r="AL323" s="8"/>
      <c r="AM323" s="8"/>
      <c r="AN323" s="8"/>
      <c r="AO323" s="8"/>
      <c r="AP323" s="8"/>
      <c r="AQ323" s="8"/>
      <c r="AS323" s="36"/>
      <c r="AT323" s="36"/>
      <c r="AU323" s="9"/>
      <c r="AV323" s="8"/>
      <c r="AW323" s="8"/>
      <c r="AX323" s="8"/>
      <c r="AY323" s="8"/>
      <c r="AZ323" s="8"/>
      <c r="BA323" s="8"/>
      <c r="BB323" s="8"/>
      <c r="BC323" s="8"/>
      <c r="CW323" s="8">
        <v>0.10877732240437159</v>
      </c>
      <c r="CX323" s="36">
        <v>55.3</v>
      </c>
      <c r="CY323" s="36">
        <v>57.481463948623194</v>
      </c>
      <c r="CZ323" s="36">
        <v>57.151767685700186</v>
      </c>
      <c r="DA323" s="36">
        <v>7.9720098665570909</v>
      </c>
      <c r="DB323" s="36">
        <f ca="1"/>
        <v>62.851089194609031</v>
      </c>
      <c r="DC323" s="36">
        <f ca="1"/>
        <v>59.457477182530575</v>
      </c>
      <c r="DD323" s="36">
        <v>50.776877149185346</v>
      </c>
      <c r="DE323" s="36">
        <f ca="1"/>
        <v>64.075409514922086</v>
      </c>
      <c r="DF323" s="36">
        <v>56.640769740165965</v>
      </c>
    </row>
    <row r="324" spans="1:110" x14ac:dyDescent="0.25">
      <c r="A324" s="45">
        <v>77.400000000000006</v>
      </c>
      <c r="B324" s="47" t="b">
        <v>1</v>
      </c>
      <c r="U324" s="36"/>
      <c r="V324" s="36"/>
      <c r="W324" s="9"/>
      <c r="X324" s="8"/>
      <c r="Y324" s="8"/>
      <c r="Z324" s="8"/>
      <c r="AA324" s="8"/>
      <c r="AB324" s="8"/>
      <c r="AC324" s="8"/>
      <c r="AD324" s="8"/>
      <c r="AE324" s="8"/>
      <c r="AG324" s="36"/>
      <c r="AH324" s="36"/>
      <c r="AI324" s="9"/>
      <c r="AJ324" s="8"/>
      <c r="AK324" s="8"/>
      <c r="AL324" s="8"/>
      <c r="AM324" s="8"/>
      <c r="AN324" s="8"/>
      <c r="AO324" s="8"/>
      <c r="AP324" s="8"/>
      <c r="AQ324" s="8"/>
      <c r="AS324" s="36"/>
      <c r="AT324" s="36"/>
      <c r="AU324" s="9"/>
      <c r="AV324" s="8"/>
      <c r="AW324" s="8"/>
      <c r="AX324" s="8"/>
      <c r="AY324" s="8"/>
      <c r="AZ324" s="8"/>
      <c r="BA324" s="8"/>
      <c r="BB324" s="8"/>
      <c r="BC324" s="8"/>
      <c r="CW324" s="8">
        <v>0.1091188524590164</v>
      </c>
      <c r="CX324" s="36">
        <v>55.3</v>
      </c>
      <c r="CY324" s="36">
        <v>57.498881998872868</v>
      </c>
      <c r="CZ324" s="36">
        <v>57.167141142896867</v>
      </c>
      <c r="DA324" s="36">
        <v>7.9985429951663241</v>
      </c>
      <c r="DB324" s="36">
        <f ca="1"/>
        <v>62.874642223921299</v>
      </c>
      <c r="DC324" s="36">
        <f ca="1"/>
        <v>59.471907613755235</v>
      </c>
      <c r="DD324" s="36">
        <v>50.799668656761867</v>
      </c>
      <c r="DE324" s="36">
        <f ca="1"/>
        <v>64.090160463425875</v>
      </c>
      <c r="DF324" s="36">
        <v>56.660437396290689</v>
      </c>
    </row>
    <row r="325" spans="1:110" x14ac:dyDescent="0.25">
      <c r="A325" s="45">
        <v>77.2</v>
      </c>
      <c r="B325" s="47" t="b">
        <v>1</v>
      </c>
      <c r="U325" s="36"/>
      <c r="V325" s="36"/>
      <c r="W325" s="9"/>
      <c r="X325" s="8"/>
      <c r="Y325" s="8"/>
      <c r="Z325" s="8"/>
      <c r="AA325" s="8"/>
      <c r="AB325" s="8"/>
      <c r="AC325" s="8"/>
      <c r="AD325" s="8"/>
      <c r="AE325" s="8"/>
      <c r="AG325" s="36"/>
      <c r="AH325" s="36"/>
      <c r="AI325" s="9"/>
      <c r="AJ325" s="8"/>
      <c r="AK325" s="8"/>
      <c r="AL325" s="8"/>
      <c r="AM325" s="8"/>
      <c r="AN325" s="8"/>
      <c r="AO325" s="8"/>
      <c r="AP325" s="8"/>
      <c r="AQ325" s="8"/>
      <c r="AS325" s="36"/>
      <c r="AT325" s="36"/>
      <c r="AU325" s="9"/>
      <c r="AV325" s="8"/>
      <c r="AW325" s="8"/>
      <c r="AX325" s="8"/>
      <c r="AY325" s="8"/>
      <c r="AZ325" s="8"/>
      <c r="BA325" s="8"/>
      <c r="BB325" s="8"/>
      <c r="BC325" s="8"/>
      <c r="CW325" s="8">
        <v>0.10946038251366121</v>
      </c>
      <c r="CX325" s="36">
        <v>55.3</v>
      </c>
      <c r="CY325" s="36">
        <v>57.516260915700045</v>
      </c>
      <c r="CZ325" s="36">
        <v>57.182484181726245</v>
      </c>
      <c r="DA325" s="36">
        <v>8.0250862975214314</v>
      </c>
      <c r="DB325" s="36">
        <f ca="1"/>
        <v>62.898135025140704</v>
      </c>
      <c r="DC325" s="36">
        <f ca="1"/>
        <v>59.486307982867437</v>
      </c>
      <c r="DD325" s="36">
        <v>50.822424524698974</v>
      </c>
      <c r="DE325" s="36">
        <f ca="1"/>
        <v>64.104878174616047</v>
      </c>
      <c r="DF325" s="36">
        <v>56.680066892124763</v>
      </c>
    </row>
    <row r="326" spans="1:110" x14ac:dyDescent="0.25">
      <c r="A326" s="45">
        <v>77</v>
      </c>
      <c r="B326" s="47" t="b">
        <v>1</v>
      </c>
      <c r="U326" s="36"/>
      <c r="V326" s="36"/>
      <c r="W326" s="9"/>
      <c r="X326" s="8"/>
      <c r="Y326" s="8"/>
      <c r="Z326" s="8"/>
      <c r="AA326" s="8"/>
      <c r="AB326" s="8"/>
      <c r="AC326" s="8"/>
      <c r="AD326" s="8"/>
      <c r="AE326" s="8"/>
      <c r="AG326" s="36"/>
      <c r="AH326" s="36"/>
      <c r="AI326" s="9"/>
      <c r="AJ326" s="8"/>
      <c r="AK326" s="8"/>
      <c r="AL326" s="8"/>
      <c r="AM326" s="8"/>
      <c r="AN326" s="8"/>
      <c r="AO326" s="8"/>
      <c r="AP326" s="8"/>
      <c r="AQ326" s="8"/>
      <c r="AS326" s="36"/>
      <c r="AT326" s="36"/>
      <c r="AU326" s="9"/>
      <c r="AV326" s="8"/>
      <c r="AW326" s="8"/>
      <c r="AX326" s="8"/>
      <c r="AY326" s="8"/>
      <c r="AZ326" s="8"/>
      <c r="BA326" s="8"/>
      <c r="BB326" s="8"/>
      <c r="BC326" s="8"/>
      <c r="CW326" s="8">
        <v>0.10980191256830601</v>
      </c>
      <c r="CX326" s="36">
        <v>55.3</v>
      </c>
      <c r="CY326" s="36">
        <v>57.533600932163772</v>
      </c>
      <c r="CZ326" s="36">
        <v>57.197796981318902</v>
      </c>
      <c r="DA326" s="36">
        <v>8.0516397814273724</v>
      </c>
      <c r="DB326" s="36">
        <f ca="1"/>
        <v>62.921567957513638</v>
      </c>
      <c r="DC326" s="36">
        <f ca="1"/>
        <v>59.500678467264869</v>
      </c>
      <c r="DD326" s="36">
        <v>50.845144919667348</v>
      </c>
      <c r="DE326" s="36">
        <f ca="1"/>
        <v>64.119562839635165</v>
      </c>
      <c r="DF326" s="36">
        <v>56.69965843448982</v>
      </c>
    </row>
    <row r="327" spans="1:110" x14ac:dyDescent="0.25">
      <c r="A327" s="45">
        <v>76.8</v>
      </c>
      <c r="B327" s="47" t="b">
        <v>1</v>
      </c>
      <c r="U327" s="36"/>
      <c r="V327" s="36"/>
      <c r="W327" s="9"/>
      <c r="X327" s="8"/>
      <c r="Y327" s="8"/>
      <c r="Z327" s="8"/>
      <c r="AA327" s="8"/>
      <c r="AB327" s="8"/>
      <c r="AC327" s="8"/>
      <c r="AD327" s="8"/>
      <c r="AE327" s="8"/>
      <c r="AG327" s="36"/>
      <c r="AH327" s="36"/>
      <c r="AI327" s="9"/>
      <c r="AJ327" s="8"/>
      <c r="AK327" s="8"/>
      <c r="AL327" s="8"/>
      <c r="AM327" s="8"/>
      <c r="AN327" s="8"/>
      <c r="AO327" s="8"/>
      <c r="AP327" s="8"/>
      <c r="AQ327" s="8"/>
      <c r="AS327" s="36"/>
      <c r="AT327" s="36"/>
      <c r="AU327" s="9"/>
      <c r="AV327" s="8"/>
      <c r="AW327" s="8"/>
      <c r="AX327" s="8"/>
      <c r="AY327" s="8"/>
      <c r="AZ327" s="8"/>
      <c r="BA327" s="8"/>
      <c r="BB327" s="8"/>
      <c r="BC327" s="8"/>
      <c r="CW327" s="8">
        <v>0.11014344262295082</v>
      </c>
      <c r="CX327" s="36">
        <v>55.3</v>
      </c>
      <c r="CY327" s="36">
        <v>57.550902279246259</v>
      </c>
      <c r="CZ327" s="36">
        <v>57.213079719238628</v>
      </c>
      <c r="DA327" s="36">
        <v>8.0782034546980643</v>
      </c>
      <c r="DB327" s="36">
        <f ca="1"/>
        <v>62.944941377065497</v>
      </c>
      <c r="DC327" s="36">
        <f ca="1"/>
        <v>59.515019242783318</v>
      </c>
      <c r="DD327" s="36">
        <v>50.867830007042627</v>
      </c>
      <c r="DE327" s="36">
        <f ca="1"/>
        <v>64.134214647951794</v>
      </c>
      <c r="DF327" s="36">
        <v>56.719212228468706</v>
      </c>
    </row>
    <row r="328" spans="1:110" x14ac:dyDescent="0.25">
      <c r="A328" s="45">
        <v>76.900000000000006</v>
      </c>
      <c r="B328" s="47" t="b">
        <v>1</v>
      </c>
      <c r="U328" s="36"/>
      <c r="V328" s="36"/>
      <c r="W328" s="9"/>
      <c r="X328" s="8"/>
      <c r="Y328" s="8"/>
      <c r="Z328" s="8"/>
      <c r="AA328" s="8"/>
      <c r="AB328" s="8"/>
      <c r="AC328" s="8"/>
      <c r="AD328" s="8"/>
      <c r="AE328" s="8"/>
      <c r="AG328" s="36"/>
      <c r="AH328" s="36"/>
      <c r="AI328" s="9"/>
      <c r="AJ328" s="8"/>
      <c r="AK328" s="8"/>
      <c r="AL328" s="8"/>
      <c r="AM328" s="8"/>
      <c r="AN328" s="8"/>
      <c r="AO328" s="8"/>
      <c r="AP328" s="8"/>
      <c r="AQ328" s="8"/>
      <c r="AS328" s="36"/>
      <c r="AT328" s="36"/>
      <c r="AU328" s="9"/>
      <c r="AV328" s="8"/>
      <c r="AW328" s="8"/>
      <c r="AX328" s="8"/>
      <c r="AY328" s="8"/>
      <c r="AZ328" s="8"/>
      <c r="BA328" s="8"/>
      <c r="BB328" s="8"/>
      <c r="BC328" s="8"/>
      <c r="CW328" s="8">
        <v>0.11048497267759563</v>
      </c>
      <c r="CX328" s="36">
        <v>55.3</v>
      </c>
      <c r="CY328" s="36">
        <v>57.56816518587798</v>
      </c>
      <c r="CZ328" s="36">
        <v>57.228332571501241</v>
      </c>
      <c r="DA328" s="36">
        <v>8.1047773251564408</v>
      </c>
      <c r="DB328" s="36">
        <f ca="1"/>
        <v>62.968255636639576</v>
      </c>
      <c r="DC328" s="36">
        <f ca="1"/>
        <v>59.529330483715277</v>
      </c>
      <c r="DD328" s="36">
        <v>50.890479950919477</v>
      </c>
      <c r="DE328" s="36">
        <f ca="1"/>
        <v>64.148833787380312</v>
      </c>
      <c r="DF328" s="36">
        <v>56.738728477425497</v>
      </c>
    </row>
    <row r="329" spans="1:110" x14ac:dyDescent="0.25">
      <c r="A329" s="45">
        <v>76.400000000000006</v>
      </c>
      <c r="B329" s="47" t="b">
        <v>1</v>
      </c>
      <c r="U329" s="36"/>
      <c r="V329" s="36"/>
      <c r="W329" s="9"/>
      <c r="X329" s="8"/>
      <c r="Y329" s="8"/>
      <c r="Z329" s="8"/>
      <c r="AA329" s="8"/>
      <c r="AB329" s="8"/>
      <c r="AC329" s="8"/>
      <c r="AD329" s="8"/>
      <c r="AE329" s="8"/>
      <c r="AG329" s="36"/>
      <c r="AH329" s="36"/>
      <c r="AI329" s="9"/>
      <c r="AJ329" s="8"/>
      <c r="AK329" s="8"/>
      <c r="AL329" s="8"/>
      <c r="AM329" s="8"/>
      <c r="AN329" s="8"/>
      <c r="AO329" s="8"/>
      <c r="AP329" s="8"/>
      <c r="AQ329" s="8"/>
      <c r="AS329" s="36"/>
      <c r="AT329" s="36"/>
      <c r="AU329" s="9"/>
      <c r="AV329" s="8"/>
      <c r="AW329" s="8"/>
      <c r="AX329" s="8"/>
      <c r="AY329" s="8"/>
      <c r="AZ329" s="8"/>
      <c r="BA329" s="8"/>
      <c r="BB329" s="8"/>
      <c r="BC329" s="8"/>
      <c r="CW329" s="8">
        <v>0.11082650273224044</v>
      </c>
      <c r="CX329" s="36">
        <v>55.3</v>
      </c>
      <c r="CY329" s="36">
        <v>57.585389878962211</v>
      </c>
      <c r="CZ329" s="36">
        <v>57.243555712592915</v>
      </c>
      <c r="DA329" s="36">
        <v>8.1313614006344554</v>
      </c>
      <c r="DB329" s="36">
        <f ca="1"/>
        <v>62.991511085935194</v>
      </c>
      <c r="DC329" s="36">
        <f ca="1"/>
        <v>59.543612362828334</v>
      </c>
      <c r="DD329" s="36">
        <v>50.913094914125395</v>
      </c>
      <c r="DE329" s="36">
        <f ca="1"/>
        <v>64.163420444100424</v>
      </c>
      <c r="DF329" s="36">
        <v>56.758207383025166</v>
      </c>
    </row>
    <row r="330" spans="1:110" x14ac:dyDescent="0.25">
      <c r="A330" s="45">
        <v>76.099999999999994</v>
      </c>
      <c r="B330" s="47" t="b">
        <v>1</v>
      </c>
      <c r="U330" s="36"/>
      <c r="V330" s="36"/>
      <c r="W330" s="9"/>
      <c r="X330" s="8"/>
      <c r="Y330" s="8"/>
      <c r="Z330" s="8"/>
      <c r="AA330" s="8"/>
      <c r="AB330" s="8"/>
      <c r="AC330" s="8"/>
      <c r="AD330" s="8"/>
      <c r="AE330" s="8"/>
      <c r="AG330" s="36"/>
      <c r="AH330" s="36"/>
      <c r="AI330" s="9"/>
      <c r="AJ330" s="8"/>
      <c r="AK330" s="8"/>
      <c r="AL330" s="8"/>
      <c r="AM330" s="8"/>
      <c r="AN330" s="8"/>
      <c r="AO330" s="8"/>
      <c r="AP330" s="8"/>
      <c r="AQ330" s="8"/>
      <c r="AS330" s="36"/>
      <c r="AT330" s="36"/>
      <c r="AU330" s="9"/>
      <c r="AV330" s="8"/>
      <c r="AW330" s="8"/>
      <c r="AX330" s="8"/>
      <c r="AY330" s="8"/>
      <c r="AZ330" s="8"/>
      <c r="BA330" s="8"/>
      <c r="BB330" s="8"/>
      <c r="BC330" s="8"/>
      <c r="CW330" s="8">
        <v>0.11116803278688525</v>
      </c>
      <c r="CX330" s="36">
        <v>55.3</v>
      </c>
      <c r="CY330" s="36">
        <v>57.602576583399269</v>
      </c>
      <c r="CZ330" s="36">
        <v>57.258749315488018</v>
      </c>
      <c r="DA330" s="36">
        <v>8.1579556889730558</v>
      </c>
      <c r="DB330" s="36">
        <f ca="1"/>
        <v>63.01470807154535</v>
      </c>
      <c r="DC330" s="36">
        <f ca="1"/>
        <v>59.557865051383232</v>
      </c>
      <c r="DD330" s="36">
        <v>50.935675058234409</v>
      </c>
      <c r="DE330" s="36">
        <f ca="1"/>
        <v>64.177974802676516</v>
      </c>
      <c r="DF330" s="36">
        <v>56.777649145253072</v>
      </c>
    </row>
    <row r="331" spans="1:110" x14ac:dyDescent="0.25">
      <c r="A331" s="45">
        <v>76</v>
      </c>
      <c r="B331" s="47" t="b">
        <v>1</v>
      </c>
      <c r="U331" s="36"/>
      <c r="V331" s="36"/>
      <c r="W331" s="9"/>
      <c r="X331" s="8"/>
      <c r="Y331" s="8"/>
      <c r="Z331" s="8"/>
      <c r="AA331" s="8"/>
      <c r="AB331" s="8"/>
      <c r="AC331" s="8"/>
      <c r="AD331" s="8"/>
      <c r="AE331" s="8"/>
      <c r="AG331" s="36"/>
      <c r="AH331" s="36"/>
      <c r="AI331" s="9"/>
      <c r="AJ331" s="8"/>
      <c r="AK331" s="8"/>
      <c r="AL331" s="8"/>
      <c r="AM331" s="8"/>
      <c r="AN331" s="8"/>
      <c r="AO331" s="8"/>
      <c r="AP331" s="8"/>
      <c r="AQ331" s="8"/>
      <c r="AS331" s="36"/>
      <c r="AT331" s="36"/>
      <c r="AU331" s="9"/>
      <c r="AV331" s="8"/>
      <c r="AW331" s="8"/>
      <c r="AX331" s="8"/>
      <c r="AY331" s="8"/>
      <c r="AZ331" s="8"/>
      <c r="BA331" s="8"/>
      <c r="BB331" s="8"/>
      <c r="BC331" s="8"/>
      <c r="CW331" s="8">
        <v>0.11150956284153006</v>
      </c>
      <c r="CX331" s="36">
        <v>55.3</v>
      </c>
      <c r="CY331" s="36">
        <v>57.6197255221104</v>
      </c>
      <c r="CZ331" s="36">
        <v>57.273913551667121</v>
      </c>
      <c r="DA331" s="36">
        <v>8.1845601980222629</v>
      </c>
      <c r="DB331" s="36">
        <f ca="1"/>
        <v>63.03784693699383</v>
      </c>
      <c r="DC331" s="36">
        <f ca="1"/>
        <v>59.572088719151665</v>
      </c>
      <c r="DD331" s="36">
        <v>50.958220543580502</v>
      </c>
      <c r="DE331" s="36">
        <f ca="1"/>
        <v>64.192497046076539</v>
      </c>
      <c r="DF331" s="36">
        <v>56.797053962434028</v>
      </c>
    </row>
    <row r="332" spans="1:110" x14ac:dyDescent="0.25">
      <c r="A332" s="45">
        <v>75.400000000000006</v>
      </c>
      <c r="B332" s="47" t="b">
        <v>1</v>
      </c>
      <c r="U332" s="36"/>
      <c r="V332" s="36"/>
      <c r="W332" s="9"/>
      <c r="X332" s="8"/>
      <c r="Y332" s="8"/>
      <c r="Z332" s="8"/>
      <c r="AA332" s="8"/>
      <c r="AB332" s="8"/>
      <c r="AC332" s="8"/>
      <c r="AD332" s="8"/>
      <c r="AE332" s="8"/>
      <c r="AG332" s="36"/>
      <c r="AH332" s="36"/>
      <c r="AI332" s="9"/>
      <c r="AJ332" s="8"/>
      <c r="AK332" s="8"/>
      <c r="AL332" s="8"/>
      <c r="AM332" s="8"/>
      <c r="AN332" s="8"/>
      <c r="AO332" s="8"/>
      <c r="AP332" s="8"/>
      <c r="AQ332" s="8"/>
      <c r="AS332" s="36"/>
      <c r="AT332" s="36"/>
      <c r="AU332" s="9"/>
      <c r="AV332" s="8"/>
      <c r="AW332" s="8"/>
      <c r="AX332" s="8"/>
      <c r="AY332" s="8"/>
      <c r="AZ332" s="8"/>
      <c r="BA332" s="8"/>
      <c r="BB332" s="8"/>
      <c r="BC332" s="8"/>
      <c r="CW332" s="8">
        <v>0.11185109289617487</v>
      </c>
      <c r="CX332" s="36">
        <v>55.3</v>
      </c>
      <c r="CY332" s="36">
        <v>57.63683691606127</v>
      </c>
      <c r="CZ332" s="36">
        <v>57.289048591134538</v>
      </c>
      <c r="DA332" s="36">
        <v>8.2111749356411448</v>
      </c>
      <c r="DB332" s="36">
        <f ca="1"/>
        <v>63.060928022771698</v>
      </c>
      <c r="DC332" s="36">
        <f ca="1"/>
        <v>59.586283534433903</v>
      </c>
      <c r="DD332" s="36">
        <v>50.98073152927094</v>
      </c>
      <c r="DE332" s="36">
        <f ca="1"/>
        <v>64.206987355690742</v>
      </c>
      <c r="DF332" s="36">
        <v>56.816422031251221</v>
      </c>
    </row>
    <row r="333" spans="1:110" x14ac:dyDescent="0.25">
      <c r="A333" s="45">
        <v>75.7</v>
      </c>
      <c r="B333" s="47" t="b">
        <v>1</v>
      </c>
      <c r="U333" s="36"/>
      <c r="V333" s="36"/>
      <c r="W333" s="9"/>
      <c r="X333" s="8"/>
      <c r="Y333" s="8"/>
      <c r="Z333" s="8"/>
      <c r="AA333" s="8"/>
      <c r="AB333" s="8"/>
      <c r="AC333" s="8"/>
      <c r="AD333" s="8"/>
      <c r="AE333" s="8"/>
      <c r="AG333" s="36"/>
      <c r="AH333" s="36"/>
      <c r="AI333" s="9"/>
      <c r="AJ333" s="8"/>
      <c r="AK333" s="8"/>
      <c r="AL333" s="8"/>
      <c r="AM333" s="8"/>
      <c r="AN333" s="8"/>
      <c r="AO333" s="8"/>
      <c r="AP333" s="8"/>
      <c r="AQ333" s="8"/>
      <c r="AS333" s="36"/>
      <c r="AT333" s="36"/>
      <c r="AU333" s="9"/>
      <c r="AV333" s="8"/>
      <c r="AW333" s="8"/>
      <c r="AX333" s="8"/>
      <c r="AY333" s="8"/>
      <c r="AZ333" s="8"/>
      <c r="BA333" s="8"/>
      <c r="BB333" s="8"/>
      <c r="BC333" s="8"/>
      <c r="CW333" s="8">
        <v>0.11219262295081968</v>
      </c>
      <c r="CX333" s="36">
        <v>55.4</v>
      </c>
      <c r="CY333" s="36">
        <v>57.653910984285162</v>
      </c>
      <c r="CZ333" s="36">
        <v>57.304154602435474</v>
      </c>
      <c r="DA333" s="36">
        <v>8.2377999096978147</v>
      </c>
      <c r="DB333" s="36">
        <f ca="1"/>
        <v>63.083951666373267</v>
      </c>
      <c r="DC333" s="36">
        <f ca="1"/>
        <v>59.600449664075995</v>
      </c>
      <c r="DD333" s="36">
        <v>51.003208173199347</v>
      </c>
      <c r="DE333" s="36">
        <f ca="1"/>
        <v>64.221445911350074</v>
      </c>
      <c r="DF333" s="36">
        <v>56.835753546764792</v>
      </c>
    </row>
    <row r="334" spans="1:110" x14ac:dyDescent="0.25">
      <c r="A334" s="45">
        <v>75</v>
      </c>
      <c r="B334" s="47" t="b">
        <v>1</v>
      </c>
      <c r="U334" s="36"/>
      <c r="V334" s="36"/>
      <c r="W334" s="9"/>
      <c r="X334" s="8"/>
      <c r="Y334" s="8"/>
      <c r="Z334" s="8"/>
      <c r="AA334" s="8"/>
      <c r="AB334" s="8"/>
      <c r="AC334" s="8"/>
      <c r="AD334" s="8"/>
      <c r="AE334" s="8"/>
      <c r="AG334" s="36"/>
      <c r="AH334" s="36"/>
      <c r="AI334" s="9"/>
      <c r="AJ334" s="8"/>
      <c r="AK334" s="8"/>
      <c r="AL334" s="8"/>
      <c r="AM334" s="8"/>
      <c r="AN334" s="8"/>
      <c r="AO334" s="8"/>
      <c r="AP334" s="8"/>
      <c r="AQ334" s="8"/>
      <c r="AS334" s="36"/>
      <c r="AT334" s="36"/>
      <c r="AU334" s="9"/>
      <c r="AV334" s="8"/>
      <c r="AW334" s="8"/>
      <c r="AX334" s="8"/>
      <c r="AY334" s="8"/>
      <c r="AZ334" s="8"/>
      <c r="BA334" s="8"/>
      <c r="BB334" s="8"/>
      <c r="BC334" s="8"/>
      <c r="CW334" s="8">
        <v>0.11253415300546447</v>
      </c>
      <c r="CX334" s="36">
        <v>55.4</v>
      </c>
      <c r="CY334" s="36">
        <v>57.670947943905752</v>
      </c>
      <c r="CZ334" s="36">
        <v>57.319231752673183</v>
      </c>
      <c r="DA334" s="36">
        <v>8.264435128069497</v>
      </c>
      <c r="DB334" s="36">
        <f ca="1"/>
        <v>63.106918202331542</v>
      </c>
      <c r="DC334" s="36">
        <f ca="1"/>
        <v>59.614587273486841</v>
      </c>
      <c r="DD334" s="36">
        <v>51.025650632058628</v>
      </c>
      <c r="DE334" s="36">
        <f ca="1"/>
        <v>64.235872891344371</v>
      </c>
      <c r="DF334" s="36">
        <v>56.855048702430139</v>
      </c>
    </row>
    <row r="335" spans="1:110" x14ac:dyDescent="0.25">
      <c r="A335" s="45">
        <v>75.5</v>
      </c>
      <c r="B335" s="47" t="b">
        <v>1</v>
      </c>
      <c r="U335" s="36"/>
      <c r="V335" s="36"/>
      <c r="W335" s="9"/>
      <c r="X335" s="8"/>
      <c r="Y335" s="8"/>
      <c r="Z335" s="8"/>
      <c r="AA335" s="8"/>
      <c r="AB335" s="8"/>
      <c r="AC335" s="8"/>
      <c r="AD335" s="8"/>
      <c r="AE335" s="8"/>
      <c r="AG335" s="36"/>
      <c r="AH335" s="36"/>
      <c r="AI335" s="9"/>
      <c r="AJ335" s="8"/>
      <c r="AK335" s="8"/>
      <c r="AL335" s="8"/>
      <c r="AM335" s="8"/>
      <c r="AN335" s="8"/>
      <c r="AO335" s="8"/>
      <c r="AP335" s="8"/>
      <c r="AQ335" s="8"/>
      <c r="AS335" s="36"/>
      <c r="AT335" s="36"/>
      <c r="AU335" s="9"/>
      <c r="AV335" s="8"/>
      <c r="AW335" s="8"/>
      <c r="AX335" s="8"/>
      <c r="AY335" s="8"/>
      <c r="AZ335" s="8"/>
      <c r="BA335" s="8"/>
      <c r="BB335" s="8"/>
      <c r="BC335" s="8"/>
      <c r="CW335" s="8">
        <v>0.11287568306010928</v>
      </c>
      <c r="CX335" s="36">
        <v>55.4</v>
      </c>
      <c r="CY335" s="36">
        <v>57.687948010159602</v>
      </c>
      <c r="CZ335" s="36">
        <v>57.334280207525545</v>
      </c>
      <c r="DA335" s="36">
        <v>8.2910805986425089</v>
      </c>
      <c r="DB335" s="36">
        <f ca="1"/>
        <v>63.129827962253174</v>
      </c>
      <c r="DC335" s="36">
        <f ca="1"/>
        <v>59.628696526655013</v>
      </c>
      <c r="DD335" s="36">
        <v>51.048059061353705</v>
      </c>
      <c r="DE335" s="36">
        <f ca="1"/>
        <v>64.250268472440212</v>
      </c>
      <c r="DF335" s="36">
        <v>56.874307690116026</v>
      </c>
    </row>
    <row r="336" spans="1:110" x14ac:dyDescent="0.25">
      <c r="A336" s="45">
        <v>75.2</v>
      </c>
      <c r="B336" s="47" t="b">
        <v>1</v>
      </c>
      <c r="U336" s="36"/>
      <c r="V336" s="36"/>
      <c r="W336" s="9"/>
      <c r="X336" s="8"/>
      <c r="Y336" s="8"/>
      <c r="Z336" s="8"/>
      <c r="AA336" s="8"/>
      <c r="AB336" s="8"/>
      <c r="AC336" s="8"/>
      <c r="AD336" s="8"/>
      <c r="AE336" s="8"/>
      <c r="AG336" s="36"/>
      <c r="AH336" s="36"/>
      <c r="AI336" s="9"/>
      <c r="AJ336" s="8"/>
      <c r="AK336" s="8"/>
      <c r="AL336" s="8"/>
      <c r="AM336" s="8"/>
      <c r="AN336" s="8"/>
      <c r="AO336" s="8"/>
      <c r="AP336" s="8"/>
      <c r="AQ336" s="8"/>
      <c r="AS336" s="36"/>
      <c r="AT336" s="36"/>
      <c r="AU336" s="9"/>
      <c r="AV336" s="8"/>
      <c r="AW336" s="8"/>
      <c r="AX336" s="8"/>
      <c r="AY336" s="8"/>
      <c r="AZ336" s="8"/>
      <c r="BA336" s="8"/>
      <c r="BB336" s="8"/>
      <c r="BC336" s="8"/>
      <c r="CW336" s="8">
        <v>0.11321721311475409</v>
      </c>
      <c r="CX336" s="36">
        <v>55.5</v>
      </c>
      <c r="CY336" s="36">
        <v>57.704911396418332</v>
      </c>
      <c r="CZ336" s="36">
        <v>57.349300131261948</v>
      </c>
      <c r="DA336" s="36">
        <v>8.3177363293122504</v>
      </c>
      <c r="DB336" s="36">
        <f ca="1"/>
        <v>63.152681274852789</v>
      </c>
      <c r="DC336" s="36">
        <f ca="1"/>
        <v>59.642777586165224</v>
      </c>
      <c r="DD336" s="36">
        <v>51.070433615414117</v>
      </c>
      <c r="DE336" s="36">
        <f ca="1"/>
        <v>64.264632829898474</v>
      </c>
      <c r="DF336" s="36">
        <v>56.893530700122369</v>
      </c>
    </row>
    <row r="337" spans="1:110" x14ac:dyDescent="0.25">
      <c r="A337" s="45">
        <v>75.400000000000006</v>
      </c>
      <c r="B337" s="47" t="b">
        <v>1</v>
      </c>
      <c r="U337" s="36"/>
      <c r="V337" s="36"/>
      <c r="W337" s="9"/>
      <c r="X337" s="8"/>
      <c r="Y337" s="8"/>
      <c r="Z337" s="8"/>
      <c r="AA337" s="8"/>
      <c r="AB337" s="8"/>
      <c r="AC337" s="8"/>
      <c r="AD337" s="8"/>
      <c r="AE337" s="8"/>
      <c r="AG337" s="36"/>
      <c r="AH337" s="36"/>
      <c r="AI337" s="9"/>
      <c r="AJ337" s="8"/>
      <c r="AK337" s="8"/>
      <c r="AL337" s="8"/>
      <c r="AM337" s="8"/>
      <c r="AN337" s="8"/>
      <c r="AO337" s="8"/>
      <c r="AP337" s="8"/>
      <c r="AQ337" s="8"/>
      <c r="AS337" s="36"/>
      <c r="AT337" s="36"/>
      <c r="AU337" s="9"/>
      <c r="AV337" s="8"/>
      <c r="AW337" s="8"/>
      <c r="AX337" s="8"/>
      <c r="AY337" s="8"/>
      <c r="AZ337" s="8"/>
      <c r="BA337" s="8"/>
      <c r="BB337" s="8"/>
      <c r="BC337" s="8"/>
      <c r="CW337" s="8">
        <v>0.1135587431693989</v>
      </c>
      <c r="CX337" s="36">
        <v>55.5</v>
      </c>
      <c r="CY337" s="36">
        <v>57.721838314210409</v>
      </c>
      <c r="CZ337" s="36">
        <v>57.364291686759088</v>
      </c>
      <c r="DA337" s="36">
        <v>8.344402327983282</v>
      </c>
      <c r="DB337" s="36">
        <f ca="1"/>
        <v>63.175478465986927</v>
      </c>
      <c r="DC337" s="36">
        <f ca="1"/>
        <v>59.656830613214652</v>
      </c>
      <c r="DD337" s="36">
        <v>51.092774447406399</v>
      </c>
      <c r="DE337" s="36">
        <f ca="1"/>
        <v>64.27896613749185</v>
      </c>
      <c r="DF337" s="36">
        <v>56.912717921197796</v>
      </c>
    </row>
    <row r="338" spans="1:110" x14ac:dyDescent="0.25">
      <c r="A338" s="45">
        <v>74.900000000000006</v>
      </c>
      <c r="B338" s="47" t="b">
        <v>1</v>
      </c>
      <c r="U338" s="36"/>
      <c r="V338" s="36"/>
      <c r="W338" s="9"/>
      <c r="X338" s="8"/>
      <c r="Y338" s="8"/>
      <c r="Z338" s="8"/>
      <c r="AA338" s="8"/>
      <c r="AB338" s="8"/>
      <c r="AC338" s="8"/>
      <c r="AD338" s="8"/>
      <c r="AE338" s="8"/>
      <c r="AG338" s="36"/>
      <c r="AH338" s="36"/>
      <c r="AI338" s="9"/>
      <c r="AJ338" s="8"/>
      <c r="AK338" s="8"/>
      <c r="AL338" s="8"/>
      <c r="AM338" s="8"/>
      <c r="AN338" s="8"/>
      <c r="AO338" s="8"/>
      <c r="AP338" s="8"/>
      <c r="AQ338" s="8"/>
      <c r="AS338" s="36"/>
      <c r="AT338" s="36"/>
      <c r="AU338" s="9"/>
      <c r="AV338" s="8"/>
      <c r="AW338" s="8"/>
      <c r="AX338" s="8"/>
      <c r="AY338" s="8"/>
      <c r="AZ338" s="8"/>
      <c r="BA338" s="8"/>
      <c r="BB338" s="8"/>
      <c r="BC338" s="8"/>
      <c r="CW338" s="8">
        <v>0.11390027322404371</v>
      </c>
      <c r="CX338" s="36">
        <v>55.5</v>
      </c>
      <c r="CY338" s="36">
        <v>57.738728973242644</v>
      </c>
      <c r="CZ338" s="36">
        <v>57.379255035517517</v>
      </c>
      <c r="DA338" s="36">
        <v>8.3710786025692698</v>
      </c>
      <c r="DB338" s="36">
        <f ca="1"/>
        <v>63.19821985868743</v>
      </c>
      <c r="DC338" s="36">
        <f ca="1"/>
        <v>59.670855767629043</v>
      </c>
      <c r="DD338" s="36">
        <v>51.115081709346299</v>
      </c>
      <c r="DE338" s="36">
        <f ca="1"/>
        <v>64.293268567521793</v>
      </c>
      <c r="DF338" s="36">
        <v>56.931869540556946</v>
      </c>
    </row>
    <row r="339" spans="1:110" x14ac:dyDescent="0.25">
      <c r="A339" s="45">
        <v>74.599999999999994</v>
      </c>
      <c r="B339" s="47" t="b">
        <v>1</v>
      </c>
      <c r="U339" s="36"/>
      <c r="V339" s="36"/>
      <c r="W339" s="9"/>
      <c r="X339" s="8"/>
      <c r="Y339" s="8"/>
      <c r="Z339" s="8"/>
      <c r="AA339" s="8"/>
      <c r="AB339" s="8"/>
      <c r="AC339" s="8"/>
      <c r="AD339" s="8"/>
      <c r="AE339" s="8"/>
      <c r="AG339" s="36"/>
      <c r="AH339" s="36"/>
      <c r="AI339" s="9"/>
      <c r="AJ339" s="8"/>
      <c r="AK339" s="8"/>
      <c r="AL339" s="8"/>
      <c r="AM339" s="8"/>
      <c r="AN339" s="8"/>
      <c r="AO339" s="8"/>
      <c r="AP339" s="8"/>
      <c r="AQ339" s="8"/>
      <c r="AS339" s="36"/>
      <c r="AT339" s="36"/>
      <c r="AU339" s="9"/>
      <c r="AV339" s="8"/>
      <c r="AW339" s="8"/>
      <c r="AX339" s="8"/>
      <c r="AY339" s="8"/>
      <c r="AZ339" s="8"/>
      <c r="BA339" s="8"/>
      <c r="BB339" s="8"/>
      <c r="BC339" s="8"/>
      <c r="CW339" s="8">
        <v>0.11424180327868852</v>
      </c>
      <c r="CX339" s="36">
        <v>55.6</v>
      </c>
      <c r="CY339" s="36">
        <v>57.755583581421426</v>
      </c>
      <c r="CZ339" s="36">
        <v>57.394190337677088</v>
      </c>
      <c r="DA339" s="36">
        <v>8.397765160993055</v>
      </c>
      <c r="DB339" s="36">
        <f ca="1"/>
        <v>63.220905773194353</v>
      </c>
      <c r="DC339" s="36">
        <f ca="1"/>
        <v>59.684853207878454</v>
      </c>
      <c r="DD339" s="36">
        <v>51.137355552110904</v>
      </c>
      <c r="DE339" s="36">
        <f ca="1"/>
        <v>64.30754029083549</v>
      </c>
      <c r="DF339" s="36">
        <v>56.950985743897519</v>
      </c>
    </row>
    <row r="340" spans="1:110" x14ac:dyDescent="0.25">
      <c r="A340" s="45">
        <v>65.7</v>
      </c>
      <c r="B340" s="47" t="b">
        <v>1</v>
      </c>
      <c r="U340" s="36"/>
      <c r="V340" s="36"/>
      <c r="W340" s="9"/>
      <c r="X340" s="8"/>
      <c r="Y340" s="8"/>
      <c r="Z340" s="8"/>
      <c r="AA340" s="8"/>
      <c r="AB340" s="8"/>
      <c r="AC340" s="8"/>
      <c r="AD340" s="8"/>
      <c r="AE340" s="8"/>
      <c r="AG340" s="36"/>
      <c r="AH340" s="36"/>
      <c r="AI340" s="9"/>
      <c r="AJ340" s="8"/>
      <c r="AK340" s="8"/>
      <c r="AL340" s="8"/>
      <c r="AM340" s="8"/>
      <c r="AN340" s="8"/>
      <c r="AO340" s="8"/>
      <c r="AP340" s="8"/>
      <c r="AQ340" s="8"/>
      <c r="AS340" s="36"/>
      <c r="AT340" s="36"/>
      <c r="AU340" s="9"/>
      <c r="AV340" s="8"/>
      <c r="AW340" s="8"/>
      <c r="AX340" s="8"/>
      <c r="AY340" s="8"/>
      <c r="AZ340" s="8"/>
      <c r="BA340" s="8"/>
      <c r="BB340" s="8"/>
      <c r="BC340" s="8"/>
      <c r="CW340" s="8">
        <v>0.11458333333333333</v>
      </c>
      <c r="CX340" s="36">
        <v>55.6</v>
      </c>
      <c r="CY340" s="36">
        <v>57.772402344873569</v>
      </c>
      <c r="CZ340" s="36">
        <v>57.409097752032686</v>
      </c>
      <c r="DA340" s="36">
        <v>8.4244620111866446</v>
      </c>
      <c r="DB340" s="36">
        <f ca="1"/>
        <v>63.243536526988372</v>
      </c>
      <c r="DC340" s="36">
        <f ca="1"/>
        <v>59.698823091092933</v>
      </c>
      <c r="DD340" s="36">
        <v>51.159596125450463</v>
      </c>
      <c r="DE340" s="36">
        <f ca="1"/>
        <v>64.32178147684246</v>
      </c>
      <c r="DF340" s="36">
        <v>56.970066715417147</v>
      </c>
    </row>
    <row r="341" spans="1:110" x14ac:dyDescent="0.25">
      <c r="A341" s="45">
        <v>65.099999999999994</v>
      </c>
      <c r="B341" s="47" t="b">
        <v>1</v>
      </c>
      <c r="U341" s="36"/>
      <c r="V341" s="36"/>
      <c r="W341" s="9"/>
      <c r="X341" s="8"/>
      <c r="Y341" s="8"/>
      <c r="Z341" s="8"/>
      <c r="AA341" s="8"/>
      <c r="AB341" s="8"/>
      <c r="AC341" s="8"/>
      <c r="AD341" s="8"/>
      <c r="AE341" s="8"/>
      <c r="AG341" s="36"/>
      <c r="AH341" s="36"/>
      <c r="AI341" s="9"/>
      <c r="AJ341" s="8"/>
      <c r="AK341" s="8"/>
      <c r="AL341" s="8"/>
      <c r="AM341" s="8"/>
      <c r="AN341" s="8"/>
      <c r="AO341" s="8"/>
      <c r="AP341" s="8"/>
      <c r="AQ341" s="8"/>
      <c r="AS341" s="36"/>
      <c r="AT341" s="36"/>
      <c r="AU341" s="9"/>
      <c r="AV341" s="8"/>
      <c r="AW341" s="8"/>
      <c r="AX341" s="8"/>
      <c r="AY341" s="8"/>
      <c r="AZ341" s="8"/>
      <c r="BA341" s="8"/>
      <c r="BB341" s="8"/>
      <c r="BC341" s="8"/>
      <c r="CW341" s="8">
        <v>0.11492486338797814</v>
      </c>
      <c r="CX341" s="36">
        <v>55.6</v>
      </c>
      <c r="CY341" s="36">
        <v>57.789185467966838</v>
      </c>
      <c r="CZ341" s="36">
        <v>57.423977436049654</v>
      </c>
      <c r="DA341" s="36">
        <v>8.4511691610912063</v>
      </c>
      <c r="DB341" s="36">
        <f ca="1"/>
        <v>63.266112434822737</v>
      </c>
      <c r="DC341" s="36">
        <f ca="1"/>
        <v>59.712765573077803</v>
      </c>
      <c r="DD341" s="36">
        <v>51.181803578000213</v>
      </c>
      <c r="DE341" s="36">
        <f ca="1"/>
        <v>64.335992293530907</v>
      </c>
      <c r="DF341" s="36">
        <v>56.989112637829948</v>
      </c>
    </row>
    <row r="342" spans="1:110" x14ac:dyDescent="0.25">
      <c r="A342" s="45">
        <v>64.2</v>
      </c>
      <c r="B342" s="47" t="b">
        <v>1</v>
      </c>
      <c r="U342" s="36"/>
      <c r="V342" s="36"/>
      <c r="W342" s="9"/>
      <c r="X342" s="8"/>
      <c r="Y342" s="8"/>
      <c r="Z342" s="8"/>
      <c r="AA342" s="8"/>
      <c r="AB342" s="8"/>
      <c r="AC342" s="8"/>
      <c r="AD342" s="8"/>
      <c r="AE342" s="8"/>
      <c r="AG342" s="36"/>
      <c r="AH342" s="36"/>
      <c r="AI342" s="9"/>
      <c r="AJ342" s="8"/>
      <c r="AK342" s="8"/>
      <c r="AL342" s="8"/>
      <c r="AM342" s="8"/>
      <c r="AN342" s="8"/>
      <c r="AO342" s="8"/>
      <c r="AP342" s="8"/>
      <c r="AQ342" s="8"/>
      <c r="AS342" s="36"/>
      <c r="AT342" s="36"/>
      <c r="AU342" s="9"/>
      <c r="AV342" s="8"/>
      <c r="AW342" s="8"/>
      <c r="AX342" s="8"/>
      <c r="AY342" s="8"/>
      <c r="AZ342" s="8"/>
      <c r="BA342" s="8"/>
      <c r="BB342" s="8"/>
      <c r="BC342" s="8"/>
      <c r="CW342" s="8">
        <v>0.11526639344262295</v>
      </c>
      <c r="CX342" s="36">
        <v>55.6</v>
      </c>
      <c r="CY342" s="36">
        <v>57.805933153330329</v>
      </c>
      <c r="CZ342" s="36">
        <v>57.438829545878747</v>
      </c>
      <c r="DA342" s="36">
        <v>8.47788661865712</v>
      </c>
      <c r="DB342" s="36">
        <f ca="1"/>
        <v>63.288633808754795</v>
      </c>
      <c r="DC342" s="36">
        <f ca="1"/>
        <v>59.726680808328886</v>
      </c>
      <c r="DD342" s="36">
        <v>51.203978057291913</v>
      </c>
      <c r="DE342" s="36">
        <f ca="1"/>
        <v>64.350172907483937</v>
      </c>
      <c r="DF342" s="36">
        <v>57.008123692382874</v>
      </c>
    </row>
    <row r="343" spans="1:110" x14ac:dyDescent="0.25">
      <c r="A343" s="45">
        <v>63.4</v>
      </c>
      <c r="B343" s="47" t="b">
        <v>1</v>
      </c>
      <c r="U343" s="36"/>
      <c r="V343" s="36"/>
      <c r="W343" s="9"/>
      <c r="X343" s="8"/>
      <c r="Y343" s="8"/>
      <c r="Z343" s="8"/>
      <c r="AA343" s="8"/>
      <c r="AB343" s="8"/>
      <c r="AC343" s="8"/>
      <c r="AD343" s="8"/>
      <c r="AE343" s="8"/>
      <c r="AG343" s="36"/>
      <c r="AH343" s="36"/>
      <c r="AI343" s="9"/>
      <c r="AJ343" s="8"/>
      <c r="AK343" s="8"/>
      <c r="AL343" s="8"/>
      <c r="AM343" s="8"/>
      <c r="AN343" s="8"/>
      <c r="AO343" s="8"/>
      <c r="AP343" s="8"/>
      <c r="AQ343" s="8"/>
      <c r="AS343" s="36"/>
      <c r="AT343" s="36"/>
      <c r="AU343" s="9"/>
      <c r="AV343" s="8"/>
      <c r="AW343" s="8"/>
      <c r="AX343" s="8"/>
      <c r="AY343" s="8"/>
      <c r="AZ343" s="8"/>
      <c r="BA343" s="8"/>
      <c r="BB343" s="8"/>
      <c r="BC343" s="8"/>
      <c r="CW343" s="8">
        <v>0.11560792349726776</v>
      </c>
      <c r="CX343" s="36">
        <v>55.7</v>
      </c>
      <c r="CY343" s="36">
        <v>57.82264560187437</v>
      </c>
      <c r="CZ343" s="36">
        <v>57.453654236371392</v>
      </c>
      <c r="DA343" s="36">
        <v>8.5046143918439814</v>
      </c>
      <c r="DB343" s="36">
        <f ca="1"/>
        <v>63.311100958176986</v>
      </c>
      <c r="DC343" s="36">
        <f ca="1"/>
        <v>59.740568950047411</v>
      </c>
      <c r="DD343" s="36">
        <v>51.226119709765307</v>
      </c>
      <c r="DE343" s="36">
        <f ca="1"/>
        <v>64.364323483895362</v>
      </c>
      <c r="DF343" s="36">
        <v>57.027100058871852</v>
      </c>
    </row>
    <row r="344" spans="1:110" x14ac:dyDescent="0.25">
      <c r="A344" s="45">
        <v>62.2</v>
      </c>
      <c r="B344" s="47" t="b">
        <v>1</v>
      </c>
      <c r="U344" s="36"/>
      <c r="V344" s="36"/>
      <c r="W344" s="9"/>
      <c r="X344" s="8"/>
      <c r="Y344" s="8"/>
      <c r="Z344" s="8"/>
      <c r="AA344" s="8"/>
      <c r="AB344" s="8"/>
      <c r="AC344" s="8"/>
      <c r="AD344" s="8"/>
      <c r="AE344" s="8"/>
      <c r="AG344" s="36"/>
      <c r="AH344" s="36"/>
      <c r="AI344" s="9"/>
      <c r="AJ344" s="8"/>
      <c r="AK344" s="8"/>
      <c r="AL344" s="8"/>
      <c r="AM344" s="8"/>
      <c r="AN344" s="8"/>
      <c r="AO344" s="8"/>
      <c r="AP344" s="8"/>
      <c r="AQ344" s="8"/>
      <c r="AS344" s="36"/>
      <c r="AT344" s="36"/>
      <c r="AU344" s="9"/>
      <c r="AV344" s="8"/>
      <c r="AW344" s="8"/>
      <c r="AX344" s="8"/>
      <c r="AY344" s="8"/>
      <c r="AZ344" s="8"/>
      <c r="BA344" s="8"/>
      <c r="BB344" s="8"/>
      <c r="BC344" s="8"/>
      <c r="CW344" s="8">
        <v>0.11594945355191257</v>
      </c>
      <c r="CX344" s="36">
        <v>55.7</v>
      </c>
      <c r="CY344" s="36">
        <v>57.839323012810254</v>
      </c>
      <c r="CZ344" s="36">
        <v>57.468451661093951</v>
      </c>
      <c r="DA344" s="36">
        <v>8.5313524886205787</v>
      </c>
      <c r="DB344" s="36">
        <f ca="1"/>
        <v>63.333514189847435</v>
      </c>
      <c r="DC344" s="36">
        <f ca="1"/>
        <v>59.754430150154704</v>
      </c>
      <c r="DD344" s="36">
        <v>51.248228680779391</v>
      </c>
      <c r="DE344" s="36">
        <f ca="1"/>
        <v>64.378444186585511</v>
      </c>
      <c r="DF344" s="36">
        <v>57.046041915657668</v>
      </c>
    </row>
    <row r="345" spans="1:110" x14ac:dyDescent="0.25">
      <c r="A345" s="45">
        <v>61.1</v>
      </c>
      <c r="B345" s="47" t="b">
        <v>1</v>
      </c>
      <c r="U345" s="36"/>
      <c r="V345" s="36"/>
      <c r="W345" s="9"/>
      <c r="X345" s="8"/>
      <c r="Y345" s="8"/>
      <c r="Z345" s="8"/>
      <c r="AA345" s="8"/>
      <c r="AB345" s="8"/>
      <c r="AC345" s="8"/>
      <c r="AD345" s="8"/>
      <c r="AE345" s="8"/>
      <c r="AG345" s="36"/>
      <c r="AH345" s="36"/>
      <c r="AI345" s="9"/>
      <c r="AJ345" s="8"/>
      <c r="AK345" s="8"/>
      <c r="AL345" s="8"/>
      <c r="AM345" s="8"/>
      <c r="AN345" s="8"/>
      <c r="AO345" s="8"/>
      <c r="AP345" s="8"/>
      <c r="AQ345" s="8"/>
      <c r="AS345" s="36"/>
      <c r="AT345" s="36"/>
      <c r="AU345" s="9"/>
      <c r="AV345" s="8"/>
      <c r="AW345" s="8"/>
      <c r="AX345" s="8"/>
      <c r="AY345" s="8"/>
      <c r="AZ345" s="8"/>
      <c r="BA345" s="8"/>
      <c r="BB345" s="8"/>
      <c r="BC345" s="8"/>
      <c r="CW345" s="8">
        <v>0.11629098360655737</v>
      </c>
      <c r="CX345" s="36">
        <v>55.7</v>
      </c>
      <c r="CY345" s="36">
        <v>57.855965583669615</v>
      </c>
      <c r="CZ345" s="36">
        <v>57.483221972342683</v>
      </c>
      <c r="DA345" s="36">
        <v>8.5581009169649676</v>
      </c>
      <c r="DB345" s="36">
        <f ca="1"/>
        <v>63.355873807920148</v>
      </c>
      <c r="DC345" s="36">
        <f ca="1"/>
        <v>59.768264559306701</v>
      </c>
      <c r="DD345" s="36">
        <v>51.270305114623575</v>
      </c>
      <c r="DE345" s="36">
        <f ca="1"/>
        <v>64.392535178016601</v>
      </c>
      <c r="DF345" s="36">
        <v>57.064949439681698</v>
      </c>
    </row>
    <row r="346" spans="1:110" x14ac:dyDescent="0.25">
      <c r="A346" s="45">
        <v>59.2</v>
      </c>
      <c r="B346" s="47" t="b">
        <v>1</v>
      </c>
      <c r="U346" s="36"/>
      <c r="V346" s="36"/>
      <c r="W346" s="9"/>
      <c r="X346" s="8"/>
      <c r="Y346" s="8"/>
      <c r="Z346" s="8"/>
      <c r="AA346" s="8"/>
      <c r="AB346" s="8"/>
      <c r="AC346" s="8"/>
      <c r="AD346" s="8"/>
      <c r="AE346" s="8"/>
      <c r="AG346" s="36"/>
      <c r="AH346" s="36"/>
      <c r="AI346" s="9"/>
      <c r="AJ346" s="8"/>
      <c r="AK346" s="8"/>
      <c r="AL346" s="8"/>
      <c r="AM346" s="8"/>
      <c r="AN346" s="8"/>
      <c r="AO346" s="8"/>
      <c r="AP346" s="8"/>
      <c r="AQ346" s="8"/>
      <c r="AS346" s="36"/>
      <c r="AT346" s="36"/>
      <c r="AU346" s="9"/>
      <c r="AV346" s="8"/>
      <c r="AW346" s="8"/>
      <c r="AX346" s="8"/>
      <c r="AY346" s="8"/>
      <c r="AZ346" s="8"/>
      <c r="BA346" s="8"/>
      <c r="BB346" s="8"/>
      <c r="BC346" s="8"/>
      <c r="CW346" s="8">
        <v>0.11663251366120218</v>
      </c>
      <c r="CX346" s="36">
        <v>55.7</v>
      </c>
      <c r="CY346" s="36">
        <v>57.872573510323591</v>
      </c>
      <c r="CZ346" s="36">
        <v>57.497965321157636</v>
      </c>
      <c r="DA346" s="36">
        <v>8.5848596848644529</v>
      </c>
      <c r="DB346" s="36">
        <f ca="1"/>
        <v>63.378180113974643</v>
      </c>
      <c r="DC346" s="36">
        <f ca="1"/>
        <v>59.782072326908306</v>
      </c>
      <c r="DD346" s="36">
        <v>51.292349154528623</v>
      </c>
      <c r="DE346" s="36">
        <f ca="1"/>
        <v>64.40659661930809</v>
      </c>
      <c r="DF346" s="36">
        <v>57.083822806481294</v>
      </c>
    </row>
    <row r="347" spans="1:110" x14ac:dyDescent="0.25">
      <c r="A347" s="45">
        <v>57.5</v>
      </c>
      <c r="B347" s="47" t="b">
        <v>1</v>
      </c>
      <c r="U347" s="36"/>
      <c r="V347" s="36"/>
      <c r="W347" s="9"/>
      <c r="X347" s="8"/>
      <c r="Y347" s="8"/>
      <c r="Z347" s="8"/>
      <c r="AA347" s="8"/>
      <c r="AB347" s="8"/>
      <c r="AC347" s="8"/>
      <c r="AD347" s="8"/>
      <c r="AE347" s="8"/>
      <c r="AG347" s="36"/>
      <c r="AH347" s="36"/>
      <c r="AI347" s="9"/>
      <c r="AJ347" s="8"/>
      <c r="AK347" s="8"/>
      <c r="AL347" s="8"/>
      <c r="AM347" s="8"/>
      <c r="AN347" s="8"/>
      <c r="AO347" s="8"/>
      <c r="AP347" s="8"/>
      <c r="AQ347" s="8"/>
      <c r="AS347" s="36"/>
      <c r="AT347" s="36"/>
      <c r="AU347" s="9"/>
      <c r="AV347" s="8"/>
      <c r="AW347" s="8"/>
      <c r="AX347" s="8"/>
      <c r="AY347" s="8"/>
      <c r="AZ347" s="8"/>
      <c r="BA347" s="8"/>
      <c r="BB347" s="8"/>
      <c r="BC347" s="8"/>
      <c r="CW347" s="8">
        <v>0.11697404371584699</v>
      </c>
      <c r="CX347" s="36">
        <v>55.7</v>
      </c>
      <c r="CY347" s="36">
        <v>57.889146987001688</v>
      </c>
      <c r="CZ347" s="36">
        <v>57.512681857336965</v>
      </c>
      <c r="DA347" s="36">
        <v>8.611628800315577</v>
      </c>
      <c r="DB347" s="36">
        <f ca="1"/>
        <v>63.400433407045298</v>
      </c>
      <c r="DC347" s="36">
        <f ca="1"/>
        <v>59.795853601127398</v>
      </c>
      <c r="DD347" s="36">
        <v>51.314360942677524</v>
      </c>
      <c r="DE347" s="36">
        <f ca="1"/>
        <v>64.420628670251574</v>
      </c>
      <c r="DF347" s="36">
        <v>57.102662190205102</v>
      </c>
    </row>
    <row r="348" spans="1:110" x14ac:dyDescent="0.25">
      <c r="A348" s="45">
        <v>56.9</v>
      </c>
      <c r="B348" s="47" t="b">
        <v>1</v>
      </c>
      <c r="U348" s="36"/>
      <c r="V348" s="36"/>
      <c r="W348" s="9"/>
      <c r="X348" s="8"/>
      <c r="Y348" s="8"/>
      <c r="Z348" s="8"/>
      <c r="AA348" s="8"/>
      <c r="AB348" s="8"/>
      <c r="AC348" s="8"/>
      <c r="AD348" s="8"/>
      <c r="AE348" s="8"/>
      <c r="AG348" s="36"/>
      <c r="AH348" s="36"/>
      <c r="AI348" s="9"/>
      <c r="AJ348" s="8"/>
      <c r="AK348" s="8"/>
      <c r="AL348" s="8"/>
      <c r="AM348" s="8"/>
      <c r="AN348" s="8"/>
      <c r="AO348" s="8"/>
      <c r="AP348" s="8"/>
      <c r="AQ348" s="8"/>
      <c r="AS348" s="36"/>
      <c r="AT348" s="36"/>
      <c r="AU348" s="9"/>
      <c r="AV348" s="8"/>
      <c r="AW348" s="8"/>
      <c r="AX348" s="8"/>
      <c r="AY348" s="8"/>
      <c r="AZ348" s="8"/>
      <c r="BA348" s="8"/>
      <c r="BB348" s="8"/>
      <c r="BC348" s="8"/>
      <c r="CW348" s="8">
        <v>0.1173155737704918</v>
      </c>
      <c r="CX348" s="36">
        <v>55.8</v>
      </c>
      <c r="CY348" s="36">
        <v>57.905686206310342</v>
      </c>
      <c r="CZ348" s="36">
        <v>57.527371729450969</v>
      </c>
      <c r="DA348" s="36">
        <v>8.6384082713242041</v>
      </c>
      <c r="DB348" s="36">
        <f ca="1"/>
        <v>63.422633983650236</v>
      </c>
      <c r="DC348" s="36">
        <f ca="1"/>
        <v>59.809608528908825</v>
      </c>
      <c r="DD348" s="36">
        <v>51.336340620216205</v>
      </c>
      <c r="DE348" s="36">
        <f ca="1"/>
        <v>64.434631489325739</v>
      </c>
      <c r="DF348" s="36">
        <v>57.121467763628075</v>
      </c>
    </row>
    <row r="349" spans="1:110" x14ac:dyDescent="0.25">
      <c r="A349" s="45">
        <v>54.8</v>
      </c>
      <c r="B349" s="47" t="b">
        <v>1</v>
      </c>
      <c r="U349" s="36"/>
      <c r="V349" s="36"/>
      <c r="W349" s="9"/>
      <c r="X349" s="8"/>
      <c r="Y349" s="8"/>
      <c r="Z349" s="8"/>
      <c r="AA349" s="8"/>
      <c r="AB349" s="8"/>
      <c r="AC349" s="8"/>
      <c r="AD349" s="8"/>
      <c r="AE349" s="8"/>
      <c r="AG349" s="36"/>
      <c r="AH349" s="36"/>
      <c r="AI349" s="9"/>
      <c r="AJ349" s="8"/>
      <c r="AK349" s="8"/>
      <c r="AL349" s="8"/>
      <c r="AM349" s="8"/>
      <c r="AN349" s="8"/>
      <c r="AO349" s="8"/>
      <c r="AP349" s="8"/>
      <c r="AQ349" s="8"/>
      <c r="AS349" s="36"/>
      <c r="AT349" s="36"/>
      <c r="AU349" s="9"/>
      <c r="AV349" s="8"/>
      <c r="AW349" s="8"/>
      <c r="AX349" s="8"/>
      <c r="AY349" s="8"/>
      <c r="AZ349" s="8"/>
      <c r="BA349" s="8"/>
      <c r="BB349" s="8"/>
      <c r="BC349" s="8"/>
      <c r="CW349" s="8">
        <v>0.11765710382513661</v>
      </c>
      <c r="CX349" s="36">
        <v>55.9</v>
      </c>
      <c r="CY349" s="36">
        <v>57.922191359251258</v>
      </c>
      <c r="CZ349" s="36">
        <v>57.542035084855407</v>
      </c>
      <c r="DA349" s="36">
        <v>8.6651981059054517</v>
      </c>
      <c r="DB349" s="36">
        <f ca="1"/>
        <v>63.444782137819729</v>
      </c>
      <c r="DC349" s="36">
        <f ca="1"/>
        <v>59.823337255987994</v>
      </c>
      <c r="DD349" s="36">
        <v>51.35828832726407</v>
      </c>
      <c r="DE349" s="36">
        <f ca="1"/>
        <v>64.448605233710879</v>
      </c>
      <c r="DF349" s="36">
        <v>57.140239698166319</v>
      </c>
    </row>
    <row r="350" spans="1:110" x14ac:dyDescent="0.25">
      <c r="A350" s="45">
        <v>51.7</v>
      </c>
      <c r="B350" s="47" t="b">
        <v>1</v>
      </c>
      <c r="U350" s="36"/>
      <c r="V350" s="36"/>
      <c r="W350" s="9"/>
      <c r="X350" s="8"/>
      <c r="Y350" s="8"/>
      <c r="Z350" s="8"/>
      <c r="AA350" s="8"/>
      <c r="AB350" s="8"/>
      <c r="AC350" s="8"/>
      <c r="AD350" s="8"/>
      <c r="AE350" s="8"/>
      <c r="AG350" s="36"/>
      <c r="AH350" s="36"/>
      <c r="AI350" s="9"/>
      <c r="AJ350" s="8"/>
      <c r="AK350" s="8"/>
      <c r="AL350" s="8"/>
      <c r="AM350" s="8"/>
      <c r="AN350" s="8"/>
      <c r="AO350" s="8"/>
      <c r="AP350" s="8"/>
      <c r="AQ350" s="8"/>
      <c r="AS350" s="36"/>
      <c r="AT350" s="36"/>
      <c r="AU350" s="9"/>
      <c r="AV350" s="8"/>
      <c r="AW350" s="8"/>
      <c r="AX350" s="8"/>
      <c r="AY350" s="8"/>
      <c r="AZ350" s="8"/>
      <c r="BA350" s="8"/>
      <c r="BB350" s="8"/>
      <c r="BC350" s="8"/>
      <c r="CW350" s="8">
        <v>0.11799863387978142</v>
      </c>
      <c r="CX350" s="36">
        <v>55.9</v>
      </c>
      <c r="CY350" s="36">
        <v>57.938662635239496</v>
      </c>
      <c r="CZ350" s="36">
        <v>57.556672069705336</v>
      </c>
      <c r="DA350" s="36">
        <v>8.6919983120837774</v>
      </c>
      <c r="DB350" s="36">
        <f ca="1"/>
        <v>63.466878161124285</v>
      </c>
      <c r="DC350" s="36">
        <f ca="1"/>
        <v>59.837039926904509</v>
      </c>
      <c r="DD350" s="36">
        <v>51.380204202924411</v>
      </c>
      <c r="DE350" s="36">
        <f ca="1"/>
        <v>64.462550059303382</v>
      </c>
      <c r="DF350" s="36">
        <v>57.158978163891703</v>
      </c>
    </row>
    <row r="351" spans="1:110" x14ac:dyDescent="0.25">
      <c r="A351" s="45">
        <v>48.1</v>
      </c>
      <c r="B351" s="47" t="b">
        <v>1</v>
      </c>
      <c r="U351" s="36"/>
      <c r="V351" s="36"/>
      <c r="W351" s="9"/>
      <c r="X351" s="8"/>
      <c r="Y351" s="8"/>
      <c r="Z351" s="8"/>
      <c r="AA351" s="8"/>
      <c r="AB351" s="8"/>
      <c r="AC351" s="8"/>
      <c r="AD351" s="8"/>
      <c r="AE351" s="8"/>
      <c r="AG351" s="36"/>
      <c r="AH351" s="36"/>
      <c r="AI351" s="9"/>
      <c r="AJ351" s="8"/>
      <c r="AK351" s="8"/>
      <c r="AL351" s="8"/>
      <c r="AM351" s="8"/>
      <c r="AN351" s="8"/>
      <c r="AO351" s="8"/>
      <c r="AP351" s="8"/>
      <c r="AQ351" s="8"/>
      <c r="AS351" s="36"/>
      <c r="AT351" s="36"/>
      <c r="AU351" s="9"/>
      <c r="AV351" s="8"/>
      <c r="AW351" s="8"/>
      <c r="AX351" s="8"/>
      <c r="AY351" s="8"/>
      <c r="AZ351" s="8"/>
      <c r="BA351" s="8"/>
      <c r="BB351" s="8"/>
      <c r="BC351" s="8"/>
      <c r="CW351" s="8">
        <v>0.11834016393442623</v>
      </c>
      <c r="CX351" s="36">
        <v>55.9</v>
      </c>
      <c r="CY351" s="36">
        <v>57.955100222121274</v>
      </c>
      <c r="CZ351" s="36">
        <v>57.571282828968279</v>
      </c>
      <c r="DA351" s="36">
        <v>8.718808897892961</v>
      </c>
      <c r="DB351" s="36">
        <f ca="1"/>
        <v>63.488922342702359</v>
      </c>
      <c r="DC351" s="36">
        <f ca="1"/>
        <v>59.850716685015364</v>
      </c>
      <c r="DD351" s="36">
        <v>51.402088385294711</v>
      </c>
      <c r="DE351" s="36">
        <f ca="1"/>
        <v>64.476466120729867</v>
      </c>
      <c r="DF351" s="36">
        <v>57.17768332954634</v>
      </c>
    </row>
    <row r="352" spans="1:110" x14ac:dyDescent="0.25">
      <c r="A352" s="45">
        <v>46.4</v>
      </c>
      <c r="B352" s="47" t="b">
        <v>1</v>
      </c>
      <c r="U352" s="36"/>
      <c r="V352" s="36"/>
      <c r="W352" s="9"/>
      <c r="X352" s="8"/>
      <c r="Y352" s="8"/>
      <c r="Z352" s="8"/>
      <c r="AA352" s="8"/>
      <c r="AB352" s="8"/>
      <c r="AC352" s="8"/>
      <c r="AD352" s="8"/>
      <c r="AE352" s="8"/>
      <c r="AG352" s="36"/>
      <c r="AH352" s="36"/>
      <c r="AI352" s="9"/>
      <c r="AJ352" s="8"/>
      <c r="AK352" s="8"/>
      <c r="AL352" s="8"/>
      <c r="AM352" s="8"/>
      <c r="AN352" s="8"/>
      <c r="AO352" s="8"/>
      <c r="AP352" s="8"/>
      <c r="AQ352" s="8"/>
      <c r="AS352" s="36"/>
      <c r="AT352" s="36"/>
      <c r="AU352" s="9"/>
      <c r="AV352" s="8"/>
      <c r="AW352" s="8"/>
      <c r="AX352" s="8"/>
      <c r="AY352" s="8"/>
      <c r="AZ352" s="8"/>
      <c r="BA352" s="8"/>
      <c r="BB352" s="8"/>
      <c r="BC352" s="8"/>
      <c r="CW352" s="8">
        <v>0.11868169398907104</v>
      </c>
      <c r="CX352" s="36">
        <v>56</v>
      </c>
      <c r="CY352" s="36">
        <v>57.971504306191484</v>
      </c>
      <c r="CZ352" s="36">
        <v>57.585867506437381</v>
      </c>
      <c r="DA352" s="36">
        <v>8.7456298713760905</v>
      </c>
      <c r="DB352" s="36">
        <f ca="1"/>
        <v>63.510914969287526</v>
      </c>
      <c r="DC352" s="36">
        <f ca="1"/>
        <v>59.86436767250818</v>
      </c>
      <c r="DD352" s="36">
        <v>51.423941011476806</v>
      </c>
      <c r="DE352" s="36">
        <f ca="1"/>
        <v>64.49035357136124</v>
      </c>
      <c r="DF352" s="36">
        <v>57.196355362556744</v>
      </c>
    </row>
    <row r="353" spans="1:110" x14ac:dyDescent="0.25">
      <c r="A353" s="45">
        <v>46</v>
      </c>
      <c r="B353" s="47" t="b">
        <v>1</v>
      </c>
      <c r="U353" s="36"/>
      <c r="V353" s="36"/>
      <c r="W353" s="9"/>
      <c r="X353" s="8"/>
      <c r="Y353" s="8"/>
      <c r="Z353" s="8"/>
      <c r="AA353" s="8"/>
      <c r="AB353" s="8"/>
      <c r="AC353" s="8"/>
      <c r="AD353" s="8"/>
      <c r="AE353" s="8"/>
      <c r="AG353" s="36"/>
      <c r="AH353" s="36"/>
      <c r="AI353" s="9"/>
      <c r="AJ353" s="8"/>
      <c r="AK353" s="8"/>
      <c r="AL353" s="8"/>
      <c r="AM353" s="8"/>
      <c r="AN353" s="8"/>
      <c r="AO353" s="8"/>
      <c r="AP353" s="8"/>
      <c r="AQ353" s="8"/>
      <c r="AS353" s="36"/>
      <c r="AT353" s="36"/>
      <c r="AU353" s="9"/>
      <c r="AV353" s="8"/>
      <c r="AW353" s="8"/>
      <c r="AX353" s="8"/>
      <c r="AY353" s="8"/>
      <c r="AZ353" s="8"/>
      <c r="BA353" s="8"/>
      <c r="BB353" s="8"/>
      <c r="BC353" s="8"/>
      <c r="CW353" s="8">
        <v>0.11902322404371585</v>
      </c>
      <c r="CX353" s="36">
        <v>56</v>
      </c>
      <c r="CY353" s="36">
        <v>57.987875072211096</v>
      </c>
      <c r="CZ353" s="36">
        <v>57.600426244744398</v>
      </c>
      <c r="DA353" s="36">
        <v>8.7724612405856419</v>
      </c>
      <c r="DB353" s="36">
        <f ca="1"/>
        <v>63.532856325235464</v>
      </c>
      <c r="DC353" s="36">
        <f ca="1"/>
        <v>59.877993030414061</v>
      </c>
      <c r="DD353" s="36">
        <v>51.445762217586882</v>
      </c>
      <c r="DE353" s="36">
        <f ca="1"/>
        <v>64.50421256332649</v>
      </c>
      <c r="DF353" s="36">
        <v>57.214994429047977</v>
      </c>
    </row>
    <row r="354" spans="1:110" x14ac:dyDescent="0.25">
      <c r="A354" s="45">
        <v>46.7</v>
      </c>
      <c r="B354" s="47" t="b">
        <v>1</v>
      </c>
      <c r="U354" s="36"/>
      <c r="V354" s="36"/>
      <c r="W354" s="9"/>
      <c r="X354" s="8"/>
      <c r="Y354" s="8"/>
      <c r="Z354" s="8"/>
      <c r="AA354" s="8"/>
      <c r="AB354" s="8"/>
      <c r="AC354" s="8"/>
      <c r="AD354" s="8"/>
      <c r="AE354" s="8"/>
      <c r="AG354" s="36"/>
      <c r="AH354" s="36"/>
      <c r="AI354" s="9"/>
      <c r="AJ354" s="8"/>
      <c r="AK354" s="8"/>
      <c r="AL354" s="8"/>
      <c r="AM354" s="8"/>
      <c r="AN354" s="8"/>
      <c r="AO354" s="8"/>
      <c r="AP354" s="8"/>
      <c r="AQ354" s="8"/>
      <c r="AS354" s="36"/>
      <c r="AT354" s="36"/>
      <c r="AU354" s="9"/>
      <c r="AV354" s="8"/>
      <c r="AW354" s="8"/>
      <c r="AX354" s="8"/>
      <c r="AY354" s="8"/>
      <c r="AZ354" s="8"/>
      <c r="BA354" s="8"/>
      <c r="BB354" s="8"/>
      <c r="BC354" s="8"/>
      <c r="CW354" s="8">
        <v>0.11936475409836066</v>
      </c>
      <c r="CX354" s="36">
        <v>56</v>
      </c>
      <c r="CY354" s="36">
        <v>58.004212703424145</v>
      </c>
      <c r="CZ354" s="36">
        <v>57.614959185372378</v>
      </c>
      <c r="DA354" s="36">
        <v>8.7993030135834331</v>
      </c>
      <c r="DB354" s="36">
        <f ca="1"/>
        <v>63.554746692550388</v>
      </c>
      <c r="DC354" s="36">
        <f ca="1"/>
        <v>59.891592898620466</v>
      </c>
      <c r="DD354" s="36">
        <v>51.467552138765384</v>
      </c>
      <c r="DE354" s="36">
        <f ca="1"/>
        <v>64.518043247526322</v>
      </c>
      <c r="DF354" s="36">
        <v>57.233600693857426</v>
      </c>
    </row>
    <row r="355" spans="1:110" x14ac:dyDescent="0.25">
      <c r="A355" s="45">
        <v>47.8</v>
      </c>
      <c r="B355" s="47" t="b">
        <v>1</v>
      </c>
      <c r="U355" s="36"/>
      <c r="V355" s="36"/>
      <c r="W355" s="9"/>
      <c r="X355" s="8"/>
      <c r="Y355" s="8"/>
      <c r="Z355" s="8"/>
      <c r="AA355" s="8"/>
      <c r="AB355" s="8"/>
      <c r="AC355" s="8"/>
      <c r="AD355" s="8"/>
      <c r="AE355" s="8"/>
      <c r="AG355" s="36"/>
      <c r="AH355" s="36"/>
      <c r="AI355" s="9"/>
      <c r="AJ355" s="8"/>
      <c r="AK355" s="8"/>
      <c r="AL355" s="8"/>
      <c r="AM355" s="8"/>
      <c r="AN355" s="8"/>
      <c r="AO355" s="8"/>
      <c r="AP355" s="8"/>
      <c r="AQ355" s="8"/>
      <c r="AS355" s="36"/>
      <c r="AT355" s="36"/>
      <c r="AU355" s="9"/>
      <c r="AV355" s="8"/>
      <c r="AW355" s="8"/>
      <c r="AX355" s="8"/>
      <c r="AY355" s="8"/>
      <c r="AZ355" s="8"/>
      <c r="BA355" s="8"/>
      <c r="BB355" s="8"/>
      <c r="BC355" s="8"/>
      <c r="CW355" s="8">
        <v>0.11970628415300547</v>
      </c>
      <c r="CX355" s="36">
        <v>56</v>
      </c>
      <c r="CY355" s="36">
        <v>58.020517381574592</v>
      </c>
      <c r="CZ355" s="36">
        <v>57.629466468668461</v>
      </c>
      <c r="DA355" s="36">
        <v>8.8261551984406754</v>
      </c>
      <c r="DB355" s="36">
        <f ca="1"/>
        <v>63.576586350911249</v>
      </c>
      <c r="DC355" s="36">
        <f ca="1"/>
        <v>59.90516741588371</v>
      </c>
      <c r="DD355" s="36">
        <v>51.489310909186763</v>
      </c>
      <c r="DE355" s="36">
        <f ca="1"/>
        <v>64.531845773646594</v>
      </c>
      <c r="DF355" s="36">
        <v>57.252174320548491</v>
      </c>
    </row>
    <row r="356" spans="1:110" x14ac:dyDescent="0.25">
      <c r="A356" s="45">
        <v>75</v>
      </c>
      <c r="B356" s="47" t="b">
        <v>1</v>
      </c>
      <c r="U356" s="36"/>
      <c r="V356" s="36"/>
      <c r="W356" s="9"/>
      <c r="X356" s="8"/>
      <c r="Y356" s="8"/>
      <c r="Z356" s="8"/>
      <c r="AA356" s="8"/>
      <c r="AB356" s="8"/>
      <c r="AC356" s="8"/>
      <c r="AD356" s="8"/>
      <c r="AE356" s="8"/>
      <c r="AG356" s="36"/>
      <c r="AH356" s="36"/>
      <c r="AI356" s="9"/>
      <c r="AJ356" s="8"/>
      <c r="AK356" s="8"/>
      <c r="AL356" s="8"/>
      <c r="AM356" s="8"/>
      <c r="AN356" s="8"/>
      <c r="AO356" s="8"/>
      <c r="AP356" s="8"/>
      <c r="AQ356" s="8"/>
      <c r="AS356" s="36"/>
      <c r="AT356" s="36"/>
      <c r="AU356" s="9"/>
      <c r="AV356" s="8"/>
      <c r="AW356" s="8"/>
      <c r="AX356" s="8"/>
      <c r="AY356" s="8"/>
      <c r="AZ356" s="8"/>
      <c r="BA356" s="8"/>
      <c r="BB356" s="8"/>
      <c r="BC356" s="8"/>
      <c r="CW356" s="8">
        <v>0.12004781420765027</v>
      </c>
      <c r="CX356" s="36">
        <v>56</v>
      </c>
      <c r="CY356" s="36">
        <v>58.036789286922982</v>
      </c>
      <c r="CZ356" s="36">
        <v>57.643948233856079</v>
      </c>
      <c r="DA356" s="36">
        <v>8.8530178032379858</v>
      </c>
      <c r="DB356" s="36">
        <f ca="1"/>
        <v>63.598375577697517</v>
      </c>
      <c r="DC356" s="36">
        <f ca="1"/>
        <v>59.91871671984142</v>
      </c>
      <c r="DD356" s="36">
        <v>51.511038662069154</v>
      </c>
      <c r="DE356" s="36">
        <f ca="1"/>
        <v>64.545620290171556</v>
      </c>
      <c r="DF356" s="36">
        <v>57.27071547142409</v>
      </c>
    </row>
    <row r="357" spans="1:110" x14ac:dyDescent="0.25">
      <c r="A357" s="45">
        <v>74.8</v>
      </c>
      <c r="B357" s="47" t="b">
        <v>1</v>
      </c>
      <c r="U357" s="36"/>
      <c r="V357" s="36"/>
      <c r="W357" s="9"/>
      <c r="X357" s="8"/>
      <c r="Y357" s="8"/>
      <c r="Z357" s="8"/>
      <c r="AA357" s="8"/>
      <c r="AB357" s="8"/>
      <c r="AC357" s="8"/>
      <c r="AD357" s="8"/>
      <c r="AE357" s="8"/>
      <c r="AG357" s="36"/>
      <c r="AH357" s="36"/>
      <c r="AI357" s="9"/>
      <c r="AJ357" s="8"/>
      <c r="AK357" s="8"/>
      <c r="AL357" s="8"/>
      <c r="AM357" s="8"/>
      <c r="AN357" s="8"/>
      <c r="AO357" s="8"/>
      <c r="AP357" s="8"/>
      <c r="AQ357" s="8"/>
      <c r="AS357" s="36"/>
      <c r="AT357" s="36"/>
      <c r="AU357" s="9"/>
      <c r="AV357" s="8"/>
      <c r="AW357" s="8"/>
      <c r="AX357" s="8"/>
      <c r="AY357" s="8"/>
      <c r="AZ357" s="8"/>
      <c r="BA357" s="8"/>
      <c r="BB357" s="8"/>
      <c r="BC357" s="8"/>
      <c r="CW357" s="8">
        <v>0.12038934426229508</v>
      </c>
      <c r="CX357" s="36">
        <v>56</v>
      </c>
      <c r="CY357" s="36">
        <v>58.053028598262706</v>
      </c>
      <c r="CZ357" s="36">
        <v>57.658404619047239</v>
      </c>
      <c r="DA357" s="36">
        <v>8.8798908360653623</v>
      </c>
      <c r="DB357" s="36">
        <f ca="1"/>
        <v>63.620114648014528</v>
      </c>
      <c r="DC357" s="36">
        <f ca="1"/>
        <v>59.932240947024795</v>
      </c>
      <c r="DD357" s="36">
        <v>51.532735529683833</v>
      </c>
      <c r="DE357" s="36">
        <f ca="1"/>
        <v>64.559366944396899</v>
      </c>
      <c r="DF357" s="36">
        <v>57.289224307539932</v>
      </c>
    </row>
    <row r="358" spans="1:110" x14ac:dyDescent="0.25">
      <c r="A358" s="45">
        <v>74.7</v>
      </c>
      <c r="B358" s="47" t="b">
        <v>1</v>
      </c>
      <c r="U358" s="36"/>
      <c r="V358" s="36"/>
      <c r="W358" s="9"/>
      <c r="X358" s="8"/>
      <c r="Y358" s="8"/>
      <c r="Z358" s="8"/>
      <c r="AA358" s="8"/>
      <c r="AB358" s="8"/>
      <c r="AC358" s="8"/>
      <c r="AD358" s="8"/>
      <c r="AE358" s="8"/>
      <c r="AG358" s="36"/>
      <c r="AH358" s="36"/>
      <c r="AI358" s="9"/>
      <c r="AJ358" s="8"/>
      <c r="AK358" s="8"/>
      <c r="AL358" s="8"/>
      <c r="AM358" s="8"/>
      <c r="AN358" s="8"/>
      <c r="AO358" s="8"/>
      <c r="AP358" s="8"/>
      <c r="AQ358" s="8"/>
      <c r="AS358" s="36"/>
      <c r="AT358" s="36"/>
      <c r="AU358" s="9"/>
      <c r="AV358" s="8"/>
      <c r="AW358" s="8"/>
      <c r="AX358" s="8"/>
      <c r="AY358" s="8"/>
      <c r="AZ358" s="8"/>
      <c r="BA358" s="8"/>
      <c r="BB358" s="8"/>
      <c r="BC358" s="8"/>
      <c r="CW358" s="8">
        <v>0.12073087431693989</v>
      </c>
      <c r="CX358" s="36">
        <v>56</v>
      </c>
      <c r="CY358" s="36">
        <v>58.069235492936208</v>
      </c>
      <c r="CZ358" s="36">
        <v>57.672835761254738</v>
      </c>
      <c r="DA358" s="36">
        <v>8.9067743050222532</v>
      </c>
      <c r="DB358" s="36">
        <f ca="1"/>
        <v>63.641803834718644</v>
      </c>
      <c r="DC358" s="36">
        <f ca="1"/>
        <v>59.945740232870655</v>
      </c>
      <c r="DD358" s="36">
        <v>51.554401643364656</v>
      </c>
      <c r="DE358" s="36">
        <f ca="1"/>
        <v>64.573085882442754</v>
      </c>
      <c r="DF358" s="36">
        <v>57.307700988717656</v>
      </c>
    </row>
    <row r="359" spans="1:110" x14ac:dyDescent="0.25">
      <c r="A359" s="45">
        <v>74.5</v>
      </c>
      <c r="B359" s="47" t="b">
        <v>1</v>
      </c>
      <c r="U359" s="36"/>
      <c r="V359" s="36"/>
      <c r="W359" s="9"/>
      <c r="X359" s="8"/>
      <c r="Y359" s="8"/>
      <c r="Z359" s="8"/>
      <c r="AA359" s="8"/>
      <c r="AB359" s="8"/>
      <c r="AC359" s="8"/>
      <c r="AD359" s="8"/>
      <c r="AE359" s="8"/>
      <c r="AG359" s="36"/>
      <c r="AH359" s="36"/>
      <c r="AI359" s="9"/>
      <c r="AJ359" s="8"/>
      <c r="AK359" s="8"/>
      <c r="AL359" s="8"/>
      <c r="AM359" s="8"/>
      <c r="AN359" s="8"/>
      <c r="AO359" s="8"/>
      <c r="AP359" s="8"/>
      <c r="AQ359" s="8"/>
      <c r="AS359" s="36"/>
      <c r="AT359" s="36"/>
      <c r="AU359" s="9"/>
      <c r="AV359" s="8"/>
      <c r="AW359" s="8"/>
      <c r="AX359" s="8"/>
      <c r="AY359" s="8"/>
      <c r="AZ359" s="8"/>
      <c r="BA359" s="8"/>
      <c r="BB359" s="8"/>
      <c r="BC359" s="8"/>
      <c r="CW359" s="8">
        <v>0.1210724043715847</v>
      </c>
      <c r="CX359" s="36">
        <v>56</v>
      </c>
      <c r="CY359" s="36">
        <v>58.085410146850933</v>
      </c>
      <c r="CZ359" s="36">
        <v>57.687241796403988</v>
      </c>
      <c r="DA359" s="36">
        <v>8.9336682182175498</v>
      </c>
      <c r="DB359" s="36">
        <f ca="1"/>
        <v>63.6634434084419</v>
      </c>
      <c r="DC359" s="36">
        <f ca="1"/>
        <v>59.959214711733381</v>
      </c>
      <c r="DD359" s="36">
        <v>51.576037133517332</v>
      </c>
      <c r="DE359" s="36">
        <f ca="1"/>
        <v>64.586777249266248</v>
      </c>
      <c r="DF359" s="36">
        <v>57.326145673557789</v>
      </c>
    </row>
    <row r="360" spans="1:110" x14ac:dyDescent="0.25">
      <c r="A360" s="45">
        <v>74.099999999999994</v>
      </c>
      <c r="B360" s="47" t="b">
        <v>1</v>
      </c>
      <c r="U360" s="36"/>
      <c r="V360" s="36"/>
      <c r="W360" s="9"/>
      <c r="X360" s="8"/>
      <c r="Y360" s="8"/>
      <c r="Z360" s="8"/>
      <c r="AA360" s="8"/>
      <c r="AB360" s="8"/>
      <c r="AC360" s="8"/>
      <c r="AD360" s="8"/>
      <c r="AE360" s="8"/>
      <c r="AG360" s="36"/>
      <c r="AH360" s="36"/>
      <c r="AI360" s="9"/>
      <c r="AJ360" s="8"/>
      <c r="AK360" s="8"/>
      <c r="AL360" s="8"/>
      <c r="AM360" s="8"/>
      <c r="AN360" s="8"/>
      <c r="AO360" s="8"/>
      <c r="AP360" s="8"/>
      <c r="AQ360" s="8"/>
      <c r="AS360" s="36"/>
      <c r="AT360" s="36"/>
      <c r="AU360" s="9"/>
      <c r="AV360" s="8"/>
      <c r="AW360" s="8"/>
      <c r="AX360" s="8"/>
      <c r="AY360" s="8"/>
      <c r="AZ360" s="8"/>
      <c r="BA360" s="8"/>
      <c r="BB360" s="8"/>
      <c r="BC360" s="8"/>
      <c r="CW360" s="8">
        <v>0.12141393442622951</v>
      </c>
      <c r="CX360" s="36">
        <v>56</v>
      </c>
      <c r="CY360" s="36">
        <v>58.101552734494931</v>
      </c>
      <c r="CZ360" s="36">
        <v>57.701622859344809</v>
      </c>
      <c r="DA360" s="36">
        <v>8.9605725837695722</v>
      </c>
      <c r="DB360" s="36">
        <f ca="1"/>
        <v>63.685033637616414</v>
      </c>
      <c r="DC360" s="36">
        <f ca="1"/>
        <v>59.972664516896657</v>
      </c>
      <c r="DD360" s="36">
        <v>51.597642129628561</v>
      </c>
      <c r="DE360" s="36">
        <f ca="1"/>
        <v>64.600441188674154</v>
      </c>
      <c r="DF360" s="36">
        <v>57.344558519452534</v>
      </c>
    </row>
    <row r="361" spans="1:110" x14ac:dyDescent="0.25">
      <c r="A361" s="45">
        <v>73.8</v>
      </c>
      <c r="B361" s="47" t="b">
        <v>1</v>
      </c>
      <c r="U361" s="36"/>
      <c r="V361" s="36"/>
      <c r="W361" s="9"/>
      <c r="X361" s="8"/>
      <c r="Y361" s="8"/>
      <c r="Z361" s="8"/>
      <c r="AA361" s="8"/>
      <c r="AB361" s="8"/>
      <c r="AC361" s="8"/>
      <c r="AD361" s="8"/>
      <c r="AE361" s="8"/>
      <c r="AG361" s="36"/>
      <c r="AH361" s="36"/>
      <c r="AI361" s="9"/>
      <c r="AJ361" s="8"/>
      <c r="AK361" s="8"/>
      <c r="AL361" s="8"/>
      <c r="AM361" s="8"/>
      <c r="AN361" s="8"/>
      <c r="AO361" s="8"/>
      <c r="AP361" s="8"/>
      <c r="AQ361" s="8"/>
      <c r="AS361" s="36"/>
      <c r="AT361" s="36"/>
      <c r="AU361" s="9"/>
      <c r="AV361" s="8"/>
      <c r="AW361" s="8"/>
      <c r="AX361" s="8"/>
      <c r="AY361" s="8"/>
      <c r="AZ361" s="8"/>
      <c r="BA361" s="8"/>
      <c r="BB361" s="8"/>
      <c r="BC361" s="8"/>
      <c r="CW361" s="8">
        <v>0.12175546448087432</v>
      </c>
      <c r="CX361" s="36">
        <v>56.1</v>
      </c>
      <c r="CY361" s="36">
        <v>58.117663428952461</v>
      </c>
      <c r="CZ361" s="36">
        <v>57.715979083862933</v>
      </c>
      <c r="DA361" s="36">
        <v>8.9874874098061284</v>
      </c>
      <c r="DB361" s="36">
        <f ca="1"/>
        <v>63.706574788498457</v>
      </c>
      <c r="DC361" s="36">
        <f ca="1"/>
        <v>59.986089780585019</v>
      </c>
      <c r="DD361" s="36">
        <v>51.619216760275073</v>
      </c>
      <c r="DE361" s="36">
        <f ca="1"/>
        <v>64.614077843335224</v>
      </c>
      <c r="DF361" s="36">
        <v>57.362939682598338</v>
      </c>
    </row>
    <row r="362" spans="1:110" x14ac:dyDescent="0.25">
      <c r="A362" s="45">
        <v>73.599999999999994</v>
      </c>
      <c r="B362" s="47" t="b">
        <v>1</v>
      </c>
      <c r="U362" s="36"/>
      <c r="V362" s="36"/>
      <c r="W362" s="9"/>
      <c r="X362" s="8"/>
      <c r="Y362" s="8"/>
      <c r="Z362" s="8"/>
      <c r="AA362" s="8"/>
      <c r="AB362" s="8"/>
      <c r="AC362" s="8"/>
      <c r="AD362" s="8"/>
      <c r="AE362" s="8"/>
      <c r="AG362" s="36"/>
      <c r="AH362" s="36"/>
      <c r="AI362" s="9"/>
      <c r="AJ362" s="8"/>
      <c r="AK362" s="8"/>
      <c r="AL362" s="8"/>
      <c r="AM362" s="8"/>
      <c r="AN362" s="8"/>
      <c r="AO362" s="8"/>
      <c r="AP362" s="8"/>
      <c r="AQ362" s="8"/>
      <c r="AS362" s="36"/>
      <c r="AT362" s="36"/>
      <c r="AU362" s="9"/>
      <c r="AV362" s="8"/>
      <c r="AW362" s="8"/>
      <c r="AX362" s="8"/>
      <c r="AY362" s="8"/>
      <c r="AZ362" s="8"/>
      <c r="BA362" s="8"/>
      <c r="BB362" s="8"/>
      <c r="BC362" s="8"/>
      <c r="CW362" s="8">
        <v>0.12209699453551913</v>
      </c>
      <c r="CX362" s="36">
        <v>56.1</v>
      </c>
      <c r="CY362" s="36">
        <v>58.133742401919157</v>
      </c>
      <c r="CZ362" s="36">
        <v>57.730310602691553</v>
      </c>
      <c r="DA362" s="36">
        <v>9.0144127044645206</v>
      </c>
      <c r="DB362" s="36">
        <f ca="1"/>
        <v>63.72806712519214</v>
      </c>
      <c r="DC362" s="36">
        <f ca="1"/>
        <v>59.99949063397537</v>
      </c>
      <c r="DD362" s="36">
        <v>51.640761153132587</v>
      </c>
      <c r="DE362" s="36">
        <f ca="1"/>
        <v>64.6276873547924</v>
      </c>
      <c r="DF362" s="36">
        <v>57.381289318008385</v>
      </c>
    </row>
    <row r="363" spans="1:110" x14ac:dyDescent="0.25">
      <c r="A363" s="45">
        <v>73.400000000000006</v>
      </c>
      <c r="B363" s="47" t="b">
        <v>1</v>
      </c>
      <c r="U363" s="36"/>
      <c r="V363" s="36"/>
      <c r="W363" s="9"/>
      <c r="X363" s="8"/>
      <c r="Y363" s="8"/>
      <c r="Z363" s="8"/>
      <c r="AA363" s="8"/>
      <c r="AB363" s="8"/>
      <c r="AC363" s="8"/>
      <c r="AD363" s="8"/>
      <c r="AE363" s="8"/>
      <c r="AG363" s="36"/>
      <c r="AH363" s="36"/>
      <c r="AI363" s="9"/>
      <c r="AJ363" s="8"/>
      <c r="AK363" s="8"/>
      <c r="AL363" s="8"/>
      <c r="AM363" s="8"/>
      <c r="AN363" s="8"/>
      <c r="AO363" s="8"/>
      <c r="AP363" s="8"/>
      <c r="AQ363" s="8"/>
      <c r="AS363" s="36"/>
      <c r="AT363" s="36"/>
      <c r="AU363" s="9"/>
      <c r="AV363" s="8"/>
      <c r="AW363" s="8"/>
      <c r="AX363" s="8"/>
      <c r="AY363" s="8"/>
      <c r="AZ363" s="8"/>
      <c r="BA363" s="8"/>
      <c r="BB363" s="8"/>
      <c r="BC363" s="8"/>
      <c r="CW363" s="8">
        <v>0.12243852459016394</v>
      </c>
      <c r="CX363" s="36">
        <v>56.1</v>
      </c>
      <c r="CY363" s="36">
        <v>58.149789823717157</v>
      </c>
      <c r="CZ363" s="36">
        <v>57.744617547522573</v>
      </c>
      <c r="DA363" s="36">
        <v>9.0413484758915192</v>
      </c>
      <c r="DB363" s="36">
        <f ca="1"/>
        <v>63.749510909672779</v>
      </c>
      <c r="DC363" s="36">
        <f ca="1"/>
        <v>60.01286720720816</v>
      </c>
      <c r="DD363" s="36">
        <v>51.662275434984586</v>
      </c>
      <c r="DE363" s="36">
        <f ca="1"/>
        <v>64.641269863474875</v>
      </c>
      <c r="DF363" s="36">
        <v>57.39960757952484</v>
      </c>
    </row>
    <row r="364" spans="1:110" x14ac:dyDescent="0.25">
      <c r="A364" s="45">
        <v>73.3</v>
      </c>
      <c r="B364" s="47" t="b">
        <v>1</v>
      </c>
      <c r="U364" s="36"/>
      <c r="V364" s="36"/>
      <c r="W364" s="9"/>
      <c r="X364" s="8"/>
      <c r="Y364" s="8"/>
      <c r="Z364" s="8"/>
      <c r="AA364" s="8"/>
      <c r="AB364" s="8"/>
      <c r="AC364" s="8"/>
      <c r="AD364" s="8"/>
      <c r="AE364" s="8"/>
      <c r="AG364" s="36"/>
      <c r="AH364" s="36"/>
      <c r="AI364" s="9"/>
      <c r="AJ364" s="8"/>
      <c r="AK364" s="8"/>
      <c r="AL364" s="8"/>
      <c r="AM364" s="8"/>
      <c r="AN364" s="8"/>
      <c r="AO364" s="8"/>
      <c r="AP364" s="8"/>
      <c r="AQ364" s="8"/>
      <c r="AS364" s="36"/>
      <c r="AT364" s="36"/>
      <c r="AU364" s="9"/>
      <c r="AV364" s="8"/>
      <c r="AW364" s="8"/>
      <c r="AX364" s="8"/>
      <c r="AY364" s="8"/>
      <c r="AZ364" s="8"/>
      <c r="BA364" s="8"/>
      <c r="BB364" s="8"/>
      <c r="BC364" s="8"/>
      <c r="CW364" s="8">
        <v>0.12278005464480875</v>
      </c>
      <c r="CX364" s="36">
        <v>56.2</v>
      </c>
      <c r="CY364" s="36">
        <v>58.165805863309963</v>
      </c>
      <c r="CZ364" s="36">
        <v>57.758900049017768</v>
      </c>
      <c r="DA364" s="36">
        <v>9.0682947322434426</v>
      </c>
      <c r="DB364" s="36">
        <f ca="1"/>
        <v>63.770906401810059</v>
      </c>
      <c r="DC364" s="36">
        <f ca="1"/>
        <v>60.026219629398611</v>
      </c>
      <c r="DD364" s="36">
        <v>51.683759731731058</v>
      </c>
      <c r="DE364" s="36">
        <f ca="1"/>
        <v>64.654825508709934</v>
      </c>
      <c r="DF364" s="36">
        <v>57.417894619830989</v>
      </c>
    </row>
    <row r="365" spans="1:110" x14ac:dyDescent="0.25">
      <c r="A365" s="45">
        <v>73</v>
      </c>
      <c r="B365" s="47" t="b">
        <v>1</v>
      </c>
      <c r="U365" s="36"/>
      <c r="V365" s="36"/>
      <c r="W365" s="9"/>
      <c r="X365" s="8"/>
      <c r="Y365" s="8"/>
      <c r="Z365" s="8"/>
      <c r="AA365" s="8"/>
      <c r="AB365" s="8"/>
      <c r="AC365" s="8"/>
      <c r="AD365" s="8"/>
      <c r="AE365" s="8"/>
      <c r="AG365" s="36"/>
      <c r="AH365" s="36"/>
      <c r="AI365" s="9"/>
      <c r="AJ365" s="8"/>
      <c r="AK365" s="8"/>
      <c r="AL365" s="8"/>
      <c r="AM365" s="8"/>
      <c r="AN365" s="8"/>
      <c r="AO365" s="8"/>
      <c r="AP365" s="8"/>
      <c r="AQ365" s="8"/>
      <c r="AS365" s="36"/>
      <c r="AT365" s="36"/>
      <c r="AU365" s="9"/>
      <c r="AV365" s="8"/>
      <c r="AW365" s="8"/>
      <c r="AX365" s="8"/>
      <c r="AY365" s="8"/>
      <c r="AZ365" s="8"/>
      <c r="BA365" s="8"/>
      <c r="BB365" s="8"/>
      <c r="BC365" s="8"/>
      <c r="CW365" s="8">
        <v>0.12312158469945356</v>
      </c>
      <c r="CX365" s="36">
        <v>56.2</v>
      </c>
      <c r="CY365" s="36">
        <v>58.181790688317037</v>
      </c>
      <c r="CZ365" s="36">
        <v>57.773158236819562</v>
      </c>
      <c r="DA365" s="36">
        <v>9.0952514816860983</v>
      </c>
      <c r="DB365" s="36">
        <f ca="1"/>
        <v>63.792253859390684</v>
      </c>
      <c r="DC365" s="36">
        <f ca="1"/>
        <v>60.039548028647609</v>
      </c>
      <c r="DD365" s="36">
        <v>51.705214168397063</v>
      </c>
      <c r="DE365" s="36">
        <f ca="1"/>
        <v>64.668354428734673</v>
      </c>
      <c r="DF365" s="36">
        <v>57.436150590463178</v>
      </c>
    </row>
    <row r="366" spans="1:110" x14ac:dyDescent="0.25">
      <c r="A366" s="45">
        <v>72.7</v>
      </c>
      <c r="B366" s="47" t="b">
        <v>1</v>
      </c>
      <c r="U366" s="36"/>
      <c r="V366" s="36"/>
      <c r="W366" s="9"/>
      <c r="X366" s="8"/>
      <c r="Y366" s="8"/>
      <c r="Z366" s="8"/>
      <c r="AA366" s="8"/>
      <c r="AB366" s="8"/>
      <c r="AC366" s="8"/>
      <c r="AD366" s="8"/>
      <c r="AE366" s="8"/>
      <c r="AG366" s="36"/>
      <c r="AH366" s="36"/>
      <c r="AI366" s="9"/>
      <c r="AJ366" s="8"/>
      <c r="AK366" s="8"/>
      <c r="AL366" s="8"/>
      <c r="AM366" s="8"/>
      <c r="AN366" s="8"/>
      <c r="AO366" s="8"/>
      <c r="AP366" s="8"/>
      <c r="AQ366" s="8"/>
      <c r="AS366" s="36"/>
      <c r="AT366" s="36"/>
      <c r="AU366" s="9"/>
      <c r="AV366" s="8"/>
      <c r="AW366" s="8"/>
      <c r="AX366" s="8"/>
      <c r="AY366" s="8"/>
      <c r="AZ366" s="8"/>
      <c r="BA366" s="8"/>
      <c r="BB366" s="8"/>
      <c r="BC366" s="8"/>
      <c r="CW366" s="8">
        <v>0.12346311475409837</v>
      </c>
      <c r="CX366" s="36">
        <v>56.2</v>
      </c>
      <c r="CY366" s="36">
        <v>58.197744465028343</v>
      </c>
      <c r="CZ366" s="36">
        <v>57.787392239562323</v>
      </c>
      <c r="DA366" s="36">
        <v>9.1222187323948738</v>
      </c>
      <c r="DB366" s="36">
        <f ca="1"/>
        <v>63.813553538140923</v>
      </c>
      <c r="DC366" s="36">
        <f ca="1"/>
        <v>60.052852532052547</v>
      </c>
      <c r="DD366" s="36">
        <v>51.72663886914124</v>
      </c>
      <c r="DE366" s="36">
        <f ca="1"/>
        <v>64.681856760707618</v>
      </c>
      <c r="DF366" s="36">
        <v>57.454375641822637</v>
      </c>
    </row>
    <row r="367" spans="1:110" x14ac:dyDescent="0.25">
      <c r="A367" s="45">
        <v>72</v>
      </c>
      <c r="B367" s="47" t="b">
        <v>1</v>
      </c>
      <c r="U367" s="36"/>
      <c r="V367" s="36"/>
      <c r="W367" s="9"/>
      <c r="X367" s="8"/>
      <c r="Y367" s="8"/>
      <c r="Z367" s="8"/>
      <c r="AA367" s="8"/>
      <c r="AB367" s="8"/>
      <c r="AC367" s="8"/>
      <c r="AD367" s="8"/>
      <c r="AE367" s="8"/>
      <c r="AG367" s="36"/>
      <c r="AH367" s="36"/>
      <c r="AI367" s="9"/>
      <c r="AJ367" s="8"/>
      <c r="AK367" s="8"/>
      <c r="AL367" s="8"/>
      <c r="AM367" s="8"/>
      <c r="AN367" s="8"/>
      <c r="AO367" s="8"/>
      <c r="AP367" s="8"/>
      <c r="AQ367" s="8"/>
      <c r="AS367" s="36"/>
      <c r="AT367" s="36"/>
      <c r="AU367" s="9"/>
      <c r="AV367" s="8"/>
      <c r="AW367" s="8"/>
      <c r="AX367" s="8"/>
      <c r="AY367" s="8"/>
      <c r="AZ367" s="8"/>
      <c r="BA367" s="8"/>
      <c r="BB367" s="8"/>
      <c r="BC367" s="8"/>
      <c r="CW367" s="8">
        <v>0.12380464480874318</v>
      </c>
      <c r="CX367" s="36">
        <v>56.2</v>
      </c>
      <c r="CY367" s="36">
        <v>58.213667358418554</v>
      </c>
      <c r="CZ367" s="36">
        <v>57.801602184882427</v>
      </c>
      <c r="DA367" s="36">
        <v>9.149196492554708</v>
      </c>
      <c r="DB367" s="36">
        <f ca="1"/>
        <v>63.834805691748691</v>
      </c>
      <c r="DC367" s="36">
        <f ca="1"/>
        <v>60.066133265718058</v>
      </c>
      <c r="DD367" s="36">
        <v>51.748033957264191</v>
      </c>
      <c r="DE367" s="36">
        <f ca="1"/>
        <v>64.695332640720025</v>
      </c>
      <c r="DF367" s="36">
        <v>57.472569923187123</v>
      </c>
    </row>
    <row r="368" spans="1:110" x14ac:dyDescent="0.25">
      <c r="A368" s="45">
        <v>71.8</v>
      </c>
      <c r="B368" s="47" t="b">
        <v>1</v>
      </c>
      <c r="U368" s="36"/>
      <c r="V368" s="36"/>
      <c r="W368" s="9"/>
      <c r="X368" s="8"/>
      <c r="Y368" s="8"/>
      <c r="Z368" s="8"/>
      <c r="AA368" s="8"/>
      <c r="AB368" s="8"/>
      <c r="AC368" s="8"/>
      <c r="AD368" s="8"/>
      <c r="AE368" s="8"/>
      <c r="AG368" s="36"/>
      <c r="AH368" s="36"/>
      <c r="AI368" s="9"/>
      <c r="AJ368" s="8"/>
      <c r="AK368" s="8"/>
      <c r="AL368" s="8"/>
      <c r="AM368" s="8"/>
      <c r="AN368" s="8"/>
      <c r="AO368" s="8"/>
      <c r="AP368" s="8"/>
      <c r="AQ368" s="8"/>
      <c r="AS368" s="36"/>
      <c r="AT368" s="36"/>
      <c r="AU368" s="9"/>
      <c r="AV368" s="8"/>
      <c r="AW368" s="8"/>
      <c r="AX368" s="8"/>
      <c r="AY368" s="8"/>
      <c r="AZ368" s="8"/>
      <c r="BA368" s="8"/>
      <c r="BB368" s="8"/>
      <c r="BC368" s="8"/>
      <c r="CW368" s="8">
        <v>0.12414617486338798</v>
      </c>
      <c r="CX368" s="36">
        <v>56.2</v>
      </c>
      <c r="CY368" s="36">
        <v>58.229559532161126</v>
      </c>
      <c r="CZ368" s="36">
        <v>57.815788199429441</v>
      </c>
      <c r="DA368" s="36">
        <v>9.1761847703600843</v>
      </c>
      <c r="DB368" s="36">
        <f ca="1"/>
        <v>63.856010571885463</v>
      </c>
      <c r="DC368" s="36">
        <f ca="1"/>
        <v>60.079390354766495</v>
      </c>
      <c r="DD368" s="36">
        <v>51.769399555216729</v>
      </c>
      <c r="DE368" s="36">
        <f ca="1"/>
        <v>64.708782203807289</v>
      </c>
      <c r="DF368" s="36">
        <v>57.490733582722413</v>
      </c>
    </row>
    <row r="369" spans="1:110" x14ac:dyDescent="0.25">
      <c r="A369" s="45">
        <v>71.400000000000006</v>
      </c>
      <c r="B369" s="47" t="b">
        <v>1</v>
      </c>
      <c r="U369" s="36"/>
      <c r="V369" s="36"/>
      <c r="W369" s="9"/>
      <c r="X369" s="8"/>
      <c r="Y369" s="8"/>
      <c r="Z369" s="8"/>
      <c r="AA369" s="8"/>
      <c r="AB369" s="8"/>
      <c r="AC369" s="8"/>
      <c r="AD369" s="8"/>
      <c r="AE369" s="8"/>
      <c r="AG369" s="36"/>
      <c r="AH369" s="36"/>
      <c r="AI369" s="9"/>
      <c r="AJ369" s="8"/>
      <c r="AK369" s="8"/>
      <c r="AL369" s="8"/>
      <c r="AM369" s="8"/>
      <c r="AN369" s="8"/>
      <c r="AO369" s="8"/>
      <c r="AP369" s="8"/>
      <c r="AQ369" s="8"/>
      <c r="AS369" s="36"/>
      <c r="AT369" s="36"/>
      <c r="AU369" s="9"/>
      <c r="AV369" s="8"/>
      <c r="AW369" s="8"/>
      <c r="AX369" s="8"/>
      <c r="AY369" s="8"/>
      <c r="AZ369" s="8"/>
      <c r="BA369" s="8"/>
      <c r="BB369" s="8"/>
      <c r="BC369" s="8"/>
      <c r="CW369" s="8">
        <v>0.12448770491803279</v>
      </c>
      <c r="CX369" s="36">
        <v>56.3</v>
      </c>
      <c r="CY369" s="36">
        <v>58.245421148642244</v>
      </c>
      <c r="CZ369" s="36">
        <v>57.829950408875995</v>
      </c>
      <c r="DA369" s="36">
        <v>9.2031835740151156</v>
      </c>
      <c r="DB369" s="36">
        <f ca="1"/>
        <v>63.877168428227755</v>
      </c>
      <c r="DC369" s="36">
        <f ca="1"/>
        <v>60.092623923348349</v>
      </c>
      <c r="DD369" s="36">
        <v>51.790735784608103</v>
      </c>
      <c r="DE369" s="36">
        <f ca="1"/>
        <v>64.722205583959877</v>
      </c>
      <c r="DF369" s="36">
        <v>57.508866767493643</v>
      </c>
    </row>
    <row r="370" spans="1:110" x14ac:dyDescent="0.25">
      <c r="A370" s="45">
        <v>71</v>
      </c>
      <c r="B370" s="47" t="b">
        <v>1</v>
      </c>
      <c r="U370" s="36"/>
      <c r="V370" s="36"/>
      <c r="W370" s="9"/>
      <c r="X370" s="8"/>
      <c r="Y370" s="8"/>
      <c r="Z370" s="8"/>
      <c r="AA370" s="8"/>
      <c r="AB370" s="8"/>
      <c r="AC370" s="8"/>
      <c r="AD370" s="8"/>
      <c r="AE370" s="8"/>
      <c r="AG370" s="36"/>
      <c r="AH370" s="36"/>
      <c r="AI370" s="9"/>
      <c r="AJ370" s="8"/>
      <c r="AK370" s="8"/>
      <c r="AL370" s="8"/>
      <c r="AM370" s="8"/>
      <c r="AN370" s="8"/>
      <c r="AO370" s="8"/>
      <c r="AP370" s="8"/>
      <c r="AQ370" s="8"/>
      <c r="AS370" s="36"/>
      <c r="AT370" s="36"/>
      <c r="AU370" s="9"/>
      <c r="AV370" s="8"/>
      <c r="AW370" s="8"/>
      <c r="AX370" s="8"/>
      <c r="AY370" s="8"/>
      <c r="AZ370" s="8"/>
      <c r="BA370" s="8"/>
      <c r="BB370" s="8"/>
      <c r="BC370" s="8"/>
      <c r="CW370" s="8">
        <v>0.1248292349726776</v>
      </c>
      <c r="CX370" s="36">
        <v>56.3</v>
      </c>
      <c r="CY370" s="36">
        <v>58.261252368974425</v>
      </c>
      <c r="CZ370" s="36">
        <v>57.844088937928518</v>
      </c>
      <c r="DA370" s="36">
        <v>9.2301929117334787</v>
      </c>
      <c r="DB370" s="36">
        <f ca="1"/>
        <v>63.898279508478467</v>
      </c>
      <c r="DC370" s="36">
        <f ca="1"/>
        <v>60.105834094652522</v>
      </c>
      <c r="DD370" s="36">
        <v>51.812042766214027</v>
      </c>
      <c r="DE370" s="36">
        <f ca="1"/>
        <v>64.735602914134418</v>
      </c>
      <c r="DF370" s="36">
        <v>57.526969623476532</v>
      </c>
    </row>
    <row r="371" spans="1:110" x14ac:dyDescent="0.25">
      <c r="A371" s="45">
        <v>75</v>
      </c>
      <c r="B371" s="47" t="b">
        <v>1</v>
      </c>
      <c r="U371" s="36"/>
      <c r="V371" s="36"/>
      <c r="W371" s="9"/>
      <c r="X371" s="8"/>
      <c r="Y371" s="8"/>
      <c r="Z371" s="8"/>
      <c r="AA371" s="8"/>
      <c r="AB371" s="8"/>
      <c r="AC371" s="8"/>
      <c r="AD371" s="8"/>
      <c r="AE371" s="8"/>
      <c r="AG371" s="36"/>
      <c r="AH371" s="36"/>
      <c r="AI371" s="9"/>
      <c r="AJ371" s="8"/>
      <c r="AK371" s="8"/>
      <c r="AL371" s="8"/>
      <c r="AM371" s="8"/>
      <c r="AN371" s="8"/>
      <c r="AO371" s="8"/>
      <c r="AP371" s="8"/>
      <c r="AQ371" s="8"/>
      <c r="AS371" s="36"/>
      <c r="AT371" s="36"/>
      <c r="AU371" s="9"/>
      <c r="AV371" s="8"/>
      <c r="AW371" s="8"/>
      <c r="AX371" s="8"/>
      <c r="AY371" s="8"/>
      <c r="AZ371" s="8"/>
      <c r="BA371" s="8"/>
      <c r="BB371" s="8"/>
      <c r="BC371" s="8"/>
      <c r="CW371" s="8">
        <v>0.12517076502732241</v>
      </c>
      <c r="CX371" s="36">
        <v>56.3</v>
      </c>
      <c r="CY371" s="36">
        <v>58.27705335301011</v>
      </c>
      <c r="CZ371" s="36">
        <v>57.858203910336904</v>
      </c>
      <c r="DA371" s="36">
        <v>9.2572127917384943</v>
      </c>
      <c r="DB371" s="36">
        <f ca="1"/>
        <v>63.919344058387807</v>
      </c>
      <c r="DC371" s="36">
        <f ca="1"/>
        <v>60.119020990916418</v>
      </c>
      <c r="DD371" s="36">
        <v>51.83332061998469</v>
      </c>
      <c r="DE371" s="36">
        <f ca="1"/>
        <v>64.748974326264445</v>
      </c>
      <c r="DF371" s="36">
        <v>57.54504229556845</v>
      </c>
    </row>
    <row r="372" spans="1:110" x14ac:dyDescent="0.25">
      <c r="A372" s="45">
        <v>77.7</v>
      </c>
      <c r="B372" s="47" t="b">
        <v>1</v>
      </c>
      <c r="U372" s="36"/>
      <c r="V372" s="36"/>
      <c r="W372" s="9"/>
      <c r="X372" s="8"/>
      <c r="Y372" s="8"/>
      <c r="Z372" s="8"/>
      <c r="AA372" s="8"/>
      <c r="AB372" s="8"/>
      <c r="AC372" s="8"/>
      <c r="AD372" s="8"/>
      <c r="AE372" s="8"/>
      <c r="AG372" s="36"/>
      <c r="AH372" s="36"/>
      <c r="AI372" s="9"/>
      <c r="AJ372" s="8"/>
      <c r="AK372" s="8"/>
      <c r="AL372" s="8"/>
      <c r="AM372" s="8"/>
      <c r="AN372" s="8"/>
      <c r="AO372" s="8"/>
      <c r="AP372" s="8"/>
      <c r="AQ372" s="8"/>
      <c r="AS372" s="36"/>
      <c r="AT372" s="36"/>
      <c r="AU372" s="9"/>
      <c r="AV372" s="8"/>
      <c r="AW372" s="8"/>
      <c r="AX372" s="8"/>
      <c r="AY372" s="8"/>
      <c r="AZ372" s="8"/>
      <c r="BA372" s="8"/>
      <c r="BB372" s="8"/>
      <c r="BC372" s="8"/>
      <c r="CW372" s="8">
        <v>0.12551229508196721</v>
      </c>
      <c r="CX372" s="36">
        <v>56.3</v>
      </c>
      <c r="CY372" s="36">
        <v>58.292824259354951</v>
      </c>
      <c r="CZ372" s="36">
        <v>57.872295448904872</v>
      </c>
      <c r="DA372" s="36">
        <v>9.2842432222631057</v>
      </c>
      <c r="DB372" s="36">
        <f ca="1"/>
        <v>63.940362321774046</v>
      </c>
      <c r="DC372" s="36">
        <f ca="1"/>
        <v>60.132184733435984</v>
      </c>
      <c r="DD372" s="36">
        <v>51.854569465052634</v>
      </c>
      <c r="DE372" s="36">
        <f ca="1"/>
        <v>64.76231995127111</v>
      </c>
      <c r="DF372" s="36">
        <v>57.563084927599292</v>
      </c>
    </row>
    <row r="373" spans="1:110" x14ac:dyDescent="0.25">
      <c r="A373" s="45">
        <v>77.599999999999994</v>
      </c>
      <c r="B373" s="47" t="b">
        <v>1</v>
      </c>
      <c r="U373" s="36"/>
      <c r="V373" s="36"/>
      <c r="W373" s="9"/>
      <c r="X373" s="8"/>
      <c r="Y373" s="8"/>
      <c r="Z373" s="8"/>
      <c r="AA373" s="8"/>
      <c r="AB373" s="8"/>
      <c r="AC373" s="8"/>
      <c r="AD373" s="8"/>
      <c r="AE373" s="8"/>
      <c r="AG373" s="36"/>
      <c r="AH373" s="36"/>
      <c r="AI373" s="9"/>
      <c r="AJ373" s="8"/>
      <c r="AK373" s="8"/>
      <c r="AL373" s="8"/>
      <c r="AM373" s="8"/>
      <c r="AN373" s="8"/>
      <c r="AO373" s="8"/>
      <c r="AP373" s="8"/>
      <c r="AQ373" s="8"/>
      <c r="AS373" s="36"/>
      <c r="AT373" s="36"/>
      <c r="AU373" s="9"/>
      <c r="AV373" s="8"/>
      <c r="AW373" s="8"/>
      <c r="AX373" s="8"/>
      <c r="AY373" s="8"/>
      <c r="AZ373" s="8"/>
      <c r="BA373" s="8"/>
      <c r="BB373" s="8"/>
      <c r="BC373" s="8"/>
      <c r="CW373" s="8">
        <v>0.12585382513661203</v>
      </c>
      <c r="CX373" s="36">
        <v>56.4</v>
      </c>
      <c r="CY373" s="36">
        <v>58.308565245380997</v>
      </c>
      <c r="CZ373" s="36">
        <v>57.886363675499759</v>
      </c>
      <c r="DA373" s="36">
        <v>9.3112842115499195</v>
      </c>
      <c r="DB373" s="36">
        <f ca="1"/>
        <v>63.961334540543923</v>
      </c>
      <c r="DC373" s="36">
        <f ca="1"/>
        <v>60.145325442575519</v>
      </c>
      <c r="DD373" s="36">
        <v>51.875789419740492</v>
      </c>
      <c r="DE373" s="36">
        <f ca="1"/>
        <v>64.775639919073726</v>
      </c>
      <c r="DF373" s="36">
        <v>57.581097662342273</v>
      </c>
    </row>
    <row r="374" spans="1:110" x14ac:dyDescent="0.25">
      <c r="A374" s="45">
        <v>77.099999999999994</v>
      </c>
      <c r="B374" s="47" t="b">
        <v>1</v>
      </c>
      <c r="U374" s="36"/>
      <c r="V374" s="36"/>
      <c r="W374" s="9"/>
      <c r="X374" s="8"/>
      <c r="Y374" s="8"/>
      <c r="Z374" s="8"/>
      <c r="AA374" s="8"/>
      <c r="AB374" s="8"/>
      <c r="AC374" s="8"/>
      <c r="AD374" s="8"/>
      <c r="AE374" s="8"/>
      <c r="AG374" s="36"/>
      <c r="AH374" s="36"/>
      <c r="AI374" s="9"/>
      <c r="AJ374" s="8"/>
      <c r="AK374" s="8"/>
      <c r="AL374" s="8"/>
      <c r="AM374" s="8"/>
      <c r="AN374" s="8"/>
      <c r="AO374" s="8"/>
      <c r="AP374" s="8"/>
      <c r="AQ374" s="8"/>
      <c r="AS374" s="36"/>
      <c r="AT374" s="36"/>
      <c r="AU374" s="9"/>
      <c r="AV374" s="8"/>
      <c r="AW374" s="8"/>
      <c r="AX374" s="8"/>
      <c r="AY374" s="8"/>
      <c r="AZ374" s="8"/>
      <c r="BA374" s="8"/>
      <c r="BB374" s="8"/>
      <c r="BC374" s="8"/>
      <c r="CW374" s="8">
        <v>0.12619535519125682</v>
      </c>
      <c r="CX374" s="36">
        <v>56.4</v>
      </c>
      <c r="CY374" s="36">
        <v>58.32427646723967</v>
      </c>
      <c r="CZ374" s="36">
        <v>57.90040871106212</v>
      </c>
      <c r="DA374" s="36">
        <v>9.3383357678511754</v>
      </c>
      <c r="DB374" s="36">
        <f ca="1"/>
        <v>63.982260954712778</v>
      </c>
      <c r="DC374" s="36">
        <f ca="1"/>
        <v>60.158443237777405</v>
      </c>
      <c r="DD374" s="36">
        <v>51.896980601568735</v>
      </c>
      <c r="DE374" s="36">
        <f ca="1"/>
        <v>64.788934358600059</v>
      </c>
      <c r="DF374" s="36">
        <v>57.599080641524594</v>
      </c>
    </row>
    <row r="375" spans="1:110" x14ac:dyDescent="0.25">
      <c r="A375" s="45">
        <v>78.3</v>
      </c>
      <c r="B375" s="47" t="b">
        <v>1</v>
      </c>
      <c r="U375" s="36"/>
      <c r="V375" s="36"/>
      <c r="W375" s="9"/>
      <c r="X375" s="8"/>
      <c r="Y375" s="8"/>
      <c r="Z375" s="8"/>
      <c r="AA375" s="8"/>
      <c r="AB375" s="8"/>
      <c r="AC375" s="8"/>
      <c r="AD375" s="8"/>
      <c r="AE375" s="8"/>
      <c r="AG375" s="36"/>
      <c r="AH375" s="36"/>
      <c r="AI375" s="9"/>
      <c r="AJ375" s="8"/>
      <c r="AK375" s="8"/>
      <c r="AL375" s="8"/>
      <c r="AM375" s="8"/>
      <c r="AN375" s="8"/>
      <c r="AO375" s="8"/>
      <c r="AP375" s="8"/>
      <c r="AQ375" s="8"/>
      <c r="AS375" s="36"/>
      <c r="AT375" s="36"/>
      <c r="AU375" s="9"/>
      <c r="AV375" s="8"/>
      <c r="AW375" s="8"/>
      <c r="AX375" s="8"/>
      <c r="AY375" s="8"/>
      <c r="AZ375" s="8"/>
      <c r="BA375" s="8"/>
      <c r="BB375" s="8"/>
      <c r="BC375" s="8"/>
      <c r="CW375" s="8">
        <v>0.12653688524590165</v>
      </c>
      <c r="CX375" s="36">
        <v>56.4</v>
      </c>
      <c r="CY375" s="36">
        <v>58.33995807987457</v>
      </c>
      <c r="CZ375" s="36">
        <v>57.914430675615442</v>
      </c>
      <c r="DA375" s="36">
        <v>9.3653978994288209</v>
      </c>
      <c r="DB375" s="36">
        <f ca="1"/>
        <v>64.003141802424508</v>
      </c>
      <c r="DC375" s="36">
        <f ca="1"/>
        <v>60.171538237571774</v>
      </c>
      <c r="DD375" s="36">
        <v>51.918143127263221</v>
      </c>
      <c r="DE375" s="36">
        <f ca="1"/>
        <v>64.802203397796731</v>
      </c>
      <c r="DF375" s="36">
        <v>57.617034005837915</v>
      </c>
    </row>
    <row r="376" spans="1:110" x14ac:dyDescent="0.25">
      <c r="A376" s="45">
        <v>77.400000000000006</v>
      </c>
      <c r="B376" s="47" t="b">
        <v>1</v>
      </c>
      <c r="U376" s="36"/>
      <c r="V376" s="36"/>
      <c r="W376" s="9"/>
      <c r="X376" s="8"/>
      <c r="Y376" s="8"/>
      <c r="Z376" s="8"/>
      <c r="AA376" s="8"/>
      <c r="AB376" s="8"/>
      <c r="AC376" s="8"/>
      <c r="AD376" s="8"/>
      <c r="AE376" s="8"/>
      <c r="AG376" s="36"/>
      <c r="AH376" s="36"/>
      <c r="AI376" s="9"/>
      <c r="AJ376" s="8"/>
      <c r="AK376" s="8"/>
      <c r="AL376" s="8"/>
      <c r="AM376" s="8"/>
      <c r="AN376" s="8"/>
      <c r="AO376" s="8"/>
      <c r="AP376" s="8"/>
      <c r="AQ376" s="8"/>
      <c r="AS376" s="36"/>
      <c r="AT376" s="36"/>
      <c r="AU376" s="9"/>
      <c r="AV376" s="8"/>
      <c r="AW376" s="8"/>
      <c r="AX376" s="8"/>
      <c r="AY376" s="8"/>
      <c r="AZ376" s="8"/>
      <c r="BA376" s="8"/>
      <c r="BB376" s="8"/>
      <c r="BC376" s="8"/>
      <c r="CW376" s="8">
        <v>0.12687841530054644</v>
      </c>
      <c r="CX376" s="36">
        <v>56.5</v>
      </c>
      <c r="CY376" s="36">
        <v>58.355610237034107</v>
      </c>
      <c r="CZ376" s="36">
        <v>57.928429688275713</v>
      </c>
      <c r="DA376" s="36">
        <v>9.3924706145544707</v>
      </c>
      <c r="DB376" s="36">
        <f ca="1"/>
        <v>64.023977319971138</v>
      </c>
      <c r="DC376" s="36">
        <f ca="1"/>
        <v>60.184610559585884</v>
      </c>
      <c r="DD376" s="36">
        <v>51.939277112762724</v>
      </c>
      <c r="DE376" s="36">
        <f ca="1"/>
        <v>64.815447163639263</v>
      </c>
      <c r="DF376" s="36">
        <v>57.63495789494872</v>
      </c>
    </row>
    <row r="377" spans="1:110" x14ac:dyDescent="0.25">
      <c r="A377" s="45">
        <v>76.900000000000006</v>
      </c>
      <c r="B377" s="47" t="b">
        <v>1</v>
      </c>
      <c r="U377" s="36"/>
      <c r="V377" s="36"/>
      <c r="W377" s="9"/>
      <c r="X377" s="8"/>
      <c r="Y377" s="8"/>
      <c r="Z377" s="8"/>
      <c r="AA377" s="8"/>
      <c r="AB377" s="8"/>
      <c r="AC377" s="8"/>
      <c r="AD377" s="8"/>
      <c r="AE377" s="8"/>
      <c r="AG377" s="36"/>
      <c r="AH377" s="36"/>
      <c r="AI377" s="9"/>
      <c r="AJ377" s="8"/>
      <c r="AK377" s="8"/>
      <c r="AL377" s="8"/>
      <c r="AM377" s="8"/>
      <c r="AN377" s="8"/>
      <c r="AO377" s="8"/>
      <c r="AP377" s="8"/>
      <c r="AQ377" s="8"/>
      <c r="AS377" s="36"/>
      <c r="AT377" s="36"/>
      <c r="AU377" s="9"/>
      <c r="AV377" s="8"/>
      <c r="AW377" s="8"/>
      <c r="AX377" s="8"/>
      <c r="AY377" s="8"/>
      <c r="AZ377" s="8"/>
      <c r="BA377" s="8"/>
      <c r="BB377" s="8"/>
      <c r="BC377" s="8"/>
      <c r="CW377" s="8">
        <v>0.12721994535519127</v>
      </c>
      <c r="CX377" s="36">
        <v>56.5</v>
      </c>
      <c r="CY377" s="36">
        <v>58.371233091284033</v>
      </c>
      <c r="CZ377" s="36">
        <v>57.942405867260604</v>
      </c>
      <c r="DA377" s="36">
        <v>9.4195539215094719</v>
      </c>
      <c r="DB377" s="36">
        <f ca="1"/>
        <v>64.044767741812208</v>
      </c>
      <c r="DC377" s="36">
        <f ca="1"/>
        <v>60.197660320553545</v>
      </c>
      <c r="DD377" s="36">
        <v>51.960382673226327</v>
      </c>
      <c r="DE377" s="36">
        <f ca="1"/>
        <v>64.828665782142025</v>
      </c>
      <c r="DF377" s="36">
        <v>57.652852447508579</v>
      </c>
    </row>
    <row r="378" spans="1:110" x14ac:dyDescent="0.25">
      <c r="A378" s="45">
        <v>76.8</v>
      </c>
      <c r="B378" s="47" t="b">
        <v>1</v>
      </c>
      <c r="U378" s="36"/>
      <c r="V378" s="36"/>
      <c r="W378" s="9"/>
      <c r="X378" s="8"/>
      <c r="Y378" s="8"/>
      <c r="Z378" s="8"/>
      <c r="AA378" s="8"/>
      <c r="AB378" s="8"/>
      <c r="AC378" s="8"/>
      <c r="AD378" s="8"/>
      <c r="AE378" s="8"/>
      <c r="AG378" s="36"/>
      <c r="AH378" s="36"/>
      <c r="AI378" s="9"/>
      <c r="AJ378" s="8"/>
      <c r="AK378" s="8"/>
      <c r="AL378" s="8"/>
      <c r="AM378" s="8"/>
      <c r="AN378" s="8"/>
      <c r="AO378" s="8"/>
      <c r="AP378" s="8"/>
      <c r="AQ378" s="8"/>
      <c r="AS378" s="36"/>
      <c r="AT378" s="36"/>
      <c r="AU378" s="9"/>
      <c r="AV378" s="8"/>
      <c r="AW378" s="8"/>
      <c r="AX378" s="8"/>
      <c r="AY378" s="8"/>
      <c r="AZ378" s="8"/>
      <c r="BA378" s="8"/>
      <c r="BB378" s="8"/>
      <c r="BC378" s="8"/>
      <c r="CW378" s="8">
        <v>0.12756147540983606</v>
      </c>
      <c r="CX378" s="36">
        <v>56.5</v>
      </c>
      <c r="CY378" s="36">
        <v>58.386826794019683</v>
      </c>
      <c r="CZ378" s="36">
        <v>57.956359329898795</v>
      </c>
      <c r="DA378" s="36">
        <v>9.4466478285848883</v>
      </c>
      <c r="DB378" s="36">
        <f ca="1"/>
        <v>64.065513300593949</v>
      </c>
      <c r="DC378" s="36">
        <f ca="1"/>
        <v>60.210687636324309</v>
      </c>
      <c r="DD378" s="36">
        <v>51.981459923040745</v>
      </c>
      <c r="DE378" s="36">
        <f ca="1"/>
        <v>64.841859378368241</v>
      </c>
      <c r="DF378" s="36">
        <v>57.670717801164244</v>
      </c>
    </row>
    <row r="379" spans="1:110" x14ac:dyDescent="0.25">
      <c r="A379" s="45">
        <v>77.2</v>
      </c>
      <c r="B379" s="47" t="b">
        <v>1</v>
      </c>
      <c r="U379" s="36"/>
      <c r="V379" s="36"/>
      <c r="W379" s="9"/>
      <c r="X379" s="8"/>
      <c r="Y379" s="8"/>
      <c r="Z379" s="8"/>
      <c r="AA379" s="8"/>
      <c r="AB379" s="8"/>
      <c r="AC379" s="8"/>
      <c r="AD379" s="8"/>
      <c r="AE379" s="8"/>
      <c r="AG379" s="36"/>
      <c r="AH379" s="36"/>
      <c r="AI379" s="9"/>
      <c r="AJ379" s="8"/>
      <c r="AK379" s="8"/>
      <c r="AL379" s="8"/>
      <c r="AM379" s="8"/>
      <c r="AN379" s="8"/>
      <c r="AO379" s="8"/>
      <c r="AP379" s="8"/>
      <c r="AQ379" s="8"/>
      <c r="AS379" s="36"/>
      <c r="AT379" s="36"/>
      <c r="AU379" s="9"/>
      <c r="AV379" s="8"/>
      <c r="AW379" s="8"/>
      <c r="AX379" s="8"/>
      <c r="AY379" s="8"/>
      <c r="AZ379" s="8"/>
      <c r="BA379" s="8"/>
      <c r="BB379" s="8"/>
      <c r="BC379" s="8"/>
      <c r="CW379" s="8">
        <v>0.12790300546448088</v>
      </c>
      <c r="CX379" s="36">
        <v>56.5</v>
      </c>
      <c r="CY379" s="36">
        <v>58.402391495478163</v>
      </c>
      <c r="CZ379" s="36">
        <v>57.970290192639162</v>
      </c>
      <c r="DA379" s="36">
        <v>9.4737523440815075</v>
      </c>
      <c r="DB379" s="36">
        <f ca="1"/>
        <v>64.086214227168014</v>
      </c>
      <c r="DC379" s="36">
        <f ca="1"/>
        <v>60.223692621872615</v>
      </c>
      <c r="DD379" s="36">
        <v>52.002508975827581</v>
      </c>
      <c r="DE379" s="36">
        <f ca="1"/>
        <v>64.855028076439581</v>
      </c>
      <c r="DF379" s="36">
        <v>57.688554092567642</v>
      </c>
    </row>
    <row r="380" spans="1:110" x14ac:dyDescent="0.25">
      <c r="A380" s="45">
        <v>76</v>
      </c>
      <c r="B380" s="47" t="b">
        <v>1</v>
      </c>
      <c r="U380" s="36"/>
      <c r="V380" s="36"/>
      <c r="W380" s="9"/>
      <c r="X380" s="8"/>
      <c r="Y380" s="8"/>
      <c r="Z380" s="8"/>
      <c r="AA380" s="8"/>
      <c r="AB380" s="8"/>
      <c r="AC380" s="8"/>
      <c r="AD380" s="8"/>
      <c r="AE380" s="8"/>
      <c r="AG380" s="36"/>
      <c r="AH380" s="36"/>
      <c r="AI380" s="9"/>
      <c r="AJ380" s="8"/>
      <c r="AK380" s="8"/>
      <c r="AL380" s="8"/>
      <c r="AM380" s="8"/>
      <c r="AN380" s="8"/>
      <c r="AO380" s="8"/>
      <c r="AP380" s="8"/>
      <c r="AQ380" s="8"/>
      <c r="AS380" s="36"/>
      <c r="AT380" s="36"/>
      <c r="AU380" s="9"/>
      <c r="AV380" s="8"/>
      <c r="AW380" s="8"/>
      <c r="AX380" s="8"/>
      <c r="AY380" s="8"/>
      <c r="AZ380" s="8"/>
      <c r="BA380" s="8"/>
      <c r="BB380" s="8"/>
      <c r="BC380" s="8"/>
      <c r="CW380" s="8">
        <v>0.12824453551912568</v>
      </c>
      <c r="CX380" s="36">
        <v>56.5</v>
      </c>
      <c r="CY380" s="36">
        <v>58.417927344750368</v>
      </c>
      <c r="CZ380" s="36">
        <v>57.984198571059693</v>
      </c>
      <c r="DA380" s="36">
        <v>9.5008674763098959</v>
      </c>
      <c r="DB380" s="36">
        <f ca="1"/>
        <v>64.106870750610298</v>
      </c>
      <c r="DC380" s="36">
        <f ca="1"/>
        <v>60.236675391306747</v>
      </c>
      <c r="DD380" s="36">
        <v>52.023529944450416</v>
      </c>
      <c r="DE380" s="36">
        <f ca="1"/>
        <v>64.868171999545851</v>
      </c>
      <c r="DF380" s="36">
        <v>57.706361457385697</v>
      </c>
    </row>
    <row r="381" spans="1:110" x14ac:dyDescent="0.25">
      <c r="A381" s="45">
        <v>76.3</v>
      </c>
      <c r="B381" s="47" t="b">
        <v>1</v>
      </c>
      <c r="U381" s="36"/>
      <c r="V381" s="36"/>
      <c r="W381" s="9"/>
      <c r="X381" s="8"/>
      <c r="Y381" s="8"/>
      <c r="Z381" s="8"/>
      <c r="AA381" s="8"/>
      <c r="AB381" s="8"/>
      <c r="AC381" s="8"/>
      <c r="AD381" s="8"/>
      <c r="AE381" s="8"/>
      <c r="AG381" s="36"/>
      <c r="AH381" s="36"/>
      <c r="AI381" s="9"/>
      <c r="AJ381" s="8"/>
      <c r="AK381" s="8"/>
      <c r="AL381" s="8"/>
      <c r="AM381" s="8"/>
      <c r="AN381" s="8"/>
      <c r="AO381" s="8"/>
      <c r="AP381" s="8"/>
      <c r="AQ381" s="8"/>
      <c r="AS381" s="36"/>
      <c r="AT381" s="36"/>
      <c r="AU381" s="9"/>
      <c r="AV381" s="8"/>
      <c r="AW381" s="8"/>
      <c r="AX381" s="8"/>
      <c r="AY381" s="8"/>
      <c r="AZ381" s="8"/>
      <c r="BA381" s="8"/>
      <c r="BB381" s="8"/>
      <c r="BC381" s="8"/>
      <c r="CW381" s="8">
        <v>0.1285860655737705</v>
      </c>
      <c r="CX381" s="36">
        <v>56.6</v>
      </c>
      <c r="CY381" s="36">
        <v>58.433434489792774</v>
      </c>
      <c r="CZ381" s="36">
        <v>57.998084579876377</v>
      </c>
      <c r="DA381" s="36">
        <v>9.5279932335903617</v>
      </c>
      <c r="DB381" s="36">
        <f ca="1"/>
        <v>64.127483098239097</v>
      </c>
      <c r="DC381" s="36">
        <f ca="1"/>
        <v>60.249636057877716</v>
      </c>
      <c r="DD381" s="36">
        <v>52.044522941021953</v>
      </c>
      <c r="DE381" s="36">
        <f ca="1"/>
        <v>64.881291269954474</v>
      </c>
      <c r="DF381" s="36">
        <v>57.724140030310096</v>
      </c>
    </row>
    <row r="382" spans="1:110" x14ac:dyDescent="0.25">
      <c r="A382" s="45">
        <v>76.2</v>
      </c>
      <c r="B382" s="47" t="b">
        <v>1</v>
      </c>
      <c r="U382" s="36"/>
      <c r="V382" s="36"/>
      <c r="W382" s="9"/>
      <c r="X382" s="8"/>
      <c r="Y382" s="8"/>
      <c r="Z382" s="8"/>
      <c r="AA382" s="8"/>
      <c r="AB382" s="8"/>
      <c r="AC382" s="8"/>
      <c r="AD382" s="8"/>
      <c r="AE382" s="8"/>
      <c r="AG382" s="36"/>
      <c r="AH382" s="36"/>
      <c r="AI382" s="9"/>
      <c r="AJ382" s="8"/>
      <c r="AK382" s="8"/>
      <c r="AL382" s="8"/>
      <c r="AM382" s="8"/>
      <c r="AN382" s="8"/>
      <c r="AO382" s="8"/>
      <c r="AP382" s="8"/>
      <c r="AQ382" s="8"/>
      <c r="AS382" s="36"/>
      <c r="AT382" s="36"/>
      <c r="AU382" s="9"/>
      <c r="AV382" s="8"/>
      <c r="AW382" s="8"/>
      <c r="AX382" s="8"/>
      <c r="AY382" s="8"/>
      <c r="AZ382" s="8"/>
      <c r="BA382" s="8"/>
      <c r="BB382" s="8"/>
      <c r="BC382" s="8"/>
      <c r="CW382" s="8">
        <v>0.1289275956284153</v>
      </c>
      <c r="CX382" s="36">
        <v>56.6</v>
      </c>
      <c r="CY382" s="36">
        <v>58.448913077439151</v>
      </c>
      <c r="CZ382" s="36">
        <v>58.01194833295208</v>
      </c>
      <c r="DA382" s="36">
        <v>9.5551296242530217</v>
      </c>
      <c r="DB382" s="36">
        <f ca="1"/>
        <v>64.148051495633439</v>
      </c>
      <c r="DC382" s="36">
        <f ca="1"/>
        <v>60.262574733988046</v>
      </c>
      <c r="DD382" s="36">
        <v>52.06548807691091</v>
      </c>
      <c r="DE382" s="36">
        <f ca="1"/>
        <v>64.89438600901984</v>
      </c>
      <c r="DF382" s="36">
        <v>57.741889945066887</v>
      </c>
    </row>
    <row r="383" spans="1:110" x14ac:dyDescent="0.25">
      <c r="A383" s="45">
        <v>76.400000000000006</v>
      </c>
      <c r="B383" s="47" t="b">
        <v>1</v>
      </c>
      <c r="U383" s="36"/>
      <c r="V383" s="36"/>
      <c r="W383" s="9"/>
      <c r="X383" s="8"/>
      <c r="Y383" s="8"/>
      <c r="Z383" s="8"/>
      <c r="AA383" s="8"/>
      <c r="AB383" s="8"/>
      <c r="AC383" s="8"/>
      <c r="AD383" s="8"/>
      <c r="AE383" s="8"/>
      <c r="AG383" s="36"/>
      <c r="AH383" s="36"/>
      <c r="AI383" s="9"/>
      <c r="AJ383" s="8"/>
      <c r="AK383" s="8"/>
      <c r="AL383" s="8"/>
      <c r="AM383" s="8"/>
      <c r="AN383" s="8"/>
      <c r="AO383" s="8"/>
      <c r="AP383" s="8"/>
      <c r="AQ383" s="8"/>
      <c r="AS383" s="36"/>
      <c r="AT383" s="36"/>
      <c r="AU383" s="9"/>
      <c r="AV383" s="8"/>
      <c r="AW383" s="8"/>
      <c r="AX383" s="8"/>
      <c r="AY383" s="8"/>
      <c r="AZ383" s="8"/>
      <c r="BA383" s="8"/>
      <c r="BB383" s="8"/>
      <c r="BC383" s="8"/>
      <c r="CW383" s="8">
        <v>0.12926912568306012</v>
      </c>
      <c r="CX383" s="36">
        <v>56.6</v>
      </c>
      <c r="CY383" s="36">
        <v>58.46436325341211</v>
      </c>
      <c r="CZ383" s="36">
        <v>58.025789943305099</v>
      </c>
      <c r="DA383" s="36">
        <v>9.5822766566377897</v>
      </c>
      <c r="DB383" s="36">
        <f ca="1"/>
        <v>64.16857616665088</v>
      </c>
      <c r="DC383" s="36">
        <f ca="1"/>
        <v>60.275491531200387</v>
      </c>
      <c r="DD383" s="36">
        <v>52.08642546274897</v>
      </c>
      <c r="DE383" s="36">
        <f ca="1"/>
        <v>64.907456337192542</v>
      </c>
      <c r="DF383" s="36">
        <v>57.759611334425998</v>
      </c>
    </row>
    <row r="384" spans="1:110" x14ac:dyDescent="0.25">
      <c r="A384" s="45">
        <v>76</v>
      </c>
      <c r="B384" s="47" t="b">
        <v>1</v>
      </c>
      <c r="U384" s="36"/>
      <c r="V384" s="36"/>
      <c r="W384" s="9"/>
      <c r="X384" s="8"/>
      <c r="Y384" s="8"/>
      <c r="Z384" s="8"/>
      <c r="AA384" s="8"/>
      <c r="AB384" s="8"/>
      <c r="AC384" s="8"/>
      <c r="AD384" s="8"/>
      <c r="AE384" s="8"/>
      <c r="AG384" s="36"/>
      <c r="AH384" s="36"/>
      <c r="AI384" s="9"/>
      <c r="AJ384" s="8"/>
      <c r="AK384" s="8"/>
      <c r="AL384" s="8"/>
      <c r="AM384" s="8"/>
      <c r="AN384" s="8"/>
      <c r="AO384" s="8"/>
      <c r="AP384" s="8"/>
      <c r="AQ384" s="8"/>
      <c r="AS384" s="36"/>
      <c r="AT384" s="36"/>
      <c r="AU384" s="9"/>
      <c r="AV384" s="8"/>
      <c r="AW384" s="8"/>
      <c r="AX384" s="8"/>
      <c r="AY384" s="8"/>
      <c r="AZ384" s="8"/>
      <c r="BA384" s="8"/>
      <c r="BB384" s="8"/>
      <c r="BC384" s="8"/>
      <c r="CW384" s="8">
        <v>0.12961065573770492</v>
      </c>
      <c r="CX384" s="36">
        <v>56.7</v>
      </c>
      <c r="CY384" s="36">
        <v>58.479785162334444</v>
      </c>
      <c r="CZ384" s="36">
        <v>58.039609523117768</v>
      </c>
      <c r="DA384" s="36">
        <v>9.6094343390943742</v>
      </c>
      <c r="DB384" s="36">
        <f ca="1"/>
        <v>64.189057333445234</v>
      </c>
      <c r="DC384" s="36">
        <f ca="1"/>
        <v>60.288386560246089</v>
      </c>
      <c r="DD384" s="36">
        <v>52.107335208437561</v>
      </c>
      <c r="DE384" s="36">
        <f ca="1"/>
        <v>64.920502374028516</v>
      </c>
      <c r="DF384" s="36">
        <v>57.777304330210555</v>
      </c>
    </row>
    <row r="385" spans="1:110" x14ac:dyDescent="0.25">
      <c r="A385" s="45">
        <v>74.8</v>
      </c>
      <c r="B385" s="47" t="b">
        <v>1</v>
      </c>
      <c r="U385" s="36"/>
      <c r="V385" s="36"/>
      <c r="W385" s="9"/>
      <c r="X385" s="8"/>
      <c r="Y385" s="8"/>
      <c r="Z385" s="8"/>
      <c r="AA385" s="8"/>
      <c r="AB385" s="8"/>
      <c r="AC385" s="8"/>
      <c r="AD385" s="8"/>
      <c r="AE385" s="8"/>
      <c r="AG385" s="36"/>
      <c r="AH385" s="36"/>
      <c r="AI385" s="9"/>
      <c r="AJ385" s="8"/>
      <c r="AK385" s="8"/>
      <c r="AL385" s="8"/>
      <c r="AM385" s="8"/>
      <c r="AN385" s="8"/>
      <c r="AO385" s="8"/>
      <c r="AP385" s="8"/>
      <c r="AQ385" s="8"/>
      <c r="AS385" s="36"/>
      <c r="AT385" s="36"/>
      <c r="AU385" s="9"/>
      <c r="AV385" s="8"/>
      <c r="AW385" s="8"/>
      <c r="AX385" s="8"/>
      <c r="AY385" s="8"/>
      <c r="AZ385" s="8"/>
      <c r="BA385" s="8"/>
      <c r="BB385" s="8"/>
      <c r="BC385" s="8"/>
      <c r="CW385" s="8">
        <v>0.12995218579234974</v>
      </c>
      <c r="CX385" s="36">
        <v>56.7</v>
      </c>
      <c r="CY385" s="36">
        <v>58.495178947740413</v>
      </c>
      <c r="CZ385" s="36">
        <v>58.053407183744817</v>
      </c>
      <c r="DA385" s="36">
        <v>9.6366026799823459</v>
      </c>
      <c r="DB385" s="36">
        <f ca="1"/>
        <v>64.209495216483987</v>
      </c>
      <c r="DC385" s="36">
        <f ca="1"/>
        <v>60.301259931033613</v>
      </c>
      <c r="DD385" s="36">
        <v>52.128217423154595</v>
      </c>
      <c r="DE385" s="36">
        <f ca="1"/>
        <v>64.933524238198103</v>
      </c>
      <c r="DF385" s="36">
        <v>57.794969063306148</v>
      </c>
    </row>
    <row r="386" spans="1:110" x14ac:dyDescent="0.25">
      <c r="A386" s="45">
        <v>74.7</v>
      </c>
      <c r="B386" s="47" t="b">
        <v>1</v>
      </c>
      <c r="U386" s="36"/>
      <c r="V386" s="36"/>
      <c r="W386" s="9"/>
      <c r="X386" s="8"/>
      <c r="Y386" s="8"/>
      <c r="Z386" s="8"/>
      <c r="AA386" s="8"/>
      <c r="AB386" s="8"/>
      <c r="AC386" s="8"/>
      <c r="AD386" s="8"/>
      <c r="AE386" s="8"/>
      <c r="AG386" s="36"/>
      <c r="AH386" s="36"/>
      <c r="AI386" s="9"/>
      <c r="AJ386" s="8"/>
      <c r="AK386" s="8"/>
      <c r="AL386" s="8"/>
      <c r="AM386" s="8"/>
      <c r="AN386" s="8"/>
      <c r="AO386" s="8"/>
      <c r="AP386" s="8"/>
      <c r="AQ386" s="8"/>
      <c r="AS386" s="36"/>
      <c r="AT386" s="36"/>
      <c r="AU386" s="9"/>
      <c r="AV386" s="8"/>
      <c r="AW386" s="8"/>
      <c r="AX386" s="8"/>
      <c r="AY386" s="8"/>
      <c r="AZ386" s="8"/>
      <c r="BA386" s="8"/>
      <c r="BB386" s="8"/>
      <c r="BC386" s="8"/>
      <c r="CW386" s="8">
        <v>0.13029371584699453</v>
      </c>
      <c r="CX386" s="36">
        <v>56.7</v>
      </c>
      <c r="CY386" s="36">
        <v>58.510544752086822</v>
      </c>
      <c r="CZ386" s="36">
        <v>58.067183035721833</v>
      </c>
      <c r="DA386" s="36">
        <v>9.66378168767109</v>
      </c>
      <c r="DB386" s="36">
        <f ca="1"/>
        <v>64.2298900345655</v>
      </c>
      <c r="DC386" s="36">
        <f ca="1"/>
        <v>60.314111752656864</v>
      </c>
      <c r="DD386" s="36">
        <v>52.149072215361137</v>
      </c>
      <c r="DE386" s="36">
        <f ca="1"/>
        <v>64.946522047494867</v>
      </c>
      <c r="DF386" s="36">
        <v>57.812605663670041</v>
      </c>
    </row>
    <row r="387" spans="1:110" x14ac:dyDescent="0.25">
      <c r="A387" s="45">
        <v>74.400000000000006</v>
      </c>
      <c r="B387" s="47" t="b">
        <v>1</v>
      </c>
      <c r="U387" s="36"/>
      <c r="V387" s="36"/>
      <c r="W387" s="9"/>
      <c r="X387" s="8"/>
      <c r="Y387" s="8"/>
      <c r="Z387" s="8"/>
      <c r="AA387" s="8"/>
      <c r="AB387" s="8"/>
      <c r="AC387" s="8"/>
      <c r="AD387" s="8"/>
      <c r="AE387" s="8"/>
      <c r="AG387" s="36"/>
      <c r="AH387" s="36"/>
      <c r="AI387" s="9"/>
      <c r="AJ387" s="8"/>
      <c r="AK387" s="8"/>
      <c r="AL387" s="8"/>
      <c r="AM387" s="8"/>
      <c r="AN387" s="8"/>
      <c r="AO387" s="8"/>
      <c r="AP387" s="8"/>
      <c r="AQ387" s="8"/>
      <c r="AS387" s="36"/>
      <c r="AT387" s="36"/>
      <c r="AU387" s="9"/>
      <c r="AV387" s="8"/>
      <c r="AW387" s="8"/>
      <c r="AX387" s="8"/>
      <c r="AY387" s="8"/>
      <c r="AZ387" s="8"/>
      <c r="BA387" s="8"/>
      <c r="BB387" s="8"/>
      <c r="BC387" s="8"/>
      <c r="CW387" s="8">
        <v>0.13063524590163936</v>
      </c>
      <c r="CX387" s="36">
        <v>56.7</v>
      </c>
      <c r="CY387" s="36">
        <v>58.525882716763952</v>
      </c>
      <c r="CZ387" s="36">
        <v>58.080937188773397</v>
      </c>
      <c r="DA387" s="36">
        <v>9.6909713705398772</v>
      </c>
      <c r="DB387" s="36">
        <f ca="1"/>
        <v>64.25024200483611</v>
      </c>
      <c r="DC387" s="36">
        <f ca="1"/>
        <v>60.326942133403364</v>
      </c>
      <c r="DD387" s="36">
        <v>52.169899692807945</v>
      </c>
      <c r="DE387" s="36">
        <f ca="1"/>
        <v>64.959495918844411</v>
      </c>
      <c r="DF387" s="36">
        <v>57.830214260340128</v>
      </c>
    </row>
    <row r="388" spans="1:110" x14ac:dyDescent="0.25">
      <c r="A388" s="45">
        <v>74.5</v>
      </c>
      <c r="B388" s="47" t="b">
        <v>1</v>
      </c>
      <c r="U388" s="36"/>
      <c r="V388" s="36"/>
      <c r="W388" s="9"/>
      <c r="X388" s="8"/>
      <c r="Y388" s="8"/>
      <c r="Z388" s="8"/>
      <c r="AA388" s="8"/>
      <c r="AB388" s="8"/>
      <c r="AC388" s="8"/>
      <c r="AD388" s="8"/>
      <c r="AE388" s="8"/>
      <c r="AG388" s="36"/>
      <c r="AH388" s="36"/>
      <c r="AI388" s="9"/>
      <c r="AJ388" s="8"/>
      <c r="AK388" s="8"/>
      <c r="AL388" s="8"/>
      <c r="AM388" s="8"/>
      <c r="AN388" s="8"/>
      <c r="AO388" s="8"/>
      <c r="AP388" s="8"/>
      <c r="AQ388" s="8"/>
      <c r="AS388" s="36"/>
      <c r="AT388" s="36"/>
      <c r="AU388" s="9"/>
      <c r="AV388" s="8"/>
      <c r="AW388" s="8"/>
      <c r="AX388" s="8"/>
      <c r="AY388" s="8"/>
      <c r="AZ388" s="8"/>
      <c r="BA388" s="8"/>
      <c r="BB388" s="8"/>
      <c r="BC388" s="8"/>
      <c r="CW388" s="8">
        <v>0.13097677595628415</v>
      </c>
      <c r="CX388" s="36">
        <v>56.7</v>
      </c>
      <c r="CY388" s="36">
        <v>58.541192982106416</v>
      </c>
      <c r="CZ388" s="36">
        <v>58.094669751821343</v>
      </c>
      <c r="DA388" s="36">
        <v>9.718171736977844</v>
      </c>
      <c r="DB388" s="36">
        <f ca="1"/>
        <v>64.270551342806826</v>
      </c>
      <c r="DC388" s="36">
        <f ca="1"/>
        <v>60.339751180762448</v>
      </c>
      <c r="DD388" s="36">
        <v>52.190699962541991</v>
      </c>
      <c r="DE388" s="36">
        <f ca="1"/>
        <v>64.972445968313096</v>
      </c>
      <c r="DF388" s="36">
        <v>57.847794981443862</v>
      </c>
    </row>
    <row r="389" spans="1:110" x14ac:dyDescent="0.25">
      <c r="A389" s="45">
        <v>74.3</v>
      </c>
      <c r="B389" s="47" t="b">
        <v>1</v>
      </c>
      <c r="U389" s="36"/>
      <c r="V389" s="36"/>
      <c r="W389" s="9"/>
      <c r="X389" s="8"/>
      <c r="Y389" s="8"/>
      <c r="Z389" s="8"/>
      <c r="AA389" s="8"/>
      <c r="AB389" s="8"/>
      <c r="AC389" s="8"/>
      <c r="AD389" s="8"/>
      <c r="AE389" s="8"/>
      <c r="AG389" s="36"/>
      <c r="AH389" s="36"/>
      <c r="AI389" s="9"/>
      <c r="AJ389" s="8"/>
      <c r="AK389" s="8"/>
      <c r="AL389" s="8"/>
      <c r="AM389" s="8"/>
      <c r="AN389" s="8"/>
      <c r="AO389" s="8"/>
      <c r="AP389" s="8"/>
      <c r="AQ389" s="8"/>
      <c r="AS389" s="36"/>
      <c r="AT389" s="36"/>
      <c r="AU389" s="9"/>
      <c r="AV389" s="8"/>
      <c r="AW389" s="8"/>
      <c r="AX389" s="8"/>
      <c r="AY389" s="8"/>
      <c r="AZ389" s="8"/>
      <c r="BA389" s="8"/>
      <c r="BB389" s="8"/>
      <c r="BC389" s="8"/>
      <c r="CW389" s="8">
        <v>0.13131830601092895</v>
      </c>
      <c r="CX389" s="36">
        <v>56.7</v>
      </c>
      <c r="CY389" s="36">
        <v>58.556475687403811</v>
      </c>
      <c r="CZ389" s="36">
        <v>58.108380832992566</v>
      </c>
      <c r="DA389" s="36">
        <v>9.7453827953840371</v>
      </c>
      <c r="DB389" s="36">
        <f ca="1"/>
        <v>64.290818262369925</v>
      </c>
      <c r="DC389" s="36">
        <f ca="1"/>
        <v>60.352539001433179</v>
      </c>
      <c r="DD389" s="36">
        <v>52.211473130912864</v>
      </c>
      <c r="DE389" s="36">
        <f ca="1"/>
        <v>64.985372311116521</v>
      </c>
      <c r="DF389" s="36">
        <v>57.865347954207088</v>
      </c>
    </row>
    <row r="390" spans="1:110" x14ac:dyDescent="0.25">
      <c r="A390" s="45">
        <v>74.099999999999994</v>
      </c>
      <c r="B390" s="47" t="b">
        <v>1</v>
      </c>
      <c r="U390" s="36"/>
      <c r="V390" s="36"/>
      <c r="W390" s="9"/>
      <c r="X390" s="8"/>
      <c r="Y390" s="8"/>
      <c r="Z390" s="8"/>
      <c r="AA390" s="8"/>
      <c r="AB390" s="8"/>
      <c r="AC390" s="8"/>
      <c r="AD390" s="8"/>
      <c r="AE390" s="8"/>
      <c r="AG390" s="36"/>
      <c r="AH390" s="36"/>
      <c r="AI390" s="9"/>
      <c r="AJ390" s="8"/>
      <c r="AK390" s="8"/>
      <c r="AL390" s="8"/>
      <c r="AM390" s="8"/>
      <c r="AN390" s="8"/>
      <c r="AO390" s="8"/>
      <c r="AP390" s="8"/>
      <c r="AQ390" s="8"/>
      <c r="AS390" s="36"/>
      <c r="AT390" s="36"/>
      <c r="AU390" s="9"/>
      <c r="AV390" s="8"/>
      <c r="AW390" s="8"/>
      <c r="AX390" s="8"/>
      <c r="AY390" s="8"/>
      <c r="AZ390" s="8"/>
      <c r="BA390" s="8"/>
      <c r="BB390" s="8"/>
      <c r="BC390" s="8"/>
      <c r="CW390" s="8">
        <v>0.13165983606557377</v>
      </c>
      <c r="CX390" s="36">
        <v>56.7</v>
      </c>
      <c r="CY390" s="36">
        <v>58.571730970911261</v>
      </c>
      <c r="CZ390" s="36">
        <v>58.122070539627138</v>
      </c>
      <c r="DA390" s="36">
        <v>9.7726045541673745</v>
      </c>
      <c r="DB390" s="36">
        <f ca="1"/>
        <v>64.31104297581534</v>
      </c>
      <c r="DC390" s="36">
        <f ca="1"/>
        <v>60.365305701332325</v>
      </c>
      <c r="DD390" s="36">
        <v>52.232219303579122</v>
      </c>
      <c r="DE390" s="36">
        <f ca="1"/>
        <v>64.998275061628078</v>
      </c>
      <c r="DF390" s="36">
        <v>57.882873304962736</v>
      </c>
    </row>
    <row r="391" spans="1:110" x14ac:dyDescent="0.25">
      <c r="A391" s="45">
        <v>73.900000000000006</v>
      </c>
      <c r="B391" s="47" t="b">
        <v>1</v>
      </c>
      <c r="U391" s="36"/>
      <c r="V391" s="36"/>
      <c r="W391" s="9"/>
      <c r="X391" s="8"/>
      <c r="Y391" s="8"/>
      <c r="Z391" s="8"/>
      <c r="AA391" s="8"/>
      <c r="AB391" s="8"/>
      <c r="AC391" s="8"/>
      <c r="AD391" s="8"/>
      <c r="AE391" s="8"/>
      <c r="AG391" s="36"/>
      <c r="AH391" s="36"/>
      <c r="AI391" s="9"/>
      <c r="AJ391" s="8"/>
      <c r="AK391" s="8"/>
      <c r="AL391" s="8"/>
      <c r="AM391" s="8"/>
      <c r="AN391" s="8"/>
      <c r="AO391" s="8"/>
      <c r="AP391" s="8"/>
      <c r="AQ391" s="8"/>
      <c r="AS391" s="36"/>
      <c r="AT391" s="36"/>
      <c r="AU391" s="9"/>
      <c r="AV391" s="8"/>
      <c r="AW391" s="8"/>
      <c r="AX391" s="8"/>
      <c r="AY391" s="8"/>
      <c r="AZ391" s="8"/>
      <c r="BA391" s="8"/>
      <c r="BB391" s="8"/>
      <c r="BC391" s="8"/>
      <c r="CW391" s="8">
        <v>0.13200136612021857</v>
      </c>
      <c r="CX391" s="36">
        <v>56.7</v>
      </c>
      <c r="CY391" s="36">
        <v>58.586958969859829</v>
      </c>
      <c r="CZ391" s="36">
        <v>58.135738978286021</v>
      </c>
      <c r="DA391" s="36">
        <v>9.7998370217467414</v>
      </c>
      <c r="DB391" s="36">
        <f ca="1"/>
        <v>64.33122569384679</v>
      </c>
      <c r="DC391" s="36">
        <f ca="1"/>
        <v>60.378051385602149</v>
      </c>
      <c r="DD391" s="36">
        <v>52.252938585514563</v>
      </c>
      <c r="DE391" s="36">
        <f ca="1"/>
        <v>65.011154333387225</v>
      </c>
      <c r="DF391" s="36">
        <v>57.900371159159398</v>
      </c>
    </row>
    <row r="392" spans="1:110" x14ac:dyDescent="0.25">
      <c r="A392" s="45">
        <v>73.7</v>
      </c>
      <c r="B392" s="47" t="b">
        <v>1</v>
      </c>
      <c r="U392" s="36"/>
      <c r="V392" s="36"/>
      <c r="W392" s="9"/>
      <c r="X392" s="8"/>
      <c r="Y392" s="8"/>
      <c r="Z392" s="8"/>
      <c r="AA392" s="8"/>
      <c r="AB392" s="8"/>
      <c r="AC392" s="8"/>
      <c r="AD392" s="8"/>
      <c r="AE392" s="8"/>
      <c r="AG392" s="36"/>
      <c r="AH392" s="36"/>
      <c r="AI392" s="9"/>
      <c r="AJ392" s="8"/>
      <c r="AK392" s="8"/>
      <c r="AL392" s="8"/>
      <c r="AM392" s="8"/>
      <c r="AN392" s="8"/>
      <c r="AO392" s="8"/>
      <c r="AP392" s="8"/>
      <c r="AQ392" s="8"/>
      <c r="AS392" s="36"/>
      <c r="AT392" s="36"/>
      <c r="AU392" s="9"/>
      <c r="AV392" s="8"/>
      <c r="AW392" s="8"/>
      <c r="AX392" s="8"/>
      <c r="AY392" s="8"/>
      <c r="AZ392" s="8"/>
      <c r="BA392" s="8"/>
      <c r="BB392" s="8"/>
      <c r="BC392" s="8"/>
      <c r="CW392" s="8">
        <v>0.13234289617486339</v>
      </c>
      <c r="CX392" s="36">
        <v>56.7</v>
      </c>
      <c r="CY392" s="36">
        <v>58.602159820466774</v>
      </c>
      <c r="CZ392" s="36">
        <v>58.149386254758802</v>
      </c>
      <c r="DA392" s="36">
        <v>9.827080206550928</v>
      </c>
      <c r="DB392" s="36">
        <f ca="1"/>
        <v>64.35136662559772</v>
      </c>
      <c r="DC392" s="36">
        <f ca="1"/>
        <v>60.39077615861811</v>
      </c>
      <c r="DD392" s="36">
        <v>52.273631081014422</v>
      </c>
      <c r="DE392" s="36">
        <f ca="1"/>
        <v>65.024010239107795</v>
      </c>
      <c r="DF392" s="36">
        <v>57.917841641369847</v>
      </c>
    </row>
    <row r="393" spans="1:110" x14ac:dyDescent="0.25">
      <c r="A393" s="45">
        <v>73.400000000000006</v>
      </c>
      <c r="B393" s="47" t="b">
        <v>1</v>
      </c>
      <c r="U393" s="36"/>
      <c r="V393" s="36"/>
      <c r="W393" s="9"/>
      <c r="X393" s="8"/>
      <c r="Y393" s="8"/>
      <c r="Z393" s="8"/>
      <c r="AA393" s="8"/>
      <c r="AB393" s="8"/>
      <c r="AC393" s="8"/>
      <c r="AD393" s="8"/>
      <c r="AE393" s="8"/>
      <c r="AG393" s="36"/>
      <c r="AH393" s="36"/>
      <c r="AI393" s="9"/>
      <c r="AJ393" s="8"/>
      <c r="AK393" s="8"/>
      <c r="AL393" s="8"/>
      <c r="AM393" s="8"/>
      <c r="AN393" s="8"/>
      <c r="AO393" s="8"/>
      <c r="AP393" s="8"/>
      <c r="AQ393" s="8"/>
      <c r="AS393" s="36"/>
      <c r="AT393" s="36"/>
      <c r="AU393" s="9"/>
      <c r="AV393" s="8"/>
      <c r="AW393" s="8"/>
      <c r="AX393" s="8"/>
      <c r="AY393" s="8"/>
      <c r="AZ393" s="8"/>
      <c r="BA393" s="8"/>
      <c r="BB393" s="8"/>
      <c r="BC393" s="8"/>
      <c r="CW393" s="8">
        <v>0.13268442622950818</v>
      </c>
      <c r="CX393" s="36">
        <v>56.8</v>
      </c>
      <c r="CY393" s="36">
        <v>58.617333657945721</v>
      </c>
      <c r="CZ393" s="36">
        <v>58.163012474071415</v>
      </c>
      <c r="DA393" s="36">
        <v>9.8543341170186967</v>
      </c>
      <c r="DB393" s="36">
        <f ca="1"/>
        <v>64.371465978647095</v>
      </c>
      <c r="DC393" s="36">
        <f ca="1"/>
        <v>60.403480123996466</v>
      </c>
      <c r="DD393" s="36">
        <v>52.294296893701485</v>
      </c>
      <c r="DE393" s="36">
        <f ca="1"/>
        <v>65.036842890686088</v>
      </c>
      <c r="DF393" s="36">
        <v>57.935284875299388</v>
      </c>
    </row>
    <row r="394" spans="1:110" x14ac:dyDescent="0.25">
      <c r="A394" s="45">
        <v>73.2</v>
      </c>
      <c r="B394" s="47" t="b">
        <v>1</v>
      </c>
      <c r="U394" s="36"/>
      <c r="V394" s="36"/>
      <c r="W394" s="9"/>
      <c r="X394" s="8"/>
      <c r="Y394" s="8"/>
      <c r="Z394" s="8"/>
      <c r="AA394" s="8"/>
      <c r="AB394" s="8"/>
      <c r="AC394" s="8"/>
      <c r="AD394" s="8"/>
      <c r="AE394" s="8"/>
      <c r="AG394" s="36"/>
      <c r="AH394" s="36"/>
      <c r="AI394" s="9"/>
      <c r="AJ394" s="8"/>
      <c r="AK394" s="8"/>
      <c r="AL394" s="8"/>
      <c r="AM394" s="8"/>
      <c r="AN394" s="8"/>
      <c r="AO394" s="8"/>
      <c r="AP394" s="8"/>
      <c r="AQ394" s="8"/>
      <c r="AS394" s="36"/>
      <c r="AT394" s="36"/>
      <c r="AU394" s="9"/>
      <c r="AV394" s="8"/>
      <c r="AW394" s="8"/>
      <c r="AX394" s="8"/>
      <c r="AY394" s="8"/>
      <c r="AZ394" s="8"/>
      <c r="BA394" s="8"/>
      <c r="BB394" s="8"/>
      <c r="BC394" s="8"/>
      <c r="CW394" s="8">
        <v>0.13302595628415301</v>
      </c>
      <c r="CX394" s="36">
        <v>56.8</v>
      </c>
      <c r="CY394" s="36">
        <v>58.632480616516688</v>
      </c>
      <c r="CZ394" s="36">
        <v>58.176617740493619</v>
      </c>
      <c r="DA394" s="36">
        <v>9.881598761598795</v>
      </c>
      <c r="DB394" s="36">
        <f ca="1"/>
        <v>64.391523959034927</v>
      </c>
      <c r="DC394" s="36">
        <f ca="1"/>
        <v>60.416163384601859</v>
      </c>
      <c r="DD394" s="36">
        <v>52.31493612653216</v>
      </c>
      <c r="DE394" s="36">
        <f ca="1"/>
        <v>65.049652399208966</v>
      </c>
      <c r="DF394" s="36">
        <v>57.952700983794159</v>
      </c>
    </row>
    <row r="395" spans="1:110" x14ac:dyDescent="0.25">
      <c r="A395" s="45">
        <v>72.900000000000006</v>
      </c>
      <c r="B395" s="47" t="b">
        <v>1</v>
      </c>
      <c r="U395" s="36"/>
      <c r="V395" s="36"/>
      <c r="W395" s="9"/>
      <c r="X395" s="8"/>
      <c r="Y395" s="8"/>
      <c r="Z395" s="8"/>
      <c r="AA395" s="8"/>
      <c r="AB395" s="8"/>
      <c r="AC395" s="8"/>
      <c r="AD395" s="8"/>
      <c r="AE395" s="8"/>
      <c r="AG395" s="36"/>
      <c r="AH395" s="36"/>
      <c r="AI395" s="9"/>
      <c r="AJ395" s="8"/>
      <c r="AK395" s="8"/>
      <c r="AL395" s="8"/>
      <c r="AM395" s="8"/>
      <c r="AN395" s="8"/>
      <c r="AO395" s="8"/>
      <c r="AP395" s="8"/>
      <c r="AQ395" s="8"/>
      <c r="AS395" s="36"/>
      <c r="AT395" s="36"/>
      <c r="AU395" s="9"/>
      <c r="AV395" s="8"/>
      <c r="AW395" s="8"/>
      <c r="AX395" s="8"/>
      <c r="AY395" s="8"/>
      <c r="AZ395" s="8"/>
      <c r="BA395" s="8"/>
      <c r="BB395" s="8"/>
      <c r="BC395" s="8"/>
      <c r="CW395" s="8">
        <v>0.1333674863387978</v>
      </c>
      <c r="CX395" s="36">
        <v>56.8</v>
      </c>
      <c r="CY395" s="36">
        <v>58.64760082941595</v>
      </c>
      <c r="CZ395" s="36">
        <v>58.190202157546352</v>
      </c>
      <c r="DA395" s="36">
        <v>9.9088741487499163</v>
      </c>
      <c r="DB395" s="36">
        <f ca="1"/>
        <v>64.4115407712776</v>
      </c>
      <c r="DC395" s="36">
        <f ca="1"/>
        <v>60.428826042554647</v>
      </c>
      <c r="DD395" s="36">
        <v>52.335548881802438</v>
      </c>
      <c r="DE395" s="36">
        <f ca="1"/>
        <v>65.062438874961771</v>
      </c>
      <c r="DF395" s="36">
        <v>57.970090088849346</v>
      </c>
    </row>
    <row r="396" spans="1:110" x14ac:dyDescent="0.25">
      <c r="A396" s="45">
        <v>72.599999999999994</v>
      </c>
      <c r="B396" s="47" t="b">
        <v>1</v>
      </c>
      <c r="U396" s="36"/>
      <c r="V396" s="36"/>
      <c r="W396" s="9"/>
      <c r="X396" s="8"/>
      <c r="Y396" s="8"/>
      <c r="Z396" s="8"/>
      <c r="AA396" s="8"/>
      <c r="AB396" s="8"/>
      <c r="AC396" s="8"/>
      <c r="AD396" s="8"/>
      <c r="AE396" s="8"/>
      <c r="AG396" s="36"/>
      <c r="AH396" s="36"/>
      <c r="AI396" s="9"/>
      <c r="AJ396" s="8"/>
      <c r="AK396" s="8"/>
      <c r="AL396" s="8"/>
      <c r="AM396" s="8"/>
      <c r="AN396" s="8"/>
      <c r="AO396" s="8"/>
      <c r="AP396" s="8"/>
      <c r="AQ396" s="8"/>
      <c r="AS396" s="36"/>
      <c r="AT396" s="36"/>
      <c r="AU396" s="9"/>
      <c r="AV396" s="8"/>
      <c r="AW396" s="8"/>
      <c r="AX396" s="8"/>
      <c r="AY396" s="8"/>
      <c r="AZ396" s="8"/>
      <c r="BA396" s="8"/>
      <c r="BB396" s="8"/>
      <c r="BC396" s="8"/>
      <c r="CW396" s="8">
        <v>0.13370901639344263</v>
      </c>
      <c r="CX396" s="36">
        <v>56.8</v>
      </c>
      <c r="CY396" s="36">
        <v>58.662694428905802</v>
      </c>
      <c r="CZ396" s="36">
        <v>58.203765828009203</v>
      </c>
      <c r="DA396" s="36">
        <v>9.9361602869408028</v>
      </c>
      <c r="DB396" s="36">
        <f ca="1"/>
        <v>64.431516618383128</v>
      </c>
      <c r="DC396" s="36">
        <f ca="1"/>
        <v>60.441468199238301</v>
      </c>
      <c r="DD396" s="36">
        <v>52.356135261153852</v>
      </c>
      <c r="DE396" s="36">
        <f ca="1"/>
        <v>65.075202427436153</v>
      </c>
      <c r="DF396" s="36">
        <v>57.987452311617204</v>
      </c>
    </row>
    <row r="397" spans="1:110" x14ac:dyDescent="0.25">
      <c r="A397" s="45">
        <v>72.2</v>
      </c>
      <c r="B397" s="47" t="b">
        <v>1</v>
      </c>
      <c r="U397" s="36"/>
      <c r="V397" s="36"/>
      <c r="W397" s="9"/>
      <c r="X397" s="8"/>
      <c r="Y397" s="8"/>
      <c r="Z397" s="8"/>
      <c r="AA397" s="8"/>
      <c r="AB397" s="8"/>
      <c r="AC397" s="8"/>
      <c r="AD397" s="8"/>
      <c r="AE397" s="8"/>
      <c r="AG397" s="36"/>
      <c r="AH397" s="36"/>
      <c r="AI397" s="9"/>
      <c r="AJ397" s="8"/>
      <c r="AK397" s="8"/>
      <c r="AL397" s="8"/>
      <c r="AM397" s="8"/>
      <c r="AN397" s="8"/>
      <c r="AO397" s="8"/>
      <c r="AP397" s="8"/>
      <c r="AQ397" s="8"/>
      <c r="AS397" s="36"/>
      <c r="AT397" s="36"/>
      <c r="AU397" s="9"/>
      <c r="AV397" s="8"/>
      <c r="AW397" s="8"/>
      <c r="AX397" s="8"/>
      <c r="AY397" s="8"/>
      <c r="AZ397" s="8"/>
      <c r="BA397" s="8"/>
      <c r="BB397" s="8"/>
      <c r="BC397" s="8"/>
      <c r="CW397" s="8">
        <v>0.13405054644808742</v>
      </c>
      <c r="CX397" s="36">
        <v>56.8</v>
      </c>
      <c r="CY397" s="36">
        <v>58.677761546284273</v>
      </c>
      <c r="CZ397" s="36">
        <v>58.217308853927619</v>
      </c>
      <c r="DA397" s="36">
        <v>9.9634571846501707</v>
      </c>
      <c r="DB397" s="36">
        <f ca="1"/>
        <v>64.451451701866006</v>
      </c>
      <c r="DC397" s="36">
        <f ca="1"/>
        <v>60.454089955306635</v>
      </c>
      <c r="DD397" s="36">
        <v>52.376695365579266</v>
      </c>
      <c r="DE397" s="36">
        <f ca="1"/>
        <v>65.087943165337876</v>
      </c>
      <c r="DF397" s="36">
        <v>58.004787772415099</v>
      </c>
    </row>
    <row r="398" spans="1:110" x14ac:dyDescent="0.25">
      <c r="A398" s="45">
        <v>72.099999999999994</v>
      </c>
      <c r="B398" s="47" t="b">
        <v>1</v>
      </c>
      <c r="U398" s="36"/>
      <c r="V398" s="36"/>
      <c r="W398" s="9"/>
      <c r="X398" s="8"/>
      <c r="Y398" s="8"/>
      <c r="Z398" s="8"/>
      <c r="AA398" s="8"/>
      <c r="AB398" s="8"/>
      <c r="AC398" s="8"/>
      <c r="AD398" s="8"/>
      <c r="AE398" s="8"/>
      <c r="AG398" s="36"/>
      <c r="AH398" s="36"/>
      <c r="AI398" s="9"/>
      <c r="AJ398" s="8"/>
      <c r="AK398" s="8"/>
      <c r="AL398" s="8"/>
      <c r="AM398" s="8"/>
      <c r="AN398" s="8"/>
      <c r="AO398" s="8"/>
      <c r="AP398" s="8"/>
      <c r="AQ398" s="8"/>
      <c r="AS398" s="36"/>
      <c r="AT398" s="36"/>
      <c r="AU398" s="9"/>
      <c r="AV398" s="8"/>
      <c r="AW398" s="8"/>
      <c r="AX398" s="8"/>
      <c r="AY398" s="8"/>
      <c r="AZ398" s="8"/>
      <c r="BA398" s="8"/>
      <c r="BB398" s="8"/>
      <c r="BC398" s="8"/>
      <c r="CW398" s="8">
        <v>0.13439207650273224</v>
      </c>
      <c r="CX398" s="36">
        <v>56.9</v>
      </c>
      <c r="CY398" s="36">
        <v>58.692802311894567</v>
      </c>
      <c r="CZ398" s="36">
        <v>58.230831336620149</v>
      </c>
      <c r="DA398" s="36">
        <v>9.9907648503668049</v>
      </c>
      <c r="DB398" s="36">
        <f ca="1"/>
        <v>64.47134622176209</v>
      </c>
      <c r="DC398" s="36">
        <f ca="1"/>
        <v>60.466691410690984</v>
      </c>
      <c r="DD398" s="36">
        <v>52.397229295428701</v>
      </c>
      <c r="DE398" s="36">
        <f ca="1"/>
        <v>65.10066119659443</v>
      </c>
      <c r="DF398" s="36">
        <v>58.022096590733398</v>
      </c>
    </row>
    <row r="399" spans="1:110" x14ac:dyDescent="0.25">
      <c r="A399" s="45">
        <v>72.2</v>
      </c>
      <c r="B399" s="47" t="b">
        <v>1</v>
      </c>
      <c r="U399" s="36"/>
      <c r="V399" s="36"/>
      <c r="W399" s="9"/>
      <c r="X399" s="8"/>
      <c r="Y399" s="8"/>
      <c r="Z399" s="8"/>
      <c r="AA399" s="8"/>
      <c r="AB399" s="8"/>
      <c r="AC399" s="8"/>
      <c r="AD399" s="8"/>
      <c r="AE399" s="8"/>
      <c r="AG399" s="36"/>
      <c r="AH399" s="36"/>
      <c r="AI399" s="9"/>
      <c r="AJ399" s="8"/>
      <c r="AK399" s="8"/>
      <c r="AL399" s="8"/>
      <c r="AM399" s="8"/>
      <c r="AN399" s="8"/>
      <c r="AO399" s="8"/>
      <c r="AP399" s="8"/>
      <c r="AQ399" s="8"/>
      <c r="AS399" s="36"/>
      <c r="AT399" s="36"/>
      <c r="AU399" s="9"/>
      <c r="AV399" s="8"/>
      <c r="AW399" s="8"/>
      <c r="AX399" s="8"/>
      <c r="AY399" s="8"/>
      <c r="AZ399" s="8"/>
      <c r="BA399" s="8"/>
      <c r="BB399" s="8"/>
      <c r="BC399" s="8"/>
      <c r="CW399" s="8">
        <v>0.13473360655737704</v>
      </c>
      <c r="CX399" s="36">
        <v>56.9</v>
      </c>
      <c r="CY399" s="36">
        <v>58.70781685513456</v>
      </c>
      <c r="CZ399" s="36">
        <v>58.244333376685375</v>
      </c>
      <c r="DA399" s="36">
        <v>10.018083292589527</v>
      </c>
      <c r="DB399" s="36">
        <f ca="1"/>
        <v>64.491200376643206</v>
      </c>
      <c r="DC399" s="36">
        <f ca="1"/>
        <v>60.479272664607187</v>
      </c>
      <c r="DD399" s="36">
        <v>52.417737150415022</v>
      </c>
      <c r="DE399" s="36">
        <f ca="1"/>
        <v>65.113356628362624</v>
      </c>
      <c r="DF399" s="36">
        <v>58.039378885243217</v>
      </c>
    </row>
    <row r="400" spans="1:110" x14ac:dyDescent="0.25">
      <c r="A400" s="45">
        <v>72</v>
      </c>
      <c r="B400" s="47" t="b">
        <v>1</v>
      </c>
      <c r="U400" s="36"/>
      <c r="V400" s="36"/>
      <c r="W400" s="9"/>
      <c r="X400" s="8"/>
      <c r="Y400" s="8"/>
      <c r="Z400" s="8"/>
      <c r="AA400" s="8"/>
      <c r="AB400" s="8"/>
      <c r="AC400" s="8"/>
      <c r="AD400" s="8"/>
      <c r="AE400" s="8"/>
      <c r="AG400" s="36"/>
      <c r="AH400" s="36"/>
      <c r="AI400" s="9"/>
      <c r="AJ400" s="8"/>
      <c r="AK400" s="8"/>
      <c r="AL400" s="8"/>
      <c r="AM400" s="8"/>
      <c r="AN400" s="8"/>
      <c r="AO400" s="8"/>
      <c r="AP400" s="8"/>
      <c r="AQ400" s="8"/>
      <c r="AS400" s="36"/>
      <c r="AT400" s="36"/>
      <c r="AU400" s="9"/>
      <c r="AV400" s="8"/>
      <c r="AW400" s="8"/>
      <c r="AX400" s="8"/>
      <c r="AY400" s="8"/>
      <c r="AZ400" s="8"/>
      <c r="BA400" s="8"/>
      <c r="BB400" s="8"/>
      <c r="BC400" s="8"/>
      <c r="CW400" s="8">
        <v>0.13507513661202186</v>
      </c>
      <c r="CX400" s="36">
        <v>56.9</v>
      </c>
      <c r="CY400" s="36">
        <v>58.722805304466007</v>
      </c>
      <c r="CZ400" s="36">
        <v>58.257815074009024</v>
      </c>
      <c r="DA400" s="36">
        <v>10.045412519827234</v>
      </c>
      <c r="DB400" s="36">
        <f ca="1"/>
        <v>64.511014363631517</v>
      </c>
      <c r="DC400" s="36">
        <f ca="1"/>
        <v>60.491833815562664</v>
      </c>
      <c r="DD400" s="36">
        <v>52.438219029619617</v>
      </c>
      <c r="DE400" s="36">
        <f ca="1"/>
        <v>65.126029567035985</v>
      </c>
      <c r="DF400" s="36">
        <v>58.056634773804191</v>
      </c>
    </row>
    <row r="401" spans="1:110" x14ac:dyDescent="0.25">
      <c r="A401" s="45">
        <v>71.8</v>
      </c>
      <c r="B401" s="47" t="b">
        <v>1</v>
      </c>
      <c r="U401" s="36"/>
      <c r="V401" s="36"/>
      <c r="W401" s="9"/>
      <c r="X401" s="8"/>
      <c r="Y401" s="8"/>
      <c r="Z401" s="8"/>
      <c r="AA401" s="8"/>
      <c r="AB401" s="8"/>
      <c r="AC401" s="8"/>
      <c r="AD401" s="8"/>
      <c r="AE401" s="8"/>
      <c r="AG401" s="36"/>
      <c r="AH401" s="36"/>
      <c r="AI401" s="9"/>
      <c r="AJ401" s="8"/>
      <c r="AK401" s="8"/>
      <c r="AL401" s="8"/>
      <c r="AM401" s="8"/>
      <c r="AN401" s="8"/>
      <c r="AO401" s="8"/>
      <c r="AP401" s="8"/>
      <c r="AQ401" s="8"/>
      <c r="AS401" s="36"/>
      <c r="AT401" s="36"/>
      <c r="AU401" s="9"/>
      <c r="AV401" s="8"/>
      <c r="AW401" s="8"/>
      <c r="AX401" s="8"/>
      <c r="AY401" s="8"/>
      <c r="AZ401" s="8"/>
      <c r="BA401" s="8"/>
      <c r="BB401" s="8"/>
      <c r="BC401" s="8"/>
      <c r="CW401" s="8">
        <v>0.13541666666666666</v>
      </c>
      <c r="CX401" s="36">
        <v>56.9</v>
      </c>
      <c r="CY401" s="36">
        <v>58.737767787423792</v>
      </c>
      <c r="CZ401" s="36">
        <v>58.271276527770887</v>
      </c>
      <c r="DA401" s="36">
        <v>10.072752540598877</v>
      </c>
      <c r="DB401" s="36">
        <f ca="1"/>
        <v>64.530788378413803</v>
      </c>
      <c r="DC401" s="36">
        <f ca="1"/>
        <v>60.504374961363254</v>
      </c>
      <c r="DD401" s="36">
        <v>52.458675031497947</v>
      </c>
      <c r="DE401" s="36">
        <f ca="1"/>
        <v>65.138680118252225</v>
      </c>
      <c r="DF401" s="36">
        <v>58.073864373472048</v>
      </c>
    </row>
    <row r="402" spans="1:110" x14ac:dyDescent="0.25">
      <c r="A402" s="45">
        <v>71.599999999999994</v>
      </c>
      <c r="B402" s="47" t="b">
        <v>1</v>
      </c>
      <c r="U402" s="36"/>
      <c r="V402" s="36"/>
      <c r="W402" s="9"/>
      <c r="X402" s="8"/>
      <c r="Y402" s="8"/>
      <c r="Z402" s="8"/>
      <c r="AA402" s="8"/>
      <c r="AB402" s="8"/>
      <c r="AC402" s="8"/>
      <c r="AD402" s="8"/>
      <c r="AE402" s="8"/>
      <c r="AG402" s="36"/>
      <c r="AH402" s="36"/>
      <c r="AI402" s="9"/>
      <c r="AJ402" s="8"/>
      <c r="AK402" s="8"/>
      <c r="AL402" s="8"/>
      <c r="AM402" s="8"/>
      <c r="AN402" s="8"/>
      <c r="AO402" s="8"/>
      <c r="AP402" s="8"/>
      <c r="AQ402" s="8"/>
      <c r="AS402" s="36"/>
      <c r="AT402" s="36"/>
      <c r="AU402" s="9"/>
      <c r="AV402" s="8"/>
      <c r="AW402" s="8"/>
      <c r="AX402" s="8"/>
      <c r="AY402" s="8"/>
      <c r="AZ402" s="8"/>
      <c r="BA402" s="8"/>
      <c r="BB402" s="8"/>
      <c r="BC402" s="8"/>
      <c r="CW402" s="8">
        <v>0.13575819672131148</v>
      </c>
      <c r="CX402" s="36">
        <v>57</v>
      </c>
      <c r="CY402" s="36">
        <v>58.752704430624959</v>
      </c>
      <c r="CZ402" s="36">
        <v>58.284717836451456</v>
      </c>
      <c r="DA402" s="36">
        <v>10.100103363433538</v>
      </c>
      <c r="DB402" s="36">
        <f ca="1"/>
        <v>64.550522615255559</v>
      </c>
      <c r="DC402" s="36">
        <f ca="1"/>
        <v>60.516896199120055</v>
      </c>
      <c r="DD402" s="36">
        <v>52.479105253885081</v>
      </c>
      <c r="DE402" s="36">
        <f ca="1"/>
        <v>65.15130838690051</v>
      </c>
      <c r="DF402" s="36">
        <v>58.091067800506153</v>
      </c>
    </row>
    <row r="403" spans="1:110" x14ac:dyDescent="0.25">
      <c r="A403" s="45">
        <v>71.099999999999994</v>
      </c>
      <c r="B403" s="47" t="b">
        <v>1</v>
      </c>
      <c r="U403" s="36"/>
      <c r="V403" s="36"/>
      <c r="W403" s="9"/>
      <c r="X403" s="8"/>
      <c r="Y403" s="8"/>
      <c r="Z403" s="8"/>
      <c r="AA403" s="8"/>
      <c r="AB403" s="8"/>
      <c r="AC403" s="8"/>
      <c r="AD403" s="8"/>
      <c r="AE403" s="8"/>
      <c r="AG403" s="36"/>
      <c r="AH403" s="36"/>
      <c r="AI403" s="9"/>
      <c r="AJ403" s="8"/>
      <c r="AK403" s="8"/>
      <c r="AL403" s="8"/>
      <c r="AM403" s="8"/>
      <c r="AN403" s="8"/>
      <c r="AO403" s="8"/>
      <c r="AP403" s="8"/>
      <c r="AQ403" s="8"/>
      <c r="AS403" s="36"/>
      <c r="AT403" s="36"/>
      <c r="AU403" s="9"/>
      <c r="AV403" s="8"/>
      <c r="AW403" s="8"/>
      <c r="AX403" s="8"/>
      <c r="AY403" s="8"/>
      <c r="AZ403" s="8"/>
      <c r="BA403" s="8"/>
      <c r="BB403" s="8"/>
      <c r="BC403" s="8"/>
      <c r="CW403" s="8">
        <v>0.13609972677595628</v>
      </c>
      <c r="CX403" s="36">
        <v>57</v>
      </c>
      <c r="CY403" s="36">
        <v>58.767615359777672</v>
      </c>
      <c r="CZ403" s="36">
        <v>58.298139097838977</v>
      </c>
      <c r="DA403" s="36">
        <v>10.127464996870385</v>
      </c>
      <c r="DB403" s="36">
        <f ca="1"/>
        <v>64.570217267014826</v>
      </c>
      <c r="DC403" s="36">
        <f ca="1"/>
        <v>60.529397625256102</v>
      </c>
      <c r="DD403" s="36">
        <v>52.49950979400117</v>
      </c>
      <c r="DE403" s="36">
        <f ca="1"/>
        <v>65.163914477128586</v>
      </c>
      <c r="DF403" s="36">
        <v>58.108245170376918</v>
      </c>
    </row>
    <row r="404" spans="1:110" x14ac:dyDescent="0.25">
      <c r="A404" s="45">
        <v>59.9</v>
      </c>
      <c r="B404" s="47" t="b">
        <v>1</v>
      </c>
      <c r="U404" s="36"/>
      <c r="V404" s="36"/>
      <c r="W404" s="9"/>
      <c r="X404" s="8"/>
      <c r="Y404" s="8"/>
      <c r="Z404" s="8"/>
      <c r="AA404" s="8"/>
      <c r="AB404" s="8"/>
      <c r="AC404" s="8"/>
      <c r="AD404" s="8"/>
      <c r="AE404" s="8"/>
      <c r="AG404" s="36"/>
      <c r="AH404" s="36"/>
      <c r="AI404" s="9"/>
      <c r="AJ404" s="8"/>
      <c r="AK404" s="8"/>
      <c r="AL404" s="8"/>
      <c r="AM404" s="8"/>
      <c r="AN404" s="8"/>
      <c r="AO404" s="8"/>
      <c r="AP404" s="8"/>
      <c r="AQ404" s="8"/>
      <c r="AS404" s="36"/>
      <c r="AT404" s="36"/>
      <c r="AU404" s="9"/>
      <c r="AV404" s="8"/>
      <c r="AW404" s="8"/>
      <c r="AX404" s="8"/>
      <c r="AY404" s="8"/>
      <c r="AZ404" s="8"/>
      <c r="BA404" s="8"/>
      <c r="BB404" s="8"/>
      <c r="BC404" s="8"/>
      <c r="CW404" s="8">
        <v>0.1364412568306011</v>
      </c>
      <c r="CX404" s="36">
        <v>57</v>
      </c>
      <c r="CY404" s="36">
        <v>58.782500699690068</v>
      </c>
      <c r="CZ404" s="36">
        <v>58.311540409035914</v>
      </c>
      <c r="DA404" s="36">
        <v>10.154837449458732</v>
      </c>
      <c r="DB404" s="36">
        <f ca="1"/>
        <v>64.589872525155982</v>
      </c>
      <c r="DC404" s="36">
        <f ca="1"/>
        <v>60.541879335513066</v>
      </c>
      <c r="DD404" s="36">
        <v>52.519888748456822</v>
      </c>
      <c r="DE404" s="36">
        <f ca="1"/>
        <v>65.176498492350007</v>
      </c>
      <c r="DF404" s="36">
        <v>58.125396597773161</v>
      </c>
    </row>
    <row r="405" spans="1:110" x14ac:dyDescent="0.25">
      <c r="A405" s="45">
        <v>59.3</v>
      </c>
      <c r="B405" s="47" t="b">
        <v>1</v>
      </c>
      <c r="U405" s="36"/>
      <c r="V405" s="36"/>
      <c r="W405" s="9"/>
      <c r="X405" s="8"/>
      <c r="Y405" s="8"/>
      <c r="Z405" s="8"/>
      <c r="AA405" s="8"/>
      <c r="AB405" s="8"/>
      <c r="AC405" s="8"/>
      <c r="AD405" s="8"/>
      <c r="AE405" s="8"/>
      <c r="AG405" s="36"/>
      <c r="AH405" s="36"/>
      <c r="AI405" s="9"/>
      <c r="AJ405" s="8"/>
      <c r="AK405" s="8"/>
      <c r="AL405" s="8"/>
      <c r="AM405" s="8"/>
      <c r="AN405" s="8"/>
      <c r="AO405" s="8"/>
      <c r="AP405" s="8"/>
      <c r="AQ405" s="8"/>
      <c r="AS405" s="36"/>
      <c r="AT405" s="36"/>
      <c r="AU405" s="9"/>
      <c r="AV405" s="8"/>
      <c r="AW405" s="8"/>
      <c r="AX405" s="8"/>
      <c r="AY405" s="8"/>
      <c r="AZ405" s="8"/>
      <c r="BA405" s="8"/>
      <c r="BB405" s="8"/>
      <c r="BC405" s="8"/>
      <c r="CW405" s="8">
        <v>0.13678278688524589</v>
      </c>
      <c r="CX405" s="36">
        <v>57</v>
      </c>
      <c r="CY405" s="36">
        <v>58.79736057427899</v>
      </c>
      <c r="CZ405" s="36">
        <v>58.324921866465459</v>
      </c>
      <c r="DA405" s="36">
        <v>10.182220729758047</v>
      </c>
      <c r="DB405" s="36">
        <f ca="1"/>
        <v>64.60948857976328</v>
      </c>
      <c r="DC405" s="36">
        <f ca="1"/>
        <v>60.554341424957791</v>
      </c>
      <c r="DD405" s="36">
        <v>52.540242213258466</v>
      </c>
      <c r="DE405" s="36">
        <f ca="1"/>
        <v>65.189060535251045</v>
      </c>
      <c r="DF405" s="36">
        <v>58.142522196609391</v>
      </c>
    </row>
    <row r="406" spans="1:110" x14ac:dyDescent="0.25">
      <c r="A406" s="45">
        <v>59</v>
      </c>
      <c r="B406" s="47" t="b">
        <v>1</v>
      </c>
      <c r="U406" s="36"/>
      <c r="V406" s="36"/>
      <c r="W406" s="9"/>
      <c r="X406" s="8"/>
      <c r="Y406" s="8"/>
      <c r="Z406" s="8"/>
      <c r="AA406" s="8"/>
      <c r="AB406" s="8"/>
      <c r="AC406" s="8"/>
      <c r="AD406" s="8"/>
      <c r="AE406" s="8"/>
      <c r="AG406" s="36"/>
      <c r="AH406" s="36"/>
      <c r="AI406" s="9"/>
      <c r="AJ406" s="8"/>
      <c r="AK406" s="8"/>
      <c r="AL406" s="8"/>
      <c r="AM406" s="8"/>
      <c r="AN406" s="8"/>
      <c r="AO406" s="8"/>
      <c r="AP406" s="8"/>
      <c r="AQ406" s="8"/>
      <c r="AS406" s="36"/>
      <c r="AT406" s="36"/>
      <c r="AU406" s="9"/>
      <c r="AV406" s="8"/>
      <c r="AW406" s="8"/>
      <c r="AX406" s="8"/>
      <c r="AY406" s="8"/>
      <c r="AZ406" s="8"/>
      <c r="BA406" s="8"/>
      <c r="BB406" s="8"/>
      <c r="BC406" s="8"/>
      <c r="CW406" s="8">
        <v>0.13712431693989072</v>
      </c>
      <c r="CX406" s="36">
        <v>57</v>
      </c>
      <c r="CY406" s="36">
        <v>58.812195106578613</v>
      </c>
      <c r="CZ406" s="36">
        <v>58.338283565878292</v>
      </c>
      <c r="DA406" s="36">
        <v>10.20961484633793</v>
      </c>
      <c r="DB406" s="36">
        <f ca="1"/>
        <v>64.629065619554268</v>
      </c>
      <c r="DC406" s="36">
        <f ca="1"/>
        <v>60.566783987988771</v>
      </c>
      <c r="DD406" s="36">
        <v>52.560570283813604</v>
      </c>
      <c r="DE406" s="36">
        <f ca="1"/>
        <v>65.201600707797738</v>
      </c>
      <c r="DF406" s="36">
        <v>58.159622080032925</v>
      </c>
    </row>
    <row r="407" spans="1:110" x14ac:dyDescent="0.25">
      <c r="A407" s="45">
        <v>58.6</v>
      </c>
      <c r="B407" s="47" t="b">
        <v>1</v>
      </c>
      <c r="U407" s="36"/>
      <c r="V407" s="36"/>
      <c r="W407" s="9"/>
      <c r="X407" s="8"/>
      <c r="Y407" s="8"/>
      <c r="Z407" s="8"/>
      <c r="AA407" s="8"/>
      <c r="AB407" s="8"/>
      <c r="AC407" s="8"/>
      <c r="AD407" s="8"/>
      <c r="AE407" s="8"/>
      <c r="AG407" s="36"/>
      <c r="AH407" s="36"/>
      <c r="AI407" s="9"/>
      <c r="AJ407" s="8"/>
      <c r="AK407" s="8"/>
      <c r="AL407" s="8"/>
      <c r="AM407" s="8"/>
      <c r="AN407" s="8"/>
      <c r="AO407" s="8"/>
      <c r="AP407" s="8"/>
      <c r="AQ407" s="8"/>
      <c r="AS407" s="36"/>
      <c r="AT407" s="36"/>
      <c r="AU407" s="9"/>
      <c r="AV407" s="8"/>
      <c r="AW407" s="8"/>
      <c r="AX407" s="8"/>
      <c r="AY407" s="8"/>
      <c r="AZ407" s="8"/>
      <c r="BA407" s="8"/>
      <c r="BB407" s="8"/>
      <c r="BC407" s="8"/>
      <c r="CW407" s="8">
        <v>0.13746584699453551</v>
      </c>
      <c r="CX407" s="36">
        <v>57</v>
      </c>
      <c r="CY407" s="36">
        <v>58.827004418748984</v>
      </c>
      <c r="CZ407" s="36">
        <v>58.351625602358673</v>
      </c>
      <c r="DA407" s="36">
        <v>10.237019807778191</v>
      </c>
      <c r="DB407" s="36">
        <f ca="1"/>
        <v>64.648603831892942</v>
      </c>
      <c r="DC407" s="36">
        <f ca="1"/>
        <v>60.579207118342573</v>
      </c>
      <c r="DD407" s="36">
        <v>52.580873054936035</v>
      </c>
      <c r="DE407" s="36">
        <f ca="1"/>
        <v>65.214119111242653</v>
      </c>
      <c r="DF407" s="36">
        <v>58.176696360431023</v>
      </c>
    </row>
    <row r="408" spans="1:110" x14ac:dyDescent="0.25">
      <c r="A408" s="45">
        <v>58.1</v>
      </c>
      <c r="B408" s="47" t="b">
        <v>1</v>
      </c>
      <c r="U408" s="36"/>
      <c r="V408" s="36"/>
      <c r="W408" s="9"/>
      <c r="X408" s="8"/>
      <c r="Y408" s="8"/>
      <c r="Z408" s="8"/>
      <c r="AA408" s="8"/>
      <c r="AB408" s="8"/>
      <c r="AC408" s="8"/>
      <c r="AD408" s="8"/>
      <c r="AE408" s="8"/>
      <c r="AG408" s="36"/>
      <c r="AH408" s="36"/>
      <c r="AI408" s="9"/>
      <c r="AJ408" s="8"/>
      <c r="AK408" s="8"/>
      <c r="AL408" s="8"/>
      <c r="AM408" s="8"/>
      <c r="AN408" s="8"/>
      <c r="AO408" s="8"/>
      <c r="AP408" s="8"/>
      <c r="AQ408" s="8"/>
      <c r="AS408" s="36"/>
      <c r="AT408" s="36"/>
      <c r="AU408" s="9"/>
      <c r="AV408" s="8"/>
      <c r="AW408" s="8"/>
      <c r="AX408" s="8"/>
      <c r="AY408" s="8"/>
      <c r="AZ408" s="8"/>
      <c r="BA408" s="8"/>
      <c r="BB408" s="8"/>
      <c r="BC408" s="8"/>
      <c r="CW408" s="8">
        <v>0.13780737704918034</v>
      </c>
      <c r="CX408" s="36">
        <v>57.1</v>
      </c>
      <c r="CY408" s="36">
        <v>58.841788632084445</v>
      </c>
      <c r="CZ408" s="36">
        <v>58.364948070331117</v>
      </c>
      <c r="DA408" s="36">
        <v>10.264435622668802</v>
      </c>
      <c r="DB408" s="36">
        <f ca="1"/>
        <v>64.668103402802927</v>
      </c>
      <c r="DC408" s="36">
        <f ca="1"/>
        <v>60.591610909100169</v>
      </c>
      <c r="DD408" s="36">
        <v>52.601150620851001</v>
      </c>
      <c r="DE408" s="36">
        <f ca="1"/>
        <v>65.226615846131764</v>
      </c>
      <c r="DF408" s="36">
        <v>58.193745149437902</v>
      </c>
    </row>
    <row r="409" spans="1:110" x14ac:dyDescent="0.25">
      <c r="A409" s="45">
        <v>57.5</v>
      </c>
      <c r="B409" s="47" t="b">
        <v>1</v>
      </c>
      <c r="U409" s="36"/>
      <c r="V409" s="36"/>
      <c r="W409" s="9"/>
      <c r="X409" s="8"/>
      <c r="Y409" s="8"/>
      <c r="Z409" s="8"/>
      <c r="AA409" s="8"/>
      <c r="AB409" s="8"/>
      <c r="AC409" s="8"/>
      <c r="AD409" s="8"/>
      <c r="AE409" s="8"/>
      <c r="AG409" s="36"/>
      <c r="AH409" s="36"/>
      <c r="AI409" s="9"/>
      <c r="AJ409" s="8"/>
      <c r="AK409" s="8"/>
      <c r="AL409" s="8"/>
      <c r="AM409" s="8"/>
      <c r="AN409" s="8"/>
      <c r="AO409" s="8"/>
      <c r="AP409" s="8"/>
      <c r="AQ409" s="8"/>
      <c r="AS409" s="36"/>
      <c r="AT409" s="36"/>
      <c r="AU409" s="9"/>
      <c r="AV409" s="8"/>
      <c r="AW409" s="8"/>
      <c r="AX409" s="8"/>
      <c r="AY409" s="8"/>
      <c r="AZ409" s="8"/>
      <c r="BA409" s="8"/>
      <c r="BB409" s="8"/>
      <c r="BC409" s="8"/>
      <c r="CW409" s="8">
        <v>0.13814890710382513</v>
      </c>
      <c r="CX409" s="36">
        <v>57.1</v>
      </c>
      <c r="CY409" s="36">
        <v>58.856547867021916</v>
      </c>
      <c r="CZ409" s="36">
        <v>58.378251063566353</v>
      </c>
      <c r="DA409" s="36">
        <v>10.291862299609972</v>
      </c>
      <c r="DB409" s="36">
        <f ca="1"/>
        <v>64.687564516980331</v>
      </c>
      <c r="DC409" s="36">
        <f ca="1"/>
        <v>60.603995452693155</v>
      </c>
      <c r="DD409" s="36">
        <v>52.62140307520032</v>
      </c>
      <c r="DE409" s="36">
        <f ca="1"/>
        <v>65.239091012311036</v>
      </c>
      <c r="DF409" s="36">
        <v>58.21076855794162</v>
      </c>
    </row>
    <row r="410" spans="1:110" x14ac:dyDescent="0.25">
      <c r="A410" s="45">
        <v>56.9</v>
      </c>
      <c r="B410" s="47" t="b">
        <v>1</v>
      </c>
      <c r="U410" s="36"/>
      <c r="V410" s="36"/>
      <c r="W410" s="9"/>
      <c r="X410" s="8"/>
      <c r="Y410" s="8"/>
      <c r="Z410" s="8"/>
      <c r="AA410" s="8"/>
      <c r="AB410" s="8"/>
      <c r="AC410" s="8"/>
      <c r="AD410" s="8"/>
      <c r="AE410" s="8"/>
      <c r="AG410" s="36"/>
      <c r="AH410" s="36"/>
      <c r="AI410" s="9"/>
      <c r="AJ410" s="8"/>
      <c r="AK410" s="8"/>
      <c r="AL410" s="8"/>
      <c r="AM410" s="8"/>
      <c r="AN410" s="8"/>
      <c r="AO410" s="8"/>
      <c r="AP410" s="8"/>
      <c r="AQ410" s="8"/>
      <c r="AS410" s="36"/>
      <c r="AT410" s="36"/>
      <c r="AU410" s="9"/>
      <c r="AV410" s="8"/>
      <c r="AW410" s="8"/>
      <c r="AX410" s="8"/>
      <c r="AY410" s="8"/>
      <c r="AZ410" s="8"/>
      <c r="BA410" s="8"/>
      <c r="BB410" s="8"/>
      <c r="BC410" s="8"/>
      <c r="CW410" s="8">
        <v>0.13849043715846995</v>
      </c>
      <c r="CX410" s="36">
        <v>57.1</v>
      </c>
      <c r="CY410" s="36">
        <v>58.871282243149174</v>
      </c>
      <c r="CZ410" s="36">
        <v>58.391534675187863</v>
      </c>
      <c r="DA410" s="36">
        <v>10.319299847212132</v>
      </c>
      <c r="DB410" s="36">
        <f ca="1"/>
        <v>64.706987357806454</v>
      </c>
      <c r="DC410" s="36">
        <f ca="1"/>
        <v>60.616360840909991</v>
      </c>
      <c r="DD410" s="36">
        <v>52.641630511047438</v>
      </c>
      <c r="DE410" s="36">
        <f ca="1"/>
        <v>65.251544708933153</v>
      </c>
      <c r="DF410" s="36">
        <v>58.227766696090939</v>
      </c>
    </row>
    <row r="411" spans="1:110" x14ac:dyDescent="0.25">
      <c r="A411" s="45">
        <v>56.1</v>
      </c>
      <c r="B411" s="47" t="b">
        <v>1</v>
      </c>
      <c r="U411" s="36"/>
      <c r="V411" s="36"/>
      <c r="W411" s="9"/>
      <c r="X411" s="8"/>
      <c r="Y411" s="8"/>
      <c r="Z411" s="8"/>
      <c r="AA411" s="8"/>
      <c r="AB411" s="8"/>
      <c r="AC411" s="8"/>
      <c r="AD411" s="8"/>
      <c r="AE411" s="8"/>
      <c r="AG411" s="36"/>
      <c r="AH411" s="36"/>
      <c r="AI411" s="9"/>
      <c r="AJ411" s="8"/>
      <c r="AK411" s="8"/>
      <c r="AL411" s="8"/>
      <c r="AM411" s="8"/>
      <c r="AN411" s="8"/>
      <c r="AO411" s="8"/>
      <c r="AP411" s="8"/>
      <c r="AQ411" s="8"/>
      <c r="AS411" s="36"/>
      <c r="AT411" s="36"/>
      <c r="AU411" s="9"/>
      <c r="AV411" s="8"/>
      <c r="AW411" s="8"/>
      <c r="AX411" s="8"/>
      <c r="AY411" s="8"/>
      <c r="AZ411" s="8"/>
      <c r="BA411" s="8"/>
      <c r="BB411" s="8"/>
      <c r="BC411" s="8"/>
      <c r="CW411" s="8">
        <v>0.13883196721311475</v>
      </c>
      <c r="CX411" s="36">
        <v>57.2</v>
      </c>
      <c r="CY411" s="36">
        <v>58.885991879212931</v>
      </c>
      <c r="CZ411" s="36">
        <v>58.404798997677588</v>
      </c>
      <c r="DA411" s="36">
        <v>10.346748274095933</v>
      </c>
      <c r="DB411" s="36">
        <f ca="1"/>
        <v>64.726372107360532</v>
      </c>
      <c r="DC411" s="36">
        <f ca="1"/>
        <v>60.628707164902025</v>
      </c>
      <c r="DD411" s="36">
        <v>52.661833020882355</v>
      </c>
      <c r="DE411" s="36">
        <f ca="1"/>
        <v>65.263977034463963</v>
      </c>
      <c r="DF411" s="36">
        <v>58.244739673302121</v>
      </c>
    </row>
    <row r="412" spans="1:110" x14ac:dyDescent="0.25">
      <c r="A412" s="45">
        <v>55.3</v>
      </c>
      <c r="B412" s="47" t="b">
        <v>1</v>
      </c>
      <c r="U412" s="36"/>
      <c r="V412" s="36"/>
      <c r="W412" s="9"/>
      <c r="X412" s="8"/>
      <c r="Y412" s="8"/>
      <c r="Z412" s="8"/>
      <c r="AA412" s="8"/>
      <c r="AB412" s="8"/>
      <c r="AC412" s="8"/>
      <c r="AD412" s="8"/>
      <c r="AE412" s="8"/>
      <c r="AG412" s="36"/>
      <c r="AH412" s="36"/>
      <c r="AI412" s="9"/>
      <c r="AJ412" s="8"/>
      <c r="AK412" s="8"/>
      <c r="AL412" s="8"/>
      <c r="AM412" s="8"/>
      <c r="AN412" s="8"/>
      <c r="AO412" s="8"/>
      <c r="AP412" s="8"/>
      <c r="AQ412" s="8"/>
      <c r="AS412" s="36"/>
      <c r="AT412" s="36"/>
      <c r="AU412" s="9"/>
      <c r="AV412" s="8"/>
      <c r="AW412" s="8"/>
      <c r="AX412" s="8"/>
      <c r="AY412" s="8"/>
      <c r="AZ412" s="8"/>
      <c r="BA412" s="8"/>
      <c r="BB412" s="8"/>
      <c r="BC412" s="8"/>
      <c r="CW412" s="8">
        <v>0.13917349726775957</v>
      </c>
      <c r="CX412" s="36">
        <v>57.2</v>
      </c>
      <c r="CY412" s="36">
        <v>58.900676893126892</v>
      </c>
      <c r="CZ412" s="36">
        <v>58.41804412288235</v>
      </c>
      <c r="DA412" s="36">
        <v>10.374207588892318</v>
      </c>
      <c r="DB412" s="36">
        <f ca="1"/>
        <v>64.745718946432063</v>
      </c>
      <c r="DC412" s="36">
        <f ca="1"/>
        <v>60.641034515189588</v>
      </c>
      <c r="DD412" s="36">
        <v>52.68201069662662</v>
      </c>
      <c r="DE412" s="36">
        <f ca="1"/>
        <v>65.276388086688996</v>
      </c>
      <c r="DF412" s="36">
        <v>58.261687598265567</v>
      </c>
    </row>
    <row r="413" spans="1:110" x14ac:dyDescent="0.25">
      <c r="A413" s="45">
        <v>54.3</v>
      </c>
      <c r="B413" s="47" t="b">
        <v>1</v>
      </c>
      <c r="U413" s="36"/>
      <c r="V413" s="36"/>
      <c r="W413" s="9"/>
      <c r="X413" s="8"/>
      <c r="Y413" s="8"/>
      <c r="Z413" s="8"/>
      <c r="AA413" s="8"/>
      <c r="AB413" s="8"/>
      <c r="AC413" s="8"/>
      <c r="AD413" s="8"/>
      <c r="AE413" s="8"/>
      <c r="AG413" s="36"/>
      <c r="AH413" s="36"/>
      <c r="AI413" s="9"/>
      <c r="AJ413" s="8"/>
      <c r="AK413" s="8"/>
      <c r="AL413" s="8"/>
      <c r="AM413" s="8"/>
      <c r="AN413" s="8"/>
      <c r="AO413" s="8"/>
      <c r="AP413" s="8"/>
      <c r="AQ413" s="8"/>
      <c r="AS413" s="36"/>
      <c r="AT413" s="36"/>
      <c r="AU413" s="9"/>
      <c r="AV413" s="8"/>
      <c r="AW413" s="8"/>
      <c r="AX413" s="8"/>
      <c r="AY413" s="8"/>
      <c r="AZ413" s="8"/>
      <c r="BA413" s="8"/>
      <c r="BB413" s="8"/>
      <c r="BC413" s="8"/>
      <c r="CW413" s="8">
        <v>0.13951502732240437</v>
      </c>
      <c r="CX413" s="36">
        <v>57.2</v>
      </c>
      <c r="CY413" s="36">
        <v>58.915337401979642</v>
      </c>
      <c r="CZ413" s="36">
        <v>58.43127014201972</v>
      </c>
      <c r="DA413" s="36">
        <v>10.401677800242473</v>
      </c>
      <c r="DB413" s="36">
        <f ca="1"/>
        <v>64.765028054533147</v>
      </c>
      <c r="DC413" s="36">
        <f ca="1"/>
        <v>60.653342981667947</v>
      </c>
      <c r="DD413" s="36">
        <v>52.702163629638193</v>
      </c>
      <c r="DE413" s="36">
        <f ca="1"/>
        <v>65.288777962719806</v>
      </c>
      <c r="DF413" s="36">
        <v>58.278610578952453</v>
      </c>
    </row>
    <row r="414" spans="1:110" x14ac:dyDescent="0.25">
      <c r="A414" s="45">
        <v>53.3</v>
      </c>
      <c r="B414" s="47" t="b">
        <v>1</v>
      </c>
      <c r="U414" s="36"/>
      <c r="V414" s="36"/>
      <c r="W414" s="9"/>
      <c r="X414" s="8"/>
      <c r="Y414" s="8"/>
      <c r="Z414" s="8"/>
      <c r="AA414" s="8"/>
      <c r="AB414" s="8"/>
      <c r="AC414" s="8"/>
      <c r="AD414" s="8"/>
      <c r="AE414" s="8"/>
      <c r="AG414" s="36"/>
      <c r="AH414" s="36"/>
      <c r="AI414" s="9"/>
      <c r="AJ414" s="8"/>
      <c r="AK414" s="8"/>
      <c r="AL414" s="8"/>
      <c r="AM414" s="8"/>
      <c r="AN414" s="8"/>
      <c r="AO414" s="8"/>
      <c r="AP414" s="8"/>
      <c r="AQ414" s="8"/>
      <c r="AS414" s="36"/>
      <c r="AT414" s="36"/>
      <c r="AU414" s="9"/>
      <c r="AV414" s="8"/>
      <c r="AW414" s="8"/>
      <c r="AX414" s="8"/>
      <c r="AY414" s="8"/>
      <c r="AZ414" s="8"/>
      <c r="BA414" s="8"/>
      <c r="BB414" s="8"/>
      <c r="BC414" s="8"/>
      <c r="CW414" s="8">
        <v>0.13985655737704919</v>
      </c>
      <c r="CX414" s="36">
        <v>57.3</v>
      </c>
      <c r="CY414" s="36">
        <v>58.929973522042523</v>
      </c>
      <c r="CZ414" s="36">
        <v>58.444477145683692</v>
      </c>
      <c r="DA414" s="36">
        <v>10.429158916797896</v>
      </c>
      <c r="DB414" s="36">
        <f ca="1"/>
        <v>64.784299609910661</v>
      </c>
      <c r="DC414" s="36">
        <f ca="1"/>
        <v>60.665632653613137</v>
      </c>
      <c r="DD414" s="36">
        <v>52.722291910716251</v>
      </c>
      <c r="DE414" s="36">
        <f ca="1"/>
        <v>65.301146759000332</v>
      </c>
      <c r="DF414" s="36">
        <v>58.295508722621278</v>
      </c>
    </row>
    <row r="415" spans="1:110" x14ac:dyDescent="0.25">
      <c r="A415" s="45">
        <v>52.4</v>
      </c>
      <c r="B415" s="47" t="b">
        <v>1</v>
      </c>
      <c r="U415" s="36"/>
      <c r="V415" s="36"/>
      <c r="W415" s="9"/>
      <c r="X415" s="8"/>
      <c r="Y415" s="8"/>
      <c r="Z415" s="8"/>
      <c r="AA415" s="8"/>
      <c r="AB415" s="8"/>
      <c r="AC415" s="8"/>
      <c r="AD415" s="8"/>
      <c r="AE415" s="8"/>
      <c r="AG415" s="36"/>
      <c r="AH415" s="36"/>
      <c r="AI415" s="9"/>
      <c r="AJ415" s="8"/>
      <c r="AK415" s="8"/>
      <c r="AL415" s="8"/>
      <c r="AM415" s="8"/>
      <c r="AN415" s="8"/>
      <c r="AO415" s="8"/>
      <c r="AP415" s="8"/>
      <c r="AQ415" s="8"/>
      <c r="AS415" s="36"/>
      <c r="AT415" s="36"/>
      <c r="AU415" s="9"/>
      <c r="AV415" s="8"/>
      <c r="AW415" s="8"/>
      <c r="AX415" s="8"/>
      <c r="AY415" s="8"/>
      <c r="AZ415" s="8"/>
      <c r="BA415" s="8"/>
      <c r="BB415" s="8"/>
      <c r="BC415" s="8"/>
      <c r="CW415" s="8">
        <v>0.14019808743169399</v>
      </c>
      <c r="CX415" s="36">
        <v>57.3</v>
      </c>
      <c r="CY415" s="36">
        <v>58.944585368777339</v>
      </c>
      <c r="CZ415" s="36">
        <v>58.45766522385091</v>
      </c>
      <c r="DA415" s="36">
        <v>10.456650947220385</v>
      </c>
      <c r="DB415" s="36">
        <f ca="1"/>
        <v>64.803533789558259</v>
      </c>
      <c r="DC415" s="36">
        <f ca="1"/>
        <v>60.677903619687875</v>
      </c>
      <c r="DD415" s="36">
        <v>52.742395630106003</v>
      </c>
      <c r="DE415" s="36">
        <f ca="1"/>
        <v>65.313494571313058</v>
      </c>
      <c r="DF415" s="36">
        <v>58.312382135824272</v>
      </c>
    </row>
    <row r="416" spans="1:110" x14ac:dyDescent="0.25">
      <c r="A416" s="45">
        <v>51.6</v>
      </c>
      <c r="B416" s="47" t="b">
        <v>1</v>
      </c>
      <c r="U416" s="36"/>
      <c r="V416" s="36"/>
      <c r="W416" s="9"/>
      <c r="X416" s="8"/>
      <c r="Y416" s="8"/>
      <c r="Z416" s="8"/>
      <c r="AA416" s="8"/>
      <c r="AB416" s="8"/>
      <c r="AC416" s="8"/>
      <c r="AD416" s="8"/>
      <c r="AE416" s="8"/>
      <c r="AG416" s="36"/>
      <c r="AH416" s="36"/>
      <c r="AI416" s="9"/>
      <c r="AJ416" s="8"/>
      <c r="AK416" s="8"/>
      <c r="AL416" s="8"/>
      <c r="AM416" s="8"/>
      <c r="AN416" s="8"/>
      <c r="AO416" s="8"/>
      <c r="AP416" s="8"/>
      <c r="AQ416" s="8"/>
      <c r="AS416" s="36"/>
      <c r="AT416" s="36"/>
      <c r="AU416" s="9"/>
      <c r="AV416" s="8"/>
      <c r="AW416" s="8"/>
      <c r="AX416" s="8"/>
      <c r="AY416" s="8"/>
      <c r="AZ416" s="8"/>
      <c r="BA416" s="8"/>
      <c r="BB416" s="8"/>
      <c r="BC416" s="8"/>
      <c r="CW416" s="8">
        <v>0.14053961748633881</v>
      </c>
      <c r="CX416" s="36">
        <v>57.3</v>
      </c>
      <c r="CY416" s="36">
        <v>58.959173056844044</v>
      </c>
      <c r="CZ416" s="36">
        <v>58.470834465886064</v>
      </c>
      <c r="DA416" s="36">
        <v>10.484153900182077</v>
      </c>
      <c r="DB416" s="36">
        <f ca="1"/>
        <v>64.822730769228244</v>
      </c>
      <c r="DC416" s="36">
        <f ca="1"/>
        <v>60.690155967947227</v>
      </c>
      <c r="DD416" s="36">
        <v>52.762474877503365</v>
      </c>
      <c r="DE416" s="36">
        <f ca="1"/>
        <v>65.325821494785245</v>
      </c>
      <c r="DF416" s="36">
        <v>58.329230924413821</v>
      </c>
    </row>
    <row r="417" spans="1:110" x14ac:dyDescent="0.25">
      <c r="A417" s="45">
        <v>51</v>
      </c>
      <c r="B417" s="47" t="b">
        <v>1</v>
      </c>
      <c r="U417" s="36"/>
      <c r="V417" s="36"/>
      <c r="W417" s="9"/>
      <c r="X417" s="8"/>
      <c r="Y417" s="8"/>
      <c r="Z417" s="8"/>
      <c r="AA417" s="8"/>
      <c r="AB417" s="8"/>
      <c r="AC417" s="8"/>
      <c r="AD417" s="8"/>
      <c r="AE417" s="8"/>
      <c r="AG417" s="36"/>
      <c r="AH417" s="36"/>
      <c r="AI417" s="9"/>
      <c r="AJ417" s="8"/>
      <c r="AK417" s="8"/>
      <c r="AL417" s="8"/>
      <c r="AM417" s="8"/>
      <c r="AN417" s="8"/>
      <c r="AO417" s="8"/>
      <c r="AP417" s="8"/>
      <c r="AQ417" s="8"/>
      <c r="AS417" s="36"/>
      <c r="AT417" s="36"/>
      <c r="AU417" s="9"/>
      <c r="AV417" s="8"/>
      <c r="AW417" s="8"/>
      <c r="AX417" s="8"/>
      <c r="AY417" s="8"/>
      <c r="AZ417" s="8"/>
      <c r="BA417" s="8"/>
      <c r="BB417" s="8"/>
      <c r="BC417" s="8"/>
      <c r="CW417" s="8">
        <v>0.1408811475409836</v>
      </c>
      <c r="CX417" s="36">
        <v>57.3</v>
      </c>
      <c r="CY417" s="36">
        <v>58.973736700108248</v>
      </c>
      <c r="CZ417" s="36">
        <v>58.483984960547886</v>
      </c>
      <c r="DA417" s="36">
        <v>10.511667784365414</v>
      </c>
      <c r="DB417" s="36">
        <f ca="1"/>
        <v>64.841890723443285</v>
      </c>
      <c r="DC417" s="36">
        <f ca="1"/>
        <v>60.702389785844318</v>
      </c>
      <c r="DD417" s="36">
        <v>52.782529742059666</v>
      </c>
      <c r="DE417" s="36">
        <f ca="1"/>
        <v>65.338127623894991</v>
      </c>
      <c r="DF417" s="36">
        <v>58.346055193548779</v>
      </c>
    </row>
    <row r="418" spans="1:110" x14ac:dyDescent="0.25">
      <c r="A418" s="45">
        <v>56</v>
      </c>
      <c r="B418" s="47" t="b">
        <v>1</v>
      </c>
      <c r="U418" s="36"/>
      <c r="V418" s="36"/>
      <c r="W418" s="9"/>
      <c r="X418" s="8"/>
      <c r="Y418" s="8"/>
      <c r="Z418" s="8"/>
      <c r="AA418" s="8"/>
      <c r="AB418" s="8"/>
      <c r="AC418" s="8"/>
      <c r="AD418" s="8"/>
      <c r="AE418" s="8"/>
      <c r="AG418" s="36"/>
      <c r="AH418" s="36"/>
      <c r="AI418" s="9"/>
      <c r="AJ418" s="8"/>
      <c r="AK418" s="8"/>
      <c r="AL418" s="8"/>
      <c r="AM418" s="8"/>
      <c r="AN418" s="8"/>
      <c r="AO418" s="8"/>
      <c r="AP418" s="8"/>
      <c r="AQ418" s="8"/>
      <c r="AS418" s="36"/>
      <c r="AT418" s="36"/>
      <c r="AU418" s="9"/>
      <c r="AV418" s="8"/>
      <c r="AW418" s="8"/>
      <c r="AX418" s="8"/>
      <c r="AY418" s="8"/>
      <c r="AZ418" s="8"/>
      <c r="BA418" s="8"/>
      <c r="BB418" s="8"/>
      <c r="BC418" s="8"/>
      <c r="CW418" s="8">
        <v>0.14122267759562843</v>
      </c>
      <c r="CX418" s="36">
        <v>57.3</v>
      </c>
      <c r="CY418" s="36">
        <v>58.988276411648741</v>
      </c>
      <c r="CZ418" s="36">
        <v>58.497116795994607</v>
      </c>
      <c r="DA418" s="36">
        <v>10.539192608463237</v>
      </c>
      <c r="DB418" s="36">
        <f ca="1"/>
        <v>64.861013825508039</v>
      </c>
      <c r="DC418" s="36">
        <f ca="1"/>
        <v>60.714605160235969</v>
      </c>
      <c r="DD418" s="36">
        <v>52.802560312386234</v>
      </c>
      <c r="DE418" s="36">
        <f ca="1"/>
        <v>65.350413052477208</v>
      </c>
      <c r="DF418" s="36">
        <v>58.362855047700705</v>
      </c>
    </row>
    <row r="419" spans="1:110" x14ac:dyDescent="0.25">
      <c r="A419" s="45">
        <v>51</v>
      </c>
      <c r="B419" s="47" t="b">
        <v>1</v>
      </c>
      <c r="U419" s="36"/>
      <c r="V419" s="36"/>
      <c r="W419" s="9"/>
      <c r="X419" s="8"/>
      <c r="Y419" s="8"/>
      <c r="Z419" s="8"/>
      <c r="AA419" s="8"/>
      <c r="AB419" s="8"/>
      <c r="AC419" s="8"/>
      <c r="AD419" s="8"/>
      <c r="AE419" s="8"/>
      <c r="AG419" s="36"/>
      <c r="AH419" s="36"/>
      <c r="AI419" s="9"/>
      <c r="AJ419" s="8"/>
      <c r="AK419" s="8"/>
      <c r="AL419" s="8"/>
      <c r="AM419" s="8"/>
      <c r="AN419" s="8"/>
      <c r="AO419" s="8"/>
      <c r="AP419" s="8"/>
      <c r="AQ419" s="8"/>
      <c r="AS419" s="36"/>
      <c r="AT419" s="36"/>
      <c r="AU419" s="9"/>
      <c r="AV419" s="8"/>
      <c r="AW419" s="8"/>
      <c r="AX419" s="8"/>
      <c r="AY419" s="8"/>
      <c r="AZ419" s="8"/>
      <c r="BA419" s="8"/>
      <c r="BB419" s="8"/>
      <c r="BC419" s="8"/>
      <c r="CW419" s="8">
        <v>0.14156420765027322</v>
      </c>
      <c r="CX419" s="36">
        <v>57.3</v>
      </c>
      <c r="CY419" s="36">
        <v>59.002792303764814</v>
      </c>
      <c r="CZ419" s="36">
        <v>58.510230059789563</v>
      </c>
      <c r="DA419" s="36">
        <v>10.566728381178722</v>
      </c>
      <c r="DB419" s="36">
        <f ca="1"/>
        <v>64.880100247520517</v>
      </c>
      <c r="DC419" s="36">
        <f ca="1"/>
        <v>60.726802177388223</v>
      </c>
      <c r="DD419" s="36">
        <v>52.822566676558992</v>
      </c>
      <c r="DE419" s="36">
        <f ca="1"/>
        <v>65.36267787372968</v>
      </c>
      <c r="DF419" s="36">
        <v>58.37963059066</v>
      </c>
    </row>
    <row r="420" spans="1:110" x14ac:dyDescent="0.25">
      <c r="A420" s="45">
        <v>59.6</v>
      </c>
      <c r="B420" s="47" t="b">
        <v>1</v>
      </c>
      <c r="U420" s="36"/>
      <c r="V420" s="36"/>
      <c r="W420" s="9"/>
      <c r="X420" s="8"/>
      <c r="Y420" s="8"/>
      <c r="Z420" s="8"/>
      <c r="AA420" s="8"/>
      <c r="AB420" s="8"/>
      <c r="AC420" s="8"/>
      <c r="AD420" s="8"/>
      <c r="AE420" s="8"/>
      <c r="AG420" s="36"/>
      <c r="AH420" s="36"/>
      <c r="AI420" s="9"/>
      <c r="AJ420" s="8"/>
      <c r="AK420" s="8"/>
      <c r="AL420" s="8"/>
      <c r="AM420" s="8"/>
      <c r="AN420" s="8"/>
      <c r="AO420" s="8"/>
      <c r="AP420" s="8"/>
      <c r="AQ420" s="8"/>
      <c r="AS420" s="36"/>
      <c r="AT420" s="36"/>
      <c r="AU420" s="9"/>
      <c r="AV420" s="8"/>
      <c r="AW420" s="8"/>
      <c r="AX420" s="8"/>
      <c r="AY420" s="8"/>
      <c r="AZ420" s="8"/>
      <c r="BA420" s="8"/>
      <c r="BB420" s="8"/>
      <c r="BC420" s="8"/>
      <c r="CW420" s="8">
        <v>0.14190573770491804</v>
      </c>
      <c r="CX420" s="36">
        <v>57.3</v>
      </c>
      <c r="CY420" s="36">
        <v>59.017284487983623</v>
      </c>
      <c r="CZ420" s="36">
        <v>58.523324838906753</v>
      </c>
      <c r="DA420" s="36">
        <v>10.594275111225462</v>
      </c>
      <c r="DB420" s="36">
        <f ca="1"/>
        <v>64.899150160383527</v>
      </c>
      <c r="DC420" s="36">
        <f ca="1"/>
        <v>60.738980922981831</v>
      </c>
      <c r="DD420" s="36">
        <v>52.842548922122958</v>
      </c>
      <c r="DE420" s="36">
        <f ca="1"/>
        <v>65.374922180218775</v>
      </c>
      <c r="DF420" s="36">
        <v>58.39638192554203</v>
      </c>
    </row>
    <row r="421" spans="1:110" x14ac:dyDescent="0.25">
      <c r="A421" s="45">
        <v>59.1</v>
      </c>
      <c r="B421" s="47" t="b">
        <v>1</v>
      </c>
      <c r="U421" s="36"/>
      <c r="V421" s="36"/>
      <c r="W421" s="9"/>
      <c r="X421" s="8"/>
      <c r="Y421" s="8"/>
      <c r="Z421" s="8"/>
      <c r="AA421" s="8"/>
      <c r="AB421" s="8"/>
      <c r="AC421" s="8"/>
      <c r="AD421" s="8"/>
      <c r="AE421" s="8"/>
      <c r="AG421" s="36"/>
      <c r="AH421" s="36"/>
      <c r="AI421" s="9"/>
      <c r="AJ421" s="8"/>
      <c r="AK421" s="8"/>
      <c r="AL421" s="8"/>
      <c r="AM421" s="8"/>
      <c r="AN421" s="8"/>
      <c r="AO421" s="8"/>
      <c r="AP421" s="8"/>
      <c r="AQ421" s="8"/>
      <c r="AS421" s="36"/>
      <c r="AT421" s="36"/>
      <c r="AU421" s="9"/>
      <c r="AV421" s="8"/>
      <c r="AW421" s="8"/>
      <c r="AX421" s="8"/>
      <c r="AY421" s="8"/>
      <c r="AZ421" s="8"/>
      <c r="BA421" s="8"/>
      <c r="BB421" s="8"/>
      <c r="BC421" s="8"/>
      <c r="CW421" s="8">
        <v>0.14224726775956284</v>
      </c>
      <c r="CX421" s="36">
        <v>57.3</v>
      </c>
      <c r="CY421" s="36">
        <v>59.031753075067328</v>
      </c>
      <c r="CZ421" s="36">
        <v>58.536401219736121</v>
      </c>
      <c r="DA421" s="36">
        <v>10.621832807327452</v>
      </c>
      <c r="DB421" s="36">
        <f ca="1"/>
        <v>64.91816373381576</v>
      </c>
      <c r="DC421" s="36">
        <f ca="1"/>
        <v>60.751141482117717</v>
      </c>
      <c r="DD421" s="36">
        <v>52.862507136096724</v>
      </c>
      <c r="DE421" s="36">
        <f ca="1"/>
        <v>65.387146063885424</v>
      </c>
      <c r="DF421" s="36">
        <v>58.413109154793183</v>
      </c>
    </row>
    <row r="422" spans="1:110" x14ac:dyDescent="0.25">
      <c r="A422" s="45">
        <v>58.6</v>
      </c>
      <c r="B422" s="47" t="b">
        <v>1</v>
      </c>
      <c r="U422" s="36"/>
      <c r="V422" s="36"/>
      <c r="W422" s="9"/>
      <c r="X422" s="8"/>
      <c r="Y422" s="8"/>
      <c r="Z422" s="8"/>
      <c r="AA422" s="8"/>
      <c r="AB422" s="8"/>
      <c r="AC422" s="8"/>
      <c r="AD422" s="8"/>
      <c r="AE422" s="8"/>
      <c r="AG422" s="36"/>
      <c r="AH422" s="36"/>
      <c r="AI422" s="9"/>
      <c r="AJ422" s="8"/>
      <c r="AK422" s="8"/>
      <c r="AL422" s="8"/>
      <c r="AM422" s="8"/>
      <c r="AN422" s="8"/>
      <c r="AO422" s="8"/>
      <c r="AP422" s="8"/>
      <c r="AQ422" s="8"/>
      <c r="AS422" s="36"/>
      <c r="AT422" s="36"/>
      <c r="AU422" s="9"/>
      <c r="AV422" s="8"/>
      <c r="AW422" s="8"/>
      <c r="AX422" s="8"/>
      <c r="AY422" s="8"/>
      <c r="AZ422" s="8"/>
      <c r="BA422" s="8"/>
      <c r="BB422" s="8"/>
      <c r="BC422" s="8"/>
      <c r="CW422" s="8">
        <v>0.14258879781420766</v>
      </c>
      <c r="CX422" s="36">
        <v>57.4</v>
      </c>
      <c r="CY422" s="36">
        <v>59.046198175020251</v>
      </c>
      <c r="CZ422" s="36">
        <v>58.549459288089238</v>
      </c>
      <c r="DA422" s="36">
        <v>10.649401478219094</v>
      </c>
      <c r="DB422" s="36">
        <f ca="1"/>
        <v>64.937141136362897</v>
      </c>
      <c r="DC422" s="36">
        <f ca="1"/>
        <v>60.763283939322235</v>
      </c>
      <c r="DD422" s="36">
        <v>52.882441404976866</v>
      </c>
      <c r="DE422" s="36">
        <f ca="1"/>
        <v>65.399349616050728</v>
      </c>
      <c r="DF422" s="36">
        <v>58.429812380196779</v>
      </c>
    </row>
    <row r="423" spans="1:110" x14ac:dyDescent="0.25">
      <c r="A423" s="45">
        <v>58</v>
      </c>
      <c r="B423" s="47" t="b">
        <v>1</v>
      </c>
      <c r="U423" s="36"/>
      <c r="V423" s="36"/>
      <c r="W423" s="9"/>
      <c r="X423" s="8"/>
      <c r="Y423" s="8"/>
      <c r="Z423" s="8"/>
      <c r="AA423" s="8"/>
      <c r="AB423" s="8"/>
      <c r="AC423" s="8"/>
      <c r="AD423" s="8"/>
      <c r="AE423" s="8"/>
      <c r="AG423" s="36"/>
      <c r="AH423" s="36"/>
      <c r="AI423" s="9"/>
      <c r="AJ423" s="8"/>
      <c r="AK423" s="8"/>
      <c r="AL423" s="8"/>
      <c r="AM423" s="8"/>
      <c r="AN423" s="8"/>
      <c r="AO423" s="8"/>
      <c r="AP423" s="8"/>
      <c r="AQ423" s="8"/>
      <c r="AS423" s="36"/>
      <c r="AT423" s="36"/>
      <c r="AU423" s="9"/>
      <c r="AV423" s="8"/>
      <c r="AW423" s="8"/>
      <c r="AX423" s="8"/>
      <c r="AY423" s="8"/>
      <c r="AZ423" s="8"/>
      <c r="BA423" s="8"/>
      <c r="BB423" s="8"/>
      <c r="BC423" s="8"/>
      <c r="CW423" s="8">
        <v>0.14293032786885246</v>
      </c>
      <c r="CX423" s="36">
        <v>57.4</v>
      </c>
      <c r="CY423" s="36">
        <v>59.06061989709594</v>
      </c>
      <c r="CZ423" s="36">
        <v>58.562499129204191</v>
      </c>
      <c r="DA423" s="36">
        <v>10.676981132645256</v>
      </c>
      <c r="DB423" s="36">
        <f ca="1"/>
        <v>64.95608253540847</v>
      </c>
      <c r="DC423" s="36">
        <f ca="1"/>
        <v>60.775408378552591</v>
      </c>
      <c r="DD423" s="36">
        <v>52.902351814742332</v>
      </c>
      <c r="DE423" s="36">
        <f ca="1"/>
        <v>65.411532927421746</v>
      </c>
      <c r="DF423" s="36">
        <v>58.446491702878959</v>
      </c>
    </row>
    <row r="424" spans="1:110" x14ac:dyDescent="0.25">
      <c r="A424" s="45">
        <v>57.4</v>
      </c>
      <c r="B424" s="47" t="b">
        <v>1</v>
      </c>
      <c r="U424" s="36"/>
      <c r="V424" s="36"/>
      <c r="W424" s="9"/>
      <c r="X424" s="8"/>
      <c r="Y424" s="8"/>
      <c r="Z424" s="8"/>
      <c r="AA424" s="8"/>
      <c r="AB424" s="8"/>
      <c r="AC424" s="8"/>
      <c r="AD424" s="8"/>
      <c r="AE424" s="8"/>
      <c r="AG424" s="36"/>
      <c r="AH424" s="36"/>
      <c r="AI424" s="9"/>
      <c r="AJ424" s="8"/>
      <c r="AK424" s="8"/>
      <c r="AL424" s="8"/>
      <c r="AM424" s="8"/>
      <c r="AN424" s="8"/>
      <c r="AO424" s="8"/>
      <c r="AP424" s="8"/>
      <c r="AQ424" s="8"/>
      <c r="AS424" s="36"/>
      <c r="AT424" s="36"/>
      <c r="AU424" s="9"/>
      <c r="AV424" s="8"/>
      <c r="AW424" s="8"/>
      <c r="AX424" s="8"/>
      <c r="AY424" s="8"/>
      <c r="AZ424" s="8"/>
      <c r="BA424" s="8"/>
      <c r="BB424" s="8"/>
      <c r="BC424" s="8"/>
      <c r="CW424" s="8">
        <v>0.14327185792349728</v>
      </c>
      <c r="CX424" s="36">
        <v>57.4</v>
      </c>
      <c r="CY424" s="36">
        <v>59.075018349804061</v>
      </c>
      <c r="CZ424" s="36">
        <v>58.575520827751284</v>
      </c>
      <c r="DA424" s="36">
        <v>10.704571779361224</v>
      </c>
      <c r="DB424" s="36">
        <f ca="1"/>
        <v>64.974988097184735</v>
      </c>
      <c r="DC424" s="36">
        <f ca="1"/>
        <v>60.787514883201972</v>
      </c>
      <c r="DD424" s="36">
        <v>52.922238450858771</v>
      </c>
      <c r="DE424" s="36">
        <f ca="1"/>
        <v>65.423696088097003</v>
      </c>
      <c r="DF424" s="36">
        <v>58.4631472233146</v>
      </c>
    </row>
    <row r="425" spans="1:110" x14ac:dyDescent="0.25">
      <c r="A425" s="45">
        <v>56.8</v>
      </c>
      <c r="B425" s="47" t="b">
        <v>1</v>
      </c>
      <c r="U425" s="36"/>
      <c r="V425" s="36"/>
      <c r="W425" s="9"/>
      <c r="X425" s="8"/>
      <c r="Y425" s="8"/>
      <c r="Z425" s="8"/>
      <c r="AA425" s="8"/>
      <c r="AB425" s="8"/>
      <c r="AC425" s="8"/>
      <c r="AD425" s="8"/>
      <c r="AE425" s="8"/>
      <c r="AG425" s="36"/>
      <c r="AH425" s="36"/>
      <c r="AI425" s="9"/>
      <c r="AJ425" s="8"/>
      <c r="AK425" s="8"/>
      <c r="AL425" s="8"/>
      <c r="AM425" s="8"/>
      <c r="AN425" s="8"/>
      <c r="AO425" s="8"/>
      <c r="AP425" s="8"/>
      <c r="AQ425" s="8"/>
      <c r="AS425" s="36"/>
      <c r="AT425" s="36"/>
      <c r="AU425" s="9"/>
      <c r="AV425" s="8"/>
      <c r="AW425" s="8"/>
      <c r="AX425" s="8"/>
      <c r="AY425" s="8"/>
      <c r="AZ425" s="8"/>
      <c r="BA425" s="8"/>
      <c r="BB425" s="8"/>
      <c r="BC425" s="8"/>
      <c r="CW425" s="8">
        <v>0.14361338797814208</v>
      </c>
      <c r="CX425" s="36">
        <v>57.4</v>
      </c>
      <c r="CY425" s="36">
        <v>59.089393640917343</v>
      </c>
      <c r="CZ425" s="36">
        <v>58.588524467837807</v>
      </c>
      <c r="DA425" s="36">
        <v>10.732173427132796</v>
      </c>
      <c r="DB425" s="36">
        <f ca="1"/>
        <v>64.993857986783325</v>
      </c>
      <c r="DC425" s="36">
        <f ca="1"/>
        <v>60.799603536104811</v>
      </c>
      <c r="DD425" s="36">
        <v>52.942101398282773</v>
      </c>
      <c r="DE425" s="36">
        <f ca="1"/>
        <v>65.435839187572142</v>
      </c>
      <c r="DF425" s="36">
        <v>58.479779041332968</v>
      </c>
    </row>
    <row r="426" spans="1:110" x14ac:dyDescent="0.25">
      <c r="A426" s="45">
        <v>56.2</v>
      </c>
      <c r="B426" s="47" t="b">
        <v>1</v>
      </c>
      <c r="U426" s="36"/>
      <c r="V426" s="36"/>
      <c r="W426" s="9"/>
      <c r="X426" s="8"/>
      <c r="Y426" s="8"/>
      <c r="Z426" s="8"/>
      <c r="AA426" s="8"/>
      <c r="AB426" s="8"/>
      <c r="AC426" s="8"/>
      <c r="AD426" s="8"/>
      <c r="AE426" s="8"/>
      <c r="AG426" s="36"/>
      <c r="AH426" s="36"/>
      <c r="AI426" s="9"/>
      <c r="AJ426" s="8"/>
      <c r="AK426" s="8"/>
      <c r="AL426" s="8"/>
      <c r="AM426" s="8"/>
      <c r="AN426" s="8"/>
      <c r="AO426" s="8"/>
      <c r="AP426" s="8"/>
      <c r="AQ426" s="8"/>
      <c r="AS426" s="36"/>
      <c r="AT426" s="36"/>
      <c r="AU426" s="9"/>
      <c r="AV426" s="8"/>
      <c r="AW426" s="8"/>
      <c r="AX426" s="8"/>
      <c r="AY426" s="8"/>
      <c r="AZ426" s="8"/>
      <c r="BA426" s="8"/>
      <c r="BB426" s="8"/>
      <c r="BC426" s="8"/>
      <c r="CW426" s="8">
        <v>0.14395491803278687</v>
      </c>
      <c r="CX426" s="36">
        <v>57.4</v>
      </c>
      <c r="CY426" s="36">
        <v>59.103745877478339</v>
      </c>
      <c r="CZ426" s="36">
        <v>58.601510133013512</v>
      </c>
      <c r="DA426" s="36">
        <v>10.759786084736239</v>
      </c>
      <c r="DB426" s="36">
        <f ca="1"/>
        <v>65.012692368165716</v>
      </c>
      <c r="DC426" s="36">
        <f ca="1"/>
        <v>60.811674419541802</v>
      </c>
      <c r="DD426" s="36">
        <v>52.961940741466165</v>
      </c>
      <c r="DE426" s="36">
        <f ca="1"/>
        <v>65.447962314745283</v>
      </c>
      <c r="DF426" s="36">
        <v>58.496387256123477</v>
      </c>
    </row>
    <row r="427" spans="1:110" x14ac:dyDescent="0.25">
      <c r="A427" s="45">
        <v>55.3</v>
      </c>
      <c r="B427" s="47" t="b">
        <v>1</v>
      </c>
      <c r="U427" s="36"/>
      <c r="V427" s="36"/>
      <c r="W427" s="9"/>
      <c r="X427" s="8"/>
      <c r="Y427" s="8"/>
      <c r="Z427" s="8"/>
      <c r="AA427" s="8"/>
      <c r="AB427" s="8"/>
      <c r="AC427" s="8"/>
      <c r="AD427" s="8"/>
      <c r="AE427" s="8"/>
      <c r="AG427" s="36"/>
      <c r="AH427" s="36"/>
      <c r="AI427" s="9"/>
      <c r="AJ427" s="8"/>
      <c r="AK427" s="8"/>
      <c r="AL427" s="8"/>
      <c r="AM427" s="8"/>
      <c r="AN427" s="8"/>
      <c r="AO427" s="8"/>
      <c r="AP427" s="8"/>
      <c r="AQ427" s="8"/>
      <c r="AS427" s="36"/>
      <c r="AT427" s="36"/>
      <c r="AU427" s="9"/>
      <c r="AV427" s="8"/>
      <c r="AW427" s="8"/>
      <c r="AX427" s="8"/>
      <c r="AY427" s="8"/>
      <c r="AZ427" s="8"/>
      <c r="BA427" s="8"/>
      <c r="BB427" s="8"/>
      <c r="BC427" s="8"/>
      <c r="CW427" s="8">
        <v>0.14429644808743169</v>
      </c>
      <c r="CX427" s="36">
        <v>57.4</v>
      </c>
      <c r="CY427" s="36">
        <v>59.118075165806154</v>
      </c>
      <c r="CZ427" s="36">
        <v>58.614477906275489</v>
      </c>
      <c r="DA427" s="36">
        <v>10.787409760958344</v>
      </c>
      <c r="DB427" s="36">
        <f ca="1"/>
        <v>65.031491404173778</v>
      </c>
      <c r="DC427" s="36">
        <f ca="1"/>
        <v>60.823727615245062</v>
      </c>
      <c r="DD427" s="36">
        <v>52.981756564360161</v>
      </c>
      <c r="DE427" s="36">
        <f ca="1"/>
        <v>65.460065557922547</v>
      </c>
      <c r="DF427" s="36">
        <v>58.512971966241309</v>
      </c>
    </row>
    <row r="428" spans="1:110" x14ac:dyDescent="0.25">
      <c r="A428" s="45">
        <v>54.8</v>
      </c>
      <c r="B428" s="47" t="b">
        <v>1</v>
      </c>
      <c r="U428" s="36"/>
      <c r="V428" s="36"/>
      <c r="W428" s="9"/>
      <c r="X428" s="8"/>
      <c r="Y428" s="8"/>
      <c r="Z428" s="8"/>
      <c r="AA428" s="8"/>
      <c r="AB428" s="8"/>
      <c r="AC428" s="8"/>
      <c r="AD428" s="8"/>
      <c r="AE428" s="8"/>
      <c r="AG428" s="36"/>
      <c r="AH428" s="36"/>
      <c r="AI428" s="9"/>
      <c r="AJ428" s="8"/>
      <c r="AK428" s="8"/>
      <c r="AL428" s="8"/>
      <c r="AM428" s="8"/>
      <c r="AN428" s="8"/>
      <c r="AO428" s="8"/>
      <c r="AP428" s="8"/>
      <c r="AQ428" s="8"/>
      <c r="AS428" s="36"/>
      <c r="AT428" s="36"/>
      <c r="AU428" s="9"/>
      <c r="AV428" s="8"/>
      <c r="AW428" s="8"/>
      <c r="AX428" s="8"/>
      <c r="AY428" s="8"/>
      <c r="AZ428" s="8"/>
      <c r="BA428" s="8"/>
      <c r="BB428" s="8"/>
      <c r="BC428" s="8"/>
      <c r="CW428" s="8">
        <v>0.14463797814207649</v>
      </c>
      <c r="CX428" s="36">
        <v>57.4</v>
      </c>
      <c r="CY428" s="36">
        <v>59.132381611503071</v>
      </c>
      <c r="CZ428" s="36">
        <v>58.627427870073291</v>
      </c>
      <c r="DA428" s="36">
        <v>10.815044464596387</v>
      </c>
      <c r="DB428" s="36">
        <f ca="1"/>
        <v>65.050255256539955</v>
      </c>
      <c r="DC428" s="36">
        <f ca="1"/>
        <v>60.835763204403051</v>
      </c>
      <c r="DD428" s="36">
        <v>53.001548950419505</v>
      </c>
      <c r="DE428" s="36">
        <f ca="1"/>
        <v>65.472149004823351</v>
      </c>
      <c r="DF428" s="36">
        <v>58.52953326961299</v>
      </c>
    </row>
    <row r="429" spans="1:110" x14ac:dyDescent="0.25">
      <c r="A429" s="45">
        <v>54.1</v>
      </c>
      <c r="B429" s="47" t="b">
        <v>1</v>
      </c>
      <c r="U429" s="36"/>
      <c r="V429" s="36"/>
      <c r="W429" s="9"/>
      <c r="X429" s="8"/>
      <c r="Y429" s="8"/>
      <c r="Z429" s="8"/>
      <c r="AA429" s="8"/>
      <c r="AB429" s="8"/>
      <c r="AC429" s="8"/>
      <c r="AD429" s="8"/>
      <c r="AE429" s="8"/>
      <c r="AG429" s="36"/>
      <c r="AH429" s="36"/>
      <c r="AI429" s="9"/>
      <c r="AJ429" s="8"/>
      <c r="AK429" s="8"/>
      <c r="AL429" s="8"/>
      <c r="AM429" s="8"/>
      <c r="AN429" s="8"/>
      <c r="AO429" s="8"/>
      <c r="AP429" s="8"/>
      <c r="AQ429" s="8"/>
      <c r="AS429" s="36"/>
      <c r="AT429" s="36"/>
      <c r="AU429" s="9"/>
      <c r="AV429" s="8"/>
      <c r="AW429" s="8"/>
      <c r="AX429" s="8"/>
      <c r="AY429" s="8"/>
      <c r="AZ429" s="8"/>
      <c r="BA429" s="8"/>
      <c r="BB429" s="8"/>
      <c r="BC429" s="8"/>
      <c r="CW429" s="8">
        <v>0.14497950819672131</v>
      </c>
      <c r="CX429" s="36">
        <v>57.4</v>
      </c>
      <c r="CY429" s="36">
        <v>59.146665319461157</v>
      </c>
      <c r="CZ429" s="36">
        <v>58.640360106313729</v>
      </c>
      <c r="DA429" s="36">
        <v>10.842690204458229</v>
      </c>
      <c r="DB429" s="36">
        <f ca="1"/>
        <v>65.068984085897597</v>
      </c>
      <c r="DC429" s="36">
        <f ca="1"/>
        <v>60.847781267665532</v>
      </c>
      <c r="DD429" s="36">
        <v>53.02131798260659</v>
      </c>
      <c r="DE429" s="36">
        <f ca="1"/>
        <v>65.484212742585783</v>
      </c>
      <c r="DF429" s="36">
        <v>58.546071263541876</v>
      </c>
    </row>
    <row r="430" spans="1:110" x14ac:dyDescent="0.25">
      <c r="A430" s="45">
        <v>53.4</v>
      </c>
      <c r="B430" s="47" t="b">
        <v>1</v>
      </c>
      <c r="U430" s="36"/>
      <c r="V430" s="36"/>
      <c r="W430" s="9"/>
      <c r="X430" s="8"/>
      <c r="Y430" s="8"/>
      <c r="Z430" s="8"/>
      <c r="AA430" s="8"/>
      <c r="AB430" s="8"/>
      <c r="AC430" s="8"/>
      <c r="AD430" s="8"/>
      <c r="AE430" s="8"/>
      <c r="AG430" s="36"/>
      <c r="AH430" s="36"/>
      <c r="AI430" s="9"/>
      <c r="AJ430" s="8"/>
      <c r="AK430" s="8"/>
      <c r="AL430" s="8"/>
      <c r="AM430" s="8"/>
      <c r="AN430" s="8"/>
      <c r="AO430" s="8"/>
      <c r="AP430" s="8"/>
      <c r="AQ430" s="8"/>
      <c r="AS430" s="36"/>
      <c r="AT430" s="36"/>
      <c r="AU430" s="9"/>
      <c r="AV430" s="8"/>
      <c r="AW430" s="8"/>
      <c r="AX430" s="8"/>
      <c r="AY430" s="8"/>
      <c r="AZ430" s="8"/>
      <c r="BA430" s="8"/>
      <c r="BB430" s="8"/>
      <c r="BC430" s="8"/>
      <c r="CW430" s="8">
        <v>0.14532103825136611</v>
      </c>
      <c r="CX430" s="36">
        <v>57.5</v>
      </c>
      <c r="CY430" s="36">
        <v>59.160926393868692</v>
      </c>
      <c r="CZ430" s="36">
        <v>58.653274696365933</v>
      </c>
      <c r="DA430" s="36">
        <v>10.87034698936225</v>
      </c>
      <c r="DB430" s="36">
        <f ca="1"/>
        <v>65.087678051790832</v>
      </c>
      <c r="DC430" s="36">
        <f ca="1"/>
        <v>60.859781885148479</v>
      </c>
      <c r="DD430" s="36">
        <v>53.041063743395512</v>
      </c>
      <c r="DE430" s="36">
        <f ca="1"/>
        <v>65.496256857771712</v>
      </c>
      <c r="DF430" s="36">
        <v>58.562586044713655</v>
      </c>
    </row>
    <row r="431" spans="1:110" x14ac:dyDescent="0.25">
      <c r="A431" s="45">
        <v>52.6</v>
      </c>
      <c r="B431" s="47" t="b">
        <v>1</v>
      </c>
      <c r="U431" s="36"/>
      <c r="V431" s="36"/>
      <c r="W431" s="9"/>
      <c r="X431" s="8"/>
      <c r="Y431" s="8"/>
      <c r="Z431" s="8"/>
      <c r="AA431" s="8"/>
      <c r="AB431" s="8"/>
      <c r="AC431" s="8"/>
      <c r="AD431" s="8"/>
      <c r="AE431" s="8"/>
      <c r="AG431" s="36"/>
      <c r="AH431" s="36"/>
      <c r="AI431" s="9"/>
      <c r="AJ431" s="8"/>
      <c r="AK431" s="8"/>
      <c r="AL431" s="8"/>
      <c r="AM431" s="8"/>
      <c r="AN431" s="8"/>
      <c r="AO431" s="8"/>
      <c r="AP431" s="8"/>
      <c r="AQ431" s="8"/>
      <c r="AS431" s="36"/>
      <c r="AT431" s="36"/>
      <c r="AU431" s="9"/>
      <c r="AV431" s="8"/>
      <c r="AW431" s="8"/>
      <c r="AX431" s="8"/>
      <c r="AY431" s="8"/>
      <c r="AZ431" s="8"/>
      <c r="BA431" s="8"/>
      <c r="BB431" s="8"/>
      <c r="BC431" s="8"/>
      <c r="CW431" s="8">
        <v>0.14566256830601093</v>
      </c>
      <c r="CX431" s="36">
        <v>57.5</v>
      </c>
      <c r="CY431" s="36">
        <v>59.175164938216653</v>
      </c>
      <c r="CZ431" s="36">
        <v>58.666171721066171</v>
      </c>
      <c r="DA431" s="36">
        <v>10.898014828137432</v>
      </c>
      <c r="DB431" s="36">
        <f ca="1"/>
        <v>65.106337312684715</v>
      </c>
      <c r="DC431" s="36">
        <f ca="1"/>
        <v>60.871765136438874</v>
      </c>
      <c r="DD431" s="36">
        <v>53.06078631477606</v>
      </c>
      <c r="DE431" s="36">
        <f ca="1"/>
        <v>65.508281436372087</v>
      </c>
      <c r="DF431" s="36">
        <v>58.579077709201655</v>
      </c>
    </row>
    <row r="432" spans="1:110" x14ac:dyDescent="0.25">
      <c r="A432" s="45">
        <v>51.9</v>
      </c>
      <c r="B432" s="47" t="b">
        <v>1</v>
      </c>
      <c r="U432" s="36"/>
      <c r="V432" s="36"/>
      <c r="W432" s="9"/>
      <c r="X432" s="8"/>
      <c r="Y432" s="8"/>
      <c r="Z432" s="8"/>
      <c r="AA432" s="8"/>
      <c r="AB432" s="8"/>
      <c r="AC432" s="8"/>
      <c r="AD432" s="8"/>
      <c r="AE432" s="8"/>
      <c r="AG432" s="36"/>
      <c r="AH432" s="36"/>
      <c r="AI432" s="9"/>
      <c r="AJ432" s="8"/>
      <c r="AK432" s="8"/>
      <c r="AL432" s="8"/>
      <c r="AM432" s="8"/>
      <c r="AN432" s="8"/>
      <c r="AO432" s="8"/>
      <c r="AP432" s="8"/>
      <c r="AQ432" s="8"/>
      <c r="AS432" s="36"/>
      <c r="AT432" s="36"/>
      <c r="AU432" s="9"/>
      <c r="AV432" s="8"/>
      <c r="AW432" s="8"/>
      <c r="AX432" s="8"/>
      <c r="AY432" s="8"/>
      <c r="AZ432" s="8"/>
      <c r="BA432" s="8"/>
      <c r="BB432" s="8"/>
      <c r="BC432" s="8"/>
      <c r="CW432" s="8">
        <v>0.14600409836065573</v>
      </c>
      <c r="CX432" s="36">
        <v>57.5</v>
      </c>
      <c r="CY432" s="36">
        <v>59.189381055305006</v>
      </c>
      <c r="CZ432" s="36">
        <v>58.679051260722616</v>
      </c>
      <c r="DA432" s="36">
        <v>10.925693729623344</v>
      </c>
      <c r="DB432" s="36">
        <f ca="1"/>
        <v>65.124962025974938</v>
      </c>
      <c r="DC432" s="36">
        <f ca="1"/>
        <v>60.883731100599512</v>
      </c>
      <c r="DD432" s="36">
        <v>53.080485778257724</v>
      </c>
      <c r="DE432" s="36">
        <f ca="1"/>
        <v>65.520286563811993</v>
      </c>
      <c r="DF432" s="36">
        <v>58.59554635247224</v>
      </c>
    </row>
    <row r="433" spans="1:110" x14ac:dyDescent="0.25">
      <c r="A433" s="45">
        <v>51.5</v>
      </c>
      <c r="B433" s="47" t="b">
        <v>1</v>
      </c>
      <c r="U433" s="36"/>
      <c r="V433" s="36"/>
      <c r="W433" s="9"/>
      <c r="X433" s="8"/>
      <c r="Y433" s="8"/>
      <c r="Z433" s="8"/>
      <c r="AA433" s="8"/>
      <c r="AB433" s="8"/>
      <c r="AC433" s="8"/>
      <c r="AD433" s="8"/>
      <c r="AE433" s="8"/>
      <c r="AG433" s="36"/>
      <c r="AH433" s="36"/>
      <c r="AI433" s="9"/>
      <c r="AJ433" s="8"/>
      <c r="AK433" s="8"/>
      <c r="AL433" s="8"/>
      <c r="AM433" s="8"/>
      <c r="AN433" s="8"/>
      <c r="AO433" s="8"/>
      <c r="AP433" s="8"/>
      <c r="AQ433" s="8"/>
      <c r="AS433" s="36"/>
      <c r="AT433" s="36"/>
      <c r="AU433" s="9"/>
      <c r="AV433" s="8"/>
      <c r="AW433" s="8"/>
      <c r="AX433" s="8"/>
      <c r="AY433" s="8"/>
      <c r="AZ433" s="8"/>
      <c r="BA433" s="8"/>
      <c r="BB433" s="8"/>
      <c r="BC433" s="8"/>
      <c r="CW433" s="8">
        <v>0.14634562841530055</v>
      </c>
      <c r="CX433" s="36">
        <v>57.5</v>
      </c>
      <c r="CY433" s="36">
        <v>59.203574847248987</v>
      </c>
      <c r="CZ433" s="36">
        <v>58.69191339512011</v>
      </c>
      <c r="DA433" s="36">
        <v>10.953383702670138</v>
      </c>
      <c r="DB433" s="36">
        <f ca="1"/>
        <v>65.143552347997613</v>
      </c>
      <c r="DC433" s="36">
        <f ca="1"/>
        <v>60.895679856173707</v>
      </c>
      <c r="DD433" s="36">
        <v>53.100162214873599</v>
      </c>
      <c r="DE433" s="36">
        <f ca="1"/>
        <v>65.532272324955713</v>
      </c>
      <c r="DF433" s="36">
        <v>58.611992069390055</v>
      </c>
    </row>
    <row r="434" spans="1:110" x14ac:dyDescent="0.25">
      <c r="A434" s="45">
        <v>51.3</v>
      </c>
      <c r="B434" s="47" t="b">
        <v>1</v>
      </c>
      <c r="U434" s="36"/>
      <c r="V434" s="36"/>
      <c r="W434" s="9"/>
      <c r="X434" s="8"/>
      <c r="Y434" s="8"/>
      <c r="Z434" s="8"/>
      <c r="AA434" s="8"/>
      <c r="AB434" s="8"/>
      <c r="AC434" s="8"/>
      <c r="AD434" s="8"/>
      <c r="AE434" s="8"/>
      <c r="AG434" s="36"/>
      <c r="AH434" s="36"/>
      <c r="AI434" s="9"/>
      <c r="AJ434" s="8"/>
      <c r="AK434" s="8"/>
      <c r="AL434" s="8"/>
      <c r="AM434" s="8"/>
      <c r="AN434" s="8"/>
      <c r="AO434" s="8"/>
      <c r="AP434" s="8"/>
      <c r="AQ434" s="8"/>
      <c r="AS434" s="36"/>
      <c r="AT434" s="36"/>
      <c r="AU434" s="9"/>
      <c r="AV434" s="8"/>
      <c r="AW434" s="8"/>
      <c r="AX434" s="8"/>
      <c r="AY434" s="8"/>
      <c r="AZ434" s="8"/>
      <c r="BA434" s="8"/>
      <c r="BB434" s="8"/>
      <c r="BC434" s="8"/>
      <c r="CW434" s="8">
        <v>0.14668715846994534</v>
      </c>
      <c r="CX434" s="36">
        <v>57.5</v>
      </c>
      <c r="CY434" s="36">
        <v>59.217746415485301</v>
      </c>
      <c r="CZ434" s="36">
        <v>58.704758203524662</v>
      </c>
      <c r="DA434" s="36">
        <v>10.981084756138621</v>
      </c>
      <c r="DB434" s="36">
        <f ca="1"/>
        <v>65.162108434038842</v>
      </c>
      <c r="DC434" s="36">
        <f ca="1"/>
        <v>60.907611481189925</v>
      </c>
      <c r="DD434" s="36">
        <v>53.119815705184294</v>
      </c>
      <c r="DE434" s="36">
        <f ca="1"/>
        <v>65.544238804111785</v>
      </c>
      <c r="DF434" s="36">
        <v>58.628414954223231</v>
      </c>
    </row>
    <row r="435" spans="1:110" x14ac:dyDescent="0.25">
      <c r="A435" s="45">
        <v>58</v>
      </c>
      <c r="B435" s="47" t="b">
        <v>1</v>
      </c>
      <c r="U435" s="36"/>
      <c r="V435" s="36"/>
      <c r="W435" s="9"/>
      <c r="X435" s="8"/>
      <c r="Y435" s="8"/>
      <c r="Z435" s="8"/>
      <c r="AA435" s="8"/>
      <c r="AB435" s="8"/>
      <c r="AC435" s="8"/>
      <c r="AD435" s="8"/>
      <c r="AE435" s="8"/>
      <c r="AG435" s="36"/>
      <c r="AH435" s="36"/>
      <c r="AI435" s="9"/>
      <c r="AJ435" s="8"/>
      <c r="AK435" s="8"/>
      <c r="AL435" s="8"/>
      <c r="AM435" s="8"/>
      <c r="AN435" s="8"/>
      <c r="AO435" s="8"/>
      <c r="AP435" s="8"/>
      <c r="AQ435" s="8"/>
      <c r="AS435" s="36"/>
      <c r="AT435" s="36"/>
      <c r="AU435" s="9"/>
      <c r="AV435" s="8"/>
      <c r="AW435" s="8"/>
      <c r="AX435" s="8"/>
      <c r="AY435" s="8"/>
      <c r="AZ435" s="8"/>
      <c r="BA435" s="8"/>
      <c r="BB435" s="8"/>
      <c r="BC435" s="8"/>
      <c r="CW435" s="8">
        <v>0.14702868852459017</v>
      </c>
      <c r="CX435" s="36">
        <v>57.5</v>
      </c>
      <c r="CY435" s="36">
        <v>59.231895860778238</v>
      </c>
      <c r="CZ435" s="36">
        <v>58.717585764688366</v>
      </c>
      <c r="DA435" s="36">
        <v>11.008796898900213</v>
      </c>
      <c r="DB435" s="36">
        <f ca="1"/>
        <v>65.180630438344295</v>
      </c>
      <c r="DC435" s="36">
        <f ca="1"/>
        <v>60.919526053166472</v>
      </c>
      <c r="DD435" s="36">
        <v>53.139446329281746</v>
      </c>
      <c r="DE435" s="36">
        <f ca="1"/>
        <v>65.556186085037865</v>
      </c>
      <c r="DF435" s="36">
        <v>58.644815100648557</v>
      </c>
    </row>
    <row r="436" spans="1:110" x14ac:dyDescent="0.25">
      <c r="A436" s="45">
        <v>53.3</v>
      </c>
      <c r="B436" s="47" t="b">
        <v>1</v>
      </c>
      <c r="U436" s="36"/>
      <c r="V436" s="36"/>
      <c r="W436" s="9"/>
      <c r="X436" s="8"/>
      <c r="Y436" s="8"/>
      <c r="Z436" s="8"/>
      <c r="AA436" s="8"/>
      <c r="AB436" s="8"/>
      <c r="AC436" s="8"/>
      <c r="AD436" s="8"/>
      <c r="AE436" s="8"/>
      <c r="AG436" s="36"/>
      <c r="AH436" s="36"/>
      <c r="AI436" s="9"/>
      <c r="AJ436" s="8"/>
      <c r="AK436" s="8"/>
      <c r="AL436" s="8"/>
      <c r="AM436" s="8"/>
      <c r="AN436" s="8"/>
      <c r="AO436" s="8"/>
      <c r="AP436" s="8"/>
      <c r="AQ436" s="8"/>
      <c r="AS436" s="36"/>
      <c r="AT436" s="36"/>
      <c r="AU436" s="9"/>
      <c r="AV436" s="8"/>
      <c r="AW436" s="8"/>
      <c r="AX436" s="8"/>
      <c r="AY436" s="8"/>
      <c r="AZ436" s="8"/>
      <c r="BA436" s="8"/>
      <c r="BB436" s="8"/>
      <c r="BC436" s="8"/>
      <c r="CW436" s="8">
        <v>0.14737021857923496</v>
      </c>
      <c r="CX436" s="36">
        <v>57.6</v>
      </c>
      <c r="CY436" s="36">
        <v>59.246023283225867</v>
      </c>
      <c r="CZ436" s="36">
        <v>58.730396156853963</v>
      </c>
      <c r="DA436" s="36">
        <v>11.036520139837016</v>
      </c>
      <c r="DB436" s="36">
        <f ca="1"/>
        <v>65.199118514128529</v>
      </c>
      <c r="DC436" s="36">
        <f ca="1"/>
        <v>60.93142364911597</v>
      </c>
      <c r="DD436" s="36">
        <v>53.159054166793069</v>
      </c>
      <c r="DE436" s="36">
        <f ca="1"/>
        <v>65.568114250945669</v>
      </c>
      <c r="DF436" s="36">
        <v>58.661192601756547</v>
      </c>
    </row>
    <row r="437" spans="1:110" x14ac:dyDescent="0.25">
      <c r="A437" s="45">
        <v>52.8</v>
      </c>
      <c r="B437" s="47" t="b">
        <v>1</v>
      </c>
      <c r="U437" s="36"/>
      <c r="V437" s="36"/>
      <c r="W437" s="9"/>
      <c r="X437" s="8"/>
      <c r="Y437" s="8"/>
      <c r="Z437" s="8"/>
      <c r="AA437" s="8"/>
      <c r="AB437" s="8"/>
      <c r="AC437" s="8"/>
      <c r="AD437" s="8"/>
      <c r="AE437" s="8"/>
      <c r="AG437" s="36"/>
      <c r="AH437" s="36"/>
      <c r="AI437" s="9"/>
      <c r="AJ437" s="8"/>
      <c r="AK437" s="8"/>
      <c r="AL437" s="8"/>
      <c r="AM437" s="8"/>
      <c r="AN437" s="8"/>
      <c r="AO437" s="8"/>
      <c r="AP437" s="8"/>
      <c r="AQ437" s="8"/>
      <c r="AS437" s="36"/>
      <c r="AT437" s="36"/>
      <c r="AU437" s="9"/>
      <c r="AV437" s="8"/>
      <c r="AW437" s="8"/>
      <c r="AX437" s="8"/>
      <c r="AY437" s="8"/>
      <c r="AZ437" s="8"/>
      <c r="BA437" s="8"/>
      <c r="BB437" s="8"/>
      <c r="BC437" s="8"/>
      <c r="CW437" s="8">
        <v>0.14771174863387979</v>
      </c>
      <c r="CX437" s="36">
        <v>57.6</v>
      </c>
      <c r="CY437" s="36">
        <v>59.260128782265632</v>
      </c>
      <c r="CZ437" s="36">
        <v>58.74318945775893</v>
      </c>
      <c r="DA437" s="36">
        <v>11.06425448784181</v>
      </c>
      <c r="DB437" s="36">
        <f ca="1"/>
        <v>65.21757281358434</v>
      </c>
      <c r="DC437" s="36">
        <f ca="1"/>
        <v>60.943304345549954</v>
      </c>
      <c r="DD437" s="36">
        <v>53.17863929688432</v>
      </c>
      <c r="DE437" s="36">
        <f ca="1"/>
        <v>65.58002338450585</v>
      </c>
      <c r="DF437" s="36">
        <v>58.677547550056531</v>
      </c>
    </row>
    <row r="438" spans="1:110" x14ac:dyDescent="0.25">
      <c r="A438" s="45">
        <v>52.3</v>
      </c>
      <c r="B438" s="47" t="b">
        <v>1</v>
      </c>
      <c r="U438" s="36"/>
      <c r="V438" s="36"/>
      <c r="W438" s="9"/>
      <c r="X438" s="8"/>
      <c r="Y438" s="8"/>
      <c r="Z438" s="8"/>
      <c r="AA438" s="8"/>
      <c r="AB438" s="8"/>
      <c r="AC438" s="8"/>
      <c r="AD438" s="8"/>
      <c r="AE438" s="8"/>
      <c r="AG438" s="36"/>
      <c r="AH438" s="36"/>
      <c r="AI438" s="9"/>
      <c r="AJ438" s="8"/>
      <c r="AK438" s="8"/>
      <c r="AL438" s="8"/>
      <c r="AM438" s="8"/>
      <c r="AN438" s="8"/>
      <c r="AO438" s="8"/>
      <c r="AP438" s="8"/>
      <c r="AQ438" s="8"/>
      <c r="AS438" s="36"/>
      <c r="AT438" s="36"/>
      <c r="AU438" s="9"/>
      <c r="AV438" s="8"/>
      <c r="AW438" s="8"/>
      <c r="AX438" s="8"/>
      <c r="AY438" s="8"/>
      <c r="AZ438" s="8"/>
      <c r="BA438" s="8"/>
      <c r="BB438" s="8"/>
      <c r="BC438" s="8"/>
      <c r="CW438" s="8">
        <v>0.14805327868852458</v>
      </c>
      <c r="CX438" s="36">
        <v>57.6</v>
      </c>
      <c r="CY438" s="36">
        <v>59.274212456680843</v>
      </c>
      <c r="CZ438" s="36">
        <v>58.755965744640655</v>
      </c>
      <c r="DA438" s="36">
        <v>11.091999951818035</v>
      </c>
      <c r="DB438" s="36">
        <f ca="1"/>
        <v>65.235993487891903</v>
      </c>
      <c r="DC438" s="36">
        <f ca="1"/>
        <v>60.955168218483266</v>
      </c>
      <c r="DD438" s="36">
        <v>53.198201798264165</v>
      </c>
      <c r="DE438" s="36">
        <f ca="1"/>
        <v>65.591913567852671</v>
      </c>
      <c r="DF438" s="36">
        <v>58.693880037481605</v>
      </c>
    </row>
    <row r="439" spans="1:110" x14ac:dyDescent="0.25">
      <c r="A439" s="45">
        <v>52</v>
      </c>
      <c r="B439" s="47" t="b">
        <v>1</v>
      </c>
      <c r="U439" s="36"/>
      <c r="V439" s="36"/>
      <c r="W439" s="9"/>
      <c r="X439" s="8"/>
      <c r="Y439" s="8"/>
      <c r="Z439" s="8"/>
      <c r="AA439" s="8"/>
      <c r="AB439" s="8"/>
      <c r="AC439" s="8"/>
      <c r="AD439" s="8"/>
      <c r="AE439" s="8"/>
      <c r="AG439" s="36"/>
      <c r="AH439" s="36"/>
      <c r="AI439" s="9"/>
      <c r="AJ439" s="8"/>
      <c r="AK439" s="8"/>
      <c r="AL439" s="8"/>
      <c r="AM439" s="8"/>
      <c r="AN439" s="8"/>
      <c r="AO439" s="8"/>
      <c r="AP439" s="8"/>
      <c r="AQ439" s="8"/>
      <c r="AS439" s="36"/>
      <c r="AT439" s="36"/>
      <c r="AU439" s="9"/>
      <c r="AV439" s="8"/>
      <c r="AW439" s="8"/>
      <c r="AX439" s="8"/>
      <c r="AY439" s="8"/>
      <c r="AZ439" s="8"/>
      <c r="BA439" s="8"/>
      <c r="BB439" s="8"/>
      <c r="BC439" s="8"/>
      <c r="CW439" s="8">
        <v>0.1483948087431694</v>
      </c>
      <c r="CX439" s="36">
        <v>57.6</v>
      </c>
      <c r="CY439" s="36">
        <v>59.288274404606064</v>
      </c>
      <c r="CZ439" s="36">
        <v>58.768725094240132</v>
      </c>
      <c r="DA439" s="36">
        <v>11.119756540679884</v>
      </c>
      <c r="DB439" s="36">
        <f ca="1"/>
        <v>65.254380687227894</v>
      </c>
      <c r="DC439" s="36">
        <f ca="1"/>
        <v>60.967015343438476</v>
      </c>
      <c r="DD439" s="36">
        <v>53.217741749187667</v>
      </c>
      <c r="DE439" s="36">
        <f ca="1"/>
        <v>65.603784882588869</v>
      </c>
      <c r="DF439" s="36">
        <v>58.710190155393548</v>
      </c>
    </row>
    <row r="440" spans="1:110" x14ac:dyDescent="0.25">
      <c r="A440" s="45">
        <v>51.7</v>
      </c>
      <c r="B440" s="47" t="b">
        <v>1</v>
      </c>
      <c r="U440" s="36"/>
      <c r="V440" s="36"/>
      <c r="W440" s="9"/>
      <c r="X440" s="8"/>
      <c r="Y440" s="8"/>
      <c r="Z440" s="8"/>
      <c r="AA440" s="8"/>
      <c r="AB440" s="8"/>
      <c r="AC440" s="8"/>
      <c r="AD440" s="8"/>
      <c r="AE440" s="8"/>
      <c r="AG440" s="36"/>
      <c r="AH440" s="36"/>
      <c r="AI440" s="9"/>
      <c r="AJ440" s="8"/>
      <c r="AK440" s="8"/>
      <c r="AL440" s="8"/>
      <c r="AM440" s="8"/>
      <c r="AN440" s="8"/>
      <c r="AO440" s="8"/>
      <c r="AP440" s="8"/>
      <c r="AQ440" s="8"/>
      <c r="AS440" s="36"/>
      <c r="AT440" s="36"/>
      <c r="AU440" s="9"/>
      <c r="AV440" s="8"/>
      <c r="AW440" s="8"/>
      <c r="AX440" s="8"/>
      <c r="AY440" s="8"/>
      <c r="AZ440" s="8"/>
      <c r="BA440" s="8"/>
      <c r="BB440" s="8"/>
      <c r="BC440" s="8"/>
      <c r="CW440" s="8">
        <v>0.1487363387978142</v>
      </c>
      <c r="CX440" s="36">
        <v>57.6</v>
      </c>
      <c r="CY440" s="36">
        <v>59.302314723533165</v>
      </c>
      <c r="CZ440" s="36">
        <v>58.781467582807053</v>
      </c>
      <c r="DA440" s="36">
        <v>11.147524263352235</v>
      </c>
      <c r="DB440" s="36">
        <f ca="1"/>
        <v>65.272734560774438</v>
      </c>
      <c r="DC440" s="36">
        <f ca="1"/>
        <v>60.97884579545029</v>
      </c>
      <c r="DD440" s="36">
        <v>53.237259227459845</v>
      </c>
      <c r="DE440" s="36">
        <f ca="1"/>
        <v>65.61563740979021</v>
      </c>
      <c r="DF440" s="36">
        <v>58.726477994587768</v>
      </c>
    </row>
    <row r="441" spans="1:110" x14ac:dyDescent="0.25">
      <c r="A441" s="45">
        <v>51.5</v>
      </c>
      <c r="B441" s="47" t="b">
        <v>1</v>
      </c>
      <c r="U441" s="36"/>
      <c r="V441" s="36"/>
      <c r="W441" s="9"/>
      <c r="X441" s="8"/>
      <c r="Y441" s="8"/>
      <c r="Z441" s="8"/>
      <c r="AA441" s="8"/>
      <c r="AB441" s="8"/>
      <c r="AC441" s="8"/>
      <c r="AD441" s="8"/>
      <c r="AE441" s="8"/>
      <c r="AG441" s="36"/>
      <c r="AH441" s="36"/>
      <c r="AI441" s="9"/>
      <c r="AJ441" s="8"/>
      <c r="AK441" s="8"/>
      <c r="AL441" s="8"/>
      <c r="AM441" s="8"/>
      <c r="AN441" s="8"/>
      <c r="AO441" s="8"/>
      <c r="AP441" s="8"/>
      <c r="AQ441" s="8"/>
      <c r="AS441" s="36"/>
      <c r="AT441" s="36"/>
      <c r="AU441" s="9"/>
      <c r="AV441" s="8"/>
      <c r="AW441" s="8"/>
      <c r="AX441" s="8"/>
      <c r="AY441" s="8"/>
      <c r="AZ441" s="8"/>
      <c r="BA441" s="8"/>
      <c r="BB441" s="8"/>
      <c r="BC441" s="8"/>
      <c r="CW441" s="8">
        <v>0.14907786885245902</v>
      </c>
      <c r="CX441" s="36">
        <v>57.6</v>
      </c>
      <c r="CY441" s="36">
        <v>59.316333510316845</v>
      </c>
      <c r="CZ441" s="36">
        <v>58.7941932861035</v>
      </c>
      <c r="DA441" s="36">
        <v>11.175303128770739</v>
      </c>
      <c r="DB441" s="36">
        <f ca="1"/>
        <v>65.291055256728029</v>
      </c>
      <c r="DC441" s="36">
        <f ca="1"/>
        <v>60.990659649069791</v>
      </c>
      <c r="DD441" s="36">
        <v>53.256754310439362</v>
      </c>
      <c r="DE441" s="36">
        <f ca="1"/>
        <v>65.627471230010215</v>
      </c>
      <c r="DF441" s="36">
        <v>58.742743645298063</v>
      </c>
    </row>
    <row r="442" spans="1:110" x14ac:dyDescent="0.25">
      <c r="A442" s="45">
        <v>51</v>
      </c>
      <c r="B442" s="47" t="b">
        <v>1</v>
      </c>
      <c r="U442" s="36"/>
      <c r="V442" s="36"/>
      <c r="W442" s="9"/>
      <c r="X442" s="8"/>
      <c r="Y442" s="8"/>
      <c r="Z442" s="8"/>
      <c r="AA442" s="8"/>
      <c r="AB442" s="8"/>
      <c r="AC442" s="8"/>
      <c r="AD442" s="8"/>
      <c r="AE442" s="8"/>
      <c r="AG442" s="36"/>
      <c r="AH442" s="36"/>
      <c r="AI442" s="9"/>
      <c r="AJ442" s="8"/>
      <c r="AK442" s="8"/>
      <c r="AL442" s="8"/>
      <c r="AM442" s="8"/>
      <c r="AN442" s="8"/>
      <c r="AO442" s="8"/>
      <c r="AP442" s="8"/>
      <c r="AQ442" s="8"/>
      <c r="AS442" s="36"/>
      <c r="AT442" s="36"/>
      <c r="AU442" s="9"/>
      <c r="AV442" s="8"/>
      <c r="AW442" s="8"/>
      <c r="AX442" s="8"/>
      <c r="AY442" s="8"/>
      <c r="AZ442" s="8"/>
      <c r="BA442" s="8"/>
      <c r="BB442" s="8"/>
      <c r="BC442" s="8"/>
      <c r="CW442" s="8">
        <v>0.14941939890710382</v>
      </c>
      <c r="CX442" s="36">
        <v>57.6</v>
      </c>
      <c r="CY442" s="36">
        <v>59.330330861180549</v>
      </c>
      <c r="CZ442" s="36">
        <v>58.806902279408675</v>
      </c>
      <c r="DA442" s="36">
        <v>11.203093145881803</v>
      </c>
      <c r="DB442" s="36">
        <f ca="1"/>
        <v>65.309342922308275</v>
      </c>
      <c r="DC442" s="36">
        <f ca="1"/>
        <v>61.002456978368762</v>
      </c>
      <c r="DD442" s="36">
        <v>53.276227075042058</v>
      </c>
      <c r="DE442" s="36">
        <f ca="1"/>
        <v>65.639286423284673</v>
      </c>
      <c r="DF442" s="36">
        <v>58.758987197201456</v>
      </c>
    </row>
    <row r="443" spans="1:110" x14ac:dyDescent="0.25">
      <c r="A443" s="45">
        <v>54</v>
      </c>
      <c r="B443" s="47" t="b">
        <v>1</v>
      </c>
      <c r="U443" s="36"/>
      <c r="V443" s="36"/>
      <c r="W443" s="9"/>
      <c r="X443" s="8"/>
      <c r="Y443" s="8"/>
      <c r="Z443" s="8"/>
      <c r="AA443" s="8"/>
      <c r="AB443" s="8"/>
      <c r="AC443" s="8"/>
      <c r="AD443" s="8"/>
      <c r="AE443" s="8"/>
      <c r="AG443" s="36"/>
      <c r="AH443" s="36"/>
      <c r="AI443" s="9"/>
      <c r="AJ443" s="8"/>
      <c r="AK443" s="8"/>
      <c r="AL443" s="8"/>
      <c r="AM443" s="8"/>
      <c r="AN443" s="8"/>
      <c r="AO443" s="8"/>
      <c r="AP443" s="8"/>
      <c r="AQ443" s="8"/>
      <c r="AS443" s="36"/>
      <c r="AT443" s="36"/>
      <c r="AU443" s="9"/>
      <c r="AV443" s="8"/>
      <c r="AW443" s="8"/>
      <c r="AX443" s="8"/>
      <c r="AY443" s="8"/>
      <c r="AZ443" s="8"/>
      <c r="BA443" s="8"/>
      <c r="BB443" s="8"/>
      <c r="BC443" s="8"/>
      <c r="CW443" s="8">
        <v>0.14976092896174864</v>
      </c>
      <c r="CX443" s="36">
        <v>57.7</v>
      </c>
      <c r="CY443" s="36">
        <v>59.344306871721756</v>
      </c>
      <c r="CZ443" s="36">
        <v>58.81959463752284</v>
      </c>
      <c r="DA443" s="36">
        <v>11.230894323642621</v>
      </c>
      <c r="DB443" s="36">
        <f ca="1"/>
        <v>65.327597703766571</v>
      </c>
      <c r="DC443" s="36">
        <f ca="1"/>
        <v>61.014237856943893</v>
      </c>
      <c r="DD443" s="36">
        <v>53.295677597744501</v>
      </c>
      <c r="DE443" s="36">
        <f ca="1"/>
        <v>65.651083069136178</v>
      </c>
      <c r="DF443" s="36">
        <v>58.775208739422823</v>
      </c>
    </row>
    <row r="444" spans="1:110" x14ac:dyDescent="0.25">
      <c r="A444" s="45">
        <v>49.9</v>
      </c>
      <c r="B444" s="47" t="b">
        <v>1</v>
      </c>
      <c r="U444" s="36"/>
      <c r="V444" s="36"/>
      <c r="W444" s="9"/>
      <c r="X444" s="8"/>
      <c r="Y444" s="8"/>
      <c r="Z444" s="8"/>
      <c r="AA444" s="8"/>
      <c r="AB444" s="8"/>
      <c r="AC444" s="8"/>
      <c r="AD444" s="8"/>
      <c r="AE444" s="8"/>
      <c r="AG444" s="36"/>
      <c r="AH444" s="36"/>
      <c r="AI444" s="9"/>
      <c r="AJ444" s="8"/>
      <c r="AK444" s="8"/>
      <c r="AL444" s="8"/>
      <c r="AM444" s="8"/>
      <c r="AN444" s="8"/>
      <c r="AO444" s="8"/>
      <c r="AP444" s="8"/>
      <c r="AQ444" s="8"/>
      <c r="AS444" s="36"/>
      <c r="AT444" s="36"/>
      <c r="AU444" s="9"/>
      <c r="AV444" s="8"/>
      <c r="AW444" s="8"/>
      <c r="AX444" s="8"/>
      <c r="AY444" s="8"/>
      <c r="AZ444" s="8"/>
      <c r="BA444" s="8"/>
      <c r="BB444" s="8"/>
      <c r="BC444" s="8"/>
      <c r="CW444" s="8">
        <v>0.15010245901639344</v>
      </c>
      <c r="CX444" s="36">
        <v>57.7</v>
      </c>
      <c r="CY444" s="36">
        <v>59.358261636917838</v>
      </c>
      <c r="CZ444" s="36">
        <v>58.832270434771772</v>
      </c>
      <c r="DA444" s="36">
        <v>11.258706671021148</v>
      </c>
      <c r="DB444" s="36">
        <f ca="1"/>
        <v>65.345819746394753</v>
      </c>
      <c r="DC444" s="36">
        <f ca="1"/>
        <v>61.026002357920923</v>
      </c>
      <c r="DD444" s="36">
        <v>53.315105954587509</v>
      </c>
      <c r="DE444" s="36">
        <f ca="1"/>
        <v>65.662861246578629</v>
      </c>
      <c r="DF444" s="36">
        <v>58.791408360539705</v>
      </c>
    </row>
    <row r="445" spans="1:110" x14ac:dyDescent="0.25">
      <c r="A445" s="45">
        <v>49.4</v>
      </c>
      <c r="B445" s="47" t="b">
        <v>1</v>
      </c>
      <c r="U445" s="36"/>
      <c r="V445" s="36"/>
      <c r="W445" s="9"/>
      <c r="X445" s="8"/>
      <c r="Y445" s="8"/>
      <c r="Z445" s="8"/>
      <c r="AA445" s="8"/>
      <c r="AB445" s="8"/>
      <c r="AC445" s="8"/>
      <c r="AD445" s="8"/>
      <c r="AE445" s="8"/>
      <c r="AG445" s="36"/>
      <c r="AH445" s="36"/>
      <c r="AI445" s="9"/>
      <c r="AJ445" s="8"/>
      <c r="AK445" s="8"/>
      <c r="AL445" s="8"/>
      <c r="AM445" s="8"/>
      <c r="AN445" s="8"/>
      <c r="AO445" s="8"/>
      <c r="AP445" s="8"/>
      <c r="AQ445" s="8"/>
      <c r="AS445" s="36"/>
      <c r="AT445" s="36"/>
      <c r="AU445" s="9"/>
      <c r="AV445" s="8"/>
      <c r="AW445" s="8"/>
      <c r="AX445" s="8"/>
      <c r="AY445" s="8"/>
      <c r="AZ445" s="8"/>
      <c r="BA445" s="8"/>
      <c r="BB445" s="8"/>
      <c r="BC445" s="8"/>
      <c r="CW445" s="8">
        <v>0.15044398907103826</v>
      </c>
      <c r="CX445" s="36">
        <v>57.7</v>
      </c>
      <c r="CY445" s="36">
        <v>59.372195251131288</v>
      </c>
      <c r="CZ445" s="36">
        <v>58.844929745010639</v>
      </c>
      <c r="DA445" s="36">
        <v>11.286530196996198</v>
      </c>
      <c r="DB445" s="36">
        <f ca="1"/>
        <v>65.364009194533494</v>
      </c>
      <c r="DC445" s="36">
        <f ca="1"/>
        <v>61.037750553958773</v>
      </c>
      <c r="DD445" s="36">
        <v>53.334512221179587</v>
      </c>
      <c r="DE445" s="36">
        <f ca="1"/>
        <v>65.674621034121614</v>
      </c>
      <c r="DF445" s="36">
        <v>58.807586148586793</v>
      </c>
    </row>
    <row r="446" spans="1:110" x14ac:dyDescent="0.25">
      <c r="A446" s="45">
        <v>48.7</v>
      </c>
      <c r="B446" s="47" t="b">
        <v>1</v>
      </c>
      <c r="U446" s="36"/>
      <c r="V446" s="36"/>
      <c r="W446" s="9"/>
      <c r="X446" s="8"/>
      <c r="Y446" s="8"/>
      <c r="Z446" s="8"/>
      <c r="AA446" s="8"/>
      <c r="AB446" s="8"/>
      <c r="AC446" s="8"/>
      <c r="AD446" s="8"/>
      <c r="AE446" s="8"/>
      <c r="AG446" s="36"/>
      <c r="AH446" s="36"/>
      <c r="AI446" s="9"/>
      <c r="AJ446" s="8"/>
      <c r="AK446" s="8"/>
      <c r="AL446" s="8"/>
      <c r="AM446" s="8"/>
      <c r="AN446" s="8"/>
      <c r="AO446" s="8"/>
      <c r="AP446" s="8"/>
      <c r="AQ446" s="8"/>
      <c r="AS446" s="36"/>
      <c r="AT446" s="36"/>
      <c r="AU446" s="9"/>
      <c r="AV446" s="8"/>
      <c r="AW446" s="8"/>
      <c r="AX446" s="8"/>
      <c r="AY446" s="8"/>
      <c r="AZ446" s="8"/>
      <c r="BA446" s="8"/>
      <c r="BB446" s="8"/>
      <c r="BC446" s="8"/>
      <c r="CW446" s="8">
        <v>0.15078551912568305</v>
      </c>
      <c r="CX446" s="36">
        <v>57.8</v>
      </c>
      <c r="CY446" s="36">
        <v>59.386107808115256</v>
      </c>
      <c r="CZ446" s="36">
        <v>58.857572641628366</v>
      </c>
      <c r="DA446" s="36">
        <v>11.31436491055738</v>
      </c>
      <c r="DB446" s="36">
        <f ca="1"/>
        <v>65.382166191580794</v>
      </c>
      <c r="DC446" s="36">
        <f ca="1"/>
        <v>61.049482517253665</v>
      </c>
      <c r="DD446" s="36">
        <v>53.353896472700384</v>
      </c>
      <c r="DE446" s="36">
        <f ca="1"/>
        <v>65.686362509774852</v>
      </c>
      <c r="DF446" s="36">
        <v>58.823742191060589</v>
      </c>
    </row>
    <row r="447" spans="1:110" x14ac:dyDescent="0.25">
      <c r="A447" s="45">
        <v>48.2</v>
      </c>
      <c r="B447" s="47" t="b">
        <v>1</v>
      </c>
      <c r="U447" s="36"/>
      <c r="V447" s="36"/>
      <c r="W447" s="9"/>
      <c r="X447" s="8"/>
      <c r="Y447" s="8"/>
      <c r="Z447" s="8"/>
      <c r="AA447" s="8"/>
      <c r="AB447" s="8"/>
      <c r="AC447" s="8"/>
      <c r="AD447" s="8"/>
      <c r="AE447" s="8"/>
      <c r="AG447" s="36"/>
      <c r="AH447" s="36"/>
      <c r="AI447" s="9"/>
      <c r="AJ447" s="8"/>
      <c r="AK447" s="8"/>
      <c r="AL447" s="8"/>
      <c r="AM447" s="8"/>
      <c r="AN447" s="8"/>
      <c r="AO447" s="8"/>
      <c r="AP447" s="8"/>
      <c r="AQ447" s="8"/>
      <c r="AS447" s="36"/>
      <c r="AT447" s="36"/>
      <c r="AU447" s="9"/>
      <c r="AV447" s="8"/>
      <c r="AW447" s="8"/>
      <c r="AX447" s="8"/>
      <c r="AY447" s="8"/>
      <c r="AZ447" s="8"/>
      <c r="BA447" s="8"/>
      <c r="BB447" s="8"/>
      <c r="BC447" s="8"/>
      <c r="CW447" s="8">
        <v>0.15112704918032788</v>
      </c>
      <c r="CX447" s="36">
        <v>57.8</v>
      </c>
      <c r="CY447" s="36">
        <v>59.39999940101886</v>
      </c>
      <c r="CZ447" s="36">
        <v>58.870199197551479</v>
      </c>
      <c r="DA447" s="36">
        <v>11.342210820705168</v>
      </c>
      <c r="DB447" s="36">
        <f ca="1"/>
        <v>65.400290880000199</v>
      </c>
      <c r="DC447" s="36">
        <f ca="1"/>
        <v>61.061198319543124</v>
      </c>
      <c r="DD447" s="36">
        <v>53.373258783904085</v>
      </c>
      <c r="DE447" s="36">
        <f ca="1"/>
        <v>65.698085751052446</v>
      </c>
      <c r="DF447" s="36">
        <v>58.839876574923927</v>
      </c>
    </row>
    <row r="448" spans="1:110" x14ac:dyDescent="0.25">
      <c r="A448" s="45">
        <v>48</v>
      </c>
      <c r="B448" s="47" t="b">
        <v>1</v>
      </c>
      <c r="U448" s="36"/>
      <c r="V448" s="36"/>
      <c r="W448" s="9"/>
      <c r="X448" s="8"/>
      <c r="Y448" s="8"/>
      <c r="Z448" s="8"/>
      <c r="AA448" s="8"/>
      <c r="AB448" s="8"/>
      <c r="AC448" s="8"/>
      <c r="AD448" s="8"/>
      <c r="AE448" s="8"/>
      <c r="AG448" s="36"/>
      <c r="AH448" s="36"/>
      <c r="AI448" s="9"/>
      <c r="AJ448" s="8"/>
      <c r="AK448" s="8"/>
      <c r="AL448" s="8"/>
      <c r="AM448" s="8"/>
      <c r="AN448" s="8"/>
      <c r="AO448" s="8"/>
      <c r="AP448" s="8"/>
      <c r="AQ448" s="8"/>
      <c r="AS448" s="36"/>
      <c r="AT448" s="36"/>
      <c r="AU448" s="9"/>
      <c r="AV448" s="8"/>
      <c r="AW448" s="8"/>
      <c r="AX448" s="8"/>
      <c r="AY448" s="8"/>
      <c r="AZ448" s="8"/>
      <c r="BA448" s="8"/>
      <c r="BB448" s="8"/>
      <c r="BC448" s="8"/>
      <c r="CW448" s="8">
        <v>0.15146857923497267</v>
      </c>
      <c r="CX448" s="36">
        <v>57.9</v>
      </c>
      <c r="CY448" s="36">
        <v>59.413870122392439</v>
      </c>
      <c r="CZ448" s="36">
        <v>58.882809485248004</v>
      </c>
      <c r="DA448" s="36">
        <v>11.370067936450916</v>
      </c>
      <c r="DB448" s="36">
        <f ca="1"/>
        <v>65.418383401329109</v>
      </c>
      <c r="DC448" s="36">
        <f ca="1"/>
        <v>61.072898032109947</v>
      </c>
      <c r="DD448" s="36">
        <v>53.392599229122766</v>
      </c>
      <c r="DE448" s="36">
        <f ca="1"/>
        <v>65.709790834977198</v>
      </c>
      <c r="DF448" s="36">
        <v>58.855989386610375</v>
      </c>
    </row>
    <row r="449" spans="1:110" x14ac:dyDescent="0.25">
      <c r="A449" s="45">
        <v>47.7</v>
      </c>
      <c r="B449" s="47" t="b">
        <v>1</v>
      </c>
      <c r="U449" s="36"/>
      <c r="V449" s="36"/>
      <c r="W449" s="9"/>
      <c r="X449" s="8"/>
      <c r="Y449" s="8"/>
      <c r="Z449" s="8"/>
      <c r="AA449" s="8"/>
      <c r="AB449" s="8"/>
      <c r="AC449" s="8"/>
      <c r="AD449" s="8"/>
      <c r="AE449" s="8"/>
      <c r="AG449" s="36"/>
      <c r="AH449" s="36"/>
      <c r="AI449" s="9"/>
      <c r="AJ449" s="8"/>
      <c r="AK449" s="8"/>
      <c r="AL449" s="8"/>
      <c r="AM449" s="8"/>
      <c r="AN449" s="8"/>
      <c r="AO449" s="8"/>
      <c r="AP449" s="8"/>
      <c r="AQ449" s="8"/>
      <c r="AS449" s="36"/>
      <c r="AT449" s="36"/>
      <c r="AU449" s="9"/>
      <c r="AV449" s="8"/>
      <c r="AW449" s="8"/>
      <c r="AX449" s="8"/>
      <c r="AY449" s="8"/>
      <c r="AZ449" s="8"/>
      <c r="BA449" s="8"/>
      <c r="BB449" s="8"/>
      <c r="BC449" s="8"/>
      <c r="CW449" s="8">
        <v>0.1518101092896175</v>
      </c>
      <c r="CX449" s="36">
        <v>57.9</v>
      </c>
      <c r="CY449" s="36">
        <v>59.427720064192968</v>
      </c>
      <c r="CZ449" s="36">
        <v>58.895403576731972</v>
      </c>
      <c r="DA449" s="36">
        <v>11.397936266816821</v>
      </c>
      <c r="DB449" s="36">
        <f ca="1"/>
        <v>65.436443896186773</v>
      </c>
      <c r="DC449" s="36">
        <f ca="1"/>
        <v>61.084581725786194</v>
      </c>
      <c r="DD449" s="36">
        <v>53.411917882269734</v>
      </c>
      <c r="DE449" s="36">
        <f ca="1"/>
        <v>65.72147783808488</v>
      </c>
      <c r="DF449" s="36">
        <v>58.872080712028762</v>
      </c>
    </row>
    <row r="450" spans="1:110" x14ac:dyDescent="0.25">
      <c r="A450" s="45">
        <v>47.8</v>
      </c>
      <c r="B450" s="47" t="b">
        <v>1</v>
      </c>
      <c r="U450" s="36"/>
      <c r="V450" s="36"/>
      <c r="W450" s="9"/>
      <c r="X450" s="8"/>
      <c r="Y450" s="8"/>
      <c r="Z450" s="8"/>
      <c r="AA450" s="8"/>
      <c r="AB450" s="8"/>
      <c r="AC450" s="8"/>
      <c r="AD450" s="8"/>
      <c r="AE450" s="8"/>
      <c r="AG450" s="36"/>
      <c r="AH450" s="36"/>
      <c r="AI450" s="9"/>
      <c r="AJ450" s="8"/>
      <c r="AK450" s="8"/>
      <c r="AL450" s="8"/>
      <c r="AM450" s="8"/>
      <c r="AN450" s="8"/>
      <c r="AO450" s="8"/>
      <c r="AP450" s="8"/>
      <c r="AQ450" s="8"/>
      <c r="AS450" s="36"/>
      <c r="AT450" s="36"/>
      <c r="AU450" s="9"/>
      <c r="AV450" s="8"/>
      <c r="AW450" s="8"/>
      <c r="AX450" s="8"/>
      <c r="AY450" s="8"/>
      <c r="AZ450" s="8"/>
      <c r="BA450" s="8"/>
      <c r="BB450" s="8"/>
      <c r="BC450" s="8"/>
      <c r="CW450" s="8">
        <v>0.15215163934426229</v>
      </c>
      <c r="CX450" s="36">
        <v>57.9</v>
      </c>
      <c r="CY450" s="36">
        <v>59.441549317789026</v>
      </c>
      <c r="CZ450" s="36">
        <v>58.907981543566613</v>
      </c>
      <c r="DA450" s="36">
        <v>11.425815820836023</v>
      </c>
      <c r="DB450" s="36">
        <f ca="1"/>
        <v>65.454472504282464</v>
      </c>
      <c r="DC450" s="36">
        <f ca="1"/>
        <v>61.096249470957083</v>
      </c>
      <c r="DD450" s="36">
        <v>53.431214816842818</v>
      </c>
      <c r="DE450" s="36">
        <f ca="1"/>
        <v>65.733146836428375</v>
      </c>
      <c r="DF450" s="36">
        <v>58.888150636567502</v>
      </c>
    </row>
    <row r="451" spans="1:110" x14ac:dyDescent="0.25">
      <c r="A451" s="45">
        <v>47.9</v>
      </c>
      <c r="B451" s="47" t="b">
        <v>1</v>
      </c>
      <c r="U451" s="36"/>
      <c r="V451" s="36"/>
      <c r="W451" s="9"/>
      <c r="X451" s="8"/>
      <c r="Y451" s="8"/>
      <c r="Z451" s="8"/>
      <c r="AA451" s="8"/>
      <c r="AB451" s="8"/>
      <c r="AC451" s="8"/>
      <c r="AD451" s="8"/>
      <c r="AE451" s="8"/>
      <c r="AG451" s="36"/>
      <c r="AH451" s="36"/>
      <c r="AI451" s="9"/>
      <c r="AJ451" s="8"/>
      <c r="AK451" s="8"/>
      <c r="AL451" s="8"/>
      <c r="AM451" s="8"/>
      <c r="AN451" s="8"/>
      <c r="AO451" s="8"/>
      <c r="AP451" s="8"/>
      <c r="AQ451" s="8"/>
      <c r="AS451" s="36"/>
      <c r="AT451" s="36"/>
      <c r="AU451" s="9"/>
      <c r="AV451" s="8"/>
      <c r="AW451" s="8"/>
      <c r="AX451" s="8"/>
      <c r="AY451" s="8"/>
      <c r="AZ451" s="8"/>
      <c r="BA451" s="8"/>
      <c r="BB451" s="8"/>
      <c r="BC451" s="8"/>
      <c r="CW451" s="8">
        <v>0.15249316939890711</v>
      </c>
      <c r="CX451" s="36">
        <v>57.9</v>
      </c>
      <c r="CY451" s="36">
        <v>59.455357973965953</v>
      </c>
      <c r="CZ451" s="36">
        <v>58.920543456868799</v>
      </c>
      <c r="DA451" s="36">
        <v>11.453706607552549</v>
      </c>
      <c r="DB451" s="36">
        <f ca="1"/>
        <v>65.472469364423304</v>
      </c>
      <c r="DC451" s="36">
        <f ca="1"/>
        <v>61.107901337564812</v>
      </c>
      <c r="DD451" s="36">
        <v>53.450490105927635</v>
      </c>
      <c r="DE451" s="36">
        <f ca="1"/>
        <v>65.744797905581834</v>
      </c>
      <c r="DF451" s="36">
        <v>58.904199245098937</v>
      </c>
    </row>
    <row r="452" spans="1:110" x14ac:dyDescent="0.25">
      <c r="A452" s="45">
        <v>73.3</v>
      </c>
      <c r="B452" s="47" t="b">
        <v>1</v>
      </c>
      <c r="U452" s="36"/>
      <c r="V452" s="36"/>
      <c r="W452" s="9"/>
      <c r="X452" s="8"/>
      <c r="Y452" s="8"/>
      <c r="Z452" s="8"/>
      <c r="AA452" s="8"/>
      <c r="AB452" s="8"/>
      <c r="AC452" s="8"/>
      <c r="AD452" s="8"/>
      <c r="AE452" s="8"/>
      <c r="AG452" s="36"/>
      <c r="AH452" s="36"/>
      <c r="AI452" s="9"/>
      <c r="AJ452" s="8"/>
      <c r="AK452" s="8"/>
      <c r="AL452" s="8"/>
      <c r="AM452" s="8"/>
      <c r="AN452" s="8"/>
      <c r="AO452" s="8"/>
      <c r="AP452" s="8"/>
      <c r="AQ452" s="8"/>
      <c r="AS452" s="36"/>
      <c r="AT452" s="36"/>
      <c r="AU452" s="9"/>
      <c r="AV452" s="8"/>
      <c r="AW452" s="8"/>
      <c r="AX452" s="8"/>
      <c r="AY452" s="8"/>
      <c r="AZ452" s="8"/>
      <c r="BA452" s="8"/>
      <c r="BB452" s="8"/>
      <c r="BC452" s="8"/>
      <c r="CW452" s="8">
        <v>0.15283469945355191</v>
      </c>
      <c r="CX452" s="36">
        <v>57.9</v>
      </c>
      <c r="CY452" s="36">
        <v>59.469146122931093</v>
      </c>
      <c r="CZ452" s="36">
        <v>58.933089387312613</v>
      </c>
      <c r="DA452" s="36">
        <v>11.481608636021381</v>
      </c>
      <c r="DB452" s="36">
        <f ca="1"/>
        <v>65.490434614522187</v>
      </c>
      <c r="DC452" s="36">
        <f ca="1"/>
        <v>61.119537395112459</v>
      </c>
      <c r="DD452" s="36">
        <v>53.469743822200797</v>
      </c>
      <c r="DE452" s="36">
        <f ca="1"/>
        <v>65.756431120644791</v>
      </c>
      <c r="DF452" s="36">
        <v>58.920226621983637</v>
      </c>
    </row>
    <row r="453" spans="1:110" x14ac:dyDescent="0.25">
      <c r="A453" s="45">
        <v>73</v>
      </c>
      <c r="B453" s="47" t="b">
        <v>1</v>
      </c>
      <c r="U453" s="36"/>
      <c r="V453" s="36"/>
      <c r="W453" s="9"/>
      <c r="X453" s="8"/>
      <c r="Y453" s="8"/>
      <c r="Z453" s="8"/>
      <c r="AA453" s="8"/>
      <c r="AB453" s="8"/>
      <c r="AC453" s="8"/>
      <c r="AD453" s="8"/>
      <c r="AE453" s="8"/>
      <c r="AG453" s="36"/>
      <c r="AH453" s="36"/>
      <c r="AI453" s="9"/>
      <c r="AJ453" s="8"/>
      <c r="AK453" s="8"/>
      <c r="AL453" s="8"/>
      <c r="AM453" s="8"/>
      <c r="AN453" s="8"/>
      <c r="AO453" s="8"/>
      <c r="AP453" s="8"/>
      <c r="AQ453" s="8"/>
      <c r="AS453" s="36"/>
      <c r="AT453" s="36"/>
      <c r="AU453" s="9"/>
      <c r="AV453" s="8"/>
      <c r="AW453" s="8"/>
      <c r="AX453" s="8"/>
      <c r="AY453" s="8"/>
      <c r="AZ453" s="8"/>
      <c r="BA453" s="8"/>
      <c r="BB453" s="8"/>
      <c r="BC453" s="8"/>
      <c r="CW453" s="8">
        <v>0.15317622950819673</v>
      </c>
      <c r="CX453" s="36">
        <v>57.9</v>
      </c>
      <c r="CY453" s="36">
        <v>59.48291385431861</v>
      </c>
      <c r="CZ453" s="36">
        <v>58.945619405133243</v>
      </c>
      <c r="DA453" s="36">
        <v>11.509521915308458</v>
      </c>
      <c r="DB453" s="36">
        <f ca="1"/>
        <v>65.508368391605529</v>
      </c>
      <c r="DC453" s="36">
        <f ca="1"/>
        <v>61.131157712667658</v>
      </c>
      <c r="DD453" s="36">
        <v>53.48897603793317</v>
      </c>
      <c r="DE453" s="36">
        <f ca="1"/>
        <v>65.768046556246233</v>
      </c>
      <c r="DF453" s="36">
        <v>58.936232851074649</v>
      </c>
    </row>
    <row r="454" spans="1:110" x14ac:dyDescent="0.25">
      <c r="A454" s="45">
        <v>72.8</v>
      </c>
      <c r="B454" s="47" t="b">
        <v>1</v>
      </c>
      <c r="U454" s="36"/>
      <c r="V454" s="36"/>
      <c r="W454" s="9"/>
      <c r="X454" s="8"/>
      <c r="Y454" s="8"/>
      <c r="Z454" s="8"/>
      <c r="AA454" s="8"/>
      <c r="AB454" s="8"/>
      <c r="AC454" s="8"/>
      <c r="AD454" s="8"/>
      <c r="AE454" s="8"/>
      <c r="AG454" s="36"/>
      <c r="AH454" s="36"/>
      <c r="AI454" s="9"/>
      <c r="AJ454" s="8"/>
      <c r="AK454" s="8"/>
      <c r="AL454" s="8"/>
      <c r="AM454" s="8"/>
      <c r="AN454" s="8"/>
      <c r="AO454" s="8"/>
      <c r="AP454" s="8"/>
      <c r="AQ454" s="8"/>
      <c r="AS454" s="36"/>
      <c r="AT454" s="36"/>
      <c r="AU454" s="9"/>
      <c r="AV454" s="8"/>
      <c r="AW454" s="8"/>
      <c r="AX454" s="8"/>
      <c r="AY454" s="8"/>
      <c r="AZ454" s="8"/>
      <c r="BA454" s="8"/>
      <c r="BB454" s="8"/>
      <c r="BC454" s="8"/>
      <c r="CW454" s="8">
        <v>0.15351775956284153</v>
      </c>
      <c r="CX454" s="36">
        <v>57.9</v>
      </c>
      <c r="CY454" s="36">
        <v>59.496661257194532</v>
      </c>
      <c r="CZ454" s="36">
        <v>58.958133580130671</v>
      </c>
      <c r="DA454" s="36">
        <v>11.537446454490661</v>
      </c>
      <c r="DB454" s="36">
        <f ca="1"/>
        <v>65.52627083182098</v>
      </c>
      <c r="DC454" s="36">
        <f ca="1"/>
        <v>61.142762358866428</v>
      </c>
      <c r="DD454" s="36">
        <v>53.508186824992947</v>
      </c>
      <c r="DE454" s="36">
        <f ca="1"/>
        <v>65.779644286548518</v>
      </c>
      <c r="DF454" s="36">
        <v>58.95221801572167</v>
      </c>
    </row>
    <row r="455" spans="1:110" x14ac:dyDescent="0.25">
      <c r="A455" s="45">
        <v>72.7</v>
      </c>
      <c r="B455" s="47" t="b">
        <v>1</v>
      </c>
      <c r="U455" s="36"/>
      <c r="V455" s="36"/>
      <c r="W455" s="9"/>
      <c r="X455" s="8"/>
      <c r="Y455" s="8"/>
      <c r="Z455" s="8"/>
      <c r="AA455" s="8"/>
      <c r="AB455" s="8"/>
      <c r="AC455" s="8"/>
      <c r="AD455" s="8"/>
      <c r="AE455" s="8"/>
      <c r="AG455" s="36"/>
      <c r="AH455" s="36"/>
      <c r="AI455" s="9"/>
      <c r="AJ455" s="8"/>
      <c r="AK455" s="8"/>
      <c r="AL455" s="8"/>
      <c r="AM455" s="8"/>
      <c r="AN455" s="8"/>
      <c r="AO455" s="8"/>
      <c r="AP455" s="8"/>
      <c r="AQ455" s="8"/>
      <c r="AS455" s="36"/>
      <c r="AT455" s="36"/>
      <c r="AU455" s="9"/>
      <c r="AV455" s="8"/>
      <c r="AW455" s="8"/>
      <c r="AX455" s="8"/>
      <c r="AY455" s="8"/>
      <c r="AZ455" s="8"/>
      <c r="BA455" s="8"/>
      <c r="BB455" s="8"/>
      <c r="BC455" s="8"/>
      <c r="CW455" s="8">
        <v>0.15385928961748635</v>
      </c>
      <c r="CX455" s="36">
        <v>57.9</v>
      </c>
      <c r="CY455" s="36">
        <v>59.510388420061567</v>
      </c>
      <c r="CZ455" s="36">
        <v>58.970631981673321</v>
      </c>
      <c r="DA455" s="36">
        <v>11.565382262655902</v>
      </c>
      <c r="DB455" s="36">
        <f ca="1"/>
        <v>65.544142070444977</v>
      </c>
      <c r="DC455" s="36">
        <f ca="1"/>
        <v>61.154351401916806</v>
      </c>
      <c r="DD455" s="36">
        <v>53.527376254848861</v>
      </c>
      <c r="DE455" s="36">
        <f ca="1"/>
        <v>65.791224385251496</v>
      </c>
      <c r="DF455" s="36">
        <v>58.968182198775253</v>
      </c>
    </row>
    <row r="456" spans="1:110" x14ac:dyDescent="0.25">
      <c r="A456" s="45">
        <v>72.599999999999994</v>
      </c>
      <c r="B456" s="47" t="b">
        <v>1</v>
      </c>
      <c r="U456" s="36"/>
      <c r="V456" s="36"/>
      <c r="W456" s="9"/>
      <c r="X456" s="8"/>
      <c r="Y456" s="8"/>
      <c r="Z456" s="8"/>
      <c r="AA456" s="8"/>
      <c r="AB456" s="8"/>
      <c r="AC456" s="8"/>
      <c r="AD456" s="8"/>
      <c r="AE456" s="8"/>
      <c r="AG456" s="36"/>
      <c r="AH456" s="36"/>
      <c r="AI456" s="9"/>
      <c r="AJ456" s="8"/>
      <c r="AK456" s="8"/>
      <c r="AL456" s="8"/>
      <c r="AM456" s="8"/>
      <c r="AN456" s="8"/>
      <c r="AO456" s="8"/>
      <c r="AP456" s="8"/>
      <c r="AQ456" s="8"/>
      <c r="AS456" s="36"/>
      <c r="AT456" s="36"/>
      <c r="AU456" s="9"/>
      <c r="AV456" s="8"/>
      <c r="AW456" s="8"/>
      <c r="AX456" s="8"/>
      <c r="AY456" s="8"/>
      <c r="AZ456" s="8"/>
      <c r="BA456" s="8"/>
      <c r="BB456" s="8"/>
      <c r="BC456" s="8"/>
      <c r="CW456" s="8">
        <v>0.15420081967213115</v>
      </c>
      <c r="CX456" s="36">
        <v>58</v>
      </c>
      <c r="CY456" s="36">
        <v>59.524095430864165</v>
      </c>
      <c r="CZ456" s="36">
        <v>58.983114678702051</v>
      </c>
      <c r="DA456" s="36">
        <v>11.593329348903056</v>
      </c>
      <c r="DB456" s="36">
        <f ca="1"/>
        <v>65.561982241890306</v>
      </c>
      <c r="DC456" s="36">
        <f ca="1"/>
        <v>61.165924909602538</v>
      </c>
      <c r="DD456" s="36">
        <v>53.546544398573239</v>
      </c>
      <c r="DE456" s="36">
        <f ca="1"/>
        <v>65.802786925596294</v>
      </c>
      <c r="DF456" s="36">
        <v>58.984125482590876</v>
      </c>
    </row>
    <row r="457" spans="1:110" x14ac:dyDescent="0.25">
      <c r="A457" s="45">
        <v>72.5</v>
      </c>
      <c r="B457" s="47" t="b">
        <v>1</v>
      </c>
      <c r="U457" s="36"/>
      <c r="V457" s="36"/>
      <c r="W457" s="9"/>
      <c r="X457" s="8"/>
      <c r="Y457" s="8"/>
      <c r="Z457" s="8"/>
      <c r="AA457" s="8"/>
      <c r="AB457" s="8"/>
      <c r="AC457" s="8"/>
      <c r="AD457" s="8"/>
      <c r="AE457" s="8"/>
      <c r="AG457" s="36"/>
      <c r="AH457" s="36"/>
      <c r="AI457" s="9"/>
      <c r="AJ457" s="8"/>
      <c r="AK457" s="8"/>
      <c r="AL457" s="8"/>
      <c r="AM457" s="8"/>
      <c r="AN457" s="8"/>
      <c r="AO457" s="8"/>
      <c r="AP457" s="8"/>
      <c r="AQ457" s="8"/>
      <c r="AS457" s="36"/>
      <c r="AT457" s="36"/>
      <c r="AU457" s="9"/>
      <c r="AV457" s="8"/>
      <c r="AW457" s="8"/>
      <c r="AX457" s="8"/>
      <c r="AY457" s="8"/>
      <c r="AZ457" s="8"/>
      <c r="BA457" s="8"/>
      <c r="BB457" s="8"/>
      <c r="BC457" s="8"/>
      <c r="CW457" s="8">
        <v>0.15454234972677597</v>
      </c>
      <c r="CX457" s="36">
        <v>58</v>
      </c>
      <c r="CY457" s="36">
        <v>59.537782376993071</v>
      </c>
      <c r="CZ457" s="36">
        <v>58.995581739733311</v>
      </c>
      <c r="DA457" s="36">
        <v>11.621287722342053</v>
      </c>
      <c r="DB457" s="36">
        <f ca="1"/>
        <v>65.579791479713535</v>
      </c>
      <c r="DC457" s="36">
        <f ca="1"/>
        <v>61.177482949286691</v>
      </c>
      <c r="DD457" s="36">
        <v>53.565691326845105</v>
      </c>
      <c r="DE457" s="36">
        <f ca="1"/>
        <v>65.814331980369303</v>
      </c>
      <c r="DF457" s="36">
        <v>59.000047949033018</v>
      </c>
    </row>
    <row r="458" spans="1:110" x14ac:dyDescent="0.25">
      <c r="A458" s="45">
        <v>72.400000000000006</v>
      </c>
      <c r="B458" s="47" t="b">
        <v>1</v>
      </c>
      <c r="U458" s="36"/>
      <c r="V458" s="36"/>
      <c r="W458" s="9"/>
      <c r="X458" s="8"/>
      <c r="Y458" s="8"/>
      <c r="Z458" s="8"/>
      <c r="AA458" s="8"/>
      <c r="AB458" s="8"/>
      <c r="AC458" s="8"/>
      <c r="AD458" s="8"/>
      <c r="AE458" s="8"/>
      <c r="AG458" s="36"/>
      <c r="AH458" s="36"/>
      <c r="AI458" s="9"/>
      <c r="AJ458" s="8"/>
      <c r="AK458" s="8"/>
      <c r="AL458" s="8"/>
      <c r="AM458" s="8"/>
      <c r="AN458" s="8"/>
      <c r="AO458" s="8"/>
      <c r="AP458" s="8"/>
      <c r="AQ458" s="8"/>
      <c r="AS458" s="36"/>
      <c r="AT458" s="36"/>
      <c r="AU458" s="9"/>
      <c r="AV458" s="8"/>
      <c r="AW458" s="8"/>
      <c r="AX458" s="8"/>
      <c r="AY458" s="8"/>
      <c r="AZ458" s="8"/>
      <c r="BA458" s="8"/>
      <c r="BB458" s="8"/>
      <c r="BC458" s="8"/>
      <c r="CW458" s="8">
        <v>0.15488387978142076</v>
      </c>
      <c r="CX458" s="36">
        <v>58</v>
      </c>
      <c r="CY458" s="36">
        <v>59.551449345290195</v>
      </c>
      <c r="CZ458" s="36">
        <v>59.008033232863212</v>
      </c>
      <c r="DA458" s="36">
        <v>11.64925739209386</v>
      </c>
      <c r="DB458" s="36">
        <f ca="1"/>
        <v>65.59756991662239</v>
      </c>
      <c r="DC458" s="36">
        <f ca="1"/>
        <v>61.189025587915246</v>
      </c>
      <c r="DD458" s="36">
        <v>53.584817109953207</v>
      </c>
      <c r="DE458" s="36">
        <f ca="1"/>
        <v>65.825859621905948</v>
      </c>
      <c r="DF458" s="36">
        <v>59.015949679479206</v>
      </c>
    </row>
    <row r="459" spans="1:110" x14ac:dyDescent="0.25">
      <c r="A459" s="45">
        <v>72.400000000000006</v>
      </c>
      <c r="B459" s="47" t="b">
        <v>1</v>
      </c>
      <c r="U459" s="36"/>
      <c r="V459" s="36"/>
      <c r="W459" s="9"/>
      <c r="X459" s="8"/>
      <c r="Y459" s="8"/>
      <c r="Z459" s="8"/>
      <c r="AA459" s="8"/>
      <c r="AB459" s="8"/>
      <c r="AC459" s="8"/>
      <c r="AD459" s="8"/>
      <c r="AE459" s="8"/>
      <c r="AG459" s="36"/>
      <c r="AH459" s="36"/>
      <c r="AI459" s="9"/>
      <c r="AJ459" s="8"/>
      <c r="AK459" s="8"/>
      <c r="AL459" s="8"/>
      <c r="AM459" s="8"/>
      <c r="AN459" s="8"/>
      <c r="AO459" s="8"/>
      <c r="AP459" s="8"/>
      <c r="AQ459" s="8"/>
      <c r="AS459" s="36"/>
      <c r="AT459" s="36"/>
      <c r="AU459" s="9"/>
      <c r="AV459" s="8"/>
      <c r="AW459" s="8"/>
      <c r="AX459" s="8"/>
      <c r="AY459" s="8"/>
      <c r="AZ459" s="8"/>
      <c r="BA459" s="8"/>
      <c r="BB459" s="8"/>
      <c r="BC459" s="8"/>
      <c r="CW459" s="8">
        <v>0.15522540983606559</v>
      </c>
      <c r="CX459" s="36">
        <v>58</v>
      </c>
      <c r="CY459" s="36">
        <v>59.565096422053315</v>
      </c>
      <c r="CZ459" s="36">
        <v>59.020469225770732</v>
      </c>
      <c r="DA459" s="36">
        <v>11.677238367290506</v>
      </c>
      <c r="DB459" s="36">
        <f ca="1"/>
        <v>65.615317684482989</v>
      </c>
      <c r="DC459" s="36">
        <f ca="1"/>
        <v>61.200552892020603</v>
      </c>
      <c r="DD459" s="36">
        <v>53.603921817798998</v>
      </c>
      <c r="DE459" s="36">
        <f ca="1"/>
        <v>65.837369922094553</v>
      </c>
      <c r="DF459" s="36">
        <v>59.031830754823986</v>
      </c>
    </row>
    <row r="460" spans="1:110" x14ac:dyDescent="0.25">
      <c r="A460" s="45">
        <v>72.3</v>
      </c>
      <c r="B460" s="47" t="b">
        <v>1</v>
      </c>
      <c r="U460" s="36"/>
      <c r="V460" s="36"/>
      <c r="W460" s="9"/>
      <c r="X460" s="8"/>
      <c r="Y460" s="8"/>
      <c r="Z460" s="8"/>
      <c r="AA460" s="8"/>
      <c r="AB460" s="8"/>
      <c r="AC460" s="8"/>
      <c r="AD460" s="8"/>
      <c r="AE460" s="8"/>
      <c r="AG460" s="36"/>
      <c r="AH460" s="36"/>
      <c r="AI460" s="9"/>
      <c r="AJ460" s="8"/>
      <c r="AK460" s="8"/>
      <c r="AL460" s="8"/>
      <c r="AM460" s="8"/>
      <c r="AN460" s="8"/>
      <c r="AO460" s="8"/>
      <c r="AP460" s="8"/>
      <c r="AQ460" s="8"/>
      <c r="AS460" s="36"/>
      <c r="AT460" s="36"/>
      <c r="AU460" s="9"/>
      <c r="AV460" s="8"/>
      <c r="AW460" s="8"/>
      <c r="AX460" s="8"/>
      <c r="AY460" s="8"/>
      <c r="AZ460" s="8"/>
      <c r="BA460" s="8"/>
      <c r="BB460" s="8"/>
      <c r="BC460" s="8"/>
      <c r="CW460" s="8">
        <v>0.15556693989071038</v>
      </c>
      <c r="CX460" s="36">
        <v>58</v>
      </c>
      <c r="CY460" s="36">
        <v>59.5787236930407</v>
      </c>
      <c r="CZ460" s="36">
        <v>59.03288978572138</v>
      </c>
      <c r="DA460" s="36">
        <v>11.705230657075079</v>
      </c>
      <c r="DB460" s="36">
        <f ca="1"/>
        <v>65.633034914327084</v>
      </c>
      <c r="DC460" s="36">
        <f ca="1"/>
        <v>61.212064927725116</v>
      </c>
      <c r="DD460" s="36">
        <v>53.623005519899692</v>
      </c>
      <c r="DE460" s="36">
        <f ca="1"/>
        <v>65.848862952380017</v>
      </c>
      <c r="DF460" s="36">
        <v>59.047691255482889</v>
      </c>
    </row>
    <row r="461" spans="1:110" x14ac:dyDescent="0.25">
      <c r="A461" s="45">
        <v>72.099999999999994</v>
      </c>
      <c r="B461" s="47" t="b">
        <v>1</v>
      </c>
      <c r="U461" s="36"/>
      <c r="V461" s="36"/>
      <c r="W461" s="9"/>
      <c r="X461" s="8"/>
      <c r="Y461" s="8"/>
      <c r="Z461" s="8"/>
      <c r="AA461" s="8"/>
      <c r="AB461" s="8"/>
      <c r="AC461" s="8"/>
      <c r="AD461" s="8"/>
      <c r="AE461" s="8"/>
      <c r="AG461" s="36"/>
      <c r="AH461" s="36"/>
      <c r="AI461" s="9"/>
      <c r="AJ461" s="8"/>
      <c r="AK461" s="8"/>
      <c r="AL461" s="8"/>
      <c r="AM461" s="8"/>
      <c r="AN461" s="8"/>
      <c r="AO461" s="8"/>
      <c r="AP461" s="8"/>
      <c r="AQ461" s="8"/>
      <c r="AS461" s="36"/>
      <c r="AT461" s="36"/>
      <c r="AU461" s="9"/>
      <c r="AV461" s="8"/>
      <c r="AW461" s="8"/>
      <c r="AX461" s="8"/>
      <c r="AY461" s="8"/>
      <c r="AZ461" s="8"/>
      <c r="BA461" s="8"/>
      <c r="BB461" s="8"/>
      <c r="BC461" s="8"/>
      <c r="CW461" s="8">
        <v>0.1559084699453552</v>
      </c>
      <c r="CX461" s="36">
        <v>58</v>
      </c>
      <c r="CY461" s="36">
        <v>59.592331243475613</v>
      </c>
      <c r="CZ461" s="36">
        <v>59.045294979570677</v>
      </c>
      <c r="DA461" s="36">
        <v>11.733234270601789</v>
      </c>
      <c r="DB461" s="36">
        <f ca="1"/>
        <v>65.650721736359131</v>
      </c>
      <c r="DC461" s="36">
        <f ca="1"/>
        <v>61.223561760744545</v>
      </c>
      <c r="DD461" s="36">
        <v>53.642068285391119</v>
      </c>
      <c r="DE461" s="36">
        <f ca="1"/>
        <v>65.860338783767659</v>
      </c>
      <c r="DF461" s="36">
        <v>59.063531261396299</v>
      </c>
    </row>
    <row r="462" spans="1:110" x14ac:dyDescent="0.25">
      <c r="A462" s="45">
        <v>71.8</v>
      </c>
      <c r="B462" s="47" t="b">
        <v>1</v>
      </c>
      <c r="U462" s="36"/>
      <c r="V462" s="36"/>
      <c r="W462" s="9"/>
      <c r="X462" s="8"/>
      <c r="Y462" s="8"/>
      <c r="Z462" s="8"/>
      <c r="AA462" s="8"/>
      <c r="AB462" s="8"/>
      <c r="AC462" s="8"/>
      <c r="AD462" s="8"/>
      <c r="AE462" s="8"/>
      <c r="AG462" s="36"/>
      <c r="AH462" s="36"/>
      <c r="AI462" s="9"/>
      <c r="AJ462" s="8"/>
      <c r="AK462" s="8"/>
      <c r="AL462" s="8"/>
      <c r="AM462" s="8"/>
      <c r="AN462" s="8"/>
      <c r="AO462" s="8"/>
      <c r="AP462" s="8"/>
      <c r="AQ462" s="8"/>
      <c r="AS462" s="36"/>
      <c r="AT462" s="36"/>
      <c r="AU462" s="9"/>
      <c r="AV462" s="8"/>
      <c r="AW462" s="8"/>
      <c r="AX462" s="8"/>
      <c r="AY462" s="8"/>
      <c r="AZ462" s="8"/>
      <c r="BA462" s="8"/>
      <c r="BB462" s="8"/>
      <c r="BC462" s="8"/>
      <c r="CW462" s="8">
        <v>0.15625</v>
      </c>
      <c r="CX462" s="36">
        <v>58</v>
      </c>
      <c r="CY462" s="36">
        <v>59.605919158051037</v>
      </c>
      <c r="CZ462" s="36">
        <v>59.057684873767563</v>
      </c>
      <c r="DA462" s="36">
        <v>11.761249217035934</v>
      </c>
      <c r="DB462" s="36">
        <f ca="1"/>
        <v>65.668378279963449</v>
      </c>
      <c r="DC462" s="36">
        <f ca="1"/>
        <v>61.23504345639148</v>
      </c>
      <c r="DD462" s="36">
        <v>53.661110183030736</v>
      </c>
      <c r="DE462" s="36">
        <f ca="1"/>
        <v>65.871797486826793</v>
      </c>
      <c r="DF462" s="36">
        <v>59.079350852033343</v>
      </c>
    </row>
    <row r="463" spans="1:110" x14ac:dyDescent="0.25">
      <c r="A463" s="45">
        <v>71.400000000000006</v>
      </c>
      <c r="B463" s="47" t="b">
        <v>1</v>
      </c>
      <c r="U463" s="36"/>
      <c r="V463" s="36"/>
      <c r="W463" s="9"/>
      <c r="X463" s="8"/>
      <c r="Y463" s="8"/>
      <c r="Z463" s="8"/>
      <c r="AA463" s="8"/>
      <c r="AB463" s="8"/>
      <c r="AC463" s="8"/>
      <c r="AD463" s="8"/>
      <c r="AE463" s="8"/>
      <c r="AG463" s="36"/>
      <c r="AH463" s="36"/>
      <c r="AI463" s="9"/>
      <c r="AJ463" s="8"/>
      <c r="AK463" s="8"/>
      <c r="AL463" s="8"/>
      <c r="AM463" s="8"/>
      <c r="AN463" s="8"/>
      <c r="AO463" s="8"/>
      <c r="AP463" s="8"/>
      <c r="AQ463" s="8"/>
      <c r="AS463" s="36"/>
      <c r="AT463" s="36"/>
      <c r="AU463" s="9"/>
      <c r="AV463" s="8"/>
      <c r="AW463" s="8"/>
      <c r="AX463" s="8"/>
      <c r="AY463" s="8"/>
      <c r="AZ463" s="8"/>
      <c r="BA463" s="8"/>
      <c r="BB463" s="8"/>
      <c r="BC463" s="8"/>
      <c r="CW463" s="8">
        <v>0.1565915300546448</v>
      </c>
      <c r="CX463" s="36">
        <v>58</v>
      </c>
      <c r="CY463" s="36">
        <v>59.619487520934065</v>
      </c>
      <c r="CZ463" s="36">
        <v>59.070059534357966</v>
      </c>
      <c r="DA463" s="36">
        <v>11.789275505553965</v>
      </c>
      <c r="DB463" s="36">
        <f ca="1"/>
        <v>65.686004673711082</v>
      </c>
      <c r="DC463" s="36">
        <f ca="1"/>
        <v>61.246510079578783</v>
      </c>
      <c r="DD463" s="36">
        <v>53.68013128120046</v>
      </c>
      <c r="DE463" s="36">
        <f ca="1"/>
        <v>65.88323913169441</v>
      </c>
      <c r="DF463" s="36">
        <v>59.095150106395707</v>
      </c>
    </row>
    <row r="464" spans="1:110" x14ac:dyDescent="0.25">
      <c r="A464" s="45">
        <v>71.099999999999994</v>
      </c>
      <c r="B464" s="47" t="b">
        <v>1</v>
      </c>
      <c r="U464" s="36"/>
      <c r="V464" s="36"/>
      <c r="W464" s="9"/>
      <c r="X464" s="8"/>
      <c r="Y464" s="8"/>
      <c r="Z464" s="8"/>
      <c r="AA464" s="8"/>
      <c r="AB464" s="8"/>
      <c r="AC464" s="8"/>
      <c r="AD464" s="8"/>
      <c r="AE464" s="8"/>
      <c r="AG464" s="36"/>
      <c r="AH464" s="36"/>
      <c r="AI464" s="9"/>
      <c r="AJ464" s="8"/>
      <c r="AK464" s="8"/>
      <c r="AL464" s="8"/>
      <c r="AM464" s="8"/>
      <c r="AN464" s="8"/>
      <c r="AO464" s="8"/>
      <c r="AP464" s="8"/>
      <c r="AQ464" s="8"/>
      <c r="AS464" s="36"/>
      <c r="AT464" s="36"/>
      <c r="AU464" s="9"/>
      <c r="AV464" s="8"/>
      <c r="AW464" s="8"/>
      <c r="AX464" s="8"/>
      <c r="AY464" s="8"/>
      <c r="AZ464" s="8"/>
      <c r="BA464" s="8"/>
      <c r="BB464" s="8"/>
      <c r="BC464" s="8"/>
      <c r="CW464" s="8">
        <v>0.15693306010928962</v>
      </c>
      <c r="CX464" s="36">
        <v>58</v>
      </c>
      <c r="CY464" s="36">
        <v>59.633036415770306</v>
      </c>
      <c r="CZ464" s="36">
        <v>59.08241902698785</v>
      </c>
      <c r="DA464" s="36">
        <v>11.817313145343485</v>
      </c>
      <c r="DB464" s="36">
        <f ca="1"/>
        <v>65.703601045366739</v>
      </c>
      <c r="DC464" s="36">
        <f ca="1"/>
        <v>61.257961694822875</v>
      </c>
      <c r="DD464" s="36">
        <v>53.699131647909553</v>
      </c>
      <c r="DE464" s="36">
        <f ca="1"/>
        <v>65.894663788078802</v>
      </c>
      <c r="DF464" s="36">
        <v>59.110929103021434</v>
      </c>
    </row>
    <row r="465" spans="1:110" x14ac:dyDescent="0.25">
      <c r="A465" s="45">
        <v>77</v>
      </c>
      <c r="B465" s="47" t="b">
        <v>1</v>
      </c>
      <c r="U465" s="36"/>
      <c r="V465" s="36"/>
      <c r="W465" s="9"/>
      <c r="X465" s="8"/>
      <c r="Y465" s="8"/>
      <c r="Z465" s="8"/>
      <c r="AA465" s="8"/>
      <c r="AB465" s="8"/>
      <c r="AC465" s="8"/>
      <c r="AD465" s="8"/>
      <c r="AE465" s="8"/>
      <c r="AG465" s="36"/>
      <c r="AH465" s="36"/>
      <c r="AI465" s="9"/>
      <c r="AJ465" s="8"/>
      <c r="AK465" s="8"/>
      <c r="AL465" s="8"/>
      <c r="AM465" s="8"/>
      <c r="AN465" s="8"/>
      <c r="AO465" s="8"/>
      <c r="AP465" s="8"/>
      <c r="AQ465" s="8"/>
      <c r="AS465" s="36"/>
      <c r="AT465" s="36"/>
      <c r="AU465" s="9"/>
      <c r="AV465" s="8"/>
      <c r="AW465" s="8"/>
      <c r="AX465" s="8"/>
      <c r="AY465" s="8"/>
      <c r="AZ465" s="8"/>
      <c r="BA465" s="8"/>
      <c r="BB465" s="8"/>
      <c r="BC465" s="8"/>
      <c r="CW465" s="8">
        <v>0.15727459016393441</v>
      </c>
      <c r="CX465" s="36">
        <v>58</v>
      </c>
      <c r="CY465" s="36">
        <v>59.646565925688435</v>
      </c>
      <c r="CZ465" s="36">
        <v>59.094763416906872</v>
      </c>
      <c r="DA465" s="36">
        <v>11.845362145603238</v>
      </c>
      <c r="DB465" s="36">
        <f ca="1"/>
        <v>65.721167521895637</v>
      </c>
      <c r="DC465" s="36">
        <f ca="1"/>
        <v>61.269398366247081</v>
      </c>
      <c r="DD465" s="36">
        <v>53.718111350797471</v>
      </c>
      <c r="DE465" s="36">
        <f ca="1"/>
        <v>65.906071525263116</v>
      </c>
      <c r="DF465" s="36">
        <v>59.12668791998864</v>
      </c>
    </row>
    <row r="466" spans="1:110" x14ac:dyDescent="0.25">
      <c r="A466" s="45">
        <v>73</v>
      </c>
      <c r="B466" s="47" t="b">
        <v>1</v>
      </c>
      <c r="U466" s="36"/>
      <c r="V466" s="36"/>
      <c r="W466" s="9"/>
      <c r="X466" s="8"/>
      <c r="Y466" s="8"/>
      <c r="Z466" s="8"/>
      <c r="AA466" s="8"/>
      <c r="AB466" s="8"/>
      <c r="AC466" s="8"/>
      <c r="AD466" s="8"/>
      <c r="AE466" s="8"/>
      <c r="AG466" s="36"/>
      <c r="AH466" s="36"/>
      <c r="AI466" s="9"/>
      <c r="AJ466" s="8"/>
      <c r="AK466" s="8"/>
      <c r="AL466" s="8"/>
      <c r="AM466" s="8"/>
      <c r="AN466" s="8"/>
      <c r="AO466" s="8"/>
      <c r="AP466" s="8"/>
      <c r="AQ466" s="8"/>
      <c r="AS466" s="36"/>
      <c r="AT466" s="36"/>
      <c r="AU466" s="9"/>
      <c r="AV466" s="8"/>
      <c r="AW466" s="8"/>
      <c r="AX466" s="8"/>
      <c r="AY466" s="8"/>
      <c r="AZ466" s="8"/>
      <c r="BA466" s="8"/>
      <c r="BB466" s="8"/>
      <c r="BC466" s="8"/>
      <c r="CW466" s="8">
        <v>0.15761612021857924</v>
      </c>
      <c r="CX466" s="36">
        <v>58</v>
      </c>
      <c r="CY466" s="36">
        <v>59.660076133304379</v>
      </c>
      <c r="CZ466" s="36">
        <v>59.107092768971512</v>
      </c>
      <c r="DA466" s="36">
        <v>11.87342251554319</v>
      </c>
      <c r="DB466" s="36">
        <f ca="1"/>
        <v>65.73870422947023</v>
      </c>
      <c r="DC466" s="36">
        <f ca="1"/>
        <v>61.280820157584955</v>
      </c>
      <c r="DD466" s="36">
        <v>53.737070457136646</v>
      </c>
      <c r="DE466" s="36">
        <f ca="1"/>
        <v>65.917462412108875</v>
      </c>
      <c r="DF466" s="36">
        <v>59.142426634919261</v>
      </c>
    </row>
    <row r="467" spans="1:110" x14ac:dyDescent="0.25">
      <c r="A467" s="45">
        <v>69.900000000000006</v>
      </c>
      <c r="B467" s="47" t="b">
        <v>1</v>
      </c>
      <c r="U467" s="36"/>
      <c r="V467" s="36"/>
      <c r="W467" s="9"/>
      <c r="X467" s="8"/>
      <c r="Y467" s="8"/>
      <c r="Z467" s="8"/>
      <c r="AA467" s="8"/>
      <c r="AB467" s="8"/>
      <c r="AC467" s="8"/>
      <c r="AD467" s="8"/>
      <c r="AE467" s="8"/>
      <c r="AG467" s="36"/>
      <c r="AH467" s="36"/>
      <c r="AI467" s="9"/>
      <c r="AJ467" s="8"/>
      <c r="AK467" s="8"/>
      <c r="AL467" s="8"/>
      <c r="AM467" s="8"/>
      <c r="AN467" s="8"/>
      <c r="AO467" s="8"/>
      <c r="AP467" s="8"/>
      <c r="AQ467" s="8"/>
      <c r="AS467" s="36"/>
      <c r="AT467" s="36"/>
      <c r="AU467" s="9"/>
      <c r="AV467" s="8"/>
      <c r="AW467" s="8"/>
      <c r="AX467" s="8"/>
      <c r="AY467" s="8"/>
      <c r="AZ467" s="8"/>
      <c r="BA467" s="8"/>
      <c r="BB467" s="8"/>
      <c r="BC467" s="8"/>
      <c r="CW467" s="8">
        <v>0.15795765027322403</v>
      </c>
      <c r="CX467" s="36">
        <v>58</v>
      </c>
      <c r="CY467" s="36">
        <v>59.673567120725764</v>
      </c>
      <c r="CZ467" s="36">
        <v>59.119407147648445</v>
      </c>
      <c r="DA467" s="36">
        <v>11.901494264384475</v>
      </c>
      <c r="DB467" s="36">
        <f ca="1"/>
        <v>65.756211293476895</v>
      </c>
      <c r="DC467" s="36">
        <f ca="1"/>
        <v>61.292227132183477</v>
      </c>
      <c r="DD467" s="36">
        <v>53.756009033835305</v>
      </c>
      <c r="DE467" s="36">
        <f ca="1"/>
        <v>65.928836517059452</v>
      </c>
      <c r="DF467" s="36">
        <v>59.158145324982669</v>
      </c>
    </row>
    <row r="468" spans="1:110" x14ac:dyDescent="0.25">
      <c r="A468" s="45">
        <v>68.7</v>
      </c>
      <c r="B468" s="47" t="b">
        <v>1</v>
      </c>
      <c r="U468" s="36"/>
      <c r="V468" s="36"/>
      <c r="W468" s="9"/>
      <c r="X468" s="8"/>
      <c r="Y468" s="8"/>
      <c r="Z468" s="8"/>
      <c r="AA468" s="8"/>
      <c r="AB468" s="8"/>
      <c r="AC468" s="8"/>
      <c r="AD468" s="8"/>
      <c r="AE468" s="8"/>
      <c r="AG468" s="36"/>
      <c r="AH468" s="36"/>
      <c r="AI468" s="9"/>
      <c r="AJ468" s="8"/>
      <c r="AK468" s="8"/>
      <c r="AL468" s="8"/>
      <c r="AM468" s="8"/>
      <c r="AN468" s="8"/>
      <c r="AO468" s="8"/>
      <c r="AP468" s="8"/>
      <c r="AQ468" s="8"/>
      <c r="AS468" s="36"/>
      <c r="AT468" s="36"/>
      <c r="AU468" s="9"/>
      <c r="AV468" s="8"/>
      <c r="AW468" s="8"/>
      <c r="AX468" s="8"/>
      <c r="AY468" s="8"/>
      <c r="AZ468" s="8"/>
      <c r="BA468" s="8"/>
      <c r="BB468" s="8"/>
      <c r="BC468" s="8"/>
      <c r="CW468" s="8">
        <v>0.15829918032786885</v>
      </c>
      <c r="CX468" s="36">
        <v>58.1</v>
      </c>
      <c r="CY468" s="36">
        <v>59.687038969556092</v>
      </c>
      <c r="CZ468" s="36">
        <v>59.131706617017635</v>
      </c>
      <c r="DA468" s="36">
        <v>11.929577401359476</v>
      </c>
      <c r="DB468" s="36">
        <f ca="1"/>
        <v>65.773688838522531</v>
      </c>
      <c r="DC468" s="36">
        <f ca="1"/>
        <v>61.303619353006326</v>
      </c>
      <c r="DD468" s="36">
        <v>53.774927147440188</v>
      </c>
      <c r="DE468" s="36">
        <f ca="1"/>
        <v>65.940193908143627</v>
      </c>
      <c r="DF468" s="36">
        <v>59.173844066899385</v>
      </c>
    </row>
    <row r="469" spans="1:110" x14ac:dyDescent="0.25">
      <c r="A469" s="45">
        <v>68.3</v>
      </c>
      <c r="B469" s="47" t="b">
        <v>1</v>
      </c>
      <c r="U469" s="36"/>
      <c r="V469" s="36"/>
      <c r="W469" s="9"/>
      <c r="X469" s="8"/>
      <c r="Y469" s="8"/>
      <c r="Z469" s="8"/>
      <c r="AA469" s="8"/>
      <c r="AB469" s="8"/>
      <c r="AC469" s="8"/>
      <c r="AD469" s="8"/>
      <c r="AE469" s="8"/>
      <c r="AG469" s="36"/>
      <c r="AH469" s="36"/>
      <c r="AI469" s="9"/>
      <c r="AJ469" s="8"/>
      <c r="AK469" s="8"/>
      <c r="AL469" s="8"/>
      <c r="AM469" s="8"/>
      <c r="AN469" s="8"/>
      <c r="AO469" s="8"/>
      <c r="AP469" s="8"/>
      <c r="AQ469" s="8"/>
      <c r="AS469" s="36"/>
      <c r="AT469" s="36"/>
      <c r="AU469" s="9"/>
      <c r="AV469" s="8"/>
      <c r="AW469" s="8"/>
      <c r="AX469" s="8"/>
      <c r="AY469" s="8"/>
      <c r="AZ469" s="8"/>
      <c r="BA469" s="8"/>
      <c r="BB469" s="8"/>
      <c r="BC469" s="8"/>
      <c r="CW469" s="8">
        <v>0.15864071038251365</v>
      </c>
      <c r="CX469" s="36">
        <v>58.1</v>
      </c>
      <c r="CY469" s="36">
        <v>59.700491760898991</v>
      </c>
      <c r="CZ469" s="36">
        <v>59.143991240775669</v>
      </c>
      <c r="DA469" s="36">
        <v>11.957671935711808</v>
      </c>
      <c r="DB469" s="36">
        <f ca="1"/>
        <v>65.791136988441181</v>
      </c>
      <c r="DC469" s="36">
        <f ca="1"/>
        <v>61.314996882637011</v>
      </c>
      <c r="DD469" s="36">
        <v>53.793824864139296</v>
      </c>
      <c r="DE469" s="36">
        <f ca="1"/>
        <v>65.951534652978864</v>
      </c>
      <c r="DF469" s="36">
        <v>59.18952293694457</v>
      </c>
    </row>
    <row r="470" spans="1:110" x14ac:dyDescent="0.25">
      <c r="A470" s="45">
        <v>67.8</v>
      </c>
      <c r="B470" s="47" t="b">
        <v>1</v>
      </c>
      <c r="U470" s="36"/>
      <c r="V470" s="36"/>
      <c r="W470" s="9"/>
      <c r="X470" s="8"/>
      <c r="Y470" s="8"/>
      <c r="Z470" s="8"/>
      <c r="AA470" s="8"/>
      <c r="AB470" s="8"/>
      <c r="AC470" s="8"/>
      <c r="AD470" s="8"/>
      <c r="AE470" s="8"/>
      <c r="AG470" s="36"/>
      <c r="AH470" s="36"/>
      <c r="AI470" s="9"/>
      <c r="AJ470" s="8"/>
      <c r="AK470" s="8"/>
      <c r="AL470" s="8"/>
      <c r="AM470" s="8"/>
      <c r="AN470" s="8"/>
      <c r="AO470" s="8"/>
      <c r="AP470" s="8"/>
      <c r="AQ470" s="8"/>
      <c r="AS470" s="36"/>
      <c r="AT470" s="36"/>
      <c r="AU470" s="9"/>
      <c r="AV470" s="8"/>
      <c r="AW470" s="8"/>
      <c r="AX470" s="8"/>
      <c r="AY470" s="8"/>
      <c r="AZ470" s="8"/>
      <c r="BA470" s="8"/>
      <c r="BB470" s="8"/>
      <c r="BC470" s="8"/>
      <c r="CW470" s="8">
        <v>0.15898224043715847</v>
      </c>
      <c r="CX470" s="36">
        <v>58.1</v>
      </c>
      <c r="CY470" s="36">
        <v>59.713925575362438</v>
      </c>
      <c r="CZ470" s="36">
        <v>59.156261082238856</v>
      </c>
      <c r="DA470" s="36">
        <v>11.985777876696355</v>
      </c>
      <c r="DB470" s="36">
        <f ca="1"/>
        <v>65.808555866300367</v>
      </c>
      <c r="DC470" s="36">
        <f ca="1"/>
        <v>61.326359783282072</v>
      </c>
      <c r="DD470" s="36">
        <v>53.812702249764584</v>
      </c>
      <c r="DE470" s="36">
        <f ca="1"/>
        <v>65.962858818774791</v>
      </c>
      <c r="DF470" s="36">
        <v>59.205182010951702</v>
      </c>
    </row>
    <row r="471" spans="1:110" x14ac:dyDescent="0.25">
      <c r="A471" s="45">
        <v>67.400000000000006</v>
      </c>
      <c r="B471" s="47" t="b">
        <v>1</v>
      </c>
      <c r="U471" s="36"/>
      <c r="V471" s="36"/>
      <c r="W471" s="9"/>
      <c r="X471" s="8"/>
      <c r="Y471" s="8"/>
      <c r="Z471" s="8"/>
      <c r="AA471" s="8"/>
      <c r="AB471" s="8"/>
      <c r="AC471" s="8"/>
      <c r="AD471" s="8"/>
      <c r="AE471" s="8"/>
      <c r="AG471" s="36"/>
      <c r="AH471" s="36"/>
      <c r="AI471" s="9"/>
      <c r="AJ471" s="8"/>
      <c r="AK471" s="8"/>
      <c r="AL471" s="8"/>
      <c r="AM471" s="8"/>
      <c r="AN471" s="8"/>
      <c r="AO471" s="8"/>
      <c r="AP471" s="8"/>
      <c r="AQ471" s="8"/>
      <c r="AS471" s="36"/>
      <c r="AT471" s="36"/>
      <c r="AU471" s="9"/>
      <c r="AV471" s="8"/>
      <c r="AW471" s="8"/>
      <c r="AX471" s="8"/>
      <c r="AY471" s="8"/>
      <c r="AZ471" s="8"/>
      <c r="BA471" s="8"/>
      <c r="BB471" s="8"/>
      <c r="BC471" s="8"/>
      <c r="CW471" s="8">
        <v>0.15932377049180327</v>
      </c>
      <c r="CX471" s="36">
        <v>58.1</v>
      </c>
      <c r="CY471" s="36">
        <v>59.727340493062727</v>
      </c>
      <c r="CZ471" s="36">
        <v>59.168516204346389</v>
      </c>
      <c r="DA471" s="36">
        <v>12.013895233579252</v>
      </c>
      <c r="DB471" s="36">
        <f ca="1"/>
        <v>65.8259455944076</v>
      </c>
      <c r="DC471" s="36">
        <f ca="1"/>
        <v>61.337708116774166</v>
      </c>
      <c r="DD471" s="36">
        <v>53.831559369794647</v>
      </c>
      <c r="DE471" s="36">
        <f ca="1"/>
        <v>65.974166472336563</v>
      </c>
      <c r="DF471" s="36">
        <v>59.220821364315981</v>
      </c>
    </row>
    <row r="472" spans="1:110" x14ac:dyDescent="0.25">
      <c r="A472" s="45">
        <v>67</v>
      </c>
      <c r="B472" s="47" t="b">
        <v>1</v>
      </c>
      <c r="U472" s="36"/>
      <c r="V472" s="36"/>
      <c r="W472" s="9"/>
      <c r="X472" s="8"/>
      <c r="Y472" s="8"/>
      <c r="Z472" s="8"/>
      <c r="AA472" s="8"/>
      <c r="AB472" s="8"/>
      <c r="AC472" s="8"/>
      <c r="AD472" s="8"/>
      <c r="AE472" s="8"/>
      <c r="AG472" s="36"/>
      <c r="AH472" s="36"/>
      <c r="AI472" s="9"/>
      <c r="AJ472" s="8"/>
      <c r="AK472" s="8"/>
      <c r="AL472" s="8"/>
      <c r="AM472" s="8"/>
      <c r="AN472" s="8"/>
      <c r="AO472" s="8"/>
      <c r="AP472" s="8"/>
      <c r="AQ472" s="8"/>
      <c r="AS472" s="36"/>
      <c r="AT472" s="36"/>
      <c r="AU472" s="9"/>
      <c r="AV472" s="8"/>
      <c r="AW472" s="8"/>
      <c r="AX472" s="8"/>
      <c r="AY472" s="8"/>
      <c r="AZ472" s="8"/>
      <c r="BA472" s="8"/>
      <c r="BB472" s="8"/>
      <c r="BC472" s="8"/>
      <c r="CW472" s="8">
        <v>0.15966530054644809</v>
      </c>
      <c r="CX472" s="36">
        <v>58.1</v>
      </c>
      <c r="CY472" s="36">
        <v>59.740736593628853</v>
      </c>
      <c r="CZ472" s="36">
        <v>59.180756669663481</v>
      </c>
      <c r="DA472" s="36">
        <v>12.042024015637963</v>
      </c>
      <c r="DB472" s="36">
        <f ca="1"/>
        <v>65.84330629431669</v>
      </c>
      <c r="DC472" s="36">
        <f ca="1"/>
        <v>61.349041944575148</v>
      </c>
      <c r="DD472" s="36">
        <v>53.85039628935737</v>
      </c>
      <c r="DE472" s="36">
        <f ca="1"/>
        <v>65.98545768006808</v>
      </c>
      <c r="DF472" s="36">
        <v>59.236441071997902</v>
      </c>
    </row>
    <row r="473" spans="1:110" x14ac:dyDescent="0.25">
      <c r="A473" s="45">
        <v>66.599999999999994</v>
      </c>
      <c r="B473" s="47" t="b">
        <v>1</v>
      </c>
      <c r="U473" s="36"/>
      <c r="V473" s="36"/>
      <c r="W473" s="9"/>
      <c r="X473" s="8"/>
      <c r="Y473" s="8"/>
      <c r="Z473" s="8"/>
      <c r="AA473" s="8"/>
      <c r="AB473" s="8"/>
      <c r="AC473" s="8"/>
      <c r="AD473" s="8"/>
      <c r="AE473" s="8"/>
      <c r="AG473" s="36"/>
      <c r="AH473" s="36"/>
      <c r="AI473" s="9"/>
      <c r="AJ473" s="8"/>
      <c r="AK473" s="8"/>
      <c r="AL473" s="8"/>
      <c r="AM473" s="8"/>
      <c r="AN473" s="8"/>
      <c r="AO473" s="8"/>
      <c r="AP473" s="8"/>
      <c r="AQ473" s="8"/>
      <c r="AS473" s="36"/>
      <c r="AT473" s="36"/>
      <c r="AU473" s="9"/>
      <c r="AV473" s="8"/>
      <c r="AW473" s="8"/>
      <c r="AX473" s="8"/>
      <c r="AY473" s="8"/>
      <c r="AZ473" s="8"/>
      <c r="BA473" s="8"/>
      <c r="BB473" s="8"/>
      <c r="BC473" s="8"/>
      <c r="CW473" s="8">
        <v>0.16000683060109289</v>
      </c>
      <c r="CX473" s="36">
        <v>58.1</v>
      </c>
      <c r="CY473" s="36">
        <v>59.754113956206197</v>
      </c>
      <c r="CZ473" s="36">
        <v>59.192982540384335</v>
      </c>
      <c r="DA473" s="36">
        <v>12.070164232161233</v>
      </c>
      <c r="DB473" s="36">
        <f ca="1"/>
        <v>65.860638086834001</v>
      </c>
      <c r="DC473" s="36">
        <f ca="1"/>
        <v>61.36036132777916</v>
      </c>
      <c r="DD473" s="36">
        <v>53.86921307323253</v>
      </c>
      <c r="DE473" s="36">
        <f ca="1"/>
        <v>65.996732507975395</v>
      </c>
      <c r="DF473" s="36">
        <v>59.252041208526691</v>
      </c>
    </row>
    <row r="474" spans="1:110" x14ac:dyDescent="0.25">
      <c r="A474" s="45">
        <v>66.099999999999994</v>
      </c>
      <c r="B474" s="47" t="b">
        <v>1</v>
      </c>
      <c r="U474" s="36"/>
      <c r="V474" s="36"/>
      <c r="W474" s="9"/>
      <c r="X474" s="8"/>
      <c r="Y474" s="8"/>
      <c r="Z474" s="8"/>
      <c r="AA474" s="8"/>
      <c r="AB474" s="8"/>
      <c r="AC474" s="8"/>
      <c r="AD474" s="8"/>
      <c r="AE474" s="8"/>
      <c r="AG474" s="36"/>
      <c r="AH474" s="36"/>
      <c r="AI474" s="9"/>
      <c r="AJ474" s="8"/>
      <c r="AK474" s="8"/>
      <c r="AL474" s="8"/>
      <c r="AM474" s="8"/>
      <c r="AN474" s="8"/>
      <c r="AO474" s="8"/>
      <c r="AP474" s="8"/>
      <c r="AQ474" s="8"/>
      <c r="AS474" s="36"/>
      <c r="AT474" s="36"/>
      <c r="AU474" s="9"/>
      <c r="AV474" s="8"/>
      <c r="AW474" s="8"/>
      <c r="AX474" s="8"/>
      <c r="AY474" s="8"/>
      <c r="AZ474" s="8"/>
      <c r="BA474" s="8"/>
      <c r="BB474" s="8"/>
      <c r="BC474" s="8"/>
      <c r="CW474" s="8">
        <v>0.16034836065573771</v>
      </c>
      <c r="CX474" s="36">
        <v>58.1</v>
      </c>
      <c r="CY474" s="36">
        <v>59.767472659460829</v>
      </c>
      <c r="CZ474" s="36">
        <v>59.205193878335187</v>
      </c>
      <c r="DA474" s="36">
        <v>12.098315892449161</v>
      </c>
      <c r="DB474" s="36">
        <f ca="1"/>
        <v>65.87794109202467</v>
      </c>
      <c r="DC474" s="36">
        <f ca="1"/>
        <v>61.371666327115641</v>
      </c>
      <c r="DD474" s="36">
        <v>53.888009785854415</v>
      </c>
      <c r="DE474" s="36">
        <f ca="1"/>
        <v>66.007991021669866</v>
      </c>
      <c r="DF474" s="36">
        <v>59.267621848003685</v>
      </c>
    </row>
    <row r="475" spans="1:110" x14ac:dyDescent="0.25">
      <c r="A475" s="45">
        <v>65.599999999999994</v>
      </c>
      <c r="B475" s="47" t="b">
        <v>1</v>
      </c>
      <c r="U475" s="36"/>
      <c r="V475" s="36"/>
      <c r="W475" s="9"/>
      <c r="X475" s="8"/>
      <c r="Y475" s="8"/>
      <c r="Z475" s="8"/>
      <c r="AA475" s="8"/>
      <c r="AB475" s="8"/>
      <c r="AC475" s="8"/>
      <c r="AD475" s="8"/>
      <c r="AE475" s="8"/>
      <c r="AG475" s="36"/>
      <c r="AH475" s="36"/>
      <c r="AI475" s="9"/>
      <c r="AJ475" s="8"/>
      <c r="AK475" s="8"/>
      <c r="AL475" s="8"/>
      <c r="AM475" s="8"/>
      <c r="AN475" s="8"/>
      <c r="AO475" s="8"/>
      <c r="AP475" s="8"/>
      <c r="AQ475" s="8"/>
      <c r="AS475" s="36"/>
      <c r="AT475" s="36"/>
      <c r="AU475" s="9"/>
      <c r="AV475" s="8"/>
      <c r="AW475" s="8"/>
      <c r="AX475" s="8"/>
      <c r="AY475" s="8"/>
      <c r="AZ475" s="8"/>
      <c r="BA475" s="8"/>
      <c r="BB475" s="8"/>
      <c r="BC475" s="8"/>
      <c r="CW475" s="8">
        <v>0.1606898907103825</v>
      </c>
      <c r="CX475" s="36">
        <v>58.1</v>
      </c>
      <c r="CY475" s="36">
        <v>59.7808127815833</v>
      </c>
      <c r="CZ475" s="36">
        <v>59.217390744977521</v>
      </c>
      <c r="DA475" s="36">
        <v>12.126479005813202</v>
      </c>
      <c r="DB475" s="36">
        <f ca="1"/>
        <v>65.895215429218794</v>
      </c>
      <c r="DC475" s="36">
        <f ca="1"/>
        <v>61.382957002952281</v>
      </c>
      <c r="DD475" s="36">
        <v>53.906786491314406</v>
      </c>
      <c r="DE475" s="36">
        <f ca="1"/>
        <v>66.019233286371403</v>
      </c>
      <c r="DF475" s="36">
        <v>59.283183064105749</v>
      </c>
    </row>
    <row r="476" spans="1:110" x14ac:dyDescent="0.25">
      <c r="A476" s="45">
        <v>65</v>
      </c>
      <c r="B476" s="47" t="b">
        <v>1</v>
      </c>
      <c r="U476" s="36"/>
      <c r="V476" s="36"/>
      <c r="W476" s="9"/>
      <c r="X476" s="8"/>
      <c r="Y476" s="8"/>
      <c r="Z476" s="8"/>
      <c r="AA476" s="8"/>
      <c r="AB476" s="8"/>
      <c r="AC476" s="8"/>
      <c r="AD476" s="8"/>
      <c r="AE476" s="8"/>
      <c r="AG476" s="36"/>
      <c r="AH476" s="36"/>
      <c r="AI476" s="9"/>
      <c r="AJ476" s="8"/>
      <c r="AK476" s="8"/>
      <c r="AL476" s="8"/>
      <c r="AM476" s="8"/>
      <c r="AN476" s="8"/>
      <c r="AO476" s="8"/>
      <c r="AP476" s="8"/>
      <c r="AQ476" s="8"/>
      <c r="AS476" s="36"/>
      <c r="AT476" s="36"/>
      <c r="AU476" s="9"/>
      <c r="AV476" s="8"/>
      <c r="AW476" s="8"/>
      <c r="AX476" s="8"/>
      <c r="AY476" s="8"/>
      <c r="AZ476" s="8"/>
      <c r="BA476" s="8"/>
      <c r="BB476" s="8"/>
      <c r="BC476" s="8"/>
      <c r="CW476" s="8">
        <v>0.16103142076502733</v>
      </c>
      <c r="CX476" s="36">
        <v>58.1</v>
      </c>
      <c r="CY476" s="36">
        <v>59.794134400292691</v>
      </c>
      <c r="CZ476" s="36">
        <v>59.229573201410808</v>
      </c>
      <c r="DA476" s="36">
        <v>12.154653581576152</v>
      </c>
      <c r="DB476" s="36">
        <f ca="1"/>
        <v>65.912461217017366</v>
      </c>
      <c r="DC476" s="36">
        <f ca="1"/>
        <v>61.394233415298061</v>
      </c>
      <c r="DD476" s="36">
        <v>53.9255432533635</v>
      </c>
      <c r="DE476" s="36">
        <f ca="1"/>
        <v>66.030459366911671</v>
      </c>
      <c r="DF476" s="36">
        <v>59.298724930088632</v>
      </c>
    </row>
    <row r="477" spans="1:110" x14ac:dyDescent="0.25">
      <c r="A477" s="45">
        <v>64.099999999999994</v>
      </c>
      <c r="B477" s="47" t="b">
        <v>1</v>
      </c>
      <c r="U477" s="36"/>
      <c r="V477" s="36"/>
      <c r="W477" s="9"/>
      <c r="X477" s="8"/>
      <c r="Y477" s="8"/>
      <c r="Z477" s="8"/>
      <c r="AA477" s="8"/>
      <c r="AB477" s="8"/>
      <c r="AC477" s="8"/>
      <c r="AD477" s="8"/>
      <c r="AE477" s="8"/>
      <c r="AG477" s="36"/>
      <c r="AH477" s="36"/>
      <c r="AI477" s="9"/>
      <c r="AJ477" s="8"/>
      <c r="AK477" s="8"/>
      <c r="AL477" s="8"/>
      <c r="AM477" s="8"/>
      <c r="AN477" s="8"/>
      <c r="AO477" s="8"/>
      <c r="AP477" s="8"/>
      <c r="AQ477" s="8"/>
      <c r="AS477" s="36"/>
      <c r="AT477" s="36"/>
      <c r="AU477" s="9"/>
      <c r="AV477" s="8"/>
      <c r="AW477" s="8"/>
      <c r="AX477" s="8"/>
      <c r="AY477" s="8"/>
      <c r="AZ477" s="8"/>
      <c r="BA477" s="8"/>
      <c r="BB477" s="8"/>
      <c r="BC477" s="8"/>
      <c r="CW477" s="8">
        <v>0.16137295081967212</v>
      </c>
      <c r="CX477" s="36">
        <v>58.2</v>
      </c>
      <c r="CY477" s="36">
        <v>59.807437592840273</v>
      </c>
      <c r="CZ477" s="36">
        <v>59.241741308375481</v>
      </c>
      <c r="DA477" s="36">
        <v>12.182839629072232</v>
      </c>
      <c r="DB477" s="36">
        <f ca="1"/>
        <v>65.929678573298503</v>
      </c>
      <c r="DC477" s="36">
        <f ca="1"/>
        <v>61.405495623806083</v>
      </c>
      <c r="DD477" s="36">
        <v>53.944280135414871</v>
      </c>
      <c r="DE477" s="36">
        <f ca="1"/>
        <v>66.041669327737239</v>
      </c>
      <c r="DF477" s="36">
        <v>59.31424751879026</v>
      </c>
    </row>
    <row r="478" spans="1:110" x14ac:dyDescent="0.25">
      <c r="A478" s="45">
        <v>62.9</v>
      </c>
      <c r="B478" s="47" t="b">
        <v>1</v>
      </c>
      <c r="U478" s="36"/>
      <c r="V478" s="36"/>
      <c r="W478" s="9"/>
      <c r="X478" s="8"/>
      <c r="Y478" s="8"/>
      <c r="Z478" s="8"/>
      <c r="AA478" s="8"/>
      <c r="AB478" s="8"/>
      <c r="AC478" s="8"/>
      <c r="AD478" s="8"/>
      <c r="AE478" s="8"/>
      <c r="AG478" s="36"/>
      <c r="AH478" s="36"/>
      <c r="AI478" s="9"/>
      <c r="AJ478" s="8"/>
      <c r="AK478" s="8"/>
      <c r="AL478" s="8"/>
      <c r="AM478" s="8"/>
      <c r="AN478" s="8"/>
      <c r="AO478" s="8"/>
      <c r="AP478" s="8"/>
      <c r="AQ478" s="8"/>
      <c r="AS478" s="36"/>
      <c r="AT478" s="36"/>
      <c r="AU478" s="9"/>
      <c r="AV478" s="8"/>
      <c r="AW478" s="8"/>
      <c r="AX478" s="8"/>
      <c r="AY478" s="8"/>
      <c r="AZ478" s="8"/>
      <c r="BA478" s="8"/>
      <c r="BB478" s="8"/>
      <c r="BC478" s="8"/>
      <c r="CW478" s="8">
        <v>0.16171448087431695</v>
      </c>
      <c r="CX478" s="36">
        <v>58.2</v>
      </c>
      <c r="CY478" s="36">
        <v>59.820722436013654</v>
      </c>
      <c r="CZ478" s="36">
        <v>59.253895126256069</v>
      </c>
      <c r="DA478" s="36">
        <v>12.211037157647027</v>
      </c>
      <c r="DB478" s="36">
        <f ca="1"/>
        <v>65.946867615223169</v>
      </c>
      <c r="DC478" s="36">
        <f ca="1"/>
        <v>61.416743687776581</v>
      </c>
      <c r="DD478" s="36">
        <v>53.962997200546312</v>
      </c>
      <c r="DE478" s="36">
        <f ca="1"/>
        <v>66.0528632329126</v>
      </c>
      <c r="DF478" s="36">
        <v>59.329750902634018</v>
      </c>
    </row>
    <row r="479" spans="1:110" x14ac:dyDescent="0.25">
      <c r="A479" s="45">
        <v>61.5</v>
      </c>
      <c r="B479" s="47" t="b">
        <v>1</v>
      </c>
      <c r="U479" s="36"/>
      <c r="V479" s="36"/>
      <c r="W479" s="9"/>
      <c r="X479" s="8"/>
      <c r="Y479" s="8"/>
      <c r="Z479" s="8"/>
      <c r="AA479" s="8"/>
      <c r="AB479" s="8"/>
      <c r="AC479" s="8"/>
      <c r="AD479" s="8"/>
      <c r="AE479" s="8"/>
      <c r="AG479" s="36"/>
      <c r="AH479" s="36"/>
      <c r="AI479" s="9"/>
      <c r="AJ479" s="8"/>
      <c r="AK479" s="8"/>
      <c r="AL479" s="8"/>
      <c r="AM479" s="8"/>
      <c r="AN479" s="8"/>
      <c r="AO479" s="8"/>
      <c r="AP479" s="8"/>
      <c r="AQ479" s="8"/>
      <c r="AS479" s="36"/>
      <c r="AT479" s="36"/>
      <c r="AU479" s="9"/>
      <c r="AV479" s="8"/>
      <c r="AW479" s="8"/>
      <c r="AX479" s="8"/>
      <c r="AY479" s="8"/>
      <c r="AZ479" s="8"/>
      <c r="BA479" s="8"/>
      <c r="BB479" s="8"/>
      <c r="BC479" s="8"/>
      <c r="CW479" s="8">
        <v>0.16205601092896174</v>
      </c>
      <c r="CX479" s="36">
        <v>58.2</v>
      </c>
      <c r="CY479" s="36">
        <v>59.833989006140278</v>
      </c>
      <c r="CZ479" s="36">
        <v>59.266034715083634</v>
      </c>
      <c r="DA479" s="36">
        <v>12.239246176657586</v>
      </c>
      <c r="DB479" s="36">
        <f ca="1"/>
        <v>65.964028459241277</v>
      </c>
      <c r="DC479" s="36">
        <f ca="1"/>
        <v>61.427977666159677</v>
      </c>
      <c r="DD479" s="36">
        <v>53.981694511502809</v>
      </c>
      <c r="DE479" s="36">
        <f ca="1"/>
        <v>66.064041146123401</v>
      </c>
      <c r="DF479" s="36">
        <v>59.345235153632025</v>
      </c>
    </row>
    <row r="480" spans="1:110" x14ac:dyDescent="0.25">
      <c r="A480" s="45">
        <v>63</v>
      </c>
      <c r="B480" s="47" t="b">
        <v>1</v>
      </c>
      <c r="U480" s="36"/>
      <c r="V480" s="36"/>
      <c r="W480" s="9"/>
      <c r="X480" s="8"/>
      <c r="Y480" s="8"/>
      <c r="Z480" s="8"/>
      <c r="AA480" s="8"/>
      <c r="AB480" s="8"/>
      <c r="AC480" s="8"/>
      <c r="AD480" s="8"/>
      <c r="AE480" s="8"/>
      <c r="AG480" s="36"/>
      <c r="AH480" s="36"/>
      <c r="AI480" s="9"/>
      <c r="AJ480" s="8"/>
      <c r="AK480" s="8"/>
      <c r="AL480" s="8"/>
      <c r="AM480" s="8"/>
      <c r="AN480" s="8"/>
      <c r="AO480" s="8"/>
      <c r="AP480" s="8"/>
      <c r="AQ480" s="8"/>
      <c r="AS480" s="36"/>
      <c r="AT480" s="36"/>
      <c r="AU480" s="9"/>
      <c r="AV480" s="8"/>
      <c r="AW480" s="8"/>
      <c r="AX480" s="8"/>
      <c r="AY480" s="8"/>
      <c r="AZ480" s="8"/>
      <c r="BA480" s="8"/>
      <c r="BB480" s="8"/>
      <c r="BC480" s="8"/>
      <c r="CW480" s="8">
        <v>0.16239754098360656</v>
      </c>
      <c r="CX480" s="36">
        <v>58.2</v>
      </c>
      <c r="CY480" s="36">
        <v>59.847237379091482</v>
      </c>
      <c r="CZ480" s="36">
        <v>59.278160134539249</v>
      </c>
      <c r="DA480" s="36">
        <v>12.26746669547239</v>
      </c>
      <c r="DB480" s="36">
        <f ca="1"/>
        <v>65.981161221097381</v>
      </c>
      <c r="DC480" s="36">
        <f ca="1"/>
        <v>61.439197617558335</v>
      </c>
      <c r="DD480" s="36">
        <v>54.000372130698878</v>
      </c>
      <c r="DE480" s="36">
        <f ca="1"/>
        <v>66.075203130679441</v>
      </c>
      <c r="DF480" s="36">
        <v>59.360700343388331</v>
      </c>
    </row>
    <row r="481" spans="1:110" x14ac:dyDescent="0.25">
      <c r="A481" s="45">
        <v>59.3</v>
      </c>
      <c r="B481" s="47" t="b">
        <v>1</v>
      </c>
      <c r="U481" s="36"/>
      <c r="V481" s="36"/>
      <c r="W481" s="9"/>
      <c r="X481" s="8"/>
      <c r="Y481" s="8"/>
      <c r="Z481" s="8"/>
      <c r="AA481" s="8"/>
      <c r="AB481" s="8"/>
      <c r="AC481" s="8"/>
      <c r="AD481" s="8"/>
      <c r="AE481" s="8"/>
      <c r="AG481" s="36"/>
      <c r="AH481" s="36"/>
      <c r="AI481" s="9"/>
      <c r="AJ481" s="8"/>
      <c r="AK481" s="8"/>
      <c r="AL481" s="8"/>
      <c r="AM481" s="8"/>
      <c r="AN481" s="8"/>
      <c r="AO481" s="8"/>
      <c r="AP481" s="8"/>
      <c r="AQ481" s="8"/>
      <c r="AS481" s="36"/>
      <c r="AT481" s="36"/>
      <c r="AU481" s="9"/>
      <c r="AV481" s="8"/>
      <c r="AW481" s="8"/>
      <c r="AX481" s="8"/>
      <c r="AY481" s="8"/>
      <c r="AZ481" s="8"/>
      <c r="BA481" s="8"/>
      <c r="BB481" s="8"/>
      <c r="BC481" s="8"/>
      <c r="CW481" s="8">
        <v>0.16273907103825136</v>
      </c>
      <c r="CX481" s="36">
        <v>58.2</v>
      </c>
      <c r="CY481" s="36">
        <v>59.86046763028591</v>
      </c>
      <c r="CZ481" s="36">
        <v>59.29027144395625</v>
      </c>
      <c r="DA481" s="36">
        <v>12.295698723471357</v>
      </c>
      <c r="DB481" s="36">
        <f ca="1"/>
        <v>65.998266015836464</v>
      </c>
      <c r="DC481" s="36">
        <f ca="1"/>
        <v>61.450403600231084</v>
      </c>
      <c r="DD481" s="36">
        <v>54.019030120221089</v>
      </c>
      <c r="DE481" s="36">
        <f ca="1"/>
        <v>66.086349249517639</v>
      </c>
      <c r="DF481" s="36">
        <v>59.376146543102124</v>
      </c>
    </row>
    <row r="482" spans="1:110" x14ac:dyDescent="0.25">
      <c r="A482" s="45">
        <v>58.5</v>
      </c>
      <c r="B482" s="47" t="b">
        <v>1</v>
      </c>
      <c r="U482" s="36"/>
      <c r="V482" s="36"/>
      <c r="W482" s="9"/>
      <c r="X482" s="8"/>
      <c r="Y482" s="8"/>
      <c r="Z482" s="8"/>
      <c r="AA482" s="8"/>
      <c r="AB482" s="8"/>
      <c r="AC482" s="8"/>
      <c r="AD482" s="8"/>
      <c r="AE482" s="8"/>
      <c r="AG482" s="36"/>
      <c r="AH482" s="36"/>
      <c r="AI482" s="9"/>
      <c r="AJ482" s="8"/>
      <c r="AK482" s="8"/>
      <c r="AL482" s="8"/>
      <c r="AM482" s="8"/>
      <c r="AN482" s="8"/>
      <c r="AO482" s="8"/>
      <c r="AP482" s="8"/>
      <c r="AQ482" s="8"/>
      <c r="AS482" s="36"/>
      <c r="AT482" s="36"/>
      <c r="AU482" s="9"/>
      <c r="AV482" s="8"/>
      <c r="AW482" s="8"/>
      <c r="AX482" s="8"/>
      <c r="AY482" s="8"/>
      <c r="AZ482" s="8"/>
      <c r="BA482" s="8"/>
      <c r="BB482" s="8"/>
      <c r="BC482" s="8"/>
      <c r="CW482" s="8">
        <v>0.16308060109289618</v>
      </c>
      <c r="CX482" s="36">
        <v>58.2</v>
      </c>
      <c r="CY482" s="36">
        <v>59.873679834693483</v>
      </c>
      <c r="CZ482" s="36">
        <v>59.302368702323449</v>
      </c>
      <c r="DA482" s="36">
        <v>12.323942270045929</v>
      </c>
      <c r="DB482" s="36">
        <f ca="1"/>
        <v>66.015342957809708</v>
      </c>
      <c r="DC482" s="36">
        <f ca="1"/>
        <v>61.461595672094845</v>
      </c>
      <c r="DD482" s="36">
        <v>54.037668541830428</v>
      </c>
      <c r="DE482" s="36">
        <f ca="1"/>
        <v>66.097479565205091</v>
      </c>
      <c r="DF482" s="36">
        <v>59.391573823570852</v>
      </c>
    </row>
    <row r="483" spans="1:110" x14ac:dyDescent="0.25">
      <c r="A483" s="45">
        <v>57.7</v>
      </c>
      <c r="B483" s="47" t="b">
        <v>1</v>
      </c>
      <c r="U483" s="36"/>
      <c r="V483" s="36"/>
      <c r="W483" s="9"/>
      <c r="X483" s="8"/>
      <c r="Y483" s="8"/>
      <c r="Z483" s="8"/>
      <c r="AA483" s="8"/>
      <c r="AB483" s="8"/>
      <c r="AC483" s="8"/>
      <c r="AD483" s="8"/>
      <c r="AE483" s="8"/>
      <c r="AG483" s="36"/>
      <c r="AH483" s="36"/>
      <c r="AI483" s="9"/>
      <c r="AJ483" s="8"/>
      <c r="AK483" s="8"/>
      <c r="AL483" s="8"/>
      <c r="AM483" s="8"/>
      <c r="AN483" s="8"/>
      <c r="AO483" s="8"/>
      <c r="AP483" s="8"/>
      <c r="AQ483" s="8"/>
      <c r="AS483" s="36"/>
      <c r="AT483" s="36"/>
      <c r="AU483" s="9"/>
      <c r="AV483" s="8"/>
      <c r="AW483" s="8"/>
      <c r="AX483" s="8"/>
      <c r="AY483" s="8"/>
      <c r="AZ483" s="8"/>
      <c r="BA483" s="8"/>
      <c r="BB483" s="8"/>
      <c r="BC483" s="8"/>
      <c r="CW483" s="8">
        <v>0.16342213114754098</v>
      </c>
      <c r="CX483" s="36">
        <v>58.3</v>
      </c>
      <c r="CY483" s="36">
        <v>59.886874066838793</v>
      </c>
      <c r="CZ483" s="36">
        <v>59.314451968287536</v>
      </c>
      <c r="DA483" s="36">
        <v>12.352197344599006</v>
      </c>
      <c r="DB483" s="36">
        <f ca="1"/>
        <v>66.032392160680118</v>
      </c>
      <c r="DC483" s="36">
        <f ca="1"/>
        <v>61.472773890727701</v>
      </c>
      <c r="DD483" s="36">
        <v>54.056287456964697</v>
      </c>
      <c r="DE483" s="36">
        <f ca="1"/>
        <v>66.108594139942028</v>
      </c>
      <c r="DF483" s="36">
        <v>59.40698225519337</v>
      </c>
    </row>
    <row r="484" spans="1:110" x14ac:dyDescent="0.25">
      <c r="A484" s="45">
        <v>57.3</v>
      </c>
      <c r="B484" s="47" t="b">
        <v>1</v>
      </c>
      <c r="U484" s="36"/>
      <c r="V484" s="36"/>
      <c r="W484" s="9"/>
      <c r="X484" s="8"/>
      <c r="Y484" s="8"/>
      <c r="Z484" s="8"/>
      <c r="AA484" s="8"/>
      <c r="AB484" s="8"/>
      <c r="AC484" s="8"/>
      <c r="AD484" s="8"/>
      <c r="AE484" s="8"/>
      <c r="AG484" s="36"/>
      <c r="AH484" s="36"/>
      <c r="AI484" s="9"/>
      <c r="AJ484" s="8"/>
      <c r="AK484" s="8"/>
      <c r="AL484" s="8"/>
      <c r="AM484" s="8"/>
      <c r="AN484" s="8"/>
      <c r="AO484" s="8"/>
      <c r="AP484" s="8"/>
      <c r="AQ484" s="8"/>
      <c r="AS484" s="36"/>
      <c r="AT484" s="36"/>
      <c r="AU484" s="9"/>
      <c r="AV484" s="8"/>
      <c r="AW484" s="8"/>
      <c r="AX484" s="8"/>
      <c r="AY484" s="8"/>
      <c r="AZ484" s="8"/>
      <c r="BA484" s="8"/>
      <c r="BB484" s="8"/>
      <c r="BC484" s="8"/>
      <c r="CW484" s="8">
        <v>0.1637636612021858</v>
      </c>
      <c r="CX484" s="36">
        <v>58.3</v>
      </c>
      <c r="CY484" s="36">
        <v>59.900050400804943</v>
      </c>
      <c r="CZ484" s="36">
        <v>59.326521300156138</v>
      </c>
      <c r="DA484" s="36">
        <v>12.380463956545034</v>
      </c>
      <c r="DB484" s="36">
        <f ca="1"/>
        <v>66.049413737428083</v>
      </c>
      <c r="DC484" s="36">
        <f ca="1"/>
        <v>61.483938313371553</v>
      </c>
      <c r="DD484" s="36">
        <v>54.074886926740874</v>
      </c>
      <c r="DE484" s="36">
        <f ca="1"/>
        <v>66.119693035564723</v>
      </c>
      <c r="DF484" s="36">
        <v>59.422371907973051</v>
      </c>
    </row>
    <row r="485" spans="1:110" x14ac:dyDescent="0.25">
      <c r="A485" s="45">
        <v>56.7</v>
      </c>
      <c r="B485" s="47" t="b">
        <v>1</v>
      </c>
      <c r="U485" s="36"/>
      <c r="V485" s="36"/>
      <c r="W485" s="9"/>
      <c r="X485" s="8"/>
      <c r="Y485" s="8"/>
      <c r="Z485" s="8"/>
      <c r="AA485" s="8"/>
      <c r="AB485" s="8"/>
      <c r="AC485" s="8"/>
      <c r="AD485" s="8"/>
      <c r="AE485" s="8"/>
      <c r="AG485" s="36"/>
      <c r="AH485" s="36"/>
      <c r="AI485" s="9"/>
      <c r="AJ485" s="8"/>
      <c r="AK485" s="8"/>
      <c r="AL485" s="8"/>
      <c r="AM485" s="8"/>
      <c r="AN485" s="8"/>
      <c r="AO485" s="8"/>
      <c r="AP485" s="8"/>
      <c r="AQ485" s="8"/>
      <c r="AS485" s="36"/>
      <c r="AT485" s="36"/>
      <c r="AU485" s="9"/>
      <c r="AV485" s="8"/>
      <c r="AW485" s="8"/>
      <c r="AX485" s="8"/>
      <c r="AY485" s="8"/>
      <c r="AZ485" s="8"/>
      <c r="BA485" s="8"/>
      <c r="BB485" s="8"/>
      <c r="BC485" s="8"/>
      <c r="CW485" s="8">
        <v>0.1641051912568306</v>
      </c>
      <c r="CX485" s="36">
        <v>58.3</v>
      </c>
      <c r="CY485" s="36">
        <v>59.913208910236982</v>
      </c>
      <c r="CZ485" s="36">
        <v>59.338576755900462</v>
      </c>
      <c r="DA485" s="36">
        <v>12.408742115309989</v>
      </c>
      <c r="DB485" s="36">
        <f ca="1"/>
        <v>66.066407800356984</v>
      </c>
      <c r="DC485" s="36">
        <f ca="1"/>
        <v>61.495088996934925</v>
      </c>
      <c r="DD485" s="36">
        <v>54.093467011957443</v>
      </c>
      <c r="DE485" s="36">
        <f ca="1"/>
        <v>66.130776313548395</v>
      </c>
      <c r="DF485" s="36">
        <v>59.437742851520795</v>
      </c>
    </row>
    <row r="486" spans="1:110" x14ac:dyDescent="0.25">
      <c r="A486" s="45">
        <v>56.4</v>
      </c>
      <c r="B486" s="47" t="b">
        <v>1</v>
      </c>
      <c r="U486" s="36"/>
      <c r="V486" s="36"/>
      <c r="W486" s="9"/>
      <c r="X486" s="8"/>
      <c r="Y486" s="8"/>
      <c r="Z486" s="8"/>
      <c r="AA486" s="8"/>
      <c r="AB486" s="8"/>
      <c r="AC486" s="8"/>
      <c r="AD486" s="8"/>
      <c r="AE486" s="8"/>
      <c r="AG486" s="36"/>
      <c r="AH486" s="36"/>
      <c r="AI486" s="9"/>
      <c r="AJ486" s="8"/>
      <c r="AK486" s="8"/>
      <c r="AL486" s="8"/>
      <c r="AM486" s="8"/>
      <c r="AN486" s="8"/>
      <c r="AO486" s="8"/>
      <c r="AP486" s="8"/>
      <c r="AQ486" s="8"/>
      <c r="AS486" s="36"/>
      <c r="AT486" s="36"/>
      <c r="AU486" s="9"/>
      <c r="AV486" s="8"/>
      <c r="AW486" s="8"/>
      <c r="AX486" s="8"/>
      <c r="AY486" s="8"/>
      <c r="AZ486" s="8"/>
      <c r="BA486" s="8"/>
      <c r="BB486" s="8"/>
      <c r="BC486" s="8"/>
      <c r="CW486" s="8">
        <v>0.16444672131147542</v>
      </c>
      <c r="CX486" s="36">
        <v>58.3</v>
      </c>
      <c r="CY486" s="36">
        <v>59.926349668345452</v>
      </c>
      <c r="CZ486" s="36">
        <v>59.350618393157873</v>
      </c>
      <c r="DA486" s="36">
        <v>12.43703183033141</v>
      </c>
      <c r="DB486" s="36">
        <f ca="1"/>
        <v>66.083374461098586</v>
      </c>
      <c r="DC486" s="36">
        <f ca="1"/>
        <v>61.506225997995564</v>
      </c>
      <c r="DD486" s="36">
        <v>54.112027773096756</v>
      </c>
      <c r="DE486" s="36">
        <f ca="1"/>
        <v>66.141844035010095</v>
      </c>
      <c r="DF486" s="36">
        <v>59.453095155058122</v>
      </c>
    </row>
    <row r="487" spans="1:110" x14ac:dyDescent="0.25">
      <c r="A487" s="45">
        <v>55.9</v>
      </c>
      <c r="B487" s="47" t="b">
        <v>1</v>
      </c>
      <c r="U487" s="36"/>
      <c r="V487" s="36"/>
      <c r="W487" s="9"/>
      <c r="X487" s="8"/>
      <c r="Y487" s="8"/>
      <c r="Z487" s="8"/>
      <c r="AA487" s="8"/>
      <c r="AB487" s="8"/>
      <c r="AC487" s="8"/>
      <c r="AD487" s="8"/>
      <c r="AE487" s="8"/>
      <c r="AG487" s="36"/>
      <c r="AH487" s="36"/>
      <c r="AI487" s="9"/>
      <c r="AJ487" s="8"/>
      <c r="AK487" s="8"/>
      <c r="AL487" s="8"/>
      <c r="AM487" s="8"/>
      <c r="AN487" s="8"/>
      <c r="AO487" s="8"/>
      <c r="AP487" s="8"/>
      <c r="AQ487" s="8"/>
      <c r="AS487" s="36"/>
      <c r="AT487" s="36"/>
      <c r="AU487" s="9"/>
      <c r="AV487" s="8"/>
      <c r="AW487" s="8"/>
      <c r="AX487" s="8"/>
      <c r="AY487" s="8"/>
      <c r="AZ487" s="8"/>
      <c r="BA487" s="8"/>
      <c r="BB487" s="8"/>
      <c r="BC487" s="8"/>
      <c r="CW487" s="8">
        <v>0.16478825136612021</v>
      </c>
      <c r="CX487" s="36">
        <v>58.3</v>
      </c>
      <c r="CY487" s="36">
        <v>59.939472747909988</v>
      </c>
      <c r="CZ487" s="36">
        <v>59.362646269234553</v>
      </c>
      <c r="DA487" s="36">
        <v>12.465333111058385</v>
      </c>
      <c r="DB487" s="36">
        <f ca="1"/>
        <v>66.10031383061856</v>
      </c>
      <c r="DC487" s="36">
        <f ca="1"/>
        <v>61.517349372803096</v>
      </c>
      <c r="DD487" s="36">
        <v>54.130569270327243</v>
      </c>
      <c r="DE487" s="36">
        <f ca="1"/>
        <v>66.152896260711572</v>
      </c>
      <c r="DF487" s="36">
        <v>59.468428887420124</v>
      </c>
    </row>
    <row r="488" spans="1:110" x14ac:dyDescent="0.25">
      <c r="A488" s="45">
        <v>55.6</v>
      </c>
      <c r="B488" s="47" t="b">
        <v>1</v>
      </c>
      <c r="U488" s="36"/>
      <c r="V488" s="36"/>
      <c r="W488" s="9"/>
      <c r="X488" s="8"/>
      <c r="Y488" s="8"/>
      <c r="Z488" s="8"/>
      <c r="AA488" s="8"/>
      <c r="AB488" s="8"/>
      <c r="AC488" s="8"/>
      <c r="AD488" s="8"/>
      <c r="AE488" s="8"/>
      <c r="AG488" s="36"/>
      <c r="AH488" s="36"/>
      <c r="AI488" s="9"/>
      <c r="AJ488" s="8"/>
      <c r="AK488" s="8"/>
      <c r="AL488" s="8"/>
      <c r="AM488" s="8"/>
      <c r="AN488" s="8"/>
      <c r="AO488" s="8"/>
      <c r="AP488" s="8"/>
      <c r="AQ488" s="8"/>
      <c r="AS488" s="36"/>
      <c r="AT488" s="36"/>
      <c r="AU488" s="9"/>
      <c r="AV488" s="8"/>
      <c r="AW488" s="8"/>
      <c r="AX488" s="8"/>
      <c r="AY488" s="8"/>
      <c r="AZ488" s="8"/>
      <c r="BA488" s="8"/>
      <c r="BB488" s="8"/>
      <c r="BC488" s="8"/>
      <c r="CW488" s="8">
        <v>0.16512978142076504</v>
      </c>
      <c r="CX488" s="36">
        <v>58.4</v>
      </c>
      <c r="CY488" s="36">
        <v>59.952578221282579</v>
      </c>
      <c r="CZ488" s="36">
        <v>59.374660441108318</v>
      </c>
      <c r="DA488" s="36">
        <v>12.493645966951636</v>
      </c>
      <c r="DB488" s="36">
        <f ca="1"/>
        <v>66.117226019221803</v>
      </c>
      <c r="DC488" s="36">
        <f ca="1"/>
        <v>61.528459177281661</v>
      </c>
      <c r="DD488" s="36">
        <v>54.149091563505785</v>
      </c>
      <c r="DE488" s="36">
        <f ca="1"/>
        <v>66.163933051062045</v>
      </c>
      <c r="DF488" s="36">
        <v>59.483744117058492</v>
      </c>
    </row>
    <row r="489" spans="1:110" x14ac:dyDescent="0.25">
      <c r="A489" s="45">
        <v>55.3</v>
      </c>
      <c r="B489" s="47" t="b">
        <v>1</v>
      </c>
      <c r="U489" s="36"/>
      <c r="V489" s="36"/>
      <c r="W489" s="9"/>
      <c r="X489" s="8"/>
      <c r="Y489" s="8"/>
      <c r="Z489" s="8"/>
      <c r="AA489" s="8"/>
      <c r="AB489" s="8"/>
      <c r="AC489" s="8"/>
      <c r="AD489" s="8"/>
      <c r="AE489" s="8"/>
      <c r="AG489" s="36"/>
      <c r="AH489" s="36"/>
      <c r="AI489" s="9"/>
      <c r="AJ489" s="8"/>
      <c r="AK489" s="8"/>
      <c r="AL489" s="8"/>
      <c r="AM489" s="8"/>
      <c r="AN489" s="8"/>
      <c r="AO489" s="8"/>
      <c r="AP489" s="8"/>
      <c r="AQ489" s="8"/>
      <c r="AS489" s="36"/>
      <c r="AT489" s="36"/>
      <c r="AU489" s="9"/>
      <c r="AV489" s="8"/>
      <c r="AW489" s="8"/>
      <c r="AX489" s="8"/>
      <c r="AY489" s="8"/>
      <c r="AZ489" s="8"/>
      <c r="BA489" s="8"/>
      <c r="BB489" s="8"/>
      <c r="BC489" s="8"/>
      <c r="CW489" s="8">
        <v>0.16547131147540983</v>
      </c>
      <c r="CX489" s="36">
        <v>58.4</v>
      </c>
      <c r="CY489" s="36">
        <v>59.965666160391251</v>
      </c>
      <c r="CZ489" s="36">
        <v>59.386660965431012</v>
      </c>
      <c r="DA489" s="36">
        <v>12.521970407483455</v>
      </c>
      <c r="DB489" s="36">
        <f ca="1"/>
        <v>66.134111136557735</v>
      </c>
      <c r="DC489" s="36">
        <f ca="1"/>
        <v>61.539555467032507</v>
      </c>
      <c r="DD489" s="36">
        <v>54.167594712179906</v>
      </c>
      <c r="DE489" s="36">
        <f ca="1"/>
        <v>66.174954466121022</v>
      </c>
      <c r="DF489" s="36">
        <v>59.499040912044393</v>
      </c>
    </row>
    <row r="490" spans="1:110" x14ac:dyDescent="0.25">
      <c r="A490" s="45">
        <v>54.8</v>
      </c>
      <c r="B490" s="47" t="b">
        <v>1</v>
      </c>
      <c r="U490" s="36"/>
      <c r="V490" s="36"/>
      <c r="W490" s="9"/>
      <c r="X490" s="8"/>
      <c r="Y490" s="8"/>
      <c r="Z490" s="8"/>
      <c r="AA490" s="8"/>
      <c r="AB490" s="8"/>
      <c r="AC490" s="8"/>
      <c r="AD490" s="8"/>
      <c r="AE490" s="8"/>
      <c r="AG490" s="36"/>
      <c r="AH490" s="36"/>
      <c r="AI490" s="9"/>
      <c r="AJ490" s="8"/>
      <c r="AK490" s="8"/>
      <c r="AL490" s="8"/>
      <c r="AM490" s="8"/>
      <c r="AN490" s="8"/>
      <c r="AO490" s="8"/>
      <c r="AP490" s="8"/>
      <c r="AQ490" s="8"/>
      <c r="AS490" s="36"/>
      <c r="AT490" s="36"/>
      <c r="AU490" s="9"/>
      <c r="AV490" s="8"/>
      <c r="AW490" s="8"/>
      <c r="AX490" s="8"/>
      <c r="AY490" s="8"/>
      <c r="AZ490" s="8"/>
      <c r="BA490" s="8"/>
      <c r="BB490" s="8"/>
      <c r="BC490" s="8"/>
      <c r="CW490" s="8">
        <v>0.16581284153005466</v>
      </c>
      <c r="CX490" s="36">
        <v>58.4</v>
      </c>
      <c r="CY490" s="36">
        <v>59.978736636743328</v>
      </c>
      <c r="CZ490" s="36">
        <v>59.39864789853133</v>
      </c>
      <c r="DA490" s="36">
        <v>12.550306442137794</v>
      </c>
      <c r="DB490" s="36">
        <f ca="1"/>
        <v>66.150969291625628</v>
      </c>
      <c r="DC490" s="36">
        <f ca="1"/>
        <v>61.550638297336548</v>
      </c>
      <c r="DD490" s="36">
        <v>54.186078775590033</v>
      </c>
      <c r="DE490" s="36">
        <f ca="1"/>
        <v>66.185960565601036</v>
      </c>
      <c r="DF490" s="36">
        <v>59.514319340071467</v>
      </c>
    </row>
    <row r="491" spans="1:110" x14ac:dyDescent="0.25">
      <c r="A491" s="45">
        <v>54.2</v>
      </c>
      <c r="B491" s="47" t="b">
        <v>1</v>
      </c>
      <c r="U491" s="36"/>
      <c r="V491" s="36"/>
      <c r="W491" s="9"/>
      <c r="X491" s="8"/>
      <c r="Y491" s="8"/>
      <c r="Z491" s="8"/>
      <c r="AA491" s="8"/>
      <c r="AB491" s="8"/>
      <c r="AC491" s="8"/>
      <c r="AD491" s="8"/>
      <c r="AE491" s="8"/>
      <c r="AG491" s="36"/>
      <c r="AH491" s="36"/>
      <c r="AI491" s="9"/>
      <c r="AJ491" s="8"/>
      <c r="AK491" s="8"/>
      <c r="AL491" s="8"/>
      <c r="AM491" s="8"/>
      <c r="AN491" s="8"/>
      <c r="AO491" s="8"/>
      <c r="AP491" s="8"/>
      <c r="AQ491" s="8"/>
      <c r="AS491" s="36"/>
      <c r="AT491" s="36"/>
      <c r="AU491" s="9"/>
      <c r="AV491" s="8"/>
      <c r="AW491" s="8"/>
      <c r="AX491" s="8"/>
      <c r="AY491" s="8"/>
      <c r="AZ491" s="8"/>
      <c r="BA491" s="8"/>
      <c r="BB491" s="8"/>
      <c r="BC491" s="8"/>
      <c r="CW491" s="8">
        <v>0.16615437158469945</v>
      </c>
      <c r="CX491" s="36">
        <v>58.4</v>
      </c>
      <c r="CY491" s="36">
        <v>59.991789721428745</v>
      </c>
      <c r="CZ491" s="36">
        <v>59.410621296417013</v>
      </c>
      <c r="DA491" s="36">
        <v>12.57865408041026</v>
      </c>
      <c r="DB491" s="36">
        <f ca="1"/>
        <v>66.167800592779756</v>
      </c>
      <c r="DC491" s="36">
        <f ca="1"/>
        <v>61.5617077231569</v>
      </c>
      <c r="DD491" s="36">
        <v>54.204543812671687</v>
      </c>
      <c r="DE491" s="36">
        <f ca="1"/>
        <v>66.196951408870419</v>
      </c>
      <c r="DF491" s="36">
        <v>59.529579468458628</v>
      </c>
    </row>
    <row r="492" spans="1:110" x14ac:dyDescent="0.25">
      <c r="A492" s="45">
        <v>53.6</v>
      </c>
      <c r="B492" s="47" t="b">
        <v>1</v>
      </c>
      <c r="U492" s="36"/>
      <c r="V492" s="36"/>
      <c r="W492" s="9"/>
      <c r="X492" s="8"/>
      <c r="Y492" s="8"/>
      <c r="Z492" s="8"/>
      <c r="AA492" s="8"/>
      <c r="AB492" s="8"/>
      <c r="AC492" s="8"/>
      <c r="AD492" s="8"/>
      <c r="AE492" s="8"/>
      <c r="AG492" s="36"/>
      <c r="AH492" s="36"/>
      <c r="AI492" s="9"/>
      <c r="AJ492" s="8"/>
      <c r="AK492" s="8"/>
      <c r="AL492" s="8"/>
      <c r="AM492" s="8"/>
      <c r="AN492" s="8"/>
      <c r="AO492" s="8"/>
      <c r="AP492" s="8"/>
      <c r="AQ492" s="8"/>
      <c r="AS492" s="36"/>
      <c r="AT492" s="36"/>
      <c r="AU492" s="9"/>
      <c r="AV492" s="8"/>
      <c r="AW492" s="8"/>
      <c r="AX492" s="8"/>
      <c r="AY492" s="8"/>
      <c r="AZ492" s="8"/>
      <c r="BA492" s="8"/>
      <c r="BB492" s="8"/>
      <c r="BC492" s="8"/>
      <c r="CW492" s="8">
        <v>0.16649590163934427</v>
      </c>
      <c r="CX492" s="36">
        <v>58.4</v>
      </c>
      <c r="CY492" s="36">
        <v>60.00482548512349</v>
      </c>
      <c r="CZ492" s="36">
        <v>59.422581214777757</v>
      </c>
      <c r="DA492" s="36">
        <v>12.607013331808107</v>
      </c>
      <c r="DB492" s="36">
        <f ca="1"/>
        <v>66.184605147734587</v>
      </c>
      <c r="DC492" s="36">
        <f ca="1"/>
        <v>61.572763799141427</v>
      </c>
      <c r="DD492" s="36">
        <v>54.222989882057703</v>
      </c>
      <c r="DE492" s="36">
        <f ca="1"/>
        <v>66.20792705495596</v>
      </c>
      <c r="DF492" s="36">
        <v>59.544821364152995</v>
      </c>
    </row>
    <row r="493" spans="1:110" x14ac:dyDescent="0.25">
      <c r="A493" s="45">
        <v>53.3</v>
      </c>
      <c r="B493" s="47" t="b">
        <v>1</v>
      </c>
      <c r="U493" s="36"/>
      <c r="V493" s="36"/>
      <c r="W493" s="9"/>
      <c r="X493" s="8"/>
      <c r="Y493" s="8"/>
      <c r="Z493" s="8"/>
      <c r="AA493" s="8"/>
      <c r="AB493" s="8"/>
      <c r="AC493" s="8"/>
      <c r="AD493" s="8"/>
      <c r="AE493" s="8"/>
      <c r="AG493" s="36"/>
      <c r="AH493" s="36"/>
      <c r="AI493" s="9"/>
      <c r="AJ493" s="8"/>
      <c r="AK493" s="8"/>
      <c r="AL493" s="8"/>
      <c r="AM493" s="8"/>
      <c r="AN493" s="8"/>
      <c r="AO493" s="8"/>
      <c r="AP493" s="8"/>
      <c r="AQ493" s="8"/>
      <c r="AS493" s="36"/>
      <c r="AT493" s="36"/>
      <c r="AU493" s="9"/>
      <c r="AV493" s="8"/>
      <c r="AW493" s="8"/>
      <c r="AX493" s="8"/>
      <c r="AY493" s="8"/>
      <c r="AZ493" s="8"/>
      <c r="BA493" s="8"/>
      <c r="BB493" s="8"/>
      <c r="BC493" s="8"/>
      <c r="CW493" s="8">
        <v>0.16683743169398907</v>
      </c>
      <c r="CX493" s="36">
        <v>58.4</v>
      </c>
      <c r="CY493" s="36">
        <v>60.017843998092857</v>
      </c>
      <c r="CZ493" s="36">
        <v>59.434527708987488</v>
      </c>
      <c r="DA493" s="36">
        <v>12.635384205850301</v>
      </c>
      <c r="DB493" s="36">
        <f ca="1"/>
        <v>66.201383063569864</v>
      </c>
      <c r="DC493" s="36">
        <f ca="1"/>
        <v>61.583806579625197</v>
      </c>
      <c r="DD493" s="36">
        <v>54.241417042080393</v>
      </c>
      <c r="DE493" s="36">
        <f ca="1"/>
        <v>66.21888756254566</v>
      </c>
      <c r="DF493" s="36">
        <v>59.560045093732697</v>
      </c>
    </row>
    <row r="494" spans="1:110" x14ac:dyDescent="0.25">
      <c r="A494" s="45">
        <v>52.8</v>
      </c>
      <c r="B494" s="47" t="b">
        <v>1</v>
      </c>
      <c r="U494" s="36"/>
      <c r="V494" s="36"/>
      <c r="W494" s="9"/>
      <c r="X494" s="8"/>
      <c r="Y494" s="8"/>
      <c r="Z494" s="8"/>
      <c r="AA494" s="8"/>
      <c r="AB494" s="8"/>
      <c r="AC494" s="8"/>
      <c r="AD494" s="8"/>
      <c r="AE494" s="8"/>
      <c r="AG494" s="36"/>
      <c r="AH494" s="36"/>
      <c r="AI494" s="9"/>
      <c r="AJ494" s="8"/>
      <c r="AK494" s="8"/>
      <c r="AL494" s="8"/>
      <c r="AM494" s="8"/>
      <c r="AN494" s="8"/>
      <c r="AO494" s="8"/>
      <c r="AP494" s="8"/>
      <c r="AQ494" s="8"/>
      <c r="AS494" s="36"/>
      <c r="AT494" s="36"/>
      <c r="AU494" s="9"/>
      <c r="AV494" s="8"/>
      <c r="AW494" s="8"/>
      <c r="AX494" s="8"/>
      <c r="AY494" s="8"/>
      <c r="AZ494" s="8"/>
      <c r="BA494" s="8"/>
      <c r="BB494" s="8"/>
      <c r="BC494" s="8"/>
      <c r="CW494" s="8">
        <v>0.16717896174863389</v>
      </c>
      <c r="CX494" s="36">
        <v>58.5</v>
      </c>
      <c r="CY494" s="36">
        <v>60.030845330194737</v>
      </c>
      <c r="CZ494" s="36">
        <v>59.446460834107064</v>
      </c>
      <c r="DA494" s="36">
        <v>12.66376671206749</v>
      </c>
      <c r="DB494" s="36">
        <f ca="1"/>
        <v>66.218134446735704</v>
      </c>
      <c r="DC494" s="36">
        <f ca="1"/>
        <v>61.594836118632976</v>
      </c>
      <c r="DD494" s="36">
        <v>54.259825350773674</v>
      </c>
      <c r="DE494" s="36">
        <f ca="1"/>
        <v>66.229832989991266</v>
      </c>
      <c r="DF494" s="36">
        <v>59.57525072340966</v>
      </c>
    </row>
    <row r="495" spans="1:110" x14ac:dyDescent="0.25">
      <c r="A495" s="45">
        <v>52.1</v>
      </c>
      <c r="B495" s="47" t="b">
        <v>1</v>
      </c>
      <c r="U495" s="36"/>
      <c r="V495" s="36"/>
      <c r="W495" s="9"/>
      <c r="X495" s="8"/>
      <c r="Y495" s="8"/>
      <c r="Z495" s="8"/>
      <c r="AA495" s="8"/>
      <c r="AB495" s="8"/>
      <c r="AC495" s="8"/>
      <c r="AD495" s="8"/>
      <c r="AE495" s="8"/>
      <c r="AG495" s="36"/>
      <c r="AH495" s="36"/>
      <c r="AI495" s="9"/>
      <c r="AJ495" s="8"/>
      <c r="AK495" s="8"/>
      <c r="AL495" s="8"/>
      <c r="AM495" s="8"/>
      <c r="AN495" s="8"/>
      <c r="AO495" s="8"/>
      <c r="AP495" s="8"/>
      <c r="AQ495" s="8"/>
      <c r="AS495" s="36"/>
      <c r="AT495" s="36"/>
      <c r="AU495" s="9"/>
      <c r="AV495" s="8"/>
      <c r="AW495" s="8"/>
      <c r="AX495" s="8"/>
      <c r="AY495" s="8"/>
      <c r="AZ495" s="8"/>
      <c r="BA495" s="8"/>
      <c r="BB495" s="8"/>
      <c r="BC495" s="8"/>
      <c r="CW495" s="8">
        <v>0.16752049180327869</v>
      </c>
      <c r="CX495" s="36">
        <v>58.5</v>
      </c>
      <c r="CY495" s="36">
        <v>60.043829550882698</v>
      </c>
      <c r="CZ495" s="36">
        <v>59.458380644886304</v>
      </c>
      <c r="DA495" s="36">
        <v>12.692160860002076</v>
      </c>
      <c r="DB495" s="36">
        <f ca="1"/>
        <v>66.234859403057555</v>
      </c>
      <c r="DC495" s="36">
        <f ca="1"/>
        <v>61.605852469881647</v>
      </c>
      <c r="DD495" s="36">
        <v>54.278214865875235</v>
      </c>
      <c r="DE495" s="36">
        <f ca="1"/>
        <v>66.240763395310992</v>
      </c>
      <c r="DF495" s="36">
        <v>59.590438319032422</v>
      </c>
    </row>
    <row r="496" spans="1:110" x14ac:dyDescent="0.25">
      <c r="A496" s="45">
        <v>51.8</v>
      </c>
      <c r="B496" s="47" t="b">
        <v>1</v>
      </c>
      <c r="U496" s="36"/>
      <c r="V496" s="36"/>
      <c r="W496" s="9"/>
      <c r="X496" s="8"/>
      <c r="Y496" s="8"/>
      <c r="Z496" s="8"/>
      <c r="AA496" s="8"/>
      <c r="AB496" s="8"/>
      <c r="AC496" s="8"/>
      <c r="AD496" s="8"/>
      <c r="AE496" s="8"/>
      <c r="AG496" s="36"/>
      <c r="AH496" s="36"/>
      <c r="AI496" s="9"/>
      <c r="AJ496" s="8"/>
      <c r="AK496" s="8"/>
      <c r="AL496" s="8"/>
      <c r="AM496" s="8"/>
      <c r="AN496" s="8"/>
      <c r="AO496" s="8"/>
      <c r="AP496" s="8"/>
      <c r="AQ496" s="8"/>
      <c r="AS496" s="36"/>
      <c r="AT496" s="36"/>
      <c r="AU496" s="9"/>
      <c r="AV496" s="8"/>
      <c r="AW496" s="8"/>
      <c r="AX496" s="8"/>
      <c r="AY496" s="8"/>
      <c r="AZ496" s="8"/>
      <c r="BA496" s="8"/>
      <c r="BB496" s="8"/>
      <c r="BC496" s="8"/>
      <c r="CW496" s="8">
        <v>0.16786202185792351</v>
      </c>
      <c r="CX496" s="36">
        <v>58.5</v>
      </c>
      <c r="CY496" s="36">
        <v>60.056796729209431</v>
      </c>
      <c r="CZ496" s="36">
        <v>59.470287195766971</v>
      </c>
      <c r="DA496" s="36">
        <v>12.720566659208208</v>
      </c>
      <c r="DB496" s="36">
        <f ca="1"/>
        <v>66.251558037741177</v>
      </c>
      <c r="DC496" s="36">
        <f ca="1"/>
        <v>61.616855686782657</v>
      </c>
      <c r="DD496" s="36">
        <v>54.296585644828625</v>
      </c>
      <c r="DE496" s="36">
        <f ca="1"/>
        <v>66.251678836192113</v>
      </c>
      <c r="DF496" s="36">
        <v>59.605607946088867</v>
      </c>
    </row>
    <row r="497" spans="1:110" x14ac:dyDescent="0.25">
      <c r="A497" s="45">
        <v>51.6</v>
      </c>
      <c r="B497" s="47" t="b">
        <v>1</v>
      </c>
      <c r="U497" s="36"/>
      <c r="V497" s="36"/>
      <c r="W497" s="9"/>
      <c r="X497" s="8"/>
      <c r="Y497" s="8"/>
      <c r="Z497" s="8"/>
      <c r="AA497" s="8"/>
      <c r="AB497" s="8"/>
      <c r="AC497" s="8"/>
      <c r="AD497" s="8"/>
      <c r="AE497" s="8"/>
      <c r="AG497" s="36"/>
      <c r="AH497" s="36"/>
      <c r="AI497" s="9"/>
      <c r="AJ497" s="8"/>
      <c r="AK497" s="8"/>
      <c r="AL497" s="8"/>
      <c r="AM497" s="8"/>
      <c r="AN497" s="8"/>
      <c r="AO497" s="8"/>
      <c r="AP497" s="8"/>
      <c r="AQ497" s="8"/>
      <c r="AS497" s="36"/>
      <c r="AT497" s="36"/>
      <c r="AU497" s="9"/>
      <c r="AV497" s="8"/>
      <c r="AW497" s="8"/>
      <c r="AX497" s="8"/>
      <c r="AY497" s="8"/>
      <c r="AZ497" s="8"/>
      <c r="BA497" s="8"/>
      <c r="BB497" s="8"/>
      <c r="BC497" s="8"/>
      <c r="CW497" s="8">
        <v>0.16820355191256831</v>
      </c>
      <c r="CX497" s="36">
        <v>58.5</v>
      </c>
      <c r="CY497" s="36">
        <v>60.069746933829698</v>
      </c>
      <c r="CZ497" s="36">
        <v>59.48218054088472</v>
      </c>
      <c r="DA497" s="36">
        <v>12.748984119251769</v>
      </c>
      <c r="DB497" s="36">
        <f ca="1"/>
        <v>66.268230455377548</v>
      </c>
      <c r="DC497" s="36">
        <f ca="1"/>
        <v>61.627845822444378</v>
      </c>
      <c r="DD497" s="36">
        <v>54.314937744785368</v>
      </c>
      <c r="DE497" s="36">
        <f ca="1"/>
        <v>66.262579369993517</v>
      </c>
      <c r="DF497" s="36">
        <v>59.620759669708946</v>
      </c>
    </row>
    <row r="498" spans="1:110" x14ac:dyDescent="0.25">
      <c r="A498" s="45">
        <v>51.5</v>
      </c>
      <c r="B498" s="47" t="b">
        <v>1</v>
      </c>
      <c r="U498" s="36"/>
      <c r="V498" s="36"/>
      <c r="W498" s="9"/>
      <c r="X498" s="8"/>
      <c r="Y498" s="8"/>
      <c r="Z498" s="8"/>
      <c r="AA498" s="8"/>
      <c r="AB498" s="8"/>
      <c r="AC498" s="8"/>
      <c r="AD498" s="8"/>
      <c r="AE498" s="8"/>
      <c r="AG498" s="36"/>
      <c r="AH498" s="36"/>
      <c r="AI498" s="9"/>
      <c r="AJ498" s="8"/>
      <c r="AK498" s="8"/>
      <c r="AL498" s="8"/>
      <c r="AM498" s="8"/>
      <c r="AN498" s="8"/>
      <c r="AO498" s="8"/>
      <c r="AP498" s="8"/>
      <c r="AQ498" s="8"/>
      <c r="AS498" s="36"/>
      <c r="AT498" s="36"/>
      <c r="AU498" s="9"/>
      <c r="AV498" s="8"/>
      <c r="AW498" s="8"/>
      <c r="AX498" s="8"/>
      <c r="AY498" s="8"/>
      <c r="AZ498" s="8"/>
      <c r="BA498" s="8"/>
      <c r="BB498" s="8"/>
      <c r="BC498" s="8"/>
      <c r="CW498" s="8">
        <v>0.16854508196721313</v>
      </c>
      <c r="CX498" s="36">
        <v>58.6</v>
      </c>
      <c r="CY498" s="36">
        <v>60.082680233003657</v>
      </c>
      <c r="CZ498" s="36">
        <v>59.494060734071823</v>
      </c>
      <c r="DA498" s="36">
        <v>12.77741324971047</v>
      </c>
      <c r="DB498" s="36">
        <f ca="1"/>
        <v>66.284876759947736</v>
      </c>
      <c r="DC498" s="36">
        <f ca="1"/>
        <v>61.638822929674511</v>
      </c>
      <c r="DD498" s="36">
        <v>54.333271222607024</v>
      </c>
      <c r="DE498" s="36">
        <f ca="1"/>
        <v>66.273465053748239</v>
      </c>
      <c r="DF498" s="36">
        <v>59.635893554667348</v>
      </c>
    </row>
    <row r="499" spans="1:110" x14ac:dyDescent="0.25">
      <c r="A499" s="45">
        <v>51.4</v>
      </c>
      <c r="B499" s="47" t="b">
        <v>1</v>
      </c>
      <c r="U499" s="36"/>
      <c r="V499" s="36"/>
      <c r="W499" s="9"/>
      <c r="X499" s="8"/>
      <c r="Y499" s="8"/>
      <c r="Z499" s="8"/>
      <c r="AA499" s="8"/>
      <c r="AB499" s="8"/>
      <c r="AC499" s="8"/>
      <c r="AD499" s="8"/>
      <c r="AE499" s="8"/>
      <c r="AG499" s="36"/>
      <c r="AH499" s="36"/>
      <c r="AI499" s="9"/>
      <c r="AJ499" s="8"/>
      <c r="AK499" s="8"/>
      <c r="AL499" s="8"/>
      <c r="AM499" s="8"/>
      <c r="AN499" s="8"/>
      <c r="AO499" s="8"/>
      <c r="AP499" s="8"/>
      <c r="AQ499" s="8"/>
      <c r="AS499" s="36"/>
      <c r="AT499" s="36"/>
      <c r="AU499" s="9"/>
      <c r="AV499" s="8"/>
      <c r="AW499" s="8"/>
      <c r="AX499" s="8"/>
      <c r="AY499" s="8"/>
      <c r="AZ499" s="8"/>
      <c r="BA499" s="8"/>
      <c r="BB499" s="8"/>
      <c r="BC499" s="8"/>
      <c r="CW499" s="8">
        <v>0.16888661202185792</v>
      </c>
      <c r="CX499" s="36">
        <v>58.6</v>
      </c>
      <c r="CY499" s="36">
        <v>60.095596694599777</v>
      </c>
      <c r="CZ499" s="36">
        <v>59.505927828859299</v>
      </c>
      <c r="DA499" s="36">
        <v>12.805854060173786</v>
      </c>
      <c r="DB499" s="36">
        <f ca="1"/>
        <v>66.301497054827649</v>
      </c>
      <c r="DC499" s="36">
        <f ca="1"/>
        <v>61.649787060982433</v>
      </c>
      <c r="DD499" s="36">
        <v>54.351586134867219</v>
      </c>
      <c r="DE499" s="36">
        <f ca="1"/>
        <v>66.284335944166045</v>
      </c>
      <c r="DF499" s="36">
        <v>59.651009665386262</v>
      </c>
    </row>
    <row r="500" spans="1:110" x14ac:dyDescent="0.25">
      <c r="A500" s="45">
        <v>82.2</v>
      </c>
      <c r="B500" s="47" t="b">
        <v>1</v>
      </c>
      <c r="U500" s="36"/>
      <c r="V500" s="36"/>
      <c r="W500" s="9"/>
      <c r="X500" s="8"/>
      <c r="Y500" s="8"/>
      <c r="Z500" s="8"/>
      <c r="AA500" s="8"/>
      <c r="AB500" s="8"/>
      <c r="AC500" s="8"/>
      <c r="AD500" s="8"/>
      <c r="AE500" s="8"/>
      <c r="AG500" s="36"/>
      <c r="AH500" s="36"/>
      <c r="AI500" s="9"/>
      <c r="AJ500" s="8"/>
      <c r="AK500" s="8"/>
      <c r="AL500" s="8"/>
      <c r="AM500" s="8"/>
      <c r="AN500" s="8"/>
      <c r="AO500" s="8"/>
      <c r="AP500" s="8"/>
      <c r="AQ500" s="8"/>
      <c r="AS500" s="36"/>
      <c r="AT500" s="36"/>
      <c r="AU500" s="9"/>
      <c r="AV500" s="8"/>
      <c r="AW500" s="8"/>
      <c r="AX500" s="8"/>
      <c r="AY500" s="8"/>
      <c r="AZ500" s="8"/>
      <c r="BA500" s="8"/>
      <c r="BB500" s="8"/>
      <c r="BC500" s="8"/>
      <c r="CW500" s="8">
        <v>0.16922814207650272</v>
      </c>
      <c r="CX500" s="36">
        <v>58.6</v>
      </c>
      <c r="CY500" s="36">
        <v>60.108496386098025</v>
      </c>
      <c r="CZ500" s="36">
        <v>59.517781878479305</v>
      </c>
      <c r="DA500" s="36">
        <v>12.83430656024305</v>
      </c>
      <c r="DB500" s="36">
        <f ca="1"/>
        <v>66.318091442792877</v>
      </c>
      <c r="DC500" s="36">
        <f ca="1"/>
        <v>61.660738268581454</v>
      </c>
      <c r="DD500" s="36">
        <v>54.369882537853748</v>
      </c>
      <c r="DE500" s="36">
        <f ca="1"/>
        <v>66.295192097635848</v>
      </c>
      <c r="DF500" s="36">
        <v>59.666108065937919</v>
      </c>
    </row>
    <row r="501" spans="1:110" x14ac:dyDescent="0.25">
      <c r="A501" s="45">
        <v>82</v>
      </c>
      <c r="B501" s="47" t="b">
        <v>1</v>
      </c>
      <c r="U501" s="36"/>
      <c r="V501" s="36"/>
      <c r="W501" s="9"/>
      <c r="X501" s="8"/>
      <c r="Y501" s="8"/>
      <c r="Z501" s="8"/>
      <c r="AA501" s="8"/>
      <c r="AB501" s="8"/>
      <c r="AC501" s="8"/>
      <c r="AD501" s="8"/>
      <c r="AE501" s="8"/>
      <c r="AG501" s="36"/>
      <c r="AH501" s="36"/>
      <c r="AI501" s="9"/>
      <c r="AJ501" s="8"/>
      <c r="AK501" s="8"/>
      <c r="AL501" s="8"/>
      <c r="AM501" s="8"/>
      <c r="AN501" s="8"/>
      <c r="AO501" s="8"/>
      <c r="AP501" s="8"/>
      <c r="AQ501" s="8"/>
      <c r="AS501" s="36"/>
      <c r="AT501" s="36"/>
      <c r="AU501" s="9"/>
      <c r="AV501" s="8"/>
      <c r="AW501" s="8"/>
      <c r="AX501" s="8"/>
      <c r="AY501" s="8"/>
      <c r="AZ501" s="8"/>
      <c r="BA501" s="8"/>
      <c r="BB501" s="8"/>
      <c r="BC501" s="8"/>
      <c r="CW501" s="8">
        <v>0.16956967213114754</v>
      </c>
      <c r="CX501" s="36">
        <v>58.6</v>
      </c>
      <c r="CY501" s="36">
        <v>60.121379374592891</v>
      </c>
      <c r="CZ501" s="36">
        <v>59.529622935867522</v>
      </c>
      <c r="DA501" s="36">
        <v>12.862770759531418</v>
      </c>
      <c r="DB501" s="36">
        <f ca="1"/>
        <v>66.334660026023343</v>
      </c>
      <c r="DC501" s="36">
        <f ca="1"/>
        <v>61.671676604391244</v>
      </c>
      <c r="DD501" s="36">
        <v>54.388160487570531</v>
      </c>
      <c r="DE501" s="36">
        <f ca="1"/>
        <v>66.306033570228252</v>
      </c>
      <c r="DF501" s="36">
        <v>59.681188820047296</v>
      </c>
    </row>
    <row r="502" spans="1:110" x14ac:dyDescent="0.25">
      <c r="A502" s="45">
        <v>81.8</v>
      </c>
      <c r="B502" s="47" t="b">
        <v>1</v>
      </c>
      <c r="U502" s="36"/>
      <c r="V502" s="36"/>
      <c r="W502" s="9"/>
      <c r="X502" s="8"/>
      <c r="Y502" s="8"/>
      <c r="Z502" s="8"/>
      <c r="AA502" s="8"/>
      <c r="AB502" s="8"/>
      <c r="AC502" s="8"/>
      <c r="AD502" s="8"/>
      <c r="AE502" s="8"/>
      <c r="AG502" s="36"/>
      <c r="AH502" s="36"/>
      <c r="AI502" s="9"/>
      <c r="AJ502" s="8"/>
      <c r="AK502" s="8"/>
      <c r="AL502" s="8"/>
      <c r="AM502" s="8"/>
      <c r="AN502" s="8"/>
      <c r="AO502" s="8"/>
      <c r="AP502" s="8"/>
      <c r="AQ502" s="8"/>
      <c r="AS502" s="36"/>
      <c r="AT502" s="36"/>
      <c r="AU502" s="9"/>
      <c r="AV502" s="8"/>
      <c r="AW502" s="8"/>
      <c r="AX502" s="8"/>
      <c r="AY502" s="8"/>
      <c r="AZ502" s="8"/>
      <c r="BA502" s="8"/>
      <c r="BB502" s="8"/>
      <c r="BC502" s="8"/>
      <c r="CW502" s="8">
        <v>0.16991120218579234</v>
      </c>
      <c r="CX502" s="36">
        <v>58.6</v>
      </c>
      <c r="CY502" s="36">
        <v>60.134245726796408</v>
      </c>
      <c r="CZ502" s="36">
        <v>59.54145105366544</v>
      </c>
      <c r="DA502" s="36">
        <v>12.891246667663934</v>
      </c>
      <c r="DB502" s="36">
        <f ca="1"/>
        <v>66.351202906108028</v>
      </c>
      <c r="DC502" s="36">
        <f ca="1"/>
        <v>61.682602120039995</v>
      </c>
      <c r="DD502" s="36">
        <v>54.406420039739643</v>
      </c>
      <c r="DE502" s="36">
        <f ca="1"/>
        <v>66.316860417698024</v>
      </c>
      <c r="DF502" s="36">
        <v>59.696251991094663</v>
      </c>
    </row>
    <row r="503" spans="1:110" x14ac:dyDescent="0.25">
      <c r="A503" s="45">
        <v>81.599999999999994</v>
      </c>
      <c r="B503" s="47" t="b">
        <v>1</v>
      </c>
      <c r="U503" s="36"/>
      <c r="V503" s="36"/>
      <c r="W503" s="9"/>
      <c r="X503" s="8"/>
      <c r="Y503" s="8"/>
      <c r="Z503" s="8"/>
      <c r="AA503" s="8"/>
      <c r="AB503" s="8"/>
      <c r="AC503" s="8"/>
      <c r="AD503" s="8"/>
      <c r="AE503" s="8"/>
      <c r="AG503" s="36"/>
      <c r="AH503" s="36"/>
      <c r="AI503" s="9"/>
      <c r="AJ503" s="8"/>
      <c r="AK503" s="8"/>
      <c r="AL503" s="8"/>
      <c r="AM503" s="8"/>
      <c r="AN503" s="8"/>
      <c r="AO503" s="8"/>
      <c r="AP503" s="8"/>
      <c r="AQ503" s="8"/>
      <c r="AS503" s="36"/>
      <c r="AT503" s="36"/>
      <c r="AU503" s="9"/>
      <c r="AV503" s="8"/>
      <c r="AW503" s="8"/>
      <c r="AX503" s="8"/>
      <c r="AY503" s="8"/>
      <c r="AZ503" s="8"/>
      <c r="BA503" s="8"/>
      <c r="BB503" s="8"/>
      <c r="BC503" s="8"/>
      <c r="CW503" s="8">
        <v>0.17025273224043716</v>
      </c>
      <c r="CX503" s="36">
        <v>58.6</v>
      </c>
      <c r="CY503" s="36">
        <v>60.147095509041115</v>
      </c>
      <c r="CZ503" s="36">
        <v>59.553266284222566</v>
      </c>
      <c r="DA503" s="36">
        <v>12.919734294277482</v>
      </c>
      <c r="DB503" s="36">
        <f ca="1"/>
        <v>66.367720184049517</v>
      </c>
      <c r="DC503" s="36">
        <f ca="1"/>
        <v>61.693514866866742</v>
      </c>
      <c r="DD503" s="36">
        <v>54.424661249803293</v>
      </c>
      <c r="DE503" s="36">
        <f ca="1"/>
        <v>66.327672695486427</v>
      </c>
      <c r="DF503" s="36">
        <v>59.711297642118168</v>
      </c>
    </row>
    <row r="504" spans="1:110" x14ac:dyDescent="0.25">
      <c r="A504" s="45">
        <v>81.5</v>
      </c>
      <c r="B504" s="47" t="b">
        <v>1</v>
      </c>
      <c r="U504" s="36"/>
      <c r="V504" s="36"/>
      <c r="W504" s="9"/>
      <c r="X504" s="8"/>
      <c r="Y504" s="8"/>
      <c r="Z504" s="8"/>
      <c r="AA504" s="8"/>
      <c r="AB504" s="8"/>
      <c r="AC504" s="8"/>
      <c r="AD504" s="8"/>
      <c r="AE504" s="8"/>
      <c r="AG504" s="36"/>
      <c r="AH504" s="36"/>
      <c r="AI504" s="9"/>
      <c r="AJ504" s="8"/>
      <c r="AK504" s="8"/>
      <c r="AL504" s="8"/>
      <c r="AM504" s="8"/>
      <c r="AN504" s="8"/>
      <c r="AO504" s="8"/>
      <c r="AP504" s="8"/>
      <c r="AQ504" s="8"/>
      <c r="AS504" s="36"/>
      <c r="AT504" s="36"/>
      <c r="AU504" s="9"/>
      <c r="AV504" s="8"/>
      <c r="AW504" s="8"/>
      <c r="AX504" s="8"/>
      <c r="AY504" s="8"/>
      <c r="AZ504" s="8"/>
      <c r="BA504" s="8"/>
      <c r="BB504" s="8"/>
      <c r="BC504" s="8"/>
      <c r="CW504" s="8">
        <v>0.17059426229508196</v>
      </c>
      <c r="CX504" s="36">
        <v>58.6</v>
      </c>
      <c r="CY504" s="36">
        <v>60.159928787283008</v>
      </c>
      <c r="CZ504" s="36">
        <v>59.565068679598703</v>
      </c>
      <c r="DA504" s="36">
        <v>12.948233649020894</v>
      </c>
      <c r="DB504" s="36">
        <f ca="1"/>
        <v>66.384211960268672</v>
      </c>
      <c r="DC504" s="36">
        <f ca="1"/>
        <v>61.70441489592357</v>
      </c>
      <c r="DD504" s="36">
        <v>54.442884172925758</v>
      </c>
      <c r="DE504" s="36">
        <f ca="1"/>
        <v>66.338470458723734</v>
      </c>
      <c r="DF504" s="36">
        <v>59.726325835816425</v>
      </c>
    </row>
    <row r="505" spans="1:110" x14ac:dyDescent="0.25">
      <c r="A505" s="45">
        <v>81.2</v>
      </c>
      <c r="B505" s="47" t="b">
        <v>1</v>
      </c>
      <c r="U505" s="36"/>
      <c r="V505" s="36"/>
      <c r="W505" s="9"/>
      <c r="X505" s="8"/>
      <c r="Y505" s="8"/>
      <c r="Z505" s="8"/>
      <c r="AA505" s="8"/>
      <c r="AB505" s="8"/>
      <c r="AC505" s="8"/>
      <c r="AD505" s="8"/>
      <c r="AE505" s="8"/>
      <c r="AG505" s="36"/>
      <c r="AH505" s="36"/>
      <c r="AI505" s="9"/>
      <c r="AJ505" s="8"/>
      <c r="AK505" s="8"/>
      <c r="AL505" s="8"/>
      <c r="AM505" s="8"/>
      <c r="AN505" s="8"/>
      <c r="AO505" s="8"/>
      <c r="AP505" s="8"/>
      <c r="AQ505" s="8"/>
      <c r="AS505" s="36"/>
      <c r="AT505" s="36"/>
      <c r="AU505" s="9"/>
      <c r="AV505" s="8"/>
      <c r="AW505" s="8"/>
      <c r="AX505" s="8"/>
      <c r="AY505" s="8"/>
      <c r="AZ505" s="8"/>
      <c r="BA505" s="8"/>
      <c r="BB505" s="8"/>
      <c r="BC505" s="8"/>
      <c r="CW505" s="8">
        <v>0.17093579234972678</v>
      </c>
      <c r="CX505" s="36">
        <v>58.6</v>
      </c>
      <c r="CY505" s="36">
        <v>60.172745627104497</v>
      </c>
      <c r="CZ505" s="36">
        <v>59.576858291566197</v>
      </c>
      <c r="DA505" s="36">
        <v>12.976744741554887</v>
      </c>
      <c r="DB505" s="36">
        <f ca="1"/>
        <v>66.400678334609083</v>
      </c>
      <c r="DC505" s="36">
        <f ca="1"/>
        <v>61.715302257977868</v>
      </c>
      <c r="DD505" s="36">
        <v>54.4610888639954</v>
      </c>
      <c r="DE505" s="36">
        <f ca="1"/>
        <v>66.349253762231498</v>
      </c>
      <c r="DF505" s="36">
        <v>59.741336634550962</v>
      </c>
    </row>
    <row r="506" spans="1:110" x14ac:dyDescent="0.25">
      <c r="A506" s="45">
        <v>81</v>
      </c>
      <c r="B506" s="47" t="b">
        <v>1</v>
      </c>
      <c r="U506" s="36"/>
      <c r="V506" s="36"/>
      <c r="W506" s="9"/>
      <c r="X506" s="8"/>
      <c r="Y506" s="8"/>
      <c r="Z506" s="8"/>
      <c r="AA506" s="8"/>
      <c r="AB506" s="8"/>
      <c r="AC506" s="8"/>
      <c r="AD506" s="8"/>
      <c r="AE506" s="8"/>
      <c r="AG506" s="36"/>
      <c r="AH506" s="36"/>
      <c r="AI506" s="9"/>
      <c r="AJ506" s="8"/>
      <c r="AK506" s="8"/>
      <c r="AL506" s="8"/>
      <c r="AM506" s="8"/>
      <c r="AN506" s="8"/>
      <c r="AO506" s="8"/>
      <c r="AP506" s="8"/>
      <c r="AQ506" s="8"/>
      <c r="AS506" s="36"/>
      <c r="AT506" s="36"/>
      <c r="AU506" s="9"/>
      <c r="AV506" s="8"/>
      <c r="AW506" s="8"/>
      <c r="AX506" s="8"/>
      <c r="AY506" s="8"/>
      <c r="AZ506" s="8"/>
      <c r="BA506" s="8"/>
      <c r="BB506" s="8"/>
      <c r="BC506" s="8"/>
      <c r="CW506" s="8">
        <v>0.17127732240437157</v>
      </c>
      <c r="CX506" s="36">
        <v>58.7</v>
      </c>
      <c r="CY506" s="36">
        <v>60.185546093717299</v>
      </c>
      <c r="CZ506" s="36">
        <v>59.588635171612118</v>
      </c>
      <c r="DA506" s="36">
        <v>13.005267581552141</v>
      </c>
      <c r="DB506" s="36">
        <f ca="1"/>
        <v>66.417119406341598</v>
      </c>
      <c r="DC506" s="36">
        <f ca="1"/>
        <v>61.726177003514451</v>
      </c>
      <c r="DD506" s="36">
        <v>54.4792753776265</v>
      </c>
      <c r="DE506" s="36">
        <f ca="1"/>
        <v>66.360022660525047</v>
      </c>
      <c r="DF506" s="36">
        <v>59.756330100348777</v>
      </c>
    </row>
    <row r="507" spans="1:110" x14ac:dyDescent="0.25">
      <c r="A507" s="45">
        <v>87</v>
      </c>
      <c r="B507" s="47" t="b">
        <v>1</v>
      </c>
      <c r="U507" s="36"/>
      <c r="V507" s="36"/>
      <c r="W507" s="9"/>
      <c r="X507" s="8"/>
      <c r="Y507" s="8"/>
      <c r="Z507" s="8"/>
      <c r="AA507" s="8"/>
      <c r="AB507" s="8"/>
      <c r="AC507" s="8"/>
      <c r="AD507" s="8"/>
      <c r="AE507" s="8"/>
      <c r="AG507" s="36"/>
      <c r="AH507" s="36"/>
      <c r="AI507" s="9"/>
      <c r="AJ507" s="8"/>
      <c r="AK507" s="8"/>
      <c r="AL507" s="8"/>
      <c r="AM507" s="8"/>
      <c r="AN507" s="8"/>
      <c r="AO507" s="8"/>
      <c r="AP507" s="8"/>
      <c r="AQ507" s="8"/>
      <c r="AS507" s="36"/>
      <c r="AT507" s="36"/>
      <c r="AU507" s="9"/>
      <c r="AV507" s="8"/>
      <c r="AW507" s="8"/>
      <c r="AX507" s="8"/>
      <c r="AY507" s="8"/>
      <c r="AZ507" s="8"/>
      <c r="BA507" s="8"/>
      <c r="BB507" s="8"/>
      <c r="BC507" s="8"/>
      <c r="CW507" s="8">
        <v>0.1716188524590164</v>
      </c>
      <c r="CX507" s="36">
        <v>58.7</v>
      </c>
      <c r="CY507" s="36">
        <v>60.198330251965281</v>
      </c>
      <c r="CZ507" s="36">
        <v>59.600399370940472</v>
      </c>
      <c r="DA507" s="36">
        <v>13.033802178697307</v>
      </c>
      <c r="DB507" s="36">
        <f ca="1"/>
        <v>66.433535274168776</v>
      </c>
      <c r="DC507" s="36">
        <f ca="1"/>
        <v>61.737039182737831</v>
      </c>
      <c r="DD507" s="36">
        <v>54.497443768161261</v>
      </c>
      <c r="DE507" s="36">
        <f ca="1"/>
        <v>66.370777207815678</v>
      </c>
      <c r="DF507" s="36">
        <v>59.771306294904846</v>
      </c>
    </row>
    <row r="508" spans="1:110" x14ac:dyDescent="0.25">
      <c r="A508" s="45">
        <v>85</v>
      </c>
      <c r="B508" s="47" t="b">
        <v>1</v>
      </c>
      <c r="U508" s="36"/>
      <c r="V508" s="36"/>
      <c r="W508" s="9"/>
      <c r="X508" s="8"/>
      <c r="Y508" s="8"/>
      <c r="Z508" s="8"/>
      <c r="AA508" s="8"/>
      <c r="AB508" s="8"/>
      <c r="AC508" s="8"/>
      <c r="AD508" s="8"/>
      <c r="AE508" s="8"/>
      <c r="AG508" s="36"/>
      <c r="AH508" s="36"/>
      <c r="AI508" s="9"/>
      <c r="AJ508" s="8"/>
      <c r="AK508" s="8"/>
      <c r="AL508" s="8"/>
      <c r="AM508" s="8"/>
      <c r="AN508" s="8"/>
      <c r="AO508" s="8"/>
      <c r="AP508" s="8"/>
      <c r="AQ508" s="8"/>
      <c r="AS508" s="36"/>
      <c r="AT508" s="36"/>
      <c r="AU508" s="9"/>
      <c r="AV508" s="8"/>
      <c r="AW508" s="8"/>
      <c r="AX508" s="8"/>
      <c r="AY508" s="8"/>
      <c r="AZ508" s="8"/>
      <c r="BA508" s="8"/>
      <c r="BB508" s="8"/>
      <c r="BC508" s="8"/>
      <c r="CW508" s="8">
        <v>0.17196038251366119</v>
      </c>
      <c r="CX508" s="36">
        <v>58.7</v>
      </c>
      <c r="CY508" s="36">
        <v>60.211098166327282</v>
      </c>
      <c r="CZ508" s="36">
        <v>59.612150940474301</v>
      </c>
      <c r="DA508" s="36">
        <v>13.06234854268698</v>
      </c>
      <c r="DB508" s="36">
        <f ca="1"/>
        <v>66.449926036229257</v>
      </c>
      <c r="DC508" s="36">
        <f ca="1"/>
        <v>61.747888845574259</v>
      </c>
      <c r="DD508" s="36">
        <v>54.51559408967163</v>
      </c>
      <c r="DE508" s="36">
        <f ca="1"/>
        <v>66.381517458013079</v>
      </c>
      <c r="DF508" s="36">
        <v>59.786265279584498</v>
      </c>
    </row>
    <row r="509" spans="1:110" x14ac:dyDescent="0.25">
      <c r="A509" s="45">
        <v>85</v>
      </c>
      <c r="B509" s="47" t="b">
        <v>1</v>
      </c>
      <c r="U509" s="36"/>
      <c r="V509" s="36"/>
      <c r="W509" s="9"/>
      <c r="X509" s="8"/>
      <c r="Y509" s="8"/>
      <c r="Z509" s="8"/>
      <c r="AA509" s="8"/>
      <c r="AB509" s="8"/>
      <c r="AC509" s="8"/>
      <c r="AD509" s="8"/>
      <c r="AE509" s="8"/>
      <c r="AG509" s="36"/>
      <c r="AH509" s="36"/>
      <c r="AI509" s="9"/>
      <c r="AJ509" s="8"/>
      <c r="AK509" s="8"/>
      <c r="AL509" s="8"/>
      <c r="AM509" s="8"/>
      <c r="AN509" s="8"/>
      <c r="AO509" s="8"/>
      <c r="AP509" s="8"/>
      <c r="AQ509" s="8"/>
      <c r="AS509" s="36"/>
      <c r="AT509" s="36"/>
      <c r="AU509" s="9"/>
      <c r="AV509" s="8"/>
      <c r="AW509" s="8"/>
      <c r="AX509" s="8"/>
      <c r="AY509" s="8"/>
      <c r="AZ509" s="8"/>
      <c r="BA509" s="8"/>
      <c r="BB509" s="8"/>
      <c r="BC509" s="8"/>
      <c r="CW509" s="8">
        <v>0.17230191256830601</v>
      </c>
      <c r="CX509" s="36">
        <v>58.7</v>
      </c>
      <c r="CY509" s="36">
        <v>60.223849900920051</v>
      </c>
      <c r="CZ509" s="36">
        <v>59.623889930857906</v>
      </c>
      <c r="DA509" s="36">
        <v>13.090906683229797</v>
      </c>
      <c r="DB509" s="36">
        <f ca="1"/>
        <v>66.466291790102119</v>
      </c>
      <c r="DC509" s="36">
        <f ca="1"/>
        <v>61.758726041673945</v>
      </c>
      <c r="DD509" s="36">
        <v>54.533726395961239</v>
      </c>
      <c r="DE509" s="36">
        <f ca="1"/>
        <v>66.392243464727571</v>
      </c>
      <c r="DF509" s="36">
        <v>59.801207115425889</v>
      </c>
    </row>
    <row r="510" spans="1:110" x14ac:dyDescent="0.25">
      <c r="A510" s="45">
        <v>81</v>
      </c>
      <c r="B510" s="47" t="b">
        <v>1</v>
      </c>
      <c r="U510" s="36"/>
      <c r="V510" s="36"/>
      <c r="W510" s="9"/>
      <c r="X510" s="8"/>
      <c r="Y510" s="8"/>
      <c r="Z510" s="8"/>
      <c r="AA510" s="8"/>
      <c r="AB510" s="8"/>
      <c r="AC510" s="8"/>
      <c r="AD510" s="8"/>
      <c r="AE510" s="8"/>
      <c r="AG510" s="36"/>
      <c r="AH510" s="36"/>
      <c r="AI510" s="9"/>
      <c r="AJ510" s="8"/>
      <c r="AK510" s="8"/>
      <c r="AL510" s="8"/>
      <c r="AM510" s="8"/>
      <c r="AN510" s="8"/>
      <c r="AO510" s="8"/>
      <c r="AP510" s="8"/>
      <c r="AQ510" s="8"/>
      <c r="AS510" s="36"/>
      <c r="AT510" s="36"/>
      <c r="AU510" s="9"/>
      <c r="AV510" s="8"/>
      <c r="AW510" s="8"/>
      <c r="AX510" s="8"/>
      <c r="AY510" s="8"/>
      <c r="AZ510" s="8"/>
      <c r="BA510" s="8"/>
      <c r="BB510" s="8"/>
      <c r="BC510" s="8"/>
      <c r="CW510" s="8">
        <v>0.17264344262295081</v>
      </c>
      <c r="CX510" s="36">
        <v>58.7</v>
      </c>
      <c r="CY510" s="36">
        <v>60.236585519500849</v>
      </c>
      <c r="CZ510" s="36">
        <v>59.635616392459021</v>
      </c>
      <c r="DA510" s="36">
        <v>13.119476610046378</v>
      </c>
      <c r="DB510" s="36">
        <f ca="1"/>
        <v>66.482632632811274</v>
      </c>
      <c r="DC510" s="36">
        <f ca="1"/>
        <v>61.769550820413102</v>
      </c>
      <c r="DD510" s="36">
        <v>54.551840740567187</v>
      </c>
      <c r="DE510" s="36">
        <f ca="1"/>
        <v>66.402955281272384</v>
      </c>
      <c r="DF510" s="36">
        <v>59.816131863142417</v>
      </c>
    </row>
    <row r="511" spans="1:110" x14ac:dyDescent="0.25">
      <c r="A511" s="45">
        <v>80</v>
      </c>
      <c r="B511" s="47" t="b">
        <v>1</v>
      </c>
      <c r="U511" s="36"/>
      <c r="V511" s="36"/>
      <c r="W511" s="9"/>
      <c r="X511" s="8"/>
      <c r="Y511" s="8"/>
      <c r="Z511" s="8"/>
      <c r="AA511" s="8"/>
      <c r="AB511" s="8"/>
      <c r="AC511" s="8"/>
      <c r="AD511" s="8"/>
      <c r="AE511" s="8"/>
      <c r="AG511" s="36"/>
      <c r="AH511" s="36"/>
      <c r="AI511" s="9"/>
      <c r="AJ511" s="8"/>
      <c r="AK511" s="8"/>
      <c r="AL511" s="8"/>
      <c r="AM511" s="8"/>
      <c r="AN511" s="8"/>
      <c r="AO511" s="8"/>
      <c r="AP511" s="8"/>
      <c r="AQ511" s="8"/>
      <c r="AS511" s="36"/>
      <c r="AT511" s="36"/>
      <c r="AU511" s="9"/>
      <c r="AV511" s="8"/>
      <c r="AW511" s="8"/>
      <c r="AX511" s="8"/>
      <c r="AY511" s="8"/>
      <c r="AZ511" s="8"/>
      <c r="BA511" s="8"/>
      <c r="BB511" s="8"/>
      <c r="BC511" s="8"/>
      <c r="CW511" s="8">
        <v>0.17298497267759563</v>
      </c>
      <c r="CX511" s="36">
        <v>58.7</v>
      </c>
      <c r="CY511" s="36">
        <v>60.24930508547034</v>
      </c>
      <c r="CZ511" s="36">
        <v>59.647330375370672</v>
      </c>
      <c r="DA511" s="36">
        <v>13.148058332869411</v>
      </c>
      <c r="DB511" s="36">
        <f ca="1"/>
        <v>66.498948660829583</v>
      </c>
      <c r="DC511" s="36">
        <f ca="1"/>
        <v>61.780363230896072</v>
      </c>
      <c r="DD511" s="36">
        <v>54.569937176761982</v>
      </c>
      <c r="DE511" s="36">
        <f ca="1"/>
        <v>66.413652960665914</v>
      </c>
      <c r="DF511" s="36">
        <v>59.83103958312509</v>
      </c>
    </row>
    <row r="512" spans="1:110" x14ac:dyDescent="0.25">
      <c r="A512" s="45">
        <v>79.7</v>
      </c>
      <c r="B512" s="47" t="b">
        <v>1</v>
      </c>
      <c r="U512" s="36"/>
      <c r="V512" s="36"/>
      <c r="W512" s="9"/>
      <c r="X512" s="8"/>
      <c r="Y512" s="8"/>
      <c r="Z512" s="8"/>
      <c r="AA512" s="8"/>
      <c r="AB512" s="8"/>
      <c r="AC512" s="8"/>
      <c r="AD512" s="8"/>
      <c r="AE512" s="8"/>
      <c r="AG512" s="36"/>
      <c r="AH512" s="36"/>
      <c r="AI512" s="9"/>
      <c r="AJ512" s="8"/>
      <c r="AK512" s="8"/>
      <c r="AL512" s="8"/>
      <c r="AM512" s="8"/>
      <c r="AN512" s="8"/>
      <c r="AO512" s="8"/>
      <c r="AP512" s="8"/>
      <c r="AQ512" s="8"/>
      <c r="AS512" s="36"/>
      <c r="AT512" s="36"/>
      <c r="AU512" s="9"/>
      <c r="AV512" s="8"/>
      <c r="AW512" s="8"/>
      <c r="AX512" s="8"/>
      <c r="AY512" s="8"/>
      <c r="AZ512" s="8"/>
      <c r="BA512" s="8"/>
      <c r="BB512" s="8"/>
      <c r="BC512" s="8"/>
      <c r="CW512" s="8">
        <v>0.17332650273224043</v>
      </c>
      <c r="CX512" s="36">
        <v>58.8</v>
      </c>
      <c r="CY512" s="36">
        <v>60.262008661875328</v>
      </c>
      <c r="CZ512" s="36">
        <v>59.659031929413494</v>
      </c>
      <c r="DA512" s="36">
        <v>13.176651861443636</v>
      </c>
      <c r="DB512" s="36">
        <f ca="1"/>
        <v>66.515239970083272</v>
      </c>
      <c r="DC512" s="36">
        <f ca="1"/>
        <v>61.791163321957399</v>
      </c>
      <c r="DD512" s="36">
        <v>54.588015757555276</v>
      </c>
      <c r="DE512" s="36">
        <f ca="1"/>
        <v>66.424336555633943</v>
      </c>
      <c r="DF512" s="36">
        <v>59.845930335444898</v>
      </c>
    </row>
    <row r="513" spans="1:110" x14ac:dyDescent="0.25">
      <c r="A513" s="45">
        <v>79.5</v>
      </c>
      <c r="B513" s="47" t="b">
        <v>1</v>
      </c>
      <c r="U513" s="36"/>
      <c r="V513" s="36"/>
      <c r="W513" s="9"/>
      <c r="X513" s="8"/>
      <c r="Y513" s="8"/>
      <c r="Z513" s="8"/>
      <c r="AA513" s="8"/>
      <c r="AB513" s="8"/>
      <c r="AC513" s="8"/>
      <c r="AD513" s="8"/>
      <c r="AE513" s="8"/>
      <c r="AG513" s="36"/>
      <c r="AH513" s="36"/>
      <c r="AI513" s="9"/>
      <c r="AJ513" s="8"/>
      <c r="AK513" s="8"/>
      <c r="AL513" s="8"/>
      <c r="AM513" s="8"/>
      <c r="AN513" s="8"/>
      <c r="AO513" s="8"/>
      <c r="AP513" s="8"/>
      <c r="AQ513" s="8"/>
      <c r="AS513" s="36"/>
      <c r="AT513" s="36"/>
      <c r="AU513" s="9"/>
      <c r="AV513" s="8"/>
      <c r="AW513" s="8"/>
      <c r="AX513" s="8"/>
      <c r="AY513" s="8"/>
      <c r="AZ513" s="8"/>
      <c r="BA513" s="8"/>
      <c r="BB513" s="8"/>
      <c r="BC513" s="8"/>
      <c r="CW513" s="8">
        <v>0.17366803278688525</v>
      </c>
      <c r="CX513" s="36">
        <v>58.8</v>
      </c>
      <c r="CY513" s="36">
        <v>60.274696311411347</v>
      </c>
      <c r="CZ513" s="36">
        <v>59.670721104137769</v>
      </c>
      <c r="DA513" s="36">
        <v>13.205257205525882</v>
      </c>
      <c r="DB513" s="36">
        <f ca="1"/>
        <v>66.531506655956036</v>
      </c>
      <c r="DC513" s="36">
        <f ca="1"/>
        <v>61.801951142163844</v>
      </c>
      <c r="DD513" s="36">
        <v>54.606076535695749</v>
      </c>
      <c r="DE513" s="36">
        <f ca="1"/>
        <v>66.435006118611838</v>
      </c>
      <c r="DF513" s="36">
        <v>59.860804179855165</v>
      </c>
    </row>
    <row r="514" spans="1:110" x14ac:dyDescent="0.25">
      <c r="A514" s="45">
        <v>79.400000000000006</v>
      </c>
      <c r="B514" s="47" t="b">
        <v>1</v>
      </c>
      <c r="U514" s="36"/>
      <c r="V514" s="36"/>
      <c r="W514" s="9"/>
      <c r="X514" s="8"/>
      <c r="Y514" s="8"/>
      <c r="Z514" s="8"/>
      <c r="AA514" s="8"/>
      <c r="AB514" s="8"/>
      <c r="AC514" s="8"/>
      <c r="AD514" s="8"/>
      <c r="AE514" s="8"/>
      <c r="AG514" s="36"/>
      <c r="AH514" s="36"/>
      <c r="AI514" s="9"/>
      <c r="AJ514" s="8"/>
      <c r="AK514" s="8"/>
      <c r="AL514" s="8"/>
      <c r="AM514" s="8"/>
      <c r="AN514" s="8"/>
      <c r="AO514" s="8"/>
      <c r="AP514" s="8"/>
      <c r="AQ514" s="8"/>
      <c r="AS514" s="36"/>
      <c r="AT514" s="36"/>
      <c r="AU514" s="9"/>
      <c r="AV514" s="8"/>
      <c r="AW514" s="8"/>
      <c r="AX514" s="8"/>
      <c r="AY514" s="8"/>
      <c r="AZ514" s="8"/>
      <c r="BA514" s="8"/>
      <c r="BB514" s="8"/>
      <c r="BC514" s="8"/>
      <c r="CW514" s="8">
        <v>0.17400956284153005</v>
      </c>
      <c r="CX514" s="36">
        <v>58.8</v>
      </c>
      <c r="CY514" s="36">
        <v>60.287368096425496</v>
      </c>
      <c r="CZ514" s="36">
        <v>59.682397948825368</v>
      </c>
      <c r="DA514" s="36">
        <v>13.233874374885051</v>
      </c>
      <c r="DB514" s="36">
        <f ca="1"/>
        <v>66.54774881329314</v>
      </c>
      <c r="DC514" s="36">
        <f ca="1"/>
        <v>61.812726739816448</v>
      </c>
      <c r="DD514" s="36">
        <v>54.624119563672842</v>
      </c>
      <c r="DE514" s="36">
        <f ca="1"/>
        <v>66.445661701746772</v>
      </c>
      <c r="DF514" s="36">
        <v>59.875661175793866</v>
      </c>
    </row>
    <row r="515" spans="1:110" x14ac:dyDescent="0.25">
      <c r="A515" s="45">
        <v>79.099999999999994</v>
      </c>
      <c r="B515" s="47" t="b">
        <v>1</v>
      </c>
      <c r="U515" s="36"/>
      <c r="V515" s="36"/>
      <c r="W515" s="9"/>
      <c r="X515" s="8"/>
      <c r="Y515" s="8"/>
      <c r="Z515" s="8"/>
      <c r="AA515" s="8"/>
      <c r="AB515" s="8"/>
      <c r="AC515" s="8"/>
      <c r="AD515" s="8"/>
      <c r="AE515" s="8"/>
      <c r="AG515" s="36"/>
      <c r="AH515" s="36"/>
      <c r="AI515" s="9"/>
      <c r="AJ515" s="8"/>
      <c r="AK515" s="8"/>
      <c r="AL515" s="8"/>
      <c r="AM515" s="8"/>
      <c r="AN515" s="8"/>
      <c r="AO515" s="8"/>
      <c r="AP515" s="8"/>
      <c r="AQ515" s="8"/>
      <c r="AS515" s="36"/>
      <c r="AT515" s="36"/>
      <c r="AU515" s="9"/>
      <c r="AV515" s="8"/>
      <c r="AW515" s="8"/>
      <c r="AX515" s="8"/>
      <c r="AY515" s="8"/>
      <c r="AZ515" s="8"/>
      <c r="BA515" s="8"/>
      <c r="BB515" s="8"/>
      <c r="BC515" s="8"/>
      <c r="CW515" s="8">
        <v>0.17435109289617487</v>
      </c>
      <c r="CX515" s="36">
        <v>58.8</v>
      </c>
      <c r="CY515" s="36">
        <v>60.300024078918995</v>
      </c>
      <c r="CZ515" s="36">
        <v>59.694062512491811</v>
      </c>
      <c r="DA515" s="36">
        <v>13.262503379302199</v>
      </c>
      <c r="DB515" s="36">
        <f ca="1"/>
        <v>66.563966536405644</v>
      </c>
      <c r="DC515" s="36">
        <f ca="1"/>
        <v>61.823490162952538</v>
      </c>
      <c r="DD515" s="36">
        <v>54.642144893718594</v>
      </c>
      <c r="DE515" s="36">
        <f ca="1"/>
        <v>66.456303356899838</v>
      </c>
      <c r="DF515" s="36">
        <v>59.890501382385892</v>
      </c>
    </row>
    <row r="516" spans="1:110" x14ac:dyDescent="0.25">
      <c r="A516" s="45">
        <v>52.5</v>
      </c>
      <c r="B516" s="47" t="b">
        <v>1</v>
      </c>
      <c r="U516" s="36"/>
      <c r="V516" s="36"/>
      <c r="W516" s="9"/>
      <c r="X516" s="8"/>
      <c r="Y516" s="8"/>
      <c r="Z516" s="8"/>
      <c r="AA516" s="8"/>
      <c r="AB516" s="8"/>
      <c r="AC516" s="8"/>
      <c r="AD516" s="8"/>
      <c r="AE516" s="8"/>
      <c r="AG516" s="36"/>
      <c r="AH516" s="36"/>
      <c r="AI516" s="9"/>
      <c r="AJ516" s="8"/>
      <c r="AK516" s="8"/>
      <c r="AL516" s="8"/>
      <c r="AM516" s="8"/>
      <c r="AN516" s="8"/>
      <c r="AO516" s="8"/>
      <c r="AP516" s="8"/>
      <c r="AQ516" s="8"/>
      <c r="AS516" s="36"/>
      <c r="AT516" s="36"/>
      <c r="AU516" s="9"/>
      <c r="AV516" s="8"/>
      <c r="AW516" s="8"/>
      <c r="AX516" s="8"/>
      <c r="AY516" s="8"/>
      <c r="AZ516" s="8"/>
      <c r="BA516" s="8"/>
      <c r="BB516" s="8"/>
      <c r="BC516" s="8"/>
      <c r="CW516" s="8">
        <v>0.17469262295081966</v>
      </c>
      <c r="CX516" s="36">
        <v>58.9</v>
      </c>
      <c r="CY516" s="36">
        <v>60.312664320549828</v>
      </c>
      <c r="CZ516" s="36">
        <v>59.705714843888387</v>
      </c>
      <c r="DA516" s="36">
        <v>13.29114422857049</v>
      </c>
      <c r="DB516" s="36">
        <f ca="1"/>
        <v>66.58015991907439</v>
      </c>
      <c r="DC516" s="36">
        <f ca="1"/>
        <v>61.834241459347709</v>
      </c>
      <c r="DD516" s="36">
        <v>54.66015257780937</v>
      </c>
      <c r="DE516" s="36">
        <f ca="1"/>
        <v>66.46693113564821</v>
      </c>
      <c r="DF516" s="36">
        <v>59.905324858445397</v>
      </c>
    </row>
    <row r="517" spans="1:110" x14ac:dyDescent="0.25">
      <c r="A517" s="45">
        <v>58</v>
      </c>
      <c r="B517" s="47" t="b">
        <v>1</v>
      </c>
      <c r="U517" s="36"/>
      <c r="V517" s="36"/>
      <c r="W517" s="9"/>
      <c r="X517" s="8"/>
      <c r="Y517" s="8"/>
      <c r="Z517" s="8"/>
      <c r="AA517" s="8"/>
      <c r="AB517" s="8"/>
      <c r="AC517" s="8"/>
      <c r="AD517" s="8"/>
      <c r="AE517" s="8"/>
      <c r="AG517" s="36"/>
      <c r="AH517" s="36"/>
      <c r="AI517" s="9"/>
      <c r="AJ517" s="8"/>
      <c r="AK517" s="8"/>
      <c r="AL517" s="8"/>
      <c r="AM517" s="8"/>
      <c r="AN517" s="8"/>
      <c r="AO517" s="8"/>
      <c r="AP517" s="8"/>
      <c r="AQ517" s="8"/>
      <c r="AS517" s="36"/>
      <c r="AT517" s="36"/>
      <c r="AU517" s="9"/>
      <c r="AV517" s="8"/>
      <c r="AW517" s="8"/>
      <c r="AX517" s="8"/>
      <c r="AY517" s="8"/>
      <c r="AZ517" s="8"/>
      <c r="BA517" s="8"/>
      <c r="BB517" s="8"/>
      <c r="BC517" s="8"/>
      <c r="CW517" s="8">
        <v>0.17503415300546449</v>
      </c>
      <c r="CX517" s="36">
        <v>58.9</v>
      </c>
      <c r="CY517" s="36">
        <v>60.325288882635363</v>
      </c>
      <c r="CZ517" s="36">
        <v>59.717354991503889</v>
      </c>
      <c r="DA517" s="36">
        <v>13.319796932495276</v>
      </c>
      <c r="DB517" s="36">
        <f ca="1"/>
        <v>66.596329054554076</v>
      </c>
      <c r="DC517" s="36">
        <f ca="1"/>
        <v>61.844980676517771</v>
      </c>
      <c r="DD517" s="36">
        <v>54.678142667667629</v>
      </c>
      <c r="DE517" s="36">
        <f ca="1"/>
        <v>66.477545089287304</v>
      </c>
      <c r="DF517" s="36">
        <v>59.920131662477985</v>
      </c>
    </row>
    <row r="518" spans="1:110" x14ac:dyDescent="0.25">
      <c r="A518" s="45">
        <v>49.9</v>
      </c>
      <c r="B518" s="47" t="b">
        <v>1</v>
      </c>
      <c r="U518" s="36"/>
      <c r="V518" s="36"/>
      <c r="W518" s="9"/>
      <c r="X518" s="8"/>
      <c r="Y518" s="8"/>
      <c r="Z518" s="8"/>
      <c r="AA518" s="8"/>
      <c r="AB518" s="8"/>
      <c r="AC518" s="8"/>
      <c r="AD518" s="8"/>
      <c r="AE518" s="8"/>
      <c r="AG518" s="36"/>
      <c r="AH518" s="36"/>
      <c r="AI518" s="9"/>
      <c r="AJ518" s="8"/>
      <c r="AK518" s="8"/>
      <c r="AL518" s="8"/>
      <c r="AM518" s="8"/>
      <c r="AN518" s="8"/>
      <c r="AO518" s="8"/>
      <c r="AP518" s="8"/>
      <c r="AQ518" s="8"/>
      <c r="AS518" s="36"/>
      <c r="AT518" s="36"/>
      <c r="AU518" s="9"/>
      <c r="AV518" s="8"/>
      <c r="AW518" s="8"/>
      <c r="AX518" s="8"/>
      <c r="AY518" s="8"/>
      <c r="AZ518" s="8"/>
      <c r="BA518" s="8"/>
      <c r="BB518" s="8"/>
      <c r="BC518" s="8"/>
      <c r="CW518" s="8">
        <v>0.17537568306010928</v>
      </c>
      <c r="CX518" s="36">
        <v>58.9</v>
      </c>
      <c r="CY518" s="36">
        <v>60.337897826154936</v>
      </c>
      <c r="CZ518" s="36">
        <v>59.728983003566817</v>
      </c>
      <c r="DA518" s="36">
        <v>13.348461500894082</v>
      </c>
      <c r="DB518" s="36">
        <f ca="1"/>
        <v>66.612474035577264</v>
      </c>
      <c r="DC518" s="36">
        <f ca="1"/>
        <v>61.855707861720781</v>
      </c>
      <c r="DD518" s="36">
        <v>54.696115214763623</v>
      </c>
      <c r="DE518" s="36">
        <f ca="1"/>
        <v>66.488145268832824</v>
      </c>
      <c r="DF518" s="36">
        <v>59.93492185268299</v>
      </c>
    </row>
    <row r="519" spans="1:110" x14ac:dyDescent="0.25">
      <c r="A519" s="45">
        <v>53</v>
      </c>
      <c r="B519" s="47" t="b">
        <v>1</v>
      </c>
      <c r="U519" s="36"/>
      <c r="V519" s="36"/>
      <c r="W519" s="9"/>
      <c r="X519" s="8"/>
      <c r="Y519" s="8"/>
      <c r="Z519" s="8"/>
      <c r="AA519" s="8"/>
      <c r="AB519" s="8"/>
      <c r="AC519" s="8"/>
      <c r="AD519" s="8"/>
      <c r="AE519" s="8"/>
      <c r="AG519" s="36"/>
      <c r="AH519" s="36"/>
      <c r="AI519" s="9"/>
      <c r="AJ519" s="8"/>
      <c r="AK519" s="8"/>
      <c r="AL519" s="8"/>
      <c r="AM519" s="8"/>
      <c r="AN519" s="8"/>
      <c r="AO519" s="8"/>
      <c r="AP519" s="8"/>
      <c r="AQ519" s="8"/>
      <c r="AS519" s="36"/>
      <c r="AT519" s="36"/>
      <c r="AU519" s="9"/>
      <c r="AV519" s="8"/>
      <c r="AW519" s="8"/>
      <c r="AX519" s="8"/>
      <c r="AY519" s="8"/>
      <c r="AZ519" s="8"/>
      <c r="BA519" s="8"/>
      <c r="BB519" s="8"/>
      <c r="BC519" s="8"/>
      <c r="CW519" s="8">
        <v>0.17571721311475411</v>
      </c>
      <c r="CX519" s="36">
        <v>58.9</v>
      </c>
      <c r="CY519" s="36">
        <v>60.350491211752384</v>
      </c>
      <c r="CZ519" s="36">
        <v>59.740598928047234</v>
      </c>
      <c r="DA519" s="36">
        <v>13.377137943596615</v>
      </c>
      <c r="DB519" s="36">
        <f ca="1"/>
        <v>66.628594954358292</v>
      </c>
      <c r="DC519" s="36">
        <f ca="1"/>
        <v>61.866423061958884</v>
      </c>
      <c r="DD519" s="36">
        <v>54.714070270317166</v>
      </c>
      <c r="DE519" s="36">
        <f ca="1"/>
        <v>66.498731725022878</v>
      </c>
      <c r="DF519" s="36">
        <v>59.949695486955683</v>
      </c>
    </row>
    <row r="520" spans="1:110" x14ac:dyDescent="0.25">
      <c r="A520" s="45">
        <v>49.8</v>
      </c>
      <c r="B520" s="47" t="b">
        <v>1</v>
      </c>
      <c r="U520" s="36"/>
      <c r="V520" s="36"/>
      <c r="W520" s="9"/>
      <c r="X520" s="8"/>
      <c r="Y520" s="8"/>
      <c r="Z520" s="8"/>
      <c r="AA520" s="8"/>
      <c r="AB520" s="8"/>
      <c r="AC520" s="8"/>
      <c r="AD520" s="8"/>
      <c r="AE520" s="8"/>
      <c r="AG520" s="36"/>
      <c r="AH520" s="36"/>
      <c r="AI520" s="9"/>
      <c r="AJ520" s="8"/>
      <c r="AK520" s="8"/>
      <c r="AL520" s="8"/>
      <c r="AM520" s="8"/>
      <c r="AN520" s="8"/>
      <c r="AO520" s="8"/>
      <c r="AP520" s="8"/>
      <c r="AQ520" s="8"/>
      <c r="AS520" s="36"/>
      <c r="AT520" s="36"/>
      <c r="AU520" s="9"/>
      <c r="AV520" s="8"/>
      <c r="AW520" s="8"/>
      <c r="AX520" s="8"/>
      <c r="AY520" s="8"/>
      <c r="AZ520" s="8"/>
      <c r="BA520" s="8"/>
      <c r="BB520" s="8"/>
      <c r="BC520" s="8"/>
      <c r="CW520" s="8">
        <v>0.1760587431693989</v>
      </c>
      <c r="CX520" s="36">
        <v>58.9</v>
      </c>
      <c r="CY520" s="36">
        <v>60.363069099738645</v>
      </c>
      <c r="CZ520" s="36">
        <v>59.752202812658766</v>
      </c>
      <c r="DA520" s="36">
        <v>13.405826270444836</v>
      </c>
      <c r="DB520" s="36">
        <f ca="1"/>
        <v>66.644691902597259</v>
      </c>
      <c r="DC520" s="36">
        <f ca="1"/>
        <v>61.877126323980328</v>
      </c>
      <c r="DD520" s="36">
        <v>54.732007885299303</v>
      </c>
      <c r="DE520" s="36">
        <f ca="1"/>
        <v>66.509304508320056</v>
      </c>
      <c r="DF520" s="36">
        <v>59.964452622889439</v>
      </c>
    </row>
    <row r="521" spans="1:110" x14ac:dyDescent="0.25">
      <c r="A521" s="45">
        <v>49.2</v>
      </c>
      <c r="B521" s="47" t="b">
        <v>1</v>
      </c>
      <c r="U521" s="36"/>
      <c r="V521" s="36"/>
      <c r="W521" s="9"/>
      <c r="X521" s="8"/>
      <c r="Y521" s="8"/>
      <c r="Z521" s="8"/>
      <c r="AA521" s="8"/>
      <c r="AB521" s="8"/>
      <c r="AC521" s="8"/>
      <c r="AD521" s="8"/>
      <c r="AE521" s="8"/>
      <c r="AG521" s="36"/>
      <c r="AH521" s="36"/>
      <c r="AI521" s="9"/>
      <c r="AJ521" s="8"/>
      <c r="AK521" s="8"/>
      <c r="AL521" s="8"/>
      <c r="AM521" s="8"/>
      <c r="AN521" s="8"/>
      <c r="AO521" s="8"/>
      <c r="AP521" s="8"/>
      <c r="AQ521" s="8"/>
      <c r="AS521" s="36"/>
      <c r="AT521" s="36"/>
      <c r="AU521" s="9"/>
      <c r="AV521" s="8"/>
      <c r="AW521" s="8"/>
      <c r="AX521" s="8"/>
      <c r="AY521" s="8"/>
      <c r="AZ521" s="8"/>
      <c r="BA521" s="8"/>
      <c r="BB521" s="8"/>
      <c r="BC521" s="8"/>
      <c r="CW521" s="8">
        <v>0.17640027322404372</v>
      </c>
      <c r="CX521" s="36">
        <v>58.9</v>
      </c>
      <c r="CY521" s="36">
        <v>60.37563155009417</v>
      </c>
      <c r="CZ521" s="36">
        <v>59.763794704860409</v>
      </c>
      <c r="DA521" s="36">
        <v>13.434526491292914</v>
      </c>
      <c r="DB521" s="36">
        <f ca="1"/>
        <v>66.660764971483815</v>
      </c>
      <c r="DC521" s="36">
        <f ca="1"/>
        <v>61.887817694281246</v>
      </c>
      <c r="DD521" s="36">
        <v>54.749928110433999</v>
      </c>
      <c r="DE521" s="36">
        <f ca="1"/>
        <v>66.51986366891343</v>
      </c>
      <c r="DF521" s="36">
        <v>59.97919331777797</v>
      </c>
    </row>
    <row r="522" spans="1:110" x14ac:dyDescent="0.25">
      <c r="A522" s="45">
        <v>48.6</v>
      </c>
      <c r="B522" s="47" t="b">
        <v>1</v>
      </c>
      <c r="U522" s="36"/>
      <c r="V522" s="36"/>
      <c r="W522" s="9"/>
      <c r="X522" s="8"/>
      <c r="Y522" s="8"/>
      <c r="Z522" s="8"/>
      <c r="AA522" s="8"/>
      <c r="AB522" s="8"/>
      <c r="AC522" s="8"/>
      <c r="AD522" s="8"/>
      <c r="AE522" s="8"/>
      <c r="AG522" s="36"/>
      <c r="AH522" s="36"/>
      <c r="AI522" s="9"/>
      <c r="AJ522" s="8"/>
      <c r="AK522" s="8"/>
      <c r="AL522" s="8"/>
      <c r="AM522" s="8"/>
      <c r="AN522" s="8"/>
      <c r="AO522" s="8"/>
      <c r="AP522" s="8"/>
      <c r="AQ522" s="8"/>
      <c r="AS522" s="36"/>
      <c r="AT522" s="36"/>
      <c r="AU522" s="9"/>
      <c r="AV522" s="8"/>
      <c r="AW522" s="8"/>
      <c r="AX522" s="8"/>
      <c r="AY522" s="8"/>
      <c r="AZ522" s="8"/>
      <c r="BA522" s="8"/>
      <c r="BB522" s="8"/>
      <c r="BC522" s="8"/>
      <c r="CW522" s="8">
        <v>0.17674180327868852</v>
      </c>
      <c r="CX522" s="36">
        <v>58.9</v>
      </c>
      <c r="CY522" s="36">
        <v>60.38817862247145</v>
      </c>
      <c r="CZ522" s="36">
        <v>59.775374651858435</v>
      </c>
      <c r="DA522" s="36">
        <v>13.463238616007295</v>
      </c>
      <c r="DB522" s="36">
        <f ca="1"/>
        <v>66.676814251701117</v>
      </c>
      <c r="DC522" s="36">
        <f ca="1"/>
        <v>61.898497219107654</v>
      </c>
      <c r="DD522" s="36">
        <v>54.767830996199834</v>
      </c>
      <c r="DE522" s="36">
        <f ca="1"/>
        <v>66.530409256720603</v>
      </c>
      <c r="DF522" s="36">
        <v>59.99391762861741</v>
      </c>
    </row>
    <row r="523" spans="1:110" x14ac:dyDescent="0.25">
      <c r="A523" s="45">
        <v>47.6</v>
      </c>
      <c r="B523" s="47" t="b">
        <v>1</v>
      </c>
      <c r="U523" s="36"/>
      <c r="V523" s="36"/>
      <c r="W523" s="9"/>
      <c r="X523" s="8"/>
      <c r="Y523" s="8"/>
      <c r="Z523" s="8"/>
      <c r="AA523" s="8"/>
      <c r="AB523" s="8"/>
      <c r="AC523" s="8"/>
      <c r="AD523" s="8"/>
      <c r="AE523" s="8"/>
      <c r="AG523" s="36"/>
      <c r="AH523" s="36"/>
      <c r="AI523" s="9"/>
      <c r="AJ523" s="8"/>
      <c r="AK523" s="8"/>
      <c r="AL523" s="8"/>
      <c r="AM523" s="8"/>
      <c r="AN523" s="8"/>
      <c r="AO523" s="8"/>
      <c r="AP523" s="8"/>
      <c r="AQ523" s="8"/>
      <c r="AS523" s="36"/>
      <c r="AT523" s="36"/>
      <c r="AU523" s="9"/>
      <c r="AV523" s="8"/>
      <c r="AW523" s="8"/>
      <c r="AX523" s="8"/>
      <c r="AY523" s="8"/>
      <c r="AZ523" s="8"/>
      <c r="BA523" s="8"/>
      <c r="BB523" s="8"/>
      <c r="BC523" s="8"/>
      <c r="CW523" s="8">
        <v>0.17708333333333334</v>
      </c>
      <c r="CX523" s="36">
        <v>58.9</v>
      </c>
      <c r="CY523" s="36">
        <v>60.400710376197523</v>
      </c>
      <c r="CZ523" s="36">
        <v>59.786942700608314</v>
      </c>
      <c r="DA523" s="36">
        <v>13.491962654466727</v>
      </c>
      <c r="DB523" s="36">
        <f ca="1"/>
        <v>66.692839833429559</v>
      </c>
      <c r="DC523" s="36">
        <f ca="1"/>
        <v>61.909164944457252</v>
      </c>
      <c r="DD523" s="36">
        <v>54.785716592831626</v>
      </c>
      <c r="DE523" s="36">
        <f ca="1"/>
        <v>66.540941321389752</v>
      </c>
      <c r="DF523" s="36">
        <v>60.008625612108531</v>
      </c>
    </row>
    <row r="524" spans="1:110" x14ac:dyDescent="0.25">
      <c r="A524" s="45">
        <v>46.8</v>
      </c>
      <c r="B524" s="47" t="b">
        <v>1</v>
      </c>
      <c r="U524" s="36"/>
      <c r="V524" s="36"/>
      <c r="W524" s="9"/>
      <c r="X524" s="8"/>
      <c r="Y524" s="8"/>
      <c r="Z524" s="8"/>
      <c r="AA524" s="8"/>
      <c r="AB524" s="8"/>
      <c r="AC524" s="8"/>
      <c r="AD524" s="8"/>
      <c r="AE524" s="8"/>
      <c r="AG524" s="36"/>
      <c r="AH524" s="36"/>
      <c r="AI524" s="9"/>
      <c r="AJ524" s="8"/>
      <c r="AK524" s="8"/>
      <c r="AL524" s="8"/>
      <c r="AM524" s="8"/>
      <c r="AN524" s="8"/>
      <c r="AO524" s="8"/>
      <c r="AP524" s="8"/>
      <c r="AQ524" s="8"/>
      <c r="AS524" s="36"/>
      <c r="AT524" s="36"/>
      <c r="AU524" s="9"/>
      <c r="AV524" s="8"/>
      <c r="AW524" s="8"/>
      <c r="AX524" s="8"/>
      <c r="AY524" s="8"/>
      <c r="AZ524" s="8"/>
      <c r="BA524" s="8"/>
      <c r="BB524" s="8"/>
      <c r="BC524" s="8"/>
      <c r="CW524" s="8">
        <v>0.17742486338797814</v>
      </c>
      <c r="CX524" s="36">
        <v>59</v>
      </c>
      <c r="CY524" s="36">
        <v>60.413226870276297</v>
      </c>
      <c r="CZ524" s="36">
        <v>59.798498897816565</v>
      </c>
      <c r="DA524" s="36">
        <v>13.520698616562214</v>
      </c>
      <c r="DB524" s="36">
        <f ca="1"/>
        <v>66.708841806350591</v>
      </c>
      <c r="DC524" s="36">
        <f ca="1"/>
        <v>61.919820916081285</v>
      </c>
      <c r="DD524" s="36">
        <v>54.803584950322119</v>
      </c>
      <c r="DE524" s="36">
        <f ca="1"/>
        <v>66.551459912301553</v>
      </c>
      <c r="DF524" s="36">
        <v>60.023317324658784</v>
      </c>
    </row>
    <row r="525" spans="1:110" x14ac:dyDescent="0.25">
      <c r="A525" s="45">
        <v>46.3</v>
      </c>
      <c r="B525" s="47" t="b">
        <v>1</v>
      </c>
      <c r="U525" s="36"/>
      <c r="V525" s="36"/>
      <c r="W525" s="9"/>
      <c r="X525" s="8"/>
      <c r="Y525" s="8"/>
      <c r="Z525" s="8"/>
      <c r="AA525" s="8"/>
      <c r="AB525" s="8"/>
      <c r="AC525" s="8"/>
      <c r="AD525" s="8"/>
      <c r="AE525" s="8"/>
      <c r="AG525" s="36"/>
      <c r="AH525" s="36"/>
      <c r="AI525" s="9"/>
      <c r="AJ525" s="8"/>
      <c r="AK525" s="8"/>
      <c r="AL525" s="8"/>
      <c r="AM525" s="8"/>
      <c r="AN525" s="8"/>
      <c r="AO525" s="8"/>
      <c r="AP525" s="8"/>
      <c r="AQ525" s="8"/>
      <c r="AS525" s="36"/>
      <c r="AT525" s="36"/>
      <c r="AU525" s="9"/>
      <c r="AV525" s="8"/>
      <c r="AW525" s="8"/>
      <c r="AX525" s="8"/>
      <c r="AY525" s="8"/>
      <c r="AZ525" s="8"/>
      <c r="BA525" s="8"/>
      <c r="BB525" s="8"/>
      <c r="BC525" s="8"/>
      <c r="CW525" s="8">
        <v>0.17776639344262296</v>
      </c>
      <c r="CX525" s="36">
        <v>59</v>
      </c>
      <c r="CY525" s="36">
        <v>60.425728163391113</v>
      </c>
      <c r="CZ525" s="36">
        <v>59.810043289942591</v>
      </c>
      <c r="DA525" s="36">
        <v>13.549446512197131</v>
      </c>
      <c r="DB525" s="36">
        <f ca="1"/>
        <v>66.724820259650443</v>
      </c>
      <c r="DC525" s="36">
        <f ca="1"/>
        <v>61.930465179486355</v>
      </c>
      <c r="DD525" s="36">
        <v>54.821436118423577</v>
      </c>
      <c r="DE525" s="36">
        <f ca="1"/>
        <v>66.56196507857122</v>
      </c>
      <c r="DF525" s="36">
        <v>60.037992822384439</v>
      </c>
    </row>
    <row r="526" spans="1:110" x14ac:dyDescent="0.25">
      <c r="A526" s="45">
        <v>45.9</v>
      </c>
      <c r="B526" s="47" t="b">
        <v>1</v>
      </c>
      <c r="U526" s="36"/>
      <c r="V526" s="36"/>
      <c r="W526" s="9"/>
      <c r="X526" s="8"/>
      <c r="Y526" s="8"/>
      <c r="Z526" s="8"/>
      <c r="AA526" s="8"/>
      <c r="AB526" s="8"/>
      <c r="AC526" s="8"/>
      <c r="AD526" s="8"/>
      <c r="AE526" s="8"/>
      <c r="AG526" s="36"/>
      <c r="AH526" s="36"/>
      <c r="AI526" s="9"/>
      <c r="AJ526" s="8"/>
      <c r="AK526" s="8"/>
      <c r="AL526" s="8"/>
      <c r="AM526" s="8"/>
      <c r="AN526" s="8"/>
      <c r="AO526" s="8"/>
      <c r="AP526" s="8"/>
      <c r="AQ526" s="8"/>
      <c r="AS526" s="36"/>
      <c r="AT526" s="36"/>
      <c r="AU526" s="9"/>
      <c r="AV526" s="8"/>
      <c r="AW526" s="8"/>
      <c r="AX526" s="8"/>
      <c r="AY526" s="8"/>
      <c r="AZ526" s="8"/>
      <c r="BA526" s="8"/>
      <c r="BB526" s="8"/>
      <c r="BC526" s="8"/>
      <c r="CW526" s="8">
        <v>0.17810792349726776</v>
      </c>
      <c r="CX526" s="36">
        <v>59</v>
      </c>
      <c r="CY526" s="36">
        <v>60.438214313907032</v>
      </c>
      <c r="CZ526" s="36">
        <v>59.821575923200655</v>
      </c>
      <c r="DA526" s="36">
        <v>13.578206351287152</v>
      </c>
      <c r="DB526" s="36">
        <f ca="1"/>
        <v>66.740775282023804</v>
      </c>
      <c r="DC526" s="36">
        <f ca="1"/>
        <v>61.941097779936264</v>
      </c>
      <c r="DD526" s="36">
        <v>54.839270146649426</v>
      </c>
      <c r="DE526" s="36">
        <f ca="1"/>
        <v>66.572456869050356</v>
      </c>
      <c r="DF526" s="36">
        <v>60.052652161112661</v>
      </c>
    </row>
    <row r="527" spans="1:110" x14ac:dyDescent="0.25">
      <c r="A527" s="45">
        <v>45.7</v>
      </c>
      <c r="B527" s="47" t="b">
        <v>1</v>
      </c>
      <c r="U527" s="36"/>
      <c r="V527" s="36"/>
      <c r="W527" s="9"/>
      <c r="X527" s="8"/>
      <c r="Y527" s="8"/>
      <c r="Z527" s="8"/>
      <c r="AA527" s="8"/>
      <c r="AB527" s="8"/>
      <c r="AC527" s="8"/>
      <c r="AD527" s="8"/>
      <c r="AE527" s="8"/>
      <c r="AG527" s="36"/>
      <c r="AH527" s="36"/>
      <c r="AI527" s="9"/>
      <c r="AJ527" s="8"/>
      <c r="AK527" s="8"/>
      <c r="AL527" s="8"/>
      <c r="AM527" s="8"/>
      <c r="AN527" s="8"/>
      <c r="AO527" s="8"/>
      <c r="AP527" s="8"/>
      <c r="AQ527" s="8"/>
      <c r="AS527" s="36"/>
      <c r="AT527" s="36"/>
      <c r="AU527" s="9"/>
      <c r="AV527" s="8"/>
      <c r="AW527" s="8"/>
      <c r="AX527" s="8"/>
      <c r="AY527" s="8"/>
      <c r="AZ527" s="8"/>
      <c r="BA527" s="8"/>
      <c r="BB527" s="8"/>
      <c r="BC527" s="8"/>
      <c r="CW527" s="8">
        <v>0.17844945355191258</v>
      </c>
      <c r="CX527" s="36">
        <v>59</v>
      </c>
      <c r="CY527" s="36">
        <v>60.450685379873228</v>
      </c>
      <c r="CZ527" s="36">
        <v>59.833096843561258</v>
      </c>
      <c r="DA527" s="36">
        <v>13.606978143760347</v>
      </c>
      <c r="DB527" s="36">
        <f ca="1"/>
        <v>66.756706961677523</v>
      </c>
      <c r="DC527" s="36">
        <f ca="1"/>
        <v>61.951718762453801</v>
      </c>
      <c r="DD527" s="36">
        <v>54.85708708427584</v>
      </c>
      <c r="DE527" s="36">
        <f ca="1"/>
        <v>66.582935332329015</v>
      </c>
      <c r="DF527" s="36">
        <v>60.067295396383557</v>
      </c>
    </row>
    <row r="528" spans="1:110" x14ac:dyDescent="0.25">
      <c r="A528" s="45">
        <v>45.7</v>
      </c>
      <c r="B528" s="47" t="b">
        <v>1</v>
      </c>
      <c r="U528" s="36"/>
      <c r="V528" s="36"/>
      <c r="W528" s="9"/>
      <c r="X528" s="8"/>
      <c r="Y528" s="8"/>
      <c r="Z528" s="8"/>
      <c r="AA528" s="8"/>
      <c r="AB528" s="8"/>
      <c r="AC528" s="8"/>
      <c r="AD528" s="8"/>
      <c r="AE528" s="8"/>
      <c r="AG528" s="36"/>
      <c r="AH528" s="36"/>
      <c r="AI528" s="9"/>
      <c r="AJ528" s="8"/>
      <c r="AK528" s="8"/>
      <c r="AL528" s="8"/>
      <c r="AM528" s="8"/>
      <c r="AN528" s="8"/>
      <c r="AO528" s="8"/>
      <c r="AP528" s="8"/>
      <c r="AQ528" s="8"/>
      <c r="AS528" s="36"/>
      <c r="AT528" s="36"/>
      <c r="AU528" s="9"/>
      <c r="AV528" s="8"/>
      <c r="AW528" s="8"/>
      <c r="AX528" s="8"/>
      <c r="AY528" s="8"/>
      <c r="AZ528" s="8"/>
      <c r="BA528" s="8"/>
      <c r="BB528" s="8"/>
      <c r="BC528" s="8"/>
      <c r="CW528" s="8">
        <v>0.17879098360655737</v>
      </c>
      <c r="CX528" s="36">
        <v>59</v>
      </c>
      <c r="CY528" s="36">
        <v>60.463141419025334</v>
      </c>
      <c r="CZ528" s="36">
        <v>59.844606096753537</v>
      </c>
      <c r="DA528" s="36">
        <v>13.635761899557163</v>
      </c>
      <c r="DB528" s="36">
        <f ca="1"/>
        <v>66.772615386334266</v>
      </c>
      <c r="DC528" s="36">
        <f ca="1"/>
        <v>61.962328171822499</v>
      </c>
      <c r="DD528" s="36">
        <v>54.874886980343319</v>
      </c>
      <c r="DE528" s="36">
        <f ca="1"/>
        <v>66.593400516737503</v>
      </c>
      <c r="DF528" s="36">
        <v>60.081922583452211</v>
      </c>
    </row>
    <row r="529" spans="1:110" x14ac:dyDescent="0.25">
      <c r="A529" s="45">
        <v>45.6</v>
      </c>
      <c r="B529" s="47" t="b">
        <v>1</v>
      </c>
      <c r="U529" s="36"/>
      <c r="V529" s="36"/>
      <c r="W529" s="9"/>
      <c r="X529" s="8"/>
      <c r="Y529" s="8"/>
      <c r="Z529" s="8"/>
      <c r="AA529" s="8"/>
      <c r="AB529" s="8"/>
      <c r="AC529" s="8"/>
      <c r="AD529" s="8"/>
      <c r="AE529" s="8"/>
      <c r="AG529" s="36"/>
      <c r="AH529" s="36"/>
      <c r="AI529" s="9"/>
      <c r="AJ529" s="8"/>
      <c r="AK529" s="8"/>
      <c r="AL529" s="8"/>
      <c r="AM529" s="8"/>
      <c r="AN529" s="8"/>
      <c r="AO529" s="8"/>
      <c r="AP529" s="8"/>
      <c r="AQ529" s="8"/>
      <c r="AS529" s="36"/>
      <c r="AT529" s="36"/>
      <c r="AU529" s="9"/>
      <c r="AV529" s="8"/>
      <c r="AW529" s="8"/>
      <c r="AX529" s="8"/>
      <c r="AY529" s="8"/>
      <c r="AZ529" s="8"/>
      <c r="BA529" s="8"/>
      <c r="BB529" s="8"/>
      <c r="BC529" s="8"/>
      <c r="CW529" s="8">
        <v>0.1791325136612022</v>
      </c>
      <c r="CX529" s="36">
        <v>59.1</v>
      </c>
      <c r="CY529" s="36">
        <v>60.475582488787794</v>
      </c>
      <c r="CZ529" s="36">
        <v>59.856103728266419</v>
      </c>
      <c r="DA529" s="36">
        <v>13.664557628630453</v>
      </c>
      <c r="DB529" s="36">
        <f ca="1"/>
        <v>66.788500643236063</v>
      </c>
      <c r="DC529" s="36">
        <f ca="1"/>
        <v>61.972926052588441</v>
      </c>
      <c r="DD529" s="36">
        <v>54.892669883658314</v>
      </c>
      <c r="DE529" s="36">
        <f ca="1"/>
        <v>66.603852470348372</v>
      </c>
      <c r="DF529" s="36">
        <v>60.096533777290759</v>
      </c>
    </row>
    <row r="530" spans="1:110" x14ac:dyDescent="0.25">
      <c r="A530" s="45">
        <v>45.6</v>
      </c>
      <c r="B530" s="47" t="b">
        <v>1</v>
      </c>
      <c r="U530" s="36"/>
      <c r="V530" s="36"/>
      <c r="W530" s="9"/>
      <c r="X530" s="8"/>
      <c r="Y530" s="8"/>
      <c r="Z530" s="8"/>
      <c r="AA530" s="8"/>
      <c r="AB530" s="8"/>
      <c r="AC530" s="8"/>
      <c r="AD530" s="8"/>
      <c r="AE530" s="8"/>
      <c r="AG530" s="36"/>
      <c r="AH530" s="36"/>
      <c r="AI530" s="9"/>
      <c r="AJ530" s="8"/>
      <c r="AK530" s="8"/>
      <c r="AL530" s="8"/>
      <c r="AM530" s="8"/>
      <c r="AN530" s="8"/>
      <c r="AO530" s="8"/>
      <c r="AP530" s="8"/>
      <c r="AQ530" s="8"/>
      <c r="AS530" s="36"/>
      <c r="AT530" s="36"/>
      <c r="AU530" s="9"/>
      <c r="AV530" s="8"/>
      <c r="AW530" s="8"/>
      <c r="AX530" s="8"/>
      <c r="AY530" s="8"/>
      <c r="AZ530" s="8"/>
      <c r="BA530" s="8"/>
      <c r="BB530" s="8"/>
      <c r="BC530" s="8"/>
      <c r="CW530" s="8">
        <v>0.17947404371584699</v>
      </c>
      <c r="CX530" s="36">
        <v>59.1</v>
      </c>
      <c r="CY530" s="36">
        <v>60.488008646276114</v>
      </c>
      <c r="CZ530" s="36">
        <v>59.867589783350802</v>
      </c>
      <c r="DA530" s="36">
        <v>13.693365340945476</v>
      </c>
      <c r="DB530" s="36">
        <f ca="1"/>
        <v>66.804362819147912</v>
      </c>
      <c r="DC530" s="36">
        <f ca="1"/>
        <v>61.983512449061948</v>
      </c>
      <c r="DD530" s="36">
        <v>54.910435842794712</v>
      </c>
      <c r="DE530" s="36">
        <f ca="1"/>
        <v>66.614291240978204</v>
      </c>
      <c r="DF530" s="36">
        <v>60.111129032590298</v>
      </c>
    </row>
    <row r="531" spans="1:110" x14ac:dyDescent="0.25">
      <c r="A531" s="45">
        <v>46</v>
      </c>
      <c r="B531" s="47" t="b">
        <v>1</v>
      </c>
      <c r="U531" s="36"/>
      <c r="V531" s="36"/>
      <c r="W531" s="9"/>
      <c r="X531" s="8"/>
      <c r="Y531" s="8"/>
      <c r="Z531" s="8"/>
      <c r="AA531" s="8"/>
      <c r="AB531" s="8"/>
      <c r="AC531" s="8"/>
      <c r="AD531" s="8"/>
      <c r="AE531" s="8"/>
      <c r="AG531" s="36"/>
      <c r="AH531" s="36"/>
      <c r="AI531" s="9"/>
      <c r="AJ531" s="8"/>
      <c r="AK531" s="8"/>
      <c r="AL531" s="8"/>
      <c r="AM531" s="8"/>
      <c r="AN531" s="8"/>
      <c r="AO531" s="8"/>
      <c r="AP531" s="8"/>
      <c r="AQ531" s="8"/>
      <c r="AS531" s="36"/>
      <c r="AT531" s="36"/>
      <c r="AU531" s="9"/>
      <c r="AV531" s="8"/>
      <c r="AW531" s="8"/>
      <c r="AX531" s="8"/>
      <c r="AY531" s="8"/>
      <c r="AZ531" s="8"/>
      <c r="BA531" s="8"/>
      <c r="BB531" s="8"/>
      <c r="BC531" s="8"/>
      <c r="CW531" s="8">
        <v>0.17981557377049182</v>
      </c>
      <c r="CX531" s="36">
        <v>59.1</v>
      </c>
      <c r="CY531" s="36">
        <v>60.500419948299246</v>
      </c>
      <c r="CZ531" s="36">
        <v>59.879064307021331</v>
      </c>
      <c r="DA531" s="36">
        <v>13.72218504647997</v>
      </c>
      <c r="DB531" s="36">
        <f ca="1"/>
        <v>66.820202000361292</v>
      </c>
      <c r="DC531" s="36">
        <f ca="1"/>
        <v>61.994087405319348</v>
      </c>
      <c r="DD531" s="36">
        <v>54.928184906095453</v>
      </c>
      <c r="DE531" s="36">
        <f ca="1"/>
        <v>66.624716876189567</v>
      </c>
      <c r="DF531" s="36">
        <v>60.125708403762971</v>
      </c>
    </row>
    <row r="532" spans="1:110" x14ac:dyDescent="0.25">
      <c r="A532" s="45">
        <v>53.1</v>
      </c>
      <c r="B532" s="47" t="b">
        <v>1</v>
      </c>
      <c r="U532" s="36"/>
      <c r="V532" s="36"/>
      <c r="W532" s="9"/>
      <c r="X532" s="8"/>
      <c r="Y532" s="8"/>
      <c r="Z532" s="8"/>
      <c r="AA532" s="8"/>
      <c r="AB532" s="8"/>
      <c r="AC532" s="8"/>
      <c r="AD532" s="8"/>
      <c r="AE532" s="8"/>
      <c r="AG532" s="36"/>
      <c r="AH532" s="36"/>
      <c r="AI532" s="9"/>
      <c r="AJ532" s="8"/>
      <c r="AK532" s="8"/>
      <c r="AL532" s="8"/>
      <c r="AM532" s="8"/>
      <c r="AN532" s="8"/>
      <c r="AO532" s="8"/>
      <c r="AP532" s="8"/>
      <c r="AQ532" s="8"/>
      <c r="AS532" s="36"/>
      <c r="AT532" s="36"/>
      <c r="AU532" s="9"/>
      <c r="AV532" s="8"/>
      <c r="AW532" s="8"/>
      <c r="AX532" s="8"/>
      <c r="AY532" s="8"/>
      <c r="AZ532" s="8"/>
      <c r="BA532" s="8"/>
      <c r="BB532" s="8"/>
      <c r="BC532" s="8"/>
      <c r="CW532" s="8">
        <v>0.18015710382513661</v>
      </c>
      <c r="CX532" s="36">
        <v>59.1</v>
      </c>
      <c r="CY532" s="36">
        <v>60.512816451361729</v>
      </c>
      <c r="CZ532" s="36">
        <v>59.890527344057695</v>
      </c>
      <c r="DA532" s="36">
        <v>13.751016755224104</v>
      </c>
      <c r="DB532" s="36">
        <f ca="1"/>
        <v>66.836018272697657</v>
      </c>
      <c r="DC532" s="36">
        <f ca="1"/>
        <v>62.004650965204711</v>
      </c>
      <c r="DD532" s="36">
        <v>54.945917121674029</v>
      </c>
      <c r="DE532" s="36">
        <f ca="1"/>
        <v>66.635129423292796</v>
      </c>
      <c r="DF532" s="36">
        <v>60.140271944943876</v>
      </c>
    </row>
    <row r="533" spans="1:110" x14ac:dyDescent="0.25">
      <c r="A533" s="45">
        <v>52.6</v>
      </c>
      <c r="B533" s="47" t="b">
        <v>1</v>
      </c>
      <c r="U533" s="36"/>
      <c r="V533" s="36"/>
      <c r="W533" s="9"/>
      <c r="X533" s="8"/>
      <c r="Y533" s="8"/>
      <c r="Z533" s="8"/>
      <c r="AA533" s="8"/>
      <c r="AB533" s="8"/>
      <c r="AC533" s="8"/>
      <c r="AD533" s="8"/>
      <c r="AE533" s="8"/>
      <c r="AG533" s="36"/>
      <c r="AH533" s="36"/>
      <c r="AI533" s="9"/>
      <c r="AJ533" s="8"/>
      <c r="AK533" s="8"/>
      <c r="AL533" s="8"/>
      <c r="AM533" s="8"/>
      <c r="AN533" s="8"/>
      <c r="AO533" s="8"/>
      <c r="AP533" s="8"/>
      <c r="AQ533" s="8"/>
      <c r="AS533" s="36"/>
      <c r="AT533" s="36"/>
      <c r="AU533" s="9"/>
      <c r="AV533" s="8"/>
      <c r="AW533" s="8"/>
      <c r="AX533" s="8"/>
      <c r="AY533" s="8"/>
      <c r="AZ533" s="8"/>
      <c r="BA533" s="8"/>
      <c r="BB533" s="8"/>
      <c r="BC533" s="8"/>
      <c r="CW533" s="8">
        <v>0.18049863387978143</v>
      </c>
      <c r="CX533" s="36">
        <v>59.1</v>
      </c>
      <c r="CY533" s="36">
        <v>60.525198211666023</v>
      </c>
      <c r="CZ533" s="36">
        <v>59.901978939006767</v>
      </c>
      <c r="DA533" s="36">
        <v>13.779860477180563</v>
      </c>
      <c r="DB533" s="36">
        <f ca="1"/>
        <v>66.851811721511979</v>
      </c>
      <c r="DC533" s="36">
        <f ca="1"/>
        <v>62.015203172331475</v>
      </c>
      <c r="DD533" s="36">
        <v>54.963632537416011</v>
      </c>
      <c r="DE533" s="36">
        <f ca="1"/>
        <v>66.645528929347847</v>
      </c>
      <c r="DF533" s="36">
        <v>60.154819709993049</v>
      </c>
    </row>
    <row r="534" spans="1:110" x14ac:dyDescent="0.25">
      <c r="A534" s="45">
        <v>52.2</v>
      </c>
      <c r="B534" s="47" t="b">
        <v>1</v>
      </c>
      <c r="U534" s="36"/>
      <c r="V534" s="36"/>
      <c r="W534" s="9"/>
      <c r="X534" s="8"/>
      <c r="Y534" s="8"/>
      <c r="Z534" s="8"/>
      <c r="AA534" s="8"/>
      <c r="AB534" s="8"/>
      <c r="AC534" s="8"/>
      <c r="AD534" s="8"/>
      <c r="AE534" s="8"/>
      <c r="AG534" s="36"/>
      <c r="AH534" s="36"/>
      <c r="AI534" s="9"/>
      <c r="AJ534" s="8"/>
      <c r="AK534" s="8"/>
      <c r="AL534" s="8"/>
      <c r="AM534" s="8"/>
      <c r="AN534" s="8"/>
      <c r="AO534" s="8"/>
      <c r="AP534" s="8"/>
      <c r="AQ534" s="8"/>
      <c r="AS534" s="36"/>
      <c r="AT534" s="36"/>
      <c r="AU534" s="9"/>
      <c r="AV534" s="8"/>
      <c r="AW534" s="8"/>
      <c r="AX534" s="8"/>
      <c r="AY534" s="8"/>
      <c r="AZ534" s="8"/>
      <c r="BA534" s="8"/>
      <c r="BB534" s="8"/>
      <c r="BC534" s="8"/>
      <c r="CW534" s="8">
        <v>0.18084016393442623</v>
      </c>
      <c r="CX534" s="36">
        <v>59.1</v>
      </c>
      <c r="CY534" s="36">
        <v>60.537565285114653</v>
      </c>
      <c r="CZ534" s="36">
        <v>59.913419136184238</v>
      </c>
      <c r="DA534" s="36">
        <v>13.808716222364538</v>
      </c>
      <c r="DB534" s="36">
        <f ca="1"/>
        <v>66.867582431696064</v>
      </c>
      <c r="DC534" s="36">
        <f ca="1"/>
        <v>62.025744070084222</v>
      </c>
      <c r="DD534" s="36">
        <v>54.98133120098057</v>
      </c>
      <c r="DE534" s="36">
        <f ca="1"/>
        <v>66.655915441166144</v>
      </c>
      <c r="DF534" s="36">
        <v>60.169351752497363</v>
      </c>
    </row>
    <row r="535" spans="1:110" x14ac:dyDescent="0.25">
      <c r="A535" s="45">
        <v>51.8</v>
      </c>
      <c r="B535" s="47" t="b">
        <v>1</v>
      </c>
      <c r="U535" s="36"/>
      <c r="V535" s="36"/>
      <c r="W535" s="9"/>
      <c r="X535" s="8"/>
      <c r="Y535" s="8"/>
      <c r="Z535" s="8"/>
      <c r="AA535" s="8"/>
      <c r="AB535" s="8"/>
      <c r="AC535" s="8"/>
      <c r="AD535" s="8"/>
      <c r="AE535" s="8"/>
      <c r="AG535" s="36"/>
      <c r="AH535" s="36"/>
      <c r="AI535" s="9"/>
      <c r="AJ535" s="8"/>
      <c r="AK535" s="8"/>
      <c r="AL535" s="8"/>
      <c r="AM535" s="8"/>
      <c r="AN535" s="8"/>
      <c r="AO535" s="8"/>
      <c r="AP535" s="8"/>
      <c r="AQ535" s="8"/>
      <c r="AS535" s="36"/>
      <c r="AT535" s="36"/>
      <c r="AU535" s="9"/>
      <c r="AV535" s="8"/>
      <c r="AW535" s="8"/>
      <c r="AX535" s="8"/>
      <c r="AY535" s="8"/>
      <c r="AZ535" s="8"/>
      <c r="BA535" s="8"/>
      <c r="BB535" s="8"/>
      <c r="BC535" s="8"/>
      <c r="CW535" s="8">
        <v>0.18118169398907105</v>
      </c>
      <c r="CX535" s="36">
        <v>59.2</v>
      </c>
      <c r="CY535" s="36">
        <v>60.549917727312483</v>
      </c>
      <c r="CZ535" s="36">
        <v>59.924847979675889</v>
      </c>
      <c r="DA535" s="36">
        <v>13.837584000803725</v>
      </c>
      <c r="DB535" s="36">
        <f ca="1"/>
        <v>66.883330487682073</v>
      </c>
      <c r="DC535" s="36">
        <f ca="1"/>
        <v>62.036273701620274</v>
      </c>
      <c r="DD535" s="36">
        <v>54.999013159801947</v>
      </c>
      <c r="DE535" s="36">
        <f ca="1"/>
        <v>66.666289005312279</v>
      </c>
      <c r="DF535" s="36">
        <v>60.183868125772477</v>
      </c>
    </row>
    <row r="536" spans="1:110" x14ac:dyDescent="0.25">
      <c r="A536" s="45">
        <v>51.6</v>
      </c>
      <c r="B536" s="47" t="b">
        <v>1</v>
      </c>
      <c r="U536" s="36"/>
      <c r="V536" s="36"/>
      <c r="W536" s="9"/>
      <c r="X536" s="8"/>
      <c r="Y536" s="8"/>
      <c r="Z536" s="8"/>
      <c r="AA536" s="8"/>
      <c r="AB536" s="8"/>
      <c r="AC536" s="8"/>
      <c r="AD536" s="8"/>
      <c r="AE536" s="8"/>
      <c r="AG536" s="36"/>
      <c r="AH536" s="36"/>
      <c r="AI536" s="9"/>
      <c r="AJ536" s="8"/>
      <c r="AK536" s="8"/>
      <c r="AL536" s="8"/>
      <c r="AM536" s="8"/>
      <c r="AN536" s="8"/>
      <c r="AO536" s="8"/>
      <c r="AP536" s="8"/>
      <c r="AQ536" s="8"/>
      <c r="AS536" s="36"/>
      <c r="AT536" s="36"/>
      <c r="AU536" s="9"/>
      <c r="AV536" s="8"/>
      <c r="AW536" s="8"/>
      <c r="AX536" s="8"/>
      <c r="AY536" s="8"/>
      <c r="AZ536" s="8"/>
      <c r="BA536" s="8"/>
      <c r="BB536" s="8"/>
      <c r="BC536" s="8"/>
      <c r="CW536" s="8">
        <v>0.18152322404371585</v>
      </c>
      <c r="CX536" s="36">
        <v>59.2</v>
      </c>
      <c r="CY536" s="36">
        <v>60.562255593568835</v>
      </c>
      <c r="CZ536" s="36">
        <v>59.93626551333994</v>
      </c>
      <c r="DA536" s="36">
        <v>13.866463822538405</v>
      </c>
      <c r="DB536" s="36">
        <f ca="1"/>
        <v>66.899055973445812</v>
      </c>
      <c r="DC536" s="36">
        <f ca="1"/>
        <v>62.046792109871362</v>
      </c>
      <c r="DD536" s="36">
        <v>55.016678461090976</v>
      </c>
      <c r="DE536" s="36">
        <f ca="1"/>
        <v>66.676649668105924</v>
      </c>
      <c r="DF536" s="36">
        <v>60.198368882864742</v>
      </c>
    </row>
    <row r="537" spans="1:110" x14ac:dyDescent="0.25">
      <c r="A537" s="45">
        <v>51.2</v>
      </c>
      <c r="B537" s="47" t="b">
        <v>1</v>
      </c>
      <c r="U537" s="36"/>
      <c r="V537" s="36"/>
      <c r="W537" s="9"/>
      <c r="X537" s="8"/>
      <c r="Y537" s="8"/>
      <c r="Z537" s="8"/>
      <c r="AA537" s="8"/>
      <c r="AB537" s="8"/>
      <c r="AC537" s="8"/>
      <c r="AD537" s="8"/>
      <c r="AE537" s="8"/>
      <c r="AG537" s="36"/>
      <c r="AH537" s="36"/>
      <c r="AI537" s="9"/>
      <c r="AJ537" s="8"/>
      <c r="AK537" s="8"/>
      <c r="AL537" s="8"/>
      <c r="AM537" s="8"/>
      <c r="AN537" s="8"/>
      <c r="AO537" s="8"/>
      <c r="AP537" s="8"/>
      <c r="AQ537" s="8"/>
      <c r="AS537" s="36"/>
      <c r="AT537" s="36"/>
      <c r="AU537" s="9"/>
      <c r="AV537" s="8"/>
      <c r="AW537" s="8"/>
      <c r="AX537" s="8"/>
      <c r="AY537" s="8"/>
      <c r="AZ537" s="8"/>
      <c r="BA537" s="8"/>
      <c r="BB537" s="8"/>
      <c r="BC537" s="8"/>
      <c r="CW537" s="8">
        <v>0.18186475409836064</v>
      </c>
      <c r="CX537" s="36">
        <v>59.2</v>
      </c>
      <c r="CY537" s="36">
        <v>60.574578938899705</v>
      </c>
      <c r="CZ537" s="36">
        <v>59.947671780808029</v>
      </c>
      <c r="DA537" s="36">
        <v>13.895355697621396</v>
      </c>
      <c r="DB537" s="36">
        <f ca="1"/>
        <v>66.914758972510143</v>
      </c>
      <c r="DC537" s="36">
        <f ca="1"/>
        <v>62.057299337545288</v>
      </c>
      <c r="DD537" s="36">
        <v>55.034327151836507</v>
      </c>
      <c r="DE537" s="36">
        <f ca="1"/>
        <v>66.686997475623457</v>
      </c>
      <c r="DF537" s="36">
        <v>60.212854076553029</v>
      </c>
    </row>
    <row r="538" spans="1:110" x14ac:dyDescent="0.25">
      <c r="A538" s="45">
        <v>57</v>
      </c>
      <c r="B538" s="47" t="b">
        <v>1</v>
      </c>
      <c r="U538" s="36"/>
      <c r="V538" s="36"/>
      <c r="W538" s="9"/>
      <c r="X538" s="8"/>
      <c r="Y538" s="8"/>
      <c r="Z538" s="8"/>
      <c r="AA538" s="8"/>
      <c r="AB538" s="8"/>
      <c r="AC538" s="8"/>
      <c r="AD538" s="8"/>
      <c r="AE538" s="8"/>
      <c r="AG538" s="36"/>
      <c r="AH538" s="36"/>
      <c r="AI538" s="9"/>
      <c r="AJ538" s="8"/>
      <c r="AK538" s="8"/>
      <c r="AL538" s="8"/>
      <c r="AM538" s="8"/>
      <c r="AN538" s="8"/>
      <c r="AO538" s="8"/>
      <c r="AP538" s="8"/>
      <c r="AQ538" s="8"/>
      <c r="AS538" s="36"/>
      <c r="AT538" s="36"/>
      <c r="AU538" s="9"/>
      <c r="AV538" s="8"/>
      <c r="AW538" s="8"/>
      <c r="AX538" s="8"/>
      <c r="AY538" s="8"/>
      <c r="AZ538" s="8"/>
      <c r="BA538" s="8"/>
      <c r="BB538" s="8"/>
      <c r="BC538" s="8"/>
      <c r="CW538" s="8">
        <v>0.18220628415300547</v>
      </c>
      <c r="CX538" s="36">
        <v>59.2</v>
      </c>
      <c r="CY538" s="36">
        <v>60.586887818029851</v>
      </c>
      <c r="CZ538" s="36">
        <v>59.959066825487376</v>
      </c>
      <c r="DA538" s="36">
        <v>13.924259636118133</v>
      </c>
      <c r="DB538" s="36">
        <f ca="1"/>
        <v>66.930439567948241</v>
      </c>
      <c r="DC538" s="36">
        <f ca="1"/>
        <v>62.067795427127514</v>
      </c>
      <c r="DD538" s="36">
        <v>55.051959278806898</v>
      </c>
      <c r="DE538" s="36">
        <f ca="1"/>
        <v>66.697332473699831</v>
      </c>
      <c r="DF538" s="36">
        <v>60.227323759350668</v>
      </c>
    </row>
    <row r="539" spans="1:110" x14ac:dyDescent="0.25">
      <c r="A539" s="45">
        <v>49.6</v>
      </c>
      <c r="B539" s="47" t="b">
        <v>1</v>
      </c>
      <c r="U539" s="36"/>
      <c r="V539" s="36"/>
      <c r="W539" s="9"/>
      <c r="X539" s="8"/>
      <c r="Y539" s="8"/>
      <c r="Z539" s="8"/>
      <c r="AA539" s="8"/>
      <c r="AB539" s="8"/>
      <c r="AC539" s="8"/>
      <c r="AD539" s="8"/>
      <c r="AE539" s="8"/>
      <c r="AG539" s="36"/>
      <c r="AH539" s="36"/>
      <c r="AI539" s="9"/>
      <c r="AJ539" s="8"/>
      <c r="AK539" s="8"/>
      <c r="AL539" s="8"/>
      <c r="AM539" s="8"/>
      <c r="AN539" s="8"/>
      <c r="AO539" s="8"/>
      <c r="AP539" s="8"/>
      <c r="AQ539" s="8"/>
      <c r="AS539" s="36"/>
      <c r="AT539" s="36"/>
      <c r="AU539" s="9"/>
      <c r="AV539" s="8"/>
      <c r="AW539" s="8"/>
      <c r="AX539" s="8"/>
      <c r="AY539" s="8"/>
      <c r="AZ539" s="8"/>
      <c r="BA539" s="8"/>
      <c r="BB539" s="8"/>
      <c r="BC539" s="8"/>
      <c r="CW539" s="8">
        <v>0.18254781420765026</v>
      </c>
      <c r="CX539" s="36">
        <v>59.2</v>
      </c>
      <c r="CY539" s="36">
        <v>60.599182285394917</v>
      </c>
      <c r="CZ539" s="36">
        <v>59.970450690561997</v>
      </c>
      <c r="DA539" s="36">
        <v>13.953175648106656</v>
      </c>
      <c r="DB539" s="36">
        <f ca="1"/>
        <v>66.946097842386891</v>
      </c>
      <c r="DC539" s="36">
        <f ca="1"/>
        <v>62.078280420882798</v>
      </c>
      <c r="DD539" s="36">
        <v>55.06957488855145</v>
      </c>
      <c r="DE539" s="36">
        <f ca="1"/>
        <v>66.707654707930217</v>
      </c>
      <c r="DF539" s="36">
        <v>60.241777983507248</v>
      </c>
    </row>
    <row r="540" spans="1:110" x14ac:dyDescent="0.25">
      <c r="A540" s="45">
        <v>49.4</v>
      </c>
      <c r="B540" s="47" t="b">
        <v>1</v>
      </c>
      <c r="U540" s="36"/>
      <c r="V540" s="36"/>
      <c r="W540" s="9"/>
      <c r="X540" s="8"/>
      <c r="Y540" s="8"/>
      <c r="Z540" s="8"/>
      <c r="AA540" s="8"/>
      <c r="AB540" s="8"/>
      <c r="AC540" s="8"/>
      <c r="AD540" s="8"/>
      <c r="AE540" s="8"/>
      <c r="AG540" s="36"/>
      <c r="AH540" s="36"/>
      <c r="AI540" s="9"/>
      <c r="AJ540" s="8"/>
      <c r="AK540" s="8"/>
      <c r="AL540" s="8"/>
      <c r="AM540" s="8"/>
      <c r="AN540" s="8"/>
      <c r="AO540" s="8"/>
      <c r="AP540" s="8"/>
      <c r="AQ540" s="8"/>
      <c r="AS540" s="36"/>
      <c r="AT540" s="36"/>
      <c r="AU540" s="9"/>
      <c r="AV540" s="8"/>
      <c r="AW540" s="8"/>
      <c r="AX540" s="8"/>
      <c r="AY540" s="8"/>
      <c r="AZ540" s="8"/>
      <c r="BA540" s="8"/>
      <c r="BB540" s="8"/>
      <c r="BC540" s="8"/>
      <c r="CW540" s="8">
        <v>0.18288934426229508</v>
      </c>
      <c r="CX540" s="36">
        <v>59.2</v>
      </c>
      <c r="CY540" s="36">
        <v>60.611462395143604</v>
      </c>
      <c r="CZ540" s="36">
        <v>59.98182341899458</v>
      </c>
      <c r="DA540" s="36">
        <v>13.982103743677651</v>
      </c>
      <c r="DB540" s="36">
        <f ca="1"/>
        <v>66.961733878009767</v>
      </c>
      <c r="DC540" s="36">
        <f ca="1"/>
        <v>62.088754360856782</v>
      </c>
      <c r="DD540" s="36">
        <v>55.087174027401851</v>
      </c>
      <c r="DE540" s="36">
        <f ca="1"/>
        <v>66.7179642236718</v>
      </c>
      <c r="DF540" s="36">
        <v>60.256216801010467</v>
      </c>
    </row>
    <row r="541" spans="1:110" x14ac:dyDescent="0.25">
      <c r="A541" s="45">
        <v>48.5</v>
      </c>
      <c r="B541" s="47" t="b">
        <v>1</v>
      </c>
      <c r="U541" s="36"/>
      <c r="V541" s="36"/>
      <c r="W541" s="9"/>
      <c r="X541" s="8"/>
      <c r="Y541" s="8"/>
      <c r="Z541" s="8"/>
      <c r="AA541" s="8"/>
      <c r="AB541" s="8"/>
      <c r="AC541" s="8"/>
      <c r="AD541" s="8"/>
      <c r="AE541" s="8"/>
      <c r="AG541" s="36"/>
      <c r="AH541" s="36"/>
      <c r="AI541" s="9"/>
      <c r="AJ541" s="8"/>
      <c r="AK541" s="8"/>
      <c r="AL541" s="8"/>
      <c r="AM541" s="8"/>
      <c r="AN541" s="8"/>
      <c r="AO541" s="8"/>
      <c r="AP541" s="8"/>
      <c r="AQ541" s="8"/>
      <c r="AS541" s="36"/>
      <c r="AT541" s="36"/>
      <c r="AU541" s="9"/>
      <c r="AV541" s="8"/>
      <c r="AW541" s="8"/>
      <c r="AX541" s="8"/>
      <c r="AY541" s="8"/>
      <c r="AZ541" s="8"/>
      <c r="BA541" s="8"/>
      <c r="BB541" s="8"/>
      <c r="BC541" s="8"/>
      <c r="CW541" s="8">
        <v>0.18323087431693988</v>
      </c>
      <c r="CX541" s="36">
        <v>59.2</v>
      </c>
      <c r="CY541" s="36">
        <v>60.623728201139649</v>
      </c>
      <c r="CZ541" s="36">
        <v>59.993185053527988</v>
      </c>
      <c r="DA541" s="36">
        <v>14.011043932934427</v>
      </c>
      <c r="DB541" s="36">
        <f ca="1"/>
        <v>66.977347756560619</v>
      </c>
      <c r="DC541" s="36">
        <f ca="1"/>
        <v>62.099217288877554</v>
      </c>
      <c r="DD541" s="36">
        <v>55.104756741473572</v>
      </c>
      <c r="DE541" s="36">
        <f ca="1"/>
        <v>66.728261066045391</v>
      </c>
      <c r="DF541" s="36">
        <v>60.270640263587957</v>
      </c>
    </row>
    <row r="542" spans="1:110" x14ac:dyDescent="0.25">
      <c r="A542" s="45">
        <v>48.6</v>
      </c>
      <c r="B542" s="47" t="b">
        <v>1</v>
      </c>
      <c r="U542" s="36"/>
      <c r="V542" s="36"/>
      <c r="W542" s="9"/>
      <c r="X542" s="8"/>
      <c r="Y542" s="8"/>
      <c r="Z542" s="8"/>
      <c r="AA542" s="8"/>
      <c r="AB542" s="8"/>
      <c r="AC542" s="8"/>
      <c r="AD542" s="8"/>
      <c r="AE542" s="8"/>
      <c r="AG542" s="36"/>
      <c r="AH542" s="36"/>
      <c r="AI542" s="9"/>
      <c r="AJ542" s="8"/>
      <c r="AK542" s="8"/>
      <c r="AL542" s="8"/>
      <c r="AM542" s="8"/>
      <c r="AN542" s="8"/>
      <c r="AO542" s="8"/>
      <c r="AP542" s="8"/>
      <c r="AQ542" s="8"/>
      <c r="AS542" s="36"/>
      <c r="AT542" s="36"/>
      <c r="AU542" s="9"/>
      <c r="AV542" s="8"/>
      <c r="AW542" s="8"/>
      <c r="AX542" s="8"/>
      <c r="AY542" s="8"/>
      <c r="AZ542" s="8"/>
      <c r="BA542" s="8"/>
      <c r="BB542" s="8"/>
      <c r="BC542" s="8"/>
      <c r="CW542" s="8">
        <v>0.1835724043715847</v>
      </c>
      <c r="CX542" s="36">
        <v>59.3</v>
      </c>
      <c r="CY542" s="36">
        <v>60.635979756963991</v>
      </c>
      <c r="CZ542" s="36">
        <v>60.004535636686754</v>
      </c>
      <c r="DA542" s="36">
        <v>14.039996225993011</v>
      </c>
      <c r="DB542" s="36">
        <f ca="1"/>
        <v>66.992939559346496</v>
      </c>
      <c r="DC542" s="36">
        <f ca="1"/>
        <v>62.109669246557225</v>
      </c>
      <c r="DD542" s="36">
        <v>55.1223230766673</v>
      </c>
      <c r="DE542" s="36">
        <f ca="1"/>
        <v>66.738545279937185</v>
      </c>
      <c r="DF542" s="36">
        <v>60.285048422709067</v>
      </c>
    </row>
    <row r="543" spans="1:110" x14ac:dyDescent="0.25">
      <c r="A543" s="45">
        <v>48.5</v>
      </c>
      <c r="B543" s="47" t="b">
        <v>1</v>
      </c>
      <c r="U543" s="36"/>
      <c r="V543" s="36"/>
      <c r="W543" s="9"/>
      <c r="X543" s="8"/>
      <c r="Y543" s="8"/>
      <c r="Z543" s="8"/>
      <c r="AA543" s="8"/>
      <c r="AB543" s="8"/>
      <c r="AC543" s="8"/>
      <c r="AD543" s="8"/>
      <c r="AE543" s="8"/>
      <c r="AG543" s="36"/>
      <c r="AH543" s="36"/>
      <c r="AI543" s="9"/>
      <c r="AJ543" s="8"/>
      <c r="AK543" s="8"/>
      <c r="AL543" s="8"/>
      <c r="AM543" s="8"/>
      <c r="AN543" s="8"/>
      <c r="AO543" s="8"/>
      <c r="AP543" s="8"/>
      <c r="AQ543" s="8"/>
      <c r="AS543" s="36"/>
      <c r="AT543" s="36"/>
      <c r="AU543" s="9"/>
      <c r="AV543" s="8"/>
      <c r="AW543" s="8"/>
      <c r="AX543" s="8"/>
      <c r="AY543" s="8"/>
      <c r="AZ543" s="8"/>
      <c r="BA543" s="8"/>
      <c r="BB543" s="8"/>
      <c r="BC543" s="8"/>
      <c r="CW543" s="8">
        <v>0.1839139344262295</v>
      </c>
      <c r="CX543" s="36">
        <v>59.3</v>
      </c>
      <c r="CY543" s="36">
        <v>60.648217115916708</v>
      </c>
      <c r="CZ543" s="36">
        <v>60.015875210778809</v>
      </c>
      <c r="DA543" s="36">
        <v>14.06896063298209</v>
      </c>
      <c r="DB543" s="36">
        <f ca="1"/>
        <v>67.00850936724089</v>
      </c>
      <c r="DC543" s="36">
        <f ca="1"/>
        <v>62.120110275293484</v>
      </c>
      <c r="DD543" s="36">
        <v>55.139873078670348</v>
      </c>
      <c r="DE543" s="36">
        <f ca="1"/>
        <v>66.7488169100004</v>
      </c>
      <c r="DF543" s="36">
        <v>60.299441329586656</v>
      </c>
    </row>
    <row r="544" spans="1:110" x14ac:dyDescent="0.25">
      <c r="A544" s="45">
        <v>48.4</v>
      </c>
      <c r="B544" s="47" t="b">
        <v>1</v>
      </c>
      <c r="U544" s="36"/>
      <c r="V544" s="36"/>
      <c r="W544" s="9"/>
      <c r="X544" s="8"/>
      <c r="Y544" s="8"/>
      <c r="Z544" s="8"/>
      <c r="AA544" s="8"/>
      <c r="AB544" s="8"/>
      <c r="AC544" s="8"/>
      <c r="AD544" s="8"/>
      <c r="AE544" s="8"/>
      <c r="AG544" s="36"/>
      <c r="AH544" s="36"/>
      <c r="AI544" s="9"/>
      <c r="AJ544" s="8"/>
      <c r="AK544" s="8"/>
      <c r="AL544" s="8"/>
      <c r="AM544" s="8"/>
      <c r="AN544" s="8"/>
      <c r="AO544" s="8"/>
      <c r="AP544" s="8"/>
      <c r="AQ544" s="8"/>
      <c r="AS544" s="36"/>
      <c r="AT544" s="36"/>
      <c r="AU544" s="9"/>
      <c r="AV544" s="8"/>
      <c r="AW544" s="8"/>
      <c r="AX544" s="8"/>
      <c r="AY544" s="8"/>
      <c r="AZ544" s="8"/>
      <c r="BA544" s="8"/>
      <c r="BB544" s="8"/>
      <c r="BC544" s="8"/>
      <c r="CW544" s="8">
        <v>0.18425546448087432</v>
      </c>
      <c r="CX544" s="36">
        <v>59.3</v>
      </c>
      <c r="CY544" s="36">
        <v>60.66044033101916</v>
      </c>
      <c r="CZ544" s="36">
        <v>60.02720381789694</v>
      </c>
      <c r="DA544" s="36">
        <v>14.097937164043095</v>
      </c>
      <c r="DB544" s="36">
        <f ca="1"/>
        <v>67.02405726068686</v>
      </c>
      <c r="DC544" s="36">
        <f ca="1"/>
        <v>62.130540416271124</v>
      </c>
      <c r="DD544" s="36">
        <v>55.157406792957985</v>
      </c>
      <c r="DE544" s="36">
        <f ca="1"/>
        <v>66.759076000656933</v>
      </c>
      <c r="DF544" s="36">
        <v>60.313819035178895</v>
      </c>
    </row>
    <row r="545" spans="1:110" x14ac:dyDescent="0.25">
      <c r="A545" s="45">
        <v>48.1</v>
      </c>
      <c r="B545" s="47" t="b">
        <v>1</v>
      </c>
      <c r="U545" s="36"/>
      <c r="V545" s="36"/>
      <c r="W545" s="9"/>
      <c r="X545" s="8"/>
      <c r="Y545" s="8"/>
      <c r="Z545" s="8"/>
      <c r="AA545" s="8"/>
      <c r="AB545" s="8"/>
      <c r="AC545" s="8"/>
      <c r="AD545" s="8"/>
      <c r="AE545" s="8"/>
      <c r="AG545" s="36"/>
      <c r="AH545" s="36"/>
      <c r="AI545" s="9"/>
      <c r="AJ545" s="8"/>
      <c r="AK545" s="8"/>
      <c r="AL545" s="8"/>
      <c r="AM545" s="8"/>
      <c r="AN545" s="8"/>
      <c r="AO545" s="8"/>
      <c r="AP545" s="8"/>
      <c r="AQ545" s="8"/>
      <c r="AS545" s="36"/>
      <c r="AT545" s="36"/>
      <c r="AU545" s="9"/>
      <c r="AV545" s="8"/>
      <c r="AW545" s="8"/>
      <c r="AX545" s="8"/>
      <c r="AY545" s="8"/>
      <c r="AZ545" s="8"/>
      <c r="BA545" s="8"/>
      <c r="BB545" s="8"/>
      <c r="BC545" s="8"/>
      <c r="CW545" s="8">
        <v>0.18459699453551912</v>
      </c>
      <c r="CX545" s="36">
        <v>59.3</v>
      </c>
      <c r="CY545" s="36">
        <v>60.672649455015893</v>
      </c>
      <c r="CZ545" s="36">
        <v>60.038521499920172</v>
      </c>
      <c r="DA545" s="36">
        <v>14.126925829330203</v>
      </c>
      <c r="DB545" s="36">
        <f ca="1"/>
        <v>67.039583319700199</v>
      </c>
      <c r="DC545" s="36">
        <f ca="1"/>
        <v>62.140959710463584</v>
      </c>
      <c r="DD545" s="36">
        <v>55.174924264794882</v>
      </c>
      <c r="DE545" s="36">
        <f ca="1"/>
        <v>66.76932259609903</v>
      </c>
      <c r="DF545" s="36">
        <v>60.328181590190951</v>
      </c>
    </row>
    <row r="546" spans="1:110" x14ac:dyDescent="0.25">
      <c r="A546" s="45">
        <v>48</v>
      </c>
      <c r="B546" s="47" t="b">
        <v>1</v>
      </c>
      <c r="U546" s="36"/>
      <c r="V546" s="36"/>
      <c r="W546" s="9"/>
      <c r="X546" s="8"/>
      <c r="Y546" s="8"/>
      <c r="Z546" s="8"/>
      <c r="AA546" s="8"/>
      <c r="AB546" s="8"/>
      <c r="AC546" s="8"/>
      <c r="AD546" s="8"/>
      <c r="AE546" s="8"/>
      <c r="AG546" s="36"/>
      <c r="AH546" s="36"/>
      <c r="AI546" s="9"/>
      <c r="AJ546" s="8"/>
      <c r="AK546" s="8"/>
      <c r="AL546" s="8"/>
      <c r="AM546" s="8"/>
      <c r="AN546" s="8"/>
      <c r="AO546" s="8"/>
      <c r="AP546" s="8"/>
      <c r="AQ546" s="8"/>
      <c r="AS546" s="36"/>
      <c r="AT546" s="36"/>
      <c r="AU546" s="9"/>
      <c r="AV546" s="8"/>
      <c r="AW546" s="8"/>
      <c r="AX546" s="8"/>
      <c r="AY546" s="8"/>
      <c r="AZ546" s="8"/>
      <c r="BA546" s="8"/>
      <c r="BB546" s="8"/>
      <c r="BC546" s="8"/>
      <c r="CW546" s="8">
        <v>0.18493852459016394</v>
      </c>
      <c r="CX546" s="36">
        <v>59.3</v>
      </c>
      <c r="CY546" s="36">
        <v>60.684844540376687</v>
      </c>
      <c r="CZ546" s="36">
        <v>60.049828298515664</v>
      </c>
      <c r="DA546" s="36">
        <v>14.155926639010318</v>
      </c>
      <c r="DB546" s="36">
        <f ca="1"/>
        <v>67.055087623872424</v>
      </c>
      <c r="DC546" s="36">
        <f ca="1"/>
        <v>62.151368198634415</v>
      </c>
      <c r="DD546" s="36">
        <v>55.192425539236424</v>
      </c>
      <c r="DE546" s="36">
        <f ca="1"/>
        <v>66.779556740290857</v>
      </c>
      <c r="DF546" s="36">
        <v>60.342529045076787</v>
      </c>
    </row>
    <row r="547" spans="1:110" x14ac:dyDescent="0.25">
      <c r="A547" s="45">
        <v>47.6</v>
      </c>
      <c r="B547" s="47" t="b">
        <v>1</v>
      </c>
      <c r="U547" s="36"/>
      <c r="V547" s="36"/>
      <c r="W547" s="9"/>
      <c r="X547" s="8"/>
      <c r="Y547" s="8"/>
      <c r="Z547" s="8"/>
      <c r="AA547" s="8"/>
      <c r="AB547" s="8"/>
      <c r="AC547" s="8"/>
      <c r="AD547" s="8"/>
      <c r="AE547" s="8"/>
      <c r="AG547" s="36"/>
      <c r="AH547" s="36"/>
      <c r="AI547" s="9"/>
      <c r="AJ547" s="8"/>
      <c r="AK547" s="8"/>
      <c r="AL547" s="8"/>
      <c r="AM547" s="8"/>
      <c r="AN547" s="8"/>
      <c r="AO547" s="8"/>
      <c r="AP547" s="8"/>
      <c r="AQ547" s="8"/>
      <c r="AS547" s="36"/>
      <c r="AT547" s="36"/>
      <c r="AU547" s="9"/>
      <c r="AV547" s="8"/>
      <c r="AW547" s="8"/>
      <c r="AX547" s="8"/>
      <c r="AY547" s="8"/>
      <c r="AZ547" s="8"/>
      <c r="BA547" s="8"/>
      <c r="BB547" s="8"/>
      <c r="BC547" s="8"/>
      <c r="CW547" s="8">
        <v>0.18528005464480873</v>
      </c>
      <c r="CX547" s="36">
        <v>59.3</v>
      </c>
      <c r="CY547" s="36">
        <v>60.697025639298516</v>
      </c>
      <c r="CZ547" s="36">
        <v>60.061124255139816</v>
      </c>
      <c r="DA547" s="36">
        <v>14.184939603263173</v>
      </c>
      <c r="DB547" s="36">
        <f ca="1"/>
        <v>67.070570252373912</v>
      </c>
      <c r="DC547" s="36">
        <f ca="1"/>
        <v>62.161765921338827</v>
      </c>
      <c r="DD547" s="36">
        <v>55.209910661130081</v>
      </c>
      <c r="DE547" s="36">
        <f ca="1"/>
        <v>66.78977847697017</v>
      </c>
      <c r="DF547" s="36">
        <v>60.356861450040867</v>
      </c>
    </row>
    <row r="548" spans="1:110" x14ac:dyDescent="0.25">
      <c r="A548" s="45">
        <v>85</v>
      </c>
      <c r="B548" s="47" t="b">
        <v>1</v>
      </c>
      <c r="U548" s="36"/>
      <c r="V548" s="36"/>
      <c r="W548" s="9"/>
      <c r="X548" s="8"/>
      <c r="Y548" s="8"/>
      <c r="Z548" s="8"/>
      <c r="AA548" s="8"/>
      <c r="AB548" s="8"/>
      <c r="AC548" s="8"/>
      <c r="AD548" s="8"/>
      <c r="AE548" s="8"/>
      <c r="AG548" s="36"/>
      <c r="AH548" s="36"/>
      <c r="AI548" s="9"/>
      <c r="AJ548" s="8"/>
      <c r="AK548" s="8"/>
      <c r="AL548" s="8"/>
      <c r="AM548" s="8"/>
      <c r="AN548" s="8"/>
      <c r="AO548" s="8"/>
      <c r="AP548" s="8"/>
      <c r="AQ548" s="8"/>
      <c r="AS548" s="36"/>
      <c r="AT548" s="36"/>
      <c r="AU548" s="9"/>
      <c r="AV548" s="8"/>
      <c r="AW548" s="8"/>
      <c r="AX548" s="8"/>
      <c r="AY548" s="8"/>
      <c r="AZ548" s="8"/>
      <c r="BA548" s="8"/>
      <c r="BB548" s="8"/>
      <c r="BC548" s="8"/>
      <c r="CW548" s="8">
        <v>0.18562158469945356</v>
      </c>
      <c r="CX548" s="36">
        <v>59.3</v>
      </c>
      <c r="CY548" s="36">
        <v>60.709192803707474</v>
      </c>
      <c r="CZ548" s="36">
        <v>60.072409411039992</v>
      </c>
      <c r="DA548" s="36">
        <v>14.21396473228126</v>
      </c>
      <c r="DB548" s="36">
        <f ca="1"/>
        <v>67.086031283956856</v>
      </c>
      <c r="DC548" s="36">
        <f ca="1"/>
        <v>62.172152918925164</v>
      </c>
      <c r="DD548" s="36">
        <v>55.227379675116765</v>
      </c>
      <c r="DE548" s="36">
        <f ca="1"/>
        <v>66.799987849649867</v>
      </c>
      <c r="DF548" s="36">
        <v>60.371178855039901</v>
      </c>
    </row>
    <row r="549" spans="1:110" x14ac:dyDescent="0.25">
      <c r="A549" s="45">
        <v>83</v>
      </c>
      <c r="B549" s="47" t="b">
        <v>1</v>
      </c>
      <c r="U549" s="36"/>
      <c r="V549" s="36"/>
      <c r="W549" s="9"/>
      <c r="X549" s="8"/>
      <c r="Y549" s="8"/>
      <c r="Z549" s="8"/>
      <c r="AA549" s="8"/>
      <c r="AB549" s="8"/>
      <c r="AC549" s="8"/>
      <c r="AD549" s="8"/>
      <c r="AE549" s="8"/>
      <c r="AG549" s="36"/>
      <c r="AH549" s="36"/>
      <c r="AI549" s="9"/>
      <c r="AJ549" s="8"/>
      <c r="AK549" s="8"/>
      <c r="AL549" s="8"/>
      <c r="AM549" s="8"/>
      <c r="AN549" s="8"/>
      <c r="AO549" s="8"/>
      <c r="AP549" s="8"/>
      <c r="AQ549" s="8"/>
      <c r="AS549" s="36"/>
      <c r="AT549" s="36"/>
      <c r="AU549" s="9"/>
      <c r="AV549" s="8"/>
      <c r="AW549" s="8"/>
      <c r="AX549" s="8"/>
      <c r="AY549" s="8"/>
      <c r="AZ549" s="8"/>
      <c r="BA549" s="8"/>
      <c r="BB549" s="8"/>
      <c r="BC549" s="8"/>
      <c r="CW549" s="8">
        <v>0.18596311475409835</v>
      </c>
      <c r="CX549" s="36">
        <v>59.3</v>
      </c>
      <c r="CY549" s="36">
        <v>60.721346085260777</v>
      </c>
      <c r="CZ549" s="36">
        <v>60.08368380725603</v>
      </c>
      <c r="DA549" s="36">
        <v>14.243002036269928</v>
      </c>
      <c r="DB549" s="36">
        <f ca="1"/>
        <v>67.10147079695831</v>
      </c>
      <c r="DC549" s="36">
        <f ca="1"/>
        <v>62.182529231536336</v>
      </c>
      <c r="DD549" s="36">
        <v>55.244832625632121</v>
      </c>
      <c r="DE549" s="36">
        <f ca="1"/>
        <v>66.810184901619621</v>
      </c>
      <c r="DF549" s="36">
        <v>60.385481309784446</v>
      </c>
    </row>
    <row r="550" spans="1:110" x14ac:dyDescent="0.25">
      <c r="A550" s="45">
        <v>81</v>
      </c>
      <c r="B550" s="47" t="b">
        <v>1</v>
      </c>
      <c r="U550" s="36"/>
      <c r="V550" s="36"/>
      <c r="W550" s="9"/>
      <c r="X550" s="8"/>
      <c r="Y550" s="8"/>
      <c r="Z550" s="8"/>
      <c r="AA550" s="8"/>
      <c r="AB550" s="8"/>
      <c r="AC550" s="8"/>
      <c r="AD550" s="8"/>
      <c r="AE550" s="8"/>
      <c r="AG550" s="36"/>
      <c r="AH550" s="36"/>
      <c r="AI550" s="9"/>
      <c r="AJ550" s="8"/>
      <c r="AK550" s="8"/>
      <c r="AL550" s="8"/>
      <c r="AM550" s="8"/>
      <c r="AN550" s="8"/>
      <c r="AO550" s="8"/>
      <c r="AP550" s="8"/>
      <c r="AQ550" s="8"/>
      <c r="AS550" s="36"/>
      <c r="AT550" s="36"/>
      <c r="AU550" s="9"/>
      <c r="AV550" s="8"/>
      <c r="AW550" s="8"/>
      <c r="AX550" s="8"/>
      <c r="AY550" s="8"/>
      <c r="AZ550" s="8"/>
      <c r="BA550" s="8"/>
      <c r="BB550" s="8"/>
      <c r="BC550" s="8"/>
      <c r="CW550" s="8">
        <v>0.18630464480874318</v>
      </c>
      <c r="CX550" s="36">
        <v>59.3</v>
      </c>
      <c r="CY550" s="36">
        <v>60.733485535348635</v>
      </c>
      <c r="CZ550" s="36">
        <v>60.094947484621557</v>
      </c>
      <c r="DA550" s="36">
        <v>14.272051525447379</v>
      </c>
      <c r="DB550" s="36">
        <f ca="1"/>
        <v>67.116888869303139</v>
      </c>
      <c r="DC550" s="36">
        <f ca="1"/>
        <v>62.192894899111295</v>
      </c>
      <c r="DD550" s="36">
        <v>55.262269556907867</v>
      </c>
      <c r="DE550" s="36">
        <f ca="1"/>
        <v>66.820369675947376</v>
      </c>
      <c r="DF550" s="36">
        <v>60.399768863740675</v>
      </c>
    </row>
    <row r="551" spans="1:110" x14ac:dyDescent="0.25">
      <c r="A551" s="45">
        <v>79.900000000000006</v>
      </c>
      <c r="B551" s="47" t="b">
        <v>1</v>
      </c>
      <c r="U551" s="36"/>
      <c r="V551" s="36"/>
      <c r="W551" s="9"/>
      <c r="X551" s="8"/>
      <c r="Y551" s="8"/>
      <c r="Z551" s="8"/>
      <c r="AA551" s="8"/>
      <c r="AB551" s="8"/>
      <c r="AC551" s="8"/>
      <c r="AD551" s="8"/>
      <c r="AE551" s="8"/>
      <c r="AG551" s="36"/>
      <c r="AH551" s="36"/>
      <c r="AI551" s="9"/>
      <c r="AJ551" s="8"/>
      <c r="AK551" s="8"/>
      <c r="AL551" s="8"/>
      <c r="AM551" s="8"/>
      <c r="AN551" s="8"/>
      <c r="AO551" s="8"/>
      <c r="AP551" s="8"/>
      <c r="AQ551" s="8"/>
      <c r="AS551" s="36"/>
      <c r="AT551" s="36"/>
      <c r="AU551" s="9"/>
      <c r="AV551" s="8"/>
      <c r="AW551" s="8"/>
      <c r="AX551" s="8"/>
      <c r="AY551" s="8"/>
      <c r="AZ551" s="8"/>
      <c r="BA551" s="8"/>
      <c r="BB551" s="8"/>
      <c r="BC551" s="8"/>
      <c r="CW551" s="8">
        <v>0.18664617486338797</v>
      </c>
      <c r="CX551" s="36">
        <v>59.3</v>
      </c>
      <c r="CY551" s="36">
        <v>60.745611205096111</v>
      </c>
      <c r="CZ551" s="36">
        <v>60.106200483765498</v>
      </c>
      <c r="DA551" s="36">
        <v>14.301113210044646</v>
      </c>
      <c r="DB551" s="36">
        <f ca="1"/>
        <v>67.132285578506966</v>
      </c>
      <c r="DC551" s="36">
        <f ca="1"/>
        <v>62.20324996138649</v>
      </c>
      <c r="DD551" s="36">
        <v>55.279690512973119</v>
      </c>
      <c r="DE551" s="36">
        <f ca="1"/>
        <v>66.830542215480989</v>
      </c>
      <c r="DF551" s="36">
        <v>60.414041566132028</v>
      </c>
    </row>
    <row r="552" spans="1:110" x14ac:dyDescent="0.25">
      <c r="A552" s="45">
        <v>79.8</v>
      </c>
      <c r="B552" s="47" t="b">
        <v>1</v>
      </c>
      <c r="U552" s="36"/>
      <c r="V552" s="36"/>
      <c r="W552" s="9"/>
      <c r="X552" s="8"/>
      <c r="Y552" s="8"/>
      <c r="Z552" s="8"/>
      <c r="AA552" s="8"/>
      <c r="AB552" s="8"/>
      <c r="AC552" s="8"/>
      <c r="AD552" s="8"/>
      <c r="AE552" s="8"/>
      <c r="AG552" s="36"/>
      <c r="AH552" s="36"/>
      <c r="AI552" s="9"/>
      <c r="AJ552" s="8"/>
      <c r="AK552" s="8"/>
      <c r="AL552" s="8"/>
      <c r="AM552" s="8"/>
      <c r="AN552" s="8"/>
      <c r="AO552" s="8"/>
      <c r="AP552" s="8"/>
      <c r="AQ552" s="8"/>
      <c r="AS552" s="36"/>
      <c r="AT552" s="36"/>
      <c r="AU552" s="9"/>
      <c r="AV552" s="8"/>
      <c r="AW552" s="8"/>
      <c r="AX552" s="8"/>
      <c r="AY552" s="8"/>
      <c r="AZ552" s="8"/>
      <c r="BA552" s="8"/>
      <c r="BB552" s="8"/>
      <c r="BC552" s="8"/>
      <c r="CW552" s="8">
        <v>0.18698770491803279</v>
      </c>
      <c r="CX552" s="36">
        <v>59.4</v>
      </c>
      <c r="CY552" s="36">
        <v>60.757723145365127</v>
      </c>
      <c r="CZ552" s="36">
        <v>60.117442845113608</v>
      </c>
      <c r="DA552" s="36">
        <v>14.330187100305698</v>
      </c>
      <c r="DB552" s="36">
        <f ca="1"/>
        <v>67.147661001679054</v>
      </c>
      <c r="DC552" s="36">
        <f ca="1"/>
        <v>62.213594457897315</v>
      </c>
      <c r="DD552" s="36">
        <v>55.297095537655665</v>
      </c>
      <c r="DE552" s="36">
        <f ca="1"/>
        <v>66.8407025628497</v>
      </c>
      <c r="DF552" s="36">
        <v>60.42829946594081</v>
      </c>
    </row>
    <row r="553" spans="1:110" x14ac:dyDescent="0.25">
      <c r="A553" s="45">
        <v>79.099999999999994</v>
      </c>
      <c r="B553" s="47" t="b">
        <v>1</v>
      </c>
      <c r="U553" s="36"/>
      <c r="V553" s="36"/>
      <c r="W553" s="9"/>
      <c r="X553" s="8"/>
      <c r="Y553" s="8"/>
      <c r="Z553" s="8"/>
      <c r="AA553" s="8"/>
      <c r="AB553" s="8"/>
      <c r="AC553" s="8"/>
      <c r="AD553" s="8"/>
      <c r="AE553" s="8"/>
      <c r="AG553" s="36"/>
      <c r="AH553" s="36"/>
      <c r="AI553" s="9"/>
      <c r="AJ553" s="8"/>
      <c r="AK553" s="8"/>
      <c r="AL553" s="8"/>
      <c r="AM553" s="8"/>
      <c r="AN553" s="8"/>
      <c r="AO553" s="8"/>
      <c r="AP553" s="8"/>
      <c r="AQ553" s="8"/>
      <c r="AS553" s="36"/>
      <c r="AT553" s="36"/>
      <c r="AU553" s="9"/>
      <c r="AV553" s="8"/>
      <c r="AW553" s="8"/>
      <c r="AX553" s="8"/>
      <c r="AY553" s="8"/>
      <c r="AZ553" s="8"/>
      <c r="BA553" s="8"/>
      <c r="BB553" s="8"/>
      <c r="BC553" s="8"/>
      <c r="CW553" s="8">
        <v>0.18732923497267759</v>
      </c>
      <c r="CX553" s="36">
        <v>59.4</v>
      </c>
      <c r="CY553" s="36">
        <v>60.769821406756215</v>
      </c>
      <c r="CZ553" s="36">
        <v>60.128674608889746</v>
      </c>
      <c r="DA553" s="36">
        <v>14.35927320648738</v>
      </c>
      <c r="DB553" s="36">
        <f ca="1"/>
        <v>67.163015215525277</v>
      </c>
      <c r="DC553" s="36">
        <f ca="1"/>
        <v>62.223928427979445</v>
      </c>
      <c r="DD553" s="36">
        <v>55.314484674583241</v>
      </c>
      <c r="DE553" s="36">
        <f ca="1"/>
        <v>66.850850760465718</v>
      </c>
      <c r="DF553" s="36">
        <v>60.4425426119099</v>
      </c>
    </row>
    <row r="554" spans="1:110" x14ac:dyDescent="0.25">
      <c r="A554" s="45">
        <v>79.3</v>
      </c>
      <c r="B554" s="47" t="b">
        <v>1</v>
      </c>
      <c r="U554" s="36"/>
      <c r="V554" s="36"/>
      <c r="W554" s="9"/>
      <c r="X554" s="8"/>
      <c r="Y554" s="8"/>
      <c r="Z554" s="8"/>
      <c r="AA554" s="8"/>
      <c r="AB554" s="8"/>
      <c r="AC554" s="8"/>
      <c r="AD554" s="8"/>
      <c r="AE554" s="8"/>
      <c r="AG554" s="36"/>
      <c r="AH554" s="36"/>
      <c r="AI554" s="9"/>
      <c r="AJ554" s="8"/>
      <c r="AK554" s="8"/>
      <c r="AL554" s="8"/>
      <c r="AM554" s="8"/>
      <c r="AN554" s="8"/>
      <c r="AO554" s="8"/>
      <c r="AP554" s="8"/>
      <c r="AQ554" s="8"/>
      <c r="AS554" s="36"/>
      <c r="AT554" s="36"/>
      <c r="AU554" s="9"/>
      <c r="AV554" s="8"/>
      <c r="AW554" s="8"/>
      <c r="AX554" s="8"/>
      <c r="AY554" s="8"/>
      <c r="AZ554" s="8"/>
      <c r="BA554" s="8"/>
      <c r="BB554" s="8"/>
      <c r="BC554" s="8"/>
      <c r="CW554" s="8">
        <v>0.18767076502732241</v>
      </c>
      <c r="CX554" s="36">
        <v>59.4</v>
      </c>
      <c r="CY554" s="36">
        <v>60.781906039610405</v>
      </c>
      <c r="CZ554" s="36">
        <v>60.139895815117342</v>
      </c>
      <c r="DA554" s="36">
        <v>14.388371538859493</v>
      </c>
      <c r="DB554" s="36">
        <f ca="1"/>
        <v>67.178348296350919</v>
      </c>
      <c r="DC554" s="36">
        <f ca="1"/>
        <v>62.234251910770361</v>
      </c>
      <c r="DD554" s="36">
        <v>55.331857967184831</v>
      </c>
      <c r="DE554" s="36">
        <f ca="1"/>
        <v>66.860986850525677</v>
      </c>
      <c r="DF554" s="36">
        <v>60.456771052544319</v>
      </c>
    </row>
    <row r="555" spans="1:110" x14ac:dyDescent="0.25">
      <c r="A555" s="45">
        <v>79.599999999999994</v>
      </c>
      <c r="B555" s="47" t="b">
        <v>1</v>
      </c>
      <c r="U555" s="36"/>
      <c r="V555" s="36"/>
      <c r="W555" s="9"/>
      <c r="X555" s="8"/>
      <c r="Y555" s="8"/>
      <c r="Z555" s="8"/>
      <c r="AA555" s="8"/>
      <c r="AB555" s="8"/>
      <c r="AC555" s="8"/>
      <c r="AD555" s="8"/>
      <c r="AE555" s="8"/>
      <c r="AG555" s="36"/>
      <c r="AH555" s="36"/>
      <c r="AI555" s="9"/>
      <c r="AJ555" s="8"/>
      <c r="AK555" s="8"/>
      <c r="AL555" s="8"/>
      <c r="AM555" s="8"/>
      <c r="AN555" s="8"/>
      <c r="AO555" s="8"/>
      <c r="AP555" s="8"/>
      <c r="AQ555" s="8"/>
      <c r="AS555" s="36"/>
      <c r="AT555" s="36"/>
      <c r="AU555" s="9"/>
      <c r="AV555" s="8"/>
      <c r="AW555" s="8"/>
      <c r="AX555" s="8"/>
      <c r="AY555" s="8"/>
      <c r="AZ555" s="8"/>
      <c r="BA555" s="8"/>
      <c r="BB555" s="8"/>
      <c r="BC555" s="8"/>
      <c r="CW555" s="8">
        <v>0.18801229508196721</v>
      </c>
      <c r="CX555" s="36">
        <v>59.4</v>
      </c>
      <c r="CY555" s="36">
        <v>60.793977094011133</v>
      </c>
      <c r="CZ555" s="36">
        <v>60.151106503621058</v>
      </c>
      <c r="DA555" s="36">
        <v>14.417482107704791</v>
      </c>
      <c r="DB555" s="36">
        <f ca="1"/>
        <v>67.193660320063501</v>
      </c>
      <c r="DC555" s="36">
        <f ca="1"/>
        <v>62.244564945210627</v>
      </c>
      <c r="DD555" s="36">
        <v>55.349215458691944</v>
      </c>
      <c r="DE555" s="36">
        <f ca="1"/>
        <v>66.871110875012192</v>
      </c>
      <c r="DF555" s="36">
        <v>60.470984836112862</v>
      </c>
    </row>
    <row r="556" spans="1:110" x14ac:dyDescent="0.25">
      <c r="A556" s="45">
        <v>78.900000000000006</v>
      </c>
      <c r="B556" s="47" t="b">
        <v>1</v>
      </c>
      <c r="U556" s="36"/>
      <c r="V556" s="36"/>
      <c r="W556" s="9"/>
      <c r="X556" s="8"/>
      <c r="Y556" s="8"/>
      <c r="Z556" s="8"/>
      <c r="AA556" s="8"/>
      <c r="AB556" s="8"/>
      <c r="AC556" s="8"/>
      <c r="AD556" s="8"/>
      <c r="AE556" s="8"/>
      <c r="AG556" s="36"/>
      <c r="AH556" s="36"/>
      <c r="AI556" s="9"/>
      <c r="AJ556" s="8"/>
      <c r="AK556" s="8"/>
      <c r="AL556" s="8"/>
      <c r="AM556" s="8"/>
      <c r="AN556" s="8"/>
      <c r="AO556" s="8"/>
      <c r="AP556" s="8"/>
      <c r="AQ556" s="8"/>
      <c r="AS556" s="36"/>
      <c r="AT556" s="36"/>
      <c r="AU556" s="9"/>
      <c r="AV556" s="8"/>
      <c r="AW556" s="8"/>
      <c r="AX556" s="8"/>
      <c r="AY556" s="8"/>
      <c r="AZ556" s="8"/>
      <c r="BA556" s="8"/>
      <c r="BB556" s="8"/>
      <c r="BC556" s="8"/>
      <c r="CW556" s="8">
        <v>0.18835382513661203</v>
      </c>
      <c r="CX556" s="36">
        <v>59.4</v>
      </c>
      <c r="CY556" s="36">
        <v>60.806034619785947</v>
      </c>
      <c r="CZ556" s="36">
        <v>60.1623067140277</v>
      </c>
      <c r="DA556" s="36">
        <v>14.446604923319009</v>
      </c>
      <c r="DB556" s="36">
        <f ca="1"/>
        <v>67.208951362175696</v>
      </c>
      <c r="DC556" s="36">
        <f ca="1"/>
        <v>62.254867570045363</v>
      </c>
      <c r="DD556" s="36">
        <v>55.366557192139823</v>
      </c>
      <c r="DE556" s="36">
        <f ca="1"/>
        <v>66.8812228756953</v>
      </c>
      <c r="DF556" s="36">
        <v>60.485184010649718</v>
      </c>
    </row>
    <row r="557" spans="1:110" x14ac:dyDescent="0.25">
      <c r="A557" s="45">
        <v>78.900000000000006</v>
      </c>
      <c r="B557" s="47" t="b">
        <v>1</v>
      </c>
      <c r="U557" s="36"/>
      <c r="V557" s="36"/>
      <c r="W557" s="9"/>
      <c r="X557" s="8"/>
      <c r="Y557" s="8"/>
      <c r="Z557" s="8"/>
      <c r="AA557" s="8"/>
      <c r="AB557" s="8"/>
      <c r="AC557" s="8"/>
      <c r="AD557" s="8"/>
      <c r="AE557" s="8"/>
      <c r="AG557" s="36"/>
      <c r="AH557" s="36"/>
      <c r="AI557" s="9"/>
      <c r="AJ557" s="8"/>
      <c r="AK557" s="8"/>
      <c r="AL557" s="8"/>
      <c r="AM557" s="8"/>
      <c r="AN557" s="8"/>
      <c r="AO557" s="8"/>
      <c r="AP557" s="8"/>
      <c r="AQ557" s="8"/>
      <c r="AS557" s="36"/>
      <c r="AT557" s="36"/>
      <c r="AU557" s="9"/>
      <c r="AV557" s="8"/>
      <c r="AW557" s="8"/>
      <c r="AX557" s="8"/>
      <c r="AY557" s="8"/>
      <c r="AZ557" s="8"/>
      <c r="BA557" s="8"/>
      <c r="BB557" s="8"/>
      <c r="BC557" s="8"/>
      <c r="CW557" s="8">
        <v>0.18869535519125682</v>
      </c>
      <c r="CX557" s="36">
        <v>59.4</v>
      </c>
      <c r="CY557" s="36">
        <v>60.818078666508356</v>
      </c>
      <c r="CZ557" s="36">
        <v>60.17349648576797</v>
      </c>
      <c r="DA557" s="36">
        <v>14.475739996010859</v>
      </c>
      <c r="DB557" s="36">
        <f ca="1"/>
        <v>67.22422149780796</v>
      </c>
      <c r="DC557" s="36">
        <f ca="1"/>
        <v>62.265159823825542</v>
      </c>
      <c r="DD557" s="36">
        <v>55.383883210368737</v>
      </c>
      <c r="DE557" s="36">
        <f ca="1"/>
        <v>66.891322894133992</v>
      </c>
      <c r="DF557" s="36">
        <v>60.499368623955974</v>
      </c>
    </row>
    <row r="558" spans="1:110" x14ac:dyDescent="0.25">
      <c r="A558" s="45">
        <v>78.400000000000006</v>
      </c>
      <c r="B558" s="47" t="b">
        <v>1</v>
      </c>
      <c r="U558" s="36"/>
      <c r="V558" s="36"/>
      <c r="W558" s="9"/>
      <c r="X558" s="8"/>
      <c r="Y558" s="8"/>
      <c r="Z558" s="8"/>
      <c r="AA558" s="8"/>
      <c r="AB558" s="8"/>
      <c r="AC558" s="8"/>
      <c r="AD558" s="8"/>
      <c r="AE558" s="8"/>
      <c r="AG558" s="36"/>
      <c r="AH558" s="36"/>
      <c r="AI558" s="9"/>
      <c r="AJ558" s="8"/>
      <c r="AK558" s="8"/>
      <c r="AL558" s="8"/>
      <c r="AM558" s="8"/>
      <c r="AN558" s="8"/>
      <c r="AO558" s="8"/>
      <c r="AP558" s="8"/>
      <c r="AQ558" s="8"/>
      <c r="AS558" s="36"/>
      <c r="AT558" s="36"/>
      <c r="AU558" s="9"/>
      <c r="AV558" s="8"/>
      <c r="AW558" s="8"/>
      <c r="AX558" s="8"/>
      <c r="AY558" s="8"/>
      <c r="AZ558" s="8"/>
      <c r="BA558" s="8"/>
      <c r="BB558" s="8"/>
      <c r="BC558" s="8"/>
      <c r="CW558" s="8">
        <v>0.18903688524590165</v>
      </c>
      <c r="CX558" s="36">
        <v>59.4</v>
      </c>
      <c r="CY558" s="36">
        <v>60.830109283499645</v>
      </c>
      <c r="CZ558" s="36">
        <v>60.184675858077739</v>
      </c>
      <c r="DA558" s="36">
        <v>14.504887336102108</v>
      </c>
      <c r="DB558" s="36">
        <f ca="1"/>
        <v>67.239470801691468</v>
      </c>
      <c r="DC558" s="36">
        <f ca="1"/>
        <v>62.275441744909408</v>
      </c>
      <c r="DD558" s="36">
        <v>55.401193556025177</v>
      </c>
      <c r="DE558" s="36">
        <f ca="1"/>
        <v>66.90141097167762</v>
      </c>
      <c r="DF558" s="36">
        <v>60.513538723601272</v>
      </c>
    </row>
    <row r="559" spans="1:110" x14ac:dyDescent="0.25">
      <c r="A559" s="45">
        <v>78</v>
      </c>
      <c r="B559" s="47" t="b">
        <v>1</v>
      </c>
      <c r="U559" s="36"/>
      <c r="V559" s="36"/>
      <c r="W559" s="9"/>
      <c r="X559" s="8"/>
      <c r="Y559" s="8"/>
      <c r="Z559" s="8"/>
      <c r="AA559" s="8"/>
      <c r="AB559" s="8"/>
      <c r="AC559" s="8"/>
      <c r="AD559" s="8"/>
      <c r="AE559" s="8"/>
      <c r="AG559" s="36"/>
      <c r="AH559" s="36"/>
      <c r="AI559" s="9"/>
      <c r="AJ559" s="8"/>
      <c r="AK559" s="8"/>
      <c r="AL559" s="8"/>
      <c r="AM559" s="8"/>
      <c r="AN559" s="8"/>
      <c r="AO559" s="8"/>
      <c r="AP559" s="8"/>
      <c r="AQ559" s="8"/>
      <c r="AS559" s="36"/>
      <c r="AT559" s="36"/>
      <c r="AU559" s="9"/>
      <c r="AV559" s="8"/>
      <c r="AW559" s="8"/>
      <c r="AX559" s="8"/>
      <c r="AY559" s="8"/>
      <c r="AZ559" s="8"/>
      <c r="BA559" s="8"/>
      <c r="BB559" s="8"/>
      <c r="BC559" s="8"/>
      <c r="CW559" s="8">
        <v>0.18937841530054644</v>
      </c>
      <c r="CX559" s="36">
        <v>59.5</v>
      </c>
      <c r="CY559" s="36">
        <v>60.842126519830636</v>
      </c>
      <c r="CZ559" s="36">
        <v>60.195844869999313</v>
      </c>
      <c r="DA559" s="36">
        <v>14.534046953927533</v>
      </c>
      <c r="DB559" s="36">
        <f ca="1"/>
        <v>67.254699348170703</v>
      </c>
      <c r="DC559" s="36">
        <f ca="1"/>
        <v>62.285713371463778</v>
      </c>
      <c r="DD559" s="36">
        <v>55.41848827156312</v>
      </c>
      <c r="DE559" s="36">
        <f ca="1"/>
        <v>66.911487149467362</v>
      </c>
      <c r="DF559" s="36">
        <v>60.527694356925323</v>
      </c>
    </row>
    <row r="560" spans="1:110" x14ac:dyDescent="0.25">
      <c r="A560" s="45">
        <v>77.900000000000006</v>
      </c>
      <c r="B560" s="47" t="b">
        <v>1</v>
      </c>
      <c r="U560" s="36"/>
      <c r="V560" s="36"/>
      <c r="W560" s="9"/>
      <c r="X560" s="8"/>
      <c r="Y560" s="8"/>
      <c r="Z560" s="8"/>
      <c r="AA560" s="8"/>
      <c r="AB560" s="8"/>
      <c r="AC560" s="8"/>
      <c r="AD560" s="8"/>
      <c r="AE560" s="8"/>
      <c r="AG560" s="36"/>
      <c r="AH560" s="36"/>
      <c r="AI560" s="9"/>
      <c r="AJ560" s="8"/>
      <c r="AK560" s="8"/>
      <c r="AL560" s="8"/>
      <c r="AM560" s="8"/>
      <c r="AN560" s="8"/>
      <c r="AO560" s="8"/>
      <c r="AP560" s="8"/>
      <c r="AQ560" s="8"/>
      <c r="AS560" s="36"/>
      <c r="AT560" s="36"/>
      <c r="AU560" s="9"/>
      <c r="AV560" s="8"/>
      <c r="AW560" s="8"/>
      <c r="AX560" s="8"/>
      <c r="AY560" s="8"/>
      <c r="AZ560" s="8"/>
      <c r="BA560" s="8"/>
      <c r="BB560" s="8"/>
      <c r="BC560" s="8"/>
      <c r="CW560" s="8">
        <v>0.18971994535519127</v>
      </c>
      <c r="CX560" s="36">
        <v>59.5</v>
      </c>
      <c r="CY560" s="36">
        <v>60.854130424323401</v>
      </c>
      <c r="CZ560" s="36">
        <v>60.207003560382852</v>
      </c>
      <c r="DA560" s="36">
        <v>14.563218859834999</v>
      </c>
      <c r="DB560" s="36">
        <f ca="1"/>
        <v>67.269907211206288</v>
      </c>
      <c r="DC560" s="36">
        <f ca="1"/>
        <v>62.295974741465386</v>
      </c>
      <c r="DD560" s="36">
        <v>55.435767399245194</v>
      </c>
      <c r="DE560" s="36">
        <f ca="1"/>
        <v>66.921551468437698</v>
      </c>
      <c r="DF560" s="36">
        <v>60.541835571039435</v>
      </c>
    </row>
    <row r="561" spans="1:110" x14ac:dyDescent="0.25">
      <c r="A561" s="45">
        <v>77.8</v>
      </c>
      <c r="B561" s="47" t="b">
        <v>1</v>
      </c>
      <c r="U561" s="36"/>
      <c r="V561" s="36"/>
      <c r="W561" s="9"/>
      <c r="X561" s="8"/>
      <c r="Y561" s="8"/>
      <c r="Z561" s="8"/>
      <c r="AA561" s="8"/>
      <c r="AB561" s="8"/>
      <c r="AC561" s="8"/>
      <c r="AD561" s="8"/>
      <c r="AE561" s="8"/>
      <c r="AG561" s="36"/>
      <c r="AH561" s="36"/>
      <c r="AI561" s="9"/>
      <c r="AJ561" s="8"/>
      <c r="AK561" s="8"/>
      <c r="AL561" s="8"/>
      <c r="AM561" s="8"/>
      <c r="AN561" s="8"/>
      <c r="AO561" s="8"/>
      <c r="AP561" s="8"/>
      <c r="AQ561" s="8"/>
      <c r="AS561" s="36"/>
      <c r="AT561" s="36"/>
      <c r="AU561" s="9"/>
      <c r="AV561" s="8"/>
      <c r="AW561" s="8"/>
      <c r="AX561" s="8"/>
      <c r="AY561" s="8"/>
      <c r="AZ561" s="8"/>
      <c r="BA561" s="8"/>
      <c r="BB561" s="8"/>
      <c r="BC561" s="8"/>
      <c r="CW561" s="8">
        <v>0.19006147540983606</v>
      </c>
      <c r="CX561" s="36">
        <v>59.5</v>
      </c>
      <c r="CY561" s="36">
        <v>60.866121045553015</v>
      </c>
      <c r="CZ561" s="36">
        <v>60.218151967887785</v>
      </c>
      <c r="DA561" s="36">
        <v>14.592403064185465</v>
      </c>
      <c r="DB561" s="36">
        <f ca="1"/>
        <v>67.285094464377636</v>
      </c>
      <c r="DC561" s="36">
        <f ca="1"/>
        <v>62.306225892702216</v>
      </c>
      <c r="DD561" s="36">
        <v>55.453030981143925</v>
      </c>
      <c r="DE561" s="36">
        <f ca="1"/>
        <v>66.931603969317763</v>
      </c>
      <c r="DF561" s="36">
        <v>60.555962412828066</v>
      </c>
    </row>
    <row r="562" spans="1:110" x14ac:dyDescent="0.25">
      <c r="A562" s="45">
        <v>77.3</v>
      </c>
      <c r="B562" s="47" t="b">
        <v>1</v>
      </c>
      <c r="U562" s="36"/>
      <c r="V562" s="36"/>
      <c r="W562" s="9"/>
      <c r="X562" s="8"/>
      <c r="Y562" s="8"/>
      <c r="Z562" s="8"/>
      <c r="AA562" s="8"/>
      <c r="AB562" s="8"/>
      <c r="AC562" s="8"/>
      <c r="AD562" s="8"/>
      <c r="AE562" s="8"/>
      <c r="AG562" s="36"/>
      <c r="AH562" s="36"/>
      <c r="AI562" s="9"/>
      <c r="AJ562" s="8"/>
      <c r="AK562" s="8"/>
      <c r="AL562" s="8"/>
      <c r="AM562" s="8"/>
      <c r="AN562" s="8"/>
      <c r="AO562" s="8"/>
      <c r="AP562" s="8"/>
      <c r="AQ562" s="8"/>
      <c r="AS562" s="36"/>
      <c r="AT562" s="36"/>
      <c r="AU562" s="9"/>
      <c r="AV562" s="8"/>
      <c r="AW562" s="8"/>
      <c r="AX562" s="8"/>
      <c r="AY562" s="8"/>
      <c r="AZ562" s="8"/>
      <c r="BA562" s="8"/>
      <c r="BB562" s="8"/>
      <c r="BC562" s="8"/>
      <c r="CW562" s="8">
        <v>0.19040300546448088</v>
      </c>
      <c r="CX562" s="36">
        <v>59.5</v>
      </c>
      <c r="CY562" s="36">
        <v>60.878098431849374</v>
      </c>
      <c r="CZ562" s="36">
        <v>60.229290130983912</v>
      </c>
      <c r="DA562" s="36">
        <v>14.621599577352967</v>
      </c>
      <c r="DB562" s="36">
        <f ca="1"/>
        <v>67.30026118088557</v>
      </c>
      <c r="DC562" s="36">
        <f ca="1"/>
        <v>62.316466862774803</v>
      </c>
      <c r="DD562" s="36">
        <v>55.470279059142939</v>
      </c>
      <c r="DE562" s="36">
        <f ca="1"/>
        <v>66.941644692632835</v>
      </c>
      <c r="DF562" s="36">
        <v>60.570074928950334</v>
      </c>
    </row>
    <row r="563" spans="1:110" x14ac:dyDescent="0.25">
      <c r="A563" s="45">
        <v>77.3</v>
      </c>
      <c r="B563" s="47" t="b">
        <v>1</v>
      </c>
      <c r="U563" s="36"/>
      <c r="V563" s="36"/>
      <c r="W563" s="9"/>
      <c r="X563" s="8"/>
      <c r="Y563" s="8"/>
      <c r="Z563" s="8"/>
      <c r="AA563" s="8"/>
      <c r="AB563" s="8"/>
      <c r="AC563" s="8"/>
      <c r="AD563" s="8"/>
      <c r="AE563" s="8"/>
      <c r="AG563" s="36"/>
      <c r="AH563" s="36"/>
      <c r="AI563" s="9"/>
      <c r="AJ563" s="8"/>
      <c r="AK563" s="8"/>
      <c r="AL563" s="8"/>
      <c r="AM563" s="8"/>
      <c r="AN563" s="8"/>
      <c r="AO563" s="8"/>
      <c r="AP563" s="8"/>
      <c r="AQ563" s="8"/>
      <c r="AS563" s="36"/>
      <c r="AT563" s="36"/>
      <c r="AU563" s="9"/>
      <c r="AV563" s="8"/>
      <c r="AW563" s="8"/>
      <c r="AX563" s="8"/>
      <c r="AY563" s="8"/>
      <c r="AZ563" s="8"/>
      <c r="BA563" s="8"/>
      <c r="BB563" s="8"/>
      <c r="BC563" s="8"/>
      <c r="CW563" s="8">
        <v>0.19074453551912568</v>
      </c>
      <c r="CX563" s="36">
        <v>59.5</v>
      </c>
      <c r="CY563" s="36">
        <v>60.890062631298747</v>
      </c>
      <c r="CZ563" s="36">
        <v>60.240418087952939</v>
      </c>
      <c r="DA563" s="36">
        <v>14.650808409724712</v>
      </c>
      <c r="DB563" s="36">
        <f ca="1"/>
        <v>67.315407433555052</v>
      </c>
      <c r="DC563" s="36">
        <f ca="1"/>
        <v>62.326697689097522</v>
      </c>
      <c r="DD563" s="36">
        <v>55.487511674938091</v>
      </c>
      <c r="DE563" s="36">
        <f ca="1"/>
        <v>66.951673678705689</v>
      </c>
      <c r="DF563" s="36">
        <v>60.58417316584152</v>
      </c>
    </row>
    <row r="564" spans="1:110" x14ac:dyDescent="0.25">
      <c r="A564" s="45">
        <v>76.099999999999994</v>
      </c>
      <c r="B564" s="47" t="b">
        <v>1</v>
      </c>
      <c r="U564" s="36"/>
      <c r="V564" s="36"/>
      <c r="W564" s="9"/>
      <c r="X564" s="8"/>
      <c r="Y564" s="8"/>
      <c r="Z564" s="8"/>
      <c r="AA564" s="8"/>
      <c r="AB564" s="8"/>
      <c r="AC564" s="8"/>
      <c r="AD564" s="8"/>
      <c r="AE564" s="8"/>
      <c r="AG564" s="36"/>
      <c r="AH564" s="36"/>
      <c r="AI564" s="9"/>
      <c r="AJ564" s="8"/>
      <c r="AK564" s="8"/>
      <c r="AL564" s="8"/>
      <c r="AM564" s="8"/>
      <c r="AN564" s="8"/>
      <c r="AO564" s="8"/>
      <c r="AP564" s="8"/>
      <c r="AQ564" s="8"/>
      <c r="AS564" s="36"/>
      <c r="AT564" s="36"/>
      <c r="AU564" s="9"/>
      <c r="AV564" s="8"/>
      <c r="AW564" s="8"/>
      <c r="AX564" s="8"/>
      <c r="AY564" s="8"/>
      <c r="AZ564" s="8"/>
      <c r="BA564" s="8"/>
      <c r="BB564" s="8"/>
      <c r="BC564" s="8"/>
      <c r="CW564" s="8">
        <v>0.1910860655737705</v>
      </c>
      <c r="CX564" s="36">
        <v>59.6</v>
      </c>
      <c r="CY564" s="36">
        <v>60.902013691745637</v>
      </c>
      <c r="CZ564" s="36">
        <v>60.251535876889612</v>
      </c>
      <c r="DA564" s="36">
        <v>14.680029571701024</v>
      </c>
      <c r="DB564" s="36">
        <f ca="1"/>
        <v>67.33053329483775</v>
      </c>
      <c r="DC564" s="36">
        <f ca="1"/>
        <v>62.336918408899898</v>
      </c>
      <c r="DD564" s="36">
        <v>55.504728870038711</v>
      </c>
      <c r="DE564" s="36">
        <f ca="1"/>
        <v>66.961690967657987</v>
      </c>
      <c r="DF564" s="36">
        <v>60.59825716971455</v>
      </c>
    </row>
    <row r="565" spans="1:110" x14ac:dyDescent="0.25">
      <c r="A565" s="45">
        <v>75.8</v>
      </c>
      <c r="B565" s="47" t="b">
        <v>1</v>
      </c>
      <c r="U565" s="36"/>
      <c r="V565" s="36"/>
      <c r="W565" s="9"/>
      <c r="X565" s="8"/>
      <c r="Y565" s="8"/>
      <c r="Z565" s="8"/>
      <c r="AA565" s="8"/>
      <c r="AB565" s="8"/>
      <c r="AC565" s="8"/>
      <c r="AD565" s="8"/>
      <c r="AE565" s="8"/>
      <c r="AG565" s="36"/>
      <c r="AH565" s="36"/>
      <c r="AI565" s="9"/>
      <c r="AJ565" s="8"/>
      <c r="AK565" s="8"/>
      <c r="AL565" s="8"/>
      <c r="AM565" s="8"/>
      <c r="AN565" s="8"/>
      <c r="AO565" s="8"/>
      <c r="AP565" s="8"/>
      <c r="AQ565" s="8"/>
      <c r="AS565" s="36"/>
      <c r="AT565" s="36"/>
      <c r="AU565" s="9"/>
      <c r="AV565" s="8"/>
      <c r="AW565" s="8"/>
      <c r="AX565" s="8"/>
      <c r="AY565" s="8"/>
      <c r="AZ565" s="8"/>
      <c r="BA565" s="8"/>
      <c r="BB565" s="8"/>
      <c r="BC565" s="8"/>
      <c r="CW565" s="8">
        <v>0.1914275956284153</v>
      </c>
      <c r="CX565" s="36">
        <v>59.6</v>
      </c>
      <c r="CY565" s="36">
        <v>60.913951660794297</v>
      </c>
      <c r="CZ565" s="36">
        <v>60.262643535703127</v>
      </c>
      <c r="DA565" s="36">
        <v>14.709263073695428</v>
      </c>
      <c r="DB565" s="36">
        <f ca="1"/>
        <v>67.345638836814658</v>
      </c>
      <c r="DC565" s="36">
        <f ca="1"/>
        <v>62.347129059227868</v>
      </c>
      <c r="DD565" s="36">
        <v>55.521930685768709</v>
      </c>
      <c r="DE565" s="36">
        <f ca="1"/>
        <v>66.971696599411658</v>
      </c>
      <c r="DF565" s="36">
        <v>60.612326986561477</v>
      </c>
    </row>
    <row r="566" spans="1:110" x14ac:dyDescent="0.25">
      <c r="A566" s="45">
        <v>75.599999999999994</v>
      </c>
      <c r="B566" s="47" t="b">
        <v>1</v>
      </c>
      <c r="U566" s="36"/>
      <c r="V566" s="36"/>
      <c r="W566" s="9"/>
      <c r="X566" s="8"/>
      <c r="Y566" s="8"/>
      <c r="Z566" s="8"/>
      <c r="AA566" s="8"/>
      <c r="AB566" s="8"/>
      <c r="AC566" s="8"/>
      <c r="AD566" s="8"/>
      <c r="AE566" s="8"/>
      <c r="AG566" s="36"/>
      <c r="AH566" s="36"/>
      <c r="AI566" s="9"/>
      <c r="AJ566" s="8"/>
      <c r="AK566" s="8"/>
      <c r="AL566" s="8"/>
      <c r="AM566" s="8"/>
      <c r="AN566" s="8"/>
      <c r="AO566" s="8"/>
      <c r="AP566" s="8"/>
      <c r="AQ566" s="8"/>
      <c r="AS566" s="36"/>
      <c r="AT566" s="36"/>
      <c r="AU566" s="9"/>
      <c r="AV566" s="8"/>
      <c r="AW566" s="8"/>
      <c r="AX566" s="8"/>
      <c r="AY566" s="8"/>
      <c r="AZ566" s="8"/>
      <c r="BA566" s="8"/>
      <c r="BB566" s="8"/>
      <c r="BC566" s="8"/>
      <c r="CW566" s="8">
        <v>0.19176912568306012</v>
      </c>
      <c r="CX566" s="36">
        <v>59.6</v>
      </c>
      <c r="CY566" s="36">
        <v>60.925876585810535</v>
      </c>
      <c r="CZ566" s="36">
        <v>60.273741102118358</v>
      </c>
      <c r="DA566" s="36">
        <v>14.738508926134651</v>
      </c>
      <c r="DB566" s="36">
        <f ca="1"/>
        <v>67.36072413119868</v>
      </c>
      <c r="DC566" s="36">
        <f ca="1"/>
        <v>62.357329676945056</v>
      </c>
      <c r="DD566" s="36">
        <v>55.539117163267768</v>
      </c>
      <c r="DE566" s="36">
        <f ca="1"/>
        <v>66.981690613690304</v>
      </c>
      <c r="DF566" s="36">
        <v>60.626382662154938</v>
      </c>
    </row>
    <row r="567" spans="1:110" x14ac:dyDescent="0.25">
      <c r="A567" s="45">
        <v>75.400000000000006</v>
      </c>
      <c r="B567" s="47" t="b">
        <v>1</v>
      </c>
      <c r="U567" s="36"/>
      <c r="V567" s="36"/>
      <c r="W567" s="9"/>
      <c r="X567" s="8"/>
      <c r="Y567" s="8"/>
      <c r="Z567" s="8"/>
      <c r="AA567" s="8"/>
      <c r="AB567" s="8"/>
      <c r="AC567" s="8"/>
      <c r="AD567" s="8"/>
      <c r="AE567" s="8"/>
      <c r="AG567" s="36"/>
      <c r="AH567" s="36"/>
      <c r="AI567" s="9"/>
      <c r="AJ567" s="8"/>
      <c r="AK567" s="8"/>
      <c r="AL567" s="8"/>
      <c r="AM567" s="8"/>
      <c r="AN567" s="8"/>
      <c r="AO567" s="8"/>
      <c r="AP567" s="8"/>
      <c r="AQ567" s="8"/>
      <c r="AS567" s="36"/>
      <c r="AT567" s="36"/>
      <c r="AU567" s="9"/>
      <c r="AV567" s="8"/>
      <c r="AW567" s="8"/>
      <c r="AX567" s="8"/>
      <c r="AY567" s="8"/>
      <c r="AZ567" s="8"/>
      <c r="BA567" s="8"/>
      <c r="BB567" s="8"/>
      <c r="BC567" s="8"/>
      <c r="CW567" s="8">
        <v>0.19211065573770492</v>
      </c>
      <c r="CX567" s="36">
        <v>59.6</v>
      </c>
      <c r="CY567" s="36">
        <v>60.93778851392328</v>
      </c>
      <c r="CZ567" s="36">
        <v>60.28482861367705</v>
      </c>
      <c r="DA567" s="36">
        <v>14.767767139458611</v>
      </c>
      <c r="DB567" s="36">
        <f ca="1"/>
        <v>67.375789249337132</v>
      </c>
      <c r="DC567" s="36">
        <f ca="1"/>
        <v>62.367520298734</v>
      </c>
      <c r="DD567" s="36">
        <v>55.556288343492497</v>
      </c>
      <c r="DE567" s="36">
        <f ca="1"/>
        <v>66.991673050020495</v>
      </c>
      <c r="DF567" s="36">
        <v>60.640424242049654</v>
      </c>
    </row>
    <row r="568" spans="1:110" x14ac:dyDescent="0.25">
      <c r="A568" s="45">
        <v>75.2</v>
      </c>
      <c r="B568" s="47" t="b">
        <v>1</v>
      </c>
      <c r="U568" s="36"/>
      <c r="V568" s="36"/>
      <c r="W568" s="9"/>
      <c r="X568" s="8"/>
      <c r="Y568" s="8"/>
      <c r="Z568" s="8"/>
      <c r="AA568" s="8"/>
      <c r="AB568" s="8"/>
      <c r="AC568" s="8"/>
      <c r="AD568" s="8"/>
      <c r="AE568" s="8"/>
      <c r="AG568" s="36"/>
      <c r="AH568" s="36"/>
      <c r="AI568" s="9"/>
      <c r="AJ568" s="8"/>
      <c r="AK568" s="8"/>
      <c r="AL568" s="8"/>
      <c r="AM568" s="8"/>
      <c r="AN568" s="8"/>
      <c r="AO568" s="8"/>
      <c r="AP568" s="8"/>
      <c r="AQ568" s="8"/>
      <c r="AS568" s="36"/>
      <c r="AT568" s="36"/>
      <c r="AU568" s="9"/>
      <c r="AV568" s="8"/>
      <c r="AW568" s="8"/>
      <c r="AX568" s="8"/>
      <c r="AY568" s="8"/>
      <c r="AZ568" s="8"/>
      <c r="BA568" s="8"/>
      <c r="BB568" s="8"/>
      <c r="BC568" s="8"/>
      <c r="CW568" s="8">
        <v>0.19245218579234974</v>
      </c>
      <c r="CX568" s="36">
        <v>59.6</v>
      </c>
      <c r="CY568" s="36">
        <v>60.949687492026257</v>
      </c>
      <c r="CZ568" s="36">
        <v>60.29590610773915</v>
      </c>
      <c r="DA568" s="36">
        <v>14.797037724120507</v>
      </c>
      <c r="DB568" s="36">
        <f ca="1"/>
        <v>67.390834262214369</v>
      </c>
      <c r="DC568" s="36">
        <f ca="1"/>
        <v>62.377700961097425</v>
      </c>
      <c r="DD568" s="36">
        <v>55.573444267217539</v>
      </c>
      <c r="DE568" s="36">
        <f ca="1"/>
        <v>67.001643947733115</v>
      </c>
      <c r="DF568" s="36">
        <v>60.654451771583794</v>
      </c>
    </row>
    <row r="569" spans="1:110" x14ac:dyDescent="0.25">
      <c r="A569" s="45">
        <v>75</v>
      </c>
      <c r="B569" s="47" t="b">
        <v>1</v>
      </c>
      <c r="U569" s="36"/>
      <c r="V569" s="36"/>
      <c r="W569" s="9"/>
      <c r="X569" s="8"/>
      <c r="Y569" s="8"/>
      <c r="Z569" s="8"/>
      <c r="AA569" s="8"/>
      <c r="AB569" s="8"/>
      <c r="AC569" s="8"/>
      <c r="AD569" s="8"/>
      <c r="AE569" s="8"/>
      <c r="AG569" s="36"/>
      <c r="AH569" s="36"/>
      <c r="AI569" s="9"/>
      <c r="AJ569" s="8"/>
      <c r="AK569" s="8"/>
      <c r="AL569" s="8"/>
      <c r="AM569" s="8"/>
      <c r="AN569" s="8"/>
      <c r="AO569" s="8"/>
      <c r="AP569" s="8"/>
      <c r="AQ569" s="8"/>
      <c r="AS569" s="36"/>
      <c r="AT569" s="36"/>
      <c r="AU569" s="9"/>
      <c r="AV569" s="8"/>
      <c r="AW569" s="8"/>
      <c r="AX569" s="8"/>
      <c r="AY569" s="8"/>
      <c r="AZ569" s="8"/>
      <c r="BA569" s="8"/>
      <c r="BB569" s="8"/>
      <c r="BC569" s="8"/>
      <c r="CW569" s="8">
        <v>0.19279371584699453</v>
      </c>
      <c r="CX569" s="36">
        <v>59.7</v>
      </c>
      <c r="CY569" s="36">
        <v>60.96157356677962</v>
      </c>
      <c r="CZ569" s="36">
        <v>60.306973621484097</v>
      </c>
      <c r="DA569" s="36">
        <v>14.826320690586765</v>
      </c>
      <c r="DB569" s="36">
        <f ca="1"/>
        <v>67.405859240454205</v>
      </c>
      <c r="DC569" s="36">
        <f ca="1"/>
        <v>62.387871700359483</v>
      </c>
      <c r="DD569" s="36">
        <v>55.59058497503672</v>
      </c>
      <c r="DE569" s="36">
        <f ca="1"/>
        <v>67.01160334596473</v>
      </c>
      <c r="DF569" s="36">
        <v>60.668465295880452</v>
      </c>
    </row>
    <row r="570" spans="1:110" x14ac:dyDescent="0.25">
      <c r="A570" s="45">
        <v>74.900000000000006</v>
      </c>
      <c r="B570" s="47" t="b">
        <v>1</v>
      </c>
      <c r="U570" s="36"/>
      <c r="V570" s="36"/>
      <c r="W570" s="9"/>
      <c r="X570" s="8"/>
      <c r="Y570" s="8"/>
      <c r="Z570" s="8"/>
      <c r="AA570" s="8"/>
      <c r="AB570" s="8"/>
      <c r="AC570" s="8"/>
      <c r="AD570" s="8"/>
      <c r="AE570" s="8"/>
      <c r="AG570" s="36"/>
      <c r="AH570" s="36"/>
      <c r="AI570" s="9"/>
      <c r="AJ570" s="8"/>
      <c r="AK570" s="8"/>
      <c r="AL570" s="8"/>
      <c r="AM570" s="8"/>
      <c r="AN570" s="8"/>
      <c r="AO570" s="8"/>
      <c r="AP570" s="8"/>
      <c r="AQ570" s="8"/>
      <c r="AS570" s="36"/>
      <c r="AT570" s="36"/>
      <c r="AU570" s="9"/>
      <c r="AV570" s="8"/>
      <c r="AW570" s="8"/>
      <c r="AX570" s="8"/>
      <c r="AY570" s="8"/>
      <c r="AZ570" s="8"/>
      <c r="BA570" s="8"/>
      <c r="BB570" s="8"/>
      <c r="BC570" s="8"/>
      <c r="CW570" s="8">
        <v>0.19313524590163936</v>
      </c>
      <c r="CX570" s="36">
        <v>59.7</v>
      </c>
      <c r="CY570" s="36">
        <v>60.973446784611525</v>
      </c>
      <c r="CZ570" s="36">
        <v>60.318031191911942</v>
      </c>
      <c r="DA570" s="36">
        <v>14.855616049337129</v>
      </c>
      <c r="DB570" s="36">
        <f ca="1"/>
        <v>67.420864254322453</v>
      </c>
      <c r="DC570" s="36">
        <f ca="1"/>
        <v>62.398032552666933</v>
      </c>
      <c r="DD570" s="36">
        <v>55.607710507364189</v>
      </c>
      <c r="DE570" s="36">
        <f ca="1"/>
        <v>67.02155128365888</v>
      </c>
      <c r="DF570" s="36">
        <v>60.682464859849063</v>
      </c>
    </row>
    <row r="571" spans="1:110" x14ac:dyDescent="0.25">
      <c r="A571" s="45">
        <v>74.5</v>
      </c>
      <c r="B571" s="47" t="b">
        <v>1</v>
      </c>
      <c r="U571" s="36"/>
      <c r="V571" s="36"/>
      <c r="W571" s="9"/>
      <c r="X571" s="8"/>
      <c r="Y571" s="8"/>
      <c r="Z571" s="8"/>
      <c r="AA571" s="8"/>
      <c r="AB571" s="8"/>
      <c r="AC571" s="8"/>
      <c r="AD571" s="8"/>
      <c r="AE571" s="8"/>
      <c r="AG571" s="36"/>
      <c r="AH571" s="36"/>
      <c r="AI571" s="9"/>
      <c r="AJ571" s="8"/>
      <c r="AK571" s="8"/>
      <c r="AL571" s="8"/>
      <c r="AM571" s="8"/>
      <c r="AN571" s="8"/>
      <c r="AO571" s="8"/>
      <c r="AP571" s="8"/>
      <c r="AQ571" s="8"/>
      <c r="AS571" s="36"/>
      <c r="AT571" s="36"/>
      <c r="AU571" s="9"/>
      <c r="AV571" s="8"/>
      <c r="AW571" s="8"/>
      <c r="AX571" s="8"/>
      <c r="AY571" s="8"/>
      <c r="AZ571" s="8"/>
      <c r="BA571" s="8"/>
      <c r="BB571" s="8"/>
      <c r="BC571" s="8"/>
      <c r="CW571" s="8">
        <v>0.19347677595628415</v>
      </c>
      <c r="CX571" s="36">
        <v>59.7</v>
      </c>
      <c r="CY571" s="36">
        <v>60.985307191719727</v>
      </c>
      <c r="CZ571" s="36">
        <v>60.329078855844628</v>
      </c>
      <c r="DA571" s="36">
        <v>14.884923810864642</v>
      </c>
      <c r="DB571" s="36">
        <f ca="1"/>
        <v>67.435849373729368</v>
      </c>
      <c r="DC571" s="36">
        <f ca="1"/>
        <v>62.408183553990405</v>
      </c>
      <c r="DD571" s="36">
        <v>55.624820904435481</v>
      </c>
      <c r="DE571" s="36">
        <f ca="1"/>
        <v>67.031487799567387</v>
      </c>
      <c r="DF571" s="36">
        <v>60.696450508186814</v>
      </c>
    </row>
    <row r="572" spans="1:110" x14ac:dyDescent="0.25">
      <c r="A572" s="45">
        <v>74.400000000000006</v>
      </c>
      <c r="B572" s="47" t="b">
        <v>1</v>
      </c>
      <c r="U572" s="36"/>
      <c r="V572" s="36"/>
      <c r="W572" s="9"/>
      <c r="X572" s="8"/>
      <c r="Y572" s="8"/>
      <c r="Z572" s="8"/>
      <c r="AA572" s="8"/>
      <c r="AB572" s="8"/>
      <c r="AC572" s="8"/>
      <c r="AD572" s="8"/>
      <c r="AE572" s="8"/>
      <c r="AG572" s="36"/>
      <c r="AH572" s="36"/>
      <c r="AI572" s="9"/>
      <c r="AJ572" s="8"/>
      <c r="AK572" s="8"/>
      <c r="AL572" s="8"/>
      <c r="AM572" s="8"/>
      <c r="AN572" s="8"/>
      <c r="AO572" s="8"/>
      <c r="AP572" s="8"/>
      <c r="AQ572" s="8"/>
      <c r="AS572" s="36"/>
      <c r="AT572" s="36"/>
      <c r="AU572" s="9"/>
      <c r="AV572" s="8"/>
      <c r="AW572" s="8"/>
      <c r="AX572" s="8"/>
      <c r="AY572" s="8"/>
      <c r="AZ572" s="8"/>
      <c r="BA572" s="8"/>
      <c r="BB572" s="8"/>
      <c r="BC572" s="8"/>
      <c r="CW572" s="8">
        <v>0.19381830601092895</v>
      </c>
      <c r="CX572" s="36">
        <v>59.7</v>
      </c>
      <c r="CY572" s="36">
        <v>60.9971548340732</v>
      </c>
      <c r="CZ572" s="36">
        <v>60.340116649927218</v>
      </c>
      <c r="DA572" s="36">
        <v>14.914243985675689</v>
      </c>
      <c r="DB572" s="36">
        <f ca="1"/>
        <v>67.450814668232127</v>
      </c>
      <c r="DC572" s="36">
        <f ca="1"/>
        <v>62.418324740125549</v>
      </c>
      <c r="DD572" s="36">
        <v>55.64191620630865</v>
      </c>
      <c r="DE572" s="36">
        <f ca="1"/>
        <v>67.041412932251674</v>
      </c>
      <c r="DF572" s="36">
        <v>60.710422285379977</v>
      </c>
    </row>
    <row r="573" spans="1:110" x14ac:dyDescent="0.25">
      <c r="A573" s="45">
        <v>74.2</v>
      </c>
      <c r="B573" s="47" t="b">
        <v>1</v>
      </c>
      <c r="U573" s="36"/>
      <c r="V573" s="36"/>
      <c r="W573" s="9"/>
      <c r="X573" s="8"/>
      <c r="Y573" s="8"/>
      <c r="Z573" s="8"/>
      <c r="AA573" s="8"/>
      <c r="AB573" s="8"/>
      <c r="AC573" s="8"/>
      <c r="AD573" s="8"/>
      <c r="AE573" s="8"/>
      <c r="AG573" s="36"/>
      <c r="AH573" s="36"/>
      <c r="AI573" s="9"/>
      <c r="AJ573" s="8"/>
      <c r="AK573" s="8"/>
      <c r="AL573" s="8"/>
      <c r="AM573" s="8"/>
      <c r="AN573" s="8"/>
      <c r="AO573" s="8"/>
      <c r="AP573" s="8"/>
      <c r="AQ573" s="8"/>
      <c r="AS573" s="36"/>
      <c r="AT573" s="36"/>
      <c r="AU573" s="9"/>
      <c r="AV573" s="8"/>
      <c r="AW573" s="8"/>
      <c r="AX573" s="8"/>
      <c r="AY573" s="8"/>
      <c r="AZ573" s="8"/>
      <c r="BA573" s="8"/>
      <c r="BB573" s="8"/>
      <c r="BC573" s="8"/>
      <c r="CW573" s="8">
        <v>0.19415983606557377</v>
      </c>
      <c r="CX573" s="36">
        <v>59.7</v>
      </c>
      <c r="CY573" s="36">
        <v>61.008989757413673</v>
      </c>
      <c r="CZ573" s="36">
        <v>60.351144610629028</v>
      </c>
      <c r="DA573" s="36">
        <v>14.943576584289982</v>
      </c>
      <c r="DB573" s="36">
        <f ca="1"/>
        <v>67.465760207037164</v>
      </c>
      <c r="DC573" s="36">
        <f ca="1"/>
        <v>62.428456146694273</v>
      </c>
      <c r="DD573" s="36">
        <v>55.658996452865381</v>
      </c>
      <c r="DE573" s="36">
        <f ca="1"/>
        <v>67.051326720083978</v>
      </c>
      <c r="DF573" s="36">
        <v>60.724380235705397</v>
      </c>
    </row>
    <row r="574" spans="1:110" x14ac:dyDescent="0.25">
      <c r="A574" s="45">
        <v>73.900000000000006</v>
      </c>
      <c r="B574" s="47" t="b">
        <v>1</v>
      </c>
      <c r="U574" s="36"/>
      <c r="V574" s="36"/>
      <c r="W574" s="9"/>
      <c r="X574" s="8"/>
      <c r="Y574" s="8"/>
      <c r="Z574" s="8"/>
      <c r="AA574" s="8"/>
      <c r="AB574" s="8"/>
      <c r="AC574" s="8"/>
      <c r="AD574" s="8"/>
      <c r="AE574" s="8"/>
      <c r="AG574" s="36"/>
      <c r="AH574" s="36"/>
      <c r="AI574" s="9"/>
      <c r="AJ574" s="8"/>
      <c r="AK574" s="8"/>
      <c r="AL574" s="8"/>
      <c r="AM574" s="8"/>
      <c r="AN574" s="8"/>
      <c r="AO574" s="8"/>
      <c r="AP574" s="8"/>
      <c r="AQ574" s="8"/>
      <c r="AS574" s="36"/>
      <c r="AT574" s="36"/>
      <c r="AU574" s="9"/>
      <c r="AV574" s="8"/>
      <c r="AW574" s="8"/>
      <c r="AX574" s="8"/>
      <c r="AY574" s="8"/>
      <c r="AZ574" s="8"/>
      <c r="BA574" s="8"/>
      <c r="BB574" s="8"/>
      <c r="BC574" s="8"/>
      <c r="CW574" s="8">
        <v>0.19450136612021857</v>
      </c>
      <c r="CX574" s="36">
        <v>59.7</v>
      </c>
      <c r="CY574" s="36">
        <v>61.020812007257213</v>
      </c>
      <c r="CZ574" s="36">
        <v>60.362162774244965</v>
      </c>
      <c r="DA574" s="36">
        <v>14.972921617240656</v>
      </c>
      <c r="DB574" s="36">
        <f ca="1"/>
        <v>67.480686059002736</v>
      </c>
      <c r="DC574" s="36">
        <f ca="1"/>
        <v>62.438577809145904</v>
      </c>
      <c r="DD574" s="36">
        <v>55.676061683812037</v>
      </c>
      <c r="DE574" s="36">
        <f ca="1"/>
        <v>67.061229201248736</v>
      </c>
      <c r="DF574" s="36">
        <v>60.738324403231758</v>
      </c>
    </row>
    <row r="575" spans="1:110" x14ac:dyDescent="0.25">
      <c r="A575" s="45">
        <v>73.5</v>
      </c>
      <c r="B575" s="47" t="b">
        <v>1</v>
      </c>
      <c r="U575" s="36"/>
      <c r="V575" s="36"/>
      <c r="W575" s="9"/>
      <c r="X575" s="8"/>
      <c r="Y575" s="8"/>
      <c r="Z575" s="8"/>
      <c r="AA575" s="8"/>
      <c r="AB575" s="8"/>
      <c r="AC575" s="8"/>
      <c r="AD575" s="8"/>
      <c r="AE575" s="8"/>
      <c r="AG575" s="36"/>
      <c r="AH575" s="36"/>
      <c r="AI575" s="9"/>
      <c r="AJ575" s="8"/>
      <c r="AK575" s="8"/>
      <c r="AL575" s="8"/>
      <c r="AM575" s="8"/>
      <c r="AN575" s="8"/>
      <c r="AO575" s="8"/>
      <c r="AP575" s="8"/>
      <c r="AQ575" s="8"/>
      <c r="AS575" s="36"/>
      <c r="AT575" s="36"/>
      <c r="AU575" s="9"/>
      <c r="AV575" s="8"/>
      <c r="AW575" s="8"/>
      <c r="AX575" s="8"/>
      <c r="AY575" s="8"/>
      <c r="AZ575" s="8"/>
      <c r="BA575" s="8"/>
      <c r="BB575" s="8"/>
      <c r="BC575" s="8"/>
      <c r="CW575" s="8">
        <v>0.19484289617486339</v>
      </c>
      <c r="CX575" s="36">
        <v>59.7</v>
      </c>
      <c r="CY575" s="36">
        <v>61.032621628895704</v>
      </c>
      <c r="CZ575" s="36">
        <v>60.373171176896534</v>
      </c>
      <c r="DA575" s="36">
        <v>15.002279095074201</v>
      </c>
      <c r="DB575" s="36">
        <f ca="1"/>
        <v>67.495592292641092</v>
      </c>
      <c r="DC575" s="36">
        <f ca="1"/>
        <v>62.448689762758349</v>
      </c>
      <c r="DD575" s="36">
        <v>55.693111938680751</v>
      </c>
      <c r="DE575" s="36">
        <f ca="1"/>
        <v>67.07112041374377</v>
      </c>
      <c r="DF575" s="36">
        <v>60.752254831821006</v>
      </c>
    </row>
    <row r="576" spans="1:110" x14ac:dyDescent="0.25">
      <c r="A576" s="45">
        <v>73.099999999999994</v>
      </c>
      <c r="B576" s="47" t="b">
        <v>1</v>
      </c>
      <c r="U576" s="36"/>
      <c r="V576" s="36"/>
      <c r="W576" s="9"/>
      <c r="X576" s="8"/>
      <c r="Y576" s="8"/>
      <c r="Z576" s="8"/>
      <c r="AA576" s="8"/>
      <c r="AB576" s="8"/>
      <c r="AC576" s="8"/>
      <c r="AD576" s="8"/>
      <c r="AE576" s="8"/>
      <c r="AG576" s="36"/>
      <c r="AH576" s="36"/>
      <c r="AI576" s="9"/>
      <c r="AJ576" s="8"/>
      <c r="AK576" s="8"/>
      <c r="AL576" s="8"/>
      <c r="AM576" s="8"/>
      <c r="AN576" s="8"/>
      <c r="AO576" s="8"/>
      <c r="AP576" s="8"/>
      <c r="AQ576" s="8"/>
      <c r="AS576" s="36"/>
      <c r="AT576" s="36"/>
      <c r="AU576" s="9"/>
      <c r="AV576" s="8"/>
      <c r="AW576" s="8"/>
      <c r="AX576" s="8"/>
      <c r="AY576" s="8"/>
      <c r="AZ576" s="8"/>
      <c r="BA576" s="8"/>
      <c r="BB576" s="8"/>
      <c r="BC576" s="8"/>
      <c r="CW576" s="8">
        <v>0.19518442622950818</v>
      </c>
      <c r="CX576" s="36">
        <v>59.7</v>
      </c>
      <c r="CY576" s="36">
        <v>61.044418667398467</v>
      </c>
      <c r="CZ576" s="36">
        <v>60.384169854533042</v>
      </c>
      <c r="DA576" s="36">
        <v>15.031649028350557</v>
      </c>
      <c r="DB576" s="36">
        <f ca="1"/>
        <v>67.510478976121064</v>
      </c>
      <c r="DC576" s="36">
        <f ca="1"/>
        <v>62.458792042639281</v>
      </c>
      <c r="DD576" s="36">
        <v>55.71014725683051</v>
      </c>
      <c r="DE576" s="36">
        <f ca="1"/>
        <v>67.081000395381537</v>
      </c>
      <c r="DF576" s="36">
        <v>60.766171565129667</v>
      </c>
    </row>
    <row r="577" spans="1:110" x14ac:dyDescent="0.25">
      <c r="A577" s="45">
        <v>72.7</v>
      </c>
      <c r="B577" s="47" t="b">
        <v>1</v>
      </c>
      <c r="U577" s="36"/>
      <c r="V577" s="36"/>
      <c r="W577" s="9"/>
      <c r="X577" s="8"/>
      <c r="Y577" s="8"/>
      <c r="Z577" s="8"/>
      <c r="AA577" s="8"/>
      <c r="AB577" s="8"/>
      <c r="AC577" s="8"/>
      <c r="AD577" s="8"/>
      <c r="AE577" s="8"/>
      <c r="AG577" s="36"/>
      <c r="AH577" s="36"/>
      <c r="AI577" s="9"/>
      <c r="AJ577" s="8"/>
      <c r="AK577" s="8"/>
      <c r="AL577" s="8"/>
      <c r="AM577" s="8"/>
      <c r="AN577" s="8"/>
      <c r="AO577" s="8"/>
      <c r="AP577" s="8"/>
      <c r="AQ577" s="8"/>
      <c r="AS577" s="36"/>
      <c r="AT577" s="36"/>
      <c r="AU577" s="9"/>
      <c r="AV577" s="8"/>
      <c r="AW577" s="8"/>
      <c r="AX577" s="8"/>
      <c r="AY577" s="8"/>
      <c r="AZ577" s="8"/>
      <c r="BA577" s="8"/>
      <c r="BB577" s="8"/>
      <c r="BC577" s="8"/>
      <c r="CW577" s="8">
        <v>0.19552595628415301</v>
      </c>
      <c r="CX577" s="36">
        <v>59.7</v>
      </c>
      <c r="CY577" s="36">
        <v>61.056203167613688</v>
      </c>
      <c r="CZ577" s="36">
        <v>60.395158842932958</v>
      </c>
      <c r="DA577" s="36">
        <v>15.061031427643121</v>
      </c>
      <c r="DB577" s="36">
        <f ca="1"/>
        <v>67.525346177270237</v>
      </c>
      <c r="DC577" s="36">
        <f ca="1"/>
        <v>62.468884683727254</v>
      </c>
      <c r="DD577" s="36">
        <v>55.727167677448207</v>
      </c>
      <c r="DE577" s="36">
        <f ca="1"/>
        <v>67.090869183790417</v>
      </c>
      <c r="DF577" s="36">
        <v>60.780074646610231</v>
      </c>
    </row>
    <row r="578" spans="1:110" x14ac:dyDescent="0.25">
      <c r="A578" s="45">
        <v>72.2</v>
      </c>
      <c r="B578" s="47" t="b">
        <v>1</v>
      </c>
      <c r="U578" s="36"/>
      <c r="V578" s="36"/>
      <c r="W578" s="9"/>
      <c r="X578" s="8"/>
      <c r="Y578" s="8"/>
      <c r="Z578" s="8"/>
      <c r="AA578" s="8"/>
      <c r="AB578" s="8"/>
      <c r="AC578" s="8"/>
      <c r="AD578" s="8"/>
      <c r="AE578" s="8"/>
      <c r="AG578" s="36"/>
      <c r="AH578" s="36"/>
      <c r="AI578" s="9"/>
      <c r="AJ578" s="8"/>
      <c r="AK578" s="8"/>
      <c r="AL578" s="8"/>
      <c r="AM578" s="8"/>
      <c r="AN578" s="8"/>
      <c r="AO578" s="8"/>
      <c r="AP578" s="8"/>
      <c r="AQ578" s="8"/>
      <c r="AS578" s="36"/>
      <c r="AT578" s="36"/>
      <c r="AU578" s="9"/>
      <c r="AV578" s="8"/>
      <c r="AW578" s="8"/>
      <c r="AX578" s="8"/>
      <c r="AY578" s="8"/>
      <c r="AZ578" s="8"/>
      <c r="BA578" s="8"/>
      <c r="BB578" s="8"/>
      <c r="BC578" s="8"/>
      <c r="CW578" s="8">
        <v>0.1958674863387978</v>
      </c>
      <c r="CX578" s="36">
        <v>59.7</v>
      </c>
      <c r="CY578" s="36">
        <v>61.06797517416998</v>
      </c>
      <c r="CZ578" s="36">
        <v>60.406138177704683</v>
      </c>
      <c r="DA578" s="36">
        <v>15.09042630353872</v>
      </c>
      <c r="DB578" s="36">
        <f ca="1"/>
        <v>67.540193963577337</v>
      </c>
      <c r="DC578" s="36">
        <f ca="1"/>
        <v>62.478967720792895</v>
      </c>
      <c r="DD578" s="36">
        <v>55.744173239549653</v>
      </c>
      <c r="DE578" s="36">
        <f ca="1"/>
        <v>67.100726816415929</v>
      </c>
      <c r="DF578" s="36">
        <v>60.793964119512381</v>
      </c>
    </row>
    <row r="579" spans="1:110" x14ac:dyDescent="0.25">
      <c r="A579" s="45">
        <v>71.7</v>
      </c>
      <c r="B579" s="47" t="b">
        <v>1</v>
      </c>
      <c r="U579" s="36"/>
      <c r="V579" s="36"/>
      <c r="W579" s="9"/>
      <c r="X579" s="8"/>
      <c r="Y579" s="8"/>
      <c r="Z579" s="8"/>
      <c r="AA579" s="8"/>
      <c r="AB579" s="8"/>
      <c r="AC579" s="8"/>
      <c r="AD579" s="8"/>
      <c r="AE579" s="8"/>
      <c r="AG579" s="36"/>
      <c r="AH579" s="36"/>
      <c r="AI579" s="9"/>
      <c r="AJ579" s="8"/>
      <c r="AK579" s="8"/>
      <c r="AL579" s="8"/>
      <c r="AM579" s="8"/>
      <c r="AN579" s="8"/>
      <c r="AO579" s="8"/>
      <c r="AP579" s="8"/>
      <c r="AQ579" s="8"/>
      <c r="AS579" s="36"/>
      <c r="AT579" s="36"/>
      <c r="AU579" s="9"/>
      <c r="AV579" s="8"/>
      <c r="AW579" s="8"/>
      <c r="AX579" s="8"/>
      <c r="AY579" s="8"/>
      <c r="AZ579" s="8"/>
      <c r="BA579" s="8"/>
      <c r="BB579" s="8"/>
      <c r="BC579" s="8"/>
      <c r="CW579" s="8">
        <v>0.19620901639344263</v>
      </c>
      <c r="CX579" s="36">
        <v>59.7</v>
      </c>
      <c r="CY579" s="36">
        <v>61.079734731477842</v>
      </c>
      <c r="CZ579" s="36">
        <v>60.417107894288172</v>
      </c>
      <c r="DA579" s="36">
        <v>15.119833666637721</v>
      </c>
      <c r="DB579" s="36">
        <f ca="1"/>
        <v>67.555022402194538</v>
      </c>
      <c r="DC579" s="36">
        <f ca="1"/>
        <v>62.489041188439977</v>
      </c>
      <c r="DD579" s="36">
        <v>55.761163981980701</v>
      </c>
      <c r="DE579" s="36">
        <f ca="1"/>
        <v>67.110573330521888</v>
      </c>
      <c r="DF579" s="36">
        <v>60.807840026884421</v>
      </c>
    </row>
    <row r="580" spans="1:110" x14ac:dyDescent="0.25">
      <c r="A580" s="45">
        <v>74.8</v>
      </c>
      <c r="B580" s="47" t="b">
        <v>1</v>
      </c>
      <c r="U580" s="36"/>
      <c r="V580" s="36"/>
      <c r="W580" s="9"/>
      <c r="X580" s="8"/>
      <c r="Y580" s="8"/>
      <c r="Z580" s="8"/>
      <c r="AA580" s="8"/>
      <c r="AB580" s="8"/>
      <c r="AC580" s="8"/>
      <c r="AD580" s="8"/>
      <c r="AE580" s="8"/>
      <c r="AG580" s="36"/>
      <c r="AH580" s="36"/>
      <c r="AI580" s="9"/>
      <c r="AJ580" s="8"/>
      <c r="AK580" s="8"/>
      <c r="AL580" s="8"/>
      <c r="AM580" s="8"/>
      <c r="AN580" s="8"/>
      <c r="AO580" s="8"/>
      <c r="AP580" s="8"/>
      <c r="AQ580" s="8"/>
      <c r="AS580" s="36"/>
      <c r="AT580" s="36"/>
      <c r="AU580" s="9"/>
      <c r="AV580" s="8"/>
      <c r="AW580" s="8"/>
      <c r="AX580" s="8"/>
      <c r="AY580" s="8"/>
      <c r="AZ580" s="8"/>
      <c r="BA580" s="8"/>
      <c r="BB580" s="8"/>
      <c r="BC580" s="8"/>
      <c r="CW580" s="8">
        <v>0.19655054644808742</v>
      </c>
      <c r="CX580" s="36">
        <v>59.8</v>
      </c>
      <c r="CY580" s="36">
        <v>61.091481883731163</v>
      </c>
      <c r="CZ580" s="36">
        <v>60.428068027955618</v>
      </c>
      <c r="DA580" s="36">
        <v>15.149253527553958</v>
      </c>
      <c r="DB580" s="36">
        <f ca="1"/>
        <v>67.569831559939715</v>
      </c>
      <c r="DC580" s="36">
        <f ca="1"/>
        <v>62.499105121106616</v>
      </c>
      <c r="DD580" s="36">
        <v>55.778139943418203</v>
      </c>
      <c r="DE580" s="36">
        <f ca="1"/>
        <v>67.120408763191747</v>
      </c>
      <c r="DF580" s="36">
        <v>60.821702411574499</v>
      </c>
    </row>
    <row r="581" spans="1:110" x14ac:dyDescent="0.25">
      <c r="A581" s="45">
        <v>74.599999999999994</v>
      </c>
      <c r="B581" s="47" t="b">
        <v>1</v>
      </c>
      <c r="U581" s="36"/>
      <c r="V581" s="36"/>
      <c r="W581" s="9"/>
      <c r="X581" s="8"/>
      <c r="Y581" s="8"/>
      <c r="Z581" s="8"/>
      <c r="AA581" s="8"/>
      <c r="AB581" s="8"/>
      <c r="AC581" s="8"/>
      <c r="AD581" s="8"/>
      <c r="AE581" s="8"/>
      <c r="AG581" s="36"/>
      <c r="AH581" s="36"/>
      <c r="AI581" s="9"/>
      <c r="AJ581" s="8"/>
      <c r="AK581" s="8"/>
      <c r="AL581" s="8"/>
      <c r="AM581" s="8"/>
      <c r="AN581" s="8"/>
      <c r="AO581" s="8"/>
      <c r="AP581" s="8"/>
      <c r="AQ581" s="8"/>
      <c r="AS581" s="36"/>
      <c r="AT581" s="36"/>
      <c r="AU581" s="9"/>
      <c r="AV581" s="8"/>
      <c r="AW581" s="8"/>
      <c r="AX581" s="8"/>
      <c r="AY581" s="8"/>
      <c r="AZ581" s="8"/>
      <c r="BA581" s="8"/>
      <c r="BB581" s="8"/>
      <c r="BC581" s="8"/>
      <c r="CW581" s="8">
        <v>0.19689207650273224</v>
      </c>
      <c r="CX581" s="36">
        <v>59.8</v>
      </c>
      <c r="CY581" s="36">
        <v>61.103216674908616</v>
      </c>
      <c r="CZ581" s="36">
        <v>60.439018613812891</v>
      </c>
      <c r="DA581" s="36">
        <v>15.178685896914839</v>
      </c>
      <c r="DB581" s="36">
        <f ca="1"/>
        <v>67.584621503298791</v>
      </c>
      <c r="DC581" s="36">
        <f ca="1"/>
        <v>62.509159553066297</v>
      </c>
      <c r="DD581" s="36">
        <v>55.795101162371083</v>
      </c>
      <c r="DE581" s="36">
        <f ca="1"/>
        <v>67.130233151329662</v>
      </c>
      <c r="DF581" s="36">
        <v>60.83555131623195</v>
      </c>
    </row>
    <row r="582" spans="1:110" x14ac:dyDescent="0.25">
      <c r="A582" s="45">
        <v>74.400000000000006</v>
      </c>
      <c r="B582" s="47" t="b">
        <v>1</v>
      </c>
      <c r="U582" s="36"/>
      <c r="V582" s="36"/>
      <c r="W582" s="9"/>
      <c r="X582" s="8"/>
      <c r="Y582" s="8"/>
      <c r="Z582" s="8"/>
      <c r="AA582" s="8"/>
      <c r="AB582" s="8"/>
      <c r="AC582" s="8"/>
      <c r="AD582" s="8"/>
      <c r="AE582" s="8"/>
      <c r="AG582" s="36"/>
      <c r="AH582" s="36"/>
      <c r="AI582" s="9"/>
      <c r="AJ582" s="8"/>
      <c r="AK582" s="8"/>
      <c r="AL582" s="8"/>
      <c r="AM582" s="8"/>
      <c r="AN582" s="8"/>
      <c r="AO582" s="8"/>
      <c r="AP582" s="8"/>
      <c r="AQ582" s="8"/>
      <c r="AS582" s="36"/>
      <c r="AT582" s="36"/>
      <c r="AU582" s="9"/>
      <c r="AV582" s="8"/>
      <c r="AW582" s="8"/>
      <c r="AX582" s="8"/>
      <c r="AY582" s="8"/>
      <c r="AZ582" s="8"/>
      <c r="BA582" s="8"/>
      <c r="BB582" s="8"/>
      <c r="BC582" s="8"/>
      <c r="CW582" s="8">
        <v>0.19723360655737704</v>
      </c>
      <c r="CX582" s="36">
        <v>59.8</v>
      </c>
      <c r="CY582" s="36">
        <v>61.114939148775235</v>
      </c>
      <c r="CZ582" s="36">
        <v>60.449959686800426</v>
      </c>
      <c r="DA582" s="36">
        <v>15.208130785361323</v>
      </c>
      <c r="DB582" s="36">
        <f ca="1"/>
        <v>67.599392298427844</v>
      </c>
      <c r="DC582" s="36">
        <f ca="1"/>
        <v>62.519204518429035</v>
      </c>
      <c r="DD582" s="36">
        <v>55.812047677181333</v>
      </c>
      <c r="DE582" s="36">
        <f ca="1"/>
        <v>67.140046531661781</v>
      </c>
      <c r="DF582" s="36">
        <v>60.849386783308532</v>
      </c>
    </row>
    <row r="583" spans="1:110" x14ac:dyDescent="0.25">
      <c r="A583" s="45">
        <v>74.3</v>
      </c>
      <c r="B583" s="47" t="b">
        <v>1</v>
      </c>
      <c r="U583" s="36"/>
      <c r="V583" s="36"/>
      <c r="W583" s="9"/>
      <c r="X583" s="8"/>
      <c r="Y583" s="8"/>
      <c r="Z583" s="8"/>
      <c r="AA583" s="8"/>
      <c r="AB583" s="8"/>
      <c r="AC583" s="8"/>
      <c r="AD583" s="8"/>
      <c r="AE583" s="8"/>
      <c r="AG583" s="36"/>
      <c r="AH583" s="36"/>
      <c r="AI583" s="9"/>
      <c r="AJ583" s="8"/>
      <c r="AK583" s="8"/>
      <c r="AL583" s="8"/>
      <c r="AM583" s="8"/>
      <c r="AN583" s="8"/>
      <c r="AO583" s="8"/>
      <c r="AP583" s="8"/>
      <c r="AQ583" s="8"/>
      <c r="AS583" s="36"/>
      <c r="AT583" s="36"/>
      <c r="AU583" s="9"/>
      <c r="AV583" s="8"/>
      <c r="AW583" s="8"/>
      <c r="AX583" s="8"/>
      <c r="AY583" s="8"/>
      <c r="AZ583" s="8"/>
      <c r="BA583" s="8"/>
      <c r="BB583" s="8"/>
      <c r="BC583" s="8"/>
      <c r="CW583" s="8">
        <v>0.19757513661202186</v>
      </c>
      <c r="CX583" s="36">
        <v>59.8</v>
      </c>
      <c r="CY583" s="36">
        <v>61.126649348883724</v>
      </c>
      <c r="CZ583" s="36">
        <v>60.460891281694479</v>
      </c>
      <c r="DA583" s="36">
        <v>15.237588203547958</v>
      </c>
      <c r="DB583" s="36">
        <f ca="1"/>
        <v>67.614144011155474</v>
      </c>
      <c r="DC583" s="36">
        <f ca="1"/>
        <v>62.529240051142494</v>
      </c>
      <c r="DD583" s="36">
        <v>55.828979526025051</v>
      </c>
      <c r="DE583" s="36">
        <f ca="1"/>
        <v>67.149848940737357</v>
      </c>
      <c r="DF583" s="36">
        <v>60.86320885505976</v>
      </c>
    </row>
    <row r="584" spans="1:110" x14ac:dyDescent="0.25">
      <c r="A584" s="45">
        <v>74.2</v>
      </c>
      <c r="B584" s="47" t="b">
        <v>1</v>
      </c>
      <c r="U584" s="36"/>
      <c r="V584" s="36"/>
      <c r="W584" s="9"/>
      <c r="X584" s="8"/>
      <c r="Y584" s="8"/>
      <c r="Z584" s="8"/>
      <c r="AA584" s="8"/>
      <c r="AB584" s="8"/>
      <c r="AC584" s="8"/>
      <c r="AD584" s="8"/>
      <c r="AE584" s="8"/>
      <c r="AG584" s="36"/>
      <c r="AH584" s="36"/>
      <c r="AI584" s="9"/>
      <c r="AJ584" s="8"/>
      <c r="AK584" s="8"/>
      <c r="AL584" s="8"/>
      <c r="AM584" s="8"/>
      <c r="AN584" s="8"/>
      <c r="AO584" s="8"/>
      <c r="AP584" s="8"/>
      <c r="AQ584" s="8"/>
      <c r="AS584" s="36"/>
      <c r="AT584" s="36"/>
      <c r="AU584" s="9"/>
      <c r="AV584" s="8"/>
      <c r="AW584" s="8"/>
      <c r="AX584" s="8"/>
      <c r="AY584" s="8"/>
      <c r="AZ584" s="8"/>
      <c r="BA584" s="8"/>
      <c r="BB584" s="8"/>
      <c r="BC584" s="8"/>
      <c r="CW584" s="8">
        <v>0.19791666666666666</v>
      </c>
      <c r="CX584" s="36">
        <v>59.8</v>
      </c>
      <c r="CY584" s="36">
        <v>61.138347318575967</v>
      </c>
      <c r="CZ584" s="36">
        <v>60.471813433108174</v>
      </c>
      <c r="DA584" s="36">
        <v>15.267058162142876</v>
      </c>
      <c r="DB584" s="36">
        <f ca="1"/>
        <v>67.628876706984883</v>
      </c>
      <c r="DC584" s="36">
        <f ca="1"/>
        <v>62.539266184992975</v>
      </c>
      <c r="DD584" s="36">
        <v>55.845896746913411</v>
      </c>
      <c r="DE584" s="36">
        <f ca="1"/>
        <v>67.159640414929967</v>
      </c>
      <c r="DF584" s="36">
        <v>60.877017573546098</v>
      </c>
    </row>
    <row r="585" spans="1:110" x14ac:dyDescent="0.25">
      <c r="A585" s="45">
        <v>73.599999999999994</v>
      </c>
      <c r="B585" s="47" t="b">
        <v>1</v>
      </c>
      <c r="U585" s="36"/>
      <c r="V585" s="36"/>
      <c r="W585" s="9"/>
      <c r="X585" s="8"/>
      <c r="Y585" s="8"/>
      <c r="Z585" s="8"/>
      <c r="AA585" s="8"/>
      <c r="AB585" s="8"/>
      <c r="AC585" s="8"/>
      <c r="AD585" s="8"/>
      <c r="AE585" s="8"/>
      <c r="AG585" s="36"/>
      <c r="AH585" s="36"/>
      <c r="AI585" s="9"/>
      <c r="AJ585" s="8"/>
      <c r="AK585" s="8"/>
      <c r="AL585" s="8"/>
      <c r="AM585" s="8"/>
      <c r="AN585" s="8"/>
      <c r="AO585" s="8"/>
      <c r="AP585" s="8"/>
      <c r="AQ585" s="8"/>
      <c r="AS585" s="36"/>
      <c r="AT585" s="36"/>
      <c r="AU585" s="9"/>
      <c r="AV585" s="8"/>
      <c r="AW585" s="8"/>
      <c r="AX585" s="8"/>
      <c r="AY585" s="8"/>
      <c r="AZ585" s="8"/>
      <c r="BA585" s="8"/>
      <c r="BB585" s="8"/>
      <c r="BC585" s="8"/>
      <c r="CW585" s="8">
        <v>0.19825819672131148</v>
      </c>
      <c r="CX585" s="36">
        <v>59.8</v>
      </c>
      <c r="CY585" s="36">
        <v>61.150033100984423</v>
      </c>
      <c r="CZ585" s="36">
        <v>60.482726175492694</v>
      </c>
      <c r="DA585" s="36">
        <v>15.296540671827872</v>
      </c>
      <c r="DB585" s="36">
        <f ca="1"/>
        <v>67.643590451096173</v>
      </c>
      <c r="DC585" s="36">
        <f ca="1"/>
        <v>62.5492829536066</v>
      </c>
      <c r="DD585" s="36">
        <v>55.862799377693676</v>
      </c>
      <c r="DE585" s="36">
        <f ca="1"/>
        <v>67.169420990438653</v>
      </c>
      <c r="DF585" s="36">
        <v>60.890812980634266</v>
      </c>
    </row>
    <row r="586" spans="1:110" x14ac:dyDescent="0.25">
      <c r="A586" s="45">
        <v>73.599999999999994</v>
      </c>
      <c r="B586" s="47" t="b">
        <v>1</v>
      </c>
      <c r="U586" s="36"/>
      <c r="V586" s="36"/>
      <c r="W586" s="9"/>
      <c r="X586" s="8"/>
      <c r="Y586" s="8"/>
      <c r="Z586" s="8"/>
      <c r="AA586" s="8"/>
      <c r="AB586" s="8"/>
      <c r="AC586" s="8"/>
      <c r="AD586" s="8"/>
      <c r="AE586" s="8"/>
      <c r="AG586" s="36"/>
      <c r="AH586" s="36"/>
      <c r="AI586" s="9"/>
      <c r="AJ586" s="8"/>
      <c r="AK586" s="8"/>
      <c r="AL586" s="8"/>
      <c r="AM586" s="8"/>
      <c r="AN586" s="8"/>
      <c r="AO586" s="8"/>
      <c r="AP586" s="8"/>
      <c r="AQ586" s="8"/>
      <c r="AS586" s="36"/>
      <c r="AT586" s="36"/>
      <c r="AU586" s="9"/>
      <c r="AV586" s="8"/>
      <c r="AW586" s="8"/>
      <c r="AX586" s="8"/>
      <c r="AY586" s="8"/>
      <c r="AZ586" s="8"/>
      <c r="BA586" s="8"/>
      <c r="BB586" s="8"/>
      <c r="BC586" s="8"/>
      <c r="CW586" s="8">
        <v>0.19859972677595628</v>
      </c>
      <c r="CX586" s="36">
        <v>59.8</v>
      </c>
      <c r="CY586" s="36">
        <v>61.161706739033505</v>
      </c>
      <c r="CZ586" s="36">
        <v>60.493629543138013</v>
      </c>
      <c r="DA586" s="36">
        <v>15.326035743298364</v>
      </c>
      <c r="DB586" s="36">
        <f ca="1"/>
        <v>67.658285308348482</v>
      </c>
      <c r="DC586" s="36">
        <f ca="1"/>
        <v>62.559290390450307</v>
      </c>
      <c r="DD586" s="36">
        <v>55.879687456050206</v>
      </c>
      <c r="DE586" s="36">
        <f ca="1"/>
        <v>67.17919070328908</v>
      </c>
      <c r="DF586" s="36">
        <v>60.904595117998461</v>
      </c>
    </row>
    <row r="587" spans="1:110" x14ac:dyDescent="0.25">
      <c r="A587" s="45">
        <v>73.5</v>
      </c>
      <c r="B587" s="47" t="b">
        <v>1</v>
      </c>
      <c r="U587" s="36"/>
      <c r="V587" s="36"/>
      <c r="W587" s="9"/>
      <c r="X587" s="8"/>
      <c r="Y587" s="8"/>
      <c r="Z587" s="8"/>
      <c r="AA587" s="8"/>
      <c r="AB587" s="8"/>
      <c r="AC587" s="8"/>
      <c r="AD587" s="8"/>
      <c r="AE587" s="8"/>
      <c r="AG587" s="36"/>
      <c r="AH587" s="36"/>
      <c r="AI587" s="9"/>
      <c r="AJ587" s="8"/>
      <c r="AK587" s="8"/>
      <c r="AL587" s="8"/>
      <c r="AM587" s="8"/>
      <c r="AN587" s="8"/>
      <c r="AO587" s="8"/>
      <c r="AP587" s="8"/>
      <c r="AQ587" s="8"/>
      <c r="AS587" s="36"/>
      <c r="AT587" s="36"/>
      <c r="AU587" s="9"/>
      <c r="AV587" s="8"/>
      <c r="AW587" s="8"/>
      <c r="AX587" s="8"/>
      <c r="AY587" s="8"/>
      <c r="AZ587" s="8"/>
      <c r="BA587" s="8"/>
      <c r="BB587" s="8"/>
      <c r="BC587" s="8"/>
      <c r="CW587" s="8">
        <v>0.1989412568306011</v>
      </c>
      <c r="CX587" s="36">
        <v>59.9</v>
      </c>
      <c r="CY587" s="36">
        <v>61.173368275441021</v>
      </c>
      <c r="CZ587" s="36">
        <v>60.504523570174491</v>
      </c>
      <c r="DA587" s="36">
        <v>15.355543387263467</v>
      </c>
      <c r="DB587" s="36">
        <f ca="1"/>
        <v>67.672961343282054</v>
      </c>
      <c r="DC587" s="36">
        <f ca="1"/>
        <v>62.569288528832935</v>
      </c>
      <c r="DD587" s="36">
        <v>55.896561019505384</v>
      </c>
      <c r="DE587" s="36">
        <f ca="1"/>
        <v>67.188949589334655</v>
      </c>
      <c r="DF587" s="36">
        <v>60.918364027121569</v>
      </c>
    </row>
    <row r="588" spans="1:110" x14ac:dyDescent="0.25">
      <c r="A588" s="45">
        <v>73.5</v>
      </c>
      <c r="B588" s="47" t="b">
        <v>1</v>
      </c>
      <c r="U588" s="36"/>
      <c r="V588" s="36"/>
      <c r="W588" s="9"/>
      <c r="X588" s="8"/>
      <c r="Y588" s="8"/>
      <c r="Z588" s="8"/>
      <c r="AA588" s="8"/>
      <c r="AB588" s="8"/>
      <c r="AC588" s="8"/>
      <c r="AD588" s="8"/>
      <c r="AE588" s="8"/>
      <c r="AG588" s="36"/>
      <c r="AH588" s="36"/>
      <c r="AI588" s="9"/>
      <c r="AJ588" s="8"/>
      <c r="AK588" s="8"/>
      <c r="AL588" s="8"/>
      <c r="AM588" s="8"/>
      <c r="AN588" s="8"/>
      <c r="AO588" s="8"/>
      <c r="AP588" s="8"/>
      <c r="AQ588" s="8"/>
      <c r="AS588" s="36"/>
      <c r="AT588" s="36"/>
      <c r="AU588" s="9"/>
      <c r="AV588" s="8"/>
      <c r="AW588" s="8"/>
      <c r="AX588" s="8"/>
      <c r="AY588" s="8"/>
      <c r="AZ588" s="8"/>
      <c r="BA588" s="8"/>
      <c r="BB588" s="8"/>
      <c r="BC588" s="8"/>
      <c r="CW588" s="8">
        <v>0.19928278688524589</v>
      </c>
      <c r="CX588" s="36">
        <v>59.9</v>
      </c>
      <c r="CY588" s="36">
        <v>61.185017752719482</v>
      </c>
      <c r="CZ588" s="36">
        <v>60.515408290573355</v>
      </c>
      <c r="DA588" s="36">
        <v>15.385063614446006</v>
      </c>
      <c r="DB588" s="36">
        <f ca="1"/>
        <v>67.687618620120503</v>
      </c>
      <c r="DC588" s="36">
        <f ca="1"/>
        <v>62.579277401906296</v>
      </c>
      <c r="DD588" s="36">
        <v>55.913420105420641</v>
      </c>
      <c r="DE588" s="36">
        <f ca="1"/>
        <v>67.198697684257709</v>
      </c>
      <c r="DF588" s="36">
        <v>60.932119749296454</v>
      </c>
    </row>
    <row r="589" spans="1:110" x14ac:dyDescent="0.25">
      <c r="A589" s="45">
        <v>73.099999999999994</v>
      </c>
      <c r="B589" s="47" t="b">
        <v>1</v>
      </c>
      <c r="U589" s="36"/>
      <c r="V589" s="36"/>
      <c r="W589" s="9"/>
      <c r="X589" s="8"/>
      <c r="Y589" s="8"/>
      <c r="Z589" s="8"/>
      <c r="AA589" s="8"/>
      <c r="AB589" s="8"/>
      <c r="AC589" s="8"/>
      <c r="AD589" s="8"/>
      <c r="AE589" s="8"/>
      <c r="AG589" s="36"/>
      <c r="AH589" s="36"/>
      <c r="AI589" s="9"/>
      <c r="AJ589" s="8"/>
      <c r="AK589" s="8"/>
      <c r="AL589" s="8"/>
      <c r="AM589" s="8"/>
      <c r="AN589" s="8"/>
      <c r="AO589" s="8"/>
      <c r="AP589" s="8"/>
      <c r="AQ589" s="8"/>
      <c r="AS589" s="36"/>
      <c r="AT589" s="36"/>
      <c r="AU589" s="9"/>
      <c r="AV589" s="8"/>
      <c r="AW589" s="8"/>
      <c r="AX589" s="8"/>
      <c r="AY589" s="8"/>
      <c r="AZ589" s="8"/>
      <c r="BA589" s="8"/>
      <c r="BB589" s="8"/>
      <c r="BC589" s="8"/>
      <c r="CW589" s="8">
        <v>0.19962431693989072</v>
      </c>
      <c r="CX589" s="36">
        <v>59.9</v>
      </c>
      <c r="CY589" s="36">
        <v>61.196655213177579</v>
      </c>
      <c r="CZ589" s="36">
        <v>60.526283738148344</v>
      </c>
      <c r="DA589" s="36">
        <v>15.414596435582492</v>
      </c>
      <c r="DB589" s="36">
        <f ca="1"/>
        <v>67.702257202772842</v>
      </c>
      <c r="DC589" s="36">
        <f ca="1"/>
        <v>62.589257042666155</v>
      </c>
      <c r="DD589" s="36">
        <v>55.930264750997395</v>
      </c>
      <c r="DE589" s="36">
        <f ca="1"/>
        <v>67.208435023570559</v>
      </c>
      <c r="DF589" s="36">
        <v>60.945862325627076</v>
      </c>
    </row>
    <row r="590" spans="1:110" x14ac:dyDescent="0.25">
      <c r="A590" s="45">
        <v>73.099999999999994</v>
      </c>
      <c r="B590" s="47" t="b">
        <v>1</v>
      </c>
      <c r="U590" s="36"/>
      <c r="V590" s="36"/>
      <c r="W590" s="9"/>
      <c r="X590" s="8"/>
      <c r="Y590" s="8"/>
      <c r="Z590" s="8"/>
      <c r="AA590" s="8"/>
      <c r="AB590" s="8"/>
      <c r="AC590" s="8"/>
      <c r="AD590" s="8"/>
      <c r="AE590" s="8"/>
      <c r="AG590" s="36"/>
      <c r="AH590" s="36"/>
      <c r="AI590" s="9"/>
      <c r="AJ590" s="8"/>
      <c r="AK590" s="8"/>
      <c r="AL590" s="8"/>
      <c r="AM590" s="8"/>
      <c r="AN590" s="8"/>
      <c r="AO590" s="8"/>
      <c r="AP590" s="8"/>
      <c r="AQ590" s="8"/>
      <c r="AS590" s="36"/>
      <c r="AT590" s="36"/>
      <c r="AU590" s="9"/>
      <c r="AV590" s="8"/>
      <c r="AW590" s="8"/>
      <c r="AX590" s="8"/>
      <c r="AY590" s="8"/>
      <c r="AZ590" s="8"/>
      <c r="BA590" s="8"/>
      <c r="BB590" s="8"/>
      <c r="BC590" s="8"/>
      <c r="CW590" s="8">
        <v>0.19996584699453551</v>
      </c>
      <c r="CX590" s="36">
        <v>59.9</v>
      </c>
      <c r="CY590" s="36">
        <v>61.208280698921421</v>
      </c>
      <c r="CZ590" s="36">
        <v>60.537149946556163</v>
      </c>
      <c r="DA590" s="36">
        <v>15.444141861423228</v>
      </c>
      <c r="DB590" s="36">
        <f ca="1"/>
        <v>67.716877154835615</v>
      </c>
      <c r="DC590" s="36">
        <f ca="1"/>
        <v>62.599227483953335</v>
      </c>
      <c r="DD590" s="36">
        <v>55.947094993278029</v>
      </c>
      <c r="DE590" s="36">
        <f ca="1"/>
        <v>67.218161642616664</v>
      </c>
      <c r="DF590" s="36">
        <v>60.959591797029745</v>
      </c>
    </row>
    <row r="591" spans="1:110" x14ac:dyDescent="0.25">
      <c r="A591" s="45">
        <v>72.8</v>
      </c>
      <c r="B591" s="47" t="b">
        <v>1</v>
      </c>
      <c r="U591" s="36"/>
      <c r="V591" s="36"/>
      <c r="W591" s="9"/>
      <c r="X591" s="8"/>
      <c r="Y591" s="8"/>
      <c r="Z591" s="8"/>
      <c r="AA591" s="8"/>
      <c r="AB591" s="8"/>
      <c r="AC591" s="8"/>
      <c r="AD591" s="8"/>
      <c r="AE591" s="8"/>
      <c r="AG591" s="36"/>
      <c r="AH591" s="36"/>
      <c r="AI591" s="9"/>
      <c r="AJ591" s="8"/>
      <c r="AK591" s="8"/>
      <c r="AL591" s="8"/>
      <c r="AM591" s="8"/>
      <c r="AN591" s="8"/>
      <c r="AO591" s="8"/>
      <c r="AP591" s="8"/>
      <c r="AQ591" s="8"/>
      <c r="AS591" s="36"/>
      <c r="AT591" s="36"/>
      <c r="AU591" s="9"/>
      <c r="AV591" s="8"/>
      <c r="AW591" s="8"/>
      <c r="AX591" s="8"/>
      <c r="AY591" s="8"/>
      <c r="AZ591" s="8"/>
      <c r="BA591" s="8"/>
      <c r="BB591" s="8"/>
      <c r="BC591" s="8"/>
      <c r="CW591" s="8">
        <v>0.20030737704918034</v>
      </c>
      <c r="CX591" s="36">
        <v>59.9</v>
      </c>
      <c r="CY591" s="36">
        <v>61.219894251855955</v>
      </c>
      <c r="CZ591" s="36">
        <v>60.54800694929807</v>
      </c>
      <c r="DA591" s="36">
        <v>15.473699902732244</v>
      </c>
      <c r="DB591" s="36">
        <f ca="1"/>
        <v>67.73147853959496</v>
      </c>
      <c r="DC591" s="36">
        <f ca="1"/>
        <v>62.609188758454671</v>
      </c>
      <c r="DD591" s="36">
        <v>55.963910869146815</v>
      </c>
      <c r="DE591" s="36">
        <f ca="1"/>
        <v>67.227877576571728</v>
      </c>
      <c r="DF591" s="36">
        <v>60.973308204234343</v>
      </c>
    </row>
    <row r="592" spans="1:110" x14ac:dyDescent="0.25">
      <c r="A592" s="45">
        <v>72.400000000000006</v>
      </c>
      <c r="B592" s="47" t="b">
        <v>1</v>
      </c>
      <c r="U592" s="36"/>
      <c r="V592" s="36"/>
      <c r="W592" s="9"/>
      <c r="X592" s="8"/>
      <c r="Y592" s="8"/>
      <c r="Z592" s="8"/>
      <c r="AA592" s="8"/>
      <c r="AB592" s="8"/>
      <c r="AC592" s="8"/>
      <c r="AD592" s="8"/>
      <c r="AE592" s="8"/>
      <c r="AG592" s="36"/>
      <c r="AH592" s="36"/>
      <c r="AI592" s="9"/>
      <c r="AJ592" s="8"/>
      <c r="AK592" s="8"/>
      <c r="AL592" s="8"/>
      <c r="AM592" s="8"/>
      <c r="AN592" s="8"/>
      <c r="AO592" s="8"/>
      <c r="AP592" s="8"/>
      <c r="AQ592" s="8"/>
      <c r="AS592" s="36"/>
      <c r="AT592" s="36"/>
      <c r="AU592" s="9"/>
      <c r="AV592" s="8"/>
      <c r="AW592" s="8"/>
      <c r="AX592" s="8"/>
      <c r="AY592" s="8"/>
      <c r="AZ592" s="8"/>
      <c r="BA592" s="8"/>
      <c r="BB592" s="8"/>
      <c r="BC592" s="8"/>
      <c r="CW592" s="8">
        <v>0.20064890710382513</v>
      </c>
      <c r="CX592" s="36">
        <v>59.9</v>
      </c>
      <c r="CY592" s="36">
        <v>61.231495913686295</v>
      </c>
      <c r="CZ592" s="36">
        <v>60.55885477972037</v>
      </c>
      <c r="DA592" s="36">
        <v>15.5032705702874</v>
      </c>
      <c r="DB592" s="36">
        <f ca="1"/>
        <v>67.74606142002871</v>
      </c>
      <c r="DC592" s="36">
        <f ca="1"/>
        <v>62.619140898704103</v>
      </c>
      <c r="DD592" s="36">
        <v>55.980712415330878</v>
      </c>
      <c r="DE592" s="36">
        <f ca="1"/>
        <v>67.237582860444789</v>
      </c>
      <c r="DF592" s="36">
        <v>60.987011587785446</v>
      </c>
    </row>
    <row r="593" spans="1:110" x14ac:dyDescent="0.25">
      <c r="A593" s="45">
        <v>71.8</v>
      </c>
      <c r="B593" s="47" t="b">
        <v>1</v>
      </c>
      <c r="U593" s="36"/>
      <c r="V593" s="36"/>
      <c r="W593" s="9"/>
      <c r="X593" s="8"/>
      <c r="Y593" s="8"/>
      <c r="Z593" s="8"/>
      <c r="AA593" s="8"/>
      <c r="AB593" s="8"/>
      <c r="AC593" s="8"/>
      <c r="AD593" s="8"/>
      <c r="AE593" s="8"/>
      <c r="AG593" s="36"/>
      <c r="AH593" s="36"/>
      <c r="AI593" s="9"/>
      <c r="AJ593" s="8"/>
      <c r="AK593" s="8"/>
      <c r="AL593" s="8"/>
      <c r="AM593" s="8"/>
      <c r="AN593" s="8"/>
      <c r="AO593" s="8"/>
      <c r="AP593" s="8"/>
      <c r="AQ593" s="8"/>
      <c r="AS593" s="36"/>
      <c r="AT593" s="36"/>
      <c r="AU593" s="9"/>
      <c r="AV593" s="8"/>
      <c r="AW593" s="8"/>
      <c r="AX593" s="8"/>
      <c r="AY593" s="8"/>
      <c r="AZ593" s="8"/>
      <c r="BA593" s="8"/>
      <c r="BB593" s="8"/>
      <c r="BC593" s="8"/>
      <c r="CW593" s="8">
        <v>0.20099043715846995</v>
      </c>
      <c r="CX593" s="36">
        <v>59.9</v>
      </c>
      <c r="CY593" s="36">
        <v>61.24308572591903</v>
      </c>
      <c r="CZ593" s="36">
        <v>60.569693471015889</v>
      </c>
      <c r="DA593" s="36">
        <v>15.532853874880365</v>
      </c>
      <c r="DB593" s="36">
        <f ca="1"/>
        <v>67.760625858808353</v>
      </c>
      <c r="DC593" s="36">
        <f ca="1"/>
        <v>62.629083937083607</v>
      </c>
      <c r="DD593" s="36">
        <v>55.997499668401105</v>
      </c>
      <c r="DE593" s="36">
        <f ca="1"/>
        <v>67.247277529079284</v>
      </c>
      <c r="DF593" s="36">
        <v>61.000701988043538</v>
      </c>
    </row>
    <row r="594" spans="1:110" x14ac:dyDescent="0.25">
      <c r="A594" s="45">
        <v>71.5</v>
      </c>
      <c r="B594" s="47" t="b">
        <v>1</v>
      </c>
      <c r="U594" s="36"/>
      <c r="V594" s="36"/>
      <c r="W594" s="9"/>
      <c r="X594" s="8"/>
      <c r="Y594" s="8"/>
      <c r="Z594" s="8"/>
      <c r="AA594" s="8"/>
      <c r="AB594" s="8"/>
      <c r="AC594" s="8"/>
      <c r="AD594" s="8"/>
      <c r="AE594" s="8"/>
      <c r="AG594" s="36"/>
      <c r="AH594" s="36"/>
      <c r="AI594" s="9"/>
      <c r="AJ594" s="8"/>
      <c r="AK594" s="8"/>
      <c r="AL594" s="8"/>
      <c r="AM594" s="8"/>
      <c r="AN594" s="8"/>
      <c r="AO594" s="8"/>
      <c r="AP594" s="8"/>
      <c r="AQ594" s="8"/>
      <c r="AS594" s="36"/>
      <c r="AT594" s="36"/>
      <c r="AU594" s="9"/>
      <c r="AV594" s="8"/>
      <c r="AW594" s="8"/>
      <c r="AX594" s="8"/>
      <c r="AY594" s="8"/>
      <c r="AZ594" s="8"/>
      <c r="BA594" s="8"/>
      <c r="BB594" s="8"/>
      <c r="BC594" s="8"/>
      <c r="CW594" s="8">
        <v>0.20133196721311475</v>
      </c>
      <c r="CX594" s="36">
        <v>60</v>
      </c>
      <c r="CY594" s="36">
        <v>61.254663729863509</v>
      </c>
      <c r="CZ594" s="36">
        <v>60.580523056224699</v>
      </c>
      <c r="DA594" s="36">
        <v>15.562449827316629</v>
      </c>
      <c r="DB594" s="36">
        <f ca="1"/>
        <v>67.775171918301169</v>
      </c>
      <c r="DC594" s="36">
        <f ca="1"/>
        <v>62.63901790582424</v>
      </c>
      <c r="DD594" s="36">
        <v>56.014272664773102</v>
      </c>
      <c r="DE594" s="36">
        <f ca="1"/>
        <v>67.256961617154147</v>
      </c>
      <c r="DF594" s="36">
        <v>61.014379445186137</v>
      </c>
    </row>
    <row r="595" spans="1:110" x14ac:dyDescent="0.25">
      <c r="A595" s="45">
        <v>71.400000000000006</v>
      </c>
      <c r="B595" s="47" t="b">
        <v>1</v>
      </c>
      <c r="U595" s="36"/>
      <c r="V595" s="36"/>
      <c r="W595" s="9"/>
      <c r="X595" s="8"/>
      <c r="Y595" s="8"/>
      <c r="Z595" s="8"/>
      <c r="AA595" s="8"/>
      <c r="AB595" s="8"/>
      <c r="AC595" s="8"/>
      <c r="AD595" s="8"/>
      <c r="AE595" s="8"/>
      <c r="AG595" s="36"/>
      <c r="AH595" s="36"/>
      <c r="AI595" s="9"/>
      <c r="AJ595" s="8"/>
      <c r="AK595" s="8"/>
      <c r="AL595" s="8"/>
      <c r="AM595" s="8"/>
      <c r="AN595" s="8"/>
      <c r="AO595" s="8"/>
      <c r="AP595" s="8"/>
      <c r="AQ595" s="8"/>
      <c r="AS595" s="36"/>
      <c r="AT595" s="36"/>
      <c r="AU595" s="9"/>
      <c r="AV595" s="8"/>
      <c r="AW595" s="8"/>
      <c r="AX595" s="8"/>
      <c r="AY595" s="8"/>
      <c r="AZ595" s="8"/>
      <c r="BA595" s="8"/>
      <c r="BB595" s="8"/>
      <c r="BC595" s="8"/>
      <c r="CW595" s="8">
        <v>0.20167349726775957</v>
      </c>
      <c r="CX595" s="36">
        <v>60</v>
      </c>
      <c r="CY595" s="36">
        <v>61.266229966633219</v>
      </c>
      <c r="CZ595" s="36">
        <v>60.591343568235253</v>
      </c>
      <c r="DA595" s="36">
        <v>15.592058438415577</v>
      </c>
      <c r="DB595" s="36">
        <f ca="1"/>
        <v>67.789699660572182</v>
      </c>
      <c r="DC595" s="36">
        <f ca="1"/>
        <v>62.648942837007127</v>
      </c>
      <c r="DD595" s="36">
        <v>56.031031440708134</v>
      </c>
      <c r="DE595" s="36">
        <f ca="1"/>
        <v>67.266635159184901</v>
      </c>
      <c r="DF595" s="36">
        <v>61.02804399920899</v>
      </c>
    </row>
    <row r="596" spans="1:110" x14ac:dyDescent="0.25">
      <c r="A596" s="45">
        <v>63.5</v>
      </c>
      <c r="B596" s="47" t="b">
        <v>1</v>
      </c>
      <c r="U596" s="36"/>
      <c r="V596" s="36"/>
      <c r="W596" s="9"/>
      <c r="X596" s="8"/>
      <c r="Y596" s="8"/>
      <c r="Z596" s="8"/>
      <c r="AA596" s="8"/>
      <c r="AB596" s="8"/>
      <c r="AC596" s="8"/>
      <c r="AD596" s="8"/>
      <c r="AE596" s="8"/>
      <c r="AG596" s="36"/>
      <c r="AH596" s="36"/>
      <c r="AI596" s="9"/>
      <c r="AJ596" s="8"/>
      <c r="AK596" s="8"/>
      <c r="AL596" s="8"/>
      <c r="AM596" s="8"/>
      <c r="AN596" s="8"/>
      <c r="AO596" s="8"/>
      <c r="AP596" s="8"/>
      <c r="AQ596" s="8"/>
      <c r="AS596" s="36"/>
      <c r="AT596" s="36"/>
      <c r="AU596" s="9"/>
      <c r="AV596" s="8"/>
      <c r="AW596" s="8"/>
      <c r="AX596" s="8"/>
      <c r="AY596" s="8"/>
      <c r="AZ596" s="8"/>
      <c r="BA596" s="8"/>
      <c r="BB596" s="8"/>
      <c r="BC596" s="8"/>
      <c r="CW596" s="8">
        <v>0.20201502732240437</v>
      </c>
      <c r="CX596" s="36">
        <v>60</v>
      </c>
      <c r="CY596" s="36">
        <v>61.27778447714703</v>
      </c>
      <c r="CZ596" s="36">
        <v>60.602155039785309</v>
      </c>
      <c r="DA596" s="36">
        <v>15.621679719010453</v>
      </c>
      <c r="DB596" s="36">
        <f ca="1"/>
        <v>67.80420914738616</v>
      </c>
      <c r="DC596" s="36">
        <f ca="1"/>
        <v>62.658858762564407</v>
      </c>
      <c r="DD596" s="36">
        <v>56.047776032313962</v>
      </c>
      <c r="DE596" s="36">
        <f ca="1"/>
        <v>67.276298189524695</v>
      </c>
      <c r="DF596" s="36">
        <v>61.041695689927224</v>
      </c>
    </row>
    <row r="597" spans="1:110" x14ac:dyDescent="0.25">
      <c r="A597" s="45">
        <v>63.2</v>
      </c>
      <c r="B597" s="47" t="b">
        <v>1</v>
      </c>
      <c r="U597" s="36"/>
      <c r="V597" s="36"/>
      <c r="W597" s="9"/>
      <c r="X597" s="8"/>
      <c r="Y597" s="8"/>
      <c r="Z597" s="8"/>
      <c r="AA597" s="8"/>
      <c r="AB597" s="8"/>
      <c r="AC597" s="8"/>
      <c r="AD597" s="8"/>
      <c r="AE597" s="8"/>
      <c r="AG597" s="36"/>
      <c r="AH597" s="36"/>
      <c r="AI597" s="9"/>
      <c r="AJ597" s="8"/>
      <c r="AK597" s="8"/>
      <c r="AL597" s="8"/>
      <c r="AM597" s="8"/>
      <c r="AN597" s="8"/>
      <c r="AO597" s="8"/>
      <c r="AP597" s="8"/>
      <c r="AQ597" s="8"/>
      <c r="AS597" s="36"/>
      <c r="AT597" s="36"/>
      <c r="AU597" s="9"/>
      <c r="AV597" s="8"/>
      <c r="AW597" s="8"/>
      <c r="AX597" s="8"/>
      <c r="AY597" s="8"/>
      <c r="AZ597" s="8"/>
      <c r="BA597" s="8"/>
      <c r="BB597" s="8"/>
      <c r="BC597" s="8"/>
      <c r="CW597" s="8">
        <v>0.20235655737704919</v>
      </c>
      <c r="CX597" s="36">
        <v>60</v>
      </c>
      <c r="CY597" s="36">
        <v>61.289327302130417</v>
      </c>
      <c r="CZ597" s="36">
        <v>60.612957503462944</v>
      </c>
      <c r="DA597" s="36">
        <v>15.651313679948437</v>
      </c>
      <c r="DB597" s="36">
        <f ca="1"/>
        <v>67.818700440209597</v>
      </c>
      <c r="DC597" s="36">
        <f ca="1"/>
        <v>62.668765714280276</v>
      </c>
      <c r="DD597" s="36">
        <v>56.064506475545841</v>
      </c>
      <c r="DE597" s="36">
        <f ca="1"/>
        <v>67.28595074236533</v>
      </c>
      <c r="DF597" s="36">
        <v>61.055334556976433</v>
      </c>
    </row>
    <row r="598" spans="1:110" x14ac:dyDescent="0.25">
      <c r="A598" s="45">
        <v>62.9</v>
      </c>
      <c r="B598" s="47" t="b">
        <v>1</v>
      </c>
      <c r="U598" s="36"/>
      <c r="V598" s="36"/>
      <c r="W598" s="9"/>
      <c r="X598" s="8"/>
      <c r="Y598" s="8"/>
      <c r="Z598" s="8"/>
      <c r="AA598" s="8"/>
      <c r="AB598" s="8"/>
      <c r="AC598" s="8"/>
      <c r="AD598" s="8"/>
      <c r="AE598" s="8"/>
      <c r="AG598" s="36"/>
      <c r="AH598" s="36"/>
      <c r="AI598" s="9"/>
      <c r="AJ598" s="8"/>
      <c r="AK598" s="8"/>
      <c r="AL598" s="8"/>
      <c r="AM598" s="8"/>
      <c r="AN598" s="8"/>
      <c r="AO598" s="8"/>
      <c r="AP598" s="8"/>
      <c r="AQ598" s="8"/>
      <c r="AS598" s="36"/>
      <c r="AT598" s="36"/>
      <c r="AU598" s="9"/>
      <c r="AV598" s="8"/>
      <c r="AW598" s="8"/>
      <c r="AX598" s="8"/>
      <c r="AY598" s="8"/>
      <c r="AZ598" s="8"/>
      <c r="BA598" s="8"/>
      <c r="BB598" s="8"/>
      <c r="BC598" s="8"/>
      <c r="CW598" s="8">
        <v>0.20269808743169399</v>
      </c>
      <c r="CX598" s="36">
        <v>60</v>
      </c>
      <c r="CY598" s="36">
        <v>61.300858482116872</v>
      </c>
      <c r="CZ598" s="36">
        <v>60.623750991707453</v>
      </c>
      <c r="DA598" s="36">
        <v>15.680960332090633</v>
      </c>
      <c r="DB598" s="36">
        <f ca="1"/>
        <v>67.833173600212689</v>
      </c>
      <c r="DC598" s="36">
        <f ca="1"/>
        <v>62.678663723791878</v>
      </c>
      <c r="DD598" s="36">
        <v>56.08122280620735</v>
      </c>
      <c r="DE598" s="36">
        <f ca="1"/>
        <v>67.295592851738334</v>
      </c>
      <c r="DF598" s="36">
        <v>61.068960639813824</v>
      </c>
    </row>
    <row r="599" spans="1:110" x14ac:dyDescent="0.25">
      <c r="A599" s="45">
        <v>62.5</v>
      </c>
      <c r="B599" s="47" t="b">
        <v>1</v>
      </c>
      <c r="U599" s="36"/>
      <c r="V599" s="36"/>
      <c r="W599" s="9"/>
      <c r="X599" s="8"/>
      <c r="Y599" s="8"/>
      <c r="Z599" s="8"/>
      <c r="AA599" s="8"/>
      <c r="AB599" s="8"/>
      <c r="AC599" s="8"/>
      <c r="AD599" s="8"/>
      <c r="AE599" s="8"/>
      <c r="AG599" s="36"/>
      <c r="AH599" s="36"/>
      <c r="AI599" s="9"/>
      <c r="AJ599" s="8"/>
      <c r="AK599" s="8"/>
      <c r="AL599" s="8"/>
      <c r="AM599" s="8"/>
      <c r="AN599" s="8"/>
      <c r="AO599" s="8"/>
      <c r="AP599" s="8"/>
      <c r="AQ599" s="8"/>
      <c r="AS599" s="36"/>
      <c r="AT599" s="36"/>
      <c r="AU599" s="9"/>
      <c r="AV599" s="8"/>
      <c r="AW599" s="8"/>
      <c r="AX599" s="8"/>
      <c r="AY599" s="8"/>
      <c r="AZ599" s="8"/>
      <c r="BA599" s="8"/>
      <c r="BB599" s="8"/>
      <c r="BC599" s="8"/>
      <c r="CW599" s="8">
        <v>0.20303961748633881</v>
      </c>
      <c r="CX599" s="36">
        <v>61</v>
      </c>
      <c r="CY599" s="36">
        <v>61.312378057449038</v>
      </c>
      <c r="CZ599" s="36">
        <v>60.634535536810482</v>
      </c>
      <c r="DA599" s="36">
        <v>15.710619686312127</v>
      </c>
      <c r="DB599" s="36">
        <f ca="1"/>
        <v>67.847628688271271</v>
      </c>
      <c r="DC599" s="36">
        <f ca="1"/>
        <v>62.68855282259031</v>
      </c>
      <c r="DD599" s="36">
        <v>56.097925059951351</v>
      </c>
      <c r="DE599" s="36">
        <f ca="1"/>
        <v>67.305224551516019</v>
      </c>
      <c r="DF599" s="36">
        <v>61.082573977719399</v>
      </c>
    </row>
    <row r="600" spans="1:110" x14ac:dyDescent="0.25">
      <c r="A600" s="45">
        <v>62.2</v>
      </c>
      <c r="B600" s="47" t="b">
        <v>1</v>
      </c>
      <c r="U600" s="36"/>
      <c r="V600" s="36"/>
      <c r="W600" s="9"/>
      <c r="X600" s="8"/>
      <c r="Y600" s="8"/>
      <c r="Z600" s="8"/>
      <c r="AA600" s="8"/>
      <c r="AB600" s="8"/>
      <c r="AC600" s="8"/>
      <c r="AD600" s="8"/>
      <c r="AE600" s="8"/>
      <c r="AG600" s="36"/>
      <c r="AH600" s="36"/>
      <c r="AI600" s="9"/>
      <c r="AJ600" s="8"/>
      <c r="AK600" s="8"/>
      <c r="AL600" s="8"/>
      <c r="AM600" s="8"/>
      <c r="AN600" s="8"/>
      <c r="AO600" s="8"/>
      <c r="AP600" s="8"/>
      <c r="AQ600" s="8"/>
      <c r="AS600" s="36"/>
      <c r="AT600" s="36"/>
      <c r="AU600" s="9"/>
      <c r="AV600" s="8"/>
      <c r="AW600" s="8"/>
      <c r="AX600" s="8"/>
      <c r="AY600" s="8"/>
      <c r="AZ600" s="8"/>
      <c r="BA600" s="8"/>
      <c r="BB600" s="8"/>
      <c r="BC600" s="8"/>
      <c r="CW600" s="8">
        <v>0.2033811475409836</v>
      </c>
      <c r="CX600" s="36">
        <v>61</v>
      </c>
      <c r="CY600" s="36">
        <v>61.323886068280032</v>
      </c>
      <c r="CZ600" s="36">
        <v>60.645311170916891</v>
      </c>
      <c r="DA600" s="36">
        <v>15.740291753501946</v>
      </c>
      <c r="DB600" s="36">
        <f ca="1"/>
        <v>67.862065764968733</v>
      </c>
      <c r="DC600" s="36">
        <f ca="1"/>
        <v>62.698433042021577</v>
      </c>
      <c r="DD600" s="36">
        <v>56.114613272280792</v>
      </c>
      <c r="DE600" s="36">
        <f ca="1"/>
        <v>67.314845875412431</v>
      </c>
      <c r="DF600" s="36">
        <v>61.096174609796947</v>
      </c>
    </row>
    <row r="601" spans="1:110" x14ac:dyDescent="0.25">
      <c r="A601" s="45">
        <v>61.8</v>
      </c>
      <c r="B601" s="47" t="b">
        <v>1</v>
      </c>
      <c r="U601" s="36"/>
      <c r="V601" s="36"/>
      <c r="W601" s="9"/>
      <c r="X601" s="8"/>
      <c r="Y601" s="8"/>
      <c r="Z601" s="8"/>
      <c r="AA601" s="8"/>
      <c r="AB601" s="8"/>
      <c r="AC601" s="8"/>
      <c r="AD601" s="8"/>
      <c r="AE601" s="8"/>
      <c r="AG601" s="36"/>
      <c r="AH601" s="36"/>
      <c r="AI601" s="9"/>
      <c r="AJ601" s="8"/>
      <c r="AK601" s="8"/>
      <c r="AL601" s="8"/>
      <c r="AM601" s="8"/>
      <c r="AN601" s="8"/>
      <c r="AO601" s="8"/>
      <c r="AP601" s="8"/>
      <c r="AQ601" s="8"/>
      <c r="AS601" s="36"/>
      <c r="AT601" s="36"/>
      <c r="AU601" s="9"/>
      <c r="AV601" s="8"/>
      <c r="AW601" s="8"/>
      <c r="AX601" s="8"/>
      <c r="AY601" s="8"/>
      <c r="AZ601" s="8"/>
      <c r="BA601" s="8"/>
      <c r="BB601" s="8"/>
      <c r="BC601" s="8"/>
      <c r="CW601" s="8">
        <v>0.20372267759562843</v>
      </c>
      <c r="CX601" s="36">
        <v>61</v>
      </c>
      <c r="CY601" s="36">
        <v>61.335382554574615</v>
      </c>
      <c r="CZ601" s="36">
        <v>60.656077926025596</v>
      </c>
      <c r="DA601" s="36">
        <v>15.769976544563173</v>
      </c>
      <c r="DB601" s="36">
        <f ca="1"/>
        <v>67.876484890597979</v>
      </c>
      <c r="DC601" s="36">
        <f ca="1"/>
        <v>62.7083044132875</v>
      </c>
      <c r="DD601" s="36">
        <v>56.131287478549694</v>
      </c>
      <c r="DE601" s="36">
        <f ca="1"/>
        <v>67.324456856984469</v>
      </c>
      <c r="DF601" s="36">
        <v>61.10976257497525</v>
      </c>
    </row>
    <row r="602" spans="1:110" x14ac:dyDescent="0.25">
      <c r="A602" s="45">
        <v>61.3</v>
      </c>
      <c r="B602" s="47" t="b">
        <v>1</v>
      </c>
      <c r="U602" s="36"/>
      <c r="V602" s="36"/>
      <c r="W602" s="9"/>
      <c r="X602" s="8"/>
      <c r="Y602" s="8"/>
      <c r="Z602" s="8"/>
      <c r="AA602" s="8"/>
      <c r="AB602" s="8"/>
      <c r="AC602" s="8"/>
      <c r="AD602" s="8"/>
      <c r="AE602" s="8"/>
      <c r="AG602" s="36"/>
      <c r="AH602" s="36"/>
      <c r="AI602" s="9"/>
      <c r="AJ602" s="8"/>
      <c r="AK602" s="8"/>
      <c r="AL602" s="8"/>
      <c r="AM602" s="8"/>
      <c r="AN602" s="8"/>
      <c r="AO602" s="8"/>
      <c r="AP602" s="8"/>
      <c r="AQ602" s="8"/>
      <c r="AS602" s="36"/>
      <c r="AT602" s="36"/>
      <c r="AU602" s="9"/>
      <c r="AV602" s="8"/>
      <c r="AW602" s="8"/>
      <c r="AX602" s="8"/>
      <c r="AY602" s="8"/>
      <c r="AZ602" s="8"/>
      <c r="BA602" s="8"/>
      <c r="BB602" s="8"/>
      <c r="BC602" s="8"/>
      <c r="CW602" s="8">
        <v>0.20406420765027322</v>
      </c>
      <c r="CX602" s="36">
        <v>61</v>
      </c>
      <c r="CY602" s="36">
        <v>61.346867556110496</v>
      </c>
      <c r="CZ602" s="36">
        <v>60.666835833990717</v>
      </c>
      <c r="DA602" s="36">
        <v>15.79967407041288</v>
      </c>
      <c r="DB602" s="36">
        <f ca="1"/>
        <v>67.890886125163249</v>
      </c>
      <c r="DC602" s="36">
        <f ca="1"/>
        <v>62.718166967446692</v>
      </c>
      <c r="DD602" s="36">
        <v>56.147947713963909</v>
      </c>
      <c r="DE602" s="36">
        <f ca="1"/>
        <v>67.334057529632801</v>
      </c>
      <c r="DF602" s="36">
        <v>61.12333791200912</v>
      </c>
    </row>
    <row r="603" spans="1:110" x14ac:dyDescent="0.25">
      <c r="A603" s="45">
        <v>61</v>
      </c>
      <c r="B603" s="47" t="b">
        <v>1</v>
      </c>
      <c r="U603" s="36"/>
      <c r="V603" s="36"/>
      <c r="W603" s="9"/>
      <c r="X603" s="8"/>
      <c r="Y603" s="8"/>
      <c r="Z603" s="8"/>
      <c r="AA603" s="8"/>
      <c r="AB603" s="8"/>
      <c r="AC603" s="8"/>
      <c r="AD603" s="8"/>
      <c r="AE603" s="8"/>
      <c r="AG603" s="36"/>
      <c r="AH603" s="36"/>
      <c r="AI603" s="9"/>
      <c r="AJ603" s="8"/>
      <c r="AK603" s="8"/>
      <c r="AL603" s="8"/>
      <c r="AM603" s="8"/>
      <c r="AN603" s="8"/>
      <c r="AO603" s="8"/>
      <c r="AP603" s="8"/>
      <c r="AQ603" s="8"/>
      <c r="AS603" s="36"/>
      <c r="AT603" s="36"/>
      <c r="AU603" s="9"/>
      <c r="AV603" s="8"/>
      <c r="AW603" s="8"/>
      <c r="AX603" s="8"/>
      <c r="AY603" s="8"/>
      <c r="AZ603" s="8"/>
      <c r="BA603" s="8"/>
      <c r="BB603" s="8"/>
      <c r="BC603" s="8"/>
      <c r="CW603" s="8">
        <v>0.20440573770491804</v>
      </c>
      <c r="CX603" s="36">
        <v>61</v>
      </c>
      <c r="CY603" s="36">
        <v>61.358341112479508</v>
      </c>
      <c r="CZ603" s="36">
        <v>60.677584926522378</v>
      </c>
      <c r="DA603" s="36">
        <v>15.829384341982228</v>
      </c>
      <c r="DB603" s="36">
        <f ca="1"/>
        <v>67.905269528382121</v>
      </c>
      <c r="DC603" s="36">
        <f ca="1"/>
        <v>62.728020735415434</v>
      </c>
      <c r="DD603" s="36">
        <v>56.164594013582104</v>
      </c>
      <c r="DE603" s="36">
        <f ca="1"/>
        <v>67.343647926602941</v>
      </c>
      <c r="DF603" s="36">
        <v>61.136900659480503</v>
      </c>
    </row>
    <row r="604" spans="1:110" x14ac:dyDescent="0.25">
      <c r="A604" s="45">
        <v>66</v>
      </c>
      <c r="B604" s="47" t="b">
        <v>1</v>
      </c>
      <c r="U604" s="36"/>
      <c r="V604" s="36"/>
      <c r="W604" s="9"/>
      <c r="X604" s="8"/>
      <c r="Y604" s="8"/>
      <c r="Z604" s="8"/>
      <c r="AA604" s="8"/>
      <c r="AB604" s="8"/>
      <c r="AC604" s="8"/>
      <c r="AD604" s="8"/>
      <c r="AE604" s="8"/>
      <c r="AG604" s="36"/>
      <c r="AH604" s="36"/>
      <c r="AI604" s="9"/>
      <c r="AJ604" s="8"/>
      <c r="AK604" s="8"/>
      <c r="AL604" s="8"/>
      <c r="AM604" s="8"/>
      <c r="AN604" s="8"/>
      <c r="AO604" s="8"/>
      <c r="AP604" s="8"/>
      <c r="AQ604" s="8"/>
      <c r="AS604" s="36"/>
      <c r="AT604" s="36"/>
      <c r="AU604" s="9"/>
      <c r="AV604" s="8"/>
      <c r="AW604" s="8"/>
      <c r="AX604" s="8"/>
      <c r="AY604" s="8"/>
      <c r="AZ604" s="8"/>
      <c r="BA604" s="8"/>
      <c r="BB604" s="8"/>
      <c r="BC604" s="8"/>
      <c r="CW604" s="8">
        <v>0.20474726775956284</v>
      </c>
      <c r="CX604" s="36">
        <v>61</v>
      </c>
      <c r="CY604" s="36">
        <v>61.369803263088833</v>
      </c>
      <c r="CZ604" s="36">
        <v>60.688325235187754</v>
      </c>
      <c r="DA604" s="36">
        <v>15.859107370216455</v>
      </c>
      <c r="DB604" s="36">
        <f ca="1"/>
        <v>67.91963515968726</v>
      </c>
      <c r="DC604" s="36">
        <f ca="1"/>
        <v>62.737865747968669</v>
      </c>
      <c r="DD604" s="36">
        <v>56.181226412316505</v>
      </c>
      <c r="DE604" s="36">
        <f ca="1"/>
        <v>67.35322808098617</v>
      </c>
      <c r="DF604" s="36">
        <v>61.150450855799534</v>
      </c>
    </row>
    <row r="605" spans="1:110" x14ac:dyDescent="0.25">
      <c r="A605" s="45">
        <v>63</v>
      </c>
      <c r="B605" s="47" t="b">
        <v>1</v>
      </c>
      <c r="U605" s="36"/>
      <c r="V605" s="36"/>
      <c r="W605" s="9"/>
      <c r="X605" s="8"/>
      <c r="Y605" s="8"/>
      <c r="Z605" s="8"/>
      <c r="AA605" s="8"/>
      <c r="AB605" s="8"/>
      <c r="AC605" s="8"/>
      <c r="AD605" s="8"/>
      <c r="AE605" s="8"/>
      <c r="AG605" s="36"/>
      <c r="AH605" s="36"/>
      <c r="AI605" s="9"/>
      <c r="AJ605" s="8"/>
      <c r="AK605" s="8"/>
      <c r="AL605" s="8"/>
      <c r="AM605" s="8"/>
      <c r="AN605" s="8"/>
      <c r="AO605" s="8"/>
      <c r="AP605" s="8"/>
      <c r="AQ605" s="8"/>
      <c r="AS605" s="36"/>
      <c r="AT605" s="36"/>
      <c r="AU605" s="9"/>
      <c r="AV605" s="8"/>
      <c r="AW605" s="8"/>
      <c r="AX605" s="8"/>
      <c r="AY605" s="8"/>
      <c r="AZ605" s="8"/>
      <c r="BA605" s="8"/>
      <c r="BB605" s="8"/>
      <c r="BC605" s="8"/>
      <c r="CW605" s="8">
        <v>0.20508879781420766</v>
      </c>
      <c r="CX605" s="36">
        <v>61</v>
      </c>
      <c r="CY605" s="36">
        <v>61.381254047162194</v>
      </c>
      <c r="CZ605" s="36">
        <v>60.699056791411834</v>
      </c>
      <c r="DA605" s="36">
        <v>15.888843166074878</v>
      </c>
      <c r="DB605" s="36">
        <f ca="1"/>
        <v>67.933983078228323</v>
      </c>
      <c r="DC605" s="36">
        <f ca="1"/>
        <v>62.747702035740843</v>
      </c>
      <c r="DD605" s="36">
        <v>56.197844944933856</v>
      </c>
      <c r="DE605" s="36">
        <f ca="1"/>
        <v>67.362798025720608</v>
      </c>
      <c r="DF605" s="36">
        <v>61.163988539205647</v>
      </c>
    </row>
    <row r="606" spans="1:110" x14ac:dyDescent="0.25">
      <c r="A606" s="45">
        <v>60</v>
      </c>
      <c r="B606" s="47" t="b">
        <v>1</v>
      </c>
      <c r="U606" s="36"/>
      <c r="V606" s="36"/>
      <c r="W606" s="9"/>
      <c r="X606" s="8"/>
      <c r="Y606" s="8"/>
      <c r="Z606" s="8"/>
      <c r="AA606" s="8"/>
      <c r="AB606" s="8"/>
      <c r="AC606" s="8"/>
      <c r="AD606" s="8"/>
      <c r="AE606" s="8"/>
      <c r="AG606" s="36"/>
      <c r="AH606" s="36"/>
      <c r="AI606" s="9"/>
      <c r="AJ606" s="8"/>
      <c r="AK606" s="8"/>
      <c r="AL606" s="8"/>
      <c r="AM606" s="8"/>
      <c r="AN606" s="8"/>
      <c r="AO606" s="8"/>
      <c r="AP606" s="8"/>
      <c r="AQ606" s="8"/>
      <c r="AS606" s="36"/>
      <c r="AT606" s="36"/>
      <c r="AU606" s="9"/>
      <c r="AV606" s="8"/>
      <c r="AW606" s="8"/>
      <c r="AX606" s="8"/>
      <c r="AY606" s="8"/>
      <c r="AZ606" s="8"/>
      <c r="BA606" s="8"/>
      <c r="BB606" s="8"/>
      <c r="BC606" s="8"/>
      <c r="CW606" s="8">
        <v>0.20543032786885246</v>
      </c>
      <c r="CX606" s="36">
        <v>61.1</v>
      </c>
      <c r="CY606" s="36">
        <v>61.392693503741036</v>
      </c>
      <c r="CZ606" s="36">
        <v>60.709779626478465</v>
      </c>
      <c r="DA606" s="36">
        <v>15.918591740530976</v>
      </c>
      <c r="DB606" s="36">
        <f ca="1"/>
        <v>67.948313342873817</v>
      </c>
      <c r="DC606" s="36">
        <f ca="1"/>
        <v>62.757529629226859</v>
      </c>
      <c r="DD606" s="36">
        <v>56.214449646056195</v>
      </c>
      <c r="DE606" s="36">
        <f ca="1"/>
        <v>67.372357793592087</v>
      </c>
      <c r="DF606" s="36">
        <v>61.177513747768565</v>
      </c>
    </row>
    <row r="607" spans="1:110" x14ac:dyDescent="0.25">
      <c r="A607" s="45">
        <v>59.8</v>
      </c>
      <c r="B607" s="47" t="b">
        <v>1</v>
      </c>
      <c r="U607" s="36"/>
      <c r="V607" s="36"/>
      <c r="W607" s="9"/>
      <c r="X607" s="8"/>
      <c r="Y607" s="8"/>
      <c r="Z607" s="8"/>
      <c r="AA607" s="8"/>
      <c r="AB607" s="8"/>
      <c r="AC607" s="8"/>
      <c r="AD607" s="8"/>
      <c r="AE607" s="8"/>
      <c r="AG607" s="36"/>
      <c r="AH607" s="36"/>
      <c r="AI607" s="9"/>
      <c r="AJ607" s="8"/>
      <c r="AK607" s="8"/>
      <c r="AL607" s="8"/>
      <c r="AM607" s="8"/>
      <c r="AN607" s="8"/>
      <c r="AO607" s="8"/>
      <c r="AP607" s="8"/>
      <c r="AQ607" s="8"/>
      <c r="AS607" s="36"/>
      <c r="AT607" s="36"/>
      <c r="AU607" s="9"/>
      <c r="AV607" s="8"/>
      <c r="AW607" s="8"/>
      <c r="AX607" s="8"/>
      <c r="AY607" s="8"/>
      <c r="AZ607" s="8"/>
      <c r="BA607" s="8"/>
      <c r="BB607" s="8"/>
      <c r="BC607" s="8"/>
      <c r="CW607" s="8">
        <v>0.20577185792349728</v>
      </c>
      <c r="CX607" s="36">
        <v>61.1</v>
      </c>
      <c r="CY607" s="36">
        <v>61.404121671685743</v>
      </c>
      <c r="CZ607" s="36">
        <v>60.720493771531174</v>
      </c>
      <c r="DA607" s="36">
        <v>15.948353104572352</v>
      </c>
      <c r="DB607" s="36">
        <f ca="1"/>
        <v>67.96262601221288</v>
      </c>
      <c r="DC607" s="36">
        <f ca="1"/>
        <v>62.767348558782949</v>
      </c>
      <c r="DD607" s="36">
        <v>56.23104055016173</v>
      </c>
      <c r="DE607" s="36">
        <f ca="1"/>
        <v>67.381907417235226</v>
      </c>
      <c r="DF607" s="36">
        <v>61.191026519389425</v>
      </c>
    </row>
    <row r="608" spans="1:110" x14ac:dyDescent="0.25">
      <c r="A608" s="45">
        <v>59.6</v>
      </c>
      <c r="B608" s="47" t="b">
        <v>1</v>
      </c>
      <c r="U608" s="36"/>
      <c r="V608" s="36"/>
      <c r="W608" s="9"/>
      <c r="X608" s="8"/>
      <c r="Y608" s="8"/>
      <c r="Z608" s="8"/>
      <c r="AA608" s="8"/>
      <c r="AB608" s="8"/>
      <c r="AC608" s="8"/>
      <c r="AD608" s="8"/>
      <c r="AE608" s="8"/>
      <c r="AG608" s="36"/>
      <c r="AH608" s="36"/>
      <c r="AI608" s="9"/>
      <c r="AJ608" s="8"/>
      <c r="AK608" s="8"/>
      <c r="AL608" s="8"/>
      <c r="AM608" s="8"/>
      <c r="AN608" s="8"/>
      <c r="AO608" s="8"/>
      <c r="AP608" s="8"/>
      <c r="AQ608" s="8"/>
      <c r="AS608" s="36"/>
      <c r="AT608" s="36"/>
      <c r="AU608" s="9"/>
      <c r="AV608" s="8"/>
      <c r="AW608" s="8"/>
      <c r="AX608" s="8"/>
      <c r="AY608" s="8"/>
      <c r="AZ608" s="8"/>
      <c r="BA608" s="8"/>
      <c r="BB608" s="8"/>
      <c r="BC608" s="8"/>
      <c r="CW608" s="8">
        <v>0.20611338797814208</v>
      </c>
      <c r="CX608" s="36">
        <v>61.1</v>
      </c>
      <c r="CY608" s="36">
        <v>61.415538589676743</v>
      </c>
      <c r="CZ608" s="36">
        <v>60.731199257574211</v>
      </c>
      <c r="DA608" s="36">
        <v>15.978127269200805</v>
      </c>
      <c r="DB608" s="36">
        <f ca="1"/>
        <v>67.976921144557124</v>
      </c>
      <c r="DC608" s="36">
        <f ca="1"/>
        <v>62.777158854627572</v>
      </c>
      <c r="DD608" s="36">
        <v>56.24761769158566</v>
      </c>
      <c r="DE608" s="36">
        <f ca="1"/>
        <v>67.391446929134347</v>
      </c>
      <c r="DF608" s="36">
        <v>61.204526891801756</v>
      </c>
    </row>
    <row r="609" spans="1:110" x14ac:dyDescent="0.25">
      <c r="A609" s="45">
        <v>59.5</v>
      </c>
      <c r="B609" s="47" t="b">
        <v>1</v>
      </c>
      <c r="U609" s="36"/>
      <c r="V609" s="36"/>
      <c r="W609" s="9"/>
      <c r="X609" s="8"/>
      <c r="Y609" s="8"/>
      <c r="Z609" s="8"/>
      <c r="AA609" s="8"/>
      <c r="AB609" s="8"/>
      <c r="AC609" s="8"/>
      <c r="AD609" s="8"/>
      <c r="AE609" s="8"/>
      <c r="AG609" s="36"/>
      <c r="AH609" s="36"/>
      <c r="AI609" s="9"/>
      <c r="AJ609" s="8"/>
      <c r="AK609" s="8"/>
      <c r="AL609" s="8"/>
      <c r="AM609" s="8"/>
      <c r="AN609" s="8"/>
      <c r="AO609" s="8"/>
      <c r="AP609" s="8"/>
      <c r="AQ609" s="8"/>
      <c r="AS609" s="36"/>
      <c r="AT609" s="36"/>
      <c r="AU609" s="9"/>
      <c r="AV609" s="8"/>
      <c r="AW609" s="8"/>
      <c r="AX609" s="8"/>
      <c r="AY609" s="8"/>
      <c r="AZ609" s="8"/>
      <c r="BA609" s="8"/>
      <c r="BB609" s="8"/>
      <c r="BC609" s="8"/>
      <c r="CW609" s="8">
        <v>0.20645491803278687</v>
      </c>
      <c r="CX609" s="36">
        <v>61.1</v>
      </c>
      <c r="CY609" s="36">
        <v>61.426944296215737</v>
      </c>
      <c r="CZ609" s="36">
        <v>60.741896115473153</v>
      </c>
      <c r="DA609" s="36">
        <v>16.007914245432335</v>
      </c>
      <c r="DB609" s="36">
        <f ca="1"/>
        <v>67.991198797942403</v>
      </c>
      <c r="DC609" s="36">
        <f ca="1"/>
        <v>62.786960546842309</v>
      </c>
      <c r="DD609" s="36">
        <v>56.264181104521015</v>
      </c>
      <c r="DE609" s="36">
        <f ca="1"/>
        <v>67.400976361624373</v>
      </c>
      <c r="DF609" s="36">
        <v>61.218014902572563</v>
      </c>
    </row>
    <row r="610" spans="1:110" x14ac:dyDescent="0.25">
      <c r="A610" s="45">
        <v>59.5</v>
      </c>
      <c r="B610" s="47" t="b">
        <v>1</v>
      </c>
      <c r="U610" s="36"/>
      <c r="V610" s="36"/>
      <c r="W610" s="9"/>
      <c r="X610" s="8"/>
      <c r="Y610" s="8"/>
      <c r="Z610" s="8"/>
      <c r="AA610" s="8"/>
      <c r="AB610" s="8"/>
      <c r="AC610" s="8"/>
      <c r="AD610" s="8"/>
      <c r="AE610" s="8"/>
      <c r="AG610" s="36"/>
      <c r="AH610" s="36"/>
      <c r="AI610" s="9"/>
      <c r="AJ610" s="8"/>
      <c r="AK610" s="8"/>
      <c r="AL610" s="8"/>
      <c r="AM610" s="8"/>
      <c r="AN610" s="8"/>
      <c r="AO610" s="8"/>
      <c r="AP610" s="8"/>
      <c r="AQ610" s="8"/>
      <c r="AS610" s="36"/>
      <c r="AT610" s="36"/>
      <c r="AU610" s="9"/>
      <c r="AV610" s="8"/>
      <c r="AW610" s="8"/>
      <c r="AX610" s="8"/>
      <c r="AY610" s="8"/>
      <c r="AZ610" s="8"/>
      <c r="BA610" s="8"/>
      <c r="BB610" s="8"/>
      <c r="BC610" s="8"/>
      <c r="CW610" s="8">
        <v>0.20679644808743169</v>
      </c>
      <c r="CX610" s="36">
        <v>61.1</v>
      </c>
      <c r="CY610" s="36">
        <v>61.438338829626844</v>
      </c>
      <c r="CZ610" s="36">
        <v>60.752584375956147</v>
      </c>
      <c r="DA610" s="36">
        <v>16.037714044297172</v>
      </c>
      <c r="DB610" s="36">
        <f ca="1"/>
        <v>68.005459030130652</v>
      </c>
      <c r="DC610" s="36">
        <f ca="1"/>
        <v>62.796753665372734</v>
      </c>
      <c r="DD610" s="36">
        <v>56.280730823019482</v>
      </c>
      <c r="DE610" s="36">
        <f ca="1"/>
        <v>67.410495746891883</v>
      </c>
      <c r="DF610" s="36">
        <v>61.231490589103316</v>
      </c>
    </row>
    <row r="611" spans="1:110" x14ac:dyDescent="0.25">
      <c r="A611" s="45">
        <v>59.5</v>
      </c>
      <c r="B611" s="47" t="b">
        <v>1</v>
      </c>
      <c r="U611" s="36"/>
      <c r="V611" s="36"/>
      <c r="W611" s="9"/>
      <c r="X611" s="8"/>
      <c r="Y611" s="8"/>
      <c r="Z611" s="8"/>
      <c r="AA611" s="8"/>
      <c r="AB611" s="8"/>
      <c r="AC611" s="8"/>
      <c r="AD611" s="8"/>
      <c r="AE611" s="8"/>
      <c r="AG611" s="36"/>
      <c r="AH611" s="36"/>
      <c r="AI611" s="9"/>
      <c r="AJ611" s="8"/>
      <c r="AK611" s="8"/>
      <c r="AL611" s="8"/>
      <c r="AM611" s="8"/>
      <c r="AN611" s="8"/>
      <c r="AO611" s="8"/>
      <c r="AP611" s="8"/>
      <c r="AQ611" s="8"/>
      <c r="AS611" s="36"/>
      <c r="AT611" s="36"/>
      <c r="AU611" s="9"/>
      <c r="AV611" s="8"/>
      <c r="AW611" s="8"/>
      <c r="AX611" s="8"/>
      <c r="AY611" s="8"/>
      <c r="AZ611" s="8"/>
      <c r="BA611" s="8"/>
      <c r="BB611" s="8"/>
      <c r="BC611" s="8"/>
      <c r="CW611" s="8">
        <v>0.20713797814207649</v>
      </c>
      <c r="CX611" s="36">
        <v>61.1</v>
      </c>
      <c r="CY611" s="36">
        <v>61.449722228057652</v>
      </c>
      <c r="CZ611" s="36">
        <v>60.763264069614529</v>
      </c>
      <c r="DA611" s="36">
        <v>16.067526676839773</v>
      </c>
      <c r="DB611" s="36">
        <f ca="1"/>
        <v>68.019701898611515</v>
      </c>
      <c r="DC611" s="36">
        <f ca="1"/>
        <v>62.806538240029262</v>
      </c>
      <c r="DD611" s="36">
        <v>56.297266880992176</v>
      </c>
      <c r="DE611" s="36">
        <f ca="1"/>
        <v>67.420005116975986</v>
      </c>
      <c r="DF611" s="36">
        <v>61.244953988630996</v>
      </c>
    </row>
    <row r="612" spans="1:110" x14ac:dyDescent="0.25">
      <c r="A612" s="45">
        <v>64.7</v>
      </c>
      <c r="B612" s="47" t="b">
        <v>1</v>
      </c>
      <c r="U612" s="36"/>
      <c r="V612" s="36"/>
      <c r="W612" s="9"/>
      <c r="X612" s="8"/>
      <c r="Y612" s="8"/>
      <c r="Z612" s="8"/>
      <c r="AA612" s="8"/>
      <c r="AB612" s="8"/>
      <c r="AC612" s="8"/>
      <c r="AD612" s="8"/>
      <c r="AE612" s="8"/>
      <c r="AG612" s="36"/>
      <c r="AH612" s="36"/>
      <c r="AI612" s="9"/>
      <c r="AJ612" s="8"/>
      <c r="AK612" s="8"/>
      <c r="AL612" s="8"/>
      <c r="AM612" s="8"/>
      <c r="AN612" s="8"/>
      <c r="AO612" s="8"/>
      <c r="AP612" s="8"/>
      <c r="AQ612" s="8"/>
      <c r="AS612" s="36"/>
      <c r="AT612" s="36"/>
      <c r="AU612" s="9"/>
      <c r="AV612" s="8"/>
      <c r="AW612" s="8"/>
      <c r="AX612" s="8"/>
      <c r="AY612" s="8"/>
      <c r="AZ612" s="8"/>
      <c r="BA612" s="8"/>
      <c r="BB612" s="8"/>
      <c r="BC612" s="8"/>
      <c r="CW612" s="8">
        <v>0.20747950819672131</v>
      </c>
      <c r="CX612" s="36">
        <v>61.1</v>
      </c>
      <c r="CY612" s="36">
        <v>61.461094529480491</v>
      </c>
      <c r="CZ612" s="36">
        <v>60.773935226903852</v>
      </c>
      <c r="DA612" s="36">
        <v>16.097352154118898</v>
      </c>
      <c r="DB612" s="36">
        <f ca="1"/>
        <v>68.033927460604261</v>
      </c>
      <c r="DC612" s="36">
        <f ca="1"/>
        <v>62.816314300488074</v>
      </c>
      <c r="DD612" s="36">
        <v>56.313789312210531</v>
      </c>
      <c r="DE612" s="36">
        <f ca="1"/>
        <v>67.429504503769252</v>
      </c>
      <c r="DF612" s="36">
        <v>61.25840513822908</v>
      </c>
    </row>
    <row r="613" spans="1:110" x14ac:dyDescent="0.25">
      <c r="A613" s="45">
        <v>64.2</v>
      </c>
      <c r="B613" s="47" t="b">
        <v>1</v>
      </c>
      <c r="U613" s="36"/>
      <c r="V613" s="36"/>
      <c r="W613" s="9"/>
      <c r="X613" s="8"/>
      <c r="Y613" s="8"/>
      <c r="Z613" s="8"/>
      <c r="AA613" s="8"/>
      <c r="AB613" s="8"/>
      <c r="AC613" s="8"/>
      <c r="AD613" s="8"/>
      <c r="AE613" s="8"/>
      <c r="AG613" s="36"/>
      <c r="AH613" s="36"/>
      <c r="AI613" s="9"/>
      <c r="AJ613" s="8"/>
      <c r="AK613" s="8"/>
      <c r="AL613" s="8"/>
      <c r="AM613" s="8"/>
      <c r="AN613" s="8"/>
      <c r="AO613" s="8"/>
      <c r="AP613" s="8"/>
      <c r="AQ613" s="8"/>
      <c r="AS613" s="36"/>
      <c r="AT613" s="36"/>
      <c r="AU613" s="9"/>
      <c r="AV613" s="8"/>
      <c r="AW613" s="8"/>
      <c r="AX613" s="8"/>
      <c r="AY613" s="8"/>
      <c r="AZ613" s="8"/>
      <c r="BA613" s="8"/>
      <c r="BB613" s="8"/>
      <c r="BC613" s="8"/>
      <c r="CW613" s="8">
        <v>0.20782103825136611</v>
      </c>
      <c r="CX613" s="36">
        <v>61.2</v>
      </c>
      <c r="CY613" s="36">
        <v>61.472455771693475</v>
      </c>
      <c r="CZ613" s="36">
        <v>60.784597878144616</v>
      </c>
      <c r="DA613" s="36">
        <v>16.127190487207589</v>
      </c>
      <c r="DB613" s="36">
        <f ca="1"/>
        <v>68.048135773059414</v>
      </c>
      <c r="DC613" s="36">
        <f ca="1"/>
        <v>62.826081876291887</v>
      </c>
      <c r="DD613" s="36">
        <v>56.33029815030703</v>
      </c>
      <c r="DE613" s="36">
        <f ca="1"/>
        <v>67.438993939018658</v>
      </c>
      <c r="DF613" s="36">
        <v>61.271844074808534</v>
      </c>
    </row>
    <row r="614" spans="1:110" x14ac:dyDescent="0.25">
      <c r="A614" s="45">
        <v>63.9</v>
      </c>
      <c r="B614" s="47" t="b">
        <v>1</v>
      </c>
      <c r="U614" s="36"/>
      <c r="V614" s="36"/>
      <c r="W614" s="9"/>
      <c r="X614" s="8"/>
      <c r="Y614" s="8"/>
      <c r="Z614" s="8"/>
      <c r="AA614" s="8"/>
      <c r="AB614" s="8"/>
      <c r="AC614" s="8"/>
      <c r="AD614" s="8"/>
      <c r="AE614" s="8"/>
      <c r="AG614" s="36"/>
      <c r="AH614" s="36"/>
      <c r="AI614" s="9"/>
      <c r="AJ614" s="8"/>
      <c r="AK614" s="8"/>
      <c r="AL614" s="8"/>
      <c r="AM614" s="8"/>
      <c r="AN614" s="8"/>
      <c r="AO614" s="8"/>
      <c r="AP614" s="8"/>
      <c r="AQ614" s="8"/>
      <c r="AS614" s="36"/>
      <c r="AT614" s="36"/>
      <c r="AU614" s="9"/>
      <c r="AV614" s="8"/>
      <c r="AW614" s="8"/>
      <c r="AX614" s="8"/>
      <c r="AY614" s="8"/>
      <c r="AZ614" s="8"/>
      <c r="BA614" s="8"/>
      <c r="BB614" s="8"/>
      <c r="BC614" s="8"/>
      <c r="CW614" s="8">
        <v>0.20816256830601093</v>
      </c>
      <c r="CX614" s="36">
        <v>61.2</v>
      </c>
      <c r="CY614" s="36">
        <v>61.483805992321599</v>
      </c>
      <c r="CZ614" s="36">
        <v>60.795252053523242</v>
      </c>
      <c r="DA614" s="36">
        <v>16.157041687193225</v>
      </c>
      <c r="DB614" s="36">
        <f ca="1"/>
        <v>68.062326892660536</v>
      </c>
      <c r="DC614" s="36">
        <f ca="1"/>
        <v>62.83584099685087</v>
      </c>
      <c r="DD614" s="36">
        <v>56.346793428776053</v>
      </c>
      <c r="DE614" s="36">
        <f ca="1"/>
        <v>67.448473454326503</v>
      </c>
      <c r="DF614" s="36">
        <v>61.28527083511888</v>
      </c>
    </row>
    <row r="615" spans="1:110" x14ac:dyDescent="0.25">
      <c r="A615" s="45">
        <v>63.7</v>
      </c>
      <c r="B615" s="47" t="b">
        <v>1</v>
      </c>
      <c r="U615" s="36"/>
      <c r="V615" s="36"/>
      <c r="W615" s="9"/>
      <c r="X615" s="8"/>
      <c r="Y615" s="8"/>
      <c r="Z615" s="8"/>
      <c r="AA615" s="8"/>
      <c r="AB615" s="8"/>
      <c r="AC615" s="8"/>
      <c r="AD615" s="8"/>
      <c r="AE615" s="8"/>
      <c r="AG615" s="36"/>
      <c r="AH615" s="36"/>
      <c r="AI615" s="9"/>
      <c r="AJ615" s="8"/>
      <c r="AK615" s="8"/>
      <c r="AL615" s="8"/>
      <c r="AM615" s="8"/>
      <c r="AN615" s="8"/>
      <c r="AO615" s="8"/>
      <c r="AP615" s="8"/>
      <c r="AQ615" s="8"/>
      <c r="AS615" s="36"/>
      <c r="AT615" s="36"/>
      <c r="AU615" s="9"/>
      <c r="AV615" s="8"/>
      <c r="AW615" s="8"/>
      <c r="AX615" s="8"/>
      <c r="AY615" s="8"/>
      <c r="AZ615" s="8"/>
      <c r="BA615" s="8"/>
      <c r="BB615" s="8"/>
      <c r="BC615" s="8"/>
      <c r="CW615" s="8">
        <v>0.20850409836065573</v>
      </c>
      <c r="CX615" s="36">
        <v>61.2</v>
      </c>
      <c r="CY615" s="36">
        <v>61.495145228817904</v>
      </c>
      <c r="CZ615" s="36">
        <v>60.805897783092838</v>
      </c>
      <c r="DA615" s="36">
        <v>16.186905765177535</v>
      </c>
      <c r="DB615" s="36">
        <f ca="1"/>
        <v>68.076500875825843</v>
      </c>
      <c r="DC615" s="36">
        <f ca="1"/>
        <v>62.845591691443452</v>
      </c>
      <c r="DD615" s="36">
        <v>56.363275180974654</v>
      </c>
      <c r="DE615" s="36">
        <f ca="1"/>
        <v>67.457943081151299</v>
      </c>
      <c r="DF615" s="36">
        <v>61.298685455749094</v>
      </c>
    </row>
    <row r="616" spans="1:110" x14ac:dyDescent="0.25">
      <c r="A616" s="45">
        <v>62.9</v>
      </c>
      <c r="B616" s="47" t="b">
        <v>1</v>
      </c>
      <c r="U616" s="36"/>
      <c r="V616" s="36"/>
      <c r="W616" s="9"/>
      <c r="X616" s="8"/>
      <c r="Y616" s="8"/>
      <c r="Z616" s="8"/>
      <c r="AA616" s="8"/>
      <c r="AB616" s="8"/>
      <c r="AC616" s="8"/>
      <c r="AD616" s="8"/>
      <c r="AE616" s="8"/>
      <c r="AG616" s="36"/>
      <c r="AH616" s="36"/>
      <c r="AI616" s="9"/>
      <c r="AJ616" s="8"/>
      <c r="AK616" s="8"/>
      <c r="AL616" s="8"/>
      <c r="AM616" s="8"/>
      <c r="AN616" s="8"/>
      <c r="AO616" s="8"/>
      <c r="AP616" s="8"/>
      <c r="AQ616" s="8"/>
      <c r="AS616" s="36"/>
      <c r="AT616" s="36"/>
      <c r="AU616" s="9"/>
      <c r="AV616" s="8"/>
      <c r="AW616" s="8"/>
      <c r="AX616" s="8"/>
      <c r="AY616" s="8"/>
      <c r="AZ616" s="8"/>
      <c r="BA616" s="8"/>
      <c r="BB616" s="8"/>
      <c r="BC616" s="8"/>
      <c r="CW616" s="8">
        <v>0.20884562841530055</v>
      </c>
      <c r="CX616" s="36">
        <v>61.3</v>
      </c>
      <c r="CY616" s="36">
        <v>61.506473518464546</v>
      </c>
      <c r="CZ616" s="36">
        <v>60.816535096774103</v>
      </c>
      <c r="DA616" s="36">
        <v>16.216782732276599</v>
      </c>
      <c r="DB616" s="36">
        <f ca="1"/>
        <v>68.090657778710039</v>
      </c>
      <c r="DC616" s="36">
        <f ca="1"/>
        <v>62.8553339892172</v>
      </c>
      <c r="DD616" s="36">
        <v>56.379743440123313</v>
      </c>
      <c r="DE616" s="36">
        <f ca="1"/>
        <v>67.46740285080871</v>
      </c>
      <c r="DF616" s="36">
        <v>61.312087973128598</v>
      </c>
    </row>
    <row r="617" spans="1:110" x14ac:dyDescent="0.25">
      <c r="A617" s="45">
        <v>62</v>
      </c>
      <c r="B617" s="47" t="b">
        <v>1</v>
      </c>
      <c r="U617" s="36"/>
      <c r="V617" s="36"/>
      <c r="W617" s="9"/>
      <c r="X617" s="8"/>
      <c r="Y617" s="8"/>
      <c r="Z617" s="8"/>
      <c r="AA617" s="8"/>
      <c r="AB617" s="8"/>
      <c r="AC617" s="8"/>
      <c r="AD617" s="8"/>
      <c r="AE617" s="8"/>
      <c r="AG617" s="36"/>
      <c r="AH617" s="36"/>
      <c r="AI617" s="9"/>
      <c r="AJ617" s="8"/>
      <c r="AK617" s="8"/>
      <c r="AL617" s="8"/>
      <c r="AM617" s="8"/>
      <c r="AN617" s="8"/>
      <c r="AO617" s="8"/>
      <c r="AP617" s="8"/>
      <c r="AQ617" s="8"/>
      <c r="AS617" s="36"/>
      <c r="AT617" s="36"/>
      <c r="AU617" s="9"/>
      <c r="AV617" s="8"/>
      <c r="AW617" s="8"/>
      <c r="AX617" s="8"/>
      <c r="AY617" s="8"/>
      <c r="AZ617" s="8"/>
      <c r="BA617" s="8"/>
      <c r="BB617" s="8"/>
      <c r="BC617" s="8"/>
      <c r="CW617" s="8">
        <v>0.20918715846994534</v>
      </c>
      <c r="CX617" s="36">
        <v>61.3</v>
      </c>
      <c r="CY617" s="36">
        <v>61.517790898373882</v>
      </c>
      <c r="CZ617" s="36">
        <v>60.827164024356158</v>
      </c>
      <c r="DA617" s="36">
        <v>16.24667259962094</v>
      </c>
      <c r="DB617" s="36">
        <f ca="1"/>
        <v>68.10479765720585</v>
      </c>
      <c r="DC617" s="36">
        <f ca="1"/>
        <v>62.865067919189599</v>
      </c>
      <c r="DD617" s="36">
        <v>56.396198239306798</v>
      </c>
      <c r="DE617" s="36">
        <f ca="1"/>
        <v>67.476852794472364</v>
      </c>
      <c r="DF617" s="36">
        <v>61.325478423528324</v>
      </c>
    </row>
    <row r="618" spans="1:110" x14ac:dyDescent="0.25">
      <c r="A618" s="45">
        <v>68</v>
      </c>
      <c r="B618" s="47" t="b">
        <v>1</v>
      </c>
      <c r="U618" s="36"/>
      <c r="V618" s="36"/>
      <c r="W618" s="9"/>
      <c r="X618" s="8"/>
      <c r="Y618" s="8"/>
      <c r="Z618" s="8"/>
      <c r="AA618" s="8"/>
      <c r="AB618" s="8"/>
      <c r="AC618" s="8"/>
      <c r="AD618" s="8"/>
      <c r="AE618" s="8"/>
      <c r="AG618" s="36"/>
      <c r="AH618" s="36"/>
      <c r="AI618" s="9"/>
      <c r="AJ618" s="8"/>
      <c r="AK618" s="8"/>
      <c r="AL618" s="8"/>
      <c r="AM618" s="8"/>
      <c r="AN618" s="8"/>
      <c r="AO618" s="8"/>
      <c r="AP618" s="8"/>
      <c r="AQ618" s="8"/>
      <c r="AS618" s="36"/>
      <c r="AT618" s="36"/>
      <c r="AU618" s="9"/>
      <c r="AV618" s="8"/>
      <c r="AW618" s="8"/>
      <c r="AX618" s="8"/>
      <c r="AY618" s="8"/>
      <c r="AZ618" s="8"/>
      <c r="BA618" s="8"/>
      <c r="BB618" s="8"/>
      <c r="BC618" s="8"/>
      <c r="CW618" s="8">
        <v>0.20952868852459017</v>
      </c>
      <c r="CX618" s="36">
        <v>61.3</v>
      </c>
      <c r="CY618" s="36">
        <v>61.529097405489544</v>
      </c>
      <c r="CZ618" s="36">
        <v>60.837784595497304</v>
      </c>
      <c r="DA618" s="36">
        <v>16.276575378355453</v>
      </c>
      <c r="DB618" s="36">
        <f ca="1"/>
        <v>68.118920566945846</v>
      </c>
      <c r="DC618" s="36">
        <f ca="1"/>
        <v>62.874793510248878</v>
      </c>
      <c r="DD618" s="36">
        <v>56.412639611474852</v>
      </c>
      <c r="DE618" s="36">
        <f ca="1"/>
        <v>67.486292943174888</v>
      </c>
      <c r="DF618" s="36">
        <v>61.338856843061549</v>
      </c>
    </row>
    <row r="619" spans="1:110" x14ac:dyDescent="0.25">
      <c r="A619" s="45">
        <v>59.4</v>
      </c>
      <c r="B619" s="47" t="b">
        <v>1</v>
      </c>
      <c r="U619" s="36"/>
      <c r="V619" s="36"/>
      <c r="W619" s="9"/>
      <c r="X619" s="8"/>
      <c r="Y619" s="8"/>
      <c r="Z619" s="8"/>
      <c r="AA619" s="8"/>
      <c r="AB619" s="8"/>
      <c r="AC619" s="8"/>
      <c r="AD619" s="8"/>
      <c r="AE619" s="8"/>
      <c r="AG619" s="36"/>
      <c r="AH619" s="36"/>
      <c r="AI619" s="9"/>
      <c r="AJ619" s="8"/>
      <c r="AK619" s="8"/>
      <c r="AL619" s="8"/>
      <c r="AM619" s="8"/>
      <c r="AN619" s="8"/>
      <c r="AO619" s="8"/>
      <c r="AP619" s="8"/>
      <c r="AQ619" s="8"/>
      <c r="AS619" s="36"/>
      <c r="AT619" s="36"/>
      <c r="AU619" s="9"/>
      <c r="AV619" s="8"/>
      <c r="AW619" s="8"/>
      <c r="AX619" s="8"/>
      <c r="AY619" s="8"/>
      <c r="AZ619" s="8"/>
      <c r="BA619" s="8"/>
      <c r="BB619" s="8"/>
      <c r="BC619" s="8"/>
      <c r="CW619" s="8">
        <v>0.20987021857923496</v>
      </c>
      <c r="CX619" s="36">
        <v>61.4</v>
      </c>
      <c r="CY619" s="36">
        <v>61.540393076587549</v>
      </c>
      <c r="CZ619" s="36">
        <v>60.848396839725929</v>
      </c>
      <c r="DA619" s="36">
        <v>16.306491079639514</v>
      </c>
      <c r="DB619" s="36">
        <f ca="1"/>
        <v>68.133026563303943</v>
      </c>
      <c r="DC619" s="36">
        <f ca="1"/>
        <v>62.884510791154888</v>
      </c>
      <c r="DD619" s="36">
        <v>56.429067589443022</v>
      </c>
      <c r="DE619" s="36">
        <f ca="1"/>
        <v>67.495723327808648</v>
      </c>
      <c r="DF619" s="36">
        <v>61.352223267684934</v>
      </c>
    </row>
    <row r="620" spans="1:110" x14ac:dyDescent="0.25">
      <c r="A620" s="45">
        <v>58.2</v>
      </c>
      <c r="B620" s="47" t="b">
        <v>1</v>
      </c>
      <c r="U620" s="36"/>
      <c r="V620" s="36"/>
      <c r="W620" s="9"/>
      <c r="X620" s="8"/>
      <c r="Y620" s="8"/>
      <c r="Z620" s="8"/>
      <c r="AA620" s="8"/>
      <c r="AB620" s="8"/>
      <c r="AC620" s="8"/>
      <c r="AD620" s="8"/>
      <c r="AE620" s="8"/>
      <c r="AG620" s="36"/>
      <c r="AH620" s="36"/>
      <c r="AI620" s="9"/>
      <c r="AJ620" s="8"/>
      <c r="AK620" s="8"/>
      <c r="AL620" s="8"/>
      <c r="AM620" s="8"/>
      <c r="AN620" s="8"/>
      <c r="AO620" s="8"/>
      <c r="AP620" s="8"/>
      <c r="AQ620" s="8"/>
      <c r="AS620" s="36"/>
      <c r="AT620" s="36"/>
      <c r="AU620" s="9"/>
      <c r="AV620" s="8"/>
      <c r="AW620" s="8"/>
      <c r="AX620" s="8"/>
      <c r="AY620" s="8"/>
      <c r="AZ620" s="8"/>
      <c r="BA620" s="8"/>
      <c r="BB620" s="8"/>
      <c r="BC620" s="8"/>
      <c r="CW620" s="8">
        <v>0.21021174863387979</v>
      </c>
      <c r="CX620" s="36">
        <v>61.4</v>
      </c>
      <c r="CY620" s="36">
        <v>61.551677948277316</v>
      </c>
      <c r="CZ620" s="36">
        <v>60.859000786441371</v>
      </c>
      <c r="DA620" s="36">
        <v>16.336419714646986</v>
      </c>
      <c r="DB620" s="36">
        <f ca="1"/>
        <v>68.147115701397183</v>
      </c>
      <c r="DC620" s="36">
        <f ca="1"/>
        <v>62.894219790539836</v>
      </c>
      <c r="DD620" s="36">
        <v>56.445482205893413</v>
      </c>
      <c r="DE620" s="36">
        <f ca="1"/>
        <v>67.505143979126686</v>
      </c>
      <c r="DF620" s="36">
        <v>61.36557773319943</v>
      </c>
    </row>
    <row r="621" spans="1:110" x14ac:dyDescent="0.25">
      <c r="A621" s="45">
        <v>56.9</v>
      </c>
      <c r="B621" s="47" t="b">
        <v>1</v>
      </c>
      <c r="U621" s="36"/>
      <c r="V621" s="36"/>
      <c r="W621" s="9"/>
      <c r="X621" s="8"/>
      <c r="Y621" s="8"/>
      <c r="Z621" s="8"/>
      <c r="AA621" s="8"/>
      <c r="AB621" s="8"/>
      <c r="AC621" s="8"/>
      <c r="AD621" s="8"/>
      <c r="AE621" s="8"/>
      <c r="AG621" s="36"/>
      <c r="AH621" s="36"/>
      <c r="AI621" s="9"/>
      <c r="AJ621" s="8"/>
      <c r="AK621" s="8"/>
      <c r="AL621" s="8"/>
      <c r="AM621" s="8"/>
      <c r="AN621" s="8"/>
      <c r="AO621" s="8"/>
      <c r="AP621" s="8"/>
      <c r="AQ621" s="8"/>
      <c r="AS621" s="36"/>
      <c r="AT621" s="36"/>
      <c r="AU621" s="9"/>
      <c r="AV621" s="8"/>
      <c r="AW621" s="8"/>
      <c r="AX621" s="8"/>
      <c r="AY621" s="8"/>
      <c r="AZ621" s="8"/>
      <c r="BA621" s="8"/>
      <c r="BB621" s="8"/>
      <c r="BC621" s="8"/>
      <c r="CW621" s="8">
        <v>0.21055327868852458</v>
      </c>
      <c r="CX621" s="36">
        <v>61.4</v>
      </c>
      <c r="CY621" s="36">
        <v>61.56295205700274</v>
      </c>
      <c r="CZ621" s="36">
        <v>60.869596464914522</v>
      </c>
      <c r="DA621" s="36">
        <v>16.366361294566186</v>
      </c>
      <c r="DB621" s="36">
        <f ca="1"/>
        <v>68.161188036087211</v>
      </c>
      <c r="DC621" s="36">
        <f ca="1"/>
        <v>62.903920536909126</v>
      </c>
      <c r="DD621" s="36">
        <v>56.461883493375403</v>
      </c>
      <c r="DE621" s="36">
        <f ca="1"/>
        <v>67.514554927743589</v>
      </c>
      <c r="DF621" s="36">
        <v>61.378920275251275</v>
      </c>
    </row>
    <row r="622" spans="1:110" x14ac:dyDescent="0.25">
      <c r="A622" s="45">
        <v>55.3</v>
      </c>
      <c r="B622" s="47" t="b">
        <v>1</v>
      </c>
      <c r="U622" s="36"/>
      <c r="V622" s="36"/>
      <c r="W622" s="9"/>
      <c r="X622" s="8"/>
      <c r="Y622" s="8"/>
      <c r="Z622" s="8"/>
      <c r="AA622" s="8"/>
      <c r="AB622" s="8"/>
      <c r="AC622" s="8"/>
      <c r="AD622" s="8"/>
      <c r="AE622" s="8"/>
      <c r="AG622" s="36"/>
      <c r="AH622" s="36"/>
      <c r="AI622" s="9"/>
      <c r="AJ622" s="8"/>
      <c r="AK622" s="8"/>
      <c r="AL622" s="8"/>
      <c r="AM622" s="8"/>
      <c r="AN622" s="8"/>
      <c r="AO622" s="8"/>
      <c r="AP622" s="8"/>
      <c r="AQ622" s="8"/>
      <c r="AS622" s="36"/>
      <c r="AT622" s="36"/>
      <c r="AU622" s="9"/>
      <c r="AV622" s="8"/>
      <c r="AW622" s="8"/>
      <c r="AX622" s="8"/>
      <c r="AY622" s="8"/>
      <c r="AZ622" s="8"/>
      <c r="BA622" s="8"/>
      <c r="BB622" s="8"/>
      <c r="BC622" s="8"/>
      <c r="CW622" s="8">
        <v>0.2108948087431694</v>
      </c>
      <c r="CX622" s="36">
        <v>61.4</v>
      </c>
      <c r="CY622" s="36">
        <v>61.574215439043265</v>
      </c>
      <c r="CZ622" s="36">
        <v>60.880183904288906</v>
      </c>
      <c r="DA622" s="36">
        <v>16.396315830599999</v>
      </c>
      <c r="DB622" s="36">
        <f ca="1"/>
        <v>68.175243621982077</v>
      </c>
      <c r="DC622" s="36">
        <f ca="1"/>
        <v>62.913613058642163</v>
      </c>
      <c r="DD622" s="36">
        <v>56.478271484306475</v>
      </c>
      <c r="DE622" s="36">
        <f ca="1"/>
        <v>67.52395620413634</v>
      </c>
      <c r="DF622" s="36">
        <v>61.392250929332874</v>
      </c>
    </row>
    <row r="623" spans="1:110" x14ac:dyDescent="0.25">
      <c r="A623" s="45">
        <v>54.1</v>
      </c>
      <c r="B623" s="47" t="b">
        <v>1</v>
      </c>
      <c r="U623" s="36"/>
      <c r="V623" s="36"/>
      <c r="W623" s="9"/>
      <c r="X623" s="8"/>
      <c r="Y623" s="8"/>
      <c r="Z623" s="8"/>
      <c r="AA623" s="8"/>
      <c r="AB623" s="8"/>
      <c r="AC623" s="8"/>
      <c r="AD623" s="8"/>
      <c r="AE623" s="8"/>
      <c r="AG623" s="36"/>
      <c r="AH623" s="36"/>
      <c r="AI623" s="9"/>
      <c r="AJ623" s="8"/>
      <c r="AK623" s="8"/>
      <c r="AL623" s="8"/>
      <c r="AM623" s="8"/>
      <c r="AN623" s="8"/>
      <c r="AO623" s="8"/>
      <c r="AP623" s="8"/>
      <c r="AQ623" s="8"/>
      <c r="AS623" s="36"/>
      <c r="AT623" s="36"/>
      <c r="AU623" s="9"/>
      <c r="AV623" s="8"/>
      <c r="AW623" s="8"/>
      <c r="AX623" s="8"/>
      <c r="AY623" s="8"/>
      <c r="AZ623" s="8"/>
      <c r="BA623" s="8"/>
      <c r="BB623" s="8"/>
      <c r="BC623" s="8"/>
      <c r="CW623" s="8">
        <v>0.2112363387978142</v>
      </c>
      <c r="CX623" s="36">
        <v>61.4</v>
      </c>
      <c r="CY623" s="36">
        <v>61.58546813051484</v>
      </c>
      <c r="CZ623" s="36">
        <v>60.890763133581338</v>
      </c>
      <c r="DA623" s="36">
        <v>16.426283333965827</v>
      </c>
      <c r="DB623" s="36">
        <f ca="1"/>
        <v>68.189282513437675</v>
      </c>
      <c r="DC623" s="36">
        <f ca="1"/>
        <v>62.92329738399313</v>
      </c>
      <c r="DD623" s="36">
        <v>56.494646210972881</v>
      </c>
      <c r="DE623" s="36">
        <f ca="1"/>
        <v>67.53334783864517</v>
      </c>
      <c r="DF623" s="36">
        <v>61.405569730783739</v>
      </c>
    </row>
    <row r="624" spans="1:110" x14ac:dyDescent="0.25">
      <c r="A624" s="45">
        <v>53.2</v>
      </c>
      <c r="B624" s="47" t="b">
        <v>1</v>
      </c>
      <c r="U624" s="36"/>
      <c r="V624" s="36"/>
      <c r="W624" s="9"/>
      <c r="X624" s="8"/>
      <c r="Y624" s="8"/>
      <c r="Z624" s="8"/>
      <c r="AA624" s="8"/>
      <c r="AB624" s="8"/>
      <c r="AC624" s="8"/>
      <c r="AD624" s="8"/>
      <c r="AE624" s="8"/>
      <c r="AG624" s="36"/>
      <c r="AH624" s="36"/>
      <c r="AI624" s="9"/>
      <c r="AJ624" s="8"/>
      <c r="AK624" s="8"/>
      <c r="AL624" s="8"/>
      <c r="AM624" s="8"/>
      <c r="AN624" s="8"/>
      <c r="AO624" s="8"/>
      <c r="AP624" s="8"/>
      <c r="AQ624" s="8"/>
      <c r="AS624" s="36"/>
      <c r="AT624" s="36"/>
      <c r="AU624" s="9"/>
      <c r="AV624" s="8"/>
      <c r="AW624" s="8"/>
      <c r="AX624" s="8"/>
      <c r="AY624" s="8"/>
      <c r="AZ624" s="8"/>
      <c r="BA624" s="8"/>
      <c r="BB624" s="8"/>
      <c r="BC624" s="8"/>
      <c r="CW624" s="8">
        <v>0.21157786885245902</v>
      </c>
      <c r="CX624" s="36">
        <v>61.4</v>
      </c>
      <c r="CY624" s="36">
        <v>61.596710167371079</v>
      </c>
      <c r="CZ624" s="36">
        <v>60.90133418168255</v>
      </c>
      <c r="DA624" s="36">
        <v>16.456263815895664</v>
      </c>
      <c r="DB624" s="36">
        <f ca="1"/>
        <v>68.203304764559405</v>
      </c>
      <c r="DC624" s="36">
        <f ca="1"/>
        <v>62.932973541091769</v>
      </c>
      <c r="DD624" s="36">
        <v>56.511007705530446</v>
      </c>
      <c r="DE624" s="36">
        <f ca="1"/>
        <v>67.542729861474427</v>
      </c>
      <c r="DF624" s="36">
        <v>61.418876714791431</v>
      </c>
    </row>
    <row r="625" spans="1:110" x14ac:dyDescent="0.25">
      <c r="A625" s="45">
        <v>52.6</v>
      </c>
      <c r="B625" s="47" t="b">
        <v>1</v>
      </c>
      <c r="U625" s="36"/>
      <c r="V625" s="36"/>
      <c r="W625" s="9"/>
      <c r="X625" s="8"/>
      <c r="Y625" s="8"/>
      <c r="Z625" s="8"/>
      <c r="AA625" s="8"/>
      <c r="AB625" s="8"/>
      <c r="AC625" s="8"/>
      <c r="AD625" s="8"/>
      <c r="AE625" s="8"/>
      <c r="AG625" s="36"/>
      <c r="AH625" s="36"/>
      <c r="AI625" s="9"/>
      <c r="AJ625" s="8"/>
      <c r="AK625" s="8"/>
      <c r="AL625" s="8"/>
      <c r="AM625" s="8"/>
      <c r="AN625" s="8"/>
      <c r="AO625" s="8"/>
      <c r="AP625" s="8"/>
      <c r="AQ625" s="8"/>
      <c r="AS625" s="36"/>
      <c r="AT625" s="36"/>
      <c r="AU625" s="9"/>
      <c r="AV625" s="8"/>
      <c r="AW625" s="8"/>
      <c r="AX625" s="8"/>
      <c r="AY625" s="8"/>
      <c r="AZ625" s="8"/>
      <c r="BA625" s="8"/>
      <c r="BB625" s="8"/>
      <c r="BC625" s="8"/>
      <c r="CW625" s="8">
        <v>0.21191939890710382</v>
      </c>
      <c r="CX625" s="36">
        <v>61.4</v>
      </c>
      <c r="CY625" s="36">
        <v>61.607941585404141</v>
      </c>
      <c r="CZ625" s="36">
        <v>60.911897077358333</v>
      </c>
      <c r="DA625" s="36">
        <v>16.486257287636104</v>
      </c>
      <c r="DB625" s="36">
        <f ca="1"/>
        <v>68.217310429203764</v>
      </c>
      <c r="DC625" s="36">
        <f ca="1"/>
        <v>62.942641557944171</v>
      </c>
      <c r="DD625" s="36">
        <v>56.527356000005284</v>
      </c>
      <c r="DE625" s="36">
        <f ca="1"/>
        <v>67.552102302693399</v>
      </c>
      <c r="DF625" s="36">
        <v>61.43217191639247</v>
      </c>
    </row>
    <row r="626" spans="1:110" x14ac:dyDescent="0.25">
      <c r="A626" s="45">
        <v>52.7</v>
      </c>
      <c r="B626" s="47" t="b">
        <v>1</v>
      </c>
      <c r="U626" s="36"/>
      <c r="V626" s="36"/>
      <c r="W626" s="9"/>
      <c r="X626" s="8"/>
      <c r="Y626" s="8"/>
      <c r="Z626" s="8"/>
      <c r="AA626" s="8"/>
      <c r="AB626" s="8"/>
      <c r="AC626" s="8"/>
      <c r="AD626" s="8"/>
      <c r="AE626" s="8"/>
      <c r="AG626" s="36"/>
      <c r="AH626" s="36"/>
      <c r="AI626" s="9"/>
      <c r="AJ626" s="8"/>
      <c r="AK626" s="8"/>
      <c r="AL626" s="8"/>
      <c r="AM626" s="8"/>
      <c r="AN626" s="8"/>
      <c r="AO626" s="8"/>
      <c r="AP626" s="8"/>
      <c r="AQ626" s="8"/>
      <c r="AS626" s="36"/>
      <c r="AT626" s="36"/>
      <c r="AU626" s="9"/>
      <c r="AV626" s="8"/>
      <c r="AW626" s="8"/>
      <c r="AX626" s="8"/>
      <c r="AY626" s="8"/>
      <c r="AZ626" s="8"/>
      <c r="BA626" s="8"/>
      <c r="BB626" s="8"/>
      <c r="BC626" s="8"/>
      <c r="CW626" s="8">
        <v>0.21226092896174864</v>
      </c>
      <c r="CX626" s="36">
        <v>61.4</v>
      </c>
      <c r="CY626" s="36">
        <v>61.619162420245864</v>
      </c>
      <c r="CZ626" s="36">
        <v>60.92245184925013</v>
      </c>
      <c r="DA626" s="36">
        <v>16.516263760448371</v>
      </c>
      <c r="DB626" s="36">
        <f ca="1"/>
        <v>68.231299560979878</v>
      </c>
      <c r="DC626" s="36">
        <f ca="1"/>
        <v>62.952301462433553</v>
      </c>
      <c r="DD626" s="36">
        <v>56.543691126294512</v>
      </c>
      <c r="DE626" s="36">
        <f ca="1"/>
        <v>67.561465192237108</v>
      </c>
      <c r="DF626" s="36">
        <v>61.445455370473198</v>
      </c>
    </row>
    <row r="627" spans="1:110" x14ac:dyDescent="0.25">
      <c r="A627" s="45">
        <v>52.9</v>
      </c>
      <c r="B627" s="47" t="b">
        <v>1</v>
      </c>
      <c r="U627" s="36"/>
      <c r="V627" s="36"/>
      <c r="W627" s="9"/>
      <c r="X627" s="8"/>
      <c r="Y627" s="8"/>
      <c r="Z627" s="8"/>
      <c r="AA627" s="8"/>
      <c r="AB627" s="8"/>
      <c r="AC627" s="8"/>
      <c r="AD627" s="8"/>
      <c r="AE627" s="8"/>
      <c r="AG627" s="36"/>
      <c r="AH627" s="36"/>
      <c r="AI627" s="9"/>
      <c r="AJ627" s="8"/>
      <c r="AK627" s="8"/>
      <c r="AL627" s="8"/>
      <c r="AM627" s="8"/>
      <c r="AN627" s="8"/>
      <c r="AO627" s="8"/>
      <c r="AP627" s="8"/>
      <c r="AQ627" s="8"/>
      <c r="AS627" s="36"/>
      <c r="AT627" s="36"/>
      <c r="AU627" s="9"/>
      <c r="AV627" s="8"/>
      <c r="AW627" s="8"/>
      <c r="AX627" s="8"/>
      <c r="AY627" s="8"/>
      <c r="AZ627" s="8"/>
      <c r="BA627" s="8"/>
      <c r="BB627" s="8"/>
      <c r="BC627" s="8"/>
      <c r="CW627" s="8">
        <v>0.21260245901639344</v>
      </c>
      <c r="CX627" s="36">
        <v>61.5</v>
      </c>
      <c r="CY627" s="36">
        <v>61.630372707368679</v>
      </c>
      <c r="CZ627" s="36">
        <v>60.932998525875647</v>
      </c>
      <c r="DA627" s="36">
        <v>16.546283245608308</v>
      </c>
      <c r="DB627" s="36">
        <f ca="1"/>
        <v>68.24527221325107</v>
      </c>
      <c r="DC627" s="36">
        <f ca="1"/>
        <v>62.961953282320991</v>
      </c>
      <c r="DD627" s="36">
        <v>56.560013116166999</v>
      </c>
      <c r="DE627" s="36">
        <f ca="1"/>
        <v>67.570818559907238</v>
      </c>
      <c r="DF627" s="36">
        <v>61.458727111770756</v>
      </c>
    </row>
    <row r="628" spans="1:110" x14ac:dyDescent="0.25">
      <c r="A628" s="45" t="str">
        <v/>
      </c>
      <c r="B628" s="47" t="b">
        <v>0</v>
      </c>
      <c r="U628" s="36"/>
      <c r="V628" s="36"/>
      <c r="W628" s="9"/>
      <c r="X628" s="8"/>
      <c r="Y628" s="8"/>
      <c r="Z628" s="8"/>
      <c r="AA628" s="8"/>
      <c r="AB628" s="8"/>
      <c r="AC628" s="8"/>
      <c r="AD628" s="8"/>
      <c r="AE628" s="8"/>
      <c r="AG628" s="36"/>
      <c r="AH628" s="36"/>
      <c r="AI628" s="9"/>
      <c r="AJ628" s="8"/>
      <c r="AK628" s="8"/>
      <c r="AL628" s="8"/>
      <c r="AM628" s="8"/>
      <c r="AN628" s="8"/>
      <c r="AO628" s="8"/>
      <c r="AP628" s="8"/>
      <c r="AQ628" s="8"/>
      <c r="AS628" s="36"/>
      <c r="AT628" s="36"/>
      <c r="AU628" s="9"/>
      <c r="AV628" s="8"/>
      <c r="AW628" s="8"/>
      <c r="AX628" s="8"/>
      <c r="AY628" s="8"/>
      <c r="AZ628" s="8"/>
      <c r="BA628" s="8"/>
      <c r="BB628" s="8"/>
      <c r="BC628" s="8"/>
      <c r="CW628" s="8">
        <v>0.21294398907103826</v>
      </c>
      <c r="CX628" s="36">
        <v>61.5</v>
      </c>
      <c r="CY628" s="36">
        <v>61.641572482086687</v>
      </c>
      <c r="CZ628" s="36">
        <v>60.943537135630052</v>
      </c>
      <c r="DA628" s="36">
        <v>16.576315754406473</v>
      </c>
      <c r="DB628" s="36">
        <f ca="1"/>
        <v>68.259228439136436</v>
      </c>
      <c r="DC628" s="36">
        <f ca="1"/>
        <v>62.971597045246234</v>
      </c>
      <c r="DD628" s="36">
        <v>56.576322001264082</v>
      </c>
      <c r="DE628" s="36">
        <f ca="1"/>
        <v>67.580162435372856</v>
      </c>
      <c r="DF628" s="36">
        <v>61.471987174873902</v>
      </c>
    </row>
    <row r="629" spans="1:110" x14ac:dyDescent="0.25">
      <c r="A629" s="45">
        <v>79.599999999999994</v>
      </c>
      <c r="B629" s="47" t="b">
        <v>1</v>
      </c>
      <c r="U629" s="36"/>
      <c r="V629" s="36"/>
      <c r="W629" s="9"/>
      <c r="X629" s="8"/>
      <c r="Y629" s="8"/>
      <c r="Z629" s="8"/>
      <c r="AA629" s="8"/>
      <c r="AB629" s="8"/>
      <c r="AC629" s="8"/>
      <c r="AD629" s="8"/>
      <c r="AE629" s="8"/>
      <c r="AG629" s="36"/>
      <c r="AH629" s="36"/>
      <c r="AI629" s="9"/>
      <c r="AJ629" s="8"/>
      <c r="AK629" s="8"/>
      <c r="AL629" s="8"/>
      <c r="AM629" s="8"/>
      <c r="AN629" s="8"/>
      <c r="AO629" s="8"/>
      <c r="AP629" s="8"/>
      <c r="AQ629" s="8"/>
      <c r="AS629" s="36"/>
      <c r="AT629" s="36"/>
      <c r="AU629" s="9"/>
      <c r="AV629" s="8"/>
      <c r="AW629" s="8"/>
      <c r="AX629" s="8"/>
      <c r="AY629" s="8"/>
      <c r="AZ629" s="8"/>
      <c r="BA629" s="8"/>
      <c r="BB629" s="8"/>
      <c r="BC629" s="8"/>
      <c r="CW629" s="8">
        <v>0.21328551912568305</v>
      </c>
      <c r="CX629" s="36">
        <v>61.5</v>
      </c>
      <c r="CY629" s="36">
        <v>61.652761779556577</v>
      </c>
      <c r="CZ629" s="36">
        <v>60.95406770678624</v>
      </c>
      <c r="DA629" s="36">
        <v>16.606361298148098</v>
      </c>
      <c r="DB629" s="36">
        <f ca="1"/>
        <v>68.273168291512263</v>
      </c>
      <c r="DC629" s="36">
        <f ca="1"/>
        <v>62.981232778728447</v>
      </c>
      <c r="DD629" s="36">
        <v>56.592617813100276</v>
      </c>
      <c r="DE629" s="36">
        <f ca="1"/>
        <v>67.589496848171308</v>
      </c>
      <c r="DF629" s="36">
        <v>61.485235594223937</v>
      </c>
    </row>
    <row r="630" spans="1:110" x14ac:dyDescent="0.25">
      <c r="A630" s="45">
        <v>79.5</v>
      </c>
      <c r="B630" s="47" t="b">
        <v>1</v>
      </c>
      <c r="U630" s="36"/>
      <c r="V630" s="36"/>
      <c r="W630" s="9"/>
      <c r="X630" s="8"/>
      <c r="Y630" s="8"/>
      <c r="Z630" s="8"/>
      <c r="AA630" s="8"/>
      <c r="AB630" s="8"/>
      <c r="AC630" s="8"/>
      <c r="AD630" s="8"/>
      <c r="AE630" s="8"/>
      <c r="AG630" s="36"/>
      <c r="AH630" s="36"/>
      <c r="AI630" s="9"/>
      <c r="AJ630" s="8"/>
      <c r="AK630" s="8"/>
      <c r="AL630" s="8"/>
      <c r="AM630" s="8"/>
      <c r="AN630" s="8"/>
      <c r="AO630" s="8"/>
      <c r="AP630" s="8"/>
      <c r="AQ630" s="8"/>
      <c r="AS630" s="36"/>
      <c r="AT630" s="36"/>
      <c r="AU630" s="9"/>
      <c r="AV630" s="8"/>
      <c r="AW630" s="8"/>
      <c r="AX630" s="8"/>
      <c r="AY630" s="8"/>
      <c r="AZ630" s="8"/>
      <c r="BA630" s="8"/>
      <c r="BB630" s="8"/>
      <c r="BC630" s="8"/>
      <c r="CW630" s="8">
        <v>0.21362704918032788</v>
      </c>
      <c r="CX630" s="36">
        <v>61.5</v>
      </c>
      <c r="CY630" s="36">
        <v>61.663940634778669</v>
      </c>
      <c r="CZ630" s="36">
        <v>60.964590267495915</v>
      </c>
      <c r="DA630" s="36">
        <v>16.636419888153149</v>
      </c>
      <c r="DB630" s="36">
        <f ca="1"/>
        <v>68.287091823013682</v>
      </c>
      <c r="DC630" s="36">
        <f ca="1"/>
        <v>62.99086051016689</v>
      </c>
      <c r="DD630" s="36">
        <v>56.608900583063985</v>
      </c>
      <c r="DE630" s="36">
        <f ca="1"/>
        <v>67.59882182770896</v>
      </c>
      <c r="DF630" s="36">
        <v>61.498472404115589</v>
      </c>
    </row>
    <row r="631" spans="1:110" x14ac:dyDescent="0.25">
      <c r="A631" s="45">
        <v>79.400000000000006</v>
      </c>
      <c r="B631" s="47" t="b">
        <v>1</v>
      </c>
      <c r="U631" s="36"/>
      <c r="V631" s="36"/>
      <c r="W631" s="9"/>
      <c r="X631" s="8"/>
      <c r="Y631" s="8"/>
      <c r="Z631" s="8"/>
      <c r="AA631" s="8"/>
      <c r="AB631" s="8"/>
      <c r="AC631" s="8"/>
      <c r="AD631" s="8"/>
      <c r="AE631" s="8"/>
      <c r="AG631" s="36"/>
      <c r="AH631" s="36"/>
      <c r="AI631" s="9"/>
      <c r="AJ631" s="8"/>
      <c r="AK631" s="8"/>
      <c r="AL631" s="8"/>
      <c r="AM631" s="8"/>
      <c r="AN631" s="8"/>
      <c r="AO631" s="8"/>
      <c r="AP631" s="8"/>
      <c r="AQ631" s="8"/>
      <c r="AS631" s="36"/>
      <c r="AT631" s="36"/>
      <c r="AU631" s="9"/>
      <c r="AV631" s="8"/>
      <c r="AW631" s="8"/>
      <c r="AX631" s="8"/>
      <c r="AY631" s="8"/>
      <c r="AZ631" s="8"/>
      <c r="BA631" s="8"/>
      <c r="BB631" s="8"/>
      <c r="BC631" s="8"/>
      <c r="CW631" s="8">
        <v>0.21396857923497267</v>
      </c>
      <c r="CX631" s="36">
        <v>61.6</v>
      </c>
      <c r="CY631" s="36">
        <v>61.675109082597849</v>
      </c>
      <c r="CZ631" s="36">
        <v>60.97510484579032</v>
      </c>
      <c r="DA631" s="36">
        <v>16.666491535756371</v>
      </c>
      <c r="DB631" s="36">
        <f ca="1"/>
        <v>68.300999086036114</v>
      </c>
      <c r="DC631" s="36">
        <f ca="1"/>
        <v>63.000480266841755</v>
      </c>
      <c r="DD631" s="36">
        <v>56.625170342418215</v>
      </c>
      <c r="DE631" s="36">
        <f ca="1"/>
        <v>67.608137403262049</v>
      </c>
      <c r="DF631" s="36">
        <v>61.511697638697861</v>
      </c>
    </row>
    <row r="632" spans="1:110" x14ac:dyDescent="0.25">
      <c r="A632" s="45">
        <v>79.2</v>
      </c>
      <c r="B632" s="47" t="b">
        <v>1</v>
      </c>
      <c r="U632" s="36"/>
      <c r="V632" s="36"/>
      <c r="W632" s="9"/>
      <c r="X632" s="8"/>
      <c r="Y632" s="8"/>
      <c r="Z632" s="8"/>
      <c r="AA632" s="8"/>
      <c r="AB632" s="8"/>
      <c r="AC632" s="8"/>
      <c r="AD632" s="8"/>
      <c r="AE632" s="8"/>
      <c r="AG632" s="36"/>
      <c r="AH632" s="36"/>
      <c r="AI632" s="9"/>
      <c r="AJ632" s="8"/>
      <c r="AK632" s="8"/>
      <c r="AL632" s="8"/>
      <c r="AM632" s="8"/>
      <c r="AN632" s="8"/>
      <c r="AO632" s="8"/>
      <c r="AP632" s="8"/>
      <c r="AQ632" s="8"/>
      <c r="AS632" s="36"/>
      <c r="AT632" s="36"/>
      <c r="AU632" s="9"/>
      <c r="AV632" s="8"/>
      <c r="AW632" s="8"/>
      <c r="AX632" s="8"/>
      <c r="AY632" s="8"/>
      <c r="AZ632" s="8"/>
      <c r="BA632" s="8"/>
      <c r="BB632" s="8"/>
      <c r="BC632" s="8"/>
      <c r="CW632" s="8">
        <v>0.2143101092896175</v>
      </c>
      <c r="CX632" s="36">
        <v>61.6</v>
      </c>
      <c r="CY632" s="36">
        <v>61.686267157704549</v>
      </c>
      <c r="CZ632" s="36">
        <v>60.985611469580874</v>
      </c>
      <c r="DA632" s="36">
        <v>16.696576252307231</v>
      </c>
      <c r="DB632" s="36">
        <f ca="1"/>
        <v>68.314890132736721</v>
      </c>
      <c r="DC632" s="36">
        <f ca="1"/>
        <v>63.010092075914876</v>
      </c>
      <c r="DD632" s="36">
        <v>56.641427122301266</v>
      </c>
      <c r="DE632" s="36">
        <f ca="1"/>
        <v>67.617443603977449</v>
      </c>
      <c r="DF632" s="36">
        <v>61.52491133197492</v>
      </c>
    </row>
    <row r="633" spans="1:110" x14ac:dyDescent="0.25">
      <c r="A633" s="45">
        <v>79</v>
      </c>
      <c r="B633" s="47" t="b">
        <v>1</v>
      </c>
      <c r="U633" s="36"/>
      <c r="V633" s="36"/>
      <c r="W633" s="9"/>
      <c r="X633" s="8"/>
      <c r="Y633" s="8"/>
      <c r="Z633" s="8"/>
      <c r="AA633" s="8"/>
      <c r="AB633" s="8"/>
      <c r="AC633" s="8"/>
      <c r="AD633" s="8"/>
      <c r="AE633" s="8"/>
      <c r="AG633" s="36"/>
      <c r="AH633" s="36"/>
      <c r="AI633" s="9"/>
      <c r="AJ633" s="8"/>
      <c r="AK633" s="8"/>
      <c r="AL633" s="8"/>
      <c r="AM633" s="8"/>
      <c r="AN633" s="8"/>
      <c r="AO633" s="8"/>
      <c r="AP633" s="8"/>
      <c r="AQ633" s="8"/>
      <c r="AS633" s="36"/>
      <c r="AT633" s="36"/>
      <c r="AU633" s="9"/>
      <c r="AV633" s="8"/>
      <c r="AW633" s="8"/>
      <c r="AX633" s="8"/>
      <c r="AY633" s="8"/>
      <c r="AZ633" s="8"/>
      <c r="BA633" s="8"/>
      <c r="BB633" s="8"/>
      <c r="BC633" s="8"/>
      <c r="CW633" s="8">
        <v>0.21465163934426229</v>
      </c>
      <c r="CX633" s="36">
        <v>61.6</v>
      </c>
      <c r="CY633" s="36">
        <v>61.697414894635727</v>
      </c>
      <c r="CZ633" s="36">
        <v>60.996110166659868</v>
      </c>
      <c r="DA633" s="36">
        <v>16.726674049170061</v>
      </c>
      <c r="DB633" s="36">
        <f ca="1"/>
        <v>68.32876501503597</v>
      </c>
      <c r="DC633" s="36">
        <f ca="1"/>
        <v>63.019695964430419</v>
      </c>
      <c r="DD633" s="36">
        <v>56.657670953727425</v>
      </c>
      <c r="DE633" s="36">
        <f ca="1"/>
        <v>67.626740458873485</v>
      </c>
      <c r="DF633" s="36">
        <v>61.538113517806941</v>
      </c>
    </row>
    <row r="634" spans="1:110" x14ac:dyDescent="0.25">
      <c r="A634" s="45">
        <v>78.099999999999994</v>
      </c>
      <c r="B634" s="47" t="b">
        <v>1</v>
      </c>
      <c r="U634" s="36"/>
      <c r="V634" s="36"/>
      <c r="W634" s="9"/>
      <c r="X634" s="8"/>
      <c r="Y634" s="8"/>
      <c r="Z634" s="8"/>
      <c r="AA634" s="8"/>
      <c r="AB634" s="8"/>
      <c r="AC634" s="8"/>
      <c r="AD634" s="8"/>
      <c r="AE634" s="8"/>
      <c r="AG634" s="36"/>
      <c r="AH634" s="36"/>
      <c r="AI634" s="9"/>
      <c r="AJ634" s="8"/>
      <c r="AK634" s="8"/>
      <c r="AL634" s="8"/>
      <c r="AM634" s="8"/>
      <c r="AN634" s="8"/>
      <c r="AO634" s="8"/>
      <c r="AP634" s="8"/>
      <c r="AQ634" s="8"/>
      <c r="AS634" s="36"/>
      <c r="AT634" s="36"/>
      <c r="AU634" s="9"/>
      <c r="AV634" s="8"/>
      <c r="AW634" s="8"/>
      <c r="AX634" s="8"/>
      <c r="AY634" s="8"/>
      <c r="AZ634" s="8"/>
      <c r="BA634" s="8"/>
      <c r="BB634" s="8"/>
      <c r="BC634" s="8"/>
      <c r="CW634" s="8">
        <v>0.21499316939890711</v>
      </c>
      <c r="CX634" s="36">
        <v>61.6</v>
      </c>
      <c r="CY634" s="36">
        <v>61.708552327775777</v>
      </c>
      <c r="CZ634" s="36">
        <v>61.006600964701335</v>
      </c>
      <c r="DA634" s="36">
        <v>16.756784937723964</v>
      </c>
      <c r="DB634" s="36">
        <f ca="1"/>
        <v>68.342623784619036</v>
      </c>
      <c r="DC634" s="36">
        <f ca="1"/>
        <v>63.029291959315664</v>
      </c>
      <c r="DD634" s="36">
        <v>56.673901867587674</v>
      </c>
      <c r="DE634" s="36">
        <f ca="1"/>
        <v>67.636027996840724</v>
      </c>
      <c r="DF634" s="36">
        <v>61.551304229910976</v>
      </c>
    </row>
    <row r="635" spans="1:110" x14ac:dyDescent="0.25">
      <c r="A635" s="45">
        <v>79.2</v>
      </c>
      <c r="B635" s="47" t="b">
        <v>1</v>
      </c>
      <c r="U635" s="36"/>
      <c r="V635" s="36"/>
      <c r="W635" s="9"/>
      <c r="X635" s="8"/>
      <c r="Y635" s="8"/>
      <c r="Z635" s="8"/>
      <c r="AA635" s="8"/>
      <c r="AB635" s="8"/>
      <c r="AC635" s="8"/>
      <c r="AD635" s="8"/>
      <c r="AE635" s="8"/>
      <c r="AG635" s="36"/>
      <c r="AH635" s="36"/>
      <c r="AI635" s="9"/>
      <c r="AJ635" s="8"/>
      <c r="AK635" s="8"/>
      <c r="AL635" s="8"/>
      <c r="AM635" s="8"/>
      <c r="AN635" s="8"/>
      <c r="AO635" s="8"/>
      <c r="AP635" s="8"/>
      <c r="AQ635" s="8"/>
      <c r="AS635" s="36"/>
      <c r="AT635" s="36"/>
      <c r="AU635" s="9"/>
      <c r="AV635" s="8"/>
      <c r="AW635" s="8"/>
      <c r="AX635" s="8"/>
      <c r="AY635" s="8"/>
      <c r="AZ635" s="8"/>
      <c r="BA635" s="8"/>
      <c r="BB635" s="8"/>
      <c r="BC635" s="8"/>
      <c r="CW635" s="8">
        <v>0.21533469945355191</v>
      </c>
      <c r="CX635" s="36">
        <v>61.7</v>
      </c>
      <c r="CY635" s="36">
        <v>61.719679491357525</v>
      </c>
      <c r="CZ635" s="36">
        <v>61.017083891261869</v>
      </c>
      <c r="DA635" s="36">
        <v>16.786908929362948</v>
      </c>
      <c r="DB635" s="36">
        <f ca="1"/>
        <v>68.356466492937315</v>
      </c>
      <c r="DC635" s="36">
        <f ca="1"/>
        <v>63.038880087381685</v>
      </c>
      <c r="DD635" s="36">
        <v>56.690119894650365</v>
      </c>
      <c r="DE635" s="36">
        <f ca="1"/>
        <v>67.645306246642704</v>
      </c>
      <c r="DF635" s="36">
        <v>61.56448350186178</v>
      </c>
    </row>
    <row r="636" spans="1:110" x14ac:dyDescent="0.25">
      <c r="A636" s="45">
        <v>78.900000000000006</v>
      </c>
      <c r="B636" s="47" t="b">
        <v>1</v>
      </c>
      <c r="U636" s="36"/>
      <c r="V636" s="36"/>
      <c r="W636" s="9"/>
      <c r="X636" s="8"/>
      <c r="Y636" s="8"/>
      <c r="Z636" s="8"/>
      <c r="AA636" s="8"/>
      <c r="AB636" s="8"/>
      <c r="AC636" s="8"/>
      <c r="AD636" s="8"/>
      <c r="AE636" s="8"/>
      <c r="AG636" s="36"/>
      <c r="AH636" s="36"/>
      <c r="AI636" s="9"/>
      <c r="AJ636" s="8"/>
      <c r="AK636" s="8"/>
      <c r="AL636" s="8"/>
      <c r="AM636" s="8"/>
      <c r="AN636" s="8"/>
      <c r="AO636" s="8"/>
      <c r="AP636" s="8"/>
      <c r="AQ636" s="8"/>
      <c r="AS636" s="36"/>
      <c r="AT636" s="36"/>
      <c r="AU636" s="9"/>
      <c r="AV636" s="8"/>
      <c r="AW636" s="8"/>
      <c r="AX636" s="8"/>
      <c r="AY636" s="8"/>
      <c r="AZ636" s="8"/>
      <c r="BA636" s="8"/>
      <c r="BB636" s="8"/>
      <c r="BC636" s="8"/>
      <c r="CW636" s="8">
        <v>0.21567622950819673</v>
      </c>
      <c r="CX636" s="36">
        <v>61.7</v>
      </c>
      <c r="CY636" s="36">
        <v>61.730796419463111</v>
      </c>
      <c r="CZ636" s="36">
        <v>61.027558973781012</v>
      </c>
      <c r="DA636" s="36">
        <v>16.817046035495881</v>
      </c>
      <c r="DB636" s="36">
        <f ca="1"/>
        <v>68.370293191209825</v>
      </c>
      <c r="DC636" s="36">
        <f ca="1"/>
        <v>63.04846037532409</v>
      </c>
      <c r="DD636" s="36">
        <v>56.70632506556187</v>
      </c>
      <c r="DE636" s="36">
        <f ca="1"/>
        <v>67.654575236916756</v>
      </c>
      <c r="DF636" s="36">
        <v>61.57765136709267</v>
      </c>
    </row>
    <row r="637" spans="1:110" x14ac:dyDescent="0.25">
      <c r="A637" s="45">
        <v>78.900000000000006</v>
      </c>
      <c r="B637" s="47" t="b">
        <v>1</v>
      </c>
      <c r="U637" s="36"/>
      <c r="V637" s="36"/>
      <c r="W637" s="9"/>
      <c r="X637" s="8"/>
      <c r="Y637" s="8"/>
      <c r="Z637" s="8"/>
      <c r="AA637" s="8"/>
      <c r="AB637" s="8"/>
      <c r="AC637" s="8"/>
      <c r="AD637" s="8"/>
      <c r="AE637" s="8"/>
      <c r="AG637" s="36"/>
      <c r="AH637" s="36"/>
      <c r="AI637" s="9"/>
      <c r="AJ637" s="8"/>
      <c r="AK637" s="8"/>
      <c r="AL637" s="8"/>
      <c r="AM637" s="8"/>
      <c r="AN637" s="8"/>
      <c r="AO637" s="8"/>
      <c r="AP637" s="8"/>
      <c r="AQ637" s="8"/>
      <c r="AS637" s="36"/>
      <c r="AT637" s="36"/>
      <c r="AU637" s="9"/>
      <c r="AV637" s="8"/>
      <c r="AW637" s="8"/>
      <c r="AX637" s="8"/>
      <c r="AY637" s="8"/>
      <c r="AZ637" s="8"/>
      <c r="BA637" s="8"/>
      <c r="BB637" s="8"/>
      <c r="BC637" s="8"/>
      <c r="CW637" s="8">
        <v>0.21601775956284153</v>
      </c>
      <c r="CX637" s="36">
        <v>61.7</v>
      </c>
      <c r="CY637" s="36">
        <v>61.741903146024967</v>
      </c>
      <c r="CZ637" s="36">
        <v>61.038026239582209</v>
      </c>
      <c r="DA637" s="36">
        <v>16.847196267546529</v>
      </c>
      <c r="DB637" s="36">
        <f ca="1"/>
        <v>68.384103930424658</v>
      </c>
      <c r="DC637" s="36">
        <f ca="1"/>
        <v>63.05803284972373</v>
      </c>
      <c r="DD637" s="36">
        <v>56.722517410847317</v>
      </c>
      <c r="DE637" s="36">
        <f ca="1"/>
        <v>67.663834996174742</v>
      </c>
      <c r="DF637" s="36">
        <v>61.590807858896383</v>
      </c>
    </row>
    <row r="638" spans="1:110" x14ac:dyDescent="0.25">
      <c r="A638" s="45">
        <v>78</v>
      </c>
      <c r="B638" s="47" t="b">
        <v>1</v>
      </c>
      <c r="U638" s="36"/>
      <c r="V638" s="36"/>
      <c r="W638" s="9"/>
      <c r="X638" s="8"/>
      <c r="Y638" s="8"/>
      <c r="Z638" s="8"/>
      <c r="AA638" s="8"/>
      <c r="AB638" s="8"/>
      <c r="AC638" s="8"/>
      <c r="AD638" s="8"/>
      <c r="AE638" s="8"/>
      <c r="AG638" s="36"/>
      <c r="AH638" s="36"/>
      <c r="AI638" s="9"/>
      <c r="AJ638" s="8"/>
      <c r="AK638" s="8"/>
      <c r="AL638" s="8"/>
      <c r="AM638" s="8"/>
      <c r="AN638" s="8"/>
      <c r="AO638" s="8"/>
      <c r="AP638" s="8"/>
      <c r="AQ638" s="8"/>
      <c r="AS638" s="36"/>
      <c r="AT638" s="36"/>
      <c r="AU638" s="9"/>
      <c r="AV638" s="8"/>
      <c r="AW638" s="8"/>
      <c r="AX638" s="8"/>
      <c r="AY638" s="8"/>
      <c r="AZ638" s="8"/>
      <c r="BA638" s="8"/>
      <c r="BB638" s="8"/>
      <c r="BC638" s="8"/>
      <c r="CW638" s="8">
        <v>0.21635928961748635</v>
      </c>
      <c r="CX638" s="36">
        <v>61.7</v>
      </c>
      <c r="CY638" s="36">
        <v>61.752999704826742</v>
      </c>
      <c r="CZ638" s="36">
        <v>61.048485715873632</v>
      </c>
      <c r="DA638" s="36">
        <v>16.877359636953614</v>
      </c>
      <c r="DB638" s="36">
        <f ca="1"/>
        <v>68.397898761340429</v>
      </c>
      <c r="DC638" s="36">
        <f ca="1"/>
        <v>63.067597537047369</v>
      </c>
      <c r="DD638" s="36">
        <v>56.738696960911213</v>
      </c>
      <c r="DE638" s="36">
        <f ca="1"/>
        <v>67.673085552803869</v>
      </c>
      <c r="DF638" s="36">
        <v>61.603953010425812</v>
      </c>
    </row>
    <row r="639" spans="1:110" x14ac:dyDescent="0.25">
      <c r="A639" s="45">
        <v>78.599999999999994</v>
      </c>
      <c r="B639" s="47" t="b">
        <v>1</v>
      </c>
      <c r="U639" s="36"/>
      <c r="V639" s="36"/>
      <c r="W639" s="9"/>
      <c r="X639" s="8"/>
      <c r="Y639" s="8"/>
      <c r="Z639" s="8"/>
      <c r="AA639" s="8"/>
      <c r="AB639" s="8"/>
      <c r="AC639" s="8"/>
      <c r="AD639" s="8"/>
      <c r="AE639" s="8"/>
      <c r="AG639" s="36"/>
      <c r="AH639" s="36"/>
      <c r="AI639" s="9"/>
      <c r="AJ639" s="8"/>
      <c r="AK639" s="8"/>
      <c r="AL639" s="8"/>
      <c r="AM639" s="8"/>
      <c r="AN639" s="8"/>
      <c r="AO639" s="8"/>
      <c r="AP639" s="8"/>
      <c r="AQ639" s="8"/>
      <c r="AS639" s="36"/>
      <c r="AT639" s="36"/>
      <c r="AU639" s="9"/>
      <c r="AV639" s="8"/>
      <c r="AW639" s="8"/>
      <c r="AX639" s="8"/>
      <c r="AY639" s="8"/>
      <c r="AZ639" s="8"/>
      <c r="BA639" s="8"/>
      <c r="BB639" s="8"/>
      <c r="BC639" s="8"/>
      <c r="CW639" s="8">
        <v>0.21670081967213115</v>
      </c>
      <c r="CX639" s="36">
        <v>61.8</v>
      </c>
      <c r="CY639" s="36">
        <v>61.764086129504172</v>
      </c>
      <c r="CZ639" s="36">
        <v>61.058937429748497</v>
      </c>
      <c r="DA639" s="36">
        <v>16.907536155170785</v>
      </c>
      <c r="DB639" s="36">
        <f ca="1"/>
        <v>68.411677734487654</v>
      </c>
      <c r="DC639" s="36">
        <f ca="1"/>
        <v>63.077154463648462</v>
      </c>
      <c r="DD639" s="36">
        <v>56.754863746038133</v>
      </c>
      <c r="DE639" s="36">
        <f ca="1"/>
        <v>67.682326935067366</v>
      </c>
      <c r="DF639" s="36">
        <v>61.617086854694961</v>
      </c>
    </row>
    <row r="640" spans="1:110" x14ac:dyDescent="0.25">
      <c r="A640" s="45">
        <v>77.7</v>
      </c>
      <c r="B640" s="47" t="b">
        <v>1</v>
      </c>
      <c r="U640" s="36"/>
      <c r="V640" s="36"/>
      <c r="W640" s="9"/>
      <c r="X640" s="8"/>
      <c r="Y640" s="8"/>
      <c r="Z640" s="8"/>
      <c r="AA640" s="8"/>
      <c r="AB640" s="8"/>
      <c r="AC640" s="8"/>
      <c r="AD640" s="8"/>
      <c r="AE640" s="8"/>
      <c r="AG640" s="36"/>
      <c r="AH640" s="36"/>
      <c r="AI640" s="9"/>
      <c r="AJ640" s="8"/>
      <c r="AK640" s="8"/>
      <c r="AL640" s="8"/>
      <c r="AM640" s="8"/>
      <c r="AN640" s="8"/>
      <c r="AO640" s="8"/>
      <c r="AP640" s="8"/>
      <c r="AQ640" s="8"/>
      <c r="AS640" s="36"/>
      <c r="AT640" s="36"/>
      <c r="AU640" s="9"/>
      <c r="AV640" s="8"/>
      <c r="AW640" s="8"/>
      <c r="AX640" s="8"/>
      <c r="AY640" s="8"/>
      <c r="AZ640" s="8"/>
      <c r="BA640" s="8"/>
      <c r="BB640" s="8"/>
      <c r="BC640" s="8"/>
      <c r="CW640" s="8">
        <v>0.21704234972677597</v>
      </c>
      <c r="CX640" s="36">
        <v>61.8</v>
      </c>
      <c r="CY640" s="36">
        <v>61.775162453546002</v>
      </c>
      <c r="CZ640" s="36">
        <v>61.069381408186139</v>
      </c>
      <c r="DA640" s="36">
        <v>16.937725833666708</v>
      </c>
      <c r="DB640" s="36">
        <f ca="1"/>
        <v>68.425440900170187</v>
      </c>
      <c r="DC640" s="36">
        <f ca="1"/>
        <v>63.086703655767735</v>
      </c>
      <c r="DD640" s="36">
        <v>56.771017796393366</v>
      </c>
      <c r="DE640" s="36">
        <f ca="1"/>
        <v>67.691559171105254</v>
      </c>
      <c r="DF640" s="36">
        <v>61.630209424579647</v>
      </c>
    </row>
    <row r="641" spans="1:110" x14ac:dyDescent="0.25">
      <c r="A641" s="45">
        <v>78</v>
      </c>
      <c r="B641" s="47" t="b">
        <v>1</v>
      </c>
      <c r="U641" s="36"/>
      <c r="V641" s="36"/>
      <c r="W641" s="9"/>
      <c r="X641" s="8"/>
      <c r="Y641" s="8"/>
      <c r="Z641" s="8"/>
      <c r="AA641" s="8"/>
      <c r="AB641" s="8"/>
      <c r="AC641" s="8"/>
      <c r="AD641" s="8"/>
      <c r="AE641" s="8"/>
      <c r="AG641" s="36"/>
      <c r="AH641" s="36"/>
      <c r="AI641" s="9"/>
      <c r="AJ641" s="8"/>
      <c r="AK641" s="8"/>
      <c r="AL641" s="8"/>
      <c r="AM641" s="8"/>
      <c r="AN641" s="8"/>
      <c r="AO641" s="8"/>
      <c r="AP641" s="8"/>
      <c r="AQ641" s="8"/>
      <c r="AS641" s="36"/>
      <c r="AT641" s="36"/>
      <c r="AU641" s="9"/>
      <c r="AV641" s="8"/>
      <c r="AW641" s="8"/>
      <c r="AX641" s="8"/>
      <c r="AY641" s="8"/>
      <c r="AZ641" s="8"/>
      <c r="BA641" s="8"/>
      <c r="BB641" s="8"/>
      <c r="BC641" s="8"/>
      <c r="CW641" s="8">
        <v>0.21738387978142076</v>
      </c>
      <c r="CX641" s="36">
        <v>61.8</v>
      </c>
      <c r="CY641" s="36">
        <v>61.786228710294957</v>
      </c>
      <c r="CZ641" s="36">
        <v>61.079817678052613</v>
      </c>
      <c r="DA641" s="36">
        <v>16.967928683925042</v>
      </c>
      <c r="DB641" s="36">
        <f ca="1"/>
        <v>68.439188308466584</v>
      </c>
      <c r="DC641" s="36">
        <f ca="1"/>
        <v>63.096245139533984</v>
      </c>
      <c r="DD641" s="36">
        <v>56.78715914202359</v>
      </c>
      <c r="DE641" s="36">
        <f ca="1"/>
        <v>67.700782288935173</v>
      </c>
      <c r="DF641" s="36">
        <v>61.643320752818369</v>
      </c>
    </row>
    <row r="642" spans="1:110" x14ac:dyDescent="0.25">
      <c r="A642" s="45">
        <v>78.3</v>
      </c>
      <c r="B642" s="47" t="b">
        <v>1</v>
      </c>
      <c r="U642" s="36"/>
      <c r="V642" s="36"/>
      <c r="W642" s="9"/>
      <c r="X642" s="8"/>
      <c r="Y642" s="8"/>
      <c r="Z642" s="8"/>
      <c r="AA642" s="8"/>
      <c r="AB642" s="8"/>
      <c r="AC642" s="8"/>
      <c r="AD642" s="8"/>
      <c r="AE642" s="8"/>
      <c r="AG642" s="36"/>
      <c r="AH642" s="36"/>
      <c r="AI642" s="9"/>
      <c r="AJ642" s="8"/>
      <c r="AK642" s="8"/>
      <c r="AL642" s="8"/>
      <c r="AM642" s="8"/>
      <c r="AN642" s="8"/>
      <c r="AO642" s="8"/>
      <c r="AP642" s="8"/>
      <c r="AQ642" s="8"/>
      <c r="AS642" s="36"/>
      <c r="AT642" s="36"/>
      <c r="AU642" s="9"/>
      <c r="AV642" s="8"/>
      <c r="AW642" s="8"/>
      <c r="AX642" s="8"/>
      <c r="AY642" s="8"/>
      <c r="AZ642" s="8"/>
      <c r="BA642" s="8"/>
      <c r="BB642" s="8"/>
      <c r="BC642" s="8"/>
      <c r="CW642" s="8">
        <v>0.21772540983606559</v>
      </c>
      <c r="CX642" s="36">
        <v>61.8</v>
      </c>
      <c r="CY642" s="36">
        <v>61.797284932948543</v>
      </c>
      <c r="CZ642" s="36">
        <v>61.090246266101246</v>
      </c>
      <c r="DA642" s="36">
        <v>16.998144717444504</v>
      </c>
      <c r="DB642" s="36">
        <f ca="1"/>
        <v>68.452920009231519</v>
      </c>
      <c r="DC642" s="36">
        <f ca="1"/>
        <v>63.105778940964697</v>
      </c>
      <c r="DD642" s="36">
        <v>56.803287812857505</v>
      </c>
      <c r="DE642" s="36">
        <f ca="1"/>
        <v>67.709996316452987</v>
      </c>
      <c r="DF642" s="36">
        <v>61.656420872013101</v>
      </c>
    </row>
    <row r="643" spans="1:110" x14ac:dyDescent="0.25">
      <c r="A643" s="45">
        <v>77.5</v>
      </c>
      <c r="B643" s="47" t="b">
        <v>1</v>
      </c>
      <c r="U643" s="36"/>
      <c r="V643" s="36"/>
      <c r="W643" s="9"/>
      <c r="X643" s="8"/>
      <c r="Y643" s="8"/>
      <c r="Z643" s="8"/>
      <c r="AA643" s="8"/>
      <c r="AB643" s="8"/>
      <c r="AC643" s="8"/>
      <c r="AD643" s="8"/>
      <c r="AE643" s="8"/>
      <c r="AG643" s="36"/>
      <c r="AH643" s="36"/>
      <c r="AI643" s="9"/>
      <c r="AJ643" s="8"/>
      <c r="AK643" s="8"/>
      <c r="AL643" s="8"/>
      <c r="AM643" s="8"/>
      <c r="AN643" s="8"/>
      <c r="AO643" s="8"/>
      <c r="AP643" s="8"/>
      <c r="AQ643" s="8"/>
      <c r="AS643" s="36"/>
      <c r="AT643" s="36"/>
      <c r="AU643" s="9"/>
      <c r="AV643" s="8"/>
      <c r="AW643" s="8"/>
      <c r="AX643" s="8"/>
      <c r="AY643" s="8"/>
      <c r="AZ643" s="8"/>
      <c r="BA643" s="8"/>
      <c r="BB643" s="8"/>
      <c r="BC643" s="8"/>
      <c r="CW643" s="8">
        <v>0.21806693989071038</v>
      </c>
      <c r="CX643" s="36">
        <v>61.8</v>
      </c>
      <c r="CY643" s="36">
        <v>61.80833115455998</v>
      </c>
      <c r="CZ643" s="36">
        <v>61.100667198973362</v>
      </c>
      <c r="DA643" s="36">
        <v>17.028373945738839</v>
      </c>
      <c r="DB643" s="36">
        <f ca="1"/>
        <v>68.466636052097087</v>
      </c>
      <c r="DC643" s="36">
        <f ca="1"/>
        <v>63.115305085966732</v>
      </c>
      <c r="DD643" s="36">
        <v>56.819403838706492</v>
      </c>
      <c r="DE643" s="36">
        <f ca="1"/>
        <v>67.719201281433612</v>
      </c>
      <c r="DF643" s="36">
        <v>61.669509814630096</v>
      </c>
    </row>
    <row r="644" spans="1:110" x14ac:dyDescent="0.25">
      <c r="A644" s="45">
        <v>77.599999999999994</v>
      </c>
      <c r="B644" s="47" t="b">
        <v>1</v>
      </c>
      <c r="U644" s="36"/>
      <c r="V644" s="36"/>
      <c r="W644" s="9"/>
      <c r="X644" s="8"/>
      <c r="Y644" s="8"/>
      <c r="Z644" s="8"/>
      <c r="AA644" s="8"/>
      <c r="AB644" s="8"/>
      <c r="AC644" s="8"/>
      <c r="AD644" s="8"/>
      <c r="AE644" s="8"/>
      <c r="AG644" s="36"/>
      <c r="AH644" s="36"/>
      <c r="AI644" s="9"/>
      <c r="AJ644" s="8"/>
      <c r="AK644" s="8"/>
      <c r="AL644" s="8"/>
      <c r="AM644" s="8"/>
      <c r="AN644" s="8"/>
      <c r="AO644" s="8"/>
      <c r="AP644" s="8"/>
      <c r="AQ644" s="8"/>
      <c r="AS644" s="36"/>
      <c r="AT644" s="36"/>
      <c r="AU644" s="9"/>
      <c r="AV644" s="8"/>
      <c r="AW644" s="8"/>
      <c r="AX644" s="8"/>
      <c r="AY644" s="8"/>
      <c r="AZ644" s="8"/>
      <c r="BA644" s="8"/>
      <c r="BB644" s="8"/>
      <c r="BC644" s="8"/>
      <c r="CW644" s="8">
        <v>0.2184084699453552</v>
      </c>
      <c r="CX644" s="36">
        <v>61.8</v>
      </c>
      <c r="CY644" s="36">
        <v>61.819367408039113</v>
      </c>
      <c r="CZ644" s="36">
        <v>61.111080503199275</v>
      </c>
      <c r="DA644" s="36">
        <v>17.058616380336922</v>
      </c>
      <c r="DB644" s="36">
        <f ca="1"/>
        <v>68.480336486474286</v>
      </c>
      <c r="DC644" s="36">
        <f ca="1"/>
        <v>63.12482360033701</v>
      </c>
      <c r="DD644" s="36">
        <v>56.835507249265262</v>
      </c>
      <c r="DE644" s="36">
        <f ca="1"/>
        <v>67.728397211531728</v>
      </c>
      <c r="DF644" s="36">
        <v>61.682587613000649</v>
      </c>
    </row>
    <row r="645" spans="1:110" x14ac:dyDescent="0.25">
      <c r="A645" s="45">
        <v>78</v>
      </c>
      <c r="B645" s="47" t="b">
        <v>1</v>
      </c>
      <c r="U645" s="36"/>
      <c r="V645" s="36"/>
      <c r="W645" s="9"/>
      <c r="X645" s="8"/>
      <c r="Y645" s="8"/>
      <c r="Z645" s="8"/>
      <c r="AA645" s="8"/>
      <c r="AB645" s="8"/>
      <c r="AC645" s="8"/>
      <c r="AD645" s="8"/>
      <c r="AE645" s="8"/>
      <c r="AG645" s="36"/>
      <c r="AH645" s="36"/>
      <c r="AI645" s="9"/>
      <c r="AJ645" s="8"/>
      <c r="AK645" s="8"/>
      <c r="AL645" s="8"/>
      <c r="AM645" s="8"/>
      <c r="AN645" s="8"/>
      <c r="AO645" s="8"/>
      <c r="AP645" s="8"/>
      <c r="AQ645" s="8"/>
      <c r="AS645" s="36"/>
      <c r="AT645" s="36"/>
      <c r="AU645" s="9"/>
      <c r="AV645" s="8"/>
      <c r="AW645" s="8"/>
      <c r="AX645" s="8"/>
      <c r="AY645" s="8"/>
      <c r="AZ645" s="8"/>
      <c r="BA645" s="8"/>
      <c r="BB645" s="8"/>
      <c r="BC645" s="8"/>
      <c r="CW645" s="8">
        <v>0.21875</v>
      </c>
      <c r="CX645" s="36">
        <v>61.8</v>
      </c>
      <c r="CY645" s="36">
        <v>61.830393726153211</v>
      </c>
      <c r="CZ645" s="36">
        <v>61.121486205198408</v>
      </c>
      <c r="DA645" s="36">
        <v>17.088872032782703</v>
      </c>
      <c r="DB645" s="36">
        <f ca="1"/>
        <v>68.494021361554204</v>
      </c>
      <c r="DC645" s="36">
        <f ca="1"/>
        <v>63.134334509763193</v>
      </c>
      <c r="DD645" s="36">
        <v>56.851598074112474</v>
      </c>
      <c r="DE645" s="36">
        <f ca="1"/>
        <v>67.737584134282443</v>
      </c>
      <c r="DF645" s="36">
        <v>61.69565429932193</v>
      </c>
    </row>
    <row r="646" spans="1:110" x14ac:dyDescent="0.25">
      <c r="A646" s="45">
        <v>77.8</v>
      </c>
      <c r="B646" s="47" t="b">
        <v>1</v>
      </c>
      <c r="U646" s="36"/>
      <c r="V646" s="36"/>
      <c r="W646" s="9"/>
      <c r="X646" s="8"/>
      <c r="Y646" s="8"/>
      <c r="Z646" s="8"/>
      <c r="AA646" s="8"/>
      <c r="AB646" s="8"/>
      <c r="AC646" s="8"/>
      <c r="AD646" s="8"/>
      <c r="AE646" s="8"/>
      <c r="AG646" s="36"/>
      <c r="AH646" s="36"/>
      <c r="AI646" s="9"/>
      <c r="AJ646" s="8"/>
      <c r="AK646" s="8"/>
      <c r="AL646" s="8"/>
      <c r="AM646" s="8"/>
      <c r="AN646" s="8"/>
      <c r="AO646" s="8"/>
      <c r="AP646" s="8"/>
      <c r="AQ646" s="8"/>
      <c r="AS646" s="36"/>
      <c r="AT646" s="36"/>
      <c r="AU646" s="9"/>
      <c r="AV646" s="8"/>
      <c r="AW646" s="8"/>
      <c r="AX646" s="8"/>
      <c r="AY646" s="8"/>
      <c r="AZ646" s="8"/>
      <c r="BA646" s="8"/>
      <c r="BB646" s="8"/>
      <c r="BC646" s="8"/>
      <c r="CW646" s="8">
        <v>0.2190915300546448</v>
      </c>
      <c r="CX646" s="36">
        <v>61.8</v>
      </c>
      <c r="CY646" s="36">
        <v>61.841410141527923</v>
      </c>
      <c r="CZ646" s="36">
        <v>61.131884331280432</v>
      </c>
      <c r="DA646" s="36">
        <v>17.119140914635313</v>
      </c>
      <c r="DB646" s="36">
        <f ca="1"/>
        <v>68.507690726309534</v>
      </c>
      <c r="DC646" s="36">
        <f ca="1"/>
        <v>63.143837839824307</v>
      </c>
      <c r="DD646" s="36">
        <v>56.867676342711377</v>
      </c>
      <c r="DE646" s="36">
        <f ca="1"/>
        <v>67.746762077102133</v>
      </c>
      <c r="DF646" s="36">
        <v>61.708709905657713</v>
      </c>
    </row>
    <row r="647" spans="1:110" x14ac:dyDescent="0.25">
      <c r="A647" s="45">
        <v>77.7</v>
      </c>
      <c r="B647" s="47" t="b">
        <v>1</v>
      </c>
      <c r="U647" s="36"/>
      <c r="V647" s="36"/>
      <c r="W647" s="9"/>
      <c r="X647" s="8"/>
      <c r="Y647" s="8"/>
      <c r="Z647" s="8"/>
      <c r="AA647" s="8"/>
      <c r="AB647" s="8"/>
      <c r="AC647" s="8"/>
      <c r="AD647" s="8"/>
      <c r="AE647" s="8"/>
      <c r="AG647" s="36"/>
      <c r="AH647" s="36"/>
      <c r="AI647" s="9"/>
      <c r="AJ647" s="8"/>
      <c r="AK647" s="8"/>
      <c r="AL647" s="8"/>
      <c r="AM647" s="8"/>
      <c r="AN647" s="8"/>
      <c r="AO647" s="8"/>
      <c r="AP647" s="8"/>
      <c r="AQ647" s="8"/>
      <c r="AS647" s="36"/>
      <c r="AT647" s="36"/>
      <c r="AU647" s="9"/>
      <c r="AV647" s="8"/>
      <c r="AW647" s="8"/>
      <c r="AX647" s="8"/>
      <c r="AY647" s="8"/>
      <c r="AZ647" s="8"/>
      <c r="BA647" s="8"/>
      <c r="BB647" s="8"/>
      <c r="BC647" s="8"/>
      <c r="CW647" s="8">
        <v>0.21943306010928962</v>
      </c>
      <c r="CX647" s="36">
        <v>61.8</v>
      </c>
      <c r="CY647" s="36">
        <v>61.852416686648063</v>
      </c>
      <c r="CZ647" s="36">
        <v>61.142274907645707</v>
      </c>
      <c r="DA647" s="36">
        <v>17.149423037469038</v>
      </c>
      <c r="DB647" s="36">
        <f ca="1"/>
        <v>68.521344629495786</v>
      </c>
      <c r="DC647" s="36">
        <f ca="1"/>
        <v>63.153333615991428</v>
      </c>
      <c r="DD647" s="36">
        <v>56.883742084410471</v>
      </c>
      <c r="DE647" s="36">
        <f ca="1"/>
        <v>67.755931067288969</v>
      </c>
      <c r="DF647" s="36">
        <v>61.721754463939206</v>
      </c>
    </row>
    <row r="648" spans="1:110" x14ac:dyDescent="0.25">
      <c r="A648" s="45">
        <v>77.099999999999994</v>
      </c>
      <c r="B648" s="47" t="b">
        <v>1</v>
      </c>
      <c r="U648" s="36"/>
      <c r="V648" s="36"/>
      <c r="W648" s="9"/>
      <c r="X648" s="8"/>
      <c r="Y648" s="8"/>
      <c r="Z648" s="8"/>
      <c r="AA648" s="8"/>
      <c r="AB648" s="8"/>
      <c r="AC648" s="8"/>
      <c r="AD648" s="8"/>
      <c r="AE648" s="8"/>
      <c r="AG648" s="36"/>
      <c r="AH648" s="36"/>
      <c r="AI648" s="9"/>
      <c r="AJ648" s="8"/>
      <c r="AK648" s="8"/>
      <c r="AL648" s="8"/>
      <c r="AM648" s="8"/>
      <c r="AN648" s="8"/>
      <c r="AO648" s="8"/>
      <c r="AP648" s="8"/>
      <c r="AQ648" s="8"/>
      <c r="AS648" s="36"/>
      <c r="AT648" s="36"/>
      <c r="AU648" s="9"/>
      <c r="AV648" s="8"/>
      <c r="AW648" s="8"/>
      <c r="AX648" s="8"/>
      <c r="AY648" s="8"/>
      <c r="AZ648" s="8"/>
      <c r="BA648" s="8"/>
      <c r="BB648" s="8"/>
      <c r="BC648" s="8"/>
      <c r="CW648" s="8">
        <v>0.21977459016393441</v>
      </c>
      <c r="CX648" s="36">
        <v>61.9</v>
      </c>
      <c r="CY648" s="36">
        <v>61.863413393858515</v>
      </c>
      <c r="CZ648" s="36">
        <v>61.152657960386023</v>
      </c>
      <c r="DA648" s="36">
        <v>17.179718412873346</v>
      </c>
      <c r="DB648" s="36">
        <f ca="1"/>
        <v>68.534983119652608</v>
      </c>
      <c r="DC648" s="36">
        <f ca="1"/>
        <v>63.162821863628338</v>
      </c>
      <c r="DD648" s="36">
        <v>56.899795328444057</v>
      </c>
      <c r="DE648" s="36">
        <f ca="1"/>
        <v>67.765091132023812</v>
      </c>
      <c r="DF648" s="36">
        <v>61.734788005965768</v>
      </c>
    </row>
    <row r="649" spans="1:110" x14ac:dyDescent="0.25">
      <c r="A649" s="45">
        <v>77</v>
      </c>
      <c r="B649" s="47" t="b">
        <v>1</v>
      </c>
      <c r="U649" s="36"/>
      <c r="V649" s="36"/>
      <c r="W649" s="9"/>
      <c r="X649" s="8"/>
      <c r="Y649" s="8"/>
      <c r="Z649" s="8"/>
      <c r="AA649" s="8"/>
      <c r="AB649" s="8"/>
      <c r="AC649" s="8"/>
      <c r="AD649" s="8"/>
      <c r="AE649" s="8"/>
      <c r="AG649" s="36"/>
      <c r="AH649" s="36"/>
      <c r="AI649" s="9"/>
      <c r="AJ649" s="8"/>
      <c r="AK649" s="8"/>
      <c r="AL649" s="8"/>
      <c r="AM649" s="8"/>
      <c r="AN649" s="8"/>
      <c r="AO649" s="8"/>
      <c r="AP649" s="8"/>
      <c r="AQ649" s="8"/>
      <c r="AS649" s="36"/>
      <c r="AT649" s="36"/>
      <c r="AU649" s="9"/>
      <c r="AV649" s="8"/>
      <c r="AW649" s="8"/>
      <c r="AX649" s="8"/>
      <c r="AY649" s="8"/>
      <c r="AZ649" s="8"/>
      <c r="BA649" s="8"/>
      <c r="BB649" s="8"/>
      <c r="BC649" s="8"/>
      <c r="CW649" s="8">
        <v>0.22011612021857924</v>
      </c>
      <c r="CX649" s="36">
        <v>61.9</v>
      </c>
      <c r="CY649" s="36">
        <v>61.874400295365085</v>
      </c>
      <c r="CZ649" s="36">
        <v>61.163033515485274</v>
      </c>
      <c r="DA649" s="36">
        <v>17.210027052452961</v>
      </c>
      <c r="DB649" s="36">
        <f ca="1"/>
        <v>68.548606245105205</v>
      </c>
      <c r="DC649" s="36">
        <f ca="1"/>
        <v>63.172302607992165</v>
      </c>
      <c r="DD649" s="36">
        <v>56.915836103932946</v>
      </c>
      <c r="DE649" s="36">
        <f ca="1"/>
        <v>67.774242298370766</v>
      </c>
      <c r="DF649" s="36">
        <v>61.747810563405707</v>
      </c>
    </row>
    <row r="650" spans="1:110" x14ac:dyDescent="0.25">
      <c r="A650" s="45">
        <v>76.599999999999994</v>
      </c>
      <c r="B650" s="47" t="b">
        <v>1</v>
      </c>
      <c r="U650" s="36"/>
      <c r="V650" s="36"/>
      <c r="W650" s="9"/>
      <c r="X650" s="8"/>
      <c r="Y650" s="8"/>
      <c r="Z650" s="8"/>
      <c r="AA650" s="8"/>
      <c r="AB650" s="8"/>
      <c r="AC650" s="8"/>
      <c r="AD650" s="8"/>
      <c r="AE650" s="8"/>
      <c r="AG650" s="36"/>
      <c r="AH650" s="36"/>
      <c r="AI650" s="9"/>
      <c r="AJ650" s="8"/>
      <c r="AK650" s="8"/>
      <c r="AL650" s="8"/>
      <c r="AM650" s="8"/>
      <c r="AN650" s="8"/>
      <c r="AO650" s="8"/>
      <c r="AP650" s="8"/>
      <c r="AQ650" s="8"/>
      <c r="AS650" s="36"/>
      <c r="AT650" s="36"/>
      <c r="AU650" s="9"/>
      <c r="AV650" s="8"/>
      <c r="AW650" s="8"/>
      <c r="AX650" s="8"/>
      <c r="AY650" s="8"/>
      <c r="AZ650" s="8"/>
      <c r="BA650" s="8"/>
      <c r="BB650" s="8"/>
      <c r="BC650" s="8"/>
      <c r="CW650" s="8">
        <v>0.22045765027322403</v>
      </c>
      <c r="CX650" s="36">
        <v>61.9</v>
      </c>
      <c r="CY650" s="36">
        <v>61.885377423235305</v>
      </c>
      <c r="CZ650" s="36">
        <v>61.173401598819964</v>
      </c>
      <c r="DA650" s="36">
        <v>17.24034896782781</v>
      </c>
      <c r="DB650" s="36">
        <f ca="1"/>
        <v>68.562214053965477</v>
      </c>
      <c r="DC650" s="36">
        <f ca="1"/>
        <v>63.181775874234006</v>
      </c>
      <c r="DD650" s="36">
        <v>56.931864439885025</v>
      </c>
      <c r="DE650" s="36">
        <f ca="1"/>
        <v>67.783384593277987</v>
      </c>
      <c r="DF650" s="36">
        <v>61.760822167797016</v>
      </c>
    </row>
    <row r="651" spans="1:110" x14ac:dyDescent="0.25">
      <c r="A651" s="45">
        <v>76.3</v>
      </c>
      <c r="B651" s="47" t="b">
        <v>1</v>
      </c>
      <c r="U651" s="36"/>
      <c r="V651" s="36"/>
      <c r="W651" s="9"/>
      <c r="X651" s="8"/>
      <c r="Y651" s="8"/>
      <c r="Z651" s="8"/>
      <c r="AA651" s="8"/>
      <c r="AB651" s="8"/>
      <c r="AC651" s="8"/>
      <c r="AD651" s="8"/>
      <c r="AE651" s="8"/>
      <c r="AG651" s="36"/>
      <c r="AH651" s="36"/>
      <c r="AI651" s="9"/>
      <c r="AJ651" s="8"/>
      <c r="AK651" s="8"/>
      <c r="AL651" s="8"/>
      <c r="AM651" s="8"/>
      <c r="AN651" s="8"/>
      <c r="AO651" s="8"/>
      <c r="AP651" s="8"/>
      <c r="AQ651" s="8"/>
      <c r="AS651" s="36"/>
      <c r="AT651" s="36"/>
      <c r="AU651" s="9"/>
      <c r="AV651" s="8"/>
      <c r="AW651" s="8"/>
      <c r="AX651" s="8"/>
      <c r="AY651" s="8"/>
      <c r="AZ651" s="8"/>
      <c r="BA651" s="8"/>
      <c r="BB651" s="8"/>
      <c r="BC651" s="8"/>
      <c r="CW651" s="8">
        <v>0.22079918032786885</v>
      </c>
      <c r="CX651" s="36">
        <v>62</v>
      </c>
      <c r="CY651" s="36">
        <v>61.896344809399281</v>
      </c>
      <c r="CZ651" s="36">
        <v>61.183762236159971</v>
      </c>
      <c r="DA651" s="36">
        <v>17.270684170633135</v>
      </c>
      <c r="DB651" s="36">
        <f ca="1"/>
        <v>68.575806594133454</v>
      </c>
      <c r="DC651" s="36">
        <f ca="1"/>
        <v>63.191241687399632</v>
      </c>
      <c r="DD651" s="36">
        <v>56.947880365195857</v>
      </c>
      <c r="DE651" s="36">
        <f ca="1"/>
        <v>67.792518043578283</v>
      </c>
      <c r="DF651" s="36">
        <v>61.773822850548186</v>
      </c>
    </row>
    <row r="652" spans="1:110" x14ac:dyDescent="0.25">
      <c r="A652" s="45">
        <v>76</v>
      </c>
      <c r="B652" s="47" t="b">
        <v>1</v>
      </c>
      <c r="U652" s="36"/>
      <c r="V652" s="36"/>
      <c r="W652" s="9"/>
      <c r="X652" s="8"/>
      <c r="Y652" s="8"/>
      <c r="Z652" s="8"/>
      <c r="AA652" s="8"/>
      <c r="AB652" s="8"/>
      <c r="AC652" s="8"/>
      <c r="AD652" s="8"/>
      <c r="AE652" s="8"/>
      <c r="AG652" s="36"/>
      <c r="AH652" s="36"/>
      <c r="AI652" s="9"/>
      <c r="AJ652" s="8"/>
      <c r="AK652" s="8"/>
      <c r="AL652" s="8"/>
      <c r="AM652" s="8"/>
      <c r="AN652" s="8"/>
      <c r="AO652" s="8"/>
      <c r="AP652" s="8"/>
      <c r="AQ652" s="8"/>
      <c r="AS652" s="36"/>
      <c r="AT652" s="36"/>
      <c r="AU652" s="9"/>
      <c r="AV652" s="8"/>
      <c r="AW652" s="8"/>
      <c r="AX652" s="8"/>
      <c r="AY652" s="8"/>
      <c r="AZ652" s="8"/>
      <c r="BA652" s="8"/>
      <c r="BB652" s="8"/>
      <c r="BC652" s="8"/>
      <c r="CW652" s="8">
        <v>0.22114071038251365</v>
      </c>
      <c r="CX652" s="36">
        <v>62</v>
      </c>
      <c r="CY652" s="36">
        <v>61.907302485650561</v>
      </c>
      <c r="CZ652" s="36">
        <v>61.194115453169232</v>
      </c>
      <c r="DA652" s="36">
        <v>17.301032672519469</v>
      </c>
      <c r="DB652" s="36">
        <f ca="1"/>
        <v>68.589383913298519</v>
      </c>
      <c r="DC652" s="36">
        <f ca="1"/>
        <v>63.200700072430017</v>
      </c>
      <c r="DD652" s="36">
        <v>56.963883908649336</v>
      </c>
      <c r="DE652" s="36">
        <f ca="1"/>
        <v>67.801642675989854</v>
      </c>
      <c r="DF652" s="36">
        <v>61.786812642938841</v>
      </c>
    </row>
    <row r="653" spans="1:110" x14ac:dyDescent="0.25">
      <c r="A653" s="45">
        <v>75.8</v>
      </c>
      <c r="B653" s="47" t="b">
        <v>1</v>
      </c>
      <c r="U653" s="36"/>
      <c r="V653" s="36"/>
      <c r="W653" s="9"/>
      <c r="X653" s="8"/>
      <c r="Y653" s="8"/>
      <c r="Z653" s="8"/>
      <c r="AA653" s="8"/>
      <c r="AB653" s="8"/>
      <c r="AC653" s="8"/>
      <c r="AD653" s="8"/>
      <c r="AE653" s="8"/>
      <c r="AG653" s="36"/>
      <c r="AH653" s="36"/>
      <c r="AI653" s="9"/>
      <c r="AJ653" s="8"/>
      <c r="AK653" s="8"/>
      <c r="AL653" s="8"/>
      <c r="AM653" s="8"/>
      <c r="AN653" s="8"/>
      <c r="AO653" s="8"/>
      <c r="AP653" s="8"/>
      <c r="AQ653" s="8"/>
      <c r="AS653" s="36"/>
      <c r="AT653" s="36"/>
      <c r="AU653" s="9"/>
      <c r="AV653" s="8"/>
      <c r="AW653" s="8"/>
      <c r="AX653" s="8"/>
      <c r="AY653" s="8"/>
      <c r="AZ653" s="8"/>
      <c r="BA653" s="8"/>
      <c r="BB653" s="8"/>
      <c r="BC653" s="8"/>
      <c r="CW653" s="8">
        <v>0.22148224043715847</v>
      </c>
      <c r="CX653" s="36">
        <v>62</v>
      </c>
      <c r="CY653" s="36">
        <v>61.918250483646915</v>
      </c>
      <c r="CZ653" s="36">
        <v>61.204461275406302</v>
      </c>
      <c r="DA653" s="36">
        <v>17.331394485152678</v>
      </c>
      <c r="DB653" s="36">
        <f ca="1"/>
        <v>68.602946058940631</v>
      </c>
      <c r="DC653" s="36">
        <f ca="1"/>
        <v>63.210151054162068</v>
      </c>
      <c r="DD653" s="36">
        <v>56.979875098918242</v>
      </c>
      <c r="DE653" s="36">
        <f ca="1"/>
        <v>67.810758517116938</v>
      </c>
      <c r="DF653" s="36">
        <v>61.799791576120569</v>
      </c>
    </row>
    <row r="654" spans="1:110" x14ac:dyDescent="0.25">
      <c r="A654" s="45">
        <v>75.900000000000006</v>
      </c>
      <c r="B654" s="47" t="b">
        <v>1</v>
      </c>
      <c r="U654" s="36"/>
      <c r="V654" s="36"/>
      <c r="W654" s="9"/>
      <c r="X654" s="8"/>
      <c r="Y654" s="8"/>
      <c r="Z654" s="8"/>
      <c r="AA654" s="8"/>
      <c r="AB654" s="8"/>
      <c r="AC654" s="8"/>
      <c r="AD654" s="8"/>
      <c r="AE654" s="8"/>
      <c r="AG654" s="36"/>
      <c r="AH654" s="36"/>
      <c r="AI654" s="9"/>
      <c r="AJ654" s="8"/>
      <c r="AK654" s="8"/>
      <c r="AL654" s="8"/>
      <c r="AM654" s="8"/>
      <c r="AN654" s="8"/>
      <c r="AO654" s="8"/>
      <c r="AP654" s="8"/>
      <c r="AQ654" s="8"/>
      <c r="AS654" s="36"/>
      <c r="AT654" s="36"/>
      <c r="AU654" s="9"/>
      <c r="AV654" s="8"/>
      <c r="AW654" s="8"/>
      <c r="AX654" s="8"/>
      <c r="AY654" s="8"/>
      <c r="AZ654" s="8"/>
      <c r="BA654" s="8"/>
      <c r="BB654" s="8"/>
      <c r="BC654" s="8"/>
      <c r="CW654" s="8">
        <v>0.22182377049180327</v>
      </c>
      <c r="CX654" s="36">
        <v>62</v>
      </c>
      <c r="CY654" s="36">
        <v>61.929188834911173</v>
      </c>
      <c r="CZ654" s="36">
        <v>61.214799728324934</v>
      </c>
      <c r="DA654" s="36">
        <v>17.361769620213963</v>
      </c>
      <c r="DB654" s="36">
        <f ca="1"/>
        <v>68.616493078331686</v>
      </c>
      <c r="DC654" s="36">
        <f ca="1"/>
        <v>63.219594657329189</v>
      </c>
      <c r="DD654" s="36">
        <v>56.99585396456488</v>
      </c>
      <c r="DE654" s="36">
        <f ca="1"/>
        <v>67.819865593450515</v>
      </c>
      <c r="DF654" s="36">
        <v>61.812759681117662</v>
      </c>
    </row>
    <row r="655" spans="1:110" x14ac:dyDescent="0.25">
      <c r="A655" s="45">
        <v>75.2</v>
      </c>
      <c r="B655" s="47" t="b">
        <v>1</v>
      </c>
      <c r="U655" s="36"/>
      <c r="V655" s="36"/>
      <c r="W655" s="9"/>
      <c r="X655" s="8"/>
      <c r="Y655" s="8"/>
      <c r="Z655" s="8"/>
      <c r="AA655" s="8"/>
      <c r="AB655" s="8"/>
      <c r="AC655" s="8"/>
      <c r="AD655" s="8"/>
      <c r="AE655" s="8"/>
      <c r="AG655" s="36"/>
      <c r="AH655" s="36"/>
      <c r="AI655" s="9"/>
      <c r="AJ655" s="8"/>
      <c r="AK655" s="8"/>
      <c r="AL655" s="8"/>
      <c r="AM655" s="8"/>
      <c r="AN655" s="8"/>
      <c r="AO655" s="8"/>
      <c r="AP655" s="8"/>
      <c r="AQ655" s="8"/>
      <c r="AS655" s="36"/>
      <c r="AT655" s="36"/>
      <c r="AU655" s="9"/>
      <c r="AV655" s="8"/>
      <c r="AW655" s="8"/>
      <c r="AX655" s="8"/>
      <c r="AY655" s="8"/>
      <c r="AZ655" s="8"/>
      <c r="BA655" s="8"/>
      <c r="BB655" s="8"/>
      <c r="BC655" s="8"/>
      <c r="CW655" s="8">
        <v>0.22216530054644809</v>
      </c>
      <c r="CX655" s="36">
        <v>62</v>
      </c>
      <c r="CY655" s="36">
        <v>61.940117570832022</v>
      </c>
      <c r="CZ655" s="36">
        <v>61.225130837274826</v>
      </c>
      <c r="DA655" s="36">
        <v>17.392158089399945</v>
      </c>
      <c r="DB655" s="36">
        <f ca="1"/>
        <v>68.630025018536699</v>
      </c>
      <c r="DC655" s="36">
        <f ca="1"/>
        <v>63.229030906561924</v>
      </c>
      <c r="DD655" s="36">
        <v>57.011820534041647</v>
      </c>
      <c r="DE655" s="36">
        <f ca="1"/>
        <v>67.828963931368946</v>
      </c>
      <c r="DF655" s="36">
        <v>61.825716988827764</v>
      </c>
    </row>
    <row r="656" spans="1:110" x14ac:dyDescent="0.25">
      <c r="A656" s="45">
        <v>75.400000000000006</v>
      </c>
      <c r="B656" s="47" t="b">
        <v>1</v>
      </c>
      <c r="U656" s="36"/>
      <c r="V656" s="36"/>
      <c r="W656" s="9"/>
      <c r="X656" s="8"/>
      <c r="Y656" s="8"/>
      <c r="Z656" s="8"/>
      <c r="AA656" s="8"/>
      <c r="AB656" s="8"/>
      <c r="AC656" s="8"/>
      <c r="AD656" s="8"/>
      <c r="AE656" s="8"/>
      <c r="AG656" s="36"/>
      <c r="AH656" s="36"/>
      <c r="AI656" s="9"/>
      <c r="AJ656" s="8"/>
      <c r="AK656" s="8"/>
      <c r="AL656" s="8"/>
      <c r="AM656" s="8"/>
      <c r="AN656" s="8"/>
      <c r="AO656" s="8"/>
      <c r="AP656" s="8"/>
      <c r="AQ656" s="8"/>
      <c r="AS656" s="36"/>
      <c r="AT656" s="36"/>
      <c r="AU656" s="9"/>
      <c r="AV656" s="8"/>
      <c r="AW656" s="8"/>
      <c r="AX656" s="8"/>
      <c r="AY656" s="8"/>
      <c r="AZ656" s="8"/>
      <c r="BA656" s="8"/>
      <c r="BB656" s="8"/>
      <c r="BC656" s="8"/>
      <c r="CW656" s="8">
        <v>0.22250683060109289</v>
      </c>
      <c r="CX656" s="36">
        <v>62</v>
      </c>
      <c r="CY656" s="36">
        <v>61.951036722664838</v>
      </c>
      <c r="CZ656" s="36">
        <v>61.235454627502179</v>
      </c>
      <c r="DA656" s="36">
        <v>17.422559904422616</v>
      </c>
      <c r="DB656" s="36">
        <f ca="1"/>
        <v>68.643541926415026</v>
      </c>
      <c r="DC656" s="36">
        <f ca="1"/>
        <v>63.238459826388571</v>
      </c>
      <c r="DD656" s="36">
        <v>57.027774835691638</v>
      </c>
      <c r="DE656" s="36">
        <f ca="1"/>
        <v>67.838053557138679</v>
      </c>
      <c r="DF656" s="36">
        <v>61.838663530022686</v>
      </c>
    </row>
    <row r="657" spans="1:110" x14ac:dyDescent="0.25">
      <c r="A657" s="45">
        <v>74.7</v>
      </c>
      <c r="B657" s="47" t="b">
        <v>1</v>
      </c>
      <c r="U657" s="36"/>
      <c r="V657" s="36"/>
      <c r="W657" s="9"/>
      <c r="X657" s="8"/>
      <c r="Y657" s="8"/>
      <c r="Z657" s="8"/>
      <c r="AA657" s="8"/>
      <c r="AB657" s="8"/>
      <c r="AC657" s="8"/>
      <c r="AD657" s="8"/>
      <c r="AE657" s="8"/>
      <c r="AG657" s="36"/>
      <c r="AH657" s="36"/>
      <c r="AI657" s="9"/>
      <c r="AJ657" s="8"/>
      <c r="AK657" s="8"/>
      <c r="AL657" s="8"/>
      <c r="AM657" s="8"/>
      <c r="AN657" s="8"/>
      <c r="AO657" s="8"/>
      <c r="AP657" s="8"/>
      <c r="AQ657" s="8"/>
      <c r="AS657" s="36"/>
      <c r="AT657" s="36"/>
      <c r="AU657" s="9"/>
      <c r="AV657" s="8"/>
      <c r="AW657" s="8"/>
      <c r="AX657" s="8"/>
      <c r="AY657" s="8"/>
      <c r="AZ657" s="8"/>
      <c r="BA657" s="8"/>
      <c r="BB657" s="8"/>
      <c r="BC657" s="8"/>
      <c r="CW657" s="8">
        <v>0.22284836065573771</v>
      </c>
      <c r="CX657" s="36">
        <v>62</v>
      </c>
      <c r="CY657" s="36">
        <v>61.961946321532459</v>
      </c>
      <c r="CZ657" s="36">
        <v>61.245771124150281</v>
      </c>
      <c r="DA657" s="36">
        <v>17.452975077009434</v>
      </c>
      <c r="DB657" s="36">
        <f ca="1"/>
        <v>68.657043848621697</v>
      </c>
      <c r="DC657" s="36">
        <f ca="1"/>
        <v>63.247881441235769</v>
      </c>
      <c r="DD657" s="36">
        <v>57.043716897749228</v>
      </c>
      <c r="DE657" s="36">
        <f ca="1"/>
        <v>67.847134496914848</v>
      </c>
      <c r="DF657" s="36">
        <v>61.851599335349093</v>
      </c>
    </row>
    <row r="658" spans="1:110" x14ac:dyDescent="0.25">
      <c r="A658" s="45">
        <v>74.8</v>
      </c>
      <c r="B658" s="47" t="b">
        <v>1</v>
      </c>
      <c r="U658" s="36"/>
      <c r="V658" s="36"/>
      <c r="W658" s="9"/>
      <c r="X658" s="8"/>
      <c r="Y658" s="8"/>
      <c r="Z658" s="8"/>
      <c r="AA658" s="8"/>
      <c r="AB658" s="8"/>
      <c r="AC658" s="8"/>
      <c r="AD658" s="8"/>
      <c r="AE658" s="8"/>
      <c r="AG658" s="36"/>
      <c r="AH658" s="36"/>
      <c r="AI658" s="9"/>
      <c r="AJ658" s="8"/>
      <c r="AK658" s="8"/>
      <c r="AL658" s="8"/>
      <c r="AM658" s="8"/>
      <c r="AN658" s="8"/>
      <c r="AO658" s="8"/>
      <c r="AP658" s="8"/>
      <c r="AQ658" s="8"/>
      <c r="AS658" s="36"/>
      <c r="AT658" s="36"/>
      <c r="AU658" s="9"/>
      <c r="AV658" s="8"/>
      <c r="AW658" s="8"/>
      <c r="AX658" s="8"/>
      <c r="AY658" s="8"/>
      <c r="AZ658" s="8"/>
      <c r="BA658" s="8"/>
      <c r="BB658" s="8"/>
      <c r="BC658" s="8"/>
      <c r="CW658" s="8">
        <v>0.2231898907103825</v>
      </c>
      <c r="CX658" s="36">
        <v>62</v>
      </c>
      <c r="CY658" s="36">
        <v>61.972846398426</v>
      </c>
      <c r="CZ658" s="36">
        <v>61.256080352260327</v>
      </c>
      <c r="DA658" s="36">
        <v>17.483403618903328</v>
      </c>
      <c r="DB658" s="36">
        <f ca="1"/>
        <v>68.670530831608545</v>
      </c>
      <c r="DC658" s="36">
        <f ca="1"/>
        <v>63.257295775429142</v>
      </c>
      <c r="DD658" s="36">
        <v>57.059646748340654</v>
      </c>
      <c r="DE658" s="36">
        <f ca="1"/>
        <v>67.856206776742013</v>
      </c>
      <c r="DF658" s="36">
        <v>61.864524435329201</v>
      </c>
    </row>
    <row r="659" spans="1:110" x14ac:dyDescent="0.25">
      <c r="A659" s="45">
        <v>74.900000000000006</v>
      </c>
      <c r="B659" s="47" t="b">
        <v>1</v>
      </c>
      <c r="U659" s="36"/>
      <c r="V659" s="36"/>
      <c r="W659" s="9"/>
      <c r="X659" s="8"/>
      <c r="Y659" s="8"/>
      <c r="Z659" s="8"/>
      <c r="AA659" s="8"/>
      <c r="AB659" s="8"/>
      <c r="AC659" s="8"/>
      <c r="AD659" s="8"/>
      <c r="AE659" s="8"/>
      <c r="AG659" s="36"/>
      <c r="AH659" s="36"/>
      <c r="AI659" s="9"/>
      <c r="AJ659" s="8"/>
      <c r="AK659" s="8"/>
      <c r="AL659" s="8"/>
      <c r="AM659" s="8"/>
      <c r="AN659" s="8"/>
      <c r="AO659" s="8"/>
      <c r="AP659" s="8"/>
      <c r="AQ659" s="8"/>
      <c r="AS659" s="36"/>
      <c r="AT659" s="36"/>
      <c r="AU659" s="9"/>
      <c r="AV659" s="8"/>
      <c r="AW659" s="8"/>
      <c r="AX659" s="8"/>
      <c r="AY659" s="8"/>
      <c r="AZ659" s="8"/>
      <c r="BA659" s="8"/>
      <c r="BB659" s="8"/>
      <c r="BC659" s="8"/>
      <c r="CW659" s="8">
        <v>0.22353142076502733</v>
      </c>
      <c r="CX659" s="36">
        <v>62</v>
      </c>
      <c r="CY659" s="36">
        <v>61.983736984205606</v>
      </c>
      <c r="CZ659" s="36">
        <v>61.266382336771585</v>
      </c>
      <c r="DA659" s="36">
        <v>17.513845541862676</v>
      </c>
      <c r="DB659" s="36">
        <f ca="1"/>
        <v>68.684002921625449</v>
      </c>
      <c r="DC659" s="36">
        <f ca="1"/>
        <v>63.266702853193863</v>
      </c>
      <c r="DD659" s="36">
        <v>57.075564415484607</v>
      </c>
      <c r="DE659" s="36">
        <f ca="1"/>
        <v>67.865270422554673</v>
      </c>
      <c r="DF659" s="36">
        <v>61.877438860361522</v>
      </c>
    </row>
    <row r="660" spans="1:110" x14ac:dyDescent="0.25">
      <c r="A660" s="45">
        <v>74.7</v>
      </c>
      <c r="B660" s="47" t="b">
        <v>1</v>
      </c>
      <c r="U660" s="36"/>
      <c r="V660" s="36"/>
      <c r="W660" s="9"/>
      <c r="X660" s="8"/>
      <c r="Y660" s="8"/>
      <c r="Z660" s="8"/>
      <c r="AA660" s="8"/>
      <c r="AB660" s="8"/>
      <c r="AC660" s="8"/>
      <c r="AD660" s="8"/>
      <c r="AE660" s="8"/>
      <c r="AG660" s="36"/>
      <c r="AH660" s="36"/>
      <c r="AI660" s="9"/>
      <c r="AJ660" s="8"/>
      <c r="AK660" s="8"/>
      <c r="AL660" s="8"/>
      <c r="AM660" s="8"/>
      <c r="AN660" s="8"/>
      <c r="AO660" s="8"/>
      <c r="AP660" s="8"/>
      <c r="AQ660" s="8"/>
      <c r="AS660" s="36"/>
      <c r="AT660" s="36"/>
      <c r="AU660" s="9"/>
      <c r="AV660" s="8"/>
      <c r="AW660" s="8"/>
      <c r="AX660" s="8"/>
      <c r="AY660" s="8"/>
      <c r="AZ660" s="8"/>
      <c r="BA660" s="8"/>
      <c r="BB660" s="8"/>
      <c r="BC660" s="8"/>
      <c r="CW660" s="8">
        <v>0.22387295081967212</v>
      </c>
      <c r="CX660" s="36">
        <v>62</v>
      </c>
      <c r="CY660" s="36">
        <v>61.994618109601291</v>
      </c>
      <c r="CZ660" s="36">
        <v>61.27667710252252</v>
      </c>
      <c r="DA660" s="36">
        <v>17.544300857661426</v>
      </c>
      <c r="DB660" s="36">
        <f ca="1"/>
        <v>68.697460164721562</v>
      </c>
      <c r="DC660" s="36">
        <f ca="1"/>
        <v>63.276102698655286</v>
      </c>
      <c r="DD660" s="36">
        <v>57.09146992709276</v>
      </c>
      <c r="DE660" s="36">
        <f ca="1"/>
        <v>67.874325460178113</v>
      </c>
      <c r="DF660" s="36">
        <v>61.890342640721528</v>
      </c>
    </row>
    <row r="661" spans="1:110" x14ac:dyDescent="0.25">
      <c r="A661" s="45">
        <v>79.099999999999994</v>
      </c>
      <c r="B661" s="47" t="b">
        <v>1</v>
      </c>
      <c r="U661" s="36"/>
      <c r="V661" s="36"/>
      <c r="W661" s="9"/>
      <c r="X661" s="8"/>
      <c r="Y661" s="8"/>
      <c r="Z661" s="8"/>
      <c r="AA661" s="8"/>
      <c r="AB661" s="8"/>
      <c r="AC661" s="8"/>
      <c r="AD661" s="8"/>
      <c r="AE661" s="8"/>
      <c r="AG661" s="36"/>
      <c r="AH661" s="36"/>
      <c r="AI661" s="9"/>
      <c r="AJ661" s="8"/>
      <c r="AK661" s="8"/>
      <c r="AL661" s="8"/>
      <c r="AM661" s="8"/>
      <c r="AN661" s="8"/>
      <c r="AO661" s="8"/>
      <c r="AP661" s="8"/>
      <c r="AQ661" s="8"/>
      <c r="AS661" s="36"/>
      <c r="AT661" s="36"/>
      <c r="AU661" s="9"/>
      <c r="AV661" s="8"/>
      <c r="AW661" s="8"/>
      <c r="AX661" s="8"/>
      <c r="AY661" s="8"/>
      <c r="AZ661" s="8"/>
      <c r="BA661" s="8"/>
      <c r="BB661" s="8"/>
      <c r="BC661" s="8"/>
      <c r="CW661" s="8">
        <v>0.22421448087431695</v>
      </c>
      <c r="CX661" s="36">
        <v>62</v>
      </c>
      <c r="CY661" s="36">
        <v>62.005489805213656</v>
      </c>
      <c r="CZ661" s="36">
        <v>61.286964674251038</v>
      </c>
      <c r="DA661" s="36">
        <v>17.574769578089036</v>
      </c>
      <c r="DB661" s="36">
        <f ca="1"/>
        <v>68.710902606746473</v>
      </c>
      <c r="DC661" s="36">
        <f ca="1"/>
        <v>63.285495335839528</v>
      </c>
      <c r="DD661" s="36">
        <v>57.107363310970428</v>
      </c>
      <c r="DE661" s="36">
        <f ca="1"/>
        <v>67.883371915328823</v>
      </c>
      <c r="DF661" s="36">
        <v>61.903235806562392</v>
      </c>
    </row>
    <row r="662" spans="1:110" x14ac:dyDescent="0.25">
      <c r="A662" s="45">
        <v>79</v>
      </c>
      <c r="B662" s="47" t="b">
        <v>1</v>
      </c>
      <c r="U662" s="36"/>
      <c r="V662" s="36"/>
      <c r="W662" s="9"/>
      <c r="X662" s="8"/>
      <c r="Y662" s="8"/>
      <c r="Z662" s="8"/>
      <c r="AA662" s="8"/>
      <c r="AB662" s="8"/>
      <c r="AC662" s="8"/>
      <c r="AD662" s="8"/>
      <c r="AE662" s="8"/>
      <c r="AG662" s="36"/>
      <c r="AH662" s="36"/>
      <c r="AI662" s="9"/>
      <c r="AJ662" s="8"/>
      <c r="AK662" s="8"/>
      <c r="AL662" s="8"/>
      <c r="AM662" s="8"/>
      <c r="AN662" s="8"/>
      <c r="AO662" s="8"/>
      <c r="AP662" s="8"/>
      <c r="AQ662" s="8"/>
      <c r="AS662" s="36"/>
      <c r="AT662" s="36"/>
      <c r="AU662" s="9"/>
      <c r="AV662" s="8"/>
      <c r="AW662" s="8"/>
      <c r="AX662" s="8"/>
      <c r="AY662" s="8"/>
      <c r="AZ662" s="8"/>
      <c r="BA662" s="8"/>
      <c r="BB662" s="8"/>
      <c r="BC662" s="8"/>
      <c r="CW662" s="8">
        <v>0.22455601092896174</v>
      </c>
      <c r="CX662" s="36">
        <v>62</v>
      </c>
      <c r="CY662" s="36">
        <v>62.016352101514691</v>
      </c>
      <c r="CZ662" s="36">
        <v>61.297245076595232</v>
      </c>
      <c r="DA662" s="36">
        <v>17.605251714950555</v>
      </c>
      <c r="DB662" s="36">
        <f ca="1"/>
        <v>68.724330293351414</v>
      </c>
      <c r="DC662" s="36">
        <f ca="1"/>
        <v>63.294880788674028</v>
      </c>
      <c r="DD662" s="36">
        <v>57.123244594817038</v>
      </c>
      <c r="DE662" s="36">
        <f ca="1"/>
        <v>67.892409813615316</v>
      </c>
      <c r="DF662" s="36">
        <v>61.916118387915674</v>
      </c>
    </row>
    <row r="663" spans="1:110" x14ac:dyDescent="0.25">
      <c r="A663" s="45">
        <v>78.7</v>
      </c>
      <c r="B663" s="47" t="b">
        <v>1</v>
      </c>
      <c r="U663" s="36"/>
      <c r="V663" s="36"/>
      <c r="W663" s="9"/>
      <c r="X663" s="8"/>
      <c r="Y663" s="8"/>
      <c r="Z663" s="8"/>
      <c r="AA663" s="8"/>
      <c r="AB663" s="8"/>
      <c r="AC663" s="8"/>
      <c r="AD663" s="8"/>
      <c r="AE663" s="8"/>
      <c r="AG663" s="36"/>
      <c r="AH663" s="36"/>
      <c r="AI663" s="9"/>
      <c r="AJ663" s="8"/>
      <c r="AK663" s="8"/>
      <c r="AL663" s="8"/>
      <c r="AM663" s="8"/>
      <c r="AN663" s="8"/>
      <c r="AO663" s="8"/>
      <c r="AP663" s="8"/>
      <c r="AQ663" s="8"/>
      <c r="AS663" s="36"/>
      <c r="AT663" s="36"/>
      <c r="AU663" s="9"/>
      <c r="AV663" s="8"/>
      <c r="AW663" s="8"/>
      <c r="AX663" s="8"/>
      <c r="AY663" s="8"/>
      <c r="AZ663" s="8"/>
      <c r="BA663" s="8"/>
      <c r="BB663" s="8"/>
      <c r="BC663" s="8"/>
      <c r="CW663" s="8">
        <v>0.22489754098360656</v>
      </c>
      <c r="CX663" s="36">
        <v>62.1</v>
      </c>
      <c r="CY663" s="36">
        <v>62.02720502884852</v>
      </c>
      <c r="CZ663" s="36">
        <v>61.307518334093885</v>
      </c>
      <c r="DA663" s="36">
        <v>17.635747280066642</v>
      </c>
      <c r="DB663" s="36">
        <f ca="1"/>
        <v>68.737743269990474</v>
      </c>
      <c r="DC663" s="36">
        <f ca="1"/>
        <v>63.304259080988167</v>
      </c>
      <c r="DD663" s="36">
        <v>57.13911380622676</v>
      </c>
      <c r="DE663" s="36">
        <f ca="1"/>
        <v>67.901439180538645</v>
      </c>
      <c r="DF663" s="36">
        <v>61.928990414691981</v>
      </c>
    </row>
    <row r="664" spans="1:110" x14ac:dyDescent="0.25">
      <c r="A664" s="45">
        <v>78.7</v>
      </c>
      <c r="B664" s="47" t="b">
        <v>1</v>
      </c>
      <c r="U664" s="36"/>
      <c r="V664" s="36"/>
      <c r="W664" s="9"/>
      <c r="X664" s="8"/>
      <c r="Y664" s="8"/>
      <c r="Z664" s="8"/>
      <c r="AA664" s="8"/>
      <c r="AB664" s="8"/>
      <c r="AC664" s="8"/>
      <c r="AD664" s="8"/>
      <c r="AE664" s="8"/>
      <c r="AG664" s="36"/>
      <c r="AH664" s="36"/>
      <c r="AI664" s="9"/>
      <c r="AJ664" s="8"/>
      <c r="AK664" s="8"/>
      <c r="AL664" s="8"/>
      <c r="AM664" s="8"/>
      <c r="AN664" s="8"/>
      <c r="AO664" s="8"/>
      <c r="AP664" s="8"/>
      <c r="AQ664" s="8"/>
      <c r="AS664" s="36"/>
      <c r="AT664" s="36"/>
      <c r="AU664" s="9"/>
      <c r="AV664" s="8"/>
      <c r="AW664" s="8"/>
      <c r="AX664" s="8"/>
      <c r="AY664" s="8"/>
      <c r="AZ664" s="8"/>
      <c r="BA664" s="8"/>
      <c r="BB664" s="8"/>
      <c r="BC664" s="8"/>
      <c r="CW664" s="8">
        <v>0.22523907103825136</v>
      </c>
      <c r="CX664" s="36">
        <v>62.1</v>
      </c>
      <c r="CY664" s="36">
        <v>62.03804861743221</v>
      </c>
      <c r="CZ664" s="36">
        <v>61.317784471187188</v>
      </c>
      <c r="DA664" s="36">
        <v>17.666256285273555</v>
      </c>
      <c r="DB664" s="36">
        <f ca="1"/>
        <v>68.751141581921672</v>
      </c>
      <c r="DC664" s="36">
        <f ca="1"/>
        <v>63.313630236513838</v>
      </c>
      <c r="DD664" s="36">
        <v>57.154970972689028</v>
      </c>
      <c r="DE664" s="36">
        <f ca="1"/>
        <v>67.910460041493053</v>
      </c>
      <c r="DF664" s="36">
        <v>61.941851916681685</v>
      </c>
    </row>
    <row r="665" spans="1:110" x14ac:dyDescent="0.25">
      <c r="A665" s="45">
        <v>78.8</v>
      </c>
      <c r="B665" s="47" t="b">
        <v>1</v>
      </c>
      <c r="U665" s="36"/>
      <c r="V665" s="36"/>
      <c r="W665" s="9"/>
      <c r="X665" s="8"/>
      <c r="Y665" s="8"/>
      <c r="Z665" s="8"/>
      <c r="AA665" s="8"/>
      <c r="AB665" s="8"/>
      <c r="AC665" s="8"/>
      <c r="AD665" s="8"/>
      <c r="AE665" s="8"/>
      <c r="AG665" s="36"/>
      <c r="AH665" s="36"/>
      <c r="AI665" s="9"/>
      <c r="AJ665" s="8"/>
      <c r="AK665" s="8"/>
      <c r="AL665" s="8"/>
      <c r="AM665" s="8"/>
      <c r="AN665" s="8"/>
      <c r="AO665" s="8"/>
      <c r="AP665" s="8"/>
      <c r="AQ665" s="8"/>
      <c r="AS665" s="36"/>
      <c r="AT665" s="36"/>
      <c r="AU665" s="9"/>
      <c r="AV665" s="8"/>
      <c r="AW665" s="8"/>
      <c r="AX665" s="8"/>
      <c r="AY665" s="8"/>
      <c r="AZ665" s="8"/>
      <c r="BA665" s="8"/>
      <c r="BB665" s="8"/>
      <c r="BC665" s="8"/>
      <c r="CW665" s="8">
        <v>0.22558060109289618</v>
      </c>
      <c r="CX665" s="36">
        <v>62.1</v>
      </c>
      <c r="CY665" s="36">
        <v>62.048882897356442</v>
      </c>
      <c r="CZ665" s="36">
        <v>61.32804351221715</v>
      </c>
      <c r="DA665" s="36">
        <v>17.696778742423241</v>
      </c>
      <c r="DB665" s="36">
        <f ca="1"/>
        <v>68.764525274208239</v>
      </c>
      <c r="DC665" s="36">
        <f ca="1"/>
        <v>63.322994278886021</v>
      </c>
      <c r="DD665" s="36">
        <v>57.170816121589112</v>
      </c>
      <c r="DE665" s="36">
        <f ca="1"/>
        <v>67.919472421766656</v>
      </c>
      <c r="DF665" s="36">
        <v>61.954702923555587</v>
      </c>
    </row>
    <row r="666" spans="1:110" x14ac:dyDescent="0.25">
      <c r="A666" s="45">
        <v>78</v>
      </c>
      <c r="B666" s="47" t="b">
        <v>1</v>
      </c>
      <c r="U666" s="36"/>
      <c r="V666" s="36"/>
      <c r="W666" s="9"/>
      <c r="X666" s="8"/>
      <c r="Y666" s="8"/>
      <c r="Z666" s="8"/>
      <c r="AA666" s="8"/>
      <c r="AB666" s="8"/>
      <c r="AC666" s="8"/>
      <c r="AD666" s="8"/>
      <c r="AE666" s="8"/>
      <c r="AG666" s="36"/>
      <c r="AH666" s="36"/>
      <c r="AI666" s="9"/>
      <c r="AJ666" s="8"/>
      <c r="AK666" s="8"/>
      <c r="AL666" s="8"/>
      <c r="AM666" s="8"/>
      <c r="AN666" s="8"/>
      <c r="AO666" s="8"/>
      <c r="AP666" s="8"/>
      <c r="AQ666" s="8"/>
      <c r="AS666" s="36"/>
      <c r="AT666" s="36"/>
      <c r="AU666" s="9"/>
      <c r="AV666" s="8"/>
      <c r="AW666" s="8"/>
      <c r="AX666" s="8"/>
      <c r="AY666" s="8"/>
      <c r="AZ666" s="8"/>
      <c r="BA666" s="8"/>
      <c r="BB666" s="8"/>
      <c r="BC666" s="8"/>
      <c r="CW666" s="8">
        <v>0.22592213114754098</v>
      </c>
      <c r="CX666" s="36">
        <v>62.1</v>
      </c>
      <c r="CY666" s="36">
        <v>62.059707898586332</v>
      </c>
      <c r="CZ666" s="36">
        <v>61.338295481428347</v>
      </c>
      <c r="DA666" s="36">
        <v>17.727314663383304</v>
      </c>
      <c r="DB666" s="36">
        <f ca="1"/>
        <v>68.777894391719641</v>
      </c>
      <c r="DC666" s="36">
        <f ca="1"/>
        <v>63.332351231643329</v>
      </c>
      <c r="DD666" s="36">
        <v>57.186649280208684</v>
      </c>
      <c r="DE666" s="36">
        <f ca="1"/>
        <v>67.92847634654197</v>
      </c>
      <c r="DF666" s="36">
        <v>61.967543464865592</v>
      </c>
    </row>
    <row r="667" spans="1:110" x14ac:dyDescent="0.25">
      <c r="A667" s="45">
        <v>78.099999999999994</v>
      </c>
      <c r="B667" s="47" t="b">
        <v>1</v>
      </c>
      <c r="U667" s="36"/>
      <c r="V667" s="36"/>
      <c r="W667" s="9"/>
      <c r="X667" s="8"/>
      <c r="Y667" s="8"/>
      <c r="Z667" s="8"/>
      <c r="AA667" s="8"/>
      <c r="AB667" s="8"/>
      <c r="AC667" s="8"/>
      <c r="AD667" s="8"/>
      <c r="AE667" s="8"/>
      <c r="AG667" s="36"/>
      <c r="AH667" s="36"/>
      <c r="AI667" s="9"/>
      <c r="AJ667" s="8"/>
      <c r="AK667" s="8"/>
      <c r="AL667" s="8"/>
      <c r="AM667" s="8"/>
      <c r="AN667" s="8"/>
      <c r="AO667" s="8"/>
      <c r="AP667" s="8"/>
      <c r="AQ667" s="8"/>
      <c r="AS667" s="36"/>
      <c r="AT667" s="36"/>
      <c r="AU667" s="9"/>
      <c r="AV667" s="8"/>
      <c r="AW667" s="8"/>
      <c r="AX667" s="8"/>
      <c r="AY667" s="8"/>
      <c r="AZ667" s="8"/>
      <c r="BA667" s="8"/>
      <c r="BB667" s="8"/>
      <c r="BC667" s="8"/>
      <c r="CW667" s="8">
        <v>0.2262636612021858</v>
      </c>
      <c r="CX667" s="36">
        <v>62.1</v>
      </c>
      <c r="CY667" s="36">
        <v>62.07052365096213</v>
      </c>
      <c r="CZ667" s="36">
        <v>61.348540402968347</v>
      </c>
      <c r="DA667" s="36">
        <v>17.757864060037079</v>
      </c>
      <c r="DB667" s="36">
        <f ca="1"/>
        <v>68.791248979132874</v>
      </c>
      <c r="DC667" s="36">
        <f ca="1"/>
        <v>63.341701118228627</v>
      </c>
      <c r="DD667" s="36">
        <v>57.202470475726315</v>
      </c>
      <c r="DE667" s="36">
        <f ca="1"/>
        <v>67.937471840896592</v>
      </c>
      <c r="DF667" s="36">
        <v>61.980373570045408</v>
      </c>
    </row>
    <row r="668" spans="1:110" x14ac:dyDescent="0.25">
      <c r="A668" s="45">
        <v>77.900000000000006</v>
      </c>
      <c r="B668" s="47" t="b">
        <v>1</v>
      </c>
      <c r="U668" s="36"/>
      <c r="V668" s="36"/>
      <c r="W668" s="9"/>
      <c r="X668" s="8"/>
      <c r="Y668" s="8"/>
      <c r="Z668" s="8"/>
      <c r="AA668" s="8"/>
      <c r="AB668" s="8"/>
      <c r="AC668" s="8"/>
      <c r="AD668" s="8"/>
      <c r="AE668" s="8"/>
      <c r="AG668" s="36"/>
      <c r="AH668" s="36"/>
      <c r="AI668" s="9"/>
      <c r="AJ668" s="8"/>
      <c r="AK668" s="8"/>
      <c r="AL668" s="8"/>
      <c r="AM668" s="8"/>
      <c r="AN668" s="8"/>
      <c r="AO668" s="8"/>
      <c r="AP668" s="8"/>
      <c r="AQ668" s="8"/>
      <c r="AS668" s="36"/>
      <c r="AT668" s="36"/>
      <c r="AU668" s="9"/>
      <c r="AV668" s="8"/>
      <c r="AW668" s="8"/>
      <c r="AX668" s="8"/>
      <c r="AY668" s="8"/>
      <c r="AZ668" s="8"/>
      <c r="BA668" s="8"/>
      <c r="BB668" s="8"/>
      <c r="BC668" s="8"/>
      <c r="CW668" s="8">
        <v>0.2266051912568306</v>
      </c>
      <c r="CX668" s="36">
        <v>62.1</v>
      </c>
      <c r="CY668" s="36">
        <v>62.081330184200006</v>
      </c>
      <c r="CZ668" s="36">
        <v>61.358778300888389</v>
      </c>
      <c r="DA668" s="36">
        <v>17.788426944283628</v>
      </c>
      <c r="DB668" s="36">
        <f ca="1"/>
        <v>68.804589080933482</v>
      </c>
      <c r="DC668" s="36">
        <f ca="1"/>
        <v>63.351043961989554</v>
      </c>
      <c r="DD668" s="36">
        <v>57.218279735218104</v>
      </c>
      <c r="DE668" s="36">
        <f ca="1"/>
        <v>67.946458929803796</v>
      </c>
      <c r="DF668" s="36">
        <v>61.993193268411162</v>
      </c>
    </row>
    <row r="669" spans="1:110" x14ac:dyDescent="0.25">
      <c r="A669" s="45">
        <v>78.099999999999994</v>
      </c>
      <c r="B669" s="47" t="b">
        <v>1</v>
      </c>
      <c r="U669" s="36"/>
      <c r="V669" s="36"/>
      <c r="W669" s="9"/>
      <c r="X669" s="8"/>
      <c r="Y669" s="8"/>
      <c r="Z669" s="8"/>
      <c r="AA669" s="8"/>
      <c r="AB669" s="8"/>
      <c r="AC669" s="8"/>
      <c r="AD669" s="8"/>
      <c r="AE669" s="8"/>
      <c r="AG669" s="36"/>
      <c r="AH669" s="36"/>
      <c r="AI669" s="9"/>
      <c r="AJ669" s="8"/>
      <c r="AK669" s="8"/>
      <c r="AL669" s="8"/>
      <c r="AM669" s="8"/>
      <c r="AN669" s="8"/>
      <c r="AO669" s="8"/>
      <c r="AP669" s="8"/>
      <c r="AQ669" s="8"/>
      <c r="AS669" s="36"/>
      <c r="AT669" s="36"/>
      <c r="AU669" s="9"/>
      <c r="AV669" s="8"/>
      <c r="AW669" s="8"/>
      <c r="AX669" s="8"/>
      <c r="AY669" s="8"/>
      <c r="AZ669" s="8"/>
      <c r="BA669" s="8"/>
      <c r="BB669" s="8"/>
      <c r="BC669" s="8"/>
      <c r="CW669" s="8">
        <v>0.22694672131147542</v>
      </c>
      <c r="CX669" s="36">
        <v>62.1</v>
      </c>
      <c r="CY669" s="36">
        <v>62.092127527892686</v>
      </c>
      <c r="CZ669" s="36">
        <v>61.369009199143896</v>
      </c>
      <c r="DA669" s="36">
        <v>17.819003328037809</v>
      </c>
      <c r="DB669" s="36">
        <f ca="1"/>
        <v>68.817914741416686</v>
      </c>
      <c r="DC669" s="36">
        <f ca="1"/>
        <v>63.360379786179102</v>
      </c>
      <c r="DD669" s="36">
        <v>57.234077085658114</v>
      </c>
      <c r="DE669" s="36">
        <f ca="1"/>
        <v>67.955437638133063</v>
      </c>
      <c r="DF669" s="36">
        <v>62.006002589162108</v>
      </c>
    </row>
    <row r="670" spans="1:110" x14ac:dyDescent="0.25">
      <c r="A670" s="45">
        <v>78</v>
      </c>
      <c r="B670" s="47" t="b">
        <v>1</v>
      </c>
      <c r="U670" s="36"/>
      <c r="V670" s="36"/>
      <c r="W670" s="9"/>
      <c r="X670" s="8"/>
      <c r="Y670" s="8"/>
      <c r="Z670" s="8"/>
      <c r="AA670" s="8"/>
      <c r="AB670" s="8"/>
      <c r="AC670" s="8"/>
      <c r="AD670" s="8"/>
      <c r="AE670" s="8"/>
      <c r="AG670" s="36"/>
      <c r="AH670" s="36"/>
      <c r="AI670" s="9"/>
      <c r="AJ670" s="8"/>
      <c r="AK670" s="8"/>
      <c r="AL670" s="8"/>
      <c r="AM670" s="8"/>
      <c r="AN670" s="8"/>
      <c r="AO670" s="8"/>
      <c r="AP670" s="8"/>
      <c r="AQ670" s="8"/>
      <c r="AS670" s="36"/>
      <c r="AT670" s="36"/>
      <c r="AU670" s="9"/>
      <c r="AV670" s="8"/>
      <c r="AW670" s="8"/>
      <c r="AX670" s="8"/>
      <c r="AY670" s="8"/>
      <c r="AZ670" s="8"/>
      <c r="BA670" s="8"/>
      <c r="BB670" s="8"/>
      <c r="BC670" s="8"/>
      <c r="CW670" s="8">
        <v>0.22728825136612021</v>
      </c>
      <c r="CX670" s="36">
        <v>62.2</v>
      </c>
      <c r="CY670" s="36">
        <v>62.102915711510299</v>
      </c>
      <c r="CZ670" s="36">
        <v>61.379233121595092</v>
      </c>
      <c r="DA670" s="36">
        <v>17.849593223230219</v>
      </c>
      <c r="DB670" s="36">
        <f ca="1"/>
        <v>68.831226004688617</v>
      </c>
      <c r="DC670" s="36">
        <f ca="1"/>
        <v>63.369708613956142</v>
      </c>
      <c r="DD670" s="36">
        <v>57.249862553919002</v>
      </c>
      <c r="DE670" s="36">
        <f ca="1"/>
        <v>67.964407990650813</v>
      </c>
      <c r="DF670" s="36">
        <v>62.018801561381252</v>
      </c>
    </row>
    <row r="671" spans="1:110" x14ac:dyDescent="0.25">
      <c r="A671" s="45">
        <v>77.2</v>
      </c>
      <c r="B671" s="47" t="b">
        <v>1</v>
      </c>
      <c r="U671" s="36"/>
      <c r="V671" s="36"/>
      <c r="W671" s="9"/>
      <c r="X671" s="8"/>
      <c r="Y671" s="8"/>
      <c r="Z671" s="8"/>
      <c r="AA671" s="8"/>
      <c r="AB671" s="8"/>
      <c r="AC671" s="8"/>
      <c r="AD671" s="8"/>
      <c r="AE671" s="8"/>
      <c r="AG671" s="36"/>
      <c r="AH671" s="36"/>
      <c r="AI671" s="9"/>
      <c r="AJ671" s="8"/>
      <c r="AK671" s="8"/>
      <c r="AL671" s="8"/>
      <c r="AM671" s="8"/>
      <c r="AN671" s="8"/>
      <c r="AO671" s="8"/>
      <c r="AP671" s="8"/>
      <c r="AQ671" s="8"/>
      <c r="AS671" s="36"/>
      <c r="AT671" s="36"/>
      <c r="AU671" s="9"/>
      <c r="AV671" s="8"/>
      <c r="AW671" s="8"/>
      <c r="AX671" s="8"/>
      <c r="AY671" s="8"/>
      <c r="AZ671" s="8"/>
      <c r="BA671" s="8"/>
      <c r="BB671" s="8"/>
      <c r="BC671" s="8"/>
      <c r="CW671" s="8">
        <v>0.22762978142076504</v>
      </c>
      <c r="CX671" s="36">
        <v>62.2</v>
      </c>
      <c r="CY671" s="36">
        <v>62.113694764401004</v>
      </c>
      <c r="CZ671" s="36">
        <v>61.389450092007372</v>
      </c>
      <c r="DA671" s="36">
        <v>17.880196641807341</v>
      </c>
      <c r="DB671" s="36">
        <f ca="1"/>
        <v>68.844522914667294</v>
      </c>
      <c r="DC671" s="36">
        <f ca="1"/>
        <v>63.379030468386006</v>
      </c>
      <c r="DD671" s="36">
        <v>57.265636166772502</v>
      </c>
      <c r="DE671" s="36">
        <f ca="1"/>
        <v>67.973370012020908</v>
      </c>
      <c r="DF671" s="36">
        <v>62.031590214036015</v>
      </c>
    </row>
    <row r="672" spans="1:110" x14ac:dyDescent="0.25">
      <c r="A672" s="45">
        <v>77.3</v>
      </c>
      <c r="B672" s="47" t="b">
        <v>1</v>
      </c>
      <c r="U672" s="36"/>
      <c r="V672" s="36"/>
      <c r="W672" s="9"/>
      <c r="X672" s="8"/>
      <c r="Y672" s="8"/>
      <c r="Z672" s="8"/>
      <c r="AA672" s="8"/>
      <c r="AB672" s="8"/>
      <c r="AC672" s="8"/>
      <c r="AD672" s="8"/>
      <c r="AE672" s="8"/>
      <c r="AG672" s="36"/>
      <c r="AH672" s="36"/>
      <c r="AI672" s="9"/>
      <c r="AJ672" s="8"/>
      <c r="AK672" s="8"/>
      <c r="AL672" s="8"/>
      <c r="AM672" s="8"/>
      <c r="AN672" s="8"/>
      <c r="AO672" s="8"/>
      <c r="AP672" s="8"/>
      <c r="AQ672" s="8"/>
      <c r="AS672" s="36"/>
      <c r="AT672" s="36"/>
      <c r="AU672" s="9"/>
      <c r="AV672" s="8"/>
      <c r="AW672" s="8"/>
      <c r="AX672" s="8"/>
      <c r="AY672" s="8"/>
      <c r="AZ672" s="8"/>
      <c r="BA672" s="8"/>
      <c r="BB672" s="8"/>
      <c r="BC672" s="8"/>
      <c r="CW672" s="8">
        <v>0.22797131147540983</v>
      </c>
      <c r="CX672" s="36">
        <v>62.2</v>
      </c>
      <c r="CY672" s="36">
        <v>62.12446471579176</v>
      </c>
      <c r="CZ672" s="36">
        <v>61.399660134052162</v>
      </c>
      <c r="DA672" s="36">
        <v>17.910813595731458</v>
      </c>
      <c r="DB672" s="36">
        <f ca="1"/>
        <v>68.857805515083797</v>
      </c>
      <c r="DC672" s="36">
        <f ca="1"/>
        <v>63.388345372441051</v>
      </c>
      <c r="DD672" s="36">
        <v>57.281397950889954</v>
      </c>
      <c r="DE672" s="36">
        <f ca="1"/>
        <v>67.98232372680522</v>
      </c>
      <c r="DF672" s="36">
        <v>62.044368575978872</v>
      </c>
    </row>
    <row r="673" spans="1:110" x14ac:dyDescent="0.25">
      <c r="A673" s="45">
        <v>77.400000000000006</v>
      </c>
      <c r="B673" s="47" t="b">
        <v>1</v>
      </c>
      <c r="U673" s="36"/>
      <c r="V673" s="36"/>
      <c r="W673" s="9"/>
      <c r="X673" s="8"/>
      <c r="Y673" s="8"/>
      <c r="Z673" s="8"/>
      <c r="AA673" s="8"/>
      <c r="AB673" s="8"/>
      <c r="AC673" s="8"/>
      <c r="AD673" s="8"/>
      <c r="AE673" s="8"/>
      <c r="AG673" s="36"/>
      <c r="AH673" s="36"/>
      <c r="AI673" s="9"/>
      <c r="AJ673" s="8"/>
      <c r="AK673" s="8"/>
      <c r="AL673" s="8"/>
      <c r="AM673" s="8"/>
      <c r="AN673" s="8"/>
      <c r="AO673" s="8"/>
      <c r="AP673" s="8"/>
      <c r="AQ673" s="8"/>
      <c r="AS673" s="36"/>
      <c r="AT673" s="36"/>
      <c r="AU673" s="9"/>
      <c r="AV673" s="8"/>
      <c r="AW673" s="8"/>
      <c r="AX673" s="8"/>
      <c r="AY673" s="8"/>
      <c r="AZ673" s="8"/>
      <c r="BA673" s="8"/>
      <c r="BB673" s="8"/>
      <c r="BC673" s="8"/>
      <c r="CW673" s="8">
        <v>0.22831284153005466</v>
      </c>
      <c r="CX673" s="36">
        <v>62.2</v>
      </c>
      <c r="CY673" s="36">
        <v>62.135225594789006</v>
      </c>
      <c r="CZ673" s="36">
        <v>61.409863271307294</v>
      </c>
      <c r="DA673" s="36">
        <v>17.94144409698076</v>
      </c>
      <c r="DB673" s="36">
        <f ca="1"/>
        <v>68.871073849483352</v>
      </c>
      <c r="DC673" s="36">
        <f ca="1"/>
        <v>63.397653349001132</v>
      </c>
      <c r="DD673" s="36">
        <v>57.297147932842876</v>
      </c>
      <c r="DE673" s="36">
        <f ca="1"/>
        <v>67.991269159464338</v>
      </c>
      <c r="DF673" s="36">
        <v>62.057136675948044</v>
      </c>
    </row>
    <row r="674" spans="1:110" x14ac:dyDescent="0.25">
      <c r="A674" s="45">
        <v>77.7</v>
      </c>
      <c r="B674" s="47" t="b">
        <v>1</v>
      </c>
      <c r="U674" s="36"/>
      <c r="V674" s="36"/>
      <c r="W674" s="9"/>
      <c r="X674" s="8"/>
      <c r="Y674" s="8"/>
      <c r="Z674" s="8"/>
      <c r="AA674" s="8"/>
      <c r="AB674" s="8"/>
      <c r="AC674" s="8"/>
      <c r="AD674" s="8"/>
      <c r="AE674" s="8"/>
      <c r="AG674" s="36"/>
      <c r="AH674" s="36"/>
      <c r="AI674" s="9"/>
      <c r="AJ674" s="8"/>
      <c r="AK674" s="8"/>
      <c r="AL674" s="8"/>
      <c r="AM674" s="8"/>
      <c r="AN674" s="8"/>
      <c r="AO674" s="8"/>
      <c r="AP674" s="8"/>
      <c r="AQ674" s="8"/>
      <c r="AS674" s="36"/>
      <c r="AT674" s="36"/>
      <c r="AU674" s="9"/>
      <c r="AV674" s="8"/>
      <c r="AW674" s="8"/>
      <c r="AX674" s="8"/>
      <c r="AY674" s="8"/>
      <c r="AZ674" s="8"/>
      <c r="BA674" s="8"/>
      <c r="BB674" s="8"/>
      <c r="BC674" s="8"/>
      <c r="CW674" s="8">
        <v>0.22865437158469945</v>
      </c>
      <c r="CX674" s="36">
        <v>62.2</v>
      </c>
      <c r="CY674" s="36">
        <v>62.145977430379382</v>
      </c>
      <c r="CZ674" s="36">
        <v>61.420059527257379</v>
      </c>
      <c r="DA674" s="36">
        <v>17.972088157549351</v>
      </c>
      <c r="DB674" s="36">
        <f ca="1"/>
        <v>68.884327961226433</v>
      </c>
      <c r="DC674" s="36">
        <f ca="1"/>
        <v>63.406954420854198</v>
      </c>
      <c r="DD674" s="36">
        <v>57.312886139103405</v>
      </c>
      <c r="DE674" s="36">
        <f ca="1"/>
        <v>68.000206334358012</v>
      </c>
      <c r="DF674" s="36">
        <v>62.069894542568036</v>
      </c>
    </row>
    <row r="675" spans="1:110" x14ac:dyDescent="0.25">
      <c r="A675" s="45">
        <v>76.7</v>
      </c>
      <c r="B675" s="47" t="b">
        <v>1</v>
      </c>
      <c r="U675" s="36"/>
      <c r="V675" s="36"/>
      <c r="W675" s="9"/>
      <c r="X675" s="8"/>
      <c r="Y675" s="8"/>
      <c r="Z675" s="8"/>
      <c r="AA675" s="8"/>
      <c r="AB675" s="8"/>
      <c r="AC675" s="8"/>
      <c r="AD675" s="8"/>
      <c r="AE675" s="8"/>
      <c r="AG675" s="36"/>
      <c r="AH675" s="36"/>
      <c r="AI675" s="9"/>
      <c r="AJ675" s="8"/>
      <c r="AK675" s="8"/>
      <c r="AL675" s="8"/>
      <c r="AM675" s="8"/>
      <c r="AN675" s="8"/>
      <c r="AO675" s="8"/>
      <c r="AP675" s="8"/>
      <c r="AQ675" s="8"/>
      <c r="AS675" s="36"/>
      <c r="AT675" s="36"/>
      <c r="AU675" s="9"/>
      <c r="AV675" s="8"/>
      <c r="AW675" s="8"/>
      <c r="AX675" s="8"/>
      <c r="AY675" s="8"/>
      <c r="AZ675" s="8"/>
      <c r="BA675" s="8"/>
      <c r="BB675" s="8"/>
      <c r="BC675" s="8"/>
      <c r="CW675" s="8">
        <v>0.22899590163934427</v>
      </c>
      <c r="CX675" s="36">
        <v>62.2</v>
      </c>
      <c r="CY675" s="36">
        <v>62.156720251430421</v>
      </c>
      <c r="CZ675" s="36">
        <v>61.430248925294805</v>
      </c>
      <c r="DA675" s="36">
        <v>18.002745789447236</v>
      </c>
      <c r="DB675" s="36">
        <f ca="1"/>
        <v>68.897567893489793</v>
      </c>
      <c r="DC675" s="36">
        <f ca="1"/>
        <v>63.41624861069684</v>
      </c>
      <c r="DD675" s="36">
        <v>57.328612596044913</v>
      </c>
      <c r="DE675" s="36">
        <f ca="1"/>
        <v>68.009135275745834</v>
      </c>
      <c r="DF675" s="36">
        <v>62.082642204350378</v>
      </c>
    </row>
    <row r="676" spans="1:110" x14ac:dyDescent="0.25">
      <c r="A676" s="45">
        <v>76.900000000000006</v>
      </c>
      <c r="B676" s="47" t="b">
        <v>1</v>
      </c>
      <c r="U676" s="36"/>
      <c r="V676" s="36"/>
      <c r="W676" s="9"/>
      <c r="X676" s="8"/>
      <c r="Y676" s="8"/>
      <c r="Z676" s="8"/>
      <c r="AA676" s="8"/>
      <c r="AB676" s="8"/>
      <c r="AC676" s="8"/>
      <c r="AD676" s="8"/>
      <c r="AE676" s="8"/>
      <c r="AG676" s="36"/>
      <c r="AH676" s="36"/>
      <c r="AI676" s="9"/>
      <c r="AJ676" s="8"/>
      <c r="AK676" s="8"/>
      <c r="AL676" s="8"/>
      <c r="AM676" s="8"/>
      <c r="AN676" s="8"/>
      <c r="AO676" s="8"/>
      <c r="AP676" s="8"/>
      <c r="AQ676" s="8"/>
      <c r="AS676" s="36"/>
      <c r="AT676" s="36"/>
      <c r="AU676" s="9"/>
      <c r="AV676" s="8"/>
      <c r="AW676" s="8"/>
      <c r="AX676" s="8"/>
      <c r="AY676" s="8"/>
      <c r="AZ676" s="8"/>
      <c r="BA676" s="8"/>
      <c r="BB676" s="8"/>
      <c r="BC676" s="8"/>
      <c r="CW676" s="8">
        <v>0.22933743169398907</v>
      </c>
      <c r="CX676" s="36">
        <v>62.3</v>
      </c>
      <c r="CY676" s="36">
        <v>62.167454086691251</v>
      </c>
      <c r="CZ676" s="36">
        <v>61.440431488719753</v>
      </c>
      <c r="DA676" s="36">
        <v>18.033417004700429</v>
      </c>
      <c r="DB676" s="36">
        <f ca="1"/>
        <v>68.910793689267578</v>
      </c>
      <c r="DC676" s="36">
        <f ca="1"/>
        <v>63.425535941134754</v>
      </c>
      <c r="DD676" s="36">
        <v>57.344327329942431</v>
      </c>
      <c r="DE676" s="36">
        <f ca="1"/>
        <v>68.018056007787735</v>
      </c>
      <c r="DF676" s="36">
        <v>62.095379689694184</v>
      </c>
    </row>
    <row r="677" spans="1:110" x14ac:dyDescent="0.25">
      <c r="A677" s="45">
        <v>85</v>
      </c>
      <c r="B677" s="47" t="b">
        <v>1</v>
      </c>
      <c r="U677" s="36"/>
      <c r="V677" s="36"/>
      <c r="W677" s="9"/>
      <c r="X677" s="8"/>
      <c r="Y677" s="8"/>
      <c r="Z677" s="8"/>
      <c r="AA677" s="8"/>
      <c r="AB677" s="8"/>
      <c r="AC677" s="8"/>
      <c r="AD677" s="8"/>
      <c r="AE677" s="8"/>
      <c r="AG677" s="36"/>
      <c r="AH677" s="36"/>
      <c r="AI677" s="9"/>
      <c r="AJ677" s="8"/>
      <c r="AK677" s="8"/>
      <c r="AL677" s="8"/>
      <c r="AM677" s="8"/>
      <c r="AN677" s="8"/>
      <c r="AO677" s="8"/>
      <c r="AP677" s="8"/>
      <c r="AQ677" s="8"/>
      <c r="AS677" s="36"/>
      <c r="AT677" s="36"/>
      <c r="AU677" s="9"/>
      <c r="AV677" s="8"/>
      <c r="AW677" s="8"/>
      <c r="AX677" s="8"/>
      <c r="AY677" s="8"/>
      <c r="AZ677" s="8"/>
      <c r="BA677" s="8"/>
      <c r="BB677" s="8"/>
      <c r="BC677" s="8"/>
      <c r="CW677" s="8">
        <v>0.22967896174863389</v>
      </c>
      <c r="CX677" s="36">
        <v>62.3</v>
      </c>
      <c r="CY677" s="36">
        <v>62.178178964793275</v>
      </c>
      <c r="CZ677" s="36">
        <v>61.450607240741114</v>
      </c>
      <c r="DA677" s="36">
        <v>18.064101815350888</v>
      </c>
      <c r="DB677" s="36">
        <f ca="1"/>
        <v>68.924005391372376</v>
      </c>
      <c r="DC677" s="36">
        <f ca="1"/>
        <v>63.434816434683341</v>
      </c>
      <c r="DD677" s="36">
        <v>57.360030366973248</v>
      </c>
      <c r="DE677" s="36">
        <f ca="1"/>
        <v>68.026968554544638</v>
      </c>
      <c r="DF677" s="36">
        <v>62.108107026886799</v>
      </c>
    </row>
    <row r="678" spans="1:110" x14ac:dyDescent="0.25">
      <c r="A678" s="45">
        <v>83</v>
      </c>
      <c r="B678" s="47" t="b">
        <v>1</v>
      </c>
      <c r="U678" s="36"/>
      <c r="V678" s="36"/>
      <c r="W678" s="9"/>
      <c r="X678" s="8"/>
      <c r="Y678" s="8"/>
      <c r="Z678" s="8"/>
      <c r="AA678" s="8"/>
      <c r="AB678" s="8"/>
      <c r="AC678" s="8"/>
      <c r="AD678" s="8"/>
      <c r="AE678" s="8"/>
      <c r="AG678" s="36"/>
      <c r="AH678" s="36"/>
      <c r="AI678" s="9"/>
      <c r="AJ678" s="8"/>
      <c r="AK678" s="8"/>
      <c r="AL678" s="8"/>
      <c r="AM678" s="8"/>
      <c r="AN678" s="8"/>
      <c r="AO678" s="8"/>
      <c r="AP678" s="8"/>
      <c r="AQ678" s="8"/>
      <c r="AS678" s="36"/>
      <c r="AT678" s="36"/>
      <c r="AU678" s="9"/>
      <c r="AV678" s="8"/>
      <c r="AW678" s="8"/>
      <c r="AX678" s="8"/>
      <c r="AY678" s="8"/>
      <c r="AZ678" s="8"/>
      <c r="BA678" s="8"/>
      <c r="BB678" s="8"/>
      <c r="BC678" s="8"/>
      <c r="CW678" s="8">
        <v>0.23002049180327869</v>
      </c>
      <c r="CX678" s="36">
        <v>62.3</v>
      </c>
      <c r="CY678" s="36">
        <v>62.188894914250866</v>
      </c>
      <c r="CZ678" s="36">
        <v>61.460776204476829</v>
      </c>
      <c r="DA678" s="36">
        <v>18.094800233456624</v>
      </c>
      <c r="DB678" s="36">
        <f ca="1"/>
        <v>68.93720304243628</v>
      </c>
      <c r="DC678" s="36">
        <f ca="1"/>
        <v>63.444090113768176</v>
      </c>
      <c r="DD678" s="36">
        <v>57.375721733217333</v>
      </c>
      <c r="DE678" s="36">
        <f ca="1"/>
        <v>68.03587293997893</v>
      </c>
      <c r="DF678" s="36">
        <v>62.120824244104433</v>
      </c>
    </row>
    <row r="679" spans="1:110" x14ac:dyDescent="0.25">
      <c r="A679" s="45">
        <v>81</v>
      </c>
      <c r="B679" s="47" t="b">
        <v>1</v>
      </c>
      <c r="U679" s="36"/>
      <c r="V679" s="36"/>
      <c r="W679" s="9"/>
      <c r="X679" s="8"/>
      <c r="Y679" s="8"/>
      <c r="Z679" s="8"/>
      <c r="AA679" s="8"/>
      <c r="AB679" s="8"/>
      <c r="AC679" s="8"/>
      <c r="AD679" s="8"/>
      <c r="AE679" s="8"/>
      <c r="AG679" s="36"/>
      <c r="AH679" s="36"/>
      <c r="AI679" s="9"/>
      <c r="AJ679" s="8"/>
      <c r="AK679" s="8"/>
      <c r="AL679" s="8"/>
      <c r="AM679" s="8"/>
      <c r="AN679" s="8"/>
      <c r="AO679" s="8"/>
      <c r="AP679" s="8"/>
      <c r="AQ679" s="8"/>
      <c r="AS679" s="36"/>
      <c r="AT679" s="36"/>
      <c r="AU679" s="9"/>
      <c r="AV679" s="8"/>
      <c r="AW679" s="8"/>
      <c r="AX679" s="8"/>
      <c r="AY679" s="8"/>
      <c r="AZ679" s="8"/>
      <c r="BA679" s="8"/>
      <c r="BB679" s="8"/>
      <c r="BC679" s="8"/>
      <c r="CW679" s="8">
        <v>0.23036202185792351</v>
      </c>
      <c r="CX679" s="36">
        <v>62.3</v>
      </c>
      <c r="CY679" s="36">
        <v>62.199601963462065</v>
      </c>
      <c r="CZ679" s="36">
        <v>61.470938402954594</v>
      </c>
      <c r="DA679" s="36">
        <v>18.125512271091701</v>
      </c>
      <c r="DB679" s="36">
        <f ca="1"/>
        <v>68.950386684911948</v>
      </c>
      <c r="DC679" s="36">
        <f ca="1"/>
        <v>63.453357000725568</v>
      </c>
      <c r="DD679" s="36">
        <v>57.39140145465791</v>
      </c>
      <c r="DE679" s="36">
        <f ca="1"/>
        <v>68.044769187955112</v>
      </c>
      <c r="DF679" s="36">
        <v>62.133531369412744</v>
      </c>
    </row>
    <row r="680" spans="1:110" x14ac:dyDescent="0.25">
      <c r="A680" s="45">
        <v>80</v>
      </c>
      <c r="B680" s="47" t="b">
        <v>1</v>
      </c>
      <c r="U680" s="36"/>
      <c r="V680" s="36"/>
      <c r="W680" s="9"/>
      <c r="X680" s="8"/>
      <c r="Y680" s="8"/>
      <c r="Z680" s="8"/>
      <c r="AA680" s="8"/>
      <c r="AB680" s="8"/>
      <c r="AC680" s="8"/>
      <c r="AD680" s="8"/>
      <c r="AE680" s="8"/>
      <c r="AG680" s="36"/>
      <c r="AH680" s="36"/>
      <c r="AI680" s="9"/>
      <c r="AJ680" s="8"/>
      <c r="AK680" s="8"/>
      <c r="AL680" s="8"/>
      <c r="AM680" s="8"/>
      <c r="AN680" s="8"/>
      <c r="AO680" s="8"/>
      <c r="AP680" s="8"/>
      <c r="AQ680" s="8"/>
      <c r="AS680" s="36"/>
      <c r="AT680" s="36"/>
      <c r="AU680" s="9"/>
      <c r="AV680" s="8"/>
      <c r="AW680" s="8"/>
      <c r="AX680" s="8"/>
      <c r="AY680" s="8"/>
      <c r="AZ680" s="8"/>
      <c r="BA680" s="8"/>
      <c r="BB680" s="8"/>
      <c r="BC680" s="8"/>
      <c r="CW680" s="8">
        <v>0.23070355191256831</v>
      </c>
      <c r="CX680" s="36">
        <v>62.3</v>
      </c>
      <c r="CY680" s="36">
        <v>62.210300140709187</v>
      </c>
      <c r="CZ680" s="36">
        <v>61.481093859112029</v>
      </c>
      <c r="DA680" s="36">
        <v>18.15623794034623</v>
      </c>
      <c r="DB680" s="36">
        <f ca="1"/>
        <v>68.963556361073586</v>
      </c>
      <c r="DC680" s="36">
        <f ca="1"/>
        <v>63.462617117803063</v>
      </c>
      <c r="DD680" s="36">
        <v>57.407069557181927</v>
      </c>
      <c r="DE680" s="36">
        <f ca="1"/>
        <v>68.053657322240284</v>
      </c>
      <c r="DF680" s="36">
        <v>62.146228430767493</v>
      </c>
    </row>
    <row r="681" spans="1:110" x14ac:dyDescent="0.25">
      <c r="A681" s="45">
        <v>79.7</v>
      </c>
      <c r="B681" s="47" t="b">
        <v>1</v>
      </c>
      <c r="U681" s="36"/>
      <c r="V681" s="36"/>
      <c r="W681" s="9"/>
      <c r="X681" s="8"/>
      <c r="Y681" s="8"/>
      <c r="Z681" s="8"/>
      <c r="AA681" s="8"/>
      <c r="AB681" s="8"/>
      <c r="AC681" s="8"/>
      <c r="AD681" s="8"/>
      <c r="AE681" s="8"/>
      <c r="AG681" s="36"/>
      <c r="AH681" s="36"/>
      <c r="AI681" s="9"/>
      <c r="AJ681" s="8"/>
      <c r="AK681" s="8"/>
      <c r="AL681" s="8"/>
      <c r="AM681" s="8"/>
      <c r="AN681" s="8"/>
      <c r="AO681" s="8"/>
      <c r="AP681" s="8"/>
      <c r="AQ681" s="8"/>
      <c r="AS681" s="36"/>
      <c r="AT681" s="36"/>
      <c r="AU681" s="9"/>
      <c r="AV681" s="8"/>
      <c r="AW681" s="8"/>
      <c r="AX681" s="8"/>
      <c r="AY681" s="8"/>
      <c r="AZ681" s="8"/>
      <c r="BA681" s="8"/>
      <c r="BB681" s="8"/>
      <c r="BC681" s="8"/>
      <c r="CW681" s="8">
        <v>0.23104508196721313</v>
      </c>
      <c r="CX681" s="36">
        <v>62.3</v>
      </c>
      <c r="CY681" s="36">
        <v>62.220989474159587</v>
      </c>
      <c r="CZ681" s="36">
        <v>61.491242595797694</v>
      </c>
      <c r="DA681" s="36">
        <v>18.186977253326461</v>
      </c>
      <c r="DB681" s="36">
        <f ca="1"/>
        <v>68.976712113018053</v>
      </c>
      <c r="DC681" s="36">
        <f ca="1"/>
        <v>63.471870487159926</v>
      </c>
      <c r="DD681" s="36">
        <v>57.422726066580552</v>
      </c>
      <c r="DE681" s="36">
        <f ca="1"/>
        <v>68.062537366504742</v>
      </c>
      <c r="DF681" s="36">
        <v>62.158915456015109</v>
      </c>
    </row>
    <row r="682" spans="1:110" x14ac:dyDescent="0.25">
      <c r="A682" s="45">
        <v>79.5</v>
      </c>
      <c r="B682" s="47" t="b">
        <v>1</v>
      </c>
      <c r="U682" s="36"/>
      <c r="V682" s="36"/>
      <c r="W682" s="9"/>
      <c r="X682" s="8"/>
      <c r="Y682" s="8"/>
      <c r="Z682" s="8"/>
      <c r="AA682" s="8"/>
      <c r="AB682" s="8"/>
      <c r="AC682" s="8"/>
      <c r="AD682" s="8"/>
      <c r="AE682" s="8"/>
      <c r="AG682" s="36"/>
      <c r="AH682" s="36"/>
      <c r="AI682" s="9"/>
      <c r="AJ682" s="8"/>
      <c r="AK682" s="8"/>
      <c r="AL682" s="8"/>
      <c r="AM682" s="8"/>
      <c r="AN682" s="8"/>
      <c r="AO682" s="8"/>
      <c r="AP682" s="8"/>
      <c r="AQ682" s="8"/>
      <c r="AS682" s="36"/>
      <c r="AT682" s="36"/>
      <c r="AU682" s="9"/>
      <c r="AV682" s="8"/>
      <c r="AW682" s="8"/>
      <c r="AX682" s="8"/>
      <c r="AY682" s="8"/>
      <c r="AZ682" s="8"/>
      <c r="BA682" s="8"/>
      <c r="BB682" s="8"/>
      <c r="BC682" s="8"/>
      <c r="CW682" s="8">
        <v>0.23138661202185792</v>
      </c>
      <c r="CX682" s="36">
        <v>62.4</v>
      </c>
      <c r="CY682" s="36">
        <v>62.231669991866262</v>
      </c>
      <c r="CZ682" s="36">
        <v>61.501384635771075</v>
      </c>
      <c r="DA682" s="36">
        <v>18.217730222154753</v>
      </c>
      <c r="DB682" s="36">
        <f ca="1"/>
        <v>68.989853982665849</v>
      </c>
      <c r="DC682" s="36">
        <f ca="1"/>
        <v>63.481117130867716</v>
      </c>
      <c r="DD682" s="36">
        <v>57.438371008549694</v>
      </c>
      <c r="DE682" s="36">
        <f ca="1"/>
        <v>68.071409344322547</v>
      </c>
      <c r="DF682" s="36">
        <v>62.171592472893309</v>
      </c>
    </row>
    <row r="683" spans="1:110" x14ac:dyDescent="0.25">
      <c r="A683" s="45">
        <v>79.3</v>
      </c>
      <c r="B683" s="47" t="b">
        <v>1</v>
      </c>
      <c r="U683" s="36"/>
      <c r="V683" s="36"/>
      <c r="W683" s="9"/>
      <c r="X683" s="8"/>
      <c r="Y683" s="8"/>
      <c r="Z683" s="8"/>
      <c r="AA683" s="8"/>
      <c r="AB683" s="8"/>
      <c r="AC683" s="8"/>
      <c r="AD683" s="8"/>
      <c r="AE683" s="8"/>
      <c r="AG683" s="36"/>
      <c r="AH683" s="36"/>
      <c r="AI683" s="9"/>
      <c r="AJ683" s="8"/>
      <c r="AK683" s="8"/>
      <c r="AL683" s="8"/>
      <c r="AM683" s="8"/>
      <c r="AN683" s="8"/>
      <c r="AO683" s="8"/>
      <c r="AP683" s="8"/>
      <c r="AQ683" s="8"/>
      <c r="AS683" s="36"/>
      <c r="AT683" s="36"/>
      <c r="AU683" s="9"/>
      <c r="AV683" s="8"/>
      <c r="AW683" s="8"/>
      <c r="AX683" s="8"/>
      <c r="AY683" s="8"/>
      <c r="AZ683" s="8"/>
      <c r="BA683" s="8"/>
      <c r="BB683" s="8"/>
      <c r="BC683" s="8"/>
      <c r="CW683" s="8">
        <v>0.23172814207650272</v>
      </c>
      <c r="CX683" s="36">
        <v>62.4</v>
      </c>
      <c r="CY683" s="36">
        <v>62.242341721768518</v>
      </c>
      <c r="CZ683" s="36">
        <v>61.511520001703587</v>
      </c>
      <c r="DA683" s="36">
        <v>18.248496858969634</v>
      </c>
      <c r="DB683" s="36">
        <f ca="1"/>
        <v>69.002982011762128</v>
      </c>
      <c r="DC683" s="36">
        <f ca="1"/>
        <v>63.490357070910711</v>
      </c>
      <c r="DD683" s="36">
        <v>57.454004408690466</v>
      </c>
      <c r="DE683" s="36">
        <f ca="1"/>
        <v>68.080273279172005</v>
      </c>
      <c r="DF683" s="36">
        <v>62.184259509031719</v>
      </c>
    </row>
    <row r="684" spans="1:110" x14ac:dyDescent="0.25">
      <c r="A684" s="45">
        <v>79.099999999999994</v>
      </c>
      <c r="B684" s="47" t="b">
        <v>1</v>
      </c>
      <c r="U684" s="36"/>
      <c r="V684" s="36"/>
      <c r="W684" s="9"/>
      <c r="X684" s="8"/>
      <c r="Y684" s="8"/>
      <c r="Z684" s="8"/>
      <c r="AA684" s="8"/>
      <c r="AB684" s="8"/>
      <c r="AC684" s="8"/>
      <c r="AD684" s="8"/>
      <c r="AE684" s="8"/>
      <c r="AG684" s="36"/>
      <c r="AH684" s="36"/>
      <c r="AI684" s="9"/>
      <c r="AJ684" s="8"/>
      <c r="AK684" s="8"/>
      <c r="AL684" s="8"/>
      <c r="AM684" s="8"/>
      <c r="AN684" s="8"/>
      <c r="AO684" s="8"/>
      <c r="AP684" s="8"/>
      <c r="AQ684" s="8"/>
      <c r="AS684" s="36"/>
      <c r="AT684" s="36"/>
      <c r="AU684" s="9"/>
      <c r="AV684" s="8"/>
      <c r="AW684" s="8"/>
      <c r="AX684" s="8"/>
      <c r="AY684" s="8"/>
      <c r="AZ684" s="8"/>
      <c r="BA684" s="8"/>
      <c r="BB684" s="8"/>
      <c r="BC684" s="8"/>
      <c r="CW684" s="8">
        <v>0.23206967213114754</v>
      </c>
      <c r="CX684" s="36">
        <v>62.4</v>
      </c>
      <c r="CY684" s="36">
        <v>62.253004691692645</v>
      </c>
      <c r="CZ684" s="36">
        <v>61.521648716178696</v>
      </c>
      <c r="DA684" s="36">
        <v>18.279277175925838</v>
      </c>
      <c r="DB684" s="36">
        <f ca="1"/>
        <v>69.016096241877747</v>
      </c>
      <c r="DC684" s="36">
        <f ca="1"/>
        <v>63.499590329186489</v>
      </c>
      <c r="DD684" s="36">
        <v>57.469626292509687</v>
      </c>
      <c r="DE684" s="36">
        <f ca="1"/>
        <v>68.089129194436239</v>
      </c>
      <c r="DF684" s="36">
        <v>62.196916591952444</v>
      </c>
    </row>
    <row r="685" spans="1:110" x14ac:dyDescent="0.25">
      <c r="A685" s="45">
        <v>78.900000000000006</v>
      </c>
      <c r="B685" s="47" t="b">
        <v>1</v>
      </c>
      <c r="U685" s="36"/>
      <c r="V685" s="36"/>
      <c r="W685" s="9"/>
      <c r="X685" s="8"/>
      <c r="Y685" s="8"/>
      <c r="Z685" s="8"/>
      <c r="AA685" s="8"/>
      <c r="AB685" s="8"/>
      <c r="AC685" s="8"/>
      <c r="AD685" s="8"/>
      <c r="AE685" s="8"/>
      <c r="AG685" s="36"/>
      <c r="AH685" s="36"/>
      <c r="AI685" s="9"/>
      <c r="AJ685" s="8"/>
      <c r="AK685" s="8"/>
      <c r="AL685" s="8"/>
      <c r="AM685" s="8"/>
      <c r="AN685" s="8"/>
      <c r="AO685" s="8"/>
      <c r="AP685" s="8"/>
      <c r="AQ685" s="8"/>
      <c r="AS685" s="36"/>
      <c r="AT685" s="36"/>
      <c r="AU685" s="9"/>
      <c r="AV685" s="8"/>
      <c r="AW685" s="8"/>
      <c r="AX685" s="8"/>
      <c r="AY685" s="8"/>
      <c r="AZ685" s="8"/>
      <c r="BA685" s="8"/>
      <c r="BB685" s="8"/>
      <c r="BC685" s="8"/>
      <c r="CW685" s="8">
        <v>0.23241120218579234</v>
      </c>
      <c r="CX685" s="36">
        <v>62.5</v>
      </c>
      <c r="CY685" s="36">
        <v>62.263658929352559</v>
      </c>
      <c r="CZ685" s="36">
        <v>61.531770801692609</v>
      </c>
      <c r="DA685" s="36">
        <v>18.310071185194314</v>
      </c>
      <c r="DB685" s="36">
        <f ca="1"/>
        <v>69.029196714410205</v>
      </c>
      <c r="DC685" s="36">
        <f ca="1"/>
        <v>63.508816927506366</v>
      </c>
      <c r="DD685" s="36">
        <v>57.485236685420361</v>
      </c>
      <c r="DE685" s="36">
        <f ca="1"/>
        <v>68.097977113403786</v>
      </c>
      <c r="DF685" s="36">
        <v>62.209563749070654</v>
      </c>
    </row>
    <row r="686" spans="1:110" x14ac:dyDescent="0.25">
      <c r="A686" s="45">
        <v>78.8</v>
      </c>
      <c r="B686" s="47" t="b">
        <v>1</v>
      </c>
      <c r="U686" s="36"/>
      <c r="V686" s="36"/>
      <c r="W686" s="9"/>
      <c r="X686" s="8"/>
      <c r="Y686" s="8"/>
      <c r="Z686" s="8"/>
      <c r="AA686" s="8"/>
      <c r="AB686" s="8"/>
      <c r="AC686" s="8"/>
      <c r="AD686" s="8"/>
      <c r="AE686" s="8"/>
      <c r="AG686" s="36"/>
      <c r="AH686" s="36"/>
      <c r="AI686" s="9"/>
      <c r="AJ686" s="8"/>
      <c r="AK686" s="8"/>
      <c r="AL686" s="8"/>
      <c r="AM686" s="8"/>
      <c r="AN686" s="8"/>
      <c r="AO686" s="8"/>
      <c r="AP686" s="8"/>
      <c r="AQ686" s="8"/>
      <c r="AS686" s="36"/>
      <c r="AT686" s="36"/>
      <c r="AU686" s="9"/>
      <c r="AV686" s="8"/>
      <c r="AW686" s="8"/>
      <c r="AX686" s="8"/>
      <c r="AY686" s="8"/>
      <c r="AZ686" s="8"/>
      <c r="BA686" s="8"/>
      <c r="BB686" s="8"/>
      <c r="BC686" s="8"/>
      <c r="CW686" s="8">
        <v>0.23275273224043716</v>
      </c>
      <c r="CX686" s="36">
        <v>62.5</v>
      </c>
      <c r="CY686" s="36">
        <v>62.274304462350443</v>
      </c>
      <c r="CZ686" s="36">
        <v>61.541886280654822</v>
      </c>
      <c r="DA686" s="36">
        <v>18.340878898962242</v>
      </c>
      <c r="DB686" s="36">
        <f ca="1"/>
        <v>69.042283470584721</v>
      </c>
      <c r="DC686" s="36">
        <f ca="1"/>
        <v>63.518036887595912</v>
      </c>
      <c r="DD686" s="36">
        <v>57.500835612742186</v>
      </c>
      <c r="DE686" s="36">
        <f ca="1"/>
        <v>68.106817059269034</v>
      </c>
      <c r="DF686" s="36">
        <v>62.22220100769519</v>
      </c>
    </row>
    <row r="687" spans="1:110" x14ac:dyDescent="0.25">
      <c r="A687" s="45">
        <v>78.7</v>
      </c>
      <c r="B687" s="47" t="b">
        <v>1</v>
      </c>
      <c r="U687" s="36"/>
      <c r="V687" s="36"/>
      <c r="W687" s="9"/>
      <c r="X687" s="8"/>
      <c r="Y687" s="8"/>
      <c r="Z687" s="8"/>
      <c r="AA687" s="8"/>
      <c r="AB687" s="8"/>
      <c r="AC687" s="8"/>
      <c r="AD687" s="8"/>
      <c r="AE687" s="8"/>
      <c r="AG687" s="36"/>
      <c r="AH687" s="36"/>
      <c r="AI687" s="9"/>
      <c r="AJ687" s="8"/>
      <c r="AK687" s="8"/>
      <c r="AL687" s="8"/>
      <c r="AM687" s="8"/>
      <c r="AN687" s="8"/>
      <c r="AO687" s="8"/>
      <c r="AP687" s="8"/>
      <c r="AQ687" s="8"/>
      <c r="AS687" s="36"/>
      <c r="AT687" s="36"/>
      <c r="AU687" s="9"/>
      <c r="AV687" s="8"/>
      <c r="AW687" s="8"/>
      <c r="AX687" s="8"/>
      <c r="AY687" s="8"/>
      <c r="AZ687" s="8"/>
      <c r="BA687" s="8"/>
      <c r="BB687" s="8"/>
      <c r="BC687" s="8"/>
      <c r="CW687" s="8">
        <v>0.23309426229508196</v>
      </c>
      <c r="CX687" s="36">
        <v>62.5</v>
      </c>
      <c r="CY687" s="36">
        <v>62.28494131817741</v>
      </c>
      <c r="CZ687" s="36">
        <v>61.551995175388498</v>
      </c>
      <c r="DA687" s="36">
        <v>18.371700329433107</v>
      </c>
      <c r="DB687" s="36">
        <f ca="1"/>
        <v>69.05535655145512</v>
      </c>
      <c r="DC687" s="36">
        <f ca="1"/>
        <v>63.527250231095465</v>
      </c>
      <c r="DD687" s="36">
        <v>57.516423099701981</v>
      </c>
      <c r="DE687" s="36">
        <f ca="1"/>
        <v>68.115649055132806</v>
      </c>
      <c r="DF687" s="36">
        <v>62.234828395029147</v>
      </c>
    </row>
    <row r="688" spans="1:110" x14ac:dyDescent="0.25">
      <c r="A688" s="45">
        <v>78.599999999999994</v>
      </c>
      <c r="B688" s="47" t="b">
        <v>1</v>
      </c>
      <c r="U688" s="36"/>
      <c r="V688" s="36"/>
      <c r="W688" s="9"/>
      <c r="X688" s="8"/>
      <c r="Y688" s="8"/>
      <c r="Z688" s="8"/>
      <c r="AA688" s="8"/>
      <c r="AB688" s="8"/>
      <c r="AC688" s="8"/>
      <c r="AD688" s="8"/>
      <c r="AE688" s="8"/>
      <c r="AG688" s="36"/>
      <c r="AH688" s="36"/>
      <c r="AI688" s="9"/>
      <c r="AJ688" s="8"/>
      <c r="AK688" s="8"/>
      <c r="AL688" s="8"/>
      <c r="AM688" s="8"/>
      <c r="AN688" s="8"/>
      <c r="AO688" s="8"/>
      <c r="AP688" s="8"/>
      <c r="AQ688" s="8"/>
      <c r="AS688" s="36"/>
      <c r="AT688" s="36"/>
      <c r="AU688" s="9"/>
      <c r="AV688" s="8"/>
      <c r="AW688" s="8"/>
      <c r="AX688" s="8"/>
      <c r="AY688" s="8"/>
      <c r="AZ688" s="8"/>
      <c r="BA688" s="8"/>
      <c r="BB688" s="8"/>
      <c r="BC688" s="8"/>
      <c r="CW688" s="8">
        <v>0.23343579234972678</v>
      </c>
      <c r="CX688" s="36">
        <v>62.5</v>
      </c>
      <c r="CY688" s="36">
        <v>62.295569524214116</v>
      </c>
      <c r="CZ688" s="36">
        <v>61.562097508130968</v>
      </c>
      <c r="DA688" s="36">
        <v>18.402535488826683</v>
      </c>
      <c r="DB688" s="36">
        <f ca="1"/>
        <v>69.068415997904964</v>
      </c>
      <c r="DC688" s="36">
        <f ca="1"/>
        <v>63.536456979560576</v>
      </c>
      <c r="DD688" s="36">
        <v>57.531999171434222</v>
      </c>
      <c r="DE688" s="36">
        <f ca="1"/>
        <v>68.124473124002904</v>
      </c>
      <c r="DF688" s="36">
        <v>62.247445938170415</v>
      </c>
    </row>
    <row r="689" spans="1:110" x14ac:dyDescent="0.25">
      <c r="A689" s="45">
        <v>78.5</v>
      </c>
      <c r="B689" s="47" t="b">
        <v>1</v>
      </c>
      <c r="U689" s="36"/>
      <c r="V689" s="36"/>
      <c r="W689" s="9"/>
      <c r="X689" s="8"/>
      <c r="Y689" s="8"/>
      <c r="Z689" s="8"/>
      <c r="AA689" s="8"/>
      <c r="AB689" s="8"/>
      <c r="AC689" s="8"/>
      <c r="AD689" s="8"/>
      <c r="AE689" s="8"/>
      <c r="AG689" s="36"/>
      <c r="AH689" s="36"/>
      <c r="AI689" s="9"/>
      <c r="AJ689" s="8"/>
      <c r="AK689" s="8"/>
      <c r="AL689" s="8"/>
      <c r="AM689" s="8"/>
      <c r="AN689" s="8"/>
      <c r="AO689" s="8"/>
      <c r="AP689" s="8"/>
      <c r="AQ689" s="8"/>
      <c r="AS689" s="36"/>
      <c r="AT689" s="36"/>
      <c r="AU689" s="9"/>
      <c r="AV689" s="8"/>
      <c r="AW689" s="8"/>
      <c r="AX689" s="8"/>
      <c r="AY689" s="8"/>
      <c r="AZ689" s="8"/>
      <c r="BA689" s="8"/>
      <c r="BB689" s="8"/>
      <c r="BC689" s="8"/>
      <c r="CW689" s="8">
        <v>0.23377732240437157</v>
      </c>
      <c r="CX689" s="36">
        <v>62.5</v>
      </c>
      <c r="CY689" s="36">
        <v>62.306189107731399</v>
      </c>
      <c r="CZ689" s="36">
        <v>61.572193301034254</v>
      </c>
      <c r="DA689" s="36">
        <v>18.433384389379079</v>
      </c>
      <c r="DB689" s="36">
        <f ca="1"/>
        <v>69.081461850648353</v>
      </c>
      <c r="DC689" s="36">
        <f ca="1"/>
        <v>63.545657154462511</v>
      </c>
      <c r="DD689" s="36">
        <v>57.547563852981469</v>
      </c>
      <c r="DE689" s="36">
        <f ca="1"/>
        <v>68.133289288794572</v>
      </c>
      <c r="DF689" s="36">
        <v>62.26005366411232</v>
      </c>
    </row>
    <row r="690" spans="1:110" x14ac:dyDescent="0.25">
      <c r="A690" s="45">
        <v>78.400000000000006</v>
      </c>
      <c r="B690" s="47" t="b">
        <v>1</v>
      </c>
      <c r="U690" s="36"/>
      <c r="V690" s="36"/>
      <c r="W690" s="9"/>
      <c r="X690" s="8"/>
      <c r="Y690" s="8"/>
      <c r="Z690" s="8"/>
      <c r="AA690" s="8"/>
      <c r="AB690" s="8"/>
      <c r="AC690" s="8"/>
      <c r="AD690" s="8"/>
      <c r="AE690" s="8"/>
      <c r="AG690" s="36"/>
      <c r="AH690" s="36"/>
      <c r="AI690" s="9"/>
      <c r="AJ690" s="8"/>
      <c r="AK690" s="8"/>
      <c r="AL690" s="8"/>
      <c r="AM690" s="8"/>
      <c r="AN690" s="8"/>
      <c r="AO690" s="8"/>
      <c r="AP690" s="8"/>
      <c r="AQ690" s="8"/>
      <c r="AS690" s="36"/>
      <c r="AT690" s="36"/>
      <c r="AU690" s="9"/>
      <c r="AV690" s="8"/>
      <c r="AW690" s="8"/>
      <c r="AX690" s="8"/>
      <c r="AY690" s="8"/>
      <c r="AZ690" s="8"/>
      <c r="BA690" s="8"/>
      <c r="BB690" s="8"/>
      <c r="BC690" s="8"/>
      <c r="CW690" s="8">
        <v>0.2341188524590164</v>
      </c>
      <c r="CX690" s="36">
        <v>62.5</v>
      </c>
      <c r="CY690" s="36">
        <v>62.316800095890926</v>
      </c>
      <c r="CZ690" s="36">
        <v>61.582282576165625</v>
      </c>
      <c r="DA690" s="36">
        <v>18.464247043342805</v>
      </c>
      <c r="DB690" s="36">
        <f ca="1"/>
        <v>69.094494150231029</v>
      </c>
      <c r="DC690" s="36">
        <f ca="1"/>
        <v>63.554850777188761</v>
      </c>
      <c r="DD690" s="36">
        <v>57.563117169294856</v>
      </c>
      <c r="DE690" s="36">
        <f ca="1"/>
        <v>68.142097572331082</v>
      </c>
      <c r="DF690" s="36">
        <v>62.272651599744123</v>
      </c>
    </row>
    <row r="691" spans="1:110" x14ac:dyDescent="0.25">
      <c r="A691" s="45">
        <v>78.2</v>
      </c>
      <c r="B691" s="47" t="b">
        <v>1</v>
      </c>
      <c r="U691" s="36"/>
      <c r="V691" s="36"/>
      <c r="W691" s="9"/>
      <c r="X691" s="8"/>
      <c r="Y691" s="8"/>
      <c r="Z691" s="8"/>
      <c r="AA691" s="8"/>
      <c r="AB691" s="8"/>
      <c r="AC691" s="8"/>
      <c r="AD691" s="8"/>
      <c r="AE691" s="8"/>
      <c r="AG691" s="36"/>
      <c r="AH691" s="36"/>
      <c r="AI691" s="9"/>
      <c r="AJ691" s="8"/>
      <c r="AK691" s="8"/>
      <c r="AL691" s="8"/>
      <c r="AM691" s="8"/>
      <c r="AN691" s="8"/>
      <c r="AO691" s="8"/>
      <c r="AP691" s="8"/>
      <c r="AQ691" s="8"/>
      <c r="AS691" s="36"/>
      <c r="AT691" s="36"/>
      <c r="AU691" s="9"/>
      <c r="AV691" s="8"/>
      <c r="AW691" s="8"/>
      <c r="AX691" s="8"/>
      <c r="AY691" s="8"/>
      <c r="AZ691" s="8"/>
      <c r="BA691" s="8"/>
      <c r="BB691" s="8"/>
      <c r="BC691" s="8"/>
      <c r="CW691" s="8">
        <v>0.23446038251366119</v>
      </c>
      <c r="CX691" s="36">
        <v>62.5</v>
      </c>
      <c r="CY691" s="36">
        <v>62.327402515745788</v>
      </c>
      <c r="CZ691" s="36">
        <v>61.592365355507994</v>
      </c>
      <c r="DA691" s="36">
        <v>18.495123462986708</v>
      </c>
      <c r="DB691" s="36">
        <f ca="1"/>
        <v>69.10751293703126</v>
      </c>
      <c r="DC691" s="36">
        <f ca="1"/>
        <v>63.564037869043453</v>
      </c>
      <c r="DD691" s="36">
        <v>57.578659145234546</v>
      </c>
      <c r="DE691" s="36">
        <f ca="1"/>
        <v>68.150897997344188</v>
      </c>
      <c r="DF691" s="36">
        <v>62.285239771851664</v>
      </c>
    </row>
    <row r="692" spans="1:110" x14ac:dyDescent="0.25">
      <c r="A692" s="45">
        <v>78.099999999999994</v>
      </c>
      <c r="B692" s="47" t="b">
        <v>1</v>
      </c>
      <c r="U692" s="36"/>
      <c r="V692" s="36"/>
      <c r="W692" s="9"/>
      <c r="X692" s="8"/>
      <c r="Y692" s="8"/>
      <c r="Z692" s="8"/>
      <c r="AA692" s="8"/>
      <c r="AB692" s="8"/>
      <c r="AC692" s="8"/>
      <c r="AD692" s="8"/>
      <c r="AE692" s="8"/>
      <c r="AG692" s="36"/>
      <c r="AH692" s="36"/>
      <c r="AI692" s="9"/>
      <c r="AJ692" s="8"/>
      <c r="AK692" s="8"/>
      <c r="AL692" s="8"/>
      <c r="AM692" s="8"/>
      <c r="AN692" s="8"/>
      <c r="AO692" s="8"/>
      <c r="AP692" s="8"/>
      <c r="AQ692" s="8"/>
      <c r="AS692" s="36"/>
      <c r="AT692" s="36"/>
      <c r="AU692" s="9"/>
      <c r="AV692" s="8"/>
      <c r="AW692" s="8"/>
      <c r="AX692" s="8"/>
      <c r="AY692" s="8"/>
      <c r="AZ692" s="8"/>
      <c r="BA692" s="8"/>
      <c r="BB692" s="8"/>
      <c r="BC692" s="8"/>
      <c r="CW692" s="8">
        <v>0.23480191256830601</v>
      </c>
      <c r="CX692" s="36">
        <v>62.5</v>
      </c>
      <c r="CY692" s="36">
        <v>62.337996394241138</v>
      </c>
      <c r="CZ692" s="36">
        <v>61.602441660960316</v>
      </c>
      <c r="DA692" s="36">
        <v>18.526013660596114</v>
      </c>
      <c r="DB692" s="36">
        <f ca="1"/>
        <v>69.120518251260847</v>
      </c>
      <c r="DC692" s="36">
        <f ca="1"/>
        <v>63.573218451247925</v>
      </c>
      <c r="DD692" s="36">
        <v>57.594189805570224</v>
      </c>
      <c r="DE692" s="36">
        <f ca="1"/>
        <v>68.159690586474724</v>
      </c>
      <c r="DF692" s="36">
        <v>62.297818207117842</v>
      </c>
    </row>
    <row r="693" spans="1:110" x14ac:dyDescent="0.25">
      <c r="A693" s="45">
        <v>78.8</v>
      </c>
      <c r="B693" s="47" t="b">
        <v>1</v>
      </c>
      <c r="U693" s="36"/>
      <c r="V693" s="36"/>
      <c r="W693" s="9"/>
      <c r="X693" s="8"/>
      <c r="Y693" s="8"/>
      <c r="Z693" s="8"/>
      <c r="AA693" s="8"/>
      <c r="AB693" s="8"/>
      <c r="AC693" s="8"/>
      <c r="AD693" s="8"/>
      <c r="AE693" s="8"/>
      <c r="AG693" s="36"/>
      <c r="AH693" s="36"/>
      <c r="AI693" s="9"/>
      <c r="AJ693" s="8"/>
      <c r="AK693" s="8"/>
      <c r="AL693" s="8"/>
      <c r="AM693" s="8"/>
      <c r="AN693" s="8"/>
      <c r="AO693" s="8"/>
      <c r="AP693" s="8"/>
      <c r="AQ693" s="8"/>
      <c r="AS693" s="36"/>
      <c r="AT693" s="36"/>
      <c r="AU693" s="9"/>
      <c r="AV693" s="8"/>
      <c r="AW693" s="8"/>
      <c r="AX693" s="8"/>
      <c r="AY693" s="8"/>
      <c r="AZ693" s="8"/>
      <c r="BA693" s="8"/>
      <c r="BB693" s="8"/>
      <c r="BC693" s="8"/>
      <c r="CW693" s="8">
        <v>0.23514344262295081</v>
      </c>
      <c r="CX693" s="36">
        <v>62.6</v>
      </c>
      <c r="CY693" s="36">
        <v>62.348581758214806</v>
      </c>
      <c r="CZ693" s="36">
        <v>61.612511514338351</v>
      </c>
      <c r="DA693" s="36">
        <v>18.556917648472758</v>
      </c>
      <c r="DB693" s="36">
        <f ca="1"/>
        <v>69.133510132966038</v>
      </c>
      <c r="DC693" s="36">
        <f ca="1"/>
        <v>63.582392544941058</v>
      </c>
      <c r="DD693" s="36">
        <v>57.609709174981504</v>
      </c>
      <c r="DE693" s="36">
        <f ca="1"/>
        <v>68.168475362273</v>
      </c>
      <c r="DF693" s="36">
        <v>62.310386932123222</v>
      </c>
    </row>
    <row r="694" spans="1:110" x14ac:dyDescent="0.25">
      <c r="A694" s="45">
        <v>78.599999999999994</v>
      </c>
      <c r="B694" s="47" t="b">
        <v>1</v>
      </c>
      <c r="U694" s="36"/>
      <c r="V694" s="36"/>
      <c r="W694" s="9"/>
      <c r="X694" s="8"/>
      <c r="Y694" s="8"/>
      <c r="Z694" s="8"/>
      <c r="AA694" s="8"/>
      <c r="AB694" s="8"/>
      <c r="AC694" s="8"/>
      <c r="AD694" s="8"/>
      <c r="AE694" s="8"/>
      <c r="AG694" s="36"/>
      <c r="AH694" s="36"/>
      <c r="AI694" s="9"/>
      <c r="AJ694" s="8"/>
      <c r="AK694" s="8"/>
      <c r="AL694" s="8"/>
      <c r="AM694" s="8"/>
      <c r="AN694" s="8"/>
      <c r="AO694" s="8"/>
      <c r="AP694" s="8"/>
      <c r="AQ694" s="8"/>
      <c r="AS694" s="36"/>
      <c r="AT694" s="36"/>
      <c r="AU694" s="9"/>
      <c r="AV694" s="8"/>
      <c r="AW694" s="8"/>
      <c r="AX694" s="8"/>
      <c r="AY694" s="8"/>
      <c r="AZ694" s="8"/>
      <c r="BA694" s="8"/>
      <c r="BB694" s="8"/>
      <c r="BC694" s="8"/>
      <c r="CW694" s="8">
        <v>0.23548497267759563</v>
      </c>
      <c r="CX694" s="36">
        <v>62.6</v>
      </c>
      <c r="CY694" s="36">
        <v>62.359158634397915</v>
      </c>
      <c r="CZ694" s="36">
        <v>61.622574937374793</v>
      </c>
      <c r="DA694" s="36">
        <v>18.587835438934889</v>
      </c>
      <c r="DB694" s="36">
        <f ca="1"/>
        <v>69.146488622028457</v>
      </c>
      <c r="DC694" s="36">
        <f ca="1"/>
        <v>63.591560171179893</v>
      </c>
      <c r="DD694" s="36">
        <v>57.625217278058457</v>
      </c>
      <c r="DE694" s="36">
        <f ca="1"/>
        <v>68.177252347199399</v>
      </c>
      <c r="DF694" s="36">
        <v>62.32294597334662</v>
      </c>
    </row>
    <row r="695" spans="1:110" x14ac:dyDescent="0.25">
      <c r="A695" s="45">
        <v>78.2</v>
      </c>
      <c r="B695" s="47" t="b">
        <v>1</v>
      </c>
      <c r="U695" s="36"/>
      <c r="V695" s="36"/>
      <c r="W695" s="9"/>
      <c r="X695" s="8"/>
      <c r="Y695" s="8"/>
      <c r="Z695" s="8"/>
      <c r="AA695" s="8"/>
      <c r="AB695" s="8"/>
      <c r="AC695" s="8"/>
      <c r="AD695" s="8"/>
      <c r="AE695" s="8"/>
      <c r="AG695" s="36"/>
      <c r="AH695" s="36"/>
      <c r="AI695" s="9"/>
      <c r="AJ695" s="8"/>
      <c r="AK695" s="8"/>
      <c r="AL695" s="8"/>
      <c r="AM695" s="8"/>
      <c r="AN695" s="8"/>
      <c r="AO695" s="8"/>
      <c r="AP695" s="8"/>
      <c r="AQ695" s="8"/>
      <c r="AS695" s="36"/>
      <c r="AT695" s="36"/>
      <c r="AU695" s="9"/>
      <c r="AV695" s="8"/>
      <c r="AW695" s="8"/>
      <c r="AX695" s="8"/>
      <c r="AY695" s="8"/>
      <c r="AZ695" s="8"/>
      <c r="BA695" s="8"/>
      <c r="BB695" s="8"/>
      <c r="BC695" s="8"/>
      <c r="CW695" s="8">
        <v>0.23582650273224043</v>
      </c>
      <c r="CX695" s="36">
        <v>62.6</v>
      </c>
      <c r="CY695" s="36">
        <v>62.369727049415474</v>
      </c>
      <c r="CZ695" s="36">
        <v>61.632631951719986</v>
      </c>
      <c r="DA695" s="36">
        <v>18.618767044317252</v>
      </c>
      <c r="DB695" s="36">
        <f ca="1"/>
        <v>69.159453758166094</v>
      </c>
      <c r="DC695" s="36">
        <f ca="1"/>
        <v>63.600721350939992</v>
      </c>
      <c r="DD695" s="36">
        <v>57.640714139301991</v>
      </c>
      <c r="DE695" s="36">
        <f ca="1"/>
        <v>68.186021563624848</v>
      </c>
      <c r="DF695" s="36">
        <v>62.33549535716557</v>
      </c>
    </row>
    <row r="696" spans="1:110" x14ac:dyDescent="0.25">
      <c r="A696" s="45">
        <v>78</v>
      </c>
      <c r="B696" s="47" t="b">
        <v>1</v>
      </c>
      <c r="U696" s="36"/>
      <c r="V696" s="36"/>
      <c r="W696" s="9"/>
      <c r="X696" s="8"/>
      <c r="Y696" s="8"/>
      <c r="Z696" s="8"/>
      <c r="AA696" s="8"/>
      <c r="AB696" s="8"/>
      <c r="AC696" s="8"/>
      <c r="AD696" s="8"/>
      <c r="AE696" s="8"/>
      <c r="AG696" s="36"/>
      <c r="AH696" s="36"/>
      <c r="AI696" s="9"/>
      <c r="AJ696" s="8"/>
      <c r="AK696" s="8"/>
      <c r="AL696" s="8"/>
      <c r="AM696" s="8"/>
      <c r="AN696" s="8"/>
      <c r="AO696" s="8"/>
      <c r="AP696" s="8"/>
      <c r="AQ696" s="8"/>
      <c r="AS696" s="36"/>
      <c r="AT696" s="36"/>
      <c r="AU696" s="9"/>
      <c r="AV696" s="8"/>
      <c r="AW696" s="8"/>
      <c r="AX696" s="8"/>
      <c r="AY696" s="8"/>
      <c r="AZ696" s="8"/>
      <c r="BA696" s="8"/>
      <c r="BB696" s="8"/>
      <c r="BC696" s="8"/>
      <c r="CW696" s="8">
        <v>0.23616803278688525</v>
      </c>
      <c r="CX696" s="36">
        <v>62.6</v>
      </c>
      <c r="CY696" s="36">
        <v>62.38028702978697</v>
      </c>
      <c r="CZ696" s="36">
        <v>61.642682578942228</v>
      </c>
      <c r="DA696" s="36">
        <v>18.64971247697116</v>
      </c>
      <c r="DB696" s="36">
        <f ca="1"/>
        <v>69.172405580934182</v>
      </c>
      <c r="DC696" s="36">
        <f ca="1"/>
        <v>63.609876105115916</v>
      </c>
      <c r="DD696" s="36">
        <v>57.656199783124364</v>
      </c>
      <c r="DE696" s="36">
        <f ca="1"/>
        <v>68.194783033831285</v>
      </c>
      <c r="DF696" s="36">
        <v>62.348035109856951</v>
      </c>
    </row>
    <row r="697" spans="1:110" x14ac:dyDescent="0.25">
      <c r="A697" s="45">
        <v>77.8</v>
      </c>
      <c r="B697" s="47" t="b">
        <v>1</v>
      </c>
      <c r="U697" s="36"/>
      <c r="V697" s="36"/>
      <c r="W697" s="9"/>
      <c r="X697" s="8"/>
      <c r="Y697" s="8"/>
      <c r="Z697" s="8"/>
      <c r="AA697" s="8"/>
      <c r="AB697" s="8"/>
      <c r="AC697" s="8"/>
      <c r="AD697" s="8"/>
      <c r="AE697" s="8"/>
      <c r="AG697" s="36"/>
      <c r="AH697" s="36"/>
      <c r="AI697" s="9"/>
      <c r="AJ697" s="8"/>
      <c r="AK697" s="8"/>
      <c r="AL697" s="8"/>
      <c r="AM697" s="8"/>
      <c r="AN697" s="8"/>
      <c r="AO697" s="8"/>
      <c r="AP697" s="8"/>
      <c r="AQ697" s="8"/>
      <c r="AS697" s="36"/>
      <c r="AT697" s="36"/>
      <c r="AU697" s="9"/>
      <c r="AV697" s="8"/>
      <c r="AW697" s="8"/>
      <c r="AX697" s="8"/>
      <c r="AY697" s="8"/>
      <c r="AZ697" s="8"/>
      <c r="BA697" s="8"/>
      <c r="BB697" s="8"/>
      <c r="BC697" s="8"/>
      <c r="CW697" s="8">
        <v>0.23650956284153005</v>
      </c>
      <c r="CX697" s="36">
        <v>62.6</v>
      </c>
      <c r="CY697" s="36">
        <v>62.390838601927001</v>
      </c>
      <c r="CZ697" s="36">
        <v>61.652726840528452</v>
      </c>
      <c r="DA697" s="36">
        <v>18.680671749264452</v>
      </c>
      <c r="DB697" s="36">
        <f ca="1"/>
        <v>69.185344129726104</v>
      </c>
      <c r="DC697" s="36">
        <f ca="1"/>
        <v>63.619024454521735</v>
      </c>
      <c r="DD697" s="36">
        <v>57.6716742338496</v>
      </c>
      <c r="DE697" s="36">
        <f ca="1"/>
        <v>68.203536780012215</v>
      </c>
      <c r="DF697" s="36">
        <v>62.3605652575975</v>
      </c>
    </row>
    <row r="698" spans="1:110" x14ac:dyDescent="0.25">
      <c r="A698" s="45">
        <v>77.5</v>
      </c>
      <c r="B698" s="47" t="b">
        <v>1</v>
      </c>
      <c r="U698" s="36"/>
      <c r="V698" s="36"/>
      <c r="W698" s="9"/>
      <c r="X698" s="8"/>
      <c r="Y698" s="8"/>
      <c r="Z698" s="8"/>
      <c r="AA698" s="8"/>
      <c r="AB698" s="8"/>
      <c r="AC698" s="8"/>
      <c r="AD698" s="8"/>
      <c r="AE698" s="8"/>
      <c r="AG698" s="36"/>
      <c r="AH698" s="36"/>
      <c r="AI698" s="9"/>
      <c r="AJ698" s="8"/>
      <c r="AK698" s="8"/>
      <c r="AL698" s="8"/>
      <c r="AM698" s="8"/>
      <c r="AN698" s="8"/>
      <c r="AO698" s="8"/>
      <c r="AP698" s="8"/>
      <c r="AQ698" s="8"/>
      <c r="AS698" s="36"/>
      <c r="AT698" s="36"/>
      <c r="AU698" s="9"/>
      <c r="AV698" s="8"/>
      <c r="AW698" s="8"/>
      <c r="AX698" s="8"/>
      <c r="AY698" s="8"/>
      <c r="AZ698" s="8"/>
      <c r="BA698" s="8"/>
      <c r="BB698" s="8"/>
      <c r="BC698" s="8"/>
      <c r="CW698" s="8">
        <v>0.23685109289617487</v>
      </c>
      <c r="CX698" s="36">
        <v>62.6</v>
      </c>
      <c r="CY698" s="36">
        <v>62.401381792145862</v>
      </c>
      <c r="CZ698" s="36">
        <v>61.662764757884368</v>
      </c>
      <c r="DA698" s="36">
        <v>18.711644873581619</v>
      </c>
      <c r="DB698" s="36">
        <f ca="1"/>
        <v>69.198269443774407</v>
      </c>
      <c r="DC698" s="36">
        <f ca="1"/>
        <v>63.628166419891414</v>
      </c>
      <c r="DD698" s="36">
        <v>57.687137515713943</v>
      </c>
      <c r="DE698" s="36">
        <f ca="1"/>
        <v>68.212282824273174</v>
      </c>
      <c r="DF698" s="36">
        <v>62.373085826464326</v>
      </c>
    </row>
    <row r="699" spans="1:110" x14ac:dyDescent="0.25">
      <c r="A699" s="45">
        <v>77.099999999999994</v>
      </c>
      <c r="B699" s="47" t="b">
        <v>1</v>
      </c>
      <c r="U699" s="36"/>
      <c r="V699" s="36"/>
      <c r="W699" s="9"/>
      <c r="X699" s="8"/>
      <c r="Y699" s="8"/>
      <c r="Z699" s="8"/>
      <c r="AA699" s="8"/>
      <c r="AB699" s="8"/>
      <c r="AC699" s="8"/>
      <c r="AD699" s="8"/>
      <c r="AE699" s="8"/>
      <c r="AG699" s="36"/>
      <c r="AH699" s="36"/>
      <c r="AI699" s="9"/>
      <c r="AJ699" s="8"/>
      <c r="AK699" s="8"/>
      <c r="AL699" s="8"/>
      <c r="AM699" s="8"/>
      <c r="AN699" s="8"/>
      <c r="AO699" s="8"/>
      <c r="AP699" s="8"/>
      <c r="AQ699" s="8"/>
      <c r="AS699" s="36"/>
      <c r="AT699" s="36"/>
      <c r="AU699" s="9"/>
      <c r="AV699" s="8"/>
      <c r="AW699" s="8"/>
      <c r="AX699" s="8"/>
      <c r="AY699" s="8"/>
      <c r="AZ699" s="8"/>
      <c r="BA699" s="8"/>
      <c r="BB699" s="8"/>
      <c r="BC699" s="8"/>
      <c r="CW699" s="8">
        <v>0.23719262295081966</v>
      </c>
      <c r="CX699" s="36">
        <v>62.7</v>
      </c>
      <c r="CY699" s="36">
        <v>62.41191662665009</v>
      </c>
      <c r="CZ699" s="36">
        <v>61.672796352335261</v>
      </c>
      <c r="DA699" s="36">
        <v>18.742631862323723</v>
      </c>
      <c r="DB699" s="36">
        <f ca="1"/>
        <v>69.211181562151566</v>
      </c>
      <c r="DC699" s="36">
        <f ca="1"/>
        <v>63.637302021879329</v>
      </c>
      <c r="DD699" s="36">
        <v>57.702589652866294</v>
      </c>
      <c r="DE699" s="36">
        <f ca="1"/>
        <v>68.221021188632179</v>
      </c>
      <c r="DF699" s="36">
        <v>62.385596842435504</v>
      </c>
    </row>
    <row r="700" spans="1:110" x14ac:dyDescent="0.25">
      <c r="A700" s="45">
        <v>77</v>
      </c>
      <c r="B700" s="47" t="b">
        <v>1</v>
      </c>
      <c r="U700" s="36"/>
      <c r="V700" s="36"/>
      <c r="W700" s="9"/>
      <c r="X700" s="8"/>
      <c r="Y700" s="8"/>
      <c r="Z700" s="8"/>
      <c r="AA700" s="8"/>
      <c r="AB700" s="8"/>
      <c r="AC700" s="8"/>
      <c r="AD700" s="8"/>
      <c r="AE700" s="8"/>
      <c r="AG700" s="36"/>
      <c r="AH700" s="36"/>
      <c r="AI700" s="9"/>
      <c r="AJ700" s="8"/>
      <c r="AK700" s="8"/>
      <c r="AL700" s="8"/>
      <c r="AM700" s="8"/>
      <c r="AN700" s="8"/>
      <c r="AO700" s="8"/>
      <c r="AP700" s="8"/>
      <c r="AQ700" s="8"/>
      <c r="AS700" s="36"/>
      <c r="AT700" s="36"/>
      <c r="AU700" s="9"/>
      <c r="AV700" s="8"/>
      <c r="AW700" s="8"/>
      <c r="AX700" s="8"/>
      <c r="AY700" s="8"/>
      <c r="AZ700" s="8"/>
      <c r="BA700" s="8"/>
      <c r="BB700" s="8"/>
      <c r="BC700" s="8"/>
      <c r="CW700" s="8">
        <v>0.23753415300546449</v>
      </c>
      <c r="CX700" s="36">
        <v>62.7</v>
      </c>
      <c r="CY700" s="36">
        <v>62.422443131543112</v>
      </c>
      <c r="CZ700" s="36">
        <v>61.682821645126154</v>
      </c>
      <c r="DA700" s="36">
        <v>18.773632727908542</v>
      </c>
      <c r="DB700" s="36">
        <f ca="1"/>
        <v>69.224080523771022</v>
      </c>
      <c r="DC700" s="36">
        <f ca="1"/>
        <v>63.646431281060643</v>
      </c>
      <c r="DD700" s="36">
        <v>57.718030669368645</v>
      </c>
      <c r="DE700" s="36">
        <f ca="1"/>
        <v>68.229751895020271</v>
      </c>
      <c r="DF700" s="36">
        <v>62.398098331390557</v>
      </c>
    </row>
    <row r="701" spans="1:110" x14ac:dyDescent="0.25">
      <c r="A701" s="45">
        <v>76.8</v>
      </c>
      <c r="B701" s="47" t="b">
        <v>1</v>
      </c>
      <c r="U701" s="36"/>
      <c r="V701" s="36"/>
      <c r="W701" s="9"/>
      <c r="X701" s="8"/>
      <c r="Y701" s="8"/>
      <c r="Z701" s="8"/>
      <c r="AA701" s="8"/>
      <c r="AB701" s="8"/>
      <c r="AC701" s="8"/>
      <c r="AD701" s="8"/>
      <c r="AE701" s="8"/>
      <c r="AG701" s="36"/>
      <c r="AH701" s="36"/>
      <c r="AI701" s="9"/>
      <c r="AJ701" s="8"/>
      <c r="AK701" s="8"/>
      <c r="AL701" s="8"/>
      <c r="AM701" s="8"/>
      <c r="AN701" s="8"/>
      <c r="AO701" s="8"/>
      <c r="AP701" s="8"/>
      <c r="AQ701" s="8"/>
      <c r="AS701" s="36"/>
      <c r="AT701" s="36"/>
      <c r="AU701" s="9"/>
      <c r="AV701" s="8"/>
      <c r="AW701" s="8"/>
      <c r="AX701" s="8"/>
      <c r="AY701" s="8"/>
      <c r="AZ701" s="8"/>
      <c r="BA701" s="8"/>
      <c r="BB701" s="8"/>
      <c r="BC701" s="8"/>
      <c r="CW701" s="8">
        <v>0.23787568306010928</v>
      </c>
      <c r="CX701" s="36">
        <v>62.7</v>
      </c>
      <c r="CY701" s="36">
        <v>62.432961332825791</v>
      </c>
      <c r="CZ701" s="36">
        <v>61.692840657422451</v>
      </c>
      <c r="DA701" s="36">
        <v>18.804647482770534</v>
      </c>
      <c r="DB701" s="36">
        <f ca="1"/>
        <v>69.236966367387978</v>
      </c>
      <c r="DC701" s="36">
        <f ca="1"/>
        <v>63.655554217931815</v>
      </c>
      <c r="DD701" s="36">
        <v>57.733460589196568</v>
      </c>
      <c r="DE701" s="36">
        <f ca="1"/>
        <v>68.238474965281952</v>
      </c>
      <c r="DF701" s="36">
        <v>62.41059031911103</v>
      </c>
    </row>
    <row r="702" spans="1:110" x14ac:dyDescent="0.25">
      <c r="A702" s="45">
        <v>76.5</v>
      </c>
      <c r="B702" s="47" t="b">
        <v>1</v>
      </c>
      <c r="U702" s="36"/>
      <c r="V702" s="36"/>
      <c r="W702" s="9"/>
      <c r="X702" s="8"/>
      <c r="Y702" s="8"/>
      <c r="Z702" s="8"/>
      <c r="AA702" s="8"/>
      <c r="AB702" s="8"/>
      <c r="AC702" s="8"/>
      <c r="AD702" s="8"/>
      <c r="AE702" s="8"/>
      <c r="AG702" s="36"/>
      <c r="AH702" s="36"/>
      <c r="AI702" s="9"/>
      <c r="AJ702" s="8"/>
      <c r="AK702" s="8"/>
      <c r="AL702" s="8"/>
      <c r="AM702" s="8"/>
      <c r="AN702" s="8"/>
      <c r="AO702" s="8"/>
      <c r="AP702" s="8"/>
      <c r="AQ702" s="8"/>
      <c r="AS702" s="36"/>
      <c r="AT702" s="36"/>
      <c r="AU702" s="9"/>
      <c r="AV702" s="8"/>
      <c r="AW702" s="8"/>
      <c r="AX702" s="8"/>
      <c r="AY702" s="8"/>
      <c r="AZ702" s="8"/>
      <c r="BA702" s="8"/>
      <c r="BB702" s="8"/>
      <c r="BC702" s="8"/>
      <c r="CW702" s="8">
        <v>0.23821721311475411</v>
      </c>
      <c r="CX702" s="36">
        <v>62.7</v>
      </c>
      <c r="CY702" s="36">
        <v>62.443471256397018</v>
      </c>
      <c r="CZ702" s="36">
        <v>61.702853410310361</v>
      </c>
      <c r="DA702" s="36">
        <v>18.835676139360842</v>
      </c>
      <c r="DB702" s="36">
        <f ca="1"/>
        <v>69.249839131600353</v>
      </c>
      <c r="DC702" s="36">
        <f ca="1"/>
        <v>63.664670852911023</v>
      </c>
      <c r="DD702" s="36">
        <v>57.748879436239562</v>
      </c>
      <c r="DE702" s="36">
        <f ca="1"/>
        <v>68.247190421175702</v>
      </c>
      <c r="DF702" s="36">
        <v>62.423072831280969</v>
      </c>
    </row>
    <row r="703" spans="1:110" x14ac:dyDescent="0.25">
      <c r="A703" s="45">
        <v>75.900000000000006</v>
      </c>
      <c r="B703" s="47" t="b">
        <v>1</v>
      </c>
      <c r="U703" s="36"/>
      <c r="V703" s="36"/>
      <c r="W703" s="9"/>
      <c r="X703" s="8"/>
      <c r="Y703" s="8"/>
      <c r="Z703" s="8"/>
      <c r="AA703" s="8"/>
      <c r="AB703" s="8"/>
      <c r="AC703" s="8"/>
      <c r="AD703" s="8"/>
      <c r="AE703" s="8"/>
      <c r="AG703" s="36"/>
      <c r="AH703" s="36"/>
      <c r="AI703" s="9"/>
      <c r="AJ703" s="8"/>
      <c r="AK703" s="8"/>
      <c r="AL703" s="8"/>
      <c r="AM703" s="8"/>
      <c r="AN703" s="8"/>
      <c r="AO703" s="8"/>
      <c r="AP703" s="8"/>
      <c r="AQ703" s="8"/>
      <c r="AS703" s="36"/>
      <c r="AT703" s="36"/>
      <c r="AU703" s="9"/>
      <c r="AV703" s="8"/>
      <c r="AW703" s="8"/>
      <c r="AX703" s="8"/>
      <c r="AY703" s="8"/>
      <c r="AZ703" s="8"/>
      <c r="BA703" s="8"/>
      <c r="BB703" s="8"/>
      <c r="BC703" s="8"/>
      <c r="CW703" s="8">
        <v>0.2385587431693989</v>
      </c>
      <c r="CX703" s="36">
        <v>62.7</v>
      </c>
      <c r="CY703" s="36">
        <v>62.453972928054256</v>
      </c>
      <c r="CZ703" s="36">
        <v>61.712859924797222</v>
      </c>
      <c r="DA703" s="36">
        <v>18.866718710147406</v>
      </c>
      <c r="DB703" s="36">
        <f ca="1"/>
        <v>69.262698854849617</v>
      </c>
      <c r="DC703" s="36">
        <f ca="1"/>
        <v>63.673781206338575</v>
      </c>
      <c r="DD703" s="36">
        <v>57.764287234301563</v>
      </c>
      <c r="DE703" s="36">
        <f ca="1"/>
        <v>68.255898284374439</v>
      </c>
      <c r="DF703" s="36">
        <v>62.435545893487479</v>
      </c>
    </row>
    <row r="704" spans="1:110" x14ac:dyDescent="0.25">
      <c r="A704" s="45">
        <v>75.8</v>
      </c>
      <c r="B704" s="47" t="b">
        <v>1</v>
      </c>
      <c r="U704" s="36"/>
      <c r="V704" s="36"/>
      <c r="W704" s="9"/>
      <c r="X704" s="8"/>
      <c r="Y704" s="8"/>
      <c r="Z704" s="8"/>
      <c r="AA704" s="8"/>
      <c r="AB704" s="8"/>
      <c r="AC704" s="8"/>
      <c r="AD704" s="8"/>
      <c r="AE704" s="8"/>
      <c r="AG704" s="36"/>
      <c r="AH704" s="36"/>
      <c r="AI704" s="9"/>
      <c r="AJ704" s="8"/>
      <c r="AK704" s="8"/>
      <c r="AL704" s="8"/>
      <c r="AM704" s="8"/>
      <c r="AN704" s="8"/>
      <c r="AO704" s="8"/>
      <c r="AP704" s="8"/>
      <c r="AQ704" s="8"/>
      <c r="AS704" s="36"/>
      <c r="AT704" s="36"/>
      <c r="AU704" s="9"/>
      <c r="AV704" s="8"/>
      <c r="AW704" s="8"/>
      <c r="AX704" s="8"/>
      <c r="AY704" s="8"/>
      <c r="AZ704" s="8"/>
      <c r="BA704" s="8"/>
      <c r="BB704" s="8"/>
      <c r="BC704" s="8"/>
      <c r="CW704" s="8">
        <v>0.23890027322404372</v>
      </c>
      <c r="CX704" s="36">
        <v>62.8</v>
      </c>
      <c r="CY704" s="36">
        <v>62.464466373494169</v>
      </c>
      <c r="CZ704" s="36">
        <v>61.72286022181202</v>
      </c>
      <c r="DA704" s="36">
        <v>18.897775207614902</v>
      </c>
      <c r="DB704" s="36">
        <f ca="1"/>
        <v>69.275545575421717</v>
      </c>
      <c r="DC704" s="36">
        <f ca="1"/>
        <v>63.682885298477395</v>
      </c>
      <c r="DD704" s="36">
        <v>57.779684007101309</v>
      </c>
      <c r="DE704" s="36">
        <f ca="1"/>
        <v>68.264598576465943</v>
      </c>
      <c r="DF704" s="36">
        <v>62.448009531221224</v>
      </c>
    </row>
    <row r="705" spans="1:110" x14ac:dyDescent="0.25">
      <c r="A705" s="45">
        <v>75.2</v>
      </c>
      <c r="B705" s="47" t="b">
        <v>1</v>
      </c>
      <c r="U705" s="36"/>
      <c r="V705" s="36"/>
      <c r="W705" s="9"/>
      <c r="X705" s="8"/>
      <c r="Y705" s="8"/>
      <c r="Z705" s="8"/>
      <c r="AA705" s="8"/>
      <c r="AB705" s="8"/>
      <c r="AC705" s="8"/>
      <c r="AD705" s="8"/>
      <c r="AE705" s="8"/>
      <c r="AG705" s="36"/>
      <c r="AH705" s="36"/>
      <c r="AI705" s="9"/>
      <c r="AJ705" s="8"/>
      <c r="AK705" s="8"/>
      <c r="AL705" s="8"/>
      <c r="AM705" s="8"/>
      <c r="AN705" s="8"/>
      <c r="AO705" s="8"/>
      <c r="AP705" s="8"/>
      <c r="AQ705" s="8"/>
      <c r="AS705" s="36"/>
      <c r="AT705" s="36"/>
      <c r="AU705" s="9"/>
      <c r="AV705" s="8"/>
      <c r="AW705" s="8"/>
      <c r="AX705" s="8"/>
      <c r="AY705" s="8"/>
      <c r="AZ705" s="8"/>
      <c r="BA705" s="8"/>
      <c r="BB705" s="8"/>
      <c r="BC705" s="8"/>
      <c r="CW705" s="8">
        <v>0.23924180327868852</v>
      </c>
      <c r="CX705" s="36">
        <v>62.8</v>
      </c>
      <c r="CY705" s="36">
        <v>62.474951618313113</v>
      </c>
      <c r="CZ705" s="36">
        <v>61.732854322205874</v>
      </c>
      <c r="DA705" s="36">
        <v>18.928845644264861</v>
      </c>
      <c r="DB705" s="36">
        <f ca="1"/>
        <v>69.288379331447885</v>
      </c>
      <c r="DC705" s="36">
        <f ca="1"/>
        <v>63.691983149513412</v>
      </c>
      <c r="DD705" s="36">
        <v>57.795069778272847</v>
      </c>
      <c r="DE705" s="36">
        <f ca="1"/>
        <v>68.273291318953412</v>
      </c>
      <c r="DF705" s="36">
        <v>62.460463769876952</v>
      </c>
    </row>
    <row r="706" spans="1:110" x14ac:dyDescent="0.25">
      <c r="A706" s="45">
        <v>75.3</v>
      </c>
      <c r="B706" s="47" t="b">
        <v>1</v>
      </c>
      <c r="U706" s="36"/>
      <c r="V706" s="36"/>
      <c r="W706" s="9"/>
      <c r="X706" s="8"/>
      <c r="Y706" s="8"/>
      <c r="Z706" s="8"/>
      <c r="AA706" s="8"/>
      <c r="AB706" s="8"/>
      <c r="AC706" s="8"/>
      <c r="AD706" s="8"/>
      <c r="AE706" s="8"/>
      <c r="AG706" s="36"/>
      <c r="AH706" s="36"/>
      <c r="AI706" s="9"/>
      <c r="AJ706" s="8"/>
      <c r="AK706" s="8"/>
      <c r="AL706" s="8"/>
      <c r="AM706" s="8"/>
      <c r="AN706" s="8"/>
      <c r="AO706" s="8"/>
      <c r="AP706" s="8"/>
      <c r="AQ706" s="8"/>
      <c r="AS706" s="36"/>
      <c r="AT706" s="36"/>
      <c r="AU706" s="9"/>
      <c r="AV706" s="8"/>
      <c r="AW706" s="8"/>
      <c r="AX706" s="8"/>
      <c r="AY706" s="8"/>
      <c r="AZ706" s="8"/>
      <c r="BA706" s="8"/>
      <c r="BB706" s="8"/>
      <c r="BC706" s="8"/>
      <c r="CW706" s="8">
        <v>0.23958333333333334</v>
      </c>
      <c r="CX706" s="36">
        <v>62.8</v>
      </c>
      <c r="CY706" s="36">
        <v>62.485428688007772</v>
      </c>
      <c r="CZ706" s="36">
        <v>61.742842246752481</v>
      </c>
      <c r="DA706" s="36">
        <v>18.959930032615631</v>
      </c>
      <c r="DB706" s="36">
        <f ca="1"/>
        <v>69.301200160905594</v>
      </c>
      <c r="DC706" s="36">
        <f ca="1"/>
        <v>63.701074779556002</v>
      </c>
      <c r="DD706" s="36">
        <v>57.810444571365863</v>
      </c>
      <c r="DE706" s="36">
        <f ca="1"/>
        <v>68.281976533255872</v>
      </c>
      <c r="DF706" s="36">
        <v>62.472908634754013</v>
      </c>
    </row>
    <row r="707" spans="1:110" x14ac:dyDescent="0.25">
      <c r="A707" s="45">
        <v>75.099999999999994</v>
      </c>
      <c r="B707" s="47" t="b">
        <v>1</v>
      </c>
      <c r="U707" s="36"/>
      <c r="V707" s="36"/>
      <c r="W707" s="9"/>
      <c r="X707" s="8"/>
      <c r="Y707" s="8"/>
      <c r="Z707" s="8"/>
      <c r="AA707" s="8"/>
      <c r="AB707" s="8"/>
      <c r="AC707" s="8"/>
      <c r="AD707" s="8"/>
      <c r="AE707" s="8"/>
      <c r="AG707" s="36"/>
      <c r="AH707" s="36"/>
      <c r="AI707" s="9"/>
      <c r="AJ707" s="8"/>
      <c r="AK707" s="8"/>
      <c r="AL707" s="8"/>
      <c r="AM707" s="8"/>
      <c r="AN707" s="8"/>
      <c r="AO707" s="8"/>
      <c r="AP707" s="8"/>
      <c r="AQ707" s="8"/>
      <c r="AS707" s="36"/>
      <c r="AT707" s="36"/>
      <c r="AU707" s="9"/>
      <c r="AV707" s="8"/>
      <c r="AW707" s="8"/>
      <c r="AX707" s="8"/>
      <c r="AY707" s="8"/>
      <c r="AZ707" s="8"/>
      <c r="BA707" s="8"/>
      <c r="BB707" s="8"/>
      <c r="BC707" s="8"/>
      <c r="CW707" s="8">
        <v>0.23992486338797814</v>
      </c>
      <c r="CX707" s="36">
        <v>62.8</v>
      </c>
      <c r="CY707" s="36">
        <v>62.49589760797565</v>
      </c>
      <c r="CZ707" s="36">
        <v>61.752824016148381</v>
      </c>
      <c r="DA707" s="36">
        <v>18.991028385202423</v>
      </c>
      <c r="DB707" s="36">
        <f ca="1"/>
        <v>69.314008101619294</v>
      </c>
      <c r="DC707" s="36">
        <f ca="1"/>
        <v>63.710160208638449</v>
      </c>
      <c r="DD707" s="36">
        <v>57.825808409846154</v>
      </c>
      <c r="DE707" s="36">
        <f ca="1"/>
        <v>68.290654240708633</v>
      </c>
      <c r="DF707" s="36">
        <v>62.485344151056836</v>
      </c>
    </row>
    <row r="708" spans="1:110" x14ac:dyDescent="0.25">
      <c r="A708" s="45">
        <v>74.7</v>
      </c>
      <c r="B708" s="47" t="b">
        <v>1</v>
      </c>
      <c r="U708" s="36"/>
      <c r="V708" s="36"/>
      <c r="W708" s="9"/>
      <c r="X708" s="8"/>
      <c r="Y708" s="8"/>
      <c r="Z708" s="8"/>
      <c r="AA708" s="8"/>
      <c r="AB708" s="8"/>
      <c r="AC708" s="8"/>
      <c r="AD708" s="8"/>
      <c r="AE708" s="8"/>
      <c r="AG708" s="36"/>
      <c r="AH708" s="36"/>
      <c r="AI708" s="9"/>
      <c r="AJ708" s="8"/>
      <c r="AK708" s="8"/>
      <c r="AL708" s="8"/>
      <c r="AM708" s="8"/>
      <c r="AN708" s="8"/>
      <c r="AO708" s="8"/>
      <c r="AP708" s="8"/>
      <c r="AQ708" s="8"/>
      <c r="AS708" s="36"/>
      <c r="AT708" s="36"/>
      <c r="AU708" s="9"/>
      <c r="AV708" s="8"/>
      <c r="AW708" s="8"/>
      <c r="AX708" s="8"/>
      <c r="AY708" s="8"/>
      <c r="AZ708" s="8"/>
      <c r="BA708" s="8"/>
      <c r="BB708" s="8"/>
      <c r="BC708" s="8"/>
      <c r="CW708" s="8">
        <v>0.24026639344262296</v>
      </c>
      <c r="CX708" s="36">
        <v>62.8</v>
      </c>
      <c r="CY708" s="36">
        <v>62.506358403515684</v>
      </c>
      <c r="CZ708" s="36">
        <v>61.762799651013623</v>
      </c>
      <c r="DA708" s="36">
        <v>19.022140714577365</v>
      </c>
      <c r="DB708" s="36">
        <f ca="1"/>
        <v>69.326803191261391</v>
      </c>
      <c r="DC708" s="36">
        <f ca="1"/>
        <v>63.719239456718313</v>
      </c>
      <c r="DD708" s="36">
        <v>57.841161317096052</v>
      </c>
      <c r="DE708" s="36">
        <f ca="1"/>
        <v>68.29932446256376</v>
      </c>
      <c r="DF708" s="36">
        <v>62.497770343895496</v>
      </c>
    </row>
    <row r="709" spans="1:110" x14ac:dyDescent="0.25">
      <c r="A709" s="45">
        <v>76</v>
      </c>
      <c r="B709" s="47" t="b">
        <v>1</v>
      </c>
      <c r="U709" s="36"/>
      <c r="V709" s="36"/>
      <c r="W709" s="9"/>
      <c r="X709" s="8"/>
      <c r="Y709" s="8"/>
      <c r="Z709" s="8"/>
      <c r="AA709" s="8"/>
      <c r="AB709" s="8"/>
      <c r="AC709" s="8"/>
      <c r="AD709" s="8"/>
      <c r="AE709" s="8"/>
      <c r="AG709" s="36"/>
      <c r="AH709" s="36"/>
      <c r="AI709" s="9"/>
      <c r="AJ709" s="8"/>
      <c r="AK709" s="8"/>
      <c r="AL709" s="8"/>
      <c r="AM709" s="8"/>
      <c r="AN709" s="8"/>
      <c r="AO709" s="8"/>
      <c r="AP709" s="8"/>
      <c r="AQ709" s="8"/>
      <c r="AS709" s="36"/>
      <c r="AT709" s="36"/>
      <c r="AU709" s="9"/>
      <c r="AV709" s="8"/>
      <c r="AW709" s="8"/>
      <c r="AX709" s="8"/>
      <c r="AY709" s="8"/>
      <c r="AZ709" s="8"/>
      <c r="BA709" s="8"/>
      <c r="BB709" s="8"/>
      <c r="BC709" s="8"/>
      <c r="CW709" s="8">
        <v>0.24060792349726776</v>
      </c>
      <c r="CX709" s="36">
        <v>62.8</v>
      </c>
      <c r="CY709" s="36">
        <v>62.516811099828743</v>
      </c>
      <c r="CZ709" s="36">
        <v>61.772769171891937</v>
      </c>
      <c r="DA709" s="36">
        <v>19.05326703330951</v>
      </c>
      <c r="DB709" s="36">
        <f ca="1"/>
        <v>69.339585467353018</v>
      </c>
      <c r="DC709" s="36">
        <f ca="1"/>
        <v>63.728312543677887</v>
      </c>
      <c r="DD709" s="36">
        <v>57.85650331641483</v>
      </c>
      <c r="DE709" s="36">
        <f ca="1"/>
        <v>68.307987219990551</v>
      </c>
      <c r="DF709" s="36">
        <v>62.510187238286143</v>
      </c>
    </row>
    <row r="710" spans="1:110" x14ac:dyDescent="0.25">
      <c r="A710" s="45">
        <v>73</v>
      </c>
      <c r="B710" s="47" t="b">
        <v>1</v>
      </c>
      <c r="U710" s="36"/>
      <c r="V710" s="36"/>
      <c r="W710" s="9"/>
      <c r="X710" s="8"/>
      <c r="Y710" s="8"/>
      <c r="Z710" s="8"/>
      <c r="AA710" s="8"/>
      <c r="AB710" s="8"/>
      <c r="AC710" s="8"/>
      <c r="AD710" s="8"/>
      <c r="AE710" s="8"/>
      <c r="AG710" s="36"/>
      <c r="AH710" s="36"/>
      <c r="AI710" s="9"/>
      <c r="AJ710" s="8"/>
      <c r="AK710" s="8"/>
      <c r="AL710" s="8"/>
      <c r="AM710" s="8"/>
      <c r="AN710" s="8"/>
      <c r="AO710" s="8"/>
      <c r="AP710" s="8"/>
      <c r="AQ710" s="8"/>
      <c r="AS710" s="36"/>
      <c r="AT710" s="36"/>
      <c r="AU710" s="9"/>
      <c r="AV710" s="8"/>
      <c r="AW710" s="8"/>
      <c r="AX710" s="8"/>
      <c r="AY710" s="8"/>
      <c r="AZ710" s="8"/>
      <c r="BA710" s="8"/>
      <c r="BB710" s="8"/>
      <c r="BC710" s="8"/>
      <c r="CW710" s="8">
        <v>0.24094945355191258</v>
      </c>
      <c r="CX710" s="36">
        <v>62.8</v>
      </c>
      <c r="CY710" s="36">
        <v>62.527255722018197</v>
      </c>
      <c r="CZ710" s="36">
        <v>61.78273259925141</v>
      </c>
      <c r="DA710" s="36">
        <v>19.084407353984876</v>
      </c>
      <c r="DB710" s="36">
        <f ca="1"/>
        <v>69.352354967264873</v>
      </c>
      <c r="DC710" s="36">
        <f ca="1"/>
        <v>63.737379489324617</v>
      </c>
      <c r="DD710" s="36">
        <v>57.871834431019082</v>
      </c>
      <c r="DE710" s="36">
        <f ca="1"/>
        <v>68.316642534075939</v>
      </c>
      <c r="DF710" s="36">
        <v>62.522594859151546</v>
      </c>
    </row>
    <row r="711" spans="1:110" x14ac:dyDescent="0.25">
      <c r="A711" s="45">
        <v>71</v>
      </c>
      <c r="B711" s="47" t="b">
        <v>1</v>
      </c>
      <c r="U711" s="36"/>
      <c r="V711" s="36"/>
      <c r="W711" s="9"/>
      <c r="X711" s="8"/>
      <c r="Y711" s="8"/>
      <c r="Z711" s="8"/>
      <c r="AA711" s="8"/>
      <c r="AB711" s="8"/>
      <c r="AC711" s="8"/>
      <c r="AD711" s="8"/>
      <c r="AE711" s="8"/>
      <c r="AG711" s="36"/>
      <c r="AH711" s="36"/>
      <c r="AI711" s="9"/>
      <c r="AJ711" s="8"/>
      <c r="AK711" s="8"/>
      <c r="AL711" s="8"/>
      <c r="AM711" s="8"/>
      <c r="AN711" s="8"/>
      <c r="AO711" s="8"/>
      <c r="AP711" s="8"/>
      <c r="AQ711" s="8"/>
      <c r="AS711" s="36"/>
      <c r="AT711" s="36"/>
      <c r="AU711" s="9"/>
      <c r="AV711" s="8"/>
      <c r="AW711" s="8"/>
      <c r="AX711" s="8"/>
      <c r="AY711" s="8"/>
      <c r="AZ711" s="8"/>
      <c r="BA711" s="8"/>
      <c r="BB711" s="8"/>
      <c r="BC711" s="8"/>
      <c r="CW711" s="8">
        <v>0.24129098360655737</v>
      </c>
      <c r="CX711" s="36">
        <v>62.8</v>
      </c>
      <c r="CY711" s="36">
        <v>62.537692295090473</v>
      </c>
      <c r="CZ711" s="36">
        <v>61.792689953484704</v>
      </c>
      <c r="DA711" s="36">
        <v>19.115561689206469</v>
      </c>
      <c r="DB711" s="36">
        <f ca="1"/>
        <v>69.365111728218096</v>
      </c>
      <c r="DC711" s="36">
        <f ca="1"/>
        <v>63.746440313391481</v>
      </c>
      <c r="DD711" s="36">
        <v>57.887154684043196</v>
      </c>
      <c r="DE711" s="36">
        <f ca="1"/>
        <v>68.325290425825031</v>
      </c>
      <c r="DF711" s="36">
        <v>62.534993231321565</v>
      </c>
    </row>
    <row r="712" spans="1:110" x14ac:dyDescent="0.25">
      <c r="A712" s="45">
        <v>69.8</v>
      </c>
      <c r="B712" s="47" t="b">
        <v>1</v>
      </c>
      <c r="U712" s="36"/>
      <c r="V712" s="36"/>
      <c r="W712" s="9"/>
      <c r="X712" s="8"/>
      <c r="Y712" s="8"/>
      <c r="Z712" s="8"/>
      <c r="AA712" s="8"/>
      <c r="AB712" s="8"/>
      <c r="AC712" s="8"/>
      <c r="AD712" s="8"/>
      <c r="AE712" s="8"/>
      <c r="AG712" s="36"/>
      <c r="AH712" s="36"/>
      <c r="AI712" s="9"/>
      <c r="AJ712" s="8"/>
      <c r="AK712" s="8"/>
      <c r="AL712" s="8"/>
      <c r="AM712" s="8"/>
      <c r="AN712" s="8"/>
      <c r="AO712" s="8"/>
      <c r="AP712" s="8"/>
      <c r="AQ712" s="8"/>
      <c r="AS712" s="36"/>
      <c r="AT712" s="36"/>
      <c r="AU712" s="9"/>
      <c r="AV712" s="8"/>
      <c r="AW712" s="8"/>
      <c r="AX712" s="8"/>
      <c r="AY712" s="8"/>
      <c r="AZ712" s="8"/>
      <c r="BA712" s="8"/>
      <c r="BB712" s="8"/>
      <c r="BC712" s="8"/>
      <c r="CW712" s="8">
        <v>0.2416325136612022</v>
      </c>
      <c r="CX712" s="36">
        <v>62.8</v>
      </c>
      <c r="CY712" s="36">
        <v>62.54812084395558</v>
      </c>
      <c r="CZ712" s="36">
        <v>61.802641254909695</v>
      </c>
      <c r="DA712" s="36">
        <v>19.146730051594339</v>
      </c>
      <c r="DB712" s="36">
        <f ca="1"/>
        <v>69.377855787285085</v>
      </c>
      <c r="DC712" s="36">
        <f ca="1"/>
        <v>63.755495035537486</v>
      </c>
      <c r="DD712" s="36">
        <v>57.902464098539689</v>
      </c>
      <c r="DE712" s="36">
        <f ca="1"/>
        <v>68.333930916161407</v>
      </c>
      <c r="DF712" s="36">
        <v>62.547382379533687</v>
      </c>
    </row>
    <row r="713" spans="1:110" x14ac:dyDescent="0.25">
      <c r="A713" s="45">
        <v>69.400000000000006</v>
      </c>
      <c r="B713" s="47" t="b">
        <v>1</v>
      </c>
      <c r="U713" s="36"/>
      <c r="V713" s="36"/>
      <c r="W713" s="9"/>
      <c r="X713" s="8"/>
      <c r="Y713" s="8"/>
      <c r="Z713" s="8"/>
      <c r="AA713" s="8"/>
      <c r="AB713" s="8"/>
      <c r="AC713" s="8"/>
      <c r="AD713" s="8"/>
      <c r="AE713" s="8"/>
      <c r="AG713" s="36"/>
      <c r="AH713" s="36"/>
      <c r="AI713" s="9"/>
      <c r="AJ713" s="8"/>
      <c r="AK713" s="8"/>
      <c r="AL713" s="8"/>
      <c r="AM713" s="8"/>
      <c r="AN713" s="8"/>
      <c r="AO713" s="8"/>
      <c r="AP713" s="8"/>
      <c r="AQ713" s="8"/>
      <c r="AS713" s="36"/>
      <c r="AT713" s="36"/>
      <c r="AU713" s="9"/>
      <c r="AV713" s="8"/>
      <c r="AW713" s="8"/>
      <c r="AX713" s="8"/>
      <c r="AY713" s="8"/>
      <c r="AZ713" s="8"/>
      <c r="BA713" s="8"/>
      <c r="BB713" s="8"/>
      <c r="BC713" s="8"/>
      <c r="CW713" s="8">
        <v>0.24197404371584699</v>
      </c>
      <c r="CX713" s="36">
        <v>62.9</v>
      </c>
      <c r="CY713" s="36">
        <v>62.558541393427632</v>
      </c>
      <c r="CZ713" s="36">
        <v>61.812586523769568</v>
      </c>
      <c r="DA713" s="36">
        <v>19.177912453785549</v>
      </c>
      <c r="DB713" s="36">
        <f ca="1"/>
        <v>69.390587181390288</v>
      </c>
      <c r="DC713" s="36">
        <f ca="1"/>
        <v>63.764543675347944</v>
      </c>
      <c r="DD713" s="36">
        <v>57.917762697479688</v>
      </c>
      <c r="DE713" s="36">
        <f ca="1"/>
        <v>68.3425640259277</v>
      </c>
      <c r="DF713" s="36">
        <v>62.559762328433436</v>
      </c>
    </row>
    <row r="714" spans="1:110" x14ac:dyDescent="0.25">
      <c r="A714" s="45">
        <v>69</v>
      </c>
      <c r="B714" s="47" t="b">
        <v>1</v>
      </c>
      <c r="U714" s="36"/>
      <c r="V714" s="36"/>
      <c r="W714" s="9"/>
      <c r="X714" s="8"/>
      <c r="Y714" s="8"/>
      <c r="Z714" s="8"/>
      <c r="AA714" s="8"/>
      <c r="AB714" s="8"/>
      <c r="AC714" s="8"/>
      <c r="AD714" s="8"/>
      <c r="AE714" s="8"/>
      <c r="AG714" s="36"/>
      <c r="AH714" s="36"/>
      <c r="AI714" s="9"/>
      <c r="AJ714" s="8"/>
      <c r="AK714" s="8"/>
      <c r="AL714" s="8"/>
      <c r="AM714" s="8"/>
      <c r="AN714" s="8"/>
      <c r="AO714" s="8"/>
      <c r="AP714" s="8"/>
      <c r="AQ714" s="8"/>
      <c r="AS714" s="36"/>
      <c r="AT714" s="36"/>
      <c r="AU714" s="9"/>
      <c r="AV714" s="8"/>
      <c r="AW714" s="8"/>
      <c r="AX714" s="8"/>
      <c r="AY714" s="8"/>
      <c r="AZ714" s="8"/>
      <c r="BA714" s="8"/>
      <c r="BB714" s="8"/>
      <c r="BC714" s="8"/>
      <c r="CW714" s="8">
        <v>0.24231557377049182</v>
      </c>
      <c r="CX714" s="36">
        <v>62.9</v>
      </c>
      <c r="CY714" s="36">
        <v>62.568953968225401</v>
      </c>
      <c r="CZ714" s="36">
        <v>61.822525780233534</v>
      </c>
      <c r="DA714" s="36">
        <v>19.209108908434295</v>
      </c>
      <c r="DB714" s="36">
        <f ca="1"/>
        <v>69.403305947311082</v>
      </c>
      <c r="DC714" s="36">
        <f ca="1"/>
        <v>63.773586252335029</v>
      </c>
      <c r="DD714" s="36">
        <v>57.933050503753265</v>
      </c>
      <c r="DE714" s="36">
        <f ca="1"/>
        <v>68.351189775886027</v>
      </c>
      <c r="DF714" s="36">
        <v>62.572133102574952</v>
      </c>
    </row>
    <row r="715" spans="1:110" x14ac:dyDescent="0.25">
      <c r="A715" s="45">
        <v>68.7</v>
      </c>
      <c r="B715" s="47" t="b">
        <v>1</v>
      </c>
      <c r="U715" s="36"/>
      <c r="V715" s="36"/>
      <c r="W715" s="9"/>
      <c r="X715" s="8"/>
      <c r="Y715" s="8"/>
      <c r="Z715" s="8"/>
      <c r="AA715" s="8"/>
      <c r="AB715" s="8"/>
      <c r="AC715" s="8"/>
      <c r="AD715" s="8"/>
      <c r="AE715" s="8"/>
      <c r="AG715" s="36"/>
      <c r="AH715" s="36"/>
      <c r="AI715" s="9"/>
      <c r="AJ715" s="8"/>
      <c r="AK715" s="8"/>
      <c r="AL715" s="8"/>
      <c r="AM715" s="8"/>
      <c r="AN715" s="8"/>
      <c r="AO715" s="8"/>
      <c r="AP715" s="8"/>
      <c r="AQ715" s="8"/>
      <c r="AS715" s="36"/>
      <c r="AT715" s="36"/>
      <c r="AU715" s="9"/>
      <c r="AV715" s="8"/>
      <c r="AW715" s="8"/>
      <c r="AX715" s="8"/>
      <c r="AY715" s="8"/>
      <c r="AZ715" s="8"/>
      <c r="BA715" s="8"/>
      <c r="BB715" s="8"/>
      <c r="BC715" s="8"/>
      <c r="CW715" s="8">
        <v>0.24265710382513661</v>
      </c>
      <c r="CX715" s="36">
        <v>62.9</v>
      </c>
      <c r="CY715" s="36">
        <v>62.579358592972838</v>
      </c>
      <c r="CZ715" s="36">
        <v>61.832459044397069</v>
      </c>
      <c r="DA715" s="36">
        <v>19.240319428211848</v>
      </c>
      <c r="DB715" s="36">
        <f ca="1"/>
        <v>69.41601212167852</v>
      </c>
      <c r="DC715" s="36">
        <f ca="1"/>
        <v>63.782622785938059</v>
      </c>
      <c r="DD715" s="36">
        <v>57.948327540169871</v>
      </c>
      <c r="DE715" s="36">
        <f ca="1"/>
        <v>68.359808186718297</v>
      </c>
      <c r="DF715" s="36">
        <v>62.584494726421383</v>
      </c>
    </row>
    <row r="716" spans="1:110" x14ac:dyDescent="0.25">
      <c r="A716" s="45">
        <v>68.599999999999994</v>
      </c>
      <c r="B716" s="47" t="b">
        <v>1</v>
      </c>
      <c r="U716" s="36"/>
      <c r="V716" s="36"/>
      <c r="W716" s="9"/>
      <c r="X716" s="8"/>
      <c r="Y716" s="8"/>
      <c r="Z716" s="8"/>
      <c r="AA716" s="8"/>
      <c r="AB716" s="8"/>
      <c r="AC716" s="8"/>
      <c r="AD716" s="8"/>
      <c r="AE716" s="8"/>
      <c r="AG716" s="36"/>
      <c r="AH716" s="36"/>
      <c r="AI716" s="9"/>
      <c r="AJ716" s="8"/>
      <c r="AK716" s="8"/>
      <c r="AL716" s="8"/>
      <c r="AM716" s="8"/>
      <c r="AN716" s="8"/>
      <c r="AO716" s="8"/>
      <c r="AP716" s="8"/>
      <c r="AQ716" s="8"/>
      <c r="AS716" s="36"/>
      <c r="AT716" s="36"/>
      <c r="AU716" s="9"/>
      <c r="AV716" s="8"/>
      <c r="AW716" s="8"/>
      <c r="AX716" s="8"/>
      <c r="AY716" s="8"/>
      <c r="AZ716" s="8"/>
      <c r="BA716" s="8"/>
      <c r="BB716" s="8"/>
      <c r="BC716" s="8"/>
      <c r="CW716" s="8">
        <v>0.24299863387978143</v>
      </c>
      <c r="CX716" s="36">
        <v>62.9</v>
      </c>
      <c r="CY716" s="36">
        <v>62.589755292199605</v>
      </c>
      <c r="CZ716" s="36">
        <v>61.842386336282473</v>
      </c>
      <c r="DA716" s="36">
        <v>19.271544025806641</v>
      </c>
      <c r="DB716" s="36">
        <f ca="1"/>
        <v>69.428705740978145</v>
      </c>
      <c r="DC716" s="36">
        <f ca="1"/>
        <v>63.791653295523972</v>
      </c>
      <c r="DD716" s="36">
        <v>57.963593829458731</v>
      </c>
      <c r="DE716" s="36">
        <f ca="1"/>
        <v>68.36841927902681</v>
      </c>
      <c r="DF716" s="36">
        <v>62.596847224345439</v>
      </c>
    </row>
    <row r="717" spans="1:110" x14ac:dyDescent="0.25">
      <c r="A717" s="45">
        <v>68.5</v>
      </c>
      <c r="B717" s="47" t="b">
        <v>1</v>
      </c>
      <c r="U717" s="36"/>
      <c r="V717" s="36"/>
      <c r="W717" s="9"/>
      <c r="X717" s="8"/>
      <c r="Y717" s="8"/>
      <c r="Z717" s="8"/>
      <c r="AA717" s="8"/>
      <c r="AB717" s="8"/>
      <c r="AC717" s="8"/>
      <c r="AD717" s="8"/>
      <c r="AE717" s="8"/>
      <c r="AG717" s="36"/>
      <c r="AH717" s="36"/>
      <c r="AI717" s="9"/>
      <c r="AJ717" s="8"/>
      <c r="AK717" s="8"/>
      <c r="AL717" s="8"/>
      <c r="AM717" s="8"/>
      <c r="AN717" s="8"/>
      <c r="AO717" s="8"/>
      <c r="AP717" s="8"/>
      <c r="AQ717" s="8"/>
      <c r="AS717" s="36"/>
      <c r="AT717" s="36"/>
      <c r="AU717" s="9"/>
      <c r="AV717" s="8"/>
      <c r="AW717" s="8"/>
      <c r="AX717" s="8"/>
      <c r="AY717" s="8"/>
      <c r="AZ717" s="8"/>
      <c r="BA717" s="8"/>
      <c r="BB717" s="8"/>
      <c r="BC717" s="8"/>
      <c r="CW717" s="8">
        <v>0.24334016393442623</v>
      </c>
      <c r="CX717" s="36">
        <v>62.9</v>
      </c>
      <c r="CY717" s="36">
        <v>62.600144090341558</v>
      </c>
      <c r="CZ717" s="36">
        <v>61.852307675839072</v>
      </c>
      <c r="DA717" s="36">
        <v>19.302782713924305</v>
      </c>
      <c r="DB717" s="36">
        <f ca="1"/>
        <v>69.441386841550866</v>
      </c>
      <c r="DC717" s="36">
        <f ca="1"/>
        <v>63.800677800387703</v>
      </c>
      <c r="DD717" s="36">
        <v>57.978849394269233</v>
      </c>
      <c r="DE717" s="36">
        <f ca="1"/>
        <v>68.377023073334541</v>
      </c>
      <c r="DF717" s="36">
        <v>62.609190620629818</v>
      </c>
    </row>
    <row r="718" spans="1:110" x14ac:dyDescent="0.25">
      <c r="A718" s="45">
        <v>68.5</v>
      </c>
      <c r="B718" s="47" t="b">
        <v>1</v>
      </c>
      <c r="U718" s="36"/>
      <c r="V718" s="36"/>
      <c r="W718" s="9"/>
      <c r="X718" s="8"/>
      <c r="Y718" s="8"/>
      <c r="Z718" s="8"/>
      <c r="AA718" s="8"/>
      <c r="AB718" s="8"/>
      <c r="AC718" s="8"/>
      <c r="AD718" s="8"/>
      <c r="AE718" s="8"/>
      <c r="AG718" s="36"/>
      <c r="AH718" s="36"/>
      <c r="AI718" s="9"/>
      <c r="AJ718" s="8"/>
      <c r="AK718" s="8"/>
      <c r="AL718" s="8"/>
      <c r="AM718" s="8"/>
      <c r="AN718" s="8"/>
      <c r="AO718" s="8"/>
      <c r="AP718" s="8"/>
      <c r="AQ718" s="8"/>
      <c r="AS718" s="36"/>
      <c r="AT718" s="36"/>
      <c r="AU718" s="9"/>
      <c r="AV718" s="8"/>
      <c r="AW718" s="8"/>
      <c r="AX718" s="8"/>
      <c r="AY718" s="8"/>
      <c r="AZ718" s="8"/>
      <c r="BA718" s="8"/>
      <c r="BB718" s="8"/>
      <c r="BC718" s="8"/>
      <c r="CW718" s="8">
        <v>0.24368169398907105</v>
      </c>
      <c r="CX718" s="36">
        <v>62.9</v>
      </c>
      <c r="CY718" s="36">
        <v>62.610525011741316</v>
      </c>
      <c r="CZ718" s="36">
        <v>61.862223082943686</v>
      </c>
      <c r="DA718" s="36">
        <v>19.334035505287638</v>
      </c>
      <c r="DB718" s="36">
        <f ca="1"/>
        <v>69.45405545959369</v>
      </c>
      <c r="DC718" s="36">
        <f ca="1"/>
        <v>63.809696319752554</v>
      </c>
      <c r="DD718" s="36">
        <v>57.994094257171326</v>
      </c>
      <c r="DE718" s="36">
        <f ca="1"/>
        <v>68.385619590085724</v>
      </c>
      <c r="DF718" s="36">
        <v>62.621524939467704</v>
      </c>
    </row>
    <row r="719" spans="1:110" x14ac:dyDescent="0.25">
      <c r="A719" s="45">
        <v>68.5</v>
      </c>
      <c r="B719" s="47" t="b">
        <v>1</v>
      </c>
      <c r="U719" s="36"/>
      <c r="V719" s="36"/>
      <c r="W719" s="9"/>
      <c r="X719" s="8"/>
      <c r="Y719" s="8"/>
      <c r="Z719" s="8"/>
      <c r="AA719" s="8"/>
      <c r="AB719" s="8"/>
      <c r="AC719" s="8"/>
      <c r="AD719" s="8"/>
      <c r="AE719" s="8"/>
      <c r="AG719" s="36"/>
      <c r="AH719" s="36"/>
      <c r="AI719" s="9"/>
      <c r="AJ719" s="8"/>
      <c r="AK719" s="8"/>
      <c r="AL719" s="8"/>
      <c r="AM719" s="8"/>
      <c r="AN719" s="8"/>
      <c r="AO719" s="8"/>
      <c r="AP719" s="8"/>
      <c r="AQ719" s="8"/>
      <c r="AS719" s="36"/>
      <c r="AT719" s="36"/>
      <c r="AU719" s="9"/>
      <c r="AV719" s="8"/>
      <c r="AW719" s="8"/>
      <c r="AX719" s="8"/>
      <c r="AY719" s="8"/>
      <c r="AZ719" s="8"/>
      <c r="BA719" s="8"/>
      <c r="BB719" s="8"/>
      <c r="BC719" s="8"/>
      <c r="CW719" s="8">
        <v>0.24402322404371585</v>
      </c>
      <c r="CX719" s="36">
        <v>62.9</v>
      </c>
      <c r="CY719" s="36">
        <v>62.62089808064875</v>
      </c>
      <c r="CZ719" s="36">
        <v>61.872132577401253</v>
      </c>
      <c r="DA719" s="36">
        <v>19.365302412636723</v>
      </c>
      <c r="DB719" s="36">
        <f ca="1"/>
        <v>69.466711631160493</v>
      </c>
      <c r="DC719" s="36">
        <f ca="1"/>
        <v>63.818708872770635</v>
      </c>
      <c r="DD719" s="36">
        <v>58.009328440655892</v>
      </c>
      <c r="DE719" s="36">
        <f ca="1"/>
        <v>68.39420884964612</v>
      </c>
      <c r="DF719" s="36">
        <v>62.633850204963224</v>
      </c>
    </row>
    <row r="720" spans="1:110" x14ac:dyDescent="0.25">
      <c r="A720" s="45">
        <v>68.400000000000006</v>
      </c>
      <c r="B720" s="47" t="b">
        <v>1</v>
      </c>
      <c r="U720" s="36"/>
      <c r="V720" s="36"/>
      <c r="W720" s="9"/>
      <c r="X720" s="8"/>
      <c r="Y720" s="8"/>
      <c r="Z720" s="8"/>
      <c r="AA720" s="8"/>
      <c r="AB720" s="8"/>
      <c r="AC720" s="8"/>
      <c r="AD720" s="8"/>
      <c r="AE720" s="8"/>
      <c r="AG720" s="36"/>
      <c r="AH720" s="36"/>
      <c r="AI720" s="9"/>
      <c r="AJ720" s="8"/>
      <c r="AK720" s="8"/>
      <c r="AL720" s="8"/>
      <c r="AM720" s="8"/>
      <c r="AN720" s="8"/>
      <c r="AO720" s="8"/>
      <c r="AP720" s="8"/>
      <c r="AQ720" s="8"/>
      <c r="AS720" s="36"/>
      <c r="AT720" s="36"/>
      <c r="AU720" s="9"/>
      <c r="AV720" s="8"/>
      <c r="AW720" s="8"/>
      <c r="AX720" s="8"/>
      <c r="AY720" s="8"/>
      <c r="AZ720" s="8"/>
      <c r="BA720" s="8"/>
      <c r="BB720" s="8"/>
      <c r="BC720" s="8"/>
      <c r="CW720" s="8">
        <v>0.24436475409836064</v>
      </c>
      <c r="CX720" s="36">
        <v>62.9</v>
      </c>
      <c r="CY720" s="36">
        <v>62.631263321221489</v>
      </c>
      <c r="CZ720" s="36">
        <v>61.882036178944752</v>
      </c>
      <c r="DA720" s="36">
        <v>19.396583448728862</v>
      </c>
      <c r="DB720" s="36">
        <f ca="1"/>
        <v>69.479355392162859</v>
      </c>
      <c r="DC720" s="36">
        <f ca="1"/>
        <v>63.827715478523224</v>
      </c>
      <c r="DD720" s="36">
        <v>58.024551967135153</v>
      </c>
      <c r="DE720" s="36">
        <f ca="1"/>
        <v>68.402790872303541</v>
      </c>
      <c r="DF720" s="36">
        <v>62.646166441131925</v>
      </c>
    </row>
    <row r="721" spans="1:110" x14ac:dyDescent="0.25">
      <c r="A721" s="45">
        <v>68.099999999999994</v>
      </c>
      <c r="B721" s="47" t="b">
        <v>1</v>
      </c>
      <c r="U721" s="36"/>
      <c r="V721" s="36"/>
      <c r="W721" s="9"/>
      <c r="X721" s="8"/>
      <c r="Y721" s="8"/>
      <c r="Z721" s="8"/>
      <c r="AA721" s="8"/>
      <c r="AB721" s="8"/>
      <c r="AC721" s="8"/>
      <c r="AD721" s="8"/>
      <c r="AE721" s="8"/>
      <c r="AG721" s="36"/>
      <c r="AH721" s="36"/>
      <c r="AI721" s="9"/>
      <c r="AJ721" s="8"/>
      <c r="AK721" s="8"/>
      <c r="AL721" s="8"/>
      <c r="AM721" s="8"/>
      <c r="AN721" s="8"/>
      <c r="AO721" s="8"/>
      <c r="AP721" s="8"/>
      <c r="AQ721" s="8"/>
      <c r="AS721" s="36"/>
      <c r="AT721" s="36"/>
      <c r="AU721" s="9"/>
      <c r="AV721" s="8"/>
      <c r="AW721" s="8"/>
      <c r="AX721" s="8"/>
      <c r="AY721" s="8"/>
      <c r="AZ721" s="8"/>
      <c r="BA721" s="8"/>
      <c r="BB721" s="8"/>
      <c r="BC721" s="8"/>
      <c r="CW721" s="8">
        <v>0.24470628415300547</v>
      </c>
      <c r="CX721" s="36">
        <v>62.9</v>
      </c>
      <c r="CY721" s="36">
        <v>62.64162075752543</v>
      </c>
      <c r="CZ721" s="36">
        <v>61.891933907236172</v>
      </c>
      <c r="DA721" s="36">
        <v>19.427878626338707</v>
      </c>
      <c r="DB721" s="36">
        <f ca="1"/>
        <v>69.49198677837083</v>
      </c>
      <c r="DC721" s="36">
        <f ca="1"/>
        <v>63.836716156021168</v>
      </c>
      <c r="DD721" s="36">
        <v>58.039764858943066</v>
      </c>
      <c r="DE721" s="36">
        <f ca="1"/>
        <v>68.41136567826824</v>
      </c>
      <c r="DF721" s="36">
        <v>62.658473671901213</v>
      </c>
    </row>
    <row r="722" spans="1:110" x14ac:dyDescent="0.25">
      <c r="A722" s="45">
        <v>67.599999999999994</v>
      </c>
      <c r="B722" s="47" t="b">
        <v>1</v>
      </c>
      <c r="U722" s="36"/>
      <c r="V722" s="36"/>
      <c r="W722" s="9"/>
      <c r="X722" s="8"/>
      <c r="Y722" s="8"/>
      <c r="Z722" s="8"/>
      <c r="AA722" s="8"/>
      <c r="AB722" s="8"/>
      <c r="AC722" s="8"/>
      <c r="AD722" s="8"/>
      <c r="AE722" s="8"/>
      <c r="AG722" s="36"/>
      <c r="AH722" s="36"/>
      <c r="AI722" s="9"/>
      <c r="AJ722" s="8"/>
      <c r="AK722" s="8"/>
      <c r="AL722" s="8"/>
      <c r="AM722" s="8"/>
      <c r="AN722" s="8"/>
      <c r="AO722" s="8"/>
      <c r="AP722" s="8"/>
      <c r="AQ722" s="8"/>
      <c r="AS722" s="36"/>
      <c r="AT722" s="36"/>
      <c r="AU722" s="9"/>
      <c r="AV722" s="8"/>
      <c r="AW722" s="8"/>
      <c r="AX722" s="8"/>
      <c r="AY722" s="8"/>
      <c r="AZ722" s="8"/>
      <c r="BA722" s="8"/>
      <c r="BB722" s="8"/>
      <c r="BC722" s="8"/>
      <c r="CW722" s="8">
        <v>0.24504781420765026</v>
      </c>
      <c r="CX722" s="36">
        <v>63</v>
      </c>
      <c r="CY722" s="36">
        <v>62.65197041353526</v>
      </c>
      <c r="CZ722" s="36">
        <v>61.901825781866471</v>
      </c>
      <c r="DA722" s="36">
        <v>19.459187958258216</v>
      </c>
      <c r="DB722" s="36">
        <f ca="1"/>
        <v>69.504605825413691</v>
      </c>
      <c r="DC722" s="36">
        <f ca="1"/>
        <v>63.84571092420525</v>
      </c>
      <c r="DD722" s="36">
        <v>58.054967138335655</v>
      </c>
      <c r="DE722" s="36">
        <f ca="1"/>
        <v>68.419933287673359</v>
      </c>
      <c r="DF722" s="36">
        <v>62.670771921110855</v>
      </c>
    </row>
    <row r="723" spans="1:110" x14ac:dyDescent="0.25">
      <c r="A723" s="45">
        <v>66.599999999999994</v>
      </c>
      <c r="B723" s="47" t="b">
        <v>1</v>
      </c>
      <c r="U723" s="36"/>
      <c r="V723" s="36"/>
      <c r="W723" s="9"/>
      <c r="X723" s="8"/>
      <c r="Y723" s="8"/>
      <c r="Z723" s="8"/>
      <c r="AA723" s="8"/>
      <c r="AB723" s="8"/>
      <c r="AC723" s="8"/>
      <c r="AD723" s="8"/>
      <c r="AE723" s="8"/>
      <c r="AG723" s="36"/>
      <c r="AH723" s="36"/>
      <c r="AI723" s="9"/>
      <c r="AJ723" s="8"/>
      <c r="AK723" s="8"/>
      <c r="AL723" s="8"/>
      <c r="AM723" s="8"/>
      <c r="AN723" s="8"/>
      <c r="AO723" s="8"/>
      <c r="AP723" s="8"/>
      <c r="AQ723" s="8"/>
      <c r="AS723" s="36"/>
      <c r="AT723" s="36"/>
      <c r="AU723" s="9"/>
      <c r="AV723" s="8"/>
      <c r="AW723" s="8"/>
      <c r="AX723" s="8"/>
      <c r="AY723" s="8"/>
      <c r="AZ723" s="8"/>
      <c r="BA723" s="8"/>
      <c r="BB723" s="8"/>
      <c r="BC723" s="8"/>
      <c r="CW723" s="8">
        <v>0.24538934426229508</v>
      </c>
      <c r="CX723" s="36">
        <v>63</v>
      </c>
      <c r="CY723" s="36">
        <v>62.662312313134919</v>
      </c>
      <c r="CZ723" s="36">
        <v>61.911711822356047</v>
      </c>
      <c r="DA723" s="36">
        <v>19.490511457296737</v>
      </c>
      <c r="DB723" s="36">
        <f ca="1"/>
        <v>69.517212568780735</v>
      </c>
      <c r="DC723" s="36">
        <f ca="1"/>
        <v>63.854699801946602</v>
      </c>
      <c r="DD723" s="36">
        <v>58.070158827491433</v>
      </c>
      <c r="DE723" s="36">
        <f ca="1"/>
        <v>68.428493720575247</v>
      </c>
      <c r="DF723" s="36">
        <v>62.683061212513408</v>
      </c>
    </row>
    <row r="724" spans="1:110" x14ac:dyDescent="0.25">
      <c r="A724" s="45">
        <v>65.400000000000006</v>
      </c>
      <c r="B724" s="47" t="b">
        <v>1</v>
      </c>
      <c r="U724" s="36"/>
      <c r="V724" s="36"/>
      <c r="W724" s="9"/>
      <c r="X724" s="8"/>
      <c r="Y724" s="8"/>
      <c r="Z724" s="8"/>
      <c r="AA724" s="8"/>
      <c r="AB724" s="8"/>
      <c r="AC724" s="8"/>
      <c r="AD724" s="8"/>
      <c r="AE724" s="8"/>
      <c r="AG724" s="36"/>
      <c r="AH724" s="36"/>
      <c r="AI724" s="9"/>
      <c r="AJ724" s="8"/>
      <c r="AK724" s="8"/>
      <c r="AL724" s="8"/>
      <c r="AM724" s="8"/>
      <c r="AN724" s="8"/>
      <c r="AO724" s="8"/>
      <c r="AP724" s="8"/>
      <c r="AQ724" s="8"/>
      <c r="AS724" s="36"/>
      <c r="AT724" s="36"/>
      <c r="AU724" s="9"/>
      <c r="AV724" s="8"/>
      <c r="AW724" s="8"/>
      <c r="AX724" s="8"/>
      <c r="AY724" s="8"/>
      <c r="AZ724" s="8"/>
      <c r="BA724" s="8"/>
      <c r="BB724" s="8"/>
      <c r="BC724" s="8"/>
      <c r="CW724" s="8">
        <v>0.24573087431693988</v>
      </c>
      <c r="CX724" s="36">
        <v>63</v>
      </c>
      <c r="CY724" s="36">
        <v>62.672646480118132</v>
      </c>
      <c r="CZ724" s="36">
        <v>61.92159204815529</v>
      </c>
      <c r="DA724" s="36">
        <v>19.521849136280974</v>
      </c>
      <c r="DB724" s="36">
        <f ca="1"/>
        <v>69.529807043822032</v>
      </c>
      <c r="DC724" s="36">
        <f ca="1"/>
        <v>63.863682808047066</v>
      </c>
      <c r="DD724" s="36">
        <v>58.085339948511795</v>
      </c>
      <c r="DE724" s="36">
        <f ca="1"/>
        <v>68.437046996953995</v>
      </c>
      <c r="DF724" s="36">
        <v>62.695341569774683</v>
      </c>
    </row>
    <row r="725" spans="1:110" x14ac:dyDescent="0.25">
      <c r="A725" s="45">
        <v>59.8</v>
      </c>
      <c r="B725" s="47" t="b">
        <v>1</v>
      </c>
      <c r="U725" s="36"/>
      <c r="V725" s="36"/>
      <c r="W725" s="9"/>
      <c r="X725" s="8"/>
      <c r="Y725" s="8"/>
      <c r="Z725" s="8"/>
      <c r="AA725" s="8"/>
      <c r="AB725" s="8"/>
      <c r="AC725" s="8"/>
      <c r="AD725" s="8"/>
      <c r="AE725" s="8"/>
      <c r="AG725" s="36"/>
      <c r="AH725" s="36"/>
      <c r="AI725" s="9"/>
      <c r="AJ725" s="8"/>
      <c r="AK725" s="8"/>
      <c r="AL725" s="8"/>
      <c r="AM725" s="8"/>
      <c r="AN725" s="8"/>
      <c r="AO725" s="8"/>
      <c r="AP725" s="8"/>
      <c r="AQ725" s="8"/>
      <c r="AS725" s="36"/>
      <c r="AT725" s="36"/>
      <c r="AU725" s="9"/>
      <c r="AV725" s="8"/>
      <c r="AW725" s="8"/>
      <c r="AX725" s="8"/>
      <c r="AY725" s="8"/>
      <c r="AZ725" s="8"/>
      <c r="BA725" s="8"/>
      <c r="BB725" s="8"/>
      <c r="BC725" s="8"/>
      <c r="CW725" s="8">
        <v>0.2460724043715847</v>
      </c>
      <c r="CX725" s="36">
        <v>63</v>
      </c>
      <c r="CY725" s="36">
        <v>62.68297293818889</v>
      </c>
      <c r="CZ725" s="36">
        <v>61.931466478644793</v>
      </c>
      <c r="DA725" s="36">
        <v>19.553201008055101</v>
      </c>
      <c r="DB725" s="36">
        <f ca="1"/>
        <v>69.542389285749167</v>
      </c>
      <c r="DC725" s="36">
        <f ca="1"/>
        <v>63.872659961239577</v>
      </c>
      <c r="DD725" s="36">
        <v>58.100510523421342</v>
      </c>
      <c r="DE725" s="36">
        <f ca="1"/>
        <v>68.445593136713768</v>
      </c>
      <c r="DF725" s="36">
        <v>62.707613016474156</v>
      </c>
    </row>
    <row r="726" spans="1:110" x14ac:dyDescent="0.25">
      <c r="A726" s="45">
        <v>59.3</v>
      </c>
      <c r="B726" s="47" t="b">
        <v>1</v>
      </c>
      <c r="U726" s="36"/>
      <c r="V726" s="36"/>
      <c r="W726" s="9"/>
      <c r="X726" s="8"/>
      <c r="Y726" s="8"/>
      <c r="Z726" s="8"/>
      <c r="AA726" s="8"/>
      <c r="AB726" s="8"/>
      <c r="AC726" s="8"/>
      <c r="AD726" s="8"/>
      <c r="AE726" s="8"/>
      <c r="AG726" s="36"/>
      <c r="AH726" s="36"/>
      <c r="AI726" s="9"/>
      <c r="AJ726" s="8"/>
      <c r="AK726" s="8"/>
      <c r="AL726" s="8"/>
      <c r="AM726" s="8"/>
      <c r="AN726" s="8"/>
      <c r="AO726" s="8"/>
      <c r="AP726" s="8"/>
      <c r="AQ726" s="8"/>
      <c r="AS726" s="36"/>
      <c r="AT726" s="36"/>
      <c r="AU726" s="9"/>
      <c r="AV726" s="8"/>
      <c r="AW726" s="8"/>
      <c r="AX726" s="8"/>
      <c r="AY726" s="8"/>
      <c r="AZ726" s="8"/>
      <c r="BA726" s="8"/>
      <c r="BB726" s="8"/>
      <c r="BC726" s="8"/>
      <c r="CW726" s="8">
        <v>0.2464139344262295</v>
      </c>
      <c r="CX726" s="36">
        <v>63</v>
      </c>
      <c r="CY726" s="36">
        <v>62.69329171096193</v>
      </c>
      <c r="CZ726" s="36">
        <v>61.941335133135901</v>
      </c>
      <c r="DA726" s="36">
        <v>19.58456708548071</v>
      </c>
      <c r="DB726" s="36">
        <f ca="1"/>
        <v>69.554959329636034</v>
      </c>
      <c r="DC726" s="36">
        <f ca="1"/>
        <v>63.881631280188522</v>
      </c>
      <c r="DD726" s="36">
        <v>58.115670574168291</v>
      </c>
      <c r="DE726" s="36">
        <f ca="1"/>
        <v>68.454132159683212</v>
      </c>
      <c r="DF726" s="36">
        <v>62.719875576105494</v>
      </c>
    </row>
    <row r="727" spans="1:110" x14ac:dyDescent="0.25">
      <c r="A727" s="45">
        <v>58.8</v>
      </c>
      <c r="B727" s="47" t="b">
        <v>1</v>
      </c>
      <c r="U727" s="36"/>
      <c r="V727" s="36"/>
      <c r="W727" s="9"/>
      <c r="X727" s="8"/>
      <c r="Y727" s="8"/>
      <c r="Z727" s="8"/>
      <c r="AA727" s="8"/>
      <c r="AB727" s="8"/>
      <c r="AC727" s="8"/>
      <c r="AD727" s="8"/>
      <c r="AE727" s="8"/>
      <c r="AG727" s="36"/>
      <c r="AH727" s="36"/>
      <c r="AI727" s="9"/>
      <c r="AJ727" s="8"/>
      <c r="AK727" s="8"/>
      <c r="AL727" s="8"/>
      <c r="AM727" s="8"/>
      <c r="AN727" s="8"/>
      <c r="AO727" s="8"/>
      <c r="AP727" s="8"/>
      <c r="AQ727" s="8"/>
      <c r="AS727" s="36"/>
      <c r="AT727" s="36"/>
      <c r="AU727" s="9"/>
      <c r="AV727" s="8"/>
      <c r="AW727" s="8"/>
      <c r="AX727" s="8"/>
      <c r="AY727" s="8"/>
      <c r="AZ727" s="8"/>
      <c r="BA727" s="8"/>
      <c r="BB727" s="8"/>
      <c r="BC727" s="8"/>
      <c r="CW727" s="8">
        <v>0.24675546448087432</v>
      </c>
      <c r="CX727" s="36">
        <v>63</v>
      </c>
      <c r="CY727" s="36">
        <v>62.703602821963237</v>
      </c>
      <c r="CZ727" s="36">
        <v>61.95119803087087</v>
      </c>
      <c r="DA727" s="36">
        <v>19.615947381436918</v>
      </c>
      <c r="DB727" s="36">
        <f ca="1"/>
        <v>69.56751721041951</v>
      </c>
      <c r="DC727" s="36">
        <f ca="1"/>
        <v>63.890596783490139</v>
      </c>
      <c r="DD727" s="36">
        <v>58.130820122624826</v>
      </c>
      <c r="DE727" s="36">
        <f ca="1"/>
        <v>68.462664085615913</v>
      </c>
      <c r="DF727" s="36">
        <v>62.732129272076953</v>
      </c>
    </row>
    <row r="728" spans="1:110" x14ac:dyDescent="0.25">
      <c r="A728" s="45">
        <v>58.3</v>
      </c>
      <c r="B728" s="47" t="b">
        <v>1</v>
      </c>
      <c r="U728" s="36"/>
      <c r="V728" s="36"/>
      <c r="W728" s="9"/>
      <c r="X728" s="8"/>
      <c r="Y728" s="8"/>
      <c r="Z728" s="8"/>
      <c r="AA728" s="8"/>
      <c r="AB728" s="8"/>
      <c r="AC728" s="8"/>
      <c r="AD728" s="8"/>
      <c r="AE728" s="8"/>
      <c r="AG728" s="36"/>
      <c r="AH728" s="36"/>
      <c r="AI728" s="9"/>
      <c r="AJ728" s="8"/>
      <c r="AK728" s="8"/>
      <c r="AL728" s="8"/>
      <c r="AM728" s="8"/>
      <c r="AN728" s="8"/>
      <c r="AO728" s="8"/>
      <c r="AP728" s="8"/>
      <c r="AQ728" s="8"/>
      <c r="AS728" s="36"/>
      <c r="AT728" s="36"/>
      <c r="AU728" s="9"/>
      <c r="AV728" s="8"/>
      <c r="AW728" s="8"/>
      <c r="AX728" s="8"/>
      <c r="AY728" s="8"/>
      <c r="AZ728" s="8"/>
      <c r="BA728" s="8"/>
      <c r="BB728" s="8"/>
      <c r="BC728" s="8"/>
      <c r="CW728" s="8">
        <v>0.24709699453551912</v>
      </c>
      <c r="CX728" s="36">
        <v>63</v>
      </c>
      <c r="CY728" s="36">
        <v>62.713906294630505</v>
      </c>
      <c r="CZ728" s="36">
        <v>61.961055191023341</v>
      </c>
      <c r="DA728" s="36">
        <v>19.647341908820362</v>
      </c>
      <c r="DB728" s="36">
        <f ca="1"/>
        <v>69.580062962900328</v>
      </c>
      <c r="DC728" s="36">
        <f ca="1"/>
        <v>63.899556489672889</v>
      </c>
      <c r="DD728" s="36">
        <v>58.14595919058749</v>
      </c>
      <c r="DE728" s="36">
        <f ca="1"/>
        <v>68.471188934190707</v>
      </c>
      <c r="DF728" s="36">
        <v>62.744374127711822</v>
      </c>
    </row>
    <row r="729" spans="1:110" x14ac:dyDescent="0.25">
      <c r="A729" s="45">
        <v>57.9</v>
      </c>
      <c r="B729" s="47" t="b">
        <v>1</v>
      </c>
      <c r="U729" s="36"/>
      <c r="V729" s="36"/>
      <c r="W729" s="9"/>
      <c r="X729" s="8"/>
      <c r="Y729" s="8"/>
      <c r="Z729" s="8"/>
      <c r="AA729" s="8"/>
      <c r="AB729" s="8"/>
      <c r="AC729" s="8"/>
      <c r="AD729" s="8"/>
      <c r="AE729" s="8"/>
      <c r="AG729" s="36"/>
      <c r="AH729" s="36"/>
      <c r="AI729" s="9"/>
      <c r="AJ729" s="8"/>
      <c r="AK729" s="8"/>
      <c r="AL729" s="8"/>
      <c r="AM729" s="8"/>
      <c r="AN729" s="8"/>
      <c r="AO729" s="8"/>
      <c r="AP729" s="8"/>
      <c r="AQ729" s="8"/>
      <c r="AS729" s="36"/>
      <c r="AT729" s="36"/>
      <c r="AU729" s="9"/>
      <c r="AV729" s="8"/>
      <c r="AW729" s="8"/>
      <c r="AX729" s="8"/>
      <c r="AY729" s="8"/>
      <c r="AZ729" s="8"/>
      <c r="BA729" s="8"/>
      <c r="BB729" s="8"/>
      <c r="BC729" s="8"/>
      <c r="CW729" s="8">
        <v>0.24743852459016394</v>
      </c>
      <c r="CX729" s="36">
        <v>63</v>
      </c>
      <c r="CY729" s="36">
        <v>62.724202152313651</v>
      </c>
      <c r="CZ729" s="36">
        <v>61.970906632698878</v>
      </c>
      <c r="DA729" s="36">
        <v>19.678750680545203</v>
      </c>
      <c r="DB729" s="36">
        <f ca="1"/>
        <v>69.592596621743667</v>
      </c>
      <c r="DC729" s="36">
        <f ca="1"/>
        <v>63.908510417197796</v>
      </c>
      <c r="DD729" s="36">
        <v>58.161087799777519</v>
      </c>
      <c r="DE729" s="36">
        <f ca="1"/>
        <v>68.479706725012207</v>
      </c>
      <c r="DF729" s="36">
        <v>62.756610166248848</v>
      </c>
    </row>
    <row r="730" spans="1:110" x14ac:dyDescent="0.25">
      <c r="A730" s="45">
        <v>57.4</v>
      </c>
      <c r="B730" s="47" t="b">
        <v>1</v>
      </c>
      <c r="U730" s="36"/>
      <c r="V730" s="36"/>
      <c r="W730" s="9"/>
      <c r="X730" s="8"/>
      <c r="Y730" s="8"/>
      <c r="Z730" s="8"/>
      <c r="AA730" s="8"/>
      <c r="AB730" s="8"/>
      <c r="AC730" s="8"/>
      <c r="AD730" s="8"/>
      <c r="AE730" s="8"/>
      <c r="AG730" s="36"/>
      <c r="AH730" s="36"/>
      <c r="AI730" s="9"/>
      <c r="AJ730" s="8"/>
      <c r="AK730" s="8"/>
      <c r="AL730" s="8"/>
      <c r="AM730" s="8"/>
      <c r="AN730" s="8"/>
      <c r="AO730" s="8"/>
      <c r="AP730" s="8"/>
      <c r="AQ730" s="8"/>
      <c r="AS730" s="36"/>
      <c r="AT730" s="36"/>
      <c r="AU730" s="9"/>
      <c r="AV730" s="8"/>
      <c r="AW730" s="8"/>
      <c r="AX730" s="8"/>
      <c r="AY730" s="8"/>
      <c r="AZ730" s="8"/>
      <c r="BA730" s="8"/>
      <c r="BB730" s="8"/>
      <c r="BC730" s="8"/>
      <c r="CW730" s="8">
        <v>0.24778005464480873</v>
      </c>
      <c r="CX730" s="36">
        <v>63</v>
      </c>
      <c r="CY730" s="36">
        <v>62.734490418275271</v>
      </c>
      <c r="CZ730" s="36">
        <v>61.980752374935051</v>
      </c>
      <c r="DA730" s="36">
        <v>19.710173709543227</v>
      </c>
      <c r="DB730" s="36">
        <f ca="1"/>
        <v>69.605118221479984</v>
      </c>
      <c r="DC730" s="36">
        <f ca="1"/>
        <v>63.917458584458828</v>
      </c>
      <c r="DD730" s="36">
        <v>58.176205971841242</v>
      </c>
      <c r="DE730" s="36">
        <f ca="1"/>
        <v>68.488217477611045</v>
      </c>
      <c r="DF730" s="36">
        <v>62.768837410842721</v>
      </c>
    </row>
    <row r="731" spans="1:110" x14ac:dyDescent="0.25">
      <c r="A731" s="45">
        <v>56.7</v>
      </c>
      <c r="B731" s="47" t="b">
        <v>1</v>
      </c>
      <c r="U731" s="36"/>
      <c r="V731" s="36"/>
      <c r="W731" s="9"/>
      <c r="X731" s="8"/>
      <c r="Y731" s="8"/>
      <c r="Z731" s="8"/>
      <c r="AA731" s="8"/>
      <c r="AB731" s="8"/>
      <c r="AC731" s="8"/>
      <c r="AD731" s="8"/>
      <c r="AE731" s="8"/>
      <c r="AG731" s="36"/>
      <c r="AH731" s="36"/>
      <c r="AI731" s="9"/>
      <c r="AJ731" s="8"/>
      <c r="AK731" s="8"/>
      <c r="AL731" s="8"/>
      <c r="AM731" s="8"/>
      <c r="AN731" s="8"/>
      <c r="AO731" s="8"/>
      <c r="AP731" s="8"/>
      <c r="AQ731" s="8"/>
      <c r="AS731" s="36"/>
      <c r="AT731" s="36"/>
      <c r="AU731" s="9"/>
      <c r="AV731" s="8"/>
      <c r="AW731" s="8"/>
      <c r="AX731" s="8"/>
      <c r="AY731" s="8"/>
      <c r="AZ731" s="8"/>
      <c r="BA731" s="8"/>
      <c r="BB731" s="8"/>
      <c r="BC731" s="8"/>
      <c r="CW731" s="8">
        <v>0.24812158469945356</v>
      </c>
      <c r="CX731" s="36">
        <v>63</v>
      </c>
      <c r="CY731" s="36">
        <v>62.744771115691101</v>
      </c>
      <c r="CZ731" s="36">
        <v>61.99059243670203</v>
      </c>
      <c r="DA731" s="36">
        <v>19.741611008763801</v>
      </c>
      <c r="DB731" s="36">
        <f ca="1"/>
        <v>69.617627796505687</v>
      </c>
      <c r="DC731" s="36">
        <f ca="1"/>
        <v>63.926401009783298</v>
      </c>
      <c r="DD731" s="36">
        <v>58.191313728350394</v>
      </c>
      <c r="DE731" s="36">
        <f ca="1"/>
        <v>68.496721211444381</v>
      </c>
      <c r="DF731" s="36">
        <v>62.781055884564466</v>
      </c>
    </row>
    <row r="732" spans="1:110" x14ac:dyDescent="0.25">
      <c r="A732" s="45">
        <v>56.3</v>
      </c>
      <c r="B732" s="47" t="b">
        <v>1</v>
      </c>
      <c r="U732" s="36"/>
      <c r="V732" s="36"/>
      <c r="W732" s="9"/>
      <c r="X732" s="8"/>
      <c r="Y732" s="8"/>
      <c r="Z732" s="8"/>
      <c r="AA732" s="8"/>
      <c r="AB732" s="8"/>
      <c r="AC732" s="8"/>
      <c r="AD732" s="8"/>
      <c r="AE732" s="8"/>
      <c r="AG732" s="36"/>
      <c r="AH732" s="36"/>
      <c r="AI732" s="9"/>
      <c r="AJ732" s="8"/>
      <c r="AK732" s="8"/>
      <c r="AL732" s="8"/>
      <c r="AM732" s="8"/>
      <c r="AN732" s="8"/>
      <c r="AO732" s="8"/>
      <c r="AP732" s="8"/>
      <c r="AQ732" s="8"/>
      <c r="AS732" s="36"/>
      <c r="AT732" s="36"/>
      <c r="AU732" s="9"/>
      <c r="AV732" s="8"/>
      <c r="AW732" s="8"/>
      <c r="AX732" s="8"/>
      <c r="AY732" s="8"/>
      <c r="AZ732" s="8"/>
      <c r="BA732" s="8"/>
      <c r="BB732" s="8"/>
      <c r="BC732" s="8"/>
      <c r="CW732" s="8">
        <v>0.24846311475409835</v>
      </c>
      <c r="CX732" s="36">
        <v>63</v>
      </c>
      <c r="CY732" s="36">
        <v>62.755044267650511</v>
      </c>
      <c r="CZ732" s="36">
        <v>62.000426836902761</v>
      </c>
      <c r="DA732" s="36">
        <v>19.773062591173975</v>
      </c>
      <c r="DB732" s="36">
        <f ca="1"/>
        <v>69.630125381083943</v>
      </c>
      <c r="DC732" s="36">
        <f ca="1"/>
        <v>63.935337711432119</v>
      </c>
      <c r="DD732" s="36">
        <v>58.206411090802533</v>
      </c>
      <c r="DE732" s="36">
        <f ca="1"/>
        <v>68.505217945896263</v>
      </c>
      <c r="DF732" s="36">
        <v>62.793265610401889</v>
      </c>
    </row>
    <row r="733" spans="1:110" x14ac:dyDescent="0.25">
      <c r="A733" s="45">
        <v>55.7</v>
      </c>
      <c r="B733" s="47" t="b">
        <v>1</v>
      </c>
      <c r="U733" s="36"/>
      <c r="V733" s="36"/>
      <c r="W733" s="9"/>
      <c r="X733" s="8"/>
      <c r="Y733" s="8"/>
      <c r="Z733" s="8"/>
      <c r="AA733" s="8"/>
      <c r="AB733" s="8"/>
      <c r="AC733" s="8"/>
      <c r="AD733" s="8"/>
      <c r="AE733" s="8"/>
      <c r="AG733" s="36"/>
      <c r="AH733" s="36"/>
      <c r="AI733" s="9"/>
      <c r="AJ733" s="8"/>
      <c r="AK733" s="8"/>
      <c r="AL733" s="8"/>
      <c r="AM733" s="8"/>
      <c r="AN733" s="8"/>
      <c r="AO733" s="8"/>
      <c r="AP733" s="8"/>
      <c r="AQ733" s="8"/>
      <c r="AS733" s="36"/>
      <c r="AT733" s="36"/>
      <c r="AU733" s="9"/>
      <c r="AV733" s="8"/>
      <c r="AW733" s="8"/>
      <c r="AX733" s="8"/>
      <c r="AY733" s="8"/>
      <c r="AZ733" s="8"/>
      <c r="BA733" s="8"/>
      <c r="BB733" s="8"/>
      <c r="BC733" s="8"/>
      <c r="CW733" s="8">
        <v>0.24880464480874318</v>
      </c>
      <c r="CX733" s="36">
        <v>63</v>
      </c>
      <c r="CY733" s="36">
        <v>62.765309897156982</v>
      </c>
      <c r="CZ733" s="36">
        <v>62.010255594373596</v>
      </c>
      <c r="DA733" s="36">
        <v>19.80452846975847</v>
      </c>
      <c r="DB733" s="36">
        <f ca="1"/>
        <v>69.642611009345273</v>
      </c>
      <c r="DC733" s="36">
        <f ca="1"/>
        <v>63.944268707600301</v>
      </c>
      <c r="DD733" s="36">
        <v>58.221498080621352</v>
      </c>
      <c r="DE733" s="36">
        <f ca="1"/>
        <v>68.513707700277962</v>
      </c>
      <c r="DF733" s="36">
        <v>62.805466611260016</v>
      </c>
    </row>
    <row r="734" spans="1:110" x14ac:dyDescent="0.25">
      <c r="A734" s="45">
        <v>55</v>
      </c>
      <c r="B734" s="47" t="b">
        <v>1</v>
      </c>
      <c r="U734" s="36"/>
      <c r="V734" s="36"/>
      <c r="W734" s="9"/>
      <c r="X734" s="8"/>
      <c r="Y734" s="8"/>
      <c r="Z734" s="8"/>
      <c r="AA734" s="8"/>
      <c r="AB734" s="8"/>
      <c r="AC734" s="8"/>
      <c r="AD734" s="8"/>
      <c r="AE734" s="8"/>
      <c r="AG734" s="36"/>
      <c r="AH734" s="36"/>
      <c r="AI734" s="9"/>
      <c r="AJ734" s="8"/>
      <c r="AK734" s="8"/>
      <c r="AL734" s="8"/>
      <c r="AM734" s="8"/>
      <c r="AN734" s="8"/>
      <c r="AO734" s="8"/>
      <c r="AP734" s="8"/>
      <c r="AQ734" s="8"/>
      <c r="AS734" s="36"/>
      <c r="AT734" s="36"/>
      <c r="AU734" s="9"/>
      <c r="AV734" s="8"/>
      <c r="AW734" s="8"/>
      <c r="AX734" s="8"/>
      <c r="AY734" s="8"/>
      <c r="AZ734" s="8"/>
      <c r="BA734" s="8"/>
      <c r="BB734" s="8"/>
      <c r="BC734" s="8"/>
      <c r="CW734" s="8">
        <v>0.24914617486338797</v>
      </c>
      <c r="CX734" s="36">
        <v>63.1</v>
      </c>
      <c r="CY734" s="36">
        <v>62.775568027128529</v>
      </c>
      <c r="CZ734" s="36">
        <v>62.020078727884325</v>
      </c>
      <c r="DA734" s="36">
        <v>19.836008657519706</v>
      </c>
      <c r="DB734" s="36">
        <f ca="1"/>
        <v>69.655084715288368</v>
      </c>
      <c r="DC734" s="36">
        <f ca="1"/>
        <v>63.953194016417193</v>
      </c>
      <c r="DD734" s="36">
        <v>58.236574719157048</v>
      </c>
      <c r="DE734" s="36">
        <f ca="1"/>
        <v>68.522190493828461</v>
      </c>
      <c r="DF734" s="36">
        <v>62.81765890996148</v>
      </c>
    </row>
    <row r="735" spans="1:110" x14ac:dyDescent="0.25">
      <c r="A735" s="45">
        <v>54.3</v>
      </c>
      <c r="B735" s="47" t="b">
        <v>1</v>
      </c>
      <c r="U735" s="36"/>
      <c r="V735" s="36"/>
      <c r="W735" s="9"/>
      <c r="X735" s="8"/>
      <c r="Y735" s="8"/>
      <c r="Z735" s="8"/>
      <c r="AA735" s="8"/>
      <c r="AB735" s="8"/>
      <c r="AC735" s="8"/>
      <c r="AD735" s="8"/>
      <c r="AE735" s="8"/>
      <c r="AG735" s="36"/>
      <c r="AH735" s="36"/>
      <c r="AI735" s="9"/>
      <c r="AJ735" s="8"/>
      <c r="AK735" s="8"/>
      <c r="AL735" s="8"/>
      <c r="AM735" s="8"/>
      <c r="AN735" s="8"/>
      <c r="AO735" s="8"/>
      <c r="AP735" s="8"/>
      <c r="AQ735" s="8"/>
      <c r="AS735" s="36"/>
      <c r="AT735" s="36"/>
      <c r="AU735" s="9"/>
      <c r="AV735" s="8"/>
      <c r="AW735" s="8"/>
      <c r="AX735" s="8"/>
      <c r="AY735" s="8"/>
      <c r="AZ735" s="8"/>
      <c r="BA735" s="8"/>
      <c r="BB735" s="8"/>
      <c r="BC735" s="8"/>
      <c r="CW735" s="8">
        <v>0.24948770491803279</v>
      </c>
      <c r="CX735" s="36">
        <v>63.1</v>
      </c>
      <c r="CY735" s="36">
        <v>62.785818680398187</v>
      </c>
      <c r="CZ735" s="36">
        <v>62.029896256138812</v>
      </c>
      <c r="DA735" s="36">
        <v>19.867503167477874</v>
      </c>
      <c r="DB735" s="36">
        <f ca="1"/>
        <v>69.667546532780761</v>
      </c>
      <c r="DC735" s="36">
        <f ca="1"/>
        <v>63.962113655946901</v>
      </c>
      <c r="DD735" s="36">
        <v>58.251641027686688</v>
      </c>
      <c r="DE735" s="36">
        <f ca="1"/>
        <v>68.530666345714707</v>
      </c>
      <c r="DF735" s="36">
        <v>62.829842529246996</v>
      </c>
    </row>
    <row r="736" spans="1:110" x14ac:dyDescent="0.25">
      <c r="A736" s="45">
        <v>53.5</v>
      </c>
      <c r="B736" s="47" t="b">
        <v>1</v>
      </c>
      <c r="U736" s="36"/>
      <c r="V736" s="36"/>
      <c r="W736" s="9"/>
      <c r="X736" s="8"/>
      <c r="Y736" s="8"/>
      <c r="Z736" s="8"/>
      <c r="AA736" s="8"/>
      <c r="AB736" s="8"/>
      <c r="AC736" s="8"/>
      <c r="AD736" s="8"/>
      <c r="AE736" s="8"/>
      <c r="AG736" s="36"/>
      <c r="AH736" s="36"/>
      <c r="AI736" s="9"/>
      <c r="AJ736" s="8"/>
      <c r="AK736" s="8"/>
      <c r="AL736" s="8"/>
      <c r="AM736" s="8"/>
      <c r="AN736" s="8"/>
      <c r="AO736" s="8"/>
      <c r="AP736" s="8"/>
      <c r="AQ736" s="8"/>
      <c r="AS736" s="36"/>
      <c r="AT736" s="36"/>
      <c r="AU736" s="9"/>
      <c r="AV736" s="8"/>
      <c r="AW736" s="8"/>
      <c r="AX736" s="8"/>
      <c r="AY736" s="8"/>
      <c r="AZ736" s="8"/>
      <c r="BA736" s="8"/>
      <c r="BB736" s="8"/>
      <c r="BC736" s="8"/>
      <c r="CW736" s="8">
        <v>0.24982923497267759</v>
      </c>
      <c r="CX736" s="36">
        <v>63.1</v>
      </c>
      <c r="CY736" s="36">
        <v>62.796061879714486</v>
      </c>
      <c r="CZ736" s="36">
        <v>62.039708197775241</v>
      </c>
      <c r="DA736" s="36">
        <v>19.899012012670926</v>
      </c>
      <c r="DB736" s="36">
        <f ca="1"/>
        <v>69.679996495559507</v>
      </c>
      <c r="DC736" s="36">
        <f ca="1"/>
        <v>63.971027644188617</v>
      </c>
      <c r="DD736" s="36">
        <v>58.266697027414523</v>
      </c>
      <c r="DE736" s="36">
        <f ca="1"/>
        <v>68.539135275032109</v>
      </c>
      <c r="DF736" s="36">
        <v>62.842017491775749</v>
      </c>
    </row>
    <row r="737" spans="1:110" x14ac:dyDescent="0.25">
      <c r="A737" s="45">
        <v>52.8</v>
      </c>
      <c r="B737" s="47" t="b">
        <v>1</v>
      </c>
      <c r="U737" s="36"/>
      <c r="V737" s="36"/>
      <c r="W737" s="9"/>
      <c r="X737" s="8"/>
      <c r="Y737" s="8"/>
      <c r="Z737" s="8"/>
      <c r="AA737" s="8"/>
      <c r="AB737" s="8"/>
      <c r="AC737" s="8"/>
      <c r="AD737" s="8"/>
      <c r="AE737" s="8"/>
      <c r="AG737" s="36"/>
      <c r="AH737" s="36"/>
      <c r="AI737" s="9"/>
      <c r="AJ737" s="8"/>
      <c r="AK737" s="8"/>
      <c r="AL737" s="8"/>
      <c r="AM737" s="8"/>
      <c r="AN737" s="8"/>
      <c r="AO737" s="8"/>
      <c r="AP737" s="8"/>
      <c r="AQ737" s="8"/>
      <c r="AS737" s="36"/>
      <c r="AT737" s="36"/>
      <c r="AU737" s="9"/>
      <c r="AV737" s="8"/>
      <c r="AW737" s="8"/>
      <c r="AX737" s="8"/>
      <c r="AY737" s="8"/>
      <c r="AZ737" s="8"/>
      <c r="BA737" s="8"/>
      <c r="BB737" s="8"/>
      <c r="BC737" s="8"/>
      <c r="CW737" s="8">
        <v>0.25017076502732238</v>
      </c>
      <c r="CX737" s="36">
        <v>63.1</v>
      </c>
      <c r="CY737" s="36">
        <v>62.806297647741864</v>
      </c>
      <c r="CZ737" s="36">
        <v>62.049514571366409</v>
      </c>
      <c r="DA737" s="36">
        <v>19.93053520615463</v>
      </c>
      <c r="DB737" s="36">
        <f ca="1"/>
        <v>69.692434637231941</v>
      </c>
      <c r="DC737" s="36">
        <f ca="1"/>
        <v>63.979935999076972</v>
      </c>
      <c r="DD737" s="36">
        <v>58.281742739472406</v>
      </c>
      <c r="DE737" s="36">
        <f ca="1"/>
        <v>68.547597300804867</v>
      </c>
      <c r="DF737" s="36">
        <v>62.854183820125826</v>
      </c>
    </row>
    <row r="738" spans="1:110" x14ac:dyDescent="0.25">
      <c r="A738" s="45">
        <v>52.1</v>
      </c>
      <c r="B738" s="47" t="b">
        <v>1</v>
      </c>
      <c r="U738" s="36"/>
      <c r="V738" s="36"/>
      <c r="W738" s="9"/>
      <c r="X738" s="8"/>
      <c r="Y738" s="8"/>
      <c r="Z738" s="8"/>
      <c r="AA738" s="8"/>
      <c r="AB738" s="8"/>
      <c r="AC738" s="8"/>
      <c r="AD738" s="8"/>
      <c r="AE738" s="8"/>
      <c r="AG738" s="36"/>
      <c r="AH738" s="36"/>
      <c r="AI738" s="9"/>
      <c r="AJ738" s="8"/>
      <c r="AK738" s="8"/>
      <c r="AL738" s="8"/>
      <c r="AM738" s="8"/>
      <c r="AN738" s="8"/>
      <c r="AO738" s="8"/>
      <c r="AP738" s="8"/>
      <c r="AQ738" s="8"/>
      <c r="AS738" s="36"/>
      <c r="AT738" s="36"/>
      <c r="AU738" s="9"/>
      <c r="AV738" s="8"/>
      <c r="AW738" s="8"/>
      <c r="AX738" s="8"/>
      <c r="AY738" s="8"/>
      <c r="AZ738" s="8"/>
      <c r="BA738" s="8"/>
      <c r="BB738" s="8"/>
      <c r="BC738" s="8"/>
      <c r="CW738" s="8">
        <v>0.25051229508196721</v>
      </c>
      <c r="CX738" s="36">
        <v>63.1</v>
      </c>
      <c r="CY738" s="36">
        <v>62.816526007061171</v>
      </c>
      <c r="CZ738" s="36">
        <v>62.059315395420107</v>
      </c>
      <c r="DA738" s="36">
        <v>19.962072761002606</v>
      </c>
      <c r="DB738" s="36">
        <f ca="1"/>
        <v>69.70486099127632</v>
      </c>
      <c r="DC738" s="36">
        <f ca="1"/>
        <v>63.988838738482379</v>
      </c>
      <c r="DD738" s="36">
        <v>58.296778184920029</v>
      </c>
      <c r="DE738" s="36">
        <f ca="1"/>
        <v>68.556052441986296</v>
      </c>
      <c r="DF738" s="36">
        <v>62.8663415367946</v>
      </c>
    </row>
    <row r="739" spans="1:110" x14ac:dyDescent="0.25">
      <c r="A739" s="45">
        <v>51.8</v>
      </c>
      <c r="B739" s="47" t="b">
        <v>1</v>
      </c>
      <c r="U739" s="36"/>
      <c r="V739" s="36"/>
      <c r="W739" s="9"/>
      <c r="X739" s="8"/>
      <c r="Y739" s="8"/>
      <c r="Z739" s="8"/>
      <c r="AA739" s="8"/>
      <c r="AB739" s="8"/>
      <c r="AC739" s="8"/>
      <c r="AD739" s="8"/>
      <c r="AE739" s="8"/>
      <c r="AG739" s="36"/>
      <c r="AH739" s="36"/>
      <c r="AI739" s="9"/>
      <c r="AJ739" s="8"/>
      <c r="AK739" s="8"/>
      <c r="AL739" s="8"/>
      <c r="AM739" s="8"/>
      <c r="AN739" s="8"/>
      <c r="AO739" s="8"/>
      <c r="AP739" s="8"/>
      <c r="AQ739" s="8"/>
      <c r="AS739" s="36"/>
      <c r="AT739" s="36"/>
      <c r="AU739" s="9"/>
      <c r="AV739" s="8"/>
      <c r="AW739" s="8"/>
      <c r="AX739" s="8"/>
      <c r="AY739" s="8"/>
      <c r="AZ739" s="8"/>
      <c r="BA739" s="8"/>
      <c r="BB739" s="8"/>
      <c r="BC739" s="8"/>
      <c r="CW739" s="8">
        <v>0.25085382513661203</v>
      </c>
      <c r="CX739" s="36">
        <v>63.2</v>
      </c>
      <c r="CY739" s="36">
        <v>62.826746980170078</v>
      </c>
      <c r="CZ739" s="36">
        <v>62.069110688379673</v>
      </c>
      <c r="DA739" s="36">
        <v>19.993624690306351</v>
      </c>
      <c r="DB739" s="36">
        <f ca="1"/>
        <v>69.717275591042537</v>
      </c>
      <c r="DC739" s="36">
        <f ca="1"/>
        <v>63.99773588021138</v>
      </c>
      <c r="DD739" s="36">
        <v>58.311803384745389</v>
      </c>
      <c r="DE739" s="36">
        <f ca="1"/>
        <v>68.564500717459325</v>
      </c>
      <c r="DF739" s="36">
        <v>62.878490664199198</v>
      </c>
    </row>
    <row r="740" spans="1:110" x14ac:dyDescent="0.25">
      <c r="A740" s="45">
        <v>51.3</v>
      </c>
      <c r="B740" s="47" t="b">
        <v>1</v>
      </c>
      <c r="U740" s="36"/>
      <c r="V740" s="36"/>
      <c r="W740" s="9"/>
      <c r="X740" s="8"/>
      <c r="Y740" s="8"/>
      <c r="Z740" s="8"/>
      <c r="AA740" s="8"/>
      <c r="AB740" s="8"/>
      <c r="AC740" s="8"/>
      <c r="AD740" s="8"/>
      <c r="AE740" s="8"/>
      <c r="AG740" s="36"/>
      <c r="AH740" s="36"/>
      <c r="AI740" s="9"/>
      <c r="AJ740" s="8"/>
      <c r="AK740" s="8"/>
      <c r="AL740" s="8"/>
      <c r="AM740" s="8"/>
      <c r="AN740" s="8"/>
      <c r="AO740" s="8"/>
      <c r="AP740" s="8"/>
      <c r="AQ740" s="8"/>
      <c r="AS740" s="36"/>
      <c r="AT740" s="36"/>
      <c r="AU740" s="9"/>
      <c r="AV740" s="8"/>
      <c r="AW740" s="8"/>
      <c r="AX740" s="8"/>
      <c r="AY740" s="8"/>
      <c r="AZ740" s="8"/>
      <c r="BA740" s="8"/>
      <c r="BB740" s="8"/>
      <c r="BC740" s="8"/>
      <c r="CW740" s="8">
        <v>0.25119535519125685</v>
      </c>
      <c r="CX740" s="36">
        <v>63.2</v>
      </c>
      <c r="CY740" s="36">
        <v>62.836960589483532</v>
      </c>
      <c r="CZ740" s="36">
        <v>62.078900468623999</v>
      </c>
      <c r="DA740" s="36">
        <v>20.025191007175259</v>
      </c>
      <c r="DB740" s="36">
        <f ca="1"/>
        <v>69.729678469752812</v>
      </c>
      <c r="DC740" s="36">
        <f ca="1"/>
        <v>64.006627442007002</v>
      </c>
      <c r="DD740" s="36">
        <v>58.32681835986503</v>
      </c>
      <c r="DE740" s="36">
        <f ca="1"/>
        <v>68.572942146036723</v>
      </c>
      <c r="DF740" s="36">
        <v>62.890631224676852</v>
      </c>
    </row>
    <row r="741" spans="1:110" x14ac:dyDescent="0.25">
      <c r="A741" s="45">
        <v>86</v>
      </c>
      <c r="B741" s="47" t="b">
        <v>1</v>
      </c>
      <c r="U741" s="36"/>
      <c r="V741" s="36"/>
      <c r="W741" s="9"/>
      <c r="X741" s="8"/>
      <c r="Y741" s="8"/>
      <c r="Z741" s="8"/>
      <c r="AA741" s="8"/>
      <c r="AB741" s="8"/>
      <c r="AC741" s="8"/>
      <c r="AD741" s="8"/>
      <c r="AE741" s="8"/>
      <c r="AG741" s="36"/>
      <c r="AH741" s="36"/>
      <c r="AI741" s="9"/>
      <c r="AJ741" s="8"/>
      <c r="AK741" s="8"/>
      <c r="AL741" s="8"/>
      <c r="AM741" s="8"/>
      <c r="AN741" s="8"/>
      <c r="AO741" s="8"/>
      <c r="AP741" s="8"/>
      <c r="AQ741" s="8"/>
      <c r="AS741" s="36"/>
      <c r="AT741" s="36"/>
      <c r="AU741" s="9"/>
      <c r="AV741" s="8"/>
      <c r="AW741" s="8"/>
      <c r="AX741" s="8"/>
      <c r="AY741" s="8"/>
      <c r="AZ741" s="8"/>
      <c r="BA741" s="8"/>
      <c r="BB741" s="8"/>
      <c r="BC741" s="8"/>
      <c r="CW741" s="8">
        <v>0.25153688524590162</v>
      </c>
      <c r="CX741" s="36">
        <v>63.2</v>
      </c>
      <c r="CY741" s="36">
        <v>62.847166857334209</v>
      </c>
      <c r="CZ741" s="36">
        <v>62.088684754468126</v>
      </c>
      <c r="DA741" s="36">
        <v>20.056771724736656</v>
      </c>
      <c r="DB741" s="36">
        <f ca="1"/>
        <v>69.742069660502338</v>
      </c>
      <c r="DC741" s="36">
        <f ca="1"/>
        <v>64.015513441549061</v>
      </c>
      <c r="DD741" s="36">
        <v>58.341823131124443</v>
      </c>
      <c r="DE741" s="36">
        <f ca="1"/>
        <v>68.581376746461572</v>
      </c>
      <c r="DF741" s="36">
        <v>62.902763240485356</v>
      </c>
    </row>
    <row r="742" spans="1:110" x14ac:dyDescent="0.25">
      <c r="A742" s="45">
        <v>84</v>
      </c>
      <c r="B742" s="47" t="b">
        <v>1</v>
      </c>
      <c r="U742" s="36"/>
      <c r="V742" s="36"/>
      <c r="W742" s="9"/>
      <c r="X742" s="8"/>
      <c r="Y742" s="8"/>
      <c r="Z742" s="8"/>
      <c r="AA742" s="8"/>
      <c r="AB742" s="8"/>
      <c r="AC742" s="8"/>
      <c r="AD742" s="8"/>
      <c r="AE742" s="8"/>
      <c r="AG742" s="36"/>
      <c r="AH742" s="36"/>
      <c r="AI742" s="9"/>
      <c r="AJ742" s="8"/>
      <c r="AK742" s="8"/>
      <c r="AL742" s="8"/>
      <c r="AM742" s="8"/>
      <c r="AN742" s="8"/>
      <c r="AO742" s="8"/>
      <c r="AP742" s="8"/>
      <c r="AQ742" s="8"/>
      <c r="AS742" s="36"/>
      <c r="AT742" s="36"/>
      <c r="AU742" s="9"/>
      <c r="AV742" s="8"/>
      <c r="AW742" s="8"/>
      <c r="AX742" s="8"/>
      <c r="AY742" s="8"/>
      <c r="AZ742" s="8"/>
      <c r="BA742" s="8"/>
      <c r="BB742" s="8"/>
      <c r="BC742" s="8"/>
      <c r="CW742" s="8">
        <v>0.25187841530054644</v>
      </c>
      <c r="CX742" s="36">
        <v>63.2</v>
      </c>
      <c r="CY742" s="36">
        <v>62.85736580597294</v>
      </c>
      <c r="CZ742" s="36">
        <v>62.098463564163502</v>
      </c>
      <c r="DA742" s="36">
        <v>20.088366856135874</v>
      </c>
      <c r="DB742" s="36">
        <f ca="1"/>
        <v>69.754449196260026</v>
      </c>
      <c r="DC742" s="36">
        <f ca="1"/>
        <v>64.024393896454541</v>
      </c>
      <c r="DD742" s="36">
        <v>58.356817719298384</v>
      </c>
      <c r="DE742" s="36">
        <f ca="1"/>
        <v>68.589804537407574</v>
      </c>
      <c r="DF742" s="36">
        <v>62.914886733803442</v>
      </c>
    </row>
    <row r="743" spans="1:110" x14ac:dyDescent="0.25">
      <c r="A743" s="45">
        <v>81</v>
      </c>
      <c r="B743" s="47" t="b">
        <v>1</v>
      </c>
      <c r="U743" s="36"/>
      <c r="V743" s="36"/>
      <c r="W743" s="9"/>
      <c r="X743" s="8"/>
      <c r="Y743" s="8"/>
      <c r="Z743" s="8"/>
      <c r="AA743" s="8"/>
      <c r="AB743" s="8"/>
      <c r="AC743" s="8"/>
      <c r="AD743" s="8"/>
      <c r="AE743" s="8"/>
      <c r="AG743" s="36"/>
      <c r="AH743" s="36"/>
      <c r="AI743" s="9"/>
      <c r="AJ743" s="8"/>
      <c r="AK743" s="8"/>
      <c r="AL743" s="8"/>
      <c r="AM743" s="8"/>
      <c r="AN743" s="8"/>
      <c r="AO743" s="8"/>
      <c r="AP743" s="8"/>
      <c r="AQ743" s="8"/>
      <c r="AS743" s="36"/>
      <c r="AT743" s="36"/>
      <c r="AU743" s="9"/>
      <c r="AV743" s="8"/>
      <c r="AW743" s="8"/>
      <c r="AX743" s="8"/>
      <c r="AY743" s="8"/>
      <c r="AZ743" s="8"/>
      <c r="BA743" s="8"/>
      <c r="BB743" s="8"/>
      <c r="BC743" s="8"/>
      <c r="CW743" s="8">
        <v>0.25221994535519127</v>
      </c>
      <c r="CX743" s="36">
        <v>63.2</v>
      </c>
      <c r="CY743" s="36">
        <v>62.86755745756917</v>
      </c>
      <c r="CZ743" s="36">
        <v>62.108236915898274</v>
      </c>
      <c r="DA743" s="36">
        <v>20.119976414536232</v>
      </c>
      <c r="DB743" s="36">
        <f ca="1"/>
        <v>69.766817109869109</v>
      </c>
      <c r="DC743" s="36">
        <f ca="1"/>
        <v>64.033268824277911</v>
      </c>
      <c r="DD743" s="36">
        <v>58.371802145091209</v>
      </c>
      <c r="DE743" s="36">
        <f ca="1"/>
        <v>68.598225537479451</v>
      </c>
      <c r="DF743" s="36">
        <v>62.92700172673117</v>
      </c>
    </row>
    <row r="744" spans="1:110" x14ac:dyDescent="0.25">
      <c r="A744" s="45">
        <v>80</v>
      </c>
      <c r="B744" s="47" t="b">
        <v>1</v>
      </c>
      <c r="U744" s="36"/>
      <c r="V744" s="36"/>
      <c r="W744" s="9"/>
      <c r="X744" s="8"/>
      <c r="Y744" s="8"/>
      <c r="Z744" s="8"/>
      <c r="AA744" s="8"/>
      <c r="AB744" s="8"/>
      <c r="AC744" s="8"/>
      <c r="AD744" s="8"/>
      <c r="AE744" s="8"/>
      <c r="AG744" s="36"/>
      <c r="AH744" s="36"/>
      <c r="AI744" s="9"/>
      <c r="AJ744" s="8"/>
      <c r="AK744" s="8"/>
      <c r="AL744" s="8"/>
      <c r="AM744" s="8"/>
      <c r="AN744" s="8"/>
      <c r="AO744" s="8"/>
      <c r="AP744" s="8"/>
      <c r="AQ744" s="8"/>
      <c r="AS744" s="36"/>
      <c r="AT744" s="36"/>
      <c r="AU744" s="9"/>
      <c r="AV744" s="8"/>
      <c r="AW744" s="8"/>
      <c r="AX744" s="8"/>
      <c r="AY744" s="8"/>
      <c r="AZ744" s="8"/>
      <c r="BA744" s="8"/>
      <c r="BB744" s="8"/>
      <c r="BC744" s="8"/>
      <c r="CW744" s="8">
        <v>0.25256147540983609</v>
      </c>
      <c r="CX744" s="36">
        <v>63.2</v>
      </c>
      <c r="CY744" s="36">
        <v>62.877741834211378</v>
      </c>
      <c r="CZ744" s="36">
        <v>62.118004827797698</v>
      </c>
      <c r="DA744" s="36">
        <v>20.151600413119098</v>
      </c>
      <c r="DB744" s="36">
        <f ca="1"/>
        <v>69.779173434047848</v>
      </c>
      <c r="DC744" s="36">
        <f ca="1"/>
        <v>64.04213824251147</v>
      </c>
      <c r="DD744" s="36">
        <v>58.3867764291372</v>
      </c>
      <c r="DE744" s="36">
        <f ca="1"/>
        <v>68.606639765213245</v>
      </c>
      <c r="DF744" s="36">
        <v>62.93910824129037</v>
      </c>
    </row>
    <row r="745" spans="1:110" x14ac:dyDescent="0.25">
      <c r="A745" s="45">
        <v>79.7</v>
      </c>
      <c r="B745" s="47" t="b">
        <v>1</v>
      </c>
      <c r="U745" s="36"/>
      <c r="V745" s="36"/>
      <c r="W745" s="9"/>
      <c r="X745" s="8"/>
      <c r="Y745" s="8"/>
      <c r="Z745" s="8"/>
      <c r="AA745" s="8"/>
      <c r="AB745" s="8"/>
      <c r="AC745" s="8"/>
      <c r="AD745" s="8"/>
      <c r="AE745" s="8"/>
      <c r="AG745" s="36"/>
      <c r="AH745" s="36"/>
      <c r="AI745" s="9"/>
      <c r="AJ745" s="8"/>
      <c r="AK745" s="8"/>
      <c r="AL745" s="8"/>
      <c r="AM745" s="8"/>
      <c r="AN745" s="8"/>
      <c r="AO745" s="8"/>
      <c r="AP745" s="8"/>
      <c r="AQ745" s="8"/>
      <c r="AS745" s="36"/>
      <c r="AT745" s="36"/>
      <c r="AU745" s="9"/>
      <c r="AV745" s="8"/>
      <c r="AW745" s="8"/>
      <c r="AX745" s="8"/>
      <c r="AY745" s="8"/>
      <c r="AZ745" s="8"/>
      <c r="BA745" s="8"/>
      <c r="BB745" s="8"/>
      <c r="BC745" s="8"/>
      <c r="CW745" s="8">
        <v>0.25290300546448086</v>
      </c>
      <c r="CX745" s="36">
        <v>63.3</v>
      </c>
      <c r="CY745" s="36">
        <v>62.887918957907516</v>
      </c>
      <c r="CZ745" s="36">
        <v>62.12776731792453</v>
      </c>
      <c r="DA745" s="36">
        <v>20.183238865083897</v>
      </c>
      <c r="DB745" s="36">
        <f ca="1"/>
        <v>69.791518201390176</v>
      </c>
      <c r="DC745" s="36">
        <f ca="1"/>
        <v>64.051002168585612</v>
      </c>
      <c r="DD745" s="36">
        <v>58.40174059200092</v>
      </c>
      <c r="DE745" s="36">
        <f ca="1"/>
        <v>68.615047239076816</v>
      </c>
      <c r="DF745" s="36">
        <v>62.951206299424982</v>
      </c>
    </row>
    <row r="746" spans="1:110" x14ac:dyDescent="0.25">
      <c r="A746" s="45">
        <v>79.2</v>
      </c>
      <c r="B746" s="47" t="b">
        <v>1</v>
      </c>
      <c r="U746" s="36"/>
      <c r="V746" s="36"/>
      <c r="W746" s="9"/>
      <c r="X746" s="8"/>
      <c r="Y746" s="8"/>
      <c r="Z746" s="8"/>
      <c r="AA746" s="8"/>
      <c r="AB746" s="8"/>
      <c r="AC746" s="8"/>
      <c r="AD746" s="8"/>
      <c r="AE746" s="8"/>
      <c r="AG746" s="36"/>
      <c r="AH746" s="36"/>
      <c r="AI746" s="9"/>
      <c r="AJ746" s="8"/>
      <c r="AK746" s="8"/>
      <c r="AL746" s="8"/>
      <c r="AM746" s="8"/>
      <c r="AN746" s="8"/>
      <c r="AO746" s="8"/>
      <c r="AP746" s="8"/>
      <c r="AQ746" s="8"/>
      <c r="AS746" s="36"/>
      <c r="AT746" s="36"/>
      <c r="AU746" s="9"/>
      <c r="AV746" s="8"/>
      <c r="AW746" s="8"/>
      <c r="AX746" s="8"/>
      <c r="AY746" s="8"/>
      <c r="AZ746" s="8"/>
      <c r="BA746" s="8"/>
      <c r="BB746" s="8"/>
      <c r="BC746" s="8"/>
      <c r="CW746" s="8">
        <v>0.25324453551912568</v>
      </c>
      <c r="CX746" s="36">
        <v>63.3</v>
      </c>
      <c r="CY746" s="36">
        <v>62.89808885058541</v>
      </c>
      <c r="CZ746" s="36">
        <v>62.137524404279212</v>
      </c>
      <c r="DA746" s="36">
        <v>20.214891783648191</v>
      </c>
      <c r="DB746" s="36">
        <f ca="1"/>
        <v>69.803851444366373</v>
      </c>
      <c r="DC746" s="36">
        <f ca="1"/>
        <v>64.059860619869298</v>
      </c>
      <c r="DD746" s="36">
        <v>58.416694654177505</v>
      </c>
      <c r="DE746" s="36">
        <f ca="1"/>
        <v>68.623447977470008</v>
      </c>
      <c r="DF746" s="36">
        <v>62.963295923001517</v>
      </c>
    </row>
    <row r="747" spans="1:110" x14ac:dyDescent="0.25">
      <c r="A747" s="45">
        <v>78.900000000000006</v>
      </c>
      <c r="B747" s="47" t="b">
        <v>1</v>
      </c>
      <c r="U747" s="36"/>
      <c r="V747" s="36"/>
      <c r="W747" s="9"/>
      <c r="X747" s="8"/>
      <c r="Y747" s="8"/>
      <c r="Z747" s="8"/>
      <c r="AA747" s="8"/>
      <c r="AB747" s="8"/>
      <c r="AC747" s="8"/>
      <c r="AD747" s="8"/>
      <c r="AE747" s="8"/>
      <c r="AG747" s="36"/>
      <c r="AH747" s="36"/>
      <c r="AI747" s="9"/>
      <c r="AJ747" s="8"/>
      <c r="AK747" s="8"/>
      <c r="AL747" s="8"/>
      <c r="AM747" s="8"/>
      <c r="AN747" s="8"/>
      <c r="AO747" s="8"/>
      <c r="AP747" s="8"/>
      <c r="AQ747" s="8"/>
      <c r="AS747" s="36"/>
      <c r="AT747" s="36"/>
      <c r="AU747" s="9"/>
      <c r="AV747" s="8"/>
      <c r="AW747" s="8"/>
      <c r="AX747" s="8"/>
      <c r="AY747" s="8"/>
      <c r="AZ747" s="8"/>
      <c r="BA747" s="8"/>
      <c r="BB747" s="8"/>
      <c r="BC747" s="8"/>
      <c r="CW747" s="8">
        <v>0.2535860655737705</v>
      </c>
      <c r="CX747" s="36">
        <v>63.3</v>
      </c>
      <c r="CY747" s="36">
        <v>62.908251534093232</v>
      </c>
      <c r="CZ747" s="36">
        <v>62.147276104800284</v>
      </c>
      <c r="DA747" s="36">
        <v>20.246559182047633</v>
      </c>
      <c r="DB747" s="36">
        <f ca="1"/>
        <v>69.816173195323714</v>
      </c>
      <c r="DC747" s="36">
        <f ca="1"/>
        <v>64.068713613670226</v>
      </c>
      <c r="DD747" s="36">
        <v>58.431638636093041</v>
      </c>
      <c r="DE747" s="36">
        <f ca="1"/>
        <v>68.631841998725108</v>
      </c>
      <c r="DF747" s="36">
        <v>62.975377133809396</v>
      </c>
    </row>
    <row r="748" spans="1:110" x14ac:dyDescent="0.25">
      <c r="A748" s="45">
        <v>78.8</v>
      </c>
      <c r="B748" s="47" t="b">
        <v>1</v>
      </c>
      <c r="U748" s="36"/>
      <c r="V748" s="36"/>
      <c r="W748" s="9"/>
      <c r="X748" s="8"/>
      <c r="Y748" s="8"/>
      <c r="Z748" s="8"/>
      <c r="AA748" s="8"/>
      <c r="AB748" s="8"/>
      <c r="AC748" s="8"/>
      <c r="AD748" s="8"/>
      <c r="AE748" s="8"/>
      <c r="AG748" s="36"/>
      <c r="AH748" s="36"/>
      <c r="AI748" s="9"/>
      <c r="AJ748" s="8"/>
      <c r="AK748" s="8"/>
      <c r="AL748" s="8"/>
      <c r="AM748" s="8"/>
      <c r="AN748" s="8"/>
      <c r="AO748" s="8"/>
      <c r="AP748" s="8"/>
      <c r="AQ748" s="8"/>
      <c r="AS748" s="36"/>
      <c r="AT748" s="36"/>
      <c r="AU748" s="9"/>
      <c r="AV748" s="8"/>
      <c r="AW748" s="8"/>
      <c r="AX748" s="8"/>
      <c r="AY748" s="8"/>
      <c r="AZ748" s="8"/>
      <c r="BA748" s="8"/>
      <c r="BB748" s="8"/>
      <c r="BC748" s="8"/>
      <c r="CW748" s="8">
        <v>0.25392759562841533</v>
      </c>
      <c r="CX748" s="36">
        <v>63.3</v>
      </c>
      <c r="CY748" s="36">
        <v>62.918407030199894</v>
      </c>
      <c r="CZ748" s="36">
        <v>62.157022437364752</v>
      </c>
      <c r="DA748" s="36">
        <v>20.278241073536098</v>
      </c>
      <c r="DB748" s="36">
        <f ca="1"/>
        <v>69.82848348648713</v>
      </c>
      <c r="DC748" s="36">
        <f ca="1"/>
        <v>64.077561167235274</v>
      </c>
      <c r="DD748" s="36">
        <v>58.44657255810484</v>
      </c>
      <c r="DE748" s="36">
        <f ca="1"/>
        <v>68.640229321107242</v>
      </c>
      <c r="DF748" s="36">
        <v>62.987449953561367</v>
      </c>
    </row>
    <row r="749" spans="1:110" x14ac:dyDescent="0.25">
      <c r="A749" s="45">
        <v>78.400000000000006</v>
      </c>
      <c r="B749" s="47" t="b">
        <v>1</v>
      </c>
      <c r="U749" s="36"/>
      <c r="V749" s="36"/>
      <c r="W749" s="9"/>
      <c r="X749" s="8"/>
      <c r="Y749" s="8"/>
      <c r="Z749" s="8"/>
      <c r="AA749" s="8"/>
      <c r="AB749" s="8"/>
      <c r="AC749" s="8"/>
      <c r="AD749" s="8"/>
      <c r="AE749" s="8"/>
      <c r="AG749" s="36"/>
      <c r="AH749" s="36"/>
      <c r="AI749" s="9"/>
      <c r="AJ749" s="8"/>
      <c r="AK749" s="8"/>
      <c r="AL749" s="8"/>
      <c r="AM749" s="8"/>
      <c r="AN749" s="8"/>
      <c r="AO749" s="8"/>
      <c r="AP749" s="8"/>
      <c r="AQ749" s="8"/>
      <c r="AS749" s="36"/>
      <c r="AT749" s="36"/>
      <c r="AU749" s="9"/>
      <c r="AV749" s="8"/>
      <c r="AW749" s="8"/>
      <c r="AX749" s="8"/>
      <c r="AY749" s="8"/>
      <c r="AZ749" s="8"/>
      <c r="BA749" s="8"/>
      <c r="BB749" s="8"/>
      <c r="BC749" s="8"/>
      <c r="CW749" s="8">
        <v>0.25426912568306009</v>
      </c>
      <c r="CX749" s="36">
        <v>63.3</v>
      </c>
      <c r="CY749" s="36">
        <v>62.928555360595475</v>
      </c>
      <c r="CZ749" s="36">
        <v>62.166763419788289</v>
      </c>
      <c r="DA749" s="36">
        <v>20.309937471385638</v>
      </c>
      <c r="DB749" s="36">
        <f ca="1"/>
        <v>69.840782349959809</v>
      </c>
      <c r="DC749" s="36">
        <f ca="1"/>
        <v>64.086403297750735</v>
      </c>
      <c r="DD749" s="36">
        <v>58.461496440501797</v>
      </c>
      <c r="DE749" s="36">
        <f ca="1"/>
        <v>68.648609962814589</v>
      </c>
      <c r="DF749" s="36">
        <v>62.999514403893848</v>
      </c>
    </row>
    <row r="750" spans="1:110" x14ac:dyDescent="0.25">
      <c r="A750" s="45">
        <v>78.099999999999994</v>
      </c>
      <c r="B750" s="47" t="b">
        <v>1</v>
      </c>
      <c r="U750" s="36"/>
      <c r="V750" s="36"/>
      <c r="W750" s="9"/>
      <c r="X750" s="8"/>
      <c r="Y750" s="8"/>
      <c r="Z750" s="8"/>
      <c r="AA750" s="8"/>
      <c r="AB750" s="8"/>
      <c r="AC750" s="8"/>
      <c r="AD750" s="8"/>
      <c r="AE750" s="8"/>
      <c r="AG750" s="36"/>
      <c r="AH750" s="36"/>
      <c r="AI750" s="9"/>
      <c r="AJ750" s="8"/>
      <c r="AK750" s="8"/>
      <c r="AL750" s="8"/>
      <c r="AM750" s="8"/>
      <c r="AN750" s="8"/>
      <c r="AO750" s="8"/>
      <c r="AP750" s="8"/>
      <c r="AQ750" s="8"/>
      <c r="AS750" s="36"/>
      <c r="AT750" s="36"/>
      <c r="AU750" s="9"/>
      <c r="AV750" s="8"/>
      <c r="AW750" s="8"/>
      <c r="AX750" s="8"/>
      <c r="AY750" s="8"/>
      <c r="AZ750" s="8"/>
      <c r="BA750" s="8"/>
      <c r="BB750" s="8"/>
      <c r="BC750" s="8"/>
      <c r="CW750" s="8">
        <v>0.25461065573770492</v>
      </c>
      <c r="CX750" s="36">
        <v>63.3</v>
      </c>
      <c r="CY750" s="36">
        <v>62.938696546891634</v>
      </c>
      <c r="CZ750" s="36">
        <v>62.176499069825788</v>
      </c>
      <c r="DA750" s="36">
        <v>20.341648388886568</v>
      </c>
      <c r="DB750" s="36">
        <f ca="1"/>
        <v>69.85306981772392</v>
      </c>
      <c r="DC750" s="36">
        <f ca="1"/>
        <v>64.095240022342708</v>
      </c>
      <c r="DD750" s="36">
        <v>58.476410303504707</v>
      </c>
      <c r="DE750" s="36">
        <f ca="1"/>
        <v>68.656983941978879</v>
      </c>
      <c r="DF750" s="36">
        <v>63.011570506367391</v>
      </c>
    </row>
    <row r="751" spans="1:110" x14ac:dyDescent="0.25">
      <c r="A751" s="45">
        <v>78.099999999999994</v>
      </c>
      <c r="B751" s="47" t="b">
        <v>1</v>
      </c>
      <c r="U751" s="36"/>
      <c r="V751" s="36"/>
      <c r="W751" s="9"/>
      <c r="X751" s="8"/>
      <c r="Y751" s="8"/>
      <c r="Z751" s="8"/>
      <c r="AA751" s="8"/>
      <c r="AB751" s="8"/>
      <c r="AC751" s="8"/>
      <c r="AD751" s="8"/>
      <c r="AE751" s="8"/>
      <c r="AG751" s="36"/>
      <c r="AH751" s="36"/>
      <c r="AI751" s="9"/>
      <c r="AJ751" s="8"/>
      <c r="AK751" s="8"/>
      <c r="AL751" s="8"/>
      <c r="AM751" s="8"/>
      <c r="AN751" s="8"/>
      <c r="AO751" s="8"/>
      <c r="AP751" s="8"/>
      <c r="AQ751" s="8"/>
      <c r="AS751" s="36"/>
      <c r="AT751" s="36"/>
      <c r="AU751" s="9"/>
      <c r="AV751" s="8"/>
      <c r="AW751" s="8"/>
      <c r="AX751" s="8"/>
      <c r="AY751" s="8"/>
      <c r="AZ751" s="8"/>
      <c r="BA751" s="8"/>
      <c r="BB751" s="8"/>
      <c r="BC751" s="8"/>
      <c r="CW751" s="8">
        <v>0.25495218579234974</v>
      </c>
      <c r="CX751" s="36">
        <v>63.3</v>
      </c>
      <c r="CY751" s="36">
        <v>62.948830610622046</v>
      </c>
      <c r="CZ751" s="36">
        <v>62.186229405171353</v>
      </c>
      <c r="DA751" s="36">
        <v>20.373373839347444</v>
      </c>
      <c r="DB751" s="36">
        <f ca="1"/>
        <v>69.865345921641179</v>
      </c>
      <c r="DC751" s="36">
        <f ca="1"/>
        <v>64.104071358077363</v>
      </c>
      <c r="DD751" s="36">
        <v>58.491314167266552</v>
      </c>
      <c r="DE751" s="36">
        <f ca="1"/>
        <v>68.665351276665604</v>
      </c>
      <c r="DF751" s="36">
        <v>63.023618282466998</v>
      </c>
    </row>
    <row r="752" spans="1:110" x14ac:dyDescent="0.25">
      <c r="A752" s="45">
        <v>77.7</v>
      </c>
      <c r="B752" s="47" t="b">
        <v>1</v>
      </c>
      <c r="U752" s="36"/>
      <c r="V752" s="36"/>
      <c r="W752" s="9"/>
      <c r="X752" s="8"/>
      <c r="Y752" s="8"/>
      <c r="Z752" s="8"/>
      <c r="AA752" s="8"/>
      <c r="AB752" s="8"/>
      <c r="AC752" s="8"/>
      <c r="AD752" s="8"/>
      <c r="AE752" s="8"/>
      <c r="AG752" s="36"/>
      <c r="AH752" s="36"/>
      <c r="AI752" s="9"/>
      <c r="AJ752" s="8"/>
      <c r="AK752" s="8"/>
      <c r="AL752" s="8"/>
      <c r="AM752" s="8"/>
      <c r="AN752" s="8"/>
      <c r="AO752" s="8"/>
      <c r="AP752" s="8"/>
      <c r="AQ752" s="8"/>
      <c r="AS752" s="36"/>
      <c r="AT752" s="36"/>
      <c r="AU752" s="9"/>
      <c r="AV752" s="8"/>
      <c r="AW752" s="8"/>
      <c r="AX752" s="8"/>
      <c r="AY752" s="8"/>
      <c r="AZ752" s="8"/>
      <c r="BA752" s="8"/>
      <c r="BB752" s="8"/>
      <c r="BC752" s="8"/>
      <c r="CW752" s="8">
        <v>0.25529371584699456</v>
      </c>
      <c r="CX752" s="36">
        <v>63.4</v>
      </c>
      <c r="CY752" s="36">
        <v>62.958957573242785</v>
      </c>
      <c r="CZ752" s="36">
        <v>62.195954443458923</v>
      </c>
      <c r="DA752" s="36">
        <v>20.405113836095143</v>
      </c>
      <c r="DB752" s="36">
        <f ca="1"/>
        <v>69.877610693453505</v>
      </c>
      <c r="DC752" s="36">
        <f ca="1"/>
        <v>64.112897321961313</v>
      </c>
      <c r="DD752" s="36">
        <v>58.506208051872889</v>
      </c>
      <c r="DE752" s="36">
        <f ca="1"/>
        <v>68.673711984874458</v>
      </c>
      <c r="DF752" s="36">
        <v>63.035657753602521</v>
      </c>
    </row>
    <row r="753" spans="1:110" x14ac:dyDescent="0.25">
      <c r="A753" s="45">
        <v>77.3</v>
      </c>
      <c r="B753" s="47" t="b">
        <v>1</v>
      </c>
      <c r="U753" s="36"/>
      <c r="V753" s="36"/>
      <c r="W753" s="9"/>
      <c r="X753" s="8"/>
      <c r="Y753" s="8"/>
      <c r="Z753" s="8"/>
      <c r="AA753" s="8"/>
      <c r="AB753" s="8"/>
      <c r="AC753" s="8"/>
      <c r="AD753" s="8"/>
      <c r="AE753" s="8"/>
      <c r="AG753" s="36"/>
      <c r="AH753" s="36"/>
      <c r="AI753" s="9"/>
      <c r="AJ753" s="8"/>
      <c r="AK753" s="8"/>
      <c r="AL753" s="8"/>
      <c r="AM753" s="8"/>
      <c r="AN753" s="8"/>
      <c r="AO753" s="8"/>
      <c r="AP753" s="8"/>
      <c r="AQ753" s="8"/>
      <c r="AS753" s="36"/>
      <c r="AT753" s="36"/>
      <c r="AU753" s="9"/>
      <c r="AV753" s="8"/>
      <c r="AW753" s="8"/>
      <c r="AX753" s="8"/>
      <c r="AY753" s="8"/>
      <c r="AZ753" s="8"/>
      <c r="BA753" s="8"/>
      <c r="BB753" s="8"/>
      <c r="BC753" s="8"/>
      <c r="CW753" s="8">
        <v>0.25563524590163933</v>
      </c>
      <c r="CX753" s="36">
        <v>63.4</v>
      </c>
      <c r="CY753" s="36">
        <v>62.969077456132752</v>
      </c>
      <c r="CZ753" s="36">
        <v>62.205674202262514</v>
      </c>
      <c r="DA753" s="36">
        <v>20.436868392474885</v>
      </c>
      <c r="DB753" s="36">
        <f ca="1"/>
        <v>69.88986416478366</v>
      </c>
      <c r="DC753" s="36">
        <f ca="1"/>
        <v>64.121717930941855</v>
      </c>
      <c r="DD753" s="36">
        <v>58.521091977342067</v>
      </c>
      <c r="DE753" s="36">
        <f ca="1"/>
        <v>68.682066084539628</v>
      </c>
      <c r="DF753" s="36">
        <v>63.04768894110903</v>
      </c>
    </row>
    <row r="754" spans="1:110" x14ac:dyDescent="0.25">
      <c r="A754" s="45">
        <v>77</v>
      </c>
      <c r="B754" s="47" t="b">
        <v>1</v>
      </c>
      <c r="U754" s="36"/>
      <c r="V754" s="36"/>
      <c r="W754" s="9"/>
      <c r="X754" s="8"/>
      <c r="Y754" s="8"/>
      <c r="Z754" s="8"/>
      <c r="AA754" s="8"/>
      <c r="AB754" s="8"/>
      <c r="AC754" s="8"/>
      <c r="AD754" s="8"/>
      <c r="AE754" s="8"/>
      <c r="AG754" s="36"/>
      <c r="AH754" s="36"/>
      <c r="AI754" s="9"/>
      <c r="AJ754" s="8"/>
      <c r="AK754" s="8"/>
      <c r="AL754" s="8"/>
      <c r="AM754" s="8"/>
      <c r="AN754" s="8"/>
      <c r="AO754" s="8"/>
      <c r="AP754" s="8"/>
      <c r="AQ754" s="8"/>
      <c r="AS754" s="36"/>
      <c r="AT754" s="36"/>
      <c r="AU754" s="9"/>
      <c r="AV754" s="8"/>
      <c r="AW754" s="8"/>
      <c r="AX754" s="8"/>
      <c r="AY754" s="8"/>
      <c r="AZ754" s="8"/>
      <c r="BA754" s="8"/>
      <c r="BB754" s="8"/>
      <c r="BC754" s="8"/>
      <c r="CW754" s="8">
        <v>0.25597677595628415</v>
      </c>
      <c r="CX754" s="36">
        <v>63.4</v>
      </c>
      <c r="CY754" s="36">
        <v>62.979190280594075</v>
      </c>
      <c r="CZ754" s="36">
        <v>62.21538869909638</v>
      </c>
      <c r="DA754" s="36">
        <v>20.468637521850265</v>
      </c>
      <c r="DB754" s="36">
        <f ca="1"/>
        <v>69.902106367135858</v>
      </c>
      <c r="DC754" s="36">
        <f ca="1"/>
        <v>64.130533201907369</v>
      </c>
      <c r="DD754" s="36">
        <v>58.535965963625642</v>
      </c>
      <c r="DE754" s="36">
        <f ca="1"/>
        <v>68.690413593530153</v>
      </c>
      <c r="DF754" s="36">
        <v>63.059711866247213</v>
      </c>
    </row>
    <row r="755" spans="1:110" x14ac:dyDescent="0.25">
      <c r="A755" s="45">
        <v>77</v>
      </c>
      <c r="B755" s="47" t="b">
        <v>1</v>
      </c>
      <c r="U755" s="36"/>
      <c r="V755" s="36"/>
      <c r="W755" s="9"/>
      <c r="X755" s="8"/>
      <c r="Y755" s="8"/>
      <c r="Z755" s="8"/>
      <c r="AA755" s="8"/>
      <c r="AB755" s="8"/>
      <c r="AC755" s="8"/>
      <c r="AD755" s="8"/>
      <c r="AE755" s="8"/>
      <c r="AG755" s="36"/>
      <c r="AH755" s="36"/>
      <c r="AI755" s="9"/>
      <c r="AJ755" s="8"/>
      <c r="AK755" s="8"/>
      <c r="AL755" s="8"/>
      <c r="AM755" s="8"/>
      <c r="AN755" s="8"/>
      <c r="AO755" s="8"/>
      <c r="AP755" s="8"/>
      <c r="AQ755" s="8"/>
      <c r="AS755" s="36"/>
      <c r="AT755" s="36"/>
      <c r="AU755" s="9"/>
      <c r="AV755" s="8"/>
      <c r="AW755" s="8"/>
      <c r="AX755" s="8"/>
      <c r="AY755" s="8"/>
      <c r="AZ755" s="8"/>
      <c r="BA755" s="8"/>
      <c r="BB755" s="8"/>
      <c r="BC755" s="8"/>
      <c r="CW755" s="8">
        <v>0.25631830601092898</v>
      </c>
      <c r="CX755" s="36">
        <v>63.4</v>
      </c>
      <c r="CY755" s="36">
        <v>62.989296067852521</v>
      </c>
      <c r="CZ755" s="36">
        <v>62.225097951415528</v>
      </c>
      <c r="DA755" s="36">
        <v>20.500421237603295</v>
      </c>
      <c r="DB755" s="36">
        <f ca="1"/>
        <v>69.914337331896405</v>
      </c>
      <c r="DC755" s="36">
        <f ca="1"/>
        <v>64.139343151687555</v>
      </c>
      <c r="DD755" s="36">
        <v>58.550830030608608</v>
      </c>
      <c r="DE755" s="36">
        <f ca="1"/>
        <v>68.698754529650202</v>
      </c>
      <c r="DF755" s="36">
        <v>63.071726550203721</v>
      </c>
    </row>
    <row r="756" spans="1:110" x14ac:dyDescent="0.25">
      <c r="A756" s="45">
        <v>76.900000000000006</v>
      </c>
      <c r="B756" s="47" t="b">
        <v>1</v>
      </c>
      <c r="U756" s="36"/>
      <c r="V756" s="36"/>
      <c r="W756" s="9"/>
      <c r="X756" s="8"/>
      <c r="Y756" s="8"/>
      <c r="Z756" s="8"/>
      <c r="AA756" s="8"/>
      <c r="AB756" s="8"/>
      <c r="AC756" s="8"/>
      <c r="AD756" s="8"/>
      <c r="AE756" s="8"/>
      <c r="AG756" s="36"/>
      <c r="AH756" s="36"/>
      <c r="AI756" s="9"/>
      <c r="AJ756" s="8"/>
      <c r="AK756" s="8"/>
      <c r="AL756" s="8"/>
      <c r="AM756" s="8"/>
      <c r="AN756" s="8"/>
      <c r="AO756" s="8"/>
      <c r="AP756" s="8"/>
      <c r="AQ756" s="8"/>
      <c r="AS756" s="36"/>
      <c r="AT756" s="36"/>
      <c r="AU756" s="9"/>
      <c r="AV756" s="8"/>
      <c r="AW756" s="8"/>
      <c r="AX756" s="8"/>
      <c r="AY756" s="8"/>
      <c r="AZ756" s="8"/>
      <c r="BA756" s="8"/>
      <c r="BB756" s="8"/>
      <c r="BC756" s="8"/>
      <c r="CW756" s="8">
        <v>0.25665983606557374</v>
      </c>
      <c r="CX756" s="36">
        <v>63.4</v>
      </c>
      <c r="CY756" s="36">
        <v>62.999394839057899</v>
      </c>
      <c r="CZ756" s="36">
        <v>62.23480197661592</v>
      </c>
      <c r="DA756" s="36">
        <v>20.532219553134389</v>
      </c>
      <c r="DB756" s="36">
        <f ca="1"/>
        <v>69.926557090334313</v>
      </c>
      <c r="DC756" s="36">
        <f ca="1"/>
        <v>64.148147797053781</v>
      </c>
      <c r="DD756" s="36">
        <v>58.565684198109778</v>
      </c>
      <c r="DE756" s="36">
        <f ca="1"/>
        <v>68.707088910639513</v>
      </c>
      <c r="DF756" s="36">
        <v>63.08373301409155</v>
      </c>
    </row>
    <row r="757" spans="1:110" x14ac:dyDescent="0.25">
      <c r="A757" s="45">
        <v>63.5</v>
      </c>
      <c r="B757" s="47" t="b">
        <v>1</v>
      </c>
      <c r="U757" s="36"/>
      <c r="V757" s="36"/>
      <c r="W757" s="9"/>
      <c r="X757" s="8"/>
      <c r="Y757" s="8"/>
      <c r="Z757" s="8"/>
      <c r="AA757" s="8"/>
      <c r="AB757" s="8"/>
      <c r="AC757" s="8"/>
      <c r="AD757" s="8"/>
      <c r="AE757" s="8"/>
      <c r="AG757" s="36"/>
      <c r="AH757" s="36"/>
      <c r="AI757" s="9"/>
      <c r="AJ757" s="8"/>
      <c r="AK757" s="8"/>
      <c r="AL757" s="8"/>
      <c r="AM757" s="8"/>
      <c r="AN757" s="8"/>
      <c r="AO757" s="8"/>
      <c r="AP757" s="8"/>
      <c r="AQ757" s="8"/>
      <c r="AS757" s="36"/>
      <c r="AT757" s="36"/>
      <c r="AU757" s="9"/>
      <c r="AV757" s="8"/>
      <c r="AW757" s="8"/>
      <c r="AX757" s="8"/>
      <c r="AY757" s="8"/>
      <c r="AZ757" s="8"/>
      <c r="BA757" s="8"/>
      <c r="BB757" s="8"/>
      <c r="BC757" s="8"/>
      <c r="CW757" s="8">
        <v>0.25700136612021857</v>
      </c>
      <c r="CX757" s="36">
        <v>63.5</v>
      </c>
      <c r="CY757" s="36">
        <v>63.009486615284445</v>
      </c>
      <c r="CZ757" s="36">
        <v>62.244500792034884</v>
      </c>
      <c r="DA757" s="36">
        <v>20.56403248186248</v>
      </c>
      <c r="DB757" s="36">
        <f ca="1"/>
        <v>69.938765673601921</v>
      </c>
      <c r="DC757" s="36">
        <f ca="1"/>
        <v>64.15694715471939</v>
      </c>
      <c r="DD757" s="36">
        <v>58.580528485882027</v>
      </c>
      <c r="DE757" s="36">
        <f ca="1"/>
        <v>68.71541675417366</v>
      </c>
      <c r="DF757" s="36">
        <v>63.095731278950439</v>
      </c>
    </row>
    <row r="758" spans="1:110" x14ac:dyDescent="0.25">
      <c r="A758" s="45">
        <v>63</v>
      </c>
      <c r="B758" s="47" t="b">
        <v>1</v>
      </c>
      <c r="U758" s="36"/>
      <c r="V758" s="36"/>
      <c r="W758" s="9"/>
      <c r="X758" s="8"/>
      <c r="Y758" s="8"/>
      <c r="Z758" s="8"/>
      <c r="AA758" s="8"/>
      <c r="AB758" s="8"/>
      <c r="AC758" s="8"/>
      <c r="AD758" s="8"/>
      <c r="AE758" s="8"/>
      <c r="AG758" s="36"/>
      <c r="AH758" s="36"/>
      <c r="AI758" s="9"/>
      <c r="AJ758" s="8"/>
      <c r="AK758" s="8"/>
      <c r="AL758" s="8"/>
      <c r="AM758" s="8"/>
      <c r="AN758" s="8"/>
      <c r="AO758" s="8"/>
      <c r="AP758" s="8"/>
      <c r="AQ758" s="8"/>
      <c r="AS758" s="36"/>
      <c r="AT758" s="36"/>
      <c r="AU758" s="9"/>
      <c r="AV758" s="8"/>
      <c r="AW758" s="8"/>
      <c r="AX758" s="8"/>
      <c r="AY758" s="8"/>
      <c r="AZ758" s="8"/>
      <c r="BA758" s="8"/>
      <c r="BB758" s="8"/>
      <c r="BC758" s="8"/>
      <c r="CW758" s="8">
        <v>0.25734289617486339</v>
      </c>
      <c r="CX758" s="36">
        <v>63.5</v>
      </c>
      <c r="CY758" s="36">
        <v>63.019571417531225</v>
      </c>
      <c r="CZ758" s="36">
        <v>62.254194414951201</v>
      </c>
      <c r="DA758" s="36">
        <v>20.595860037224973</v>
      </c>
      <c r="DB758" s="36">
        <f ca="1"/>
        <v>69.950963112735408</v>
      </c>
      <c r="DC758" s="36">
        <f ca="1"/>
        <v>64.165741241339958</v>
      </c>
      <c r="DD758" s="36">
        <v>58.595362913612647</v>
      </c>
      <c r="DE758" s="36">
        <f ca="1"/>
        <v>68.72373807786434</v>
      </c>
      <c r="DF758" s="36">
        <v>63.107721365747139</v>
      </c>
    </row>
    <row r="759" spans="1:110" x14ac:dyDescent="0.25">
      <c r="A759" s="45">
        <v>62.7</v>
      </c>
      <c r="B759" s="47" t="b">
        <v>1</v>
      </c>
      <c r="U759" s="36"/>
      <c r="V759" s="36"/>
      <c r="W759" s="9"/>
      <c r="X759" s="8"/>
      <c r="Y759" s="8"/>
      <c r="Z759" s="8"/>
      <c r="AA759" s="8"/>
      <c r="AB759" s="8"/>
      <c r="AC759" s="8"/>
      <c r="AD759" s="8"/>
      <c r="AE759" s="8"/>
      <c r="AG759" s="36"/>
      <c r="AH759" s="36"/>
      <c r="AI759" s="9"/>
      <c r="AJ759" s="8"/>
      <c r="AK759" s="8"/>
      <c r="AL759" s="8"/>
      <c r="AM759" s="8"/>
      <c r="AN759" s="8"/>
      <c r="AO759" s="8"/>
      <c r="AP759" s="8"/>
      <c r="AQ759" s="8"/>
      <c r="AS759" s="36"/>
      <c r="AT759" s="36"/>
      <c r="AU759" s="9"/>
      <c r="AV759" s="8"/>
      <c r="AW759" s="8"/>
      <c r="AX759" s="8"/>
      <c r="AY759" s="8"/>
      <c r="AZ759" s="8"/>
      <c r="BA759" s="8"/>
      <c r="BB759" s="8"/>
      <c r="BC759" s="8"/>
      <c r="CW759" s="8">
        <v>0.25768442622950821</v>
      </c>
      <c r="CX759" s="36">
        <v>63.5</v>
      </c>
      <c r="CY759" s="36">
        <v>63.029649266722551</v>
      </c>
      <c r="CZ759" s="36">
        <v>62.263882862585696</v>
      </c>
      <c r="DA759" s="36">
        <v>20.627702232677848</v>
      </c>
      <c r="DB759" s="36">
        <f ca="1"/>
        <v>69.963149438655606</v>
      </c>
      <c r="DC759" s="36">
        <f ca="1"/>
        <v>64.174530073513694</v>
      </c>
      <c r="DD759" s="36">
        <v>58.610187500923601</v>
      </c>
      <c r="DE759" s="36">
        <f ca="1"/>
        <v>68.732052899259784</v>
      </c>
      <c r="DF759" s="36">
        <v>63.119703295375913</v>
      </c>
    </row>
    <row r="760" spans="1:110" x14ac:dyDescent="0.25">
      <c r="A760" s="45">
        <v>62.2</v>
      </c>
      <c r="B760" s="47" t="b">
        <v>1</v>
      </c>
      <c r="U760" s="36"/>
      <c r="V760" s="36"/>
      <c r="W760" s="9"/>
      <c r="X760" s="8"/>
      <c r="Y760" s="8"/>
      <c r="Z760" s="8"/>
      <c r="AA760" s="8"/>
      <c r="AB760" s="8"/>
      <c r="AC760" s="8"/>
      <c r="AD760" s="8"/>
      <c r="AE760" s="8"/>
      <c r="AG760" s="36"/>
      <c r="AH760" s="36"/>
      <c r="AI760" s="9"/>
      <c r="AJ760" s="8"/>
      <c r="AK760" s="8"/>
      <c r="AL760" s="8"/>
      <c r="AM760" s="8"/>
      <c r="AN760" s="8"/>
      <c r="AO760" s="8"/>
      <c r="AP760" s="8"/>
      <c r="AQ760" s="8"/>
      <c r="AS760" s="36"/>
      <c r="AT760" s="36"/>
      <c r="AU760" s="9"/>
      <c r="AV760" s="8"/>
      <c r="AW760" s="8"/>
      <c r="AX760" s="8"/>
      <c r="AY760" s="8"/>
      <c r="AZ760" s="8"/>
      <c r="BA760" s="8"/>
      <c r="BB760" s="8"/>
      <c r="BC760" s="8"/>
      <c r="CW760" s="8">
        <v>0.25802595628415298</v>
      </c>
      <c r="CX760" s="36">
        <v>63.5</v>
      </c>
      <c r="CY760" s="36">
        <v>63.039720183708333</v>
      </c>
      <c r="CZ760" s="36">
        <v>62.273566152101452</v>
      </c>
      <c r="DA760" s="36">
        <v>20.659559081695644</v>
      </c>
      <c r="DB760" s="36">
        <f ca="1"/>
        <v>69.975324682168377</v>
      </c>
      <c r="DC760" s="36">
        <f ca="1"/>
        <v>64.183313667781633</v>
      </c>
      <c r="DD760" s="36">
        <v>58.625002267371897</v>
      </c>
      <c r="DE760" s="36">
        <f ca="1"/>
        <v>68.740361235845072</v>
      </c>
      <c r="DF760" s="36">
        <v>63.131677088658783</v>
      </c>
    </row>
    <row r="761" spans="1:110" x14ac:dyDescent="0.25">
      <c r="A761" s="45">
        <v>61.8</v>
      </c>
      <c r="B761" s="47" t="b">
        <v>1</v>
      </c>
      <c r="U761" s="36"/>
      <c r="V761" s="36"/>
      <c r="W761" s="9"/>
      <c r="X761" s="8"/>
      <c r="Y761" s="8"/>
      <c r="Z761" s="8"/>
      <c r="AA761" s="8"/>
      <c r="AB761" s="8"/>
      <c r="AC761" s="8"/>
      <c r="AD761" s="8"/>
      <c r="AE761" s="8"/>
      <c r="AG761" s="36"/>
      <c r="AH761" s="36"/>
      <c r="AI761" s="9"/>
      <c r="AJ761" s="8"/>
      <c r="AK761" s="8"/>
      <c r="AL761" s="8"/>
      <c r="AM761" s="8"/>
      <c r="AN761" s="8"/>
      <c r="AO761" s="8"/>
      <c r="AP761" s="8"/>
      <c r="AQ761" s="8"/>
      <c r="AS761" s="36"/>
      <c r="AT761" s="36"/>
      <c r="AU761" s="9"/>
      <c r="AV761" s="8"/>
      <c r="AW761" s="8"/>
      <c r="AX761" s="8"/>
      <c r="AY761" s="8"/>
      <c r="AZ761" s="8"/>
      <c r="BA761" s="8"/>
      <c r="BB761" s="8"/>
      <c r="BC761" s="8"/>
      <c r="CW761" s="8">
        <v>0.2583674863387978</v>
      </c>
      <c r="CX761" s="36">
        <v>63.5</v>
      </c>
      <c r="CY761" s="36">
        <v>63.0497841892645</v>
      </c>
      <c r="CZ761" s="36">
        <v>62.283244300603847</v>
      </c>
      <c r="DA761" s="36">
        <v>20.691430597771532</v>
      </c>
      <c r="DB761" s="36">
        <f ca="1"/>
        <v>69.987488873965361</v>
      </c>
      <c r="DC761" s="36">
        <f ca="1"/>
        <v>64.192092040627983</v>
      </c>
      <c r="DD761" s="36">
        <v>58.639807232449826</v>
      </c>
      <c r="DE761" s="36">
        <f ca="1"/>
        <v>68.748663105042382</v>
      </c>
      <c r="DF761" s="36">
        <v>63.143642766345948</v>
      </c>
    </row>
    <row r="762" spans="1:110" x14ac:dyDescent="0.25">
      <c r="A762" s="45">
        <v>61.3</v>
      </c>
      <c r="B762" s="47" t="b">
        <v>1</v>
      </c>
      <c r="U762" s="36"/>
      <c r="V762" s="36"/>
      <c r="W762" s="9"/>
      <c r="X762" s="8"/>
      <c r="Y762" s="8"/>
      <c r="Z762" s="8"/>
      <c r="AA762" s="8"/>
      <c r="AB762" s="8"/>
      <c r="AC762" s="8"/>
      <c r="AD762" s="8"/>
      <c r="AE762" s="8"/>
      <c r="AG762" s="36"/>
      <c r="AH762" s="36"/>
      <c r="AI762" s="9"/>
      <c r="AJ762" s="8"/>
      <c r="AK762" s="8"/>
      <c r="AL762" s="8"/>
      <c r="AM762" s="8"/>
      <c r="AN762" s="8"/>
      <c r="AO762" s="8"/>
      <c r="AP762" s="8"/>
      <c r="AQ762" s="8"/>
      <c r="AS762" s="36"/>
      <c r="AT762" s="36"/>
      <c r="AU762" s="9"/>
      <c r="AV762" s="8"/>
      <c r="AW762" s="8"/>
      <c r="AX762" s="8"/>
      <c r="AY762" s="8"/>
      <c r="AZ762" s="8"/>
      <c r="BA762" s="8"/>
      <c r="BB762" s="8"/>
      <c r="BC762" s="8"/>
      <c r="CW762" s="8">
        <v>0.25870901639344263</v>
      </c>
      <c r="CX762" s="36">
        <v>63.5</v>
      </c>
      <c r="CY762" s="36">
        <v>63.059841304093382</v>
      </c>
      <c r="CZ762" s="36">
        <v>62.292917325141374</v>
      </c>
      <c r="DA762" s="36">
        <v>20.72331679441729</v>
      </c>
      <c r="DB762" s="36">
        <f ca="1"/>
        <v>69.999642044624508</v>
      </c>
      <c r="DC762" s="36">
        <f ca="1"/>
        <v>64.200865208480451</v>
      </c>
      <c r="DD762" s="36">
        <v>58.654602415585273</v>
      </c>
      <c r="DE762" s="36">
        <f ca="1"/>
        <v>68.75695852421137</v>
      </c>
      <c r="DF762" s="36">
        <v>63.155600349116114</v>
      </c>
    </row>
    <row r="763" spans="1:110" x14ac:dyDescent="0.25">
      <c r="A763" s="45">
        <v>69</v>
      </c>
      <c r="B763" s="47" t="b">
        <v>1</v>
      </c>
      <c r="U763" s="36"/>
      <c r="V763" s="36"/>
      <c r="W763" s="9"/>
      <c r="X763" s="8"/>
      <c r="Y763" s="8"/>
      <c r="Z763" s="8"/>
      <c r="AA763" s="8"/>
      <c r="AB763" s="8"/>
      <c r="AC763" s="8"/>
      <c r="AD763" s="8"/>
      <c r="AE763" s="8"/>
      <c r="AG763" s="36"/>
      <c r="AH763" s="36"/>
      <c r="AI763" s="9"/>
      <c r="AJ763" s="8"/>
      <c r="AK763" s="8"/>
      <c r="AL763" s="8"/>
      <c r="AM763" s="8"/>
      <c r="AN763" s="8"/>
      <c r="AO763" s="8"/>
      <c r="AP763" s="8"/>
      <c r="AQ763" s="8"/>
      <c r="AS763" s="36"/>
      <c r="AT763" s="36"/>
      <c r="AU763" s="9"/>
      <c r="AV763" s="8"/>
      <c r="AW763" s="8"/>
      <c r="AX763" s="8"/>
      <c r="AY763" s="8"/>
      <c r="AZ763" s="8"/>
      <c r="BA763" s="8"/>
      <c r="BB763" s="8"/>
      <c r="BC763" s="8"/>
      <c r="CW763" s="8">
        <v>0.25905054644808745</v>
      </c>
      <c r="CX763" s="36">
        <v>63.5</v>
      </c>
      <c r="CY763" s="36">
        <v>63.069891548824067</v>
      </c>
      <c r="CZ763" s="36">
        <v>62.302585242705433</v>
      </c>
      <c r="DA763" s="36">
        <v>20.755217685163402</v>
      </c>
      <c r="DB763" s="36">
        <f ca="1"/>
        <v>70.011784224610679</v>
      </c>
      <c r="DC763" s="36">
        <f ca="1"/>
        <v>64.20963318771048</v>
      </c>
      <c r="DD763" s="36">
        <v>58.669387836142064</v>
      </c>
      <c r="DE763" s="36">
        <f ca="1"/>
        <v>68.765247510649502</v>
      </c>
      <c r="DF763" s="36">
        <v>63.167549857576873</v>
      </c>
    </row>
    <row r="764" spans="1:110" x14ac:dyDescent="0.25">
      <c r="A764" s="45">
        <v>62</v>
      </c>
      <c r="B764" s="47" t="b">
        <v>1</v>
      </c>
      <c r="U764" s="36"/>
      <c r="V764" s="36"/>
      <c r="W764" s="9"/>
      <c r="X764" s="8"/>
      <c r="Y764" s="8"/>
      <c r="Z764" s="8"/>
      <c r="AA764" s="8"/>
      <c r="AB764" s="8"/>
      <c r="AC764" s="8"/>
      <c r="AD764" s="8"/>
      <c r="AE764" s="8"/>
      <c r="AG764" s="36"/>
      <c r="AH764" s="36"/>
      <c r="AI764" s="9"/>
      <c r="AJ764" s="8"/>
      <c r="AK764" s="8"/>
      <c r="AL764" s="8"/>
      <c r="AM764" s="8"/>
      <c r="AN764" s="8"/>
      <c r="AO764" s="8"/>
      <c r="AP764" s="8"/>
      <c r="AQ764" s="8"/>
      <c r="AS764" s="36"/>
      <c r="AT764" s="36"/>
      <c r="AU764" s="9"/>
      <c r="AV764" s="8"/>
      <c r="AW764" s="8"/>
      <c r="AX764" s="8"/>
      <c r="AY764" s="8"/>
      <c r="AZ764" s="8"/>
      <c r="BA764" s="8"/>
      <c r="BB764" s="8"/>
      <c r="BC764" s="8"/>
      <c r="CW764" s="8">
        <v>0.25939207650273222</v>
      </c>
      <c r="CX764" s="36">
        <v>63.5</v>
      </c>
      <c r="CY764" s="36">
        <v>63.079934944012834</v>
      </c>
      <c r="CZ764" s="36">
        <v>62.312248070230972</v>
      </c>
      <c r="DA764" s="36">
        <v>20.787133283559058</v>
      </c>
      <c r="DB764" s="36">
        <f ca="1"/>
        <v>70.023915444276213</v>
      </c>
      <c r="DC764" s="36">
        <f ca="1"/>
        <v>64.21839599463361</v>
      </c>
      <c r="DD764" s="36">
        <v>58.684163513420188</v>
      </c>
      <c r="DE764" s="36">
        <f ca="1"/>
        <v>68.773530081592341</v>
      </c>
      <c r="DF764" s="36">
        <v>63.179491312265036</v>
      </c>
    </row>
    <row r="765" spans="1:110" x14ac:dyDescent="0.25">
      <c r="A765" s="45">
        <v>59.8</v>
      </c>
      <c r="B765" s="47" t="b">
        <v>1</v>
      </c>
      <c r="U765" s="36"/>
      <c r="V765" s="36"/>
      <c r="W765" s="9"/>
      <c r="X765" s="8"/>
      <c r="Y765" s="8"/>
      <c r="Z765" s="8"/>
      <c r="AA765" s="8"/>
      <c r="AB765" s="8"/>
      <c r="AC765" s="8"/>
      <c r="AD765" s="8"/>
      <c r="AE765" s="8"/>
      <c r="AG765" s="36"/>
      <c r="AH765" s="36"/>
      <c r="AI765" s="9"/>
      <c r="AJ765" s="8"/>
      <c r="AK765" s="8"/>
      <c r="AL765" s="8"/>
      <c r="AM765" s="8"/>
      <c r="AN765" s="8"/>
      <c r="AO765" s="8"/>
      <c r="AP765" s="8"/>
      <c r="AQ765" s="8"/>
      <c r="AS765" s="36"/>
      <c r="AT765" s="36"/>
      <c r="AU765" s="9"/>
      <c r="AV765" s="8"/>
      <c r="AW765" s="8"/>
      <c r="AX765" s="8"/>
      <c r="AY765" s="8"/>
      <c r="AZ765" s="8"/>
      <c r="BA765" s="8"/>
      <c r="BB765" s="8"/>
      <c r="BC765" s="8"/>
      <c r="CW765" s="8">
        <v>0.25973360655737704</v>
      </c>
      <c r="CX765" s="36">
        <v>63.5</v>
      </c>
      <c r="CY765" s="36">
        <v>63.089971510143478</v>
      </c>
      <c r="CZ765" s="36">
        <v>62.321905824596534</v>
      </c>
      <c r="DA765" s="36">
        <v>20.819063603172211</v>
      </c>
      <c r="DB765" s="36">
        <f ca="1"/>
        <v>70.036035733861567</v>
      </c>
      <c r="DC765" s="36">
        <f ca="1"/>
        <v>64.227153645509688</v>
      </c>
      <c r="DD765" s="36">
        <v>58.698929466656139</v>
      </c>
      <c r="DE765" s="36">
        <f ca="1"/>
        <v>68.781806254213848</v>
      </c>
      <c r="DF765" s="36">
        <v>63.191424733646983</v>
      </c>
    </row>
    <row r="766" spans="1:110" x14ac:dyDescent="0.25">
      <c r="A766" s="45">
        <v>59.1</v>
      </c>
      <c r="B766" s="47" t="b">
        <v>1</v>
      </c>
      <c r="U766" s="36"/>
      <c r="V766" s="36"/>
      <c r="W766" s="9"/>
      <c r="X766" s="8"/>
      <c r="Y766" s="8"/>
      <c r="Z766" s="8"/>
      <c r="AA766" s="8"/>
      <c r="AB766" s="8"/>
      <c r="AC766" s="8"/>
      <c r="AD766" s="8"/>
      <c r="AE766" s="8"/>
      <c r="AG766" s="36"/>
      <c r="AH766" s="36"/>
      <c r="AI766" s="9"/>
      <c r="AJ766" s="8"/>
      <c r="AK766" s="8"/>
      <c r="AL766" s="8"/>
      <c r="AM766" s="8"/>
      <c r="AN766" s="8"/>
      <c r="AO766" s="8"/>
      <c r="AP766" s="8"/>
      <c r="AQ766" s="8"/>
      <c r="AS766" s="36"/>
      <c r="AT766" s="36"/>
      <c r="AU766" s="9"/>
      <c r="AV766" s="8"/>
      <c r="AW766" s="8"/>
      <c r="AX766" s="8"/>
      <c r="AY766" s="8"/>
      <c r="AZ766" s="8"/>
      <c r="BA766" s="8"/>
      <c r="BB766" s="8"/>
      <c r="BC766" s="8"/>
      <c r="CW766" s="8">
        <v>0.26007513661202186</v>
      </c>
      <c r="CX766" s="36">
        <v>63.6</v>
      </c>
      <c r="CY766" s="36">
        <v>63.100001267627732</v>
      </c>
      <c r="CZ766" s="36">
        <v>62.331558522624796</v>
      </c>
      <c r="DA766" s="36">
        <v>20.851008657589595</v>
      </c>
      <c r="DB766" s="36">
        <f ca="1"/>
        <v>70.048145123495829</v>
      </c>
      <c r="DC766" s="36">
        <f ca="1"/>
        <v>64.235906156543209</v>
      </c>
      <c r="DD766" s="36">
        <v>58.713685715023203</v>
      </c>
      <c r="DE766" s="36">
        <f ca="1"/>
        <v>68.790076045626734</v>
      </c>
      <c r="DF766" s="36">
        <v>63.203350142119035</v>
      </c>
    </row>
    <row r="767" spans="1:110" x14ac:dyDescent="0.25">
      <c r="A767" s="45">
        <v>58.6</v>
      </c>
      <c r="B767" s="47" t="b">
        <v>1</v>
      </c>
      <c r="U767" s="36"/>
      <c r="V767" s="36"/>
      <c r="W767" s="9"/>
      <c r="X767" s="8"/>
      <c r="Y767" s="8"/>
      <c r="Z767" s="8"/>
      <c r="AA767" s="8"/>
      <c r="AB767" s="8"/>
      <c r="AC767" s="8"/>
      <c r="AD767" s="8"/>
      <c r="AE767" s="8"/>
      <c r="AG767" s="36"/>
      <c r="AH767" s="36"/>
      <c r="AI767" s="9"/>
      <c r="AJ767" s="8"/>
      <c r="AK767" s="8"/>
      <c r="AL767" s="8"/>
      <c r="AM767" s="8"/>
      <c r="AN767" s="8"/>
      <c r="AO767" s="8"/>
      <c r="AP767" s="8"/>
      <c r="AQ767" s="8"/>
      <c r="AS767" s="36"/>
      <c r="AT767" s="36"/>
      <c r="AU767" s="9"/>
      <c r="AV767" s="8"/>
      <c r="AW767" s="8"/>
      <c r="AX767" s="8"/>
      <c r="AY767" s="8"/>
      <c r="AZ767" s="8"/>
      <c r="BA767" s="8"/>
      <c r="BB767" s="8"/>
      <c r="BC767" s="8"/>
      <c r="CW767" s="8">
        <v>0.26041666666666669</v>
      </c>
      <c r="CX767" s="36">
        <v>63.6</v>
      </c>
      <c r="CY767" s="36">
        <v>63.1100242368056</v>
      </c>
      <c r="CZ767" s="36">
        <v>62.341206181082711</v>
      </c>
      <c r="DA767" s="36">
        <v>20.882968460416745</v>
      </c>
      <c r="DB767" s="36">
        <f ca="1"/>
        <v>70.060243643197339</v>
      </c>
      <c r="DC767" s="36">
        <f ca="1"/>
        <v>64.244653543883629</v>
      </c>
      <c r="DD767" s="36">
        <v>58.728432277631725</v>
      </c>
      <c r="DE767" s="36">
        <f ca="1"/>
        <v>68.798339472882745</v>
      </c>
      <c r="DF767" s="36">
        <v>63.215267558007739</v>
      </c>
    </row>
    <row r="768" spans="1:110" x14ac:dyDescent="0.25">
      <c r="A768" s="45">
        <v>58.1</v>
      </c>
      <c r="B768" s="47" t="b">
        <v>1</v>
      </c>
      <c r="U768" s="36"/>
      <c r="V768" s="36"/>
      <c r="W768" s="9"/>
      <c r="X768" s="8"/>
      <c r="Y768" s="8"/>
      <c r="Z768" s="8"/>
      <c r="AA768" s="8"/>
      <c r="AB768" s="8"/>
      <c r="AC768" s="8"/>
      <c r="AD768" s="8"/>
      <c r="AE768" s="8"/>
      <c r="AG768" s="36"/>
      <c r="AH768" s="36"/>
      <c r="AI768" s="9"/>
      <c r="AJ768" s="8"/>
      <c r="AK768" s="8"/>
      <c r="AL768" s="8"/>
      <c r="AM768" s="8"/>
      <c r="AN768" s="8"/>
      <c r="AO768" s="8"/>
      <c r="AP768" s="8"/>
      <c r="AQ768" s="8"/>
      <c r="AS768" s="36"/>
      <c r="AT768" s="36"/>
      <c r="AU768" s="9"/>
      <c r="AV768" s="8"/>
      <c r="AW768" s="8"/>
      <c r="AX768" s="8"/>
      <c r="AY768" s="8"/>
      <c r="AZ768" s="8"/>
      <c r="BA768" s="8"/>
      <c r="BB768" s="8"/>
      <c r="BC768" s="8"/>
      <c r="CW768" s="8">
        <v>0.26075819672131145</v>
      </c>
      <c r="CX768" s="36">
        <v>63.6</v>
      </c>
      <c r="CY768" s="36">
        <v>63.120040437945761</v>
      </c>
      <c r="CZ768" s="36">
        <v>62.350848816681783</v>
      </c>
      <c r="DA768" s="36">
        <v>20.914943025278045</v>
      </c>
      <c r="DB768" s="36">
        <f ca="1"/>
        <v>70.072331322874234</v>
      </c>
      <c r="DC768" s="36">
        <f ca="1"/>
        <v>64.253395823625567</v>
      </c>
      <c r="DD768" s="36">
        <v>58.743169173529417</v>
      </c>
      <c r="DE768" s="36">
        <f ca="1"/>
        <v>68.806596552972991</v>
      </c>
      <c r="DF768" s="36">
        <v>63.227177001570304</v>
      </c>
    </row>
    <row r="769" spans="1:110" x14ac:dyDescent="0.25">
      <c r="A769" s="45">
        <v>58</v>
      </c>
      <c r="B769" s="47" t="b">
        <v>1</v>
      </c>
      <c r="U769" s="36"/>
      <c r="V769" s="36"/>
      <c r="W769" s="9"/>
      <c r="X769" s="8"/>
      <c r="Y769" s="8"/>
      <c r="Z769" s="8"/>
      <c r="AA769" s="8"/>
      <c r="AB769" s="8"/>
      <c r="AC769" s="8"/>
      <c r="AD769" s="8"/>
      <c r="AE769" s="8"/>
      <c r="AG769" s="36"/>
      <c r="AH769" s="36"/>
      <c r="AI769" s="9"/>
      <c r="AJ769" s="8"/>
      <c r="AK769" s="8"/>
      <c r="AL769" s="8"/>
      <c r="AM769" s="8"/>
      <c r="AN769" s="8"/>
      <c r="AO769" s="8"/>
      <c r="AP769" s="8"/>
      <c r="AQ769" s="8"/>
      <c r="AS769" s="36"/>
      <c r="AT769" s="36"/>
      <c r="AU769" s="9"/>
      <c r="AV769" s="8"/>
      <c r="AW769" s="8"/>
      <c r="AX769" s="8"/>
      <c r="AY769" s="8"/>
      <c r="AZ769" s="8"/>
      <c r="BA769" s="8"/>
      <c r="BB769" s="8"/>
      <c r="BC769" s="8"/>
      <c r="CW769" s="8">
        <v>0.26109972677595628</v>
      </c>
      <c r="CX769" s="36">
        <v>63.7</v>
      </c>
      <c r="CY769" s="36">
        <v>63.130049891245939</v>
      </c>
      <c r="CZ769" s="36">
        <v>62.360486446078404</v>
      </c>
      <c r="DA769" s="36">
        <v>20.946932365816796</v>
      </c>
      <c r="DB769" s="36">
        <f ca="1"/>
        <v>70.084408192325014</v>
      </c>
      <c r="DC769" s="36">
        <f ca="1"/>
        <v>64.262133011809198</v>
      </c>
      <c r="DD769" s="36">
        <v>58.757896421701659</v>
      </c>
      <c r="DE769" s="36">
        <f ca="1"/>
        <v>68.814847302828213</v>
      </c>
      <c r="DF769" s="36">
        <v>63.239078492994864</v>
      </c>
    </row>
    <row r="770" spans="1:110" x14ac:dyDescent="0.25">
      <c r="A770" s="45">
        <v>57.9</v>
      </c>
      <c r="B770" s="47" t="b">
        <v>1</v>
      </c>
      <c r="U770" s="36"/>
      <c r="V770" s="36"/>
      <c r="W770" s="9"/>
      <c r="X770" s="8"/>
      <c r="Y770" s="8"/>
      <c r="Z770" s="8"/>
      <c r="AA770" s="8"/>
      <c r="AB770" s="8"/>
      <c r="AC770" s="8"/>
      <c r="AD770" s="8"/>
      <c r="AE770" s="8"/>
      <c r="AG770" s="36"/>
      <c r="AH770" s="36"/>
      <c r="AI770" s="9"/>
      <c r="AJ770" s="8"/>
      <c r="AK770" s="8"/>
      <c r="AL770" s="8"/>
      <c r="AM770" s="8"/>
      <c r="AN770" s="8"/>
      <c r="AO770" s="8"/>
      <c r="AP770" s="8"/>
      <c r="AQ770" s="8"/>
      <c r="AS770" s="36"/>
      <c r="AT770" s="36"/>
      <c r="AU770" s="9"/>
      <c r="AV770" s="8"/>
      <c r="AW770" s="8"/>
      <c r="AX770" s="8"/>
      <c r="AY770" s="8"/>
      <c r="AZ770" s="8"/>
      <c r="BA770" s="8"/>
      <c r="BB770" s="8"/>
      <c r="BC770" s="8"/>
      <c r="CW770" s="8">
        <v>0.2614412568306011</v>
      </c>
      <c r="CX770" s="36">
        <v>63.7</v>
      </c>
      <c r="CY770" s="36">
        <v>63.140052616833252</v>
      </c>
      <c r="CZ770" s="36">
        <v>62.370119085874123</v>
      </c>
      <c r="DA770" s="36">
        <v>20.978936495695201</v>
      </c>
      <c r="DB770" s="36">
        <f ca="1"/>
        <v>70.096474281239125</v>
      </c>
      <c r="DC770" s="36">
        <f ca="1"/>
        <v>64.270865124420425</v>
      </c>
      <c r="DD770" s="36">
        <v>58.772614041071741</v>
      </c>
      <c r="DE770" s="36">
        <f ca="1"/>
        <v>68.823091739319139</v>
      </c>
      <c r="DF770" s="36">
        <v>63.250972052400847</v>
      </c>
    </row>
    <row r="771" spans="1:110" x14ac:dyDescent="0.25">
      <c r="A771" s="45">
        <v>57.7</v>
      </c>
      <c r="B771" s="47" t="b">
        <v>1</v>
      </c>
      <c r="U771" s="36"/>
      <c r="V771" s="36"/>
      <c r="W771" s="9"/>
      <c r="X771" s="8"/>
      <c r="Y771" s="8"/>
      <c r="Z771" s="8"/>
      <c r="AA771" s="8"/>
      <c r="AB771" s="8"/>
      <c r="AC771" s="8"/>
      <c r="AD771" s="8"/>
      <c r="AE771" s="8"/>
      <c r="AG771" s="36"/>
      <c r="AH771" s="36"/>
      <c r="AI771" s="9"/>
      <c r="AJ771" s="8"/>
      <c r="AK771" s="8"/>
      <c r="AL771" s="8"/>
      <c r="AM771" s="8"/>
      <c r="AN771" s="8"/>
      <c r="AO771" s="8"/>
      <c r="AP771" s="8"/>
      <c r="AQ771" s="8"/>
      <c r="AS771" s="36"/>
      <c r="AT771" s="36"/>
      <c r="AU771" s="9"/>
      <c r="AV771" s="8"/>
      <c r="AW771" s="8"/>
      <c r="AX771" s="8"/>
      <c r="AY771" s="8"/>
      <c r="AZ771" s="8"/>
      <c r="BA771" s="8"/>
      <c r="BB771" s="8"/>
      <c r="BC771" s="8"/>
      <c r="CW771" s="8">
        <v>0.26178278688524592</v>
      </c>
      <c r="CX771" s="36">
        <v>63.7</v>
      </c>
      <c r="CY771" s="36">
        <v>63.150048634764573</v>
      </c>
      <c r="CZ771" s="36">
        <v>62.379746752616086</v>
      </c>
      <c r="DA771" s="36">
        <v>21.010955428594443</v>
      </c>
      <c r="DB771" s="36">
        <f ca="1"/>
        <v>70.108529619197526</v>
      </c>
      <c r="DC771" s="36">
        <f ca="1"/>
        <v>64.279592177391237</v>
      </c>
      <c r="DD771" s="36">
        <v>58.787322050501189</v>
      </c>
      <c r="DE771" s="36">
        <f ca="1"/>
        <v>68.831329879256771</v>
      </c>
      <c r="DF771" s="36">
        <v>63.262857699839316</v>
      </c>
    </row>
    <row r="772" spans="1:110" x14ac:dyDescent="0.25">
      <c r="A772" s="45">
        <v>57.4</v>
      </c>
      <c r="B772" s="47" t="b">
        <v>1</v>
      </c>
      <c r="U772" s="36"/>
      <c r="V772" s="36"/>
      <c r="W772" s="9"/>
      <c r="X772" s="8"/>
      <c r="Y772" s="8"/>
      <c r="Z772" s="8"/>
      <c r="AA772" s="8"/>
      <c r="AB772" s="8"/>
      <c r="AC772" s="8"/>
      <c r="AD772" s="8"/>
      <c r="AE772" s="8"/>
      <c r="AG772" s="36"/>
      <c r="AH772" s="36"/>
      <c r="AI772" s="9"/>
      <c r="AJ772" s="8"/>
      <c r="AK772" s="8"/>
      <c r="AL772" s="8"/>
      <c r="AM772" s="8"/>
      <c r="AN772" s="8"/>
      <c r="AO772" s="8"/>
      <c r="AP772" s="8"/>
      <c r="AQ772" s="8"/>
      <c r="AS772" s="36"/>
      <c r="AT772" s="36"/>
      <c r="AU772" s="9"/>
      <c r="AV772" s="8"/>
      <c r="AW772" s="8"/>
      <c r="AX772" s="8"/>
      <c r="AY772" s="8"/>
      <c r="AZ772" s="8"/>
      <c r="BA772" s="8"/>
      <c r="BB772" s="8"/>
      <c r="BC772" s="8"/>
      <c r="CW772" s="8">
        <v>0.26212431693989069</v>
      </c>
      <c r="CX772" s="36">
        <v>63.7</v>
      </c>
      <c r="CY772" s="36">
        <v>63.160037965026923</v>
      </c>
      <c r="CZ772" s="36">
        <v>62.389369462796921</v>
      </c>
      <c r="DA772" s="36">
        <v>21.042989178214654</v>
      </c>
      <c r="DB772" s="36">
        <f ca="1"/>
        <v>70.120574235673217</v>
      </c>
      <c r="DC772" s="36">
        <f ca="1"/>
        <v>64.288314186599948</v>
      </c>
      <c r="DD772" s="36">
        <v>58.802020468790033</v>
      </c>
      <c r="DE772" s="36">
        <f ca="1"/>
        <v>68.839561739392636</v>
      </c>
      <c r="DF772" s="36">
        <v>63.274735455293303</v>
      </c>
    </row>
    <row r="773" spans="1:110" x14ac:dyDescent="0.25">
      <c r="A773" s="45" t="str">
        <v/>
      </c>
      <c r="B773" s="47" t="b">
        <v>0</v>
      </c>
      <c r="U773" s="36"/>
      <c r="V773" s="36"/>
      <c r="W773" s="9"/>
      <c r="X773" s="8"/>
      <c r="Y773" s="8"/>
      <c r="Z773" s="8"/>
      <c r="AA773" s="8"/>
      <c r="AB773" s="8"/>
      <c r="AC773" s="8"/>
      <c r="AD773" s="8"/>
      <c r="AE773" s="8"/>
      <c r="AG773" s="36"/>
      <c r="AH773" s="36"/>
      <c r="AI773" s="9"/>
      <c r="AJ773" s="8"/>
      <c r="AK773" s="8"/>
      <c r="AL773" s="8"/>
      <c r="AM773" s="8"/>
      <c r="AN773" s="8"/>
      <c r="AO773" s="8"/>
      <c r="AP773" s="8"/>
      <c r="AQ773" s="8"/>
      <c r="AS773" s="36"/>
      <c r="AT773" s="36"/>
      <c r="AU773" s="9"/>
      <c r="AV773" s="8"/>
      <c r="AW773" s="8"/>
      <c r="AX773" s="8"/>
      <c r="AY773" s="8"/>
      <c r="AZ773" s="8"/>
      <c r="BA773" s="8"/>
      <c r="BB773" s="8"/>
      <c r="BC773" s="8"/>
      <c r="CW773" s="8">
        <v>0.26246584699453551</v>
      </c>
      <c r="CX773" s="36">
        <v>63.7</v>
      </c>
      <c r="CY773" s="36">
        <v>63.170020627537809</v>
      </c>
      <c r="CZ773" s="36">
        <v>62.398987232855539</v>
      </c>
      <c r="DA773" s="36">
        <v>21.075037758275048</v>
      </c>
      <c r="DB773" s="36">
        <f ca="1"/>
        <v>70.132608160031808</v>
      </c>
      <c r="DC773" s="36">
        <f ca="1"/>
        <v>64.297031167871523</v>
      </c>
      <c r="DD773" s="36">
        <v>58.81670931467707</v>
      </c>
      <c r="DE773" s="36">
        <f ca="1"/>
        <v>68.847787336419188</v>
      </c>
      <c r="DF773" s="36">
        <v>63.286605338678129</v>
      </c>
    </row>
    <row r="774" spans="1:110" x14ac:dyDescent="0.25">
      <c r="A774" s="45">
        <v>73.900000000000006</v>
      </c>
      <c r="B774" s="47" t="b">
        <v>1</v>
      </c>
      <c r="U774" s="36"/>
      <c r="V774" s="36"/>
      <c r="W774" s="9"/>
      <c r="X774" s="8"/>
      <c r="Y774" s="8"/>
      <c r="Z774" s="8"/>
      <c r="AA774" s="8"/>
      <c r="AB774" s="8"/>
      <c r="AC774" s="8"/>
      <c r="AD774" s="8"/>
      <c r="AE774" s="8"/>
      <c r="AG774" s="36"/>
      <c r="AH774" s="36"/>
      <c r="AI774" s="9"/>
      <c r="AJ774" s="8"/>
      <c r="AK774" s="8"/>
      <c r="AL774" s="8"/>
      <c r="AM774" s="8"/>
      <c r="AN774" s="8"/>
      <c r="AO774" s="8"/>
      <c r="AP774" s="8"/>
      <c r="AQ774" s="8"/>
      <c r="AS774" s="36"/>
      <c r="AT774" s="36"/>
      <c r="AU774" s="9"/>
      <c r="AV774" s="8"/>
      <c r="AW774" s="8"/>
      <c r="AX774" s="8"/>
      <c r="AY774" s="8"/>
      <c r="AZ774" s="8"/>
      <c r="BA774" s="8"/>
      <c r="BB774" s="8"/>
      <c r="BC774" s="8"/>
      <c r="CW774" s="8">
        <v>0.26280737704918034</v>
      </c>
      <c r="CX774" s="36">
        <v>63.7</v>
      </c>
      <c r="CY774" s="36">
        <v>63.179996642145596</v>
      </c>
      <c r="CZ774" s="36">
        <v>62.408600079176971</v>
      </c>
      <c r="DA774" s="36">
        <v>21.107101182513848</v>
      </c>
      <c r="DB774" s="36">
        <f ca="1"/>
        <v>70.144631421532068</v>
      </c>
      <c r="DC774" s="36">
        <f ca="1"/>
        <v>64.305743136977796</v>
      </c>
      <c r="DD774" s="36">
        <v>58.831388606840179</v>
      </c>
      <c r="DE774" s="36">
        <f ca="1"/>
        <v>68.856006686970005</v>
      </c>
      <c r="DF774" s="36">
        <v>63.298467369841738</v>
      </c>
    </row>
    <row r="775" spans="1:110" x14ac:dyDescent="0.25">
      <c r="A775" s="45">
        <v>73.599999999999994</v>
      </c>
      <c r="B775" s="47" t="b">
        <v>1</v>
      </c>
      <c r="U775" s="36"/>
      <c r="V775" s="36"/>
      <c r="W775" s="9"/>
      <c r="X775" s="8"/>
      <c r="Y775" s="8"/>
      <c r="Z775" s="8"/>
      <c r="AA775" s="8"/>
      <c r="AB775" s="8"/>
      <c r="AC775" s="8"/>
      <c r="AD775" s="8"/>
      <c r="AE775" s="8"/>
      <c r="AG775" s="36"/>
      <c r="AH775" s="36"/>
      <c r="AI775" s="9"/>
      <c r="AJ775" s="8"/>
      <c r="AK775" s="8"/>
      <c r="AL775" s="8"/>
      <c r="AM775" s="8"/>
      <c r="AN775" s="8"/>
      <c r="AO775" s="8"/>
      <c r="AP775" s="8"/>
      <c r="AQ775" s="8"/>
      <c r="AS775" s="36"/>
      <c r="AT775" s="36"/>
      <c r="AU775" s="9"/>
      <c r="AV775" s="8"/>
      <c r="AW775" s="8"/>
      <c r="AX775" s="8"/>
      <c r="AY775" s="8"/>
      <c r="AZ775" s="8"/>
      <c r="BA775" s="8"/>
      <c r="BB775" s="8"/>
      <c r="BC775" s="8"/>
      <c r="CW775" s="8">
        <v>0.26314890710382516</v>
      </c>
      <c r="CX775" s="36">
        <v>63.7</v>
      </c>
      <c r="CY775" s="36">
        <v>63.189966028629833</v>
      </c>
      <c r="CZ775" s="36">
        <v>62.418208018092848</v>
      </c>
      <c r="DA775" s="36">
        <v>21.139179464688414</v>
      </c>
      <c r="DB775" s="36">
        <f ca="1"/>
        <v>70.156644049326459</v>
      </c>
      <c r="DC775" s="36">
        <f ca="1"/>
        <v>64.314450109637761</v>
      </c>
      <c r="DD775" s="36">
        <v>58.84605836389656</v>
      </c>
      <c r="DE775" s="36">
        <f ca="1"/>
        <v>68.864219807620117</v>
      </c>
      <c r="DF775" s="36">
        <v>63.310321568565065</v>
      </c>
    </row>
    <row r="776" spans="1:110" x14ac:dyDescent="0.25">
      <c r="A776" s="45">
        <v>73.400000000000006</v>
      </c>
      <c r="B776" s="47" t="b">
        <v>1</v>
      </c>
      <c r="U776" s="36"/>
      <c r="V776" s="36"/>
      <c r="W776" s="9"/>
      <c r="X776" s="8"/>
      <c r="Y776" s="8"/>
      <c r="Z776" s="8"/>
      <c r="AA776" s="8"/>
      <c r="AB776" s="8"/>
      <c r="AC776" s="8"/>
      <c r="AD776" s="8"/>
      <c r="AE776" s="8"/>
      <c r="AG776" s="36"/>
      <c r="AH776" s="36"/>
      <c r="AI776" s="9"/>
      <c r="AJ776" s="8"/>
      <c r="AK776" s="8"/>
      <c r="AL776" s="8"/>
      <c r="AM776" s="8"/>
      <c r="AN776" s="8"/>
      <c r="AO776" s="8"/>
      <c r="AP776" s="8"/>
      <c r="AQ776" s="8"/>
      <c r="AS776" s="36"/>
      <c r="AT776" s="36"/>
      <c r="AU776" s="9"/>
      <c r="AV776" s="8"/>
      <c r="AW776" s="8"/>
      <c r="AX776" s="8"/>
      <c r="AY776" s="8"/>
      <c r="AZ776" s="8"/>
      <c r="BA776" s="8"/>
      <c r="BB776" s="8"/>
      <c r="BC776" s="8"/>
      <c r="CW776" s="8">
        <v>0.26349043715846993</v>
      </c>
      <c r="CX776" s="36">
        <v>63.8</v>
      </c>
      <c r="CY776" s="36">
        <v>63.199928806701642</v>
      </c>
      <c r="CZ776" s="36">
        <v>62.427811065881805</v>
      </c>
      <c r="DA776" s="36">
        <v>21.171272618575234</v>
      </c>
      <c r="DB776" s="36">
        <f ca="1"/>
        <v>70.168646072461712</v>
      </c>
      <c r="DC776" s="36">
        <f ca="1"/>
        <v>64.323152101517849</v>
      </c>
      <c r="DD776" s="36">
        <v>58.860718604403026</v>
      </c>
      <c r="DE776" s="36">
        <f ca="1"/>
        <v>68.872426714886345</v>
      </c>
      <c r="DF776" s="36">
        <v>63.322167954562275</v>
      </c>
    </row>
    <row r="777" spans="1:110" x14ac:dyDescent="0.25">
      <c r="A777" s="45">
        <v>72.099999999999994</v>
      </c>
      <c r="B777" s="47" t="b">
        <v>1</v>
      </c>
      <c r="U777" s="36"/>
      <c r="V777" s="36"/>
      <c r="W777" s="9"/>
      <c r="X777" s="8"/>
      <c r="Y777" s="8"/>
      <c r="Z777" s="8"/>
      <c r="AA777" s="8"/>
      <c r="AB777" s="8"/>
      <c r="AC777" s="8"/>
      <c r="AD777" s="8"/>
      <c r="AE777" s="8"/>
      <c r="AG777" s="36"/>
      <c r="AH777" s="36"/>
      <c r="AI777" s="9"/>
      <c r="AJ777" s="8"/>
      <c r="AK777" s="8"/>
      <c r="AL777" s="8"/>
      <c r="AM777" s="8"/>
      <c r="AN777" s="8"/>
      <c r="AO777" s="8"/>
      <c r="AP777" s="8"/>
      <c r="AQ777" s="8"/>
      <c r="AS777" s="36"/>
      <c r="AT777" s="36"/>
      <c r="AU777" s="9"/>
      <c r="AV777" s="8"/>
      <c r="AW777" s="8"/>
      <c r="AX777" s="8"/>
      <c r="AY777" s="8"/>
      <c r="AZ777" s="8"/>
      <c r="BA777" s="8"/>
      <c r="BB777" s="8"/>
      <c r="BC777" s="8"/>
      <c r="CW777" s="8">
        <v>0.26383196721311475</v>
      </c>
      <c r="CX777" s="36">
        <v>63.8</v>
      </c>
      <c r="CY777" s="36">
        <v>63.209884996004064</v>
      </c>
      <c r="CZ777" s="36">
        <v>62.437409238769426</v>
      </c>
      <c r="DA777" s="36">
        <v>21.203380657969962</v>
      </c>
      <c r="DB777" s="36">
        <f ca="1"/>
        <v>70.18063751987934</v>
      </c>
      <c r="DC777" s="36">
        <f ca="1"/>
        <v>64.331849128232221</v>
      </c>
      <c r="DD777" s="36">
        <v>58.875369346856289</v>
      </c>
      <c r="DE777" s="36">
        <f ca="1"/>
        <v>68.880627425227559</v>
      </c>
      <c r="DF777" s="36">
        <v>63.334006547481216</v>
      </c>
    </row>
    <row r="778" spans="1:110" x14ac:dyDescent="0.25">
      <c r="A778" s="45">
        <v>73.099999999999994</v>
      </c>
      <c r="B778" s="47" t="b">
        <v>1</v>
      </c>
      <c r="U778" s="36"/>
      <c r="V778" s="36"/>
      <c r="W778" s="9"/>
      <c r="X778" s="8"/>
      <c r="Y778" s="8"/>
      <c r="Z778" s="8"/>
      <c r="AA778" s="8"/>
      <c r="AB778" s="8"/>
      <c r="AC778" s="8"/>
      <c r="AD778" s="8"/>
      <c r="AE778" s="8"/>
      <c r="AG778" s="36"/>
      <c r="AH778" s="36"/>
      <c r="AI778" s="9"/>
      <c r="AJ778" s="8"/>
      <c r="AK778" s="8"/>
      <c r="AL778" s="8"/>
      <c r="AM778" s="8"/>
      <c r="AN778" s="8"/>
      <c r="AO778" s="8"/>
      <c r="AP778" s="8"/>
      <c r="AQ778" s="8"/>
      <c r="AS778" s="36"/>
      <c r="AT778" s="36"/>
      <c r="AU778" s="9"/>
      <c r="AV778" s="8"/>
      <c r="AW778" s="8"/>
      <c r="AX778" s="8"/>
      <c r="AY778" s="8"/>
      <c r="AZ778" s="8"/>
      <c r="BA778" s="8"/>
      <c r="BB778" s="8"/>
      <c r="BC778" s="8"/>
      <c r="CW778" s="8">
        <v>0.26417349726775957</v>
      </c>
      <c r="CX778" s="36">
        <v>63.8</v>
      </c>
      <c r="CY778" s="36">
        <v>63.219834616112387</v>
      </c>
      <c r="CZ778" s="36">
        <v>62.447002552928737</v>
      </c>
      <c r="DA778" s="36">
        <v>21.235503596687451</v>
      </c>
      <c r="DB778" s="36">
        <f ca="1"/>
        <v>70.192618420416181</v>
      </c>
      <c r="DC778" s="36">
        <f ca="1"/>
        <v>64.340541205343015</v>
      </c>
      <c r="DD778" s="36">
        <v>58.890010609693206</v>
      </c>
      <c r="DE778" s="36">
        <f ca="1"/>
        <v>68.888821955044918</v>
      </c>
      <c r="DF778" s="36">
        <v>63.345837366903609</v>
      </c>
    </row>
    <row r="779" spans="1:110" x14ac:dyDescent="0.25">
      <c r="A779" s="45">
        <v>72.7</v>
      </c>
      <c r="B779" s="47" t="b">
        <v>1</v>
      </c>
      <c r="U779" s="36"/>
      <c r="V779" s="36"/>
      <c r="W779" s="9"/>
      <c r="X779" s="8"/>
      <c r="Y779" s="8"/>
      <c r="Z779" s="8"/>
      <c r="AA779" s="8"/>
      <c r="AB779" s="8"/>
      <c r="AC779" s="8"/>
      <c r="AD779" s="8"/>
      <c r="AE779" s="8"/>
      <c r="AG779" s="36"/>
      <c r="AH779" s="36"/>
      <c r="AI779" s="9"/>
      <c r="AJ779" s="8"/>
      <c r="AK779" s="8"/>
      <c r="AL779" s="8"/>
      <c r="AM779" s="8"/>
      <c r="AN779" s="8"/>
      <c r="AO779" s="8"/>
      <c r="AP779" s="8"/>
      <c r="AQ779" s="8"/>
      <c r="AS779" s="36"/>
      <c r="AT779" s="36"/>
      <c r="AU779" s="9"/>
      <c r="AV779" s="8"/>
      <c r="AW779" s="8"/>
      <c r="AX779" s="8"/>
      <c r="AY779" s="8"/>
      <c r="AZ779" s="8"/>
      <c r="BA779" s="8"/>
      <c r="BB779" s="8"/>
      <c r="BC779" s="8"/>
      <c r="CW779" s="8">
        <v>0.26451502732240439</v>
      </c>
      <c r="CX779" s="36">
        <v>63.8</v>
      </c>
      <c r="CY779" s="36">
        <v>63.229777686534518</v>
      </c>
      <c r="CZ779" s="36">
        <v>62.456591024480517</v>
      </c>
      <c r="DA779" s="36">
        <v>21.26764144856179</v>
      </c>
      <c r="DB779" s="36">
        <f ca="1"/>
        <v>70.204588802804906</v>
      </c>
      <c r="DC779" s="36">
        <f ca="1"/>
        <v>64.349228348360597</v>
      </c>
      <c r="DD779" s="36">
        <v>58.904642411291086</v>
      </c>
      <c r="DE779" s="36">
        <f ca="1"/>
        <v>68.897010320682242</v>
      </c>
      <c r="DF779" s="36">
        <v>63.357660432345455</v>
      </c>
    </row>
    <row r="780" spans="1:110" x14ac:dyDescent="0.25">
      <c r="A780" s="45">
        <v>73.599999999999994</v>
      </c>
      <c r="B780" s="47" t="b">
        <v>1</v>
      </c>
      <c r="U780" s="36"/>
      <c r="V780" s="36"/>
      <c r="W780" s="9"/>
      <c r="X780" s="8"/>
      <c r="Y780" s="8"/>
      <c r="Z780" s="8"/>
      <c r="AA780" s="8"/>
      <c r="AB780" s="8"/>
      <c r="AC780" s="8"/>
      <c r="AD780" s="8"/>
      <c r="AE780" s="8"/>
      <c r="AG780" s="36"/>
      <c r="AH780" s="36"/>
      <c r="AI780" s="9"/>
      <c r="AJ780" s="8"/>
      <c r="AK780" s="8"/>
      <c r="AL780" s="8"/>
      <c r="AM780" s="8"/>
      <c r="AN780" s="8"/>
      <c r="AO780" s="8"/>
      <c r="AP780" s="8"/>
      <c r="AQ780" s="8"/>
      <c r="AS780" s="36"/>
      <c r="AT780" s="36"/>
      <c r="AU780" s="9"/>
      <c r="AV780" s="8"/>
      <c r="AW780" s="8"/>
      <c r="AX780" s="8"/>
      <c r="AY780" s="8"/>
      <c r="AZ780" s="8"/>
      <c r="BA780" s="8"/>
      <c r="BB780" s="8"/>
      <c r="BC780" s="8"/>
      <c r="CW780" s="8">
        <v>0.26485655737704916</v>
      </c>
      <c r="CX780" s="36">
        <v>63.8</v>
      </c>
      <c r="CY780" s="36">
        <v>63.239714226711307</v>
      </c>
      <c r="CZ780" s="36">
        <v>62.466174669493434</v>
      </c>
      <c r="DA780" s="36">
        <v>21.299794227446355</v>
      </c>
      <c r="DB780" s="36">
        <f ca="1"/>
        <v>70.216548695674589</v>
      </c>
      <c r="DC780" s="36">
        <f ca="1"/>
        <v>64.357910572743833</v>
      </c>
      <c r="DD780" s="36">
        <v>58.91926476996791</v>
      </c>
      <c r="DE780" s="36">
        <f ca="1"/>
        <v>68.905192538426249</v>
      </c>
      <c r="DF780" s="36">
        <v>63.369475763257313</v>
      </c>
    </row>
    <row r="781" spans="1:110" x14ac:dyDescent="0.25">
      <c r="A781" s="45">
        <v>73.3</v>
      </c>
      <c r="B781" s="47" t="b">
        <v>1</v>
      </c>
      <c r="U781" s="36"/>
      <c r="V781" s="36"/>
      <c r="W781" s="9"/>
      <c r="X781" s="8"/>
      <c r="Y781" s="8"/>
      <c r="Z781" s="8"/>
      <c r="AA781" s="8"/>
      <c r="AB781" s="8"/>
      <c r="AC781" s="8"/>
      <c r="AD781" s="8"/>
      <c r="AE781" s="8"/>
      <c r="AG781" s="36"/>
      <c r="AH781" s="36"/>
      <c r="AI781" s="9"/>
      <c r="AJ781" s="8"/>
      <c r="AK781" s="8"/>
      <c r="AL781" s="8"/>
      <c r="AM781" s="8"/>
      <c r="AN781" s="8"/>
      <c r="AO781" s="8"/>
      <c r="AP781" s="8"/>
      <c r="AQ781" s="8"/>
      <c r="AS781" s="36"/>
      <c r="AT781" s="36"/>
      <c r="AU781" s="9"/>
      <c r="AV781" s="8"/>
      <c r="AW781" s="8"/>
      <c r="AX781" s="8"/>
      <c r="AY781" s="8"/>
      <c r="AZ781" s="8"/>
      <c r="BA781" s="8"/>
      <c r="BB781" s="8"/>
      <c r="BC781" s="8"/>
      <c r="CW781" s="8">
        <v>0.26519808743169399</v>
      </c>
      <c r="CX781" s="36">
        <v>63.8</v>
      </c>
      <c r="CY781" s="36">
        <v>63.249644256016914</v>
      </c>
      <c r="CZ781" s="36">
        <v>62.475753503984379</v>
      </c>
      <c r="DA781" s="36">
        <v>21.331961947213845</v>
      </c>
      <c r="DB781" s="36">
        <f ca="1"/>
        <v>70.228498127551248</v>
      </c>
      <c r="DC781" s="36">
        <f ca="1"/>
        <v>64.366587893900416</v>
      </c>
      <c r="DD781" s="36">
        <v>58.933877703982638</v>
      </c>
      <c r="DE781" s="36">
        <f ca="1"/>
        <v>68.913368624506873</v>
      </c>
      <c r="DF781" s="36">
        <v>63.38128337902468</v>
      </c>
    </row>
    <row r="782" spans="1:110" x14ac:dyDescent="0.25">
      <c r="A782" s="45">
        <v>72.900000000000006</v>
      </c>
      <c r="B782" s="47" t="b">
        <v>1</v>
      </c>
      <c r="U782" s="36"/>
      <c r="V782" s="36"/>
      <c r="W782" s="9"/>
      <c r="X782" s="8"/>
      <c r="Y782" s="8"/>
      <c r="Z782" s="8"/>
      <c r="AA782" s="8"/>
      <c r="AB782" s="8"/>
      <c r="AC782" s="8"/>
      <c r="AD782" s="8"/>
      <c r="AE782" s="8"/>
      <c r="AG782" s="36"/>
      <c r="AH782" s="36"/>
      <c r="AI782" s="9"/>
      <c r="AJ782" s="8"/>
      <c r="AK782" s="8"/>
      <c r="AL782" s="8"/>
      <c r="AM782" s="8"/>
      <c r="AN782" s="8"/>
      <c r="AO782" s="8"/>
      <c r="AP782" s="8"/>
      <c r="AQ782" s="8"/>
      <c r="AS782" s="36"/>
      <c r="AT782" s="36"/>
      <c r="AU782" s="9"/>
      <c r="AV782" s="8"/>
      <c r="AW782" s="8"/>
      <c r="AX782" s="8"/>
      <c r="AY782" s="8"/>
      <c r="AZ782" s="8"/>
      <c r="BA782" s="8"/>
      <c r="BB782" s="8"/>
      <c r="BC782" s="8"/>
      <c r="CW782" s="8">
        <v>0.26553961748633881</v>
      </c>
      <c r="CX782" s="36">
        <v>63.8</v>
      </c>
      <c r="CY782" s="36">
        <v>63.259567793759125</v>
      </c>
      <c r="CZ782" s="36">
        <v>62.485327543918608</v>
      </c>
      <c r="DA782" s="36">
        <v>21.364144621756292</v>
      </c>
      <c r="DB782" s="36">
        <f ca="1"/>
        <v>70.240437126858282</v>
      </c>
      <c r="DC782" s="36">
        <f ca="1"/>
        <v>64.375260327187036</v>
      </c>
      <c r="DD782" s="36">
        <v>58.948481231535467</v>
      </c>
      <c r="DE782" s="36">
        <f ca="1"/>
        <v>68.921538595097516</v>
      </c>
      <c r="DF782" s="36">
        <v>63.3930832989682</v>
      </c>
    </row>
    <row r="783" spans="1:110" x14ac:dyDescent="0.25">
      <c r="A783" s="45">
        <v>72.3</v>
      </c>
      <c r="B783" s="47" t="b">
        <v>1</v>
      </c>
      <c r="U783" s="36"/>
      <c r="V783" s="36"/>
      <c r="W783" s="9"/>
      <c r="X783" s="8"/>
      <c r="Y783" s="8"/>
      <c r="Z783" s="8"/>
      <c r="AA783" s="8"/>
      <c r="AB783" s="8"/>
      <c r="AC783" s="8"/>
      <c r="AD783" s="8"/>
      <c r="AE783" s="8"/>
      <c r="AG783" s="36"/>
      <c r="AH783" s="36"/>
      <c r="AI783" s="9"/>
      <c r="AJ783" s="8"/>
      <c r="AK783" s="8"/>
      <c r="AL783" s="8"/>
      <c r="AM783" s="8"/>
      <c r="AN783" s="8"/>
      <c r="AO783" s="8"/>
      <c r="AP783" s="8"/>
      <c r="AQ783" s="8"/>
      <c r="AS783" s="36"/>
      <c r="AT783" s="36"/>
      <c r="AU783" s="9"/>
      <c r="AV783" s="8"/>
      <c r="AW783" s="8"/>
      <c r="AX783" s="8"/>
      <c r="AY783" s="8"/>
      <c r="AZ783" s="8"/>
      <c r="BA783" s="8"/>
      <c r="BB783" s="8"/>
      <c r="BC783" s="8"/>
      <c r="CW783" s="8">
        <v>0.26588114754098363</v>
      </c>
      <c r="CX783" s="36">
        <v>63.9</v>
      </c>
      <c r="CY783" s="36">
        <v>63.269484859179698</v>
      </c>
      <c r="CZ783" s="36">
        <v>62.494896805210388</v>
      </c>
      <c r="DA783" s="36">
        <v>21.396342264985119</v>
      </c>
      <c r="DB783" s="36">
        <f ca="1"/>
        <v>70.252365721917087</v>
      </c>
      <c r="DC783" s="36">
        <f ca="1"/>
        <v>64.383927887909664</v>
      </c>
      <c r="DD783" s="36">
        <v>58.963075370768102</v>
      </c>
      <c r="DE783" s="36">
        <f ca="1"/>
        <v>68.929702466315305</v>
      </c>
      <c r="DF783" s="36">
        <v>63.404875542344072</v>
      </c>
    </row>
    <row r="784" spans="1:110" x14ac:dyDescent="0.25">
      <c r="A784" s="45">
        <v>69.7</v>
      </c>
      <c r="B784" s="47" t="b">
        <v>1</v>
      </c>
      <c r="U784" s="36"/>
      <c r="V784" s="36"/>
      <c r="W784" s="9"/>
      <c r="X784" s="8"/>
      <c r="Y784" s="8"/>
      <c r="Z784" s="8"/>
      <c r="AA784" s="8"/>
      <c r="AB784" s="8"/>
      <c r="AC784" s="8"/>
      <c r="AD784" s="8"/>
      <c r="AE784" s="8"/>
      <c r="AG784" s="36"/>
      <c r="AH784" s="36"/>
      <c r="AI784" s="9"/>
      <c r="AJ784" s="8"/>
      <c r="AK784" s="8"/>
      <c r="AL784" s="8"/>
      <c r="AM784" s="8"/>
      <c r="AN784" s="8"/>
      <c r="AO784" s="8"/>
      <c r="AP784" s="8"/>
      <c r="AQ784" s="8"/>
      <c r="AS784" s="36"/>
      <c r="AT784" s="36"/>
      <c r="AU784" s="9"/>
      <c r="AV784" s="8"/>
      <c r="AW784" s="8"/>
      <c r="AX784" s="8"/>
      <c r="AY784" s="8"/>
      <c r="AZ784" s="8"/>
      <c r="BA784" s="8"/>
      <c r="BB784" s="8"/>
      <c r="BC784" s="8"/>
      <c r="CW784" s="8">
        <v>0.2662226775956284</v>
      </c>
      <c r="CX784" s="36">
        <v>63.9</v>
      </c>
      <c r="CY784" s="36">
        <v>63.279395471454727</v>
      </c>
      <c r="CZ784" s="36">
        <v>62.504461303722657</v>
      </c>
      <c r="DA784" s="36">
        <v>21.428554890831148</v>
      </c>
      <c r="DB784" s="36">
        <f ca="1"/>
        <v>70.264283940947493</v>
      </c>
      <c r="DC784" s="36">
        <f ca="1"/>
        <v>64.392590591323852</v>
      </c>
      <c r="DD784" s="36">
        <v>58.977660139763969</v>
      </c>
      <c r="DE784" s="36">
        <f ca="1"/>
        <v>68.937860254221491</v>
      </c>
      <c r="DF784" s="36">
        <v>63.416660128344333</v>
      </c>
    </row>
    <row r="785" spans="1:110" x14ac:dyDescent="0.25">
      <c r="A785" s="45">
        <v>69.3</v>
      </c>
      <c r="B785" s="47" t="b">
        <v>1</v>
      </c>
      <c r="U785" s="36"/>
      <c r="V785" s="36"/>
      <c r="W785" s="9"/>
      <c r="X785" s="8"/>
      <c r="Y785" s="8"/>
      <c r="Z785" s="8"/>
      <c r="AA785" s="8"/>
      <c r="AB785" s="8"/>
      <c r="AC785" s="8"/>
      <c r="AD785" s="8"/>
      <c r="AE785" s="8"/>
      <c r="AG785" s="36"/>
      <c r="AH785" s="36"/>
      <c r="AI785" s="9"/>
      <c r="AJ785" s="8"/>
      <c r="AK785" s="8"/>
      <c r="AL785" s="8"/>
      <c r="AM785" s="8"/>
      <c r="AN785" s="8"/>
      <c r="AO785" s="8"/>
      <c r="AP785" s="8"/>
      <c r="AQ785" s="8"/>
      <c r="AS785" s="36"/>
      <c r="AT785" s="36"/>
      <c r="AU785" s="9"/>
      <c r="AV785" s="8"/>
      <c r="AW785" s="8"/>
      <c r="AX785" s="8"/>
      <c r="AY785" s="8"/>
      <c r="AZ785" s="8"/>
      <c r="BA785" s="8"/>
      <c r="BB785" s="8"/>
      <c r="BC785" s="8"/>
      <c r="CW785" s="8">
        <v>0.26656420765027322</v>
      </c>
      <c r="CX785" s="36">
        <v>63.9</v>
      </c>
      <c r="CY785" s="36">
        <v>63.289299649694932</v>
      </c>
      <c r="CZ785" s="36">
        <v>62.514021055267953</v>
      </c>
      <c r="DA785" s="36">
        <v>21.460782513244684</v>
      </c>
      <c r="DB785" s="36">
        <f ca="1"/>
        <v>70.276191812068348</v>
      </c>
      <c r="DC785" s="36">
        <f ca="1"/>
        <v>64.401248452634988</v>
      </c>
      <c r="DD785" s="36">
        <v>58.992235556548565</v>
      </c>
      <c r="DE785" s="36">
        <f ca="1"/>
        <v>68.946011974821587</v>
      </c>
      <c r="DF785" s="36">
        <v>63.428437076097154</v>
      </c>
    </row>
    <row r="786" spans="1:110" x14ac:dyDescent="0.25">
      <c r="A786" s="45">
        <v>73</v>
      </c>
      <c r="B786" s="47" t="b">
        <v>1</v>
      </c>
      <c r="U786" s="36"/>
      <c r="V786" s="36"/>
      <c r="W786" s="9"/>
      <c r="X786" s="8"/>
      <c r="Y786" s="8"/>
      <c r="Z786" s="8"/>
      <c r="AA786" s="8"/>
      <c r="AB786" s="8"/>
      <c r="AC786" s="8"/>
      <c r="AD786" s="8"/>
      <c r="AE786" s="8"/>
      <c r="AG786" s="36"/>
      <c r="AH786" s="36"/>
      <c r="AI786" s="9"/>
      <c r="AJ786" s="8"/>
      <c r="AK786" s="8"/>
      <c r="AL786" s="8"/>
      <c r="AM786" s="8"/>
      <c r="AN786" s="8"/>
      <c r="AO786" s="8"/>
      <c r="AP786" s="8"/>
      <c r="AQ786" s="8"/>
      <c r="AS786" s="36"/>
      <c r="AT786" s="36"/>
      <c r="AU786" s="9"/>
      <c r="AV786" s="8"/>
      <c r="AW786" s="8"/>
      <c r="AX786" s="8"/>
      <c r="AY786" s="8"/>
      <c r="AZ786" s="8"/>
      <c r="BA786" s="8"/>
      <c r="BB786" s="8"/>
      <c r="BC786" s="8"/>
      <c r="CW786" s="8">
        <v>0.26690573770491804</v>
      </c>
      <c r="CX786" s="36">
        <v>63.9</v>
      </c>
      <c r="CY786" s="36">
        <v>63.299197412946015</v>
      </c>
      <c r="CZ786" s="36">
        <v>62.523576075608041</v>
      </c>
      <c r="DA786" s="36">
        <v>21.493025146195517</v>
      </c>
      <c r="DB786" s="36">
        <f ca="1"/>
        <v>70.288089363297956</v>
      </c>
      <c r="DC786" s="36">
        <f ca="1"/>
        <v>64.409901486998493</v>
      </c>
      <c r="DD786" s="36">
        <v>59.006801639089623</v>
      </c>
      <c r="DE786" s="36">
        <f ca="1"/>
        <v>68.954157644065688</v>
      </c>
      <c r="DF786" s="36">
        <v>63.440206404667123</v>
      </c>
    </row>
    <row r="787" spans="1:110" x14ac:dyDescent="0.25">
      <c r="A787" s="45">
        <v>71.400000000000006</v>
      </c>
      <c r="B787" s="47" t="b">
        <v>1</v>
      </c>
      <c r="U787" s="36"/>
      <c r="V787" s="36"/>
      <c r="W787" s="9"/>
      <c r="X787" s="8"/>
      <c r="Y787" s="8"/>
      <c r="Z787" s="8"/>
      <c r="AA787" s="8"/>
      <c r="AB787" s="8"/>
      <c r="AC787" s="8"/>
      <c r="AD787" s="8"/>
      <c r="AE787" s="8"/>
      <c r="AG787" s="36"/>
      <c r="AH787" s="36"/>
      <c r="AI787" s="9"/>
      <c r="AJ787" s="8"/>
      <c r="AK787" s="8"/>
      <c r="AL787" s="8"/>
      <c r="AM787" s="8"/>
      <c r="AN787" s="8"/>
      <c r="AO787" s="8"/>
      <c r="AP787" s="8"/>
      <c r="AQ787" s="8"/>
      <c r="AS787" s="36"/>
      <c r="AT787" s="36"/>
      <c r="AU787" s="9"/>
      <c r="AV787" s="8"/>
      <c r="AW787" s="8"/>
      <c r="AX787" s="8"/>
      <c r="AY787" s="8"/>
      <c r="AZ787" s="8"/>
      <c r="BA787" s="8"/>
      <c r="BB787" s="8"/>
      <c r="BC787" s="8"/>
      <c r="CW787" s="8">
        <v>0.26724726775956287</v>
      </c>
      <c r="CX787" s="36">
        <v>64</v>
      </c>
      <c r="CY787" s="36">
        <v>63.309088780188993</v>
      </c>
      <c r="CZ787" s="36">
        <v>62.533126380454675</v>
      </c>
      <c r="DA787" s="36">
        <v>21.52528280367298</v>
      </c>
      <c r="DB787" s="36">
        <f ca="1"/>
        <v>70.299976622554695</v>
      </c>
      <c r="DC787" s="36">
        <f ca="1"/>
        <v>64.418549709520107</v>
      </c>
      <c r="DD787" s="36">
        <v>59.021358405297448</v>
      </c>
      <c r="DE787" s="36">
        <f ca="1"/>
        <v>68.962297277848791</v>
      </c>
      <c r="DF787" s="36">
        <v>63.451968133055658</v>
      </c>
    </row>
    <row r="788" spans="1:110" x14ac:dyDescent="0.25">
      <c r="A788" s="45">
        <v>71.2</v>
      </c>
      <c r="B788" s="47" t="b">
        <v>1</v>
      </c>
      <c r="U788" s="36"/>
      <c r="V788" s="36"/>
      <c r="W788" s="9"/>
      <c r="X788" s="8"/>
      <c r="Y788" s="8"/>
      <c r="Z788" s="8"/>
      <c r="AA788" s="8"/>
      <c r="AB788" s="8"/>
      <c r="AC788" s="8"/>
      <c r="AD788" s="8"/>
      <c r="AE788" s="8"/>
      <c r="AG788" s="36"/>
      <c r="AH788" s="36"/>
      <c r="AI788" s="9"/>
      <c r="AJ788" s="8"/>
      <c r="AK788" s="8"/>
      <c r="AL788" s="8"/>
      <c r="AM788" s="8"/>
      <c r="AN788" s="8"/>
      <c r="AO788" s="8"/>
      <c r="AP788" s="8"/>
      <c r="AQ788" s="8"/>
      <c r="AS788" s="36"/>
      <c r="AT788" s="36"/>
      <c r="AU788" s="9"/>
      <c r="AV788" s="8"/>
      <c r="AW788" s="8"/>
      <c r="AX788" s="8"/>
      <c r="AY788" s="8"/>
      <c r="AZ788" s="8"/>
      <c r="BA788" s="8"/>
      <c r="BB788" s="8"/>
      <c r="BC788" s="8"/>
      <c r="CW788" s="8">
        <v>0.26758879781420764</v>
      </c>
      <c r="CX788" s="36">
        <v>64</v>
      </c>
      <c r="CY788" s="36">
        <v>63.318973770340527</v>
      </c>
      <c r="CZ788" s="36">
        <v>62.542671985469532</v>
      </c>
      <c r="DA788" s="36">
        <v>21.557555499685929</v>
      </c>
      <c r="DB788" s="36">
        <f ca="1"/>
        <v>70.311853617657334</v>
      </c>
      <c r="DC788" s="36">
        <f ca="1"/>
        <v>64.427193135256175</v>
      </c>
      <c r="DD788" s="36">
        <v>59.035905873025136</v>
      </c>
      <c r="DE788" s="36">
        <f ca="1"/>
        <v>68.970430892011038</v>
      </c>
      <c r="DF788" s="36">
        <v>63.463722280201154</v>
      </c>
    </row>
    <row r="789" spans="1:110" x14ac:dyDescent="0.25">
      <c r="A789" s="45">
        <v>72</v>
      </c>
      <c r="B789" s="47" t="b">
        <v>1</v>
      </c>
      <c r="U789" s="36"/>
      <c r="V789" s="36"/>
      <c r="W789" s="9"/>
      <c r="X789" s="8"/>
      <c r="Y789" s="8"/>
      <c r="Z789" s="8"/>
      <c r="AA789" s="8"/>
      <c r="AB789" s="8"/>
      <c r="AC789" s="8"/>
      <c r="AD789" s="8"/>
      <c r="AE789" s="8"/>
      <c r="AG789" s="36"/>
      <c r="AH789" s="36"/>
      <c r="AI789" s="9"/>
      <c r="AJ789" s="8"/>
      <c r="AK789" s="8"/>
      <c r="AL789" s="8"/>
      <c r="AM789" s="8"/>
      <c r="AN789" s="8"/>
      <c r="AO789" s="8"/>
      <c r="AP789" s="8"/>
      <c r="AQ789" s="8"/>
      <c r="AS789" s="36"/>
      <c r="AT789" s="36"/>
      <c r="AU789" s="9"/>
      <c r="AV789" s="8"/>
      <c r="AW789" s="8"/>
      <c r="AX789" s="8"/>
      <c r="AY789" s="8"/>
      <c r="AZ789" s="8"/>
      <c r="BA789" s="8"/>
      <c r="BB789" s="8"/>
      <c r="BC789" s="8"/>
      <c r="CW789" s="8">
        <v>0.26793032786885246</v>
      </c>
      <c r="CX789" s="36">
        <v>64</v>
      </c>
      <c r="CY789" s="36">
        <v>63.328852402253233</v>
      </c>
      <c r="CZ789" s="36">
        <v>62.552212906264714</v>
      </c>
      <c r="DA789" s="36">
        <v>21.589843248262873</v>
      </c>
      <c r="DB789" s="36">
        <f ca="1"/>
        <v>70.323720376325767</v>
      </c>
      <c r="DC789" s="36">
        <f ca="1"/>
        <v>64.435831779213871</v>
      </c>
      <c r="DD789" s="36">
        <v>59.05044406006882</v>
      </c>
      <c r="DE789" s="36">
        <f ca="1"/>
        <v>68.978558502337947</v>
      </c>
      <c r="DF789" s="36">
        <v>63.475468864979433</v>
      </c>
    </row>
    <row r="790" spans="1:110" x14ac:dyDescent="0.25">
      <c r="A790" s="45">
        <v>76.2</v>
      </c>
      <c r="B790" s="47" t="b">
        <v>1</v>
      </c>
      <c r="U790" s="36"/>
      <c r="V790" s="36"/>
      <c r="W790" s="9"/>
      <c r="X790" s="8"/>
      <c r="Y790" s="8"/>
      <c r="Z790" s="8"/>
      <c r="AA790" s="8"/>
      <c r="AB790" s="8"/>
      <c r="AC790" s="8"/>
      <c r="AD790" s="8"/>
      <c r="AE790" s="8"/>
      <c r="AG790" s="36"/>
      <c r="AH790" s="36"/>
      <c r="AI790" s="9"/>
      <c r="AJ790" s="8"/>
      <c r="AK790" s="8"/>
      <c r="AL790" s="8"/>
      <c r="AM790" s="8"/>
      <c r="AN790" s="8"/>
      <c r="AO790" s="8"/>
      <c r="AP790" s="8"/>
      <c r="AQ790" s="8"/>
      <c r="AS790" s="36"/>
      <c r="AT790" s="36"/>
      <c r="AU790" s="9"/>
      <c r="AV790" s="8"/>
      <c r="AW790" s="8"/>
      <c r="AX790" s="8"/>
      <c r="AY790" s="8"/>
      <c r="AZ790" s="8"/>
      <c r="BA790" s="8"/>
      <c r="BB790" s="8"/>
      <c r="BC790" s="8"/>
      <c r="CW790" s="8">
        <v>0.26827185792349728</v>
      </c>
      <c r="CX790" s="36">
        <v>64</v>
      </c>
      <c r="CY790" s="36">
        <v>63.338724694716028</v>
      </c>
      <c r="CZ790" s="36">
        <v>62.561749158402733</v>
      </c>
      <c r="DA790" s="36">
        <v>21.622146063451918</v>
      </c>
      <c r="DB790" s="36">
        <f ca="1"/>
        <v>70.33557692618129</v>
      </c>
      <c r="DC790" s="36">
        <f ca="1"/>
        <v>64.444465656351412</v>
      </c>
      <c r="DD790" s="36">
        <v>59.064972984167959</v>
      </c>
      <c r="DE790" s="36">
        <f ca="1"/>
        <v>68.986680124560749</v>
      </c>
      <c r="DF790" s="36">
        <v>63.487207906203949</v>
      </c>
    </row>
    <row r="791" spans="1:110" x14ac:dyDescent="0.25">
      <c r="A791" s="45">
        <v>76</v>
      </c>
      <c r="B791" s="47" t="b">
        <v>1</v>
      </c>
      <c r="U791" s="36"/>
      <c r="V791" s="36"/>
      <c r="W791" s="9"/>
      <c r="X791" s="8"/>
      <c r="Y791" s="8"/>
      <c r="Z791" s="8"/>
      <c r="AA791" s="8"/>
      <c r="AB791" s="8"/>
      <c r="AC791" s="8"/>
      <c r="AD791" s="8"/>
      <c r="AE791" s="8"/>
      <c r="AG791" s="36"/>
      <c r="AH791" s="36"/>
      <c r="AI791" s="9"/>
      <c r="AJ791" s="8"/>
      <c r="AK791" s="8"/>
      <c r="AL791" s="8"/>
      <c r="AM791" s="8"/>
      <c r="AN791" s="8"/>
      <c r="AO791" s="8"/>
      <c r="AP791" s="8"/>
      <c r="AQ791" s="8"/>
      <c r="AS791" s="36"/>
      <c r="AT791" s="36"/>
      <c r="AU791" s="9"/>
      <c r="AV791" s="8"/>
      <c r="AW791" s="8"/>
      <c r="AX791" s="8"/>
      <c r="AY791" s="8"/>
      <c r="AZ791" s="8"/>
      <c r="BA791" s="8"/>
      <c r="BB791" s="8"/>
      <c r="BC791" s="8"/>
      <c r="CW791" s="8">
        <v>0.2686133879781421</v>
      </c>
      <c r="CX791" s="36">
        <v>64</v>
      </c>
      <c r="CY791" s="36">
        <v>63.348590666454442</v>
      </c>
      <c r="CZ791" s="36">
        <v>62.57128075739697</v>
      </c>
      <c r="DA791" s="36">
        <v>21.654463959320864</v>
      </c>
      <c r="DB791" s="36">
        <f ca="1"/>
        <v>70.347423294747273</v>
      </c>
      <c r="DC791" s="36">
        <f ca="1"/>
        <v>64.453094781578372</v>
      </c>
      <c r="DD791" s="36">
        <v>59.079492663005553</v>
      </c>
      <c r="DE791" s="36">
        <f ca="1"/>
        <v>68.994795774356646</v>
      </c>
      <c r="DF791" s="36">
        <v>63.498939422626137</v>
      </c>
    </row>
    <row r="792" spans="1:110" x14ac:dyDescent="0.25">
      <c r="A792" s="45">
        <v>76</v>
      </c>
      <c r="B792" s="47" t="b">
        <v>1</v>
      </c>
      <c r="U792" s="36"/>
      <c r="V792" s="36"/>
      <c r="W792" s="9"/>
      <c r="X792" s="8"/>
      <c r="Y792" s="8"/>
      <c r="Z792" s="8"/>
      <c r="AA792" s="8"/>
      <c r="AB792" s="8"/>
      <c r="AC792" s="8"/>
      <c r="AD792" s="8"/>
      <c r="AE792" s="8"/>
      <c r="AG792" s="36"/>
      <c r="AH792" s="36"/>
      <c r="AI792" s="9"/>
      <c r="AJ792" s="8"/>
      <c r="AK792" s="8"/>
      <c r="AL792" s="8"/>
      <c r="AM792" s="8"/>
      <c r="AN792" s="8"/>
      <c r="AO792" s="8"/>
      <c r="AP792" s="8"/>
      <c r="AQ792" s="8"/>
      <c r="AS792" s="36"/>
      <c r="AT792" s="36"/>
      <c r="AU792" s="9"/>
      <c r="AV792" s="8"/>
      <c r="AW792" s="8"/>
      <c r="AX792" s="8"/>
      <c r="AY792" s="8"/>
      <c r="AZ792" s="8"/>
      <c r="BA792" s="8"/>
      <c r="BB792" s="8"/>
      <c r="BC792" s="8"/>
      <c r="CW792" s="8">
        <v>0.26895491803278687</v>
      </c>
      <c r="CX792" s="36">
        <v>64</v>
      </c>
      <c r="CY792" s="36">
        <v>63.358450336130907</v>
      </c>
      <c r="CZ792" s="36">
        <v>62.580807718711888</v>
      </c>
      <c r="DA792" s="36">
        <v>21.686796949957234</v>
      </c>
      <c r="DB792" s="36">
        <f ca="1"/>
        <v>70.359259509449529</v>
      </c>
      <c r="DC792" s="36">
        <f ca="1"/>
        <v>64.461719169755881</v>
      </c>
      <c r="DD792" s="36">
        <v>59.094003114208419</v>
      </c>
      <c r="DE792" s="36">
        <f ca="1"/>
        <v>69.002905467349009</v>
      </c>
      <c r="DF792" s="36">
        <v>63.510663432935665</v>
      </c>
    </row>
    <row r="793" spans="1:110" x14ac:dyDescent="0.25">
      <c r="A793" s="45">
        <v>75.5</v>
      </c>
      <c r="B793" s="47" t="b">
        <v>1</v>
      </c>
      <c r="U793" s="36"/>
      <c r="V793" s="36"/>
      <c r="W793" s="9"/>
      <c r="X793" s="8"/>
      <c r="Y793" s="8"/>
      <c r="Z793" s="8"/>
      <c r="AA793" s="8"/>
      <c r="AB793" s="8"/>
      <c r="AC793" s="8"/>
      <c r="AD793" s="8"/>
      <c r="AE793" s="8"/>
      <c r="AG793" s="36"/>
      <c r="AH793" s="36"/>
      <c r="AI793" s="9"/>
      <c r="AJ793" s="8"/>
      <c r="AK793" s="8"/>
      <c r="AL793" s="8"/>
      <c r="AM793" s="8"/>
      <c r="AN793" s="8"/>
      <c r="AO793" s="8"/>
      <c r="AP793" s="8"/>
      <c r="AQ793" s="8"/>
      <c r="AS793" s="36"/>
      <c r="AT793" s="36"/>
      <c r="AU793" s="9"/>
      <c r="AV793" s="8"/>
      <c r="AW793" s="8"/>
      <c r="AX793" s="8"/>
      <c r="AY793" s="8"/>
      <c r="AZ793" s="8"/>
      <c r="BA793" s="8"/>
      <c r="BB793" s="8"/>
      <c r="BC793" s="8"/>
      <c r="CW793" s="8">
        <v>0.26929644808743169</v>
      </c>
      <c r="CX793" s="36">
        <v>64</v>
      </c>
      <c r="CY793" s="36">
        <v>63.368303722345154</v>
      </c>
      <c r="CZ793" s="36">
        <v>62.590330057763182</v>
      </c>
      <c r="DA793" s="36">
        <v>21.719145049468292</v>
      </c>
      <c r="DB793" s="36">
        <f ca="1"/>
        <v>70.37108559761684</v>
      </c>
      <c r="DC793" s="36">
        <f ca="1"/>
        <v>64.470338835696879</v>
      </c>
      <c r="DD793" s="36">
        <v>59.108504355347442</v>
      </c>
      <c r="DE793" s="36">
        <f ca="1"/>
        <v>69.011009219107692</v>
      </c>
      <c r="DF793" s="36">
        <v>63.52237995576079</v>
      </c>
    </row>
    <row r="794" spans="1:110" x14ac:dyDescent="0.25">
      <c r="A794" s="45">
        <v>75.3</v>
      </c>
      <c r="B794" s="47" t="b">
        <v>1</v>
      </c>
      <c r="U794" s="36"/>
      <c r="V794" s="36"/>
      <c r="W794" s="9"/>
      <c r="X794" s="8"/>
      <c r="Y794" s="8"/>
      <c r="Z794" s="8"/>
      <c r="AA794" s="8"/>
      <c r="AB794" s="8"/>
      <c r="AC794" s="8"/>
      <c r="AD794" s="8"/>
      <c r="AE794" s="8"/>
      <c r="AG794" s="36"/>
      <c r="AH794" s="36"/>
      <c r="AI794" s="9"/>
      <c r="AJ794" s="8"/>
      <c r="AK794" s="8"/>
      <c r="AL794" s="8"/>
      <c r="AM794" s="8"/>
      <c r="AN794" s="8"/>
      <c r="AO794" s="8"/>
      <c r="AP794" s="8"/>
      <c r="AQ794" s="8"/>
      <c r="AS794" s="36"/>
      <c r="AT794" s="36"/>
      <c r="AU794" s="9"/>
      <c r="AV794" s="8"/>
      <c r="AW794" s="8"/>
      <c r="AX794" s="8"/>
      <c r="AY794" s="8"/>
      <c r="AZ794" s="8"/>
      <c r="BA794" s="8"/>
      <c r="BB794" s="8"/>
      <c r="BC794" s="8"/>
      <c r="CW794" s="8">
        <v>0.26963797814207652</v>
      </c>
      <c r="CX794" s="36">
        <v>64</v>
      </c>
      <c r="CY794" s="36">
        <v>63.378150843634444</v>
      </c>
      <c r="CZ794" s="36">
        <v>62.599847789918186</v>
      </c>
      <c r="DA794" s="36">
        <v>21.751508271981074</v>
      </c>
      <c r="DB794" s="36">
        <f ca="1"/>
        <v>70.382901586481509</v>
      </c>
      <c r="DC794" s="36">
        <f ca="1"/>
        <v>64.478953794166415</v>
      </c>
      <c r="DD794" s="36">
        <v>59.122996403937805</v>
      </c>
      <c r="DE794" s="36">
        <f ca="1"/>
        <v>69.019107045149354</v>
      </c>
      <c r="DF794" s="36">
        <v>63.534089009668577</v>
      </c>
    </row>
    <row r="795" spans="1:110" x14ac:dyDescent="0.25">
      <c r="A795" s="45">
        <v>75</v>
      </c>
      <c r="B795" s="47" t="b">
        <v>1</v>
      </c>
      <c r="U795" s="36"/>
      <c r="V795" s="36"/>
      <c r="W795" s="9"/>
      <c r="X795" s="8"/>
      <c r="Y795" s="8"/>
      <c r="Z795" s="8"/>
      <c r="AA795" s="8"/>
      <c r="AB795" s="8"/>
      <c r="AC795" s="8"/>
      <c r="AD795" s="8"/>
      <c r="AE795" s="8"/>
      <c r="AG795" s="36"/>
      <c r="AH795" s="36"/>
      <c r="AI795" s="9"/>
      <c r="AJ795" s="8"/>
      <c r="AK795" s="8"/>
      <c r="AL795" s="8"/>
      <c r="AM795" s="8"/>
      <c r="AN795" s="8"/>
      <c r="AO795" s="8"/>
      <c r="AP795" s="8"/>
      <c r="AQ795" s="8"/>
      <c r="AS795" s="36"/>
      <c r="AT795" s="36"/>
      <c r="AU795" s="9"/>
      <c r="AV795" s="8"/>
      <c r="AW795" s="8"/>
      <c r="AX795" s="8"/>
      <c r="AY795" s="8"/>
      <c r="AZ795" s="8"/>
      <c r="BA795" s="8"/>
      <c r="BB795" s="8"/>
      <c r="BC795" s="8"/>
      <c r="CW795" s="8">
        <v>0.26997950819672129</v>
      </c>
      <c r="CX795" s="36">
        <v>64</v>
      </c>
      <c r="CY795" s="36">
        <v>63.387991718473941</v>
      </c>
      <c r="CZ795" s="36">
        <v>62.60936093049596</v>
      </c>
      <c r="DA795" s="36">
        <v>21.783886631642442</v>
      </c>
      <c r="DB795" s="36">
        <f ca="1"/>
        <v>70.394707503179689</v>
      </c>
      <c r="DC795" s="36">
        <f ca="1"/>
        <v>64.487564059881763</v>
      </c>
      <c r="DD795" s="36">
        <v>59.137479277439255</v>
      </c>
      <c r="DE795" s="36">
        <f ca="1"/>
        <v>69.027198960937596</v>
      </c>
      <c r="DF795" s="36">
        <v>63.545790613165281</v>
      </c>
    </row>
    <row r="796" spans="1:110" x14ac:dyDescent="0.25">
      <c r="A796" s="45">
        <v>75.099999999999994</v>
      </c>
      <c r="B796" s="47" t="b">
        <v>1</v>
      </c>
      <c r="U796" s="36"/>
      <c r="V796" s="36"/>
      <c r="W796" s="9"/>
      <c r="X796" s="8"/>
      <c r="Y796" s="8"/>
      <c r="Z796" s="8"/>
      <c r="AA796" s="8"/>
      <c r="AB796" s="8"/>
      <c r="AC796" s="8"/>
      <c r="AD796" s="8"/>
      <c r="AE796" s="8"/>
      <c r="AG796" s="36"/>
      <c r="AH796" s="36"/>
      <c r="AI796" s="9"/>
      <c r="AJ796" s="8"/>
      <c r="AK796" s="8"/>
      <c r="AL796" s="8"/>
      <c r="AM796" s="8"/>
      <c r="AN796" s="8"/>
      <c r="AO796" s="8"/>
      <c r="AP796" s="8"/>
      <c r="AQ796" s="8"/>
      <c r="AS796" s="36"/>
      <c r="AT796" s="36"/>
      <c r="AU796" s="9"/>
      <c r="AV796" s="8"/>
      <c r="AW796" s="8"/>
      <c r="AX796" s="8"/>
      <c r="AY796" s="8"/>
      <c r="AZ796" s="8"/>
      <c r="BA796" s="8"/>
      <c r="BB796" s="8"/>
      <c r="BC796" s="8"/>
      <c r="CW796" s="8">
        <v>0.27032103825136611</v>
      </c>
      <c r="CX796" s="36">
        <v>64</v>
      </c>
      <c r="CY796" s="36">
        <v>63.397826365276991</v>
      </c>
      <c r="CZ796" s="36">
        <v>62.618869494767594</v>
      </c>
      <c r="DA796" s="36">
        <v>21.816280142619128</v>
      </c>
      <c r="DB796" s="36">
        <f ca="1"/>
        <v>70.406503374752049</v>
      </c>
      <c r="DC796" s="36">
        <f ca="1"/>
        <v>64.496169647512829</v>
      </c>
      <c r="DD796" s="36">
        <v>59.151952993256316</v>
      </c>
      <c r="DE796" s="36">
        <f ca="1"/>
        <v>69.035284981883322</v>
      </c>
      <c r="DF796" s="36">
        <v>63.557484784696534</v>
      </c>
    </row>
    <row r="797" spans="1:110" x14ac:dyDescent="0.25">
      <c r="A797" s="45">
        <v>74.599999999999994</v>
      </c>
      <c r="B797" s="47" t="b">
        <v>1</v>
      </c>
      <c r="U797" s="36"/>
      <c r="V797" s="36"/>
      <c r="W797" s="9"/>
      <c r="X797" s="8"/>
      <c r="Y797" s="8"/>
      <c r="Z797" s="8"/>
      <c r="AA797" s="8"/>
      <c r="AB797" s="8"/>
      <c r="AC797" s="8"/>
      <c r="AD797" s="8"/>
      <c r="AE797" s="8"/>
      <c r="AG797" s="36"/>
      <c r="AH797" s="36"/>
      <c r="AI797" s="9"/>
      <c r="AJ797" s="8"/>
      <c r="AK797" s="8"/>
      <c r="AL797" s="8"/>
      <c r="AM797" s="8"/>
      <c r="AN797" s="8"/>
      <c r="AO797" s="8"/>
      <c r="AP797" s="8"/>
      <c r="AQ797" s="8"/>
      <c r="AS797" s="36"/>
      <c r="AT797" s="36"/>
      <c r="AU797" s="9"/>
      <c r="AV797" s="8"/>
      <c r="AW797" s="8"/>
      <c r="AX797" s="8"/>
      <c r="AY797" s="8"/>
      <c r="AZ797" s="8"/>
      <c r="BA797" s="8"/>
      <c r="BB797" s="8"/>
      <c r="BC797" s="8"/>
      <c r="CW797" s="8">
        <v>0.27066256830601093</v>
      </c>
      <c r="CX797" s="36">
        <v>64</v>
      </c>
      <c r="CY797" s="36">
        <v>63.407654802395463</v>
      </c>
      <c r="CZ797" s="36">
        <v>62.628373497956559</v>
      </c>
      <c r="DA797" s="36">
        <v>21.848688819097763</v>
      </c>
      <c r="DB797" s="36">
        <f ca="1"/>
        <v>70.41828922814409</v>
      </c>
      <c r="DC797" s="36">
        <f ca="1"/>
        <v>64.504770571682215</v>
      </c>
      <c r="DD797" s="36">
        <v>59.166417568738588</v>
      </c>
      <c r="DE797" s="36">
        <f ca="1"/>
        <v>69.043365123344941</v>
      </c>
      <c r="DF797" s="36">
        <v>63.569171542647737</v>
      </c>
    </row>
    <row r="798" spans="1:110" x14ac:dyDescent="0.25">
      <c r="A798" s="45">
        <v>74.7</v>
      </c>
      <c r="B798" s="47" t="b">
        <v>1</v>
      </c>
      <c r="U798" s="36"/>
      <c r="V798" s="36"/>
      <c r="W798" s="9"/>
      <c r="X798" s="8"/>
      <c r="Y798" s="8"/>
      <c r="Z798" s="8"/>
      <c r="AA798" s="8"/>
      <c r="AB798" s="8"/>
      <c r="AC798" s="8"/>
      <c r="AD798" s="8"/>
      <c r="AE798" s="8"/>
      <c r="AG798" s="36"/>
      <c r="AH798" s="36"/>
      <c r="AI798" s="9"/>
      <c r="AJ798" s="8"/>
      <c r="AK798" s="8"/>
      <c r="AL798" s="8"/>
      <c r="AM798" s="8"/>
      <c r="AN798" s="8"/>
      <c r="AO798" s="8"/>
      <c r="AP798" s="8"/>
      <c r="AQ798" s="8"/>
      <c r="AS798" s="36"/>
      <c r="AT798" s="36"/>
      <c r="AU798" s="9"/>
      <c r="AV798" s="8"/>
      <c r="AW798" s="8"/>
      <c r="AX798" s="8"/>
      <c r="AY798" s="8"/>
      <c r="AZ798" s="8"/>
      <c r="BA798" s="8"/>
      <c r="BB798" s="8"/>
      <c r="BC798" s="8"/>
      <c r="CW798" s="8">
        <v>0.27100409836065575</v>
      </c>
      <c r="CX798" s="36">
        <v>64.099999999999994</v>
      </c>
      <c r="CY798" s="36">
        <v>63.417477048120027</v>
      </c>
      <c r="CZ798" s="36">
        <v>62.637872955238748</v>
      </c>
      <c r="DA798" s="36">
        <v>21.881112675284914</v>
      </c>
      <c r="DB798" s="36">
        <f ca="1"/>
        <v>70.430065090206725</v>
      </c>
      <c r="DC798" s="36">
        <f ca="1"/>
        <v>64.51336684696561</v>
      </c>
      <c r="DD798" s="36">
        <v>59.180873021180936</v>
      </c>
      <c r="DE798" s="36">
        <f ca="1"/>
        <v>69.051439400628638</v>
      </c>
      <c r="DF798" s="36">
        <v>63.580850905344263</v>
      </c>
    </row>
    <row r="799" spans="1:110" x14ac:dyDescent="0.25">
      <c r="A799" s="45">
        <v>74.400000000000006</v>
      </c>
      <c r="B799" s="47" t="b">
        <v>1</v>
      </c>
      <c r="U799" s="36"/>
      <c r="V799" s="36"/>
      <c r="W799" s="9"/>
      <c r="X799" s="8"/>
      <c r="Y799" s="8"/>
      <c r="Z799" s="8"/>
      <c r="AA799" s="8"/>
      <c r="AB799" s="8"/>
      <c r="AC799" s="8"/>
      <c r="AD799" s="8"/>
      <c r="AE799" s="8"/>
      <c r="AG799" s="36"/>
      <c r="AH799" s="36"/>
      <c r="AI799" s="9"/>
      <c r="AJ799" s="8"/>
      <c r="AK799" s="8"/>
      <c r="AL799" s="8"/>
      <c r="AM799" s="8"/>
      <c r="AN799" s="8"/>
      <c r="AO799" s="8"/>
      <c r="AP799" s="8"/>
      <c r="AQ799" s="8"/>
      <c r="AS799" s="36"/>
      <c r="AT799" s="36"/>
      <c r="AU799" s="9"/>
      <c r="AV799" s="8"/>
      <c r="AW799" s="8"/>
      <c r="AX799" s="8"/>
      <c r="AY799" s="8"/>
      <c r="AZ799" s="8"/>
      <c r="BA799" s="8"/>
      <c r="BB799" s="8"/>
      <c r="BC799" s="8"/>
      <c r="CW799" s="8">
        <v>0.27134562841530052</v>
      </c>
      <c r="CX799" s="36">
        <v>64.099999999999994</v>
      </c>
      <c r="CY799" s="36">
        <v>63.427293120680467</v>
      </c>
      <c r="CZ799" s="36">
        <v>62.647367881742881</v>
      </c>
      <c r="DA799" s="36">
        <v>21.913551725407096</v>
      </c>
      <c r="DB799" s="36">
        <f ca="1"/>
        <v>70.441830987696676</v>
      </c>
      <c r="DC799" s="36">
        <f ca="1"/>
        <v>64.521958487891936</v>
      </c>
      <c r="DD799" s="36">
        <v>59.195319367823757</v>
      </c>
      <c r="DE799" s="36">
        <f ca="1"/>
        <v>69.059507828988657</v>
      </c>
      <c r="DF799" s="36">
        <v>63.592522891051772</v>
      </c>
    </row>
    <row r="800" spans="1:110" x14ac:dyDescent="0.25">
      <c r="A800" s="45">
        <v>74.2</v>
      </c>
      <c r="B800" s="47" t="b">
        <v>1</v>
      </c>
      <c r="U800" s="36"/>
      <c r="V800" s="36"/>
      <c r="W800" s="9"/>
      <c r="X800" s="8"/>
      <c r="Y800" s="8"/>
      <c r="Z800" s="8"/>
      <c r="AA800" s="8"/>
      <c r="AB800" s="8"/>
      <c r="AC800" s="8"/>
      <c r="AD800" s="8"/>
      <c r="AE800" s="8"/>
      <c r="AG800" s="36"/>
      <c r="AH800" s="36"/>
      <c r="AI800" s="9"/>
      <c r="AJ800" s="8"/>
      <c r="AK800" s="8"/>
      <c r="AL800" s="8"/>
      <c r="AM800" s="8"/>
      <c r="AN800" s="8"/>
      <c r="AO800" s="8"/>
      <c r="AP800" s="8"/>
      <c r="AQ800" s="8"/>
      <c r="AS800" s="36"/>
      <c r="AT800" s="36"/>
      <c r="AU800" s="9"/>
      <c r="AV800" s="8"/>
      <c r="AW800" s="8"/>
      <c r="AX800" s="8"/>
      <c r="AY800" s="8"/>
      <c r="AZ800" s="8"/>
      <c r="BA800" s="8"/>
      <c r="BB800" s="8"/>
      <c r="BC800" s="8"/>
      <c r="CW800" s="8">
        <v>0.27168715846994534</v>
      </c>
      <c r="CX800" s="36">
        <v>64.099999999999994</v>
      </c>
      <c r="CY800" s="36">
        <v>63.437103038246022</v>
      </c>
      <c r="CZ800" s="36">
        <v>62.656858292550695</v>
      </c>
      <c r="DA800" s="36">
        <v>21.946005983710869</v>
      </c>
      <c r="DB800" s="36">
        <f ca="1"/>
        <v>70.453586947277017</v>
      </c>
      <c r="DC800" s="36">
        <f ca="1"/>
        <v>64.530545508943575</v>
      </c>
      <c r="DD800" s="36">
        <v>59.209756625853217</v>
      </c>
      <c r="DE800" s="36">
        <f ca="1"/>
        <v>69.067570423627515</v>
      </c>
      <c r="DF800" s="36">
        <v>63.604187517976527</v>
      </c>
    </row>
    <row r="801" spans="1:110" x14ac:dyDescent="0.25">
      <c r="A801" s="45">
        <v>74.400000000000006</v>
      </c>
      <c r="B801" s="47" t="b">
        <v>1</v>
      </c>
      <c r="U801" s="36"/>
      <c r="V801" s="36"/>
      <c r="W801" s="9"/>
      <c r="X801" s="8"/>
      <c r="Y801" s="8"/>
      <c r="Z801" s="8"/>
      <c r="AA801" s="8"/>
      <c r="AB801" s="8"/>
      <c r="AC801" s="8"/>
      <c r="AD801" s="8"/>
      <c r="AE801" s="8"/>
      <c r="AG801" s="36"/>
      <c r="AH801" s="36"/>
      <c r="AI801" s="9"/>
      <c r="AJ801" s="8"/>
      <c r="AK801" s="8"/>
      <c r="AL801" s="8"/>
      <c r="AM801" s="8"/>
      <c r="AN801" s="8"/>
      <c r="AO801" s="8"/>
      <c r="AP801" s="8"/>
      <c r="AQ801" s="8"/>
      <c r="AS801" s="36"/>
      <c r="AT801" s="36"/>
      <c r="AU801" s="9"/>
      <c r="AV801" s="8"/>
      <c r="AW801" s="8"/>
      <c r="AX801" s="8"/>
      <c r="AY801" s="8"/>
      <c r="AZ801" s="8"/>
      <c r="BA801" s="8"/>
      <c r="BB801" s="8"/>
      <c r="BC801" s="8"/>
      <c r="CW801" s="8">
        <v>0.27202868852459017</v>
      </c>
      <c r="CX801" s="36">
        <v>64.099999999999994</v>
      </c>
      <c r="CY801" s="36">
        <v>63.446906818925626</v>
      </c>
      <c r="CZ801" s="36">
        <v>62.666344202697047</v>
      </c>
      <c r="DA801" s="36">
        <v>21.9784754644628</v>
      </c>
      <c r="DB801" s="36">
        <f ca="1"/>
        <v>70.465332995517542</v>
      </c>
      <c r="DC801" s="36">
        <f ca="1"/>
        <v>64.539127924556709</v>
      </c>
      <c r="DD801" s="36">
        <v>59.224184812401504</v>
      </c>
      <c r="DE801" s="36">
        <f ca="1"/>
        <v>69.075627199696285</v>
      </c>
      <c r="DF801" s="36">
        <v>63.615844804265627</v>
      </c>
    </row>
    <row r="802" spans="1:110" x14ac:dyDescent="0.25">
      <c r="A802" s="45">
        <v>74.400000000000006</v>
      </c>
      <c r="B802" s="47" t="b">
        <v>1</v>
      </c>
      <c r="U802" s="36"/>
      <c r="V802" s="36"/>
      <c r="W802" s="9"/>
      <c r="X802" s="8"/>
      <c r="Y802" s="8"/>
      <c r="Z802" s="8"/>
      <c r="AA802" s="8"/>
      <c r="AB802" s="8"/>
      <c r="AC802" s="8"/>
      <c r="AD802" s="8"/>
      <c r="AE802" s="8"/>
      <c r="AG802" s="36"/>
      <c r="AH802" s="36"/>
      <c r="AI802" s="9"/>
      <c r="AJ802" s="8"/>
      <c r="AK802" s="8"/>
      <c r="AL802" s="8"/>
      <c r="AM802" s="8"/>
      <c r="AN802" s="8"/>
      <c r="AO802" s="8"/>
      <c r="AP802" s="8"/>
      <c r="AQ802" s="8"/>
      <c r="AS802" s="36"/>
      <c r="AT802" s="36"/>
      <c r="AU802" s="9"/>
      <c r="AV802" s="8"/>
      <c r="AW802" s="8"/>
      <c r="AX802" s="8"/>
      <c r="AY802" s="8"/>
      <c r="AZ802" s="8"/>
      <c r="BA802" s="8"/>
      <c r="BB802" s="8"/>
      <c r="BC802" s="8"/>
      <c r="CW802" s="8">
        <v>0.27237021857923499</v>
      </c>
      <c r="CX802" s="36">
        <v>64.099999999999994</v>
      </c>
      <c r="CY802" s="36">
        <v>63.456704480768273</v>
      </c>
      <c r="CZ802" s="36">
        <v>62.675825627170482</v>
      </c>
      <c r="DA802" s="36">
        <v>22.010960181949567</v>
      </c>
      <c r="DB802" s="36">
        <f ca="1"/>
        <v>70.477069158895347</v>
      </c>
      <c r="DC802" s="36">
        <f ca="1"/>
        <v>64.547705749121405</v>
      </c>
      <c r="DD802" s="36">
        <v>59.238603944547009</v>
      </c>
      <c r="DE802" s="36">
        <f ca="1"/>
        <v>69.083678172294825</v>
      </c>
      <c r="DF802" s="36">
        <v>63.62749476800731</v>
      </c>
    </row>
    <row r="803" spans="1:110" x14ac:dyDescent="0.25">
      <c r="A803" s="45">
        <v>73.599999999999994</v>
      </c>
      <c r="B803" s="47" t="b">
        <v>1</v>
      </c>
      <c r="U803" s="36"/>
      <c r="V803" s="36"/>
      <c r="W803" s="9"/>
      <c r="X803" s="8"/>
      <c r="Y803" s="8"/>
      <c r="Z803" s="8"/>
      <c r="AA803" s="8"/>
      <c r="AB803" s="8"/>
      <c r="AC803" s="8"/>
      <c r="AD803" s="8"/>
      <c r="AE803" s="8"/>
      <c r="AG803" s="36"/>
      <c r="AH803" s="36"/>
      <c r="AI803" s="9"/>
      <c r="AJ803" s="8"/>
      <c r="AK803" s="8"/>
      <c r="AL803" s="8"/>
      <c r="AM803" s="8"/>
      <c r="AN803" s="8"/>
      <c r="AO803" s="8"/>
      <c r="AP803" s="8"/>
      <c r="AQ803" s="8"/>
      <c r="AS803" s="36"/>
      <c r="AT803" s="36"/>
      <c r="AU803" s="9"/>
      <c r="AV803" s="8"/>
      <c r="AW803" s="8"/>
      <c r="AX803" s="8"/>
      <c r="AY803" s="8"/>
      <c r="AZ803" s="8"/>
      <c r="BA803" s="8"/>
      <c r="BB803" s="8"/>
      <c r="BC803" s="8"/>
      <c r="CW803" s="8">
        <v>0.27271174863387976</v>
      </c>
      <c r="CX803" s="36">
        <v>64.2</v>
      </c>
      <c r="CY803" s="36">
        <v>63.466496041763278</v>
      </c>
      <c r="CZ803" s="36">
        <v>62.685302580913039</v>
      </c>
      <c r="DA803" s="36">
        <v>22.043460150477969</v>
      </c>
      <c r="DB803" s="36">
        <f ca="1"/>
        <v>70.488795463795171</v>
      </c>
      <c r="DC803" s="36">
        <f ca="1"/>
        <v>64.556278996981959</v>
      </c>
      <c r="DD803" s="36">
        <v>59.25301403931465</v>
      </c>
      <c r="DE803" s="36">
        <f ca="1"/>
        <v>69.091723356471988</v>
      </c>
      <c r="DF803" s="36">
        <v>63.639137427231198</v>
      </c>
    </row>
    <row r="804" spans="1:110" x14ac:dyDescent="0.25">
      <c r="A804" s="45">
        <v>73.400000000000006</v>
      </c>
      <c r="B804" s="47" t="b">
        <v>1</v>
      </c>
      <c r="U804" s="36"/>
      <c r="V804" s="36"/>
      <c r="W804" s="9"/>
      <c r="X804" s="8"/>
      <c r="Y804" s="8"/>
      <c r="Z804" s="8"/>
      <c r="AA804" s="8"/>
      <c r="AB804" s="8"/>
      <c r="AC804" s="8"/>
      <c r="AD804" s="8"/>
      <c r="AE804" s="8"/>
      <c r="AG804" s="36"/>
      <c r="AH804" s="36"/>
      <c r="AI804" s="9"/>
      <c r="AJ804" s="8"/>
      <c r="AK804" s="8"/>
      <c r="AL804" s="8"/>
      <c r="AM804" s="8"/>
      <c r="AN804" s="8"/>
      <c r="AO804" s="8"/>
      <c r="AP804" s="8"/>
      <c r="AQ804" s="8"/>
      <c r="AS804" s="36"/>
      <c r="AT804" s="36"/>
      <c r="AU804" s="9"/>
      <c r="AV804" s="8"/>
      <c r="AW804" s="8"/>
      <c r="AX804" s="8"/>
      <c r="AY804" s="8"/>
      <c r="AZ804" s="8"/>
      <c r="BA804" s="8"/>
      <c r="BB804" s="8"/>
      <c r="BC804" s="8"/>
      <c r="CW804" s="8">
        <v>0.27305327868852458</v>
      </c>
      <c r="CX804" s="36">
        <v>64.2</v>
      </c>
      <c r="CY804" s="36">
        <v>63.476281519840583</v>
      </c>
      <c r="CZ804" s="36">
        <v>62.694775078820896</v>
      </c>
      <c r="DA804" s="36">
        <v>22.075975384374971</v>
      </c>
      <c r="DB804" s="36">
        <f ca="1"/>
        <v>70.500511936509923</v>
      </c>
      <c r="DC804" s="36">
        <f ca="1"/>
        <v>64.56484768243709</v>
      </c>
      <c r="DD804" s="36">
        <v>59.267415113676023</v>
      </c>
      <c r="DE804" s="36">
        <f ca="1"/>
        <v>69.099762767225997</v>
      </c>
      <c r="DF804" s="36">
        <v>63.650772799908665</v>
      </c>
    </row>
    <row r="805" spans="1:110" x14ac:dyDescent="0.25">
      <c r="A805" s="45">
        <v>72.8</v>
      </c>
      <c r="B805" s="47" t="b">
        <v>1</v>
      </c>
      <c r="U805" s="36"/>
      <c r="V805" s="36"/>
      <c r="W805" s="9"/>
      <c r="X805" s="8"/>
      <c r="Y805" s="8"/>
      <c r="Z805" s="8"/>
      <c r="AA805" s="8"/>
      <c r="AB805" s="8"/>
      <c r="AC805" s="8"/>
      <c r="AD805" s="8"/>
      <c r="AE805" s="8"/>
      <c r="AG805" s="36"/>
      <c r="AH805" s="36"/>
      <c r="AI805" s="9"/>
      <c r="AJ805" s="8"/>
      <c r="AK805" s="8"/>
      <c r="AL805" s="8"/>
      <c r="AM805" s="8"/>
      <c r="AN805" s="8"/>
      <c r="AO805" s="8"/>
      <c r="AP805" s="8"/>
      <c r="AQ805" s="8"/>
      <c r="AS805" s="36"/>
      <c r="AT805" s="36"/>
      <c r="AU805" s="9"/>
      <c r="AV805" s="8"/>
      <c r="AW805" s="8"/>
      <c r="AX805" s="8"/>
      <c r="AY805" s="8"/>
      <c r="AZ805" s="8"/>
      <c r="BA805" s="8"/>
      <c r="BB805" s="8"/>
      <c r="BC805" s="8"/>
      <c r="CW805" s="8">
        <v>0.2733948087431694</v>
      </c>
      <c r="CX805" s="36">
        <v>64.2</v>
      </c>
      <c r="CY805" s="36">
        <v>63.486060932871062</v>
      </c>
      <c r="CZ805" s="36">
        <v>62.704243135744299</v>
      </c>
      <c r="DA805" s="36">
        <v>22.108505897987708</v>
      </c>
      <c r="DB805" s="36">
        <f ca="1"/>
        <v>70.512218603241124</v>
      </c>
      <c r="DC805" s="36">
        <f ca="1"/>
        <v>64.57341181974013</v>
      </c>
      <c r="DD805" s="36">
        <v>59.281807184549699</v>
      </c>
      <c r="DE805" s="36">
        <f ca="1"/>
        <v>69.107796419504567</v>
      </c>
      <c r="DF805" s="36">
        <v>63.662400903953014</v>
      </c>
    </row>
    <row r="806" spans="1:110" x14ac:dyDescent="0.25">
      <c r="A806" s="45">
        <v>79</v>
      </c>
      <c r="B806" s="47" t="b">
        <v>1</v>
      </c>
      <c r="U806" s="36"/>
      <c r="V806" s="36"/>
      <c r="W806" s="9"/>
      <c r="X806" s="8"/>
      <c r="Y806" s="8"/>
      <c r="Z806" s="8"/>
      <c r="AA806" s="8"/>
      <c r="AB806" s="8"/>
      <c r="AC806" s="8"/>
      <c r="AD806" s="8"/>
      <c r="AE806" s="8"/>
      <c r="AG806" s="36"/>
      <c r="AH806" s="36"/>
      <c r="AI806" s="9"/>
      <c r="AJ806" s="8"/>
      <c r="AK806" s="8"/>
      <c r="AL806" s="8"/>
      <c r="AM806" s="8"/>
      <c r="AN806" s="8"/>
      <c r="AO806" s="8"/>
      <c r="AP806" s="8"/>
      <c r="AQ806" s="8"/>
      <c r="AS806" s="36"/>
      <c r="AT806" s="36"/>
      <c r="AU806" s="9"/>
      <c r="AV806" s="8"/>
      <c r="AW806" s="8"/>
      <c r="AX806" s="8"/>
      <c r="AY806" s="8"/>
      <c r="AZ806" s="8"/>
      <c r="BA806" s="8"/>
      <c r="BB806" s="8"/>
      <c r="BC806" s="8"/>
      <c r="CW806" s="8">
        <v>0.27373633879781423</v>
      </c>
      <c r="CX806" s="36">
        <v>64.2</v>
      </c>
      <c r="CY806" s="36">
        <v>63.495834298666807</v>
      </c>
      <c r="CZ806" s="36">
        <v>62.713706766487888</v>
      </c>
      <c r="DA806" s="36">
        <v>22.141051705683566</v>
      </c>
      <c r="DB806" s="36">
        <f ca="1"/>
        <v>70.523915490099327</v>
      </c>
      <c r="DC806" s="36">
        <f ca="1"/>
        <v>64.581971423099304</v>
      </c>
      <c r="DD806" s="36">
        <v>59.296190268801396</v>
      </c>
      <c r="DE806" s="36">
        <f ca="1"/>
        <v>69.115824328205193</v>
      </c>
      <c r="DF806" s="36">
        <v>63.674021757219776</v>
      </c>
    </row>
    <row r="807" spans="1:110" x14ac:dyDescent="0.25">
      <c r="A807" s="45">
        <v>78</v>
      </c>
      <c r="B807" s="47" t="b">
        <v>1</v>
      </c>
      <c r="U807" s="36"/>
      <c r="V807" s="36"/>
      <c r="W807" s="9"/>
      <c r="X807" s="8"/>
      <c r="Y807" s="8"/>
      <c r="Z807" s="8"/>
      <c r="AA807" s="8"/>
      <c r="AB807" s="8"/>
      <c r="AC807" s="8"/>
      <c r="AD807" s="8"/>
      <c r="AE807" s="8"/>
      <c r="AG807" s="36"/>
      <c r="AH807" s="36"/>
      <c r="AI807" s="9"/>
      <c r="AJ807" s="8"/>
      <c r="AK807" s="8"/>
      <c r="AL807" s="8"/>
      <c r="AM807" s="8"/>
      <c r="AN807" s="8"/>
      <c r="AO807" s="8"/>
      <c r="AP807" s="8"/>
      <c r="AQ807" s="8"/>
      <c r="AS807" s="36"/>
      <c r="AT807" s="36"/>
      <c r="AU807" s="9"/>
      <c r="AV807" s="8"/>
      <c r="AW807" s="8"/>
      <c r="AX807" s="8"/>
      <c r="AY807" s="8"/>
      <c r="AZ807" s="8"/>
      <c r="BA807" s="8"/>
      <c r="BB807" s="8"/>
      <c r="BC807" s="8"/>
      <c r="CW807" s="8">
        <v>0.27407786885245899</v>
      </c>
      <c r="CX807" s="36">
        <v>64.2</v>
      </c>
      <c r="CY807" s="36">
        <v>63.50560163498141</v>
      </c>
      <c r="CZ807" s="36">
        <v>62.723165985811058</v>
      </c>
      <c r="DA807" s="36">
        <v>22.173612821850213</v>
      </c>
      <c r="DB807" s="36">
        <f ca="1"/>
        <v>70.535602623104623</v>
      </c>
      <c r="DC807" s="36">
        <f ca="1"/>
        <v>64.590526506677946</v>
      </c>
      <c r="DD807" s="36">
        <v>59.310564383244284</v>
      </c>
      <c r="DE807" s="36">
        <f ca="1"/>
        <v>69.12384650817539</v>
      </c>
      <c r="DF807" s="36">
        <v>63.685635377507012</v>
      </c>
    </row>
    <row r="808" spans="1:110" x14ac:dyDescent="0.25">
      <c r="A808" s="45">
        <v>79</v>
      </c>
      <c r="B808" s="47" t="b">
        <v>1</v>
      </c>
      <c r="U808" s="36"/>
      <c r="V808" s="36"/>
      <c r="W808" s="9"/>
      <c r="X808" s="8"/>
      <c r="Y808" s="8"/>
      <c r="Z808" s="8"/>
      <c r="AA808" s="8"/>
      <c r="AB808" s="8"/>
      <c r="AC808" s="8"/>
      <c r="AD808" s="8"/>
      <c r="AE808" s="8"/>
      <c r="AG808" s="36"/>
      <c r="AH808" s="36"/>
      <c r="AI808" s="9"/>
      <c r="AJ808" s="8"/>
      <c r="AK808" s="8"/>
      <c r="AL808" s="8"/>
      <c r="AM808" s="8"/>
      <c r="AN808" s="8"/>
      <c r="AO808" s="8"/>
      <c r="AP808" s="8"/>
      <c r="AQ808" s="8"/>
      <c r="AS808" s="36"/>
      <c r="AT808" s="36"/>
      <c r="AU808" s="9"/>
      <c r="AV808" s="8"/>
      <c r="AW808" s="8"/>
      <c r="AX808" s="8"/>
      <c r="AY808" s="8"/>
      <c r="AZ808" s="8"/>
      <c r="BA808" s="8"/>
      <c r="BB808" s="8"/>
      <c r="BC808" s="8"/>
      <c r="CW808" s="8">
        <v>0.27441939890710382</v>
      </c>
      <c r="CX808" s="36">
        <v>64.2</v>
      </c>
      <c r="CY808" s="36">
        <v>63.515362959510284</v>
      </c>
      <c r="CZ808" s="36">
        <v>62.732620808427939</v>
      </c>
      <c r="DA808" s="36">
        <v>22.206189260895616</v>
      </c>
      <c r="DB808" s="36">
        <f ca="1"/>
        <v>70.547280028187046</v>
      </c>
      <c r="DC808" s="36">
        <f ca="1"/>
        <v>64.599077084594683</v>
      </c>
      <c r="DD808" s="36">
        <v>59.324929544639119</v>
      </c>
      <c r="DE808" s="36">
        <f ca="1"/>
        <v>69.131862974212922</v>
      </c>
      <c r="DF808" s="36">
        <v>63.697241782555551</v>
      </c>
    </row>
    <row r="809" spans="1:110" x14ac:dyDescent="0.25">
      <c r="A809" s="45">
        <v>72</v>
      </c>
      <c r="B809" s="47" t="b">
        <v>1</v>
      </c>
      <c r="U809" s="36"/>
      <c r="V809" s="36"/>
      <c r="W809" s="9"/>
      <c r="X809" s="8"/>
      <c r="Y809" s="8"/>
      <c r="Z809" s="8"/>
      <c r="AA809" s="8"/>
      <c r="AB809" s="8"/>
      <c r="AC809" s="8"/>
      <c r="AD809" s="8"/>
      <c r="AE809" s="8"/>
      <c r="AG809" s="36"/>
      <c r="AH809" s="36"/>
      <c r="AI809" s="9"/>
      <c r="AJ809" s="8"/>
      <c r="AK809" s="8"/>
      <c r="AL809" s="8"/>
      <c r="AM809" s="8"/>
      <c r="AN809" s="8"/>
      <c r="AO809" s="8"/>
      <c r="AP809" s="8"/>
      <c r="AQ809" s="8"/>
      <c r="AS809" s="36"/>
      <c r="AT809" s="36"/>
      <c r="AU809" s="9"/>
      <c r="AV809" s="8"/>
      <c r="AW809" s="8"/>
      <c r="AX809" s="8"/>
      <c r="AY809" s="8"/>
      <c r="AZ809" s="8"/>
      <c r="BA809" s="8"/>
      <c r="BB809" s="8"/>
      <c r="BC809" s="8"/>
      <c r="CW809" s="8">
        <v>0.27476092896174864</v>
      </c>
      <c r="CX809" s="36">
        <v>64.3</v>
      </c>
      <c r="CY809" s="36">
        <v>63.525118289890919</v>
      </c>
      <c r="CZ809" s="36">
        <v>62.74207124900785</v>
      </c>
      <c r="DA809" s="36">
        <v>22.23878103724812</v>
      </c>
      <c r="DB809" s="36">
        <f ca="1"/>
        <v>70.55894773118699</v>
      </c>
      <c r="DC809" s="36">
        <f ca="1"/>
        <v>64.607623170923731</v>
      </c>
      <c r="DD809" s="36">
        <v>59.33928576969457</v>
      </c>
      <c r="DE809" s="36">
        <f ca="1"/>
        <v>69.139873741066125</v>
      </c>
      <c r="DF809" s="36">
        <v>63.708840990049289</v>
      </c>
    </row>
    <row r="810" spans="1:110" x14ac:dyDescent="0.25">
      <c r="A810" s="45">
        <v>74</v>
      </c>
      <c r="B810" s="47" t="b">
        <v>1</v>
      </c>
      <c r="U810" s="36"/>
      <c r="V810" s="36"/>
      <c r="W810" s="9"/>
      <c r="X810" s="8"/>
      <c r="Y810" s="8"/>
      <c r="Z810" s="8"/>
      <c r="AA810" s="8"/>
      <c r="AB810" s="8"/>
      <c r="AC810" s="8"/>
      <c r="AD810" s="8"/>
      <c r="AE810" s="8"/>
      <c r="AG810" s="36"/>
      <c r="AH810" s="36"/>
      <c r="AI810" s="9"/>
      <c r="AJ810" s="8"/>
      <c r="AK810" s="8"/>
      <c r="AL810" s="8"/>
      <c r="AM810" s="8"/>
      <c r="AN810" s="8"/>
      <c r="AO810" s="8"/>
      <c r="AP810" s="8"/>
      <c r="AQ810" s="8"/>
      <c r="AS810" s="36"/>
      <c r="AT810" s="36"/>
      <c r="AU810" s="9"/>
      <c r="AV810" s="8"/>
      <c r="AW810" s="8"/>
      <c r="AX810" s="8"/>
      <c r="AY810" s="8"/>
      <c r="AZ810" s="8"/>
      <c r="BA810" s="8"/>
      <c r="BB810" s="8"/>
      <c r="BC810" s="8"/>
      <c r="CW810" s="8">
        <v>0.27510245901639346</v>
      </c>
      <c r="CX810" s="36">
        <v>64.3</v>
      </c>
      <c r="CY810" s="36">
        <v>63.534867643703201</v>
      </c>
      <c r="CZ810" s="36">
        <v>62.751517322175374</v>
      </c>
      <c r="DA810" s="36">
        <v>22.27138816535642</v>
      </c>
      <c r="DB810" s="36">
        <f ca="1"/>
        <v>70.570605757855716</v>
      </c>
      <c r="DC810" s="36">
        <f ca="1"/>
        <v>64.616164779695026</v>
      </c>
      <c r="DD810" s="36">
        <v>59.353633075067378</v>
      </c>
      <c r="DE810" s="36">
        <f ca="1"/>
        <v>69.147878823433999</v>
      </c>
      <c r="DF810" s="36">
        <v>63.72043301761542</v>
      </c>
    </row>
    <row r="811" spans="1:110" x14ac:dyDescent="0.25">
      <c r="A811" s="45">
        <v>70</v>
      </c>
      <c r="B811" s="47" t="b">
        <v>1</v>
      </c>
      <c r="U811" s="36"/>
      <c r="V811" s="36"/>
      <c r="W811" s="9"/>
      <c r="X811" s="8"/>
      <c r="Y811" s="8"/>
      <c r="Z811" s="8"/>
      <c r="AA811" s="8"/>
      <c r="AB811" s="8"/>
      <c r="AC811" s="8"/>
      <c r="AD811" s="8"/>
      <c r="AE811" s="8"/>
      <c r="AG811" s="36"/>
      <c r="AH811" s="36"/>
      <c r="AI811" s="9"/>
      <c r="AJ811" s="8"/>
      <c r="AK811" s="8"/>
      <c r="AL811" s="8"/>
      <c r="AM811" s="8"/>
      <c r="AN811" s="8"/>
      <c r="AO811" s="8"/>
      <c r="AP811" s="8"/>
      <c r="AQ811" s="8"/>
      <c r="AS811" s="36"/>
      <c r="AT811" s="36"/>
      <c r="AU811" s="9"/>
      <c r="AV811" s="8"/>
      <c r="AW811" s="8"/>
      <c r="AX811" s="8"/>
      <c r="AY811" s="8"/>
      <c r="AZ811" s="8"/>
      <c r="BA811" s="8"/>
      <c r="BB811" s="8"/>
      <c r="BC811" s="8"/>
      <c r="CW811" s="8">
        <v>0.27544398907103823</v>
      </c>
      <c r="CX811" s="36">
        <v>64.3</v>
      </c>
      <c r="CY811" s="36">
        <v>63.544611038469668</v>
      </c>
      <c r="CZ811" s="36">
        <v>62.760959042510613</v>
      </c>
      <c r="DA811" s="36">
        <v>22.304010659689645</v>
      </c>
      <c r="DB811" s="36">
        <f ca="1"/>
        <v>70.582254133855727</v>
      </c>
      <c r="DC811" s="36">
        <f ca="1"/>
        <v>64.624701924894509</v>
      </c>
      <c r="DD811" s="36">
        <v>59.367971477362616</v>
      </c>
      <c r="DE811" s="36">
        <f ca="1"/>
        <v>69.155878235966568</v>
      </c>
      <c r="DF811" s="36">
        <v>63.732017882824721</v>
      </c>
    </row>
    <row r="812" spans="1:110" x14ac:dyDescent="0.25">
      <c r="A812" s="45">
        <v>69.900000000000006</v>
      </c>
      <c r="B812" s="47" t="b">
        <v>1</v>
      </c>
      <c r="U812" s="36"/>
      <c r="V812" s="36"/>
      <c r="W812" s="9"/>
      <c r="X812" s="8"/>
      <c r="Y812" s="8"/>
      <c r="Z812" s="8"/>
      <c r="AA812" s="8"/>
      <c r="AB812" s="8"/>
      <c r="AC812" s="8"/>
      <c r="AD812" s="8"/>
      <c r="AE812" s="8"/>
      <c r="AG812" s="36"/>
      <c r="AH812" s="36"/>
      <c r="AI812" s="9"/>
      <c r="AJ812" s="8"/>
      <c r="AK812" s="8"/>
      <c r="AL812" s="8"/>
      <c r="AM812" s="8"/>
      <c r="AN812" s="8"/>
      <c r="AO812" s="8"/>
      <c r="AP812" s="8"/>
      <c r="AQ812" s="8"/>
      <c r="AS812" s="36"/>
      <c r="AT812" s="36"/>
      <c r="AU812" s="9"/>
      <c r="AV812" s="8"/>
      <c r="AW812" s="8"/>
      <c r="AX812" s="8"/>
      <c r="AY812" s="8"/>
      <c r="AZ812" s="8"/>
      <c r="BA812" s="8"/>
      <c r="BB812" s="8"/>
      <c r="BC812" s="8"/>
      <c r="CW812" s="8">
        <v>0.27578551912568305</v>
      </c>
      <c r="CX812" s="36">
        <v>64.3</v>
      </c>
      <c r="CY812" s="36">
        <v>63.554348491655809</v>
      </c>
      <c r="CZ812" s="36">
        <v>62.770396424549588</v>
      </c>
      <c r="DA812" s="36">
        <v>22.33664853473741</v>
      </c>
      <c r="DB812" s="36">
        <f ca="1"/>
        <v>70.593892884761274</v>
      </c>
      <c r="DC812" s="36">
        <f ca="1"/>
        <v>64.63323462046435</v>
      </c>
      <c r="DD812" s="36">
        <v>59.382300993133867</v>
      </c>
      <c r="DE812" s="36">
        <f ca="1"/>
        <v>69.163871993265062</v>
      </c>
      <c r="DF812" s="36">
        <v>63.743595603191849</v>
      </c>
    </row>
    <row r="813" spans="1:110" x14ac:dyDescent="0.25">
      <c r="A813" s="45">
        <v>69.8</v>
      </c>
      <c r="B813" s="47" t="b">
        <v>1</v>
      </c>
      <c r="U813" s="36"/>
      <c r="V813" s="36"/>
      <c r="W813" s="9"/>
      <c r="X813" s="8"/>
      <c r="Y813" s="8"/>
      <c r="Z813" s="8"/>
      <c r="AA813" s="8"/>
      <c r="AB813" s="8"/>
      <c r="AC813" s="8"/>
      <c r="AD813" s="8"/>
      <c r="AE813" s="8"/>
      <c r="AG813" s="36"/>
      <c r="AH813" s="36"/>
      <c r="AI813" s="9"/>
      <c r="AJ813" s="8"/>
      <c r="AK813" s="8"/>
      <c r="AL813" s="8"/>
      <c r="AM813" s="8"/>
      <c r="AN813" s="8"/>
      <c r="AO813" s="8"/>
      <c r="AP813" s="8"/>
      <c r="AQ813" s="8"/>
      <c r="AS813" s="36"/>
      <c r="AT813" s="36"/>
      <c r="AU813" s="9"/>
      <c r="AV813" s="8"/>
      <c r="AW813" s="8"/>
      <c r="AX813" s="8"/>
      <c r="AY813" s="8"/>
      <c r="AZ813" s="8"/>
      <c r="BA813" s="8"/>
      <c r="BB813" s="8"/>
      <c r="BC813" s="8"/>
      <c r="CW813" s="8">
        <v>0.27612704918032788</v>
      </c>
      <c r="CX813" s="36">
        <v>64.3</v>
      </c>
      <c r="CY813" s="36">
        <v>63.564080020670339</v>
      </c>
      <c r="CZ813" s="36">
        <v>62.779829482784095</v>
      </c>
      <c r="DA813" s="36">
        <v>22.369301805009826</v>
      </c>
      <c r="DB813" s="36">
        <f ca="1"/>
        <v>70.605522036058687</v>
      </c>
      <c r="DC813" s="36">
        <f ca="1"/>
        <v>64.641762880303105</v>
      </c>
      <c r="DD813" s="36">
        <v>59.396621638883531</v>
      </c>
      <c r="DE813" s="36">
        <f ca="1"/>
        <v>69.171860109882147</v>
      </c>
      <c r="DF813" s="36">
        <v>63.755166196175509</v>
      </c>
    </row>
    <row r="814" spans="1:110" x14ac:dyDescent="0.25">
      <c r="A814" s="45">
        <v>69.7</v>
      </c>
      <c r="B814" s="47" t="b">
        <v>1</v>
      </c>
      <c r="U814" s="36"/>
      <c r="V814" s="36"/>
      <c r="W814" s="9"/>
      <c r="X814" s="8"/>
      <c r="Y814" s="8"/>
      <c r="Z814" s="8"/>
      <c r="AA814" s="8"/>
      <c r="AB814" s="8"/>
      <c r="AC814" s="8"/>
      <c r="AD814" s="8"/>
      <c r="AE814" s="8"/>
      <c r="AG814" s="36"/>
      <c r="AH814" s="36"/>
      <c r="AI814" s="9"/>
      <c r="AJ814" s="8"/>
      <c r="AK814" s="8"/>
      <c r="AL814" s="8"/>
      <c r="AM814" s="8"/>
      <c r="AN814" s="8"/>
      <c r="AO814" s="8"/>
      <c r="AP814" s="8"/>
      <c r="AQ814" s="8"/>
      <c r="AS814" s="36"/>
      <c r="AT814" s="36"/>
      <c r="AU814" s="9"/>
      <c r="AV814" s="8"/>
      <c r="AW814" s="8"/>
      <c r="AX814" s="8"/>
      <c r="AY814" s="8"/>
      <c r="AZ814" s="8"/>
      <c r="BA814" s="8"/>
      <c r="BB814" s="8"/>
      <c r="BC814" s="8"/>
      <c r="CW814" s="8">
        <v>0.2764685792349727</v>
      </c>
      <c r="CX814" s="36">
        <v>64.3</v>
      </c>
      <c r="CY814" s="36">
        <v>63.573805642865501</v>
      </c>
      <c r="CZ814" s="36">
        <v>62.789258231662238</v>
      </c>
      <c r="DA814" s="36">
        <v>22.401970485037552</v>
      </c>
      <c r="DB814" s="36">
        <f ca="1"/>
        <v>70.617141613146899</v>
      </c>
      <c r="DC814" s="36">
        <f ca="1"/>
        <v>64.650286718265988</v>
      </c>
      <c r="DD814" s="36">
        <v>59.410933431062958</v>
      </c>
      <c r="DE814" s="36">
        <f ca="1"/>
        <v>69.179842600322203</v>
      </c>
      <c r="DF814" s="36">
        <v>63.766729679178837</v>
      </c>
    </row>
    <row r="815" spans="1:110" x14ac:dyDescent="0.25">
      <c r="A815" s="45">
        <v>69.5</v>
      </c>
      <c r="B815" s="47" t="b">
        <v>1</v>
      </c>
      <c r="U815" s="36"/>
      <c r="V815" s="36"/>
      <c r="W815" s="9"/>
      <c r="X815" s="8"/>
      <c r="Y815" s="8"/>
      <c r="Z815" s="8"/>
      <c r="AA815" s="8"/>
      <c r="AB815" s="8"/>
      <c r="AC815" s="8"/>
      <c r="AD815" s="8"/>
      <c r="AE815" s="8"/>
      <c r="AG815" s="36"/>
      <c r="AH815" s="36"/>
      <c r="AI815" s="9"/>
      <c r="AJ815" s="8"/>
      <c r="AK815" s="8"/>
      <c r="AL815" s="8"/>
      <c r="AM815" s="8"/>
      <c r="AN815" s="8"/>
      <c r="AO815" s="8"/>
      <c r="AP815" s="8"/>
      <c r="AQ815" s="8"/>
      <c r="AS815" s="36"/>
      <c r="AT815" s="36"/>
      <c r="AU815" s="9"/>
      <c r="AV815" s="8"/>
      <c r="AW815" s="8"/>
      <c r="AX815" s="8"/>
      <c r="AY815" s="8"/>
      <c r="AZ815" s="8"/>
      <c r="BA815" s="8"/>
      <c r="BB815" s="8"/>
      <c r="BC815" s="8"/>
      <c r="CW815" s="8">
        <v>0.27681010928961747</v>
      </c>
      <c r="CX815" s="36">
        <v>64.3</v>
      </c>
      <c r="CY815" s="36">
        <v>63.583525375537306</v>
      </c>
      <c r="CZ815" s="36">
        <v>62.798682685588567</v>
      </c>
      <c r="DA815" s="36">
        <v>22.434654589371807</v>
      </c>
      <c r="DB815" s="36">
        <f ca="1"/>
        <v>70.628751641337814</v>
      </c>
      <c r="DC815" s="36">
        <f ca="1"/>
        <v>64.658806148165041</v>
      </c>
      <c r="DD815" s="36">
        <v>59.425236386072726</v>
      </c>
      <c r="DE815" s="36">
        <f ca="1"/>
        <v>69.187819479041494</v>
      </c>
      <c r="DF815" s="36">
        <v>63.778286069549559</v>
      </c>
    </row>
    <row r="816" spans="1:110" x14ac:dyDescent="0.25">
      <c r="A816" s="45">
        <v>69.400000000000006</v>
      </c>
      <c r="B816" s="47" t="b">
        <v>1</v>
      </c>
      <c r="U816" s="36"/>
      <c r="V816" s="36"/>
      <c r="W816" s="9"/>
      <c r="X816" s="8"/>
      <c r="Y816" s="8"/>
      <c r="Z816" s="8"/>
      <c r="AA816" s="8"/>
      <c r="AB816" s="8"/>
      <c r="AC816" s="8"/>
      <c r="AD816" s="8"/>
      <c r="AE816" s="8"/>
      <c r="AG816" s="36"/>
      <c r="AH816" s="36"/>
      <c r="AI816" s="9"/>
      <c r="AJ816" s="8"/>
      <c r="AK816" s="8"/>
      <c r="AL816" s="8"/>
      <c r="AM816" s="8"/>
      <c r="AN816" s="8"/>
      <c r="AO816" s="8"/>
      <c r="AP816" s="8"/>
      <c r="AQ816" s="8"/>
      <c r="AS816" s="36"/>
      <c r="AT816" s="36"/>
      <c r="AU816" s="9"/>
      <c r="AV816" s="8"/>
      <c r="AW816" s="8"/>
      <c r="AX816" s="8"/>
      <c r="AY816" s="8"/>
      <c r="AZ816" s="8"/>
      <c r="BA816" s="8"/>
      <c r="BB816" s="8"/>
      <c r="BC816" s="8"/>
      <c r="CW816" s="8">
        <v>0.27715163934426229</v>
      </c>
      <c r="CX816" s="36">
        <v>64.400000000000006</v>
      </c>
      <c r="CY816" s="36">
        <v>63.593239235925857</v>
      </c>
      <c r="CZ816" s="36">
        <v>62.8081028589243</v>
      </c>
      <c r="DA816" s="36">
        <v>22.467354132584457</v>
      </c>
      <c r="DB816" s="36">
        <f ca="1"/>
        <v>70.640352145856781</v>
      </c>
      <c r="DC816" s="36">
        <f ca="1"/>
        <v>64.667321183769431</v>
      </c>
      <c r="DD816" s="36">
        <v>59.439530520262821</v>
      </c>
      <c r="DE816" s="36">
        <f ca="1"/>
        <v>69.195790760448446</v>
      </c>
      <c r="DF816" s="36">
        <v>63.7898353845803</v>
      </c>
    </row>
    <row r="817" spans="1:110" x14ac:dyDescent="0.25">
      <c r="A817" s="45">
        <v>69</v>
      </c>
      <c r="B817" s="47" t="b">
        <v>1</v>
      </c>
      <c r="U817" s="36"/>
      <c r="V817" s="36"/>
      <c r="W817" s="9"/>
      <c r="X817" s="8"/>
      <c r="Y817" s="8"/>
      <c r="Z817" s="8"/>
      <c r="AA817" s="8"/>
      <c r="AB817" s="8"/>
      <c r="AC817" s="8"/>
      <c r="AD817" s="8"/>
      <c r="AE817" s="8"/>
      <c r="AG817" s="36"/>
      <c r="AH817" s="36"/>
      <c r="AI817" s="9"/>
      <c r="AJ817" s="8"/>
      <c r="AK817" s="8"/>
      <c r="AL817" s="8"/>
      <c r="AM817" s="8"/>
      <c r="AN817" s="8"/>
      <c r="AO817" s="8"/>
      <c r="AP817" s="8"/>
      <c r="AQ817" s="8"/>
      <c r="AS817" s="36"/>
      <c r="AT817" s="36"/>
      <c r="AU817" s="9"/>
      <c r="AV817" s="8"/>
      <c r="AW817" s="8"/>
      <c r="AX817" s="8"/>
      <c r="AY817" s="8"/>
      <c r="AZ817" s="8"/>
      <c r="BA817" s="8"/>
      <c r="BB817" s="8"/>
      <c r="BC817" s="8"/>
      <c r="CW817" s="8">
        <v>0.27749316939890711</v>
      </c>
      <c r="CX817" s="36">
        <v>64.400000000000006</v>
      </c>
      <c r="CY817" s="36">
        <v>63.602947241215588</v>
      </c>
      <c r="CZ817" s="36">
        <v>62.81751876598738</v>
      </c>
      <c r="DA817" s="36">
        <v>22.500069129268002</v>
      </c>
      <c r="DB817" s="36">
        <f ca="1"/>
        <v>70.651943151842957</v>
      </c>
      <c r="DC817" s="36">
        <f ca="1"/>
        <v>64.67583183880555</v>
      </c>
      <c r="DD817" s="36">
        <v>59.453815849932894</v>
      </c>
      <c r="DE817" s="36">
        <f ca="1"/>
        <v>69.203756458903882</v>
      </c>
      <c r="DF817" s="36">
        <v>63.801377641508836</v>
      </c>
    </row>
    <row r="818" spans="1:110" x14ac:dyDescent="0.25">
      <c r="A818" s="45">
        <v>68.599999999999994</v>
      </c>
      <c r="B818" s="47" t="b">
        <v>1</v>
      </c>
      <c r="U818" s="36"/>
      <c r="V818" s="36"/>
      <c r="W818" s="9"/>
      <c r="X818" s="8"/>
      <c r="Y818" s="8"/>
      <c r="Z818" s="8"/>
      <c r="AA818" s="8"/>
      <c r="AB818" s="8"/>
      <c r="AC818" s="8"/>
      <c r="AD818" s="8"/>
      <c r="AE818" s="8"/>
      <c r="AG818" s="36"/>
      <c r="AH818" s="36"/>
      <c r="AI818" s="9"/>
      <c r="AJ818" s="8"/>
      <c r="AK818" s="8"/>
      <c r="AL818" s="8"/>
      <c r="AM818" s="8"/>
      <c r="AN818" s="8"/>
      <c r="AO818" s="8"/>
      <c r="AP818" s="8"/>
      <c r="AQ818" s="8"/>
      <c r="AS818" s="36"/>
      <c r="AT818" s="36"/>
      <c r="AU818" s="9"/>
      <c r="AV818" s="8"/>
      <c r="AW818" s="8"/>
      <c r="AX818" s="8"/>
      <c r="AY818" s="8"/>
      <c r="AZ818" s="8"/>
      <c r="BA818" s="8"/>
      <c r="BB818" s="8"/>
      <c r="BC818" s="8"/>
      <c r="CW818" s="8">
        <v>0.27783469945355194</v>
      </c>
      <c r="CX818" s="36">
        <v>64.400000000000006</v>
      </c>
      <c r="CY818" s="36">
        <v>63.612649408535539</v>
      </c>
      <c r="CZ818" s="36">
        <v>62.826930421052964</v>
      </c>
      <c r="DA818" s="36">
        <v>22.532799594035659</v>
      </c>
      <c r="DB818" s="36">
        <f ca="1"/>
        <v>70.663524684349767</v>
      </c>
      <c r="DC818" s="36">
        <f ca="1"/>
        <v>64.6843381269573</v>
      </c>
      <c r="DD818" s="36">
        <v>59.468092391332448</v>
      </c>
      <c r="DE818" s="36">
        <f ca="1"/>
        <v>69.211716588721188</v>
      </c>
      <c r="DF818" s="36">
        <v>63.812912857518334</v>
      </c>
    </row>
    <row r="819" spans="1:110" x14ac:dyDescent="0.25">
      <c r="A819" s="45">
        <v>68.7</v>
      </c>
      <c r="B819" s="47" t="b">
        <v>1</v>
      </c>
      <c r="U819" s="36"/>
      <c r="V819" s="36"/>
      <c r="W819" s="9"/>
      <c r="X819" s="8"/>
      <c r="Y819" s="8"/>
      <c r="Z819" s="8"/>
      <c r="AA819" s="8"/>
      <c r="AB819" s="8"/>
      <c r="AC819" s="8"/>
      <c r="AD819" s="8"/>
      <c r="AE819" s="8"/>
      <c r="AG819" s="36"/>
      <c r="AH819" s="36"/>
      <c r="AI819" s="9"/>
      <c r="AJ819" s="8"/>
      <c r="AK819" s="8"/>
      <c r="AL819" s="8"/>
      <c r="AM819" s="8"/>
      <c r="AN819" s="8"/>
      <c r="AO819" s="8"/>
      <c r="AP819" s="8"/>
      <c r="AQ819" s="8"/>
      <c r="AS819" s="36"/>
      <c r="AT819" s="36"/>
      <c r="AU819" s="9"/>
      <c r="AV819" s="8"/>
      <c r="AW819" s="8"/>
      <c r="AX819" s="8"/>
      <c r="AY819" s="8"/>
      <c r="AZ819" s="8"/>
      <c r="BA819" s="8"/>
      <c r="BB819" s="8"/>
      <c r="BC819" s="8"/>
      <c r="CW819" s="8">
        <v>0.2781762295081967</v>
      </c>
      <c r="CX819" s="36">
        <v>64.400000000000006</v>
      </c>
      <c r="CY819" s="36">
        <v>63.622345754959653</v>
      </c>
      <c r="CZ819" s="36">
        <v>62.836337838353415</v>
      </c>
      <c r="DA819" s="36">
        <v>22.565545541521381</v>
      </c>
      <c r="DB819" s="36">
        <f ca="1"/>
        <v>70.675096768345313</v>
      </c>
      <c r="DC819" s="36">
        <f ca="1"/>
        <v>64.692840061866292</v>
      </c>
      <c r="DD819" s="36">
        <v>59.482360160661059</v>
      </c>
      <c r="DE819" s="36">
        <f ca="1"/>
        <v>69.219671164166598</v>
      </c>
      <c r="DF819" s="36">
        <v>63.824441049737615</v>
      </c>
    </row>
    <row r="820" spans="1:110" x14ac:dyDescent="0.25">
      <c r="A820" s="45">
        <v>68.599999999999994</v>
      </c>
      <c r="B820" s="47" t="b">
        <v>1</v>
      </c>
      <c r="U820" s="36"/>
      <c r="V820" s="36"/>
      <c r="W820" s="9"/>
      <c r="X820" s="8"/>
      <c r="Y820" s="8"/>
      <c r="Z820" s="8"/>
      <c r="AA820" s="8"/>
      <c r="AB820" s="8"/>
      <c r="AC820" s="8"/>
      <c r="AD820" s="8"/>
      <c r="AE820" s="8"/>
      <c r="AG820" s="36"/>
      <c r="AH820" s="36"/>
      <c r="AI820" s="9"/>
      <c r="AJ820" s="8"/>
      <c r="AK820" s="8"/>
      <c r="AL820" s="8"/>
      <c r="AM820" s="8"/>
      <c r="AN820" s="8"/>
      <c r="AO820" s="8"/>
      <c r="AP820" s="8"/>
      <c r="AQ820" s="8"/>
      <c r="AS820" s="36"/>
      <c r="AT820" s="36"/>
      <c r="AU820" s="9"/>
      <c r="AV820" s="8"/>
      <c r="AW820" s="8"/>
      <c r="AX820" s="8"/>
      <c r="AY820" s="8"/>
      <c r="AZ820" s="8"/>
      <c r="BA820" s="8"/>
      <c r="BB820" s="8"/>
      <c r="BC820" s="8"/>
      <c r="CW820" s="8">
        <v>0.27851775956284153</v>
      </c>
      <c r="CX820" s="36">
        <v>64.400000000000006</v>
      </c>
      <c r="CY820" s="36">
        <v>63.632036297507035</v>
      </c>
      <c r="CZ820" s="36">
        <v>62.845741032078614</v>
      </c>
      <c r="DA820" s="36">
        <v>22.598306986379907</v>
      </c>
      <c r="DB820" s="36">
        <f ca="1"/>
        <v>70.686659428712787</v>
      </c>
      <c r="DC820" s="36">
        <f ca="1"/>
        <v>64.701337657132044</v>
      </c>
      <c r="DD820" s="36">
        <v>59.496619174068627</v>
      </c>
      <c r="DE820" s="36">
        <f ca="1"/>
        <v>69.227620199459423</v>
      </c>
      <c r="DF820" s="36">
        <v>63.835962235241411</v>
      </c>
    </row>
    <row r="821" spans="1:110" x14ac:dyDescent="0.25">
      <c r="A821" s="45">
        <v>68.8</v>
      </c>
      <c r="B821" s="47" t="b">
        <v>1</v>
      </c>
      <c r="U821" s="36"/>
      <c r="V821" s="36"/>
      <c r="W821" s="9"/>
      <c r="X821" s="8"/>
      <c r="Y821" s="8"/>
      <c r="Z821" s="8"/>
      <c r="AA821" s="8"/>
      <c r="AB821" s="8"/>
      <c r="AC821" s="8"/>
      <c r="AD821" s="8"/>
      <c r="AE821" s="8"/>
      <c r="AG821" s="36"/>
      <c r="AH821" s="36"/>
      <c r="AI821" s="9"/>
      <c r="AJ821" s="8"/>
      <c r="AK821" s="8"/>
      <c r="AL821" s="8"/>
      <c r="AM821" s="8"/>
      <c r="AN821" s="8"/>
      <c r="AO821" s="8"/>
      <c r="AP821" s="8"/>
      <c r="AQ821" s="8"/>
      <c r="AS821" s="36"/>
      <c r="AT821" s="36"/>
      <c r="AU821" s="9"/>
      <c r="AV821" s="8"/>
      <c r="AW821" s="8"/>
      <c r="AX821" s="8"/>
      <c r="AY821" s="8"/>
      <c r="AZ821" s="8"/>
      <c r="BA821" s="8"/>
      <c r="BB821" s="8"/>
      <c r="BC821" s="8"/>
      <c r="CW821" s="8">
        <v>0.27885928961748635</v>
      </c>
      <c r="CX821" s="36">
        <v>64.400000000000006</v>
      </c>
      <c r="CY821" s="36">
        <v>63.641721053142213</v>
      </c>
      <c r="CZ821" s="36">
        <v>62.855140016376239</v>
      </c>
      <c r="DA821" s="36">
        <v>22.631083943286765</v>
      </c>
      <c r="DB821" s="36">
        <f ca="1"/>
        <v>70.69821269025087</v>
      </c>
      <c r="DC821" s="36">
        <f ca="1"/>
        <v>64.709830926312165</v>
      </c>
      <c r="DD821" s="36">
        <v>59.510869447655523</v>
      </c>
      <c r="DE821" s="36">
        <f ca="1"/>
        <v>69.235563708772204</v>
      </c>
      <c r="DF821" s="36">
        <v>63.847476431050588</v>
      </c>
    </row>
    <row r="822" spans="1:110" x14ac:dyDescent="0.25">
      <c r="A822" s="45">
        <v>73.5</v>
      </c>
      <c r="B822" s="47" t="b">
        <v>1</v>
      </c>
      <c r="U822" s="36"/>
      <c r="V822" s="36"/>
      <c r="W822" s="9"/>
      <c r="X822" s="8"/>
      <c r="Y822" s="8"/>
      <c r="Z822" s="8"/>
      <c r="AA822" s="8"/>
      <c r="AB822" s="8"/>
      <c r="AC822" s="8"/>
      <c r="AD822" s="8"/>
      <c r="AE822" s="8"/>
      <c r="AG822" s="36"/>
      <c r="AH822" s="36"/>
      <c r="AI822" s="9"/>
      <c r="AJ822" s="8"/>
      <c r="AK822" s="8"/>
      <c r="AL822" s="8"/>
      <c r="AM822" s="8"/>
      <c r="AN822" s="8"/>
      <c r="AO822" s="8"/>
      <c r="AP822" s="8"/>
      <c r="AQ822" s="8"/>
      <c r="AS822" s="36"/>
      <c r="AT822" s="36"/>
      <c r="AU822" s="9"/>
      <c r="AV822" s="8"/>
      <c r="AW822" s="8"/>
      <c r="AX822" s="8"/>
      <c r="AY822" s="8"/>
      <c r="AZ822" s="8"/>
      <c r="BA822" s="8"/>
      <c r="BB822" s="8"/>
      <c r="BC822" s="8"/>
      <c r="CW822" s="8">
        <v>0.27920081967213117</v>
      </c>
      <c r="CX822" s="36">
        <v>64.400000000000006</v>
      </c>
      <c r="CY822" s="36">
        <v>63.651400038775407</v>
      </c>
      <c r="CZ822" s="36">
        <v>62.864534805351674</v>
      </c>
      <c r="DA822" s="36">
        <v>22.663876426938348</v>
      </c>
      <c r="DB822" s="36">
        <f ca="1"/>
        <v>70.709756577674156</v>
      </c>
      <c r="DC822" s="36">
        <f ca="1"/>
        <v>64.718319882922628</v>
      </c>
      <c r="DD822" s="36">
        <v>59.525110997472844</v>
      </c>
      <c r="DE822" s="36">
        <f ca="1"/>
        <v>69.243501706231044</v>
      </c>
      <c r="DF822" s="36">
        <v>63.858983654132444</v>
      </c>
    </row>
    <row r="823" spans="1:110" x14ac:dyDescent="0.25">
      <c r="A823" s="45">
        <v>73.3</v>
      </c>
      <c r="B823" s="47" t="b">
        <v>1</v>
      </c>
      <c r="U823" s="36"/>
      <c r="V823" s="36"/>
      <c r="W823" s="9"/>
      <c r="X823" s="8"/>
      <c r="Y823" s="8"/>
      <c r="Z823" s="8"/>
      <c r="AA823" s="8"/>
      <c r="AB823" s="8"/>
      <c r="AC823" s="8"/>
      <c r="AD823" s="8"/>
      <c r="AE823" s="8"/>
      <c r="AG823" s="36"/>
      <c r="AH823" s="36"/>
      <c r="AI823" s="9"/>
      <c r="AJ823" s="8"/>
      <c r="AK823" s="8"/>
      <c r="AL823" s="8"/>
      <c r="AM823" s="8"/>
      <c r="AN823" s="8"/>
      <c r="AO823" s="8"/>
      <c r="AP823" s="8"/>
      <c r="AQ823" s="8"/>
      <c r="AS823" s="36"/>
      <c r="AT823" s="36"/>
      <c r="AU823" s="9"/>
      <c r="AV823" s="8"/>
      <c r="AW823" s="8"/>
      <c r="AX823" s="8"/>
      <c r="AY823" s="8"/>
      <c r="AZ823" s="8"/>
      <c r="BA823" s="8"/>
      <c r="BB823" s="8"/>
      <c r="BC823" s="8"/>
      <c r="CW823" s="8">
        <v>0.27954234972677594</v>
      </c>
      <c r="CX823" s="36">
        <v>64.400000000000006</v>
      </c>
      <c r="CY823" s="36">
        <v>63.661073271262815</v>
      </c>
      <c r="CZ823" s="36">
        <v>62.87392541306869</v>
      </c>
      <c r="DA823" s="36">
        <v>22.696684452051954</v>
      </c>
      <c r="DB823" s="36">
        <f ca="1"/>
        <v>70.721291115613568</v>
      </c>
      <c r="DC823" s="36">
        <f ca="1"/>
        <v>64.726804540437911</v>
      </c>
      <c r="DD823" s="36">
        <v>59.539343839522623</v>
      </c>
      <c r="DE823" s="36">
        <f ca="1"/>
        <v>69.251434205915686</v>
      </c>
      <c r="DF823" s="36">
        <v>63.870483921400918</v>
      </c>
    </row>
    <row r="824" spans="1:110" x14ac:dyDescent="0.25">
      <c r="A824" s="45">
        <v>73</v>
      </c>
      <c r="B824" s="47" t="b">
        <v>1</v>
      </c>
      <c r="U824" s="36"/>
      <c r="V824" s="36"/>
      <c r="W824" s="9"/>
      <c r="X824" s="8"/>
      <c r="Y824" s="8"/>
      <c r="Z824" s="8"/>
      <c r="AA824" s="8"/>
      <c r="AB824" s="8"/>
      <c r="AC824" s="8"/>
      <c r="AD824" s="8"/>
      <c r="AE824" s="8"/>
      <c r="AG824" s="36"/>
      <c r="AH824" s="36"/>
      <c r="AI824" s="9"/>
      <c r="AJ824" s="8"/>
      <c r="AK824" s="8"/>
      <c r="AL824" s="8"/>
      <c r="AM824" s="8"/>
      <c r="AN824" s="8"/>
      <c r="AO824" s="8"/>
      <c r="AP824" s="8"/>
      <c r="AQ824" s="8"/>
      <c r="AS824" s="36"/>
      <c r="AT824" s="36"/>
      <c r="AU824" s="9"/>
      <c r="AV824" s="8"/>
      <c r="AW824" s="8"/>
      <c r="AX824" s="8"/>
      <c r="AY824" s="8"/>
      <c r="AZ824" s="8"/>
      <c r="BA824" s="8"/>
      <c r="BB824" s="8"/>
      <c r="BC824" s="8"/>
      <c r="CW824" s="8">
        <v>0.27988387978142076</v>
      </c>
      <c r="CX824" s="36">
        <v>64.5</v>
      </c>
      <c r="CY824" s="36">
        <v>63.670740767406841</v>
      </c>
      <c r="CZ824" s="36">
        <v>62.883311853549152</v>
      </c>
      <c r="DA824" s="36">
        <v>22.729508033365821</v>
      </c>
      <c r="DB824" s="36">
        <f ca="1"/>
        <v>70.732816328616735</v>
      </c>
      <c r="DC824" s="36">
        <f ca="1"/>
        <v>64.735284912291249</v>
      </c>
      <c r="DD824" s="36">
        <v>59.553567989758037</v>
      </c>
      <c r="DE824" s="36">
        <f ca="1"/>
        <v>69.259361221859891</v>
      </c>
      <c r="DF824" s="36">
        <v>63.88197724971684</v>
      </c>
    </row>
    <row r="825" spans="1:110" x14ac:dyDescent="0.25">
      <c r="A825" s="45">
        <v>73</v>
      </c>
      <c r="B825" s="47" t="b">
        <v>1</v>
      </c>
      <c r="U825" s="36"/>
      <c r="V825" s="36"/>
      <c r="W825" s="9"/>
      <c r="X825" s="8"/>
      <c r="Y825" s="8"/>
      <c r="Z825" s="8"/>
      <c r="AA825" s="8"/>
      <c r="AB825" s="8"/>
      <c r="AC825" s="8"/>
      <c r="AD825" s="8"/>
      <c r="AE825" s="8"/>
      <c r="AG825" s="36"/>
      <c r="AH825" s="36"/>
      <c r="AI825" s="9"/>
      <c r="AJ825" s="8"/>
      <c r="AK825" s="8"/>
      <c r="AL825" s="8"/>
      <c r="AM825" s="8"/>
      <c r="AN825" s="8"/>
      <c r="AO825" s="8"/>
      <c r="AP825" s="8"/>
      <c r="AQ825" s="8"/>
      <c r="AS825" s="36"/>
      <c r="AT825" s="36"/>
      <c r="AU825" s="9"/>
      <c r="AV825" s="8"/>
      <c r="AW825" s="8"/>
      <c r="AX825" s="8"/>
      <c r="AY825" s="8"/>
      <c r="AZ825" s="8"/>
      <c r="BA825" s="8"/>
      <c r="BB825" s="8"/>
      <c r="BC825" s="8"/>
      <c r="CW825" s="8">
        <v>0.28022540983606559</v>
      </c>
      <c r="CX825" s="36">
        <v>64.5</v>
      </c>
      <c r="CY825" s="36">
        <v>63.680402543956397</v>
      </c>
      <c r="CZ825" s="36">
        <v>62.892694140773713</v>
      </c>
      <c r="DA825" s="36">
        <v>22.762347185639161</v>
      </c>
      <c r="DB825" s="36">
        <f ca="1"/>
        <v>70.744332241148413</v>
      </c>
      <c r="DC825" s="36">
        <f ca="1"/>
        <v>64.743761011874767</v>
      </c>
      <c r="DD825" s="36">
        <v>59.56778346408359</v>
      </c>
      <c r="DE825" s="36">
        <f ca="1"/>
        <v>69.267282768051544</v>
      </c>
      <c r="DF825" s="36">
        <v>63.893463655888198</v>
      </c>
    </row>
    <row r="826" spans="1:110" x14ac:dyDescent="0.25">
      <c r="A826" s="45">
        <v>72</v>
      </c>
      <c r="B826" s="47" t="b">
        <v>1</v>
      </c>
      <c r="U826" s="36"/>
      <c r="V826" s="36"/>
      <c r="W826" s="9"/>
      <c r="X826" s="8"/>
      <c r="Y826" s="8"/>
      <c r="Z826" s="8"/>
      <c r="AA826" s="8"/>
      <c r="AB826" s="8"/>
      <c r="AC826" s="8"/>
      <c r="AD826" s="8"/>
      <c r="AE826" s="8"/>
      <c r="AG826" s="36"/>
      <c r="AH826" s="36"/>
      <c r="AI826" s="9"/>
      <c r="AJ826" s="8"/>
      <c r="AK826" s="8"/>
      <c r="AL826" s="8"/>
      <c r="AM826" s="8"/>
      <c r="AN826" s="8"/>
      <c r="AO826" s="8"/>
      <c r="AP826" s="8"/>
      <c r="AQ826" s="8"/>
      <c r="AS826" s="36"/>
      <c r="AT826" s="36"/>
      <c r="AU826" s="9"/>
      <c r="AV826" s="8"/>
      <c r="AW826" s="8"/>
      <c r="AX826" s="8"/>
      <c r="AY826" s="8"/>
      <c r="AZ826" s="8"/>
      <c r="BA826" s="8"/>
      <c r="BB826" s="8"/>
      <c r="BC826" s="8"/>
      <c r="CW826" s="8">
        <v>0.28056693989071041</v>
      </c>
      <c r="CX826" s="36">
        <v>64.5</v>
      </c>
      <c r="CY826" s="36">
        <v>63.69005861760715</v>
      </c>
      <c r="CZ826" s="36">
        <v>62.902072288681552</v>
      </c>
      <c r="DA826" s="36">
        <v>22.795201923652183</v>
      </c>
      <c r="DB826" s="36">
        <f ca="1"/>
        <v>70.755838877590875</v>
      </c>
      <c r="DC826" s="36">
        <f ca="1"/>
        <v>64.752232852539763</v>
      </c>
      <c r="DD826" s="36">
        <v>59.581990278355363</v>
      </c>
      <c r="DE826" s="36">
        <f ca="1"/>
        <v>69.275198858432944</v>
      </c>
      <c r="DF826" s="36">
        <v>63.904943156670349</v>
      </c>
    </row>
    <row r="827" spans="1:110" x14ac:dyDescent="0.25">
      <c r="A827" s="45">
        <v>72</v>
      </c>
      <c r="B827" s="47" t="b">
        <v>1</v>
      </c>
      <c r="U827" s="36"/>
      <c r="V827" s="36"/>
      <c r="W827" s="9"/>
      <c r="X827" s="8"/>
      <c r="Y827" s="8"/>
      <c r="Z827" s="8"/>
      <c r="AA827" s="8"/>
      <c r="AB827" s="8"/>
      <c r="AC827" s="8"/>
      <c r="AD827" s="8"/>
      <c r="AE827" s="8"/>
      <c r="AG827" s="36"/>
      <c r="AH827" s="36"/>
      <c r="AI827" s="9"/>
      <c r="AJ827" s="8"/>
      <c r="AK827" s="8"/>
      <c r="AL827" s="8"/>
      <c r="AM827" s="8"/>
      <c r="AN827" s="8"/>
      <c r="AO827" s="8"/>
      <c r="AP827" s="8"/>
      <c r="AQ827" s="8"/>
      <c r="AS827" s="36"/>
      <c r="AT827" s="36"/>
      <c r="AU827" s="9"/>
      <c r="AV827" s="8"/>
      <c r="AW827" s="8"/>
      <c r="AX827" s="8"/>
      <c r="AY827" s="8"/>
      <c r="AZ827" s="8"/>
      <c r="BA827" s="8"/>
      <c r="BB827" s="8"/>
      <c r="BC827" s="8"/>
      <c r="CW827" s="8">
        <v>0.28090846994535518</v>
      </c>
      <c r="CX827" s="36">
        <v>64.5</v>
      </c>
      <c r="CY827" s="36">
        <v>63.699709005001743</v>
      </c>
      <c r="CZ827" s="36">
        <v>62.911446311171005</v>
      </c>
      <c r="DA827" s="36">
        <v>22.828072262206142</v>
      </c>
      <c r="DB827" s="36">
        <f ca="1"/>
        <v>70.767336262244328</v>
      </c>
      <c r="DC827" s="36">
        <f ca="1"/>
        <v>64.760700447596861</v>
      </c>
      <c r="DD827" s="36">
        <v>59.596188448381191</v>
      </c>
      <c r="DE827" s="36">
        <f ca="1"/>
        <v>69.283109506900914</v>
      </c>
      <c r="DF827" s="36">
        <v>63.916415768766299</v>
      </c>
    </row>
    <row r="828" spans="1:110" x14ac:dyDescent="0.25">
      <c r="A828" s="45">
        <v>71.400000000000006</v>
      </c>
      <c r="B828" s="47" t="b">
        <v>1</v>
      </c>
      <c r="U828" s="36"/>
      <c r="V828" s="36"/>
      <c r="W828" s="9"/>
      <c r="X828" s="8"/>
      <c r="Y828" s="8"/>
      <c r="Z828" s="8"/>
      <c r="AA828" s="8"/>
      <c r="AB828" s="8"/>
      <c r="AC828" s="8"/>
      <c r="AD828" s="8"/>
      <c r="AE828" s="8"/>
      <c r="AG828" s="36"/>
      <c r="AH828" s="36"/>
      <c r="AI828" s="9"/>
      <c r="AJ828" s="8"/>
      <c r="AK828" s="8"/>
      <c r="AL828" s="8"/>
      <c r="AM828" s="8"/>
      <c r="AN828" s="8"/>
      <c r="AO828" s="8"/>
      <c r="AP828" s="8"/>
      <c r="AQ828" s="8"/>
      <c r="AS828" s="36"/>
      <c r="AT828" s="36"/>
      <c r="AU828" s="9"/>
      <c r="AV828" s="8"/>
      <c r="AW828" s="8"/>
      <c r="AX828" s="8"/>
      <c r="AY828" s="8"/>
      <c r="AZ828" s="8"/>
      <c r="BA828" s="8"/>
      <c r="BB828" s="8"/>
      <c r="BC828" s="8"/>
      <c r="CW828" s="8">
        <v>0.28125</v>
      </c>
      <c r="CX828" s="36">
        <v>64.5</v>
      </c>
      <c r="CY828" s="36">
        <v>63.709353722730135</v>
      </c>
      <c r="CZ828" s="36">
        <v>62.920816222099354</v>
      </c>
      <c r="DA828" s="36">
        <v>22.860958216123429</v>
      </c>
      <c r="DB828" s="36">
        <f ca="1"/>
        <v>70.778824419327279</v>
      </c>
      <c r="DC828" s="36">
        <f ca="1"/>
        <v>64.769163810316229</v>
      </c>
      <c r="DD828" s="36">
        <v>59.610377989920863</v>
      </c>
      <c r="DE828" s="36">
        <f ca="1"/>
        <v>69.291014727307143</v>
      </c>
      <c r="DF828" s="36">
        <v>63.927881508826914</v>
      </c>
    </row>
    <row r="829" spans="1:110" x14ac:dyDescent="0.25">
      <c r="A829" s="45">
        <v>71.7</v>
      </c>
      <c r="B829" s="47" t="b">
        <v>1</v>
      </c>
      <c r="U829" s="36"/>
      <c r="V829" s="36"/>
      <c r="W829" s="9"/>
      <c r="X829" s="8"/>
      <c r="Y829" s="8"/>
      <c r="Z829" s="8"/>
      <c r="AA829" s="8"/>
      <c r="AB829" s="8"/>
      <c r="AC829" s="8"/>
      <c r="AD829" s="8"/>
      <c r="AE829" s="8"/>
      <c r="AG829" s="36"/>
      <c r="AH829" s="36"/>
      <c r="AI829" s="9"/>
      <c r="AJ829" s="8"/>
      <c r="AK829" s="8"/>
      <c r="AL829" s="8"/>
      <c r="AM829" s="8"/>
      <c r="AN829" s="8"/>
      <c r="AO829" s="8"/>
      <c r="AP829" s="8"/>
      <c r="AQ829" s="8"/>
      <c r="AS829" s="36"/>
      <c r="AT829" s="36"/>
      <c r="AU829" s="9"/>
      <c r="AV829" s="8"/>
      <c r="AW829" s="8"/>
      <c r="AX829" s="8"/>
      <c r="AY829" s="8"/>
      <c r="AZ829" s="8"/>
      <c r="BA829" s="8"/>
      <c r="BB829" s="8"/>
      <c r="BC829" s="8"/>
      <c r="CW829" s="8">
        <v>0.28159153005464482</v>
      </c>
      <c r="CX829" s="36">
        <v>64.599999999999994</v>
      </c>
      <c r="CY829" s="36">
        <v>63.718992787329782</v>
      </c>
      <c r="CZ829" s="36">
        <v>62.930182035283352</v>
      </c>
      <c r="DA829" s="36">
        <v>22.893859800247533</v>
      </c>
      <c r="DB829" s="36">
        <f ca="1"/>
        <v>70.790303372976936</v>
      </c>
      <c r="DC829" s="36">
        <f ca="1"/>
        <v>64.777622953927761</v>
      </c>
      <c r="DD829" s="36">
        <v>59.624558918686361</v>
      </c>
      <c r="DE829" s="36">
        <f ca="1"/>
        <v>69.298914533458316</v>
      </c>
      <c r="DF829" s="36">
        <v>63.939340393451175</v>
      </c>
    </row>
    <row r="830" spans="1:110" x14ac:dyDescent="0.25">
      <c r="A830" s="45">
        <v>71.2</v>
      </c>
      <c r="B830" s="47" t="b">
        <v>1</v>
      </c>
      <c r="U830" s="36"/>
      <c r="V830" s="36"/>
      <c r="W830" s="9"/>
      <c r="X830" s="8"/>
      <c r="Y830" s="8"/>
      <c r="Z830" s="8"/>
      <c r="AA830" s="8"/>
      <c r="AB830" s="8"/>
      <c r="AC830" s="8"/>
      <c r="AD830" s="8"/>
      <c r="AE830" s="8"/>
      <c r="AG830" s="36"/>
      <c r="AH830" s="36"/>
      <c r="AI830" s="9"/>
      <c r="AJ830" s="8"/>
      <c r="AK830" s="8"/>
      <c r="AL830" s="8"/>
      <c r="AM830" s="8"/>
      <c r="AN830" s="8"/>
      <c r="AO830" s="8"/>
      <c r="AP830" s="8"/>
      <c r="AQ830" s="8"/>
      <c r="AS830" s="36"/>
      <c r="AT830" s="36"/>
      <c r="AU830" s="9"/>
      <c r="AV830" s="8"/>
      <c r="AW830" s="8"/>
      <c r="AX830" s="8"/>
      <c r="AY830" s="8"/>
      <c r="AZ830" s="8"/>
      <c r="BA830" s="8"/>
      <c r="BB830" s="8"/>
      <c r="BC830" s="8"/>
      <c r="CW830" s="8">
        <v>0.28193306010928959</v>
      </c>
      <c r="CX830" s="36">
        <v>64.599999999999994</v>
      </c>
      <c r="CY830" s="36">
        <v>63.728626215285914</v>
      </c>
      <c r="CZ830" s="36">
        <v>62.939543764499362</v>
      </c>
      <c r="DA830" s="36">
        <v>22.926777029443137</v>
      </c>
      <c r="DB830" s="36">
        <f ca="1"/>
        <v>70.801773147249634</v>
      </c>
      <c r="DC830" s="36">
        <f ca="1"/>
        <v>64.786077891621275</v>
      </c>
      <c r="DD830" s="36">
        <v>59.638731250342019</v>
      </c>
      <c r="DE830" s="36">
        <f ca="1"/>
        <v>69.30680893911638</v>
      </c>
      <c r="DF830" s="36">
        <v>63.950792439186401</v>
      </c>
    </row>
    <row r="831" spans="1:110" x14ac:dyDescent="0.25">
      <c r="A831" s="45">
        <v>75</v>
      </c>
      <c r="B831" s="47" t="b">
        <v>1</v>
      </c>
      <c r="U831" s="36"/>
      <c r="V831" s="36"/>
      <c r="W831" s="9"/>
      <c r="X831" s="8"/>
      <c r="Y831" s="8"/>
      <c r="Z831" s="8"/>
      <c r="AA831" s="8"/>
      <c r="AB831" s="8"/>
      <c r="AC831" s="8"/>
      <c r="AD831" s="8"/>
      <c r="AE831" s="8"/>
      <c r="AG831" s="36"/>
      <c r="AH831" s="36"/>
      <c r="AI831" s="9"/>
      <c r="AJ831" s="8"/>
      <c r="AK831" s="8"/>
      <c r="AL831" s="8"/>
      <c r="AM831" s="8"/>
      <c r="AN831" s="8"/>
      <c r="AO831" s="8"/>
      <c r="AP831" s="8"/>
      <c r="AQ831" s="8"/>
      <c r="AS831" s="36"/>
      <c r="AT831" s="36"/>
      <c r="AU831" s="9"/>
      <c r="AV831" s="8"/>
      <c r="AW831" s="8"/>
      <c r="AX831" s="8"/>
      <c r="AY831" s="8"/>
      <c r="AZ831" s="8"/>
      <c r="BA831" s="8"/>
      <c r="BB831" s="8"/>
      <c r="BC831" s="8"/>
      <c r="CW831" s="8">
        <v>0.28227459016393441</v>
      </c>
      <c r="CX831" s="36">
        <v>64.599999999999994</v>
      </c>
      <c r="CY831" s="36">
        <v>63.738254023031836</v>
      </c>
      <c r="CZ831" s="36">
        <v>62.948901423483413</v>
      </c>
      <c r="DA831" s="36">
        <v>22.959709918596143</v>
      </c>
      <c r="DB831" s="36">
        <f ca="1"/>
        <v>70.813233766121186</v>
      </c>
      <c r="DC831" s="36">
        <f ca="1"/>
        <v>64.794528636546758</v>
      </c>
      <c r="DD831" s="36">
        <v>59.652895000504763</v>
      </c>
      <c r="DE831" s="36">
        <f ca="1"/>
        <v>69.314697957998703</v>
      </c>
      <c r="DF831" s="36">
        <v>63.962237662528523</v>
      </c>
    </row>
    <row r="832" spans="1:110" x14ac:dyDescent="0.25">
      <c r="A832" s="45">
        <v>71</v>
      </c>
      <c r="B832" s="47" t="b">
        <v>1</v>
      </c>
      <c r="U832" s="36"/>
      <c r="V832" s="36"/>
      <c r="W832" s="9"/>
      <c r="X832" s="8"/>
      <c r="Y832" s="8"/>
      <c r="Z832" s="8"/>
      <c r="AA832" s="8"/>
      <c r="AB832" s="8"/>
      <c r="AC832" s="8"/>
      <c r="AD832" s="8"/>
      <c r="AE832" s="8"/>
      <c r="AG832" s="36"/>
      <c r="AH832" s="36"/>
      <c r="AI832" s="9"/>
      <c r="AJ832" s="8"/>
      <c r="AK832" s="8"/>
      <c r="AL832" s="8"/>
      <c r="AM832" s="8"/>
      <c r="AN832" s="8"/>
      <c r="AO832" s="8"/>
      <c r="AP832" s="8"/>
      <c r="AQ832" s="8"/>
      <c r="AS832" s="36"/>
      <c r="AT832" s="36"/>
      <c r="AU832" s="9"/>
      <c r="AV832" s="8"/>
      <c r="AW832" s="8"/>
      <c r="AX832" s="8"/>
      <c r="AY832" s="8"/>
      <c r="AZ832" s="8"/>
      <c r="BA832" s="8"/>
      <c r="BB832" s="8"/>
      <c r="BC832" s="8"/>
      <c r="CW832" s="8">
        <v>0.28261612021857924</v>
      </c>
      <c r="CX832" s="36">
        <v>64.599999999999994</v>
      </c>
      <c r="CY832" s="36">
        <v>63.747876226949096</v>
      </c>
      <c r="CZ832" s="36">
        <v>62.95825502593155</v>
      </c>
      <c r="DA832" s="36">
        <v>22.992658482613688</v>
      </c>
      <c r="DB832" s="36">
        <f ca="1"/>
        <v>70.824685253487218</v>
      </c>
      <c r="DC832" s="36">
        <f ca="1"/>
        <v>64.802975201814462</v>
      </c>
      <c r="DD832" s="36">
        <v>59.667050184744284</v>
      </c>
      <c r="DE832" s="36">
        <f ca="1"/>
        <v>69.322581603778318</v>
      </c>
      <c r="DF832" s="36">
        <v>63.973676079922235</v>
      </c>
    </row>
    <row r="833" spans="1:110" x14ac:dyDescent="0.25">
      <c r="A833" s="45">
        <v>70</v>
      </c>
      <c r="B833" s="47" t="b">
        <v>1</v>
      </c>
      <c r="U833" s="36"/>
      <c r="V833" s="36"/>
      <c r="W833" s="9"/>
      <c r="X833" s="8"/>
      <c r="Y833" s="8"/>
      <c r="Z833" s="8"/>
      <c r="AA833" s="8"/>
      <c r="AB833" s="8"/>
      <c r="AC833" s="8"/>
      <c r="AD833" s="8"/>
      <c r="AE833" s="8"/>
      <c r="AG833" s="36"/>
      <c r="AH833" s="36"/>
      <c r="AI833" s="9"/>
      <c r="AJ833" s="8"/>
      <c r="AK833" s="8"/>
      <c r="AL833" s="8"/>
      <c r="AM833" s="8"/>
      <c r="AN833" s="8"/>
      <c r="AO833" s="8"/>
      <c r="AP833" s="8"/>
      <c r="AQ833" s="8"/>
      <c r="AS833" s="36"/>
      <c r="AT833" s="36"/>
      <c r="AU833" s="9"/>
      <c r="AV833" s="8"/>
      <c r="AW833" s="8"/>
      <c r="AX833" s="8"/>
      <c r="AY833" s="8"/>
      <c r="AZ833" s="8"/>
      <c r="BA833" s="8"/>
      <c r="BB833" s="8"/>
      <c r="BC833" s="8"/>
      <c r="CW833" s="8">
        <v>0.28295765027322406</v>
      </c>
      <c r="CX833" s="36">
        <v>64.599999999999994</v>
      </c>
      <c r="CY833" s="36">
        <v>63.757492843367793</v>
      </c>
      <c r="CZ833" s="36">
        <v>62.967604585499842</v>
      </c>
      <c r="DA833" s="36">
        <v>23.025622736424207</v>
      </c>
      <c r="DB833" s="36">
        <f ca="1"/>
        <v>70.836127633163713</v>
      </c>
      <c r="DC833" s="36">
        <f ca="1"/>
        <v>64.811417600495176</v>
      </c>
      <c r="DD833" s="36">
        <v>59.681196818583246</v>
      </c>
      <c r="DE833" s="36">
        <f ca="1"/>
        <v>69.3304598900841</v>
      </c>
      <c r="DF833" s="36">
        <v>63.985107707761351</v>
      </c>
    </row>
    <row r="834" spans="1:110" x14ac:dyDescent="0.25">
      <c r="A834" s="45">
        <v>69.900000000000006</v>
      </c>
      <c r="B834" s="47" t="b">
        <v>1</v>
      </c>
      <c r="U834" s="36"/>
      <c r="V834" s="36"/>
      <c r="W834" s="9"/>
      <c r="X834" s="8"/>
      <c r="Y834" s="8"/>
      <c r="Z834" s="8"/>
      <c r="AA834" s="8"/>
      <c r="AB834" s="8"/>
      <c r="AC834" s="8"/>
      <c r="AD834" s="8"/>
      <c r="AE834" s="8"/>
      <c r="AG834" s="36"/>
      <c r="AH834" s="36"/>
      <c r="AI834" s="9"/>
      <c r="AJ834" s="8"/>
      <c r="AK834" s="8"/>
      <c r="AL834" s="8"/>
      <c r="AM834" s="8"/>
      <c r="AN834" s="8"/>
      <c r="AO834" s="8"/>
      <c r="AP834" s="8"/>
      <c r="AQ834" s="8"/>
      <c r="AS834" s="36"/>
      <c r="AT834" s="36"/>
      <c r="AU834" s="9"/>
      <c r="AV834" s="8"/>
      <c r="AW834" s="8"/>
      <c r="AX834" s="8"/>
      <c r="AY834" s="8"/>
      <c r="AZ834" s="8"/>
      <c r="BA834" s="8"/>
      <c r="BB834" s="8"/>
      <c r="BC834" s="8"/>
      <c r="CW834" s="8">
        <v>0.28329918032786883</v>
      </c>
      <c r="CX834" s="36">
        <v>64.599999999999994</v>
      </c>
      <c r="CY834" s="36">
        <v>63.767103888566837</v>
      </c>
      <c r="CZ834" s="36">
        <v>62.97695011580489</v>
      </c>
      <c r="DA834" s="36">
        <v>23.058602694977484</v>
      </c>
      <c r="DB834" s="36">
        <f ca="1"/>
        <v>70.847560928887191</v>
      </c>
      <c r="DC834" s="36">
        <f ca="1"/>
        <v>64.819855845620438</v>
      </c>
      <c r="DD834" s="36">
        <v>59.695334917497505</v>
      </c>
      <c r="DE834" s="36">
        <f ca="1"/>
        <v>69.338332830501017</v>
      </c>
      <c r="DF834" s="36">
        <v>63.996532562388936</v>
      </c>
    </row>
    <row r="835" spans="1:110" x14ac:dyDescent="0.25">
      <c r="A835" s="45">
        <v>73</v>
      </c>
      <c r="B835" s="47" t="b">
        <v>1</v>
      </c>
      <c r="U835" s="36"/>
      <c r="V835" s="36"/>
      <c r="W835" s="9"/>
      <c r="X835" s="8"/>
      <c r="Y835" s="8"/>
      <c r="Z835" s="8"/>
      <c r="AA835" s="8"/>
      <c r="AB835" s="8"/>
      <c r="AC835" s="8"/>
      <c r="AD835" s="8"/>
      <c r="AE835" s="8"/>
      <c r="AG835" s="36"/>
      <c r="AH835" s="36"/>
      <c r="AI835" s="9"/>
      <c r="AJ835" s="8"/>
      <c r="AK835" s="8"/>
      <c r="AL835" s="8"/>
      <c r="AM835" s="8"/>
      <c r="AN835" s="8"/>
      <c r="AO835" s="8"/>
      <c r="AP835" s="8"/>
      <c r="AQ835" s="8"/>
      <c r="AS835" s="36"/>
      <c r="AT835" s="36"/>
      <c r="AU835" s="9"/>
      <c r="AV835" s="8"/>
      <c r="AW835" s="8"/>
      <c r="AX835" s="8"/>
      <c r="AY835" s="8"/>
      <c r="AZ835" s="8"/>
      <c r="BA835" s="8"/>
      <c r="BB835" s="8"/>
      <c r="BC835" s="8"/>
      <c r="CW835" s="8">
        <v>0.28364071038251365</v>
      </c>
      <c r="CX835" s="36">
        <v>64.599999999999994</v>
      </c>
      <c r="CY835" s="36">
        <v>63.776709378774143</v>
      </c>
      <c r="CZ835" s="36">
        <v>62.986291630423729</v>
      </c>
      <c r="DA835" s="36">
        <v>23.091598373244683</v>
      </c>
      <c r="DB835" s="36">
        <f ca="1"/>
        <v>70.858985164315271</v>
      </c>
      <c r="DC835" s="36">
        <f ca="1"/>
        <v>64.828289950182608</v>
      </c>
      <c r="DD835" s="36">
        <v>59.709464496916276</v>
      </c>
      <c r="DE835" s="36">
        <f ca="1"/>
        <v>69.346200438570321</v>
      </c>
      <c r="DF835" s="36">
        <v>64.007950660097578</v>
      </c>
    </row>
    <row r="836" spans="1:110" x14ac:dyDescent="0.25">
      <c r="A836" s="45">
        <v>68.900000000000006</v>
      </c>
      <c r="B836" s="47" t="b">
        <v>1</v>
      </c>
      <c r="U836" s="36"/>
      <c r="V836" s="36"/>
      <c r="W836" s="9"/>
      <c r="X836" s="8"/>
      <c r="Y836" s="8"/>
      <c r="Z836" s="8"/>
      <c r="AA836" s="8"/>
      <c r="AB836" s="8"/>
      <c r="AC836" s="8"/>
      <c r="AD836" s="8"/>
      <c r="AE836" s="8"/>
      <c r="AG836" s="36"/>
      <c r="AH836" s="36"/>
      <c r="AI836" s="9"/>
      <c r="AJ836" s="8"/>
      <c r="AK836" s="8"/>
      <c r="AL836" s="8"/>
      <c r="AM836" s="8"/>
      <c r="AN836" s="8"/>
      <c r="AO836" s="8"/>
      <c r="AP836" s="8"/>
      <c r="AQ836" s="8"/>
      <c r="AS836" s="36"/>
      <c r="AT836" s="36"/>
      <c r="AU836" s="9"/>
      <c r="AV836" s="8"/>
      <c r="AW836" s="8"/>
      <c r="AX836" s="8"/>
      <c r="AY836" s="8"/>
      <c r="AZ836" s="8"/>
      <c r="BA836" s="8"/>
      <c r="BB836" s="8"/>
      <c r="BC836" s="8"/>
      <c r="CW836" s="8">
        <v>0.28398224043715847</v>
      </c>
      <c r="CX836" s="36">
        <v>64.7</v>
      </c>
      <c r="CY836" s="36">
        <v>63.786309330166922</v>
      </c>
      <c r="CZ836" s="36">
        <v>62.995629142894181</v>
      </c>
      <c r="DA836" s="36">
        <v>23.124609786218386</v>
      </c>
      <c r="DB836" s="36">
        <f ca="1"/>
        <v>70.870400363026903</v>
      </c>
      <c r="DC836" s="36">
        <f ca="1"/>
        <v>64.836719927135206</v>
      </c>
      <c r="DD836" s="36">
        <v>59.723585572222341</v>
      </c>
      <c r="DE836" s="36">
        <f ca="1"/>
        <v>69.354062727789724</v>
      </c>
      <c r="DF836" s="36">
        <v>64.019362017129609</v>
      </c>
    </row>
    <row r="837" spans="1:110" x14ac:dyDescent="0.25">
      <c r="A837" s="45">
        <v>69</v>
      </c>
      <c r="B837" s="47" t="b">
        <v>1</v>
      </c>
      <c r="U837" s="36"/>
      <c r="V837" s="36"/>
      <c r="W837" s="9"/>
      <c r="X837" s="8"/>
      <c r="Y837" s="8"/>
      <c r="Z837" s="8"/>
      <c r="AA837" s="8"/>
      <c r="AB837" s="8"/>
      <c r="AC837" s="8"/>
      <c r="AD837" s="8"/>
      <c r="AE837" s="8"/>
      <c r="AG837" s="36"/>
      <c r="AH837" s="36"/>
      <c r="AI837" s="9"/>
      <c r="AJ837" s="8"/>
      <c r="AK837" s="8"/>
      <c r="AL837" s="8"/>
      <c r="AM837" s="8"/>
      <c r="AN837" s="8"/>
      <c r="AO837" s="8"/>
      <c r="AP837" s="8"/>
      <c r="AQ837" s="8"/>
      <c r="AS837" s="36"/>
      <c r="AT837" s="36"/>
      <c r="AU837" s="9"/>
      <c r="AV837" s="8"/>
      <c r="AW837" s="8"/>
      <c r="AX837" s="8"/>
      <c r="AY837" s="8"/>
      <c r="AZ837" s="8"/>
      <c r="BA837" s="8"/>
      <c r="BB837" s="8"/>
      <c r="BC837" s="8"/>
      <c r="CW837" s="8">
        <v>0.2843237704918033</v>
      </c>
      <c r="CX837" s="36">
        <v>64.7</v>
      </c>
      <c r="CY837" s="36">
        <v>63.795903758871916</v>
      </c>
      <c r="CZ837" s="36">
        <v>63.004962666714903</v>
      </c>
      <c r="DA837" s="36">
        <v>23.157636948912614</v>
      </c>
      <c r="DB837" s="36">
        <f ca="1"/>
        <v>70.881806548522817</v>
      </c>
      <c r="DC837" s="36">
        <f ca="1"/>
        <v>64.845145789392987</v>
      </c>
      <c r="DD837" s="36">
        <v>59.737698158752252</v>
      </c>
      <c r="DE837" s="36">
        <f ca="1"/>
        <v>69.361919711613638</v>
      </c>
      <c r="DF837" s="36">
        <v>64.030766649677361</v>
      </c>
    </row>
    <row r="838" spans="1:110" x14ac:dyDescent="0.25">
      <c r="A838" s="45">
        <v>58.2</v>
      </c>
      <c r="B838" s="47" t="b">
        <v>1</v>
      </c>
      <c r="U838" s="36"/>
      <c r="V838" s="36"/>
      <c r="W838" s="9"/>
      <c r="X838" s="8"/>
      <c r="Y838" s="8"/>
      <c r="Z838" s="8"/>
      <c r="AA838" s="8"/>
      <c r="AB838" s="8"/>
      <c r="AC838" s="8"/>
      <c r="AD838" s="8"/>
      <c r="AE838" s="8"/>
      <c r="AG838" s="36"/>
      <c r="AH838" s="36"/>
      <c r="AI838" s="9"/>
      <c r="AJ838" s="8"/>
      <c r="AK838" s="8"/>
      <c r="AL838" s="8"/>
      <c r="AM838" s="8"/>
      <c r="AN838" s="8"/>
      <c r="AO838" s="8"/>
      <c r="AP838" s="8"/>
      <c r="AQ838" s="8"/>
      <c r="AS838" s="36"/>
      <c r="AT838" s="36"/>
      <c r="AU838" s="9"/>
      <c r="AV838" s="8"/>
      <c r="AW838" s="8"/>
      <c r="AX838" s="8"/>
      <c r="AY838" s="8"/>
      <c r="AZ838" s="8"/>
      <c r="BA838" s="8"/>
      <c r="BB838" s="8"/>
      <c r="BC838" s="8"/>
      <c r="CW838" s="8">
        <v>0.28466530054644806</v>
      </c>
      <c r="CX838" s="36">
        <v>64.7</v>
      </c>
      <c r="CY838" s="36">
        <v>63.805492680965614</v>
      </c>
      <c r="CZ838" s="36">
        <v>63.014292215345797</v>
      </c>
      <c r="DA838" s="36">
        <v>23.190679876362896</v>
      </c>
      <c r="DB838" s="36">
        <f ca="1"/>
        <v>70.8932037442259</v>
      </c>
      <c r="DC838" s="36">
        <f ca="1"/>
        <v>64.853567549832192</v>
      </c>
      <c r="DD838" s="36">
        <v>59.751802271796507</v>
      </c>
      <c r="DE838" s="36">
        <f ca="1"/>
        <v>69.369771403453356</v>
      </c>
      <c r="DF838" s="36">
        <v>64.04216457388334</v>
      </c>
    </row>
    <row r="839" spans="1:110" x14ac:dyDescent="0.25">
      <c r="A839" s="45">
        <v>57.9</v>
      </c>
      <c r="B839" s="47" t="b">
        <v>1</v>
      </c>
      <c r="U839" s="36"/>
      <c r="V839" s="36"/>
      <c r="W839" s="9"/>
      <c r="X839" s="8"/>
      <c r="Y839" s="8"/>
      <c r="Z839" s="8"/>
      <c r="AA839" s="8"/>
      <c r="AB839" s="8"/>
      <c r="AC839" s="8"/>
      <c r="AD839" s="8"/>
      <c r="AE839" s="8"/>
      <c r="AG839" s="36"/>
      <c r="AH839" s="36"/>
      <c r="AI839" s="9"/>
      <c r="AJ839" s="8"/>
      <c r="AK839" s="8"/>
      <c r="AL839" s="8"/>
      <c r="AM839" s="8"/>
      <c r="AN839" s="8"/>
      <c r="AO839" s="8"/>
      <c r="AP839" s="8"/>
      <c r="AQ839" s="8"/>
      <c r="AS839" s="36"/>
      <c r="AT839" s="36"/>
      <c r="AU839" s="9"/>
      <c r="AV839" s="8"/>
      <c r="AW839" s="8"/>
      <c r="AX839" s="8"/>
      <c r="AY839" s="8"/>
      <c r="AZ839" s="8"/>
      <c r="BA839" s="8"/>
      <c r="BB839" s="8"/>
      <c r="BC839" s="8"/>
      <c r="CW839" s="8">
        <v>0.28500683060109289</v>
      </c>
      <c r="CX839" s="36">
        <v>64.7</v>
      </c>
      <c r="CY839" s="36">
        <v>63.815076112474557</v>
      </c>
      <c r="CZ839" s="36">
        <v>63.023617802207987</v>
      </c>
      <c r="DA839" s="36">
        <v>23.223738583626314</v>
      </c>
      <c r="DB839" s="36">
        <f ca="1"/>
        <v>70.904591973481516</v>
      </c>
      <c r="DC839" s="36">
        <f ca="1"/>
        <v>64.861985221290723</v>
      </c>
      <c r="DD839" s="36">
        <v>59.765897926599777</v>
      </c>
      <c r="DE839" s="36">
        <f ca="1"/>
        <v>69.377617816677287</v>
      </c>
      <c r="DF839" s="36">
        <v>64.053555805840517</v>
      </c>
    </row>
    <row r="840" spans="1:110" x14ac:dyDescent="0.25">
      <c r="A840" s="45">
        <v>57.4</v>
      </c>
      <c r="B840" s="47" t="b">
        <v>1</v>
      </c>
      <c r="U840" s="36"/>
      <c r="V840" s="36"/>
      <c r="W840" s="9"/>
      <c r="X840" s="8"/>
      <c r="Y840" s="8"/>
      <c r="Z840" s="8"/>
      <c r="AA840" s="8"/>
      <c r="AB840" s="8"/>
      <c r="AC840" s="8"/>
      <c r="AD840" s="8"/>
      <c r="AE840" s="8"/>
      <c r="AG840" s="36"/>
      <c r="AH840" s="36"/>
      <c r="AI840" s="9"/>
      <c r="AJ840" s="8"/>
      <c r="AK840" s="8"/>
      <c r="AL840" s="8"/>
      <c r="AM840" s="8"/>
      <c r="AN840" s="8"/>
      <c r="AO840" s="8"/>
      <c r="AP840" s="8"/>
      <c r="AQ840" s="8"/>
      <c r="AS840" s="36"/>
      <c r="AT840" s="36"/>
      <c r="AU840" s="9"/>
      <c r="AV840" s="8"/>
      <c r="AW840" s="8"/>
      <c r="AX840" s="8"/>
      <c r="AY840" s="8"/>
      <c r="AZ840" s="8"/>
      <c r="BA840" s="8"/>
      <c r="BB840" s="8"/>
      <c r="BC840" s="8"/>
      <c r="CW840" s="8">
        <v>0.28534836065573771</v>
      </c>
      <c r="CX840" s="36">
        <v>64.7</v>
      </c>
      <c r="CY840" s="36">
        <v>63.824654069375512</v>
      </c>
      <c r="CZ840" s="36">
        <v>63.032939440684181</v>
      </c>
      <c r="DA840" s="36">
        <v>23.25681308578152</v>
      </c>
      <c r="DB840" s="36">
        <f ca="1"/>
        <v>70.915971259557963</v>
      </c>
      <c r="DC840" s="36">
        <f ca="1"/>
        <v>64.870398816568326</v>
      </c>
      <c r="DD840" s="36">
        <v>59.779985138361063</v>
      </c>
      <c r="DE840" s="36">
        <f ca="1"/>
        <v>69.38545896461109</v>
      </c>
      <c r="DF840" s="36">
        <v>64.064940361592477</v>
      </c>
    </row>
    <row r="841" spans="1:110" x14ac:dyDescent="0.25">
      <c r="A841" s="45">
        <v>56.7</v>
      </c>
      <c r="B841" s="47" t="b">
        <v>1</v>
      </c>
      <c r="U841" s="36"/>
      <c r="V841" s="36"/>
      <c r="W841" s="9"/>
      <c r="X841" s="8"/>
      <c r="Y841" s="8"/>
      <c r="Z841" s="8"/>
      <c r="AA841" s="8"/>
      <c r="AB841" s="8"/>
      <c r="AC841" s="8"/>
      <c r="AD841" s="8"/>
      <c r="AE841" s="8"/>
      <c r="AG841" s="36"/>
      <c r="AH841" s="36"/>
      <c r="AI841" s="9"/>
      <c r="AJ841" s="8"/>
      <c r="AK841" s="8"/>
      <c r="AL841" s="8"/>
      <c r="AM841" s="8"/>
      <c r="AN841" s="8"/>
      <c r="AO841" s="8"/>
      <c r="AP841" s="8"/>
      <c r="AQ841" s="8"/>
      <c r="AS841" s="36"/>
      <c r="AT841" s="36"/>
      <c r="AU841" s="9"/>
      <c r="AV841" s="8"/>
      <c r="AW841" s="8"/>
      <c r="AX841" s="8"/>
      <c r="AY841" s="8"/>
      <c r="AZ841" s="8"/>
      <c r="BA841" s="8"/>
      <c r="BB841" s="8"/>
      <c r="BC841" s="8"/>
      <c r="CW841" s="8">
        <v>0.28568989071038253</v>
      </c>
      <c r="CX841" s="36">
        <v>64.7</v>
      </c>
      <c r="CY841" s="36">
        <v>63.834226567595749</v>
      </c>
      <c r="CZ841" s="36">
        <v>63.042257144118658</v>
      </c>
      <c r="DA841" s="36">
        <v>23.289903397928811</v>
      </c>
      <c r="DB841" s="36">
        <f ca="1"/>
        <v>70.927341625646719</v>
      </c>
      <c r="DC841" s="36">
        <f ca="1"/>
        <v>64.878808348426716</v>
      </c>
      <c r="DD841" s="36">
        <v>59.794063922233903</v>
      </c>
      <c r="DE841" s="36">
        <f ca="1"/>
        <v>69.393294860537921</v>
      </c>
      <c r="DF841" s="36">
        <v>64.076318257133735</v>
      </c>
    </row>
    <row r="842" spans="1:110" x14ac:dyDescent="0.25">
      <c r="A842" s="45">
        <v>56.2</v>
      </c>
      <c r="B842" s="47" t="b">
        <v>1</v>
      </c>
      <c r="U842" s="36"/>
      <c r="V842" s="36"/>
      <c r="W842" s="9"/>
      <c r="X842" s="8"/>
      <c r="Y842" s="8"/>
      <c r="Z842" s="8"/>
      <c r="AA842" s="8"/>
      <c r="AB842" s="8"/>
      <c r="AC842" s="8"/>
      <c r="AD842" s="8"/>
      <c r="AE842" s="8"/>
      <c r="AG842" s="36"/>
      <c r="AH842" s="36"/>
      <c r="AI842" s="9"/>
      <c r="AJ842" s="8"/>
      <c r="AK842" s="8"/>
      <c r="AL842" s="8"/>
      <c r="AM842" s="8"/>
      <c r="AN842" s="8"/>
      <c r="AO842" s="8"/>
      <c r="AP842" s="8"/>
      <c r="AQ842" s="8"/>
      <c r="AS842" s="36"/>
      <c r="AT842" s="36"/>
      <c r="AU842" s="9"/>
      <c r="AV842" s="8"/>
      <c r="AW842" s="8"/>
      <c r="AX842" s="8"/>
      <c r="AY842" s="8"/>
      <c r="AZ842" s="8"/>
      <c r="BA842" s="8"/>
      <c r="BB842" s="8"/>
      <c r="BC842" s="8"/>
      <c r="CW842" s="8">
        <v>0.2860314207650273</v>
      </c>
      <c r="CX842" s="36">
        <v>64.7</v>
      </c>
      <c r="CY842" s="36">
        <v>63.843793623013255</v>
      </c>
      <c r="CZ842" s="36">
        <v>63.051570925817721</v>
      </c>
      <c r="DA842" s="36">
        <v>23.323009535190106</v>
      </c>
      <c r="DB842" s="36">
        <f ca="1"/>
        <v>70.938703094862916</v>
      </c>
      <c r="DC842" s="36">
        <f ca="1"/>
        <v>64.887213829589896</v>
      </c>
      <c r="DD842" s="36">
        <v>59.808134293326546</v>
      </c>
      <c r="DE842" s="36">
        <f ca="1"/>
        <v>69.401125517698659</v>
      </c>
      <c r="DF842" s="36">
        <v>64.087689508409866</v>
      </c>
    </row>
    <row r="843" spans="1:110" x14ac:dyDescent="0.25">
      <c r="A843" s="45">
        <v>56.1</v>
      </c>
      <c r="B843" s="47" t="b">
        <v>1</v>
      </c>
      <c r="U843" s="36"/>
      <c r="V843" s="36"/>
      <c r="W843" s="9"/>
      <c r="X843" s="8"/>
      <c r="Y843" s="8"/>
      <c r="Z843" s="8"/>
      <c r="AA843" s="8"/>
      <c r="AB843" s="8"/>
      <c r="AC843" s="8"/>
      <c r="AD843" s="8"/>
      <c r="AE843" s="8"/>
      <c r="AG843" s="36"/>
      <c r="AH843" s="36"/>
      <c r="AI843" s="9"/>
      <c r="AJ843" s="8"/>
      <c r="AK843" s="8"/>
      <c r="AL843" s="8"/>
      <c r="AM843" s="8"/>
      <c r="AN843" s="8"/>
      <c r="AO843" s="8"/>
      <c r="AP843" s="8"/>
      <c r="AQ843" s="8"/>
      <c r="AS843" s="36"/>
      <c r="AT843" s="36"/>
      <c r="AU843" s="9"/>
      <c r="AV843" s="8"/>
      <c r="AW843" s="8"/>
      <c r="AX843" s="8"/>
      <c r="AY843" s="8"/>
      <c r="AZ843" s="8"/>
      <c r="BA843" s="8"/>
      <c r="BB843" s="8"/>
      <c r="BC843" s="8"/>
      <c r="CW843" s="8">
        <v>0.28637295081967212</v>
      </c>
      <c r="CX843" s="36">
        <v>64.7</v>
      </c>
      <c r="CY843" s="36">
        <v>63.85335525145701</v>
      </c>
      <c r="CZ843" s="36">
        <v>63.060880799049578</v>
      </c>
      <c r="DA843" s="36">
        <v>23.356131512709084</v>
      </c>
      <c r="DB843" s="36">
        <f ca="1"/>
        <v>70.95005569024562</v>
      </c>
      <c r="DC843" s="36">
        <f ca="1"/>
        <v>64.895615272744209</v>
      </c>
      <c r="DD843" s="36">
        <v>59.822196266702178</v>
      </c>
      <c r="DE843" s="36">
        <f ca="1"/>
        <v>69.408950949292048</v>
      </c>
      <c r="DF843" s="36">
        <v>64.099054131317814</v>
      </c>
    </row>
    <row r="844" spans="1:110" x14ac:dyDescent="0.25">
      <c r="A844" s="45">
        <v>55.7</v>
      </c>
      <c r="B844" s="47" t="b">
        <v>1</v>
      </c>
      <c r="U844" s="36"/>
      <c r="V844" s="36"/>
      <c r="W844" s="9"/>
      <c r="X844" s="8"/>
      <c r="Y844" s="8"/>
      <c r="Z844" s="8"/>
      <c r="AA844" s="8"/>
      <c r="AB844" s="8"/>
      <c r="AC844" s="8"/>
      <c r="AD844" s="8"/>
      <c r="AE844" s="8"/>
      <c r="AG844" s="36"/>
      <c r="AH844" s="36"/>
      <c r="AI844" s="9"/>
      <c r="AJ844" s="8"/>
      <c r="AK844" s="8"/>
      <c r="AL844" s="8"/>
      <c r="AM844" s="8"/>
      <c r="AN844" s="8"/>
      <c r="AO844" s="8"/>
      <c r="AP844" s="8"/>
      <c r="AQ844" s="8"/>
      <c r="AS844" s="36"/>
      <c r="AT844" s="36"/>
      <c r="AU844" s="9"/>
      <c r="AV844" s="8"/>
      <c r="AW844" s="8"/>
      <c r="AX844" s="8"/>
      <c r="AY844" s="8"/>
      <c r="AZ844" s="8"/>
      <c r="BA844" s="8"/>
      <c r="BB844" s="8"/>
      <c r="BC844" s="8"/>
      <c r="CW844" s="8">
        <v>0.28671448087431695</v>
      </c>
      <c r="CX844" s="36">
        <v>64.7</v>
      </c>
      <c r="CY844" s="36">
        <v>63.862911468707182</v>
      </c>
      <c r="CZ844" s="36">
        <v>63.070186777044832</v>
      </c>
      <c r="DA844" s="36">
        <v>23.389269345651108</v>
      </c>
      <c r="DB844" s="36">
        <f ca="1"/>
        <v>70.961399434758235</v>
      </c>
      <c r="DC844" s="36">
        <f ca="1"/>
        <v>64.904012690538579</v>
      </c>
      <c r="DD844" s="36">
        <v>59.836249857379087</v>
      </c>
      <c r="DE844" s="36">
        <f ca="1"/>
        <v>69.416771168474881</v>
      </c>
      <c r="DF844" s="36">
        <v>64.110412141706007</v>
      </c>
    </row>
    <row r="845" spans="1:110" x14ac:dyDescent="0.25">
      <c r="A845" s="45">
        <v>55.4</v>
      </c>
      <c r="B845" s="47" t="b">
        <v>1</v>
      </c>
      <c r="U845" s="36"/>
      <c r="V845" s="36"/>
      <c r="W845" s="9"/>
      <c r="X845" s="8"/>
      <c r="Y845" s="8"/>
      <c r="Z845" s="8"/>
      <c r="AA845" s="8"/>
      <c r="AB845" s="8"/>
      <c r="AC845" s="8"/>
      <c r="AD845" s="8"/>
      <c r="AE845" s="8"/>
      <c r="AG845" s="36"/>
      <c r="AH845" s="36"/>
      <c r="AI845" s="9"/>
      <c r="AJ845" s="8"/>
      <c r="AK845" s="8"/>
      <c r="AL845" s="8"/>
      <c r="AM845" s="8"/>
      <c r="AN845" s="8"/>
      <c r="AO845" s="8"/>
      <c r="AP845" s="8"/>
      <c r="AQ845" s="8"/>
      <c r="AS845" s="36"/>
      <c r="AT845" s="36"/>
      <c r="AU845" s="9"/>
      <c r="AV845" s="8"/>
      <c r="AW845" s="8"/>
      <c r="AX845" s="8"/>
      <c r="AY845" s="8"/>
      <c r="AZ845" s="8"/>
      <c r="BA845" s="8"/>
      <c r="BB845" s="8"/>
      <c r="BC845" s="8"/>
      <c r="CW845" s="8">
        <v>0.28705601092896177</v>
      </c>
      <c r="CX845" s="36">
        <v>64.7</v>
      </c>
      <c r="CY845" s="36">
        <v>63.872462290495378</v>
      </c>
      <c r="CZ845" s="36">
        <v>63.079488872996407</v>
      </c>
      <c r="DA845" s="36">
        <v>23.422423049203392</v>
      </c>
      <c r="DB845" s="36">
        <f ca="1"/>
        <v>70.972734351288864</v>
      </c>
      <c r="DC845" s="36">
        <f ca="1"/>
        <v>64.912406095584728</v>
      </c>
      <c r="DD845" s="36">
        <v>59.850295080330824</v>
      </c>
      <c r="DE845" s="36">
        <f ca="1"/>
        <v>69.424586188362269</v>
      </c>
      <c r="DF845" s="36">
        <v>64.12176355537467</v>
      </c>
    </row>
    <row r="846" spans="1:110" x14ac:dyDescent="0.25">
      <c r="A846" s="45">
        <v>55</v>
      </c>
      <c r="B846" s="47" t="b">
        <v>1</v>
      </c>
      <c r="U846" s="36"/>
      <c r="V846" s="36"/>
      <c r="W846" s="9"/>
      <c r="X846" s="8"/>
      <c r="Y846" s="8"/>
      <c r="Z846" s="8"/>
      <c r="AA846" s="8"/>
      <c r="AB846" s="8"/>
      <c r="AC846" s="8"/>
      <c r="AD846" s="8"/>
      <c r="AE846" s="8"/>
      <c r="AG846" s="36"/>
      <c r="AH846" s="36"/>
      <c r="AI846" s="9"/>
      <c r="AJ846" s="8"/>
      <c r="AK846" s="8"/>
      <c r="AL846" s="8"/>
      <c r="AM846" s="8"/>
      <c r="AN846" s="8"/>
      <c r="AO846" s="8"/>
      <c r="AP846" s="8"/>
      <c r="AQ846" s="8"/>
      <c r="AS846" s="36"/>
      <c r="AT846" s="36"/>
      <c r="AU846" s="9"/>
      <c r="AV846" s="8"/>
      <c r="AW846" s="8"/>
      <c r="AX846" s="8"/>
      <c r="AY846" s="8"/>
      <c r="AZ846" s="8"/>
      <c r="BA846" s="8"/>
      <c r="BB846" s="8"/>
      <c r="BC846" s="8"/>
      <c r="CW846" s="8">
        <v>0.28739754098360654</v>
      </c>
      <c r="CX846" s="36">
        <v>64.8</v>
      </c>
      <c r="CY846" s="36">
        <v>63.882007732504874</v>
      </c>
      <c r="CZ846" s="36">
        <v>63.088787100059989</v>
      </c>
      <c r="DA846" s="36">
        <v>23.455592638574945</v>
      </c>
      <c r="DB846" s="36">
        <f ca="1"/>
        <v>70.984060462650632</v>
      </c>
      <c r="DC846" s="36">
        <f ca="1"/>
        <v>64.920795500457245</v>
      </c>
      <c r="DD846" s="36">
        <v>59.864331950486431</v>
      </c>
      <c r="DE846" s="36">
        <f ca="1"/>
        <v>69.432396022027788</v>
      </c>
      <c r="DF846" s="36">
        <v>64.133108388076025</v>
      </c>
    </row>
    <row r="847" spans="1:110" x14ac:dyDescent="0.25">
      <c r="A847" s="45">
        <v>54.8</v>
      </c>
      <c r="B847" s="47" t="b">
        <v>1</v>
      </c>
      <c r="U847" s="36"/>
      <c r="V847" s="36"/>
      <c r="W847" s="9"/>
      <c r="X847" s="8"/>
      <c r="Y847" s="8"/>
      <c r="Z847" s="8"/>
      <c r="AA847" s="8"/>
      <c r="AB847" s="8"/>
      <c r="AC847" s="8"/>
      <c r="AD847" s="8"/>
      <c r="AE847" s="8"/>
      <c r="AG847" s="36"/>
      <c r="AH847" s="36"/>
      <c r="AI847" s="9"/>
      <c r="AJ847" s="8"/>
      <c r="AK847" s="8"/>
      <c r="AL847" s="8"/>
      <c r="AM847" s="8"/>
      <c r="AN847" s="8"/>
      <c r="AO847" s="8"/>
      <c r="AP847" s="8"/>
      <c r="AQ847" s="8"/>
      <c r="AS847" s="36"/>
      <c r="AT847" s="36"/>
      <c r="AU847" s="9"/>
      <c r="AV847" s="8"/>
      <c r="AW847" s="8"/>
      <c r="AX847" s="8"/>
      <c r="AY847" s="8"/>
      <c r="AZ847" s="8"/>
      <c r="BA847" s="8"/>
      <c r="BB847" s="8"/>
      <c r="BC847" s="8"/>
      <c r="CW847" s="8">
        <v>0.28773907103825136</v>
      </c>
      <c r="CX847" s="36">
        <v>64.8</v>
      </c>
      <c r="CY847" s="36">
        <v>63.891547810370859</v>
      </c>
      <c r="CZ847" s="36">
        <v>63.098081471353836</v>
      </c>
      <c r="DA847" s="36">
        <v>23.488778128996678</v>
      </c>
      <c r="DB847" s="36">
        <f ca="1"/>
        <v>70.995377791582101</v>
      </c>
      <c r="DC847" s="36">
        <f ca="1"/>
        <v>64.92918091769387</v>
      </c>
      <c r="DD847" s="36">
        <v>59.878360482730628</v>
      </c>
      <c r="DE847" s="36">
        <f ca="1"/>
        <v>69.440200682503658</v>
      </c>
      <c r="DF847" s="36">
        <v>64.144446655514486</v>
      </c>
    </row>
    <row r="848" spans="1:110" x14ac:dyDescent="0.25">
      <c r="A848" s="45">
        <v>54.4</v>
      </c>
      <c r="B848" s="47" t="b">
        <v>1</v>
      </c>
      <c r="U848" s="36"/>
      <c r="V848" s="36"/>
      <c r="W848" s="9"/>
      <c r="X848" s="8"/>
      <c r="Y848" s="8"/>
      <c r="Z848" s="8"/>
      <c r="AA848" s="8"/>
      <c r="AB848" s="8"/>
      <c r="AC848" s="8"/>
      <c r="AD848" s="8"/>
      <c r="AE848" s="8"/>
      <c r="AG848" s="36"/>
      <c r="AH848" s="36"/>
      <c r="AI848" s="9"/>
      <c r="AJ848" s="8"/>
      <c r="AK848" s="8"/>
      <c r="AL848" s="8"/>
      <c r="AM848" s="8"/>
      <c r="AN848" s="8"/>
      <c r="AO848" s="8"/>
      <c r="AP848" s="8"/>
      <c r="AQ848" s="8"/>
      <c r="AS848" s="36"/>
      <c r="AT848" s="36"/>
      <c r="AU848" s="9"/>
      <c r="AV848" s="8"/>
      <c r="AW848" s="8"/>
      <c r="AX848" s="8"/>
      <c r="AY848" s="8"/>
      <c r="AZ848" s="8"/>
      <c r="BA848" s="8"/>
      <c r="BB848" s="8"/>
      <c r="BC848" s="8"/>
      <c r="CW848" s="8">
        <v>0.28808060109289618</v>
      </c>
      <c r="CX848" s="36">
        <v>64.8</v>
      </c>
      <c r="CY848" s="36">
        <v>63.901082539680637</v>
      </c>
      <c r="CZ848" s="36">
        <v>63.107371999959412</v>
      </c>
      <c r="DA848" s="36">
        <v>23.521979535721375</v>
      </c>
      <c r="DB848" s="36">
        <f ca="1"/>
        <v>71.006686360747509</v>
      </c>
      <c r="DC848" s="36">
        <f ca="1"/>
        <v>64.937562359795649</v>
      </c>
      <c r="DD848" s="36">
        <v>59.892380691903966</v>
      </c>
      <c r="DE848" s="36">
        <f ca="1"/>
        <v>69.448000182780945</v>
      </c>
      <c r="DF848" s="36">
        <v>64.155778373346834</v>
      </c>
    </row>
    <row r="849" spans="1:110" x14ac:dyDescent="0.25">
      <c r="A849" s="45">
        <v>54.1</v>
      </c>
      <c r="B849" s="47" t="b">
        <v>1</v>
      </c>
      <c r="U849" s="36"/>
      <c r="V849" s="36"/>
      <c r="W849" s="9"/>
      <c r="X849" s="8"/>
      <c r="Y849" s="8"/>
      <c r="Z849" s="8"/>
      <c r="AA849" s="8"/>
      <c r="AB849" s="8"/>
      <c r="AC849" s="8"/>
      <c r="AD849" s="8"/>
      <c r="AE849" s="8"/>
      <c r="AG849" s="36"/>
      <c r="AH849" s="36"/>
      <c r="AI849" s="9"/>
      <c r="AJ849" s="8"/>
      <c r="AK849" s="8"/>
      <c r="AL849" s="8"/>
      <c r="AM849" s="8"/>
      <c r="AN849" s="8"/>
      <c r="AO849" s="8"/>
      <c r="AP849" s="8"/>
      <c r="AQ849" s="8"/>
      <c r="AS849" s="36"/>
      <c r="AT849" s="36"/>
      <c r="AU849" s="9"/>
      <c r="AV849" s="8"/>
      <c r="AW849" s="8"/>
      <c r="AX849" s="8"/>
      <c r="AY849" s="8"/>
      <c r="AZ849" s="8"/>
      <c r="BA849" s="8"/>
      <c r="BB849" s="8"/>
      <c r="BC849" s="8"/>
      <c r="CW849" s="8">
        <v>0.28842213114754101</v>
      </c>
      <c r="CX849" s="36">
        <v>64.8</v>
      </c>
      <c r="CY849" s="36">
        <v>63.910611935973897</v>
      </c>
      <c r="CZ849" s="36">
        <v>63.116658698921213</v>
      </c>
      <c r="DA849" s="36">
        <v>23.5551968740238</v>
      </c>
      <c r="DB849" s="36">
        <f ca="1"/>
        <v>71.01798619273724</v>
      </c>
      <c r="DC849" s="36">
        <f ca="1"/>
        <v>64.945939839227051</v>
      </c>
      <c r="DD849" s="36">
        <v>59.906392592803002</v>
      </c>
      <c r="DE849" s="36">
        <f ca="1"/>
        <v>69.455794535809773</v>
      </c>
      <c r="DF849" s="36">
        <v>64.167103557182529</v>
      </c>
    </row>
    <row r="850" spans="1:110" x14ac:dyDescent="0.25">
      <c r="A850" s="45">
        <v>53.8</v>
      </c>
      <c r="B850" s="47" t="b">
        <v>1</v>
      </c>
      <c r="U850" s="36"/>
      <c r="V850" s="36"/>
      <c r="W850" s="9"/>
      <c r="X850" s="8"/>
      <c r="Y850" s="8"/>
      <c r="Z850" s="8"/>
      <c r="AA850" s="8"/>
      <c r="AB850" s="8"/>
      <c r="AC850" s="8"/>
      <c r="AD850" s="8"/>
      <c r="AE850" s="8"/>
      <c r="AG850" s="36"/>
      <c r="AH850" s="36"/>
      <c r="AI850" s="9"/>
      <c r="AJ850" s="8"/>
      <c r="AK850" s="8"/>
      <c r="AL850" s="8"/>
      <c r="AM850" s="8"/>
      <c r="AN850" s="8"/>
      <c r="AO850" s="8"/>
      <c r="AP850" s="8"/>
      <c r="AQ850" s="8"/>
      <c r="AS850" s="36"/>
      <c r="AT850" s="36"/>
      <c r="AU850" s="9"/>
      <c r="AV850" s="8"/>
      <c r="AW850" s="8"/>
      <c r="AX850" s="8"/>
      <c r="AY850" s="8"/>
      <c r="AZ850" s="8"/>
      <c r="BA850" s="8"/>
      <c r="BB850" s="8"/>
      <c r="BC850" s="8"/>
      <c r="CW850" s="8">
        <v>0.28876366120218577</v>
      </c>
      <c r="CX850" s="36">
        <v>64.8</v>
      </c>
      <c r="CY850" s="36">
        <v>63.920136014742887</v>
      </c>
      <c r="CZ850" s="36">
        <v>63.125941581247055</v>
      </c>
      <c r="DA850" s="36">
        <v>23.588430159200716</v>
      </c>
      <c r="DB850" s="36">
        <f ca="1"/>
        <v>71.029277310068096</v>
      </c>
      <c r="DC850" s="36">
        <f ca="1"/>
        <v>64.954313368416223</v>
      </c>
      <c r="DD850" s="36">
        <v>59.920396200180534</v>
      </c>
      <c r="DE850" s="36">
        <f ca="1"/>
        <v>69.46358375449951</v>
      </c>
      <c r="DF850" s="36">
        <v>64.178422222583848</v>
      </c>
    </row>
    <row r="851" spans="1:110" x14ac:dyDescent="0.25">
      <c r="A851" s="45">
        <v>53.5</v>
      </c>
      <c r="B851" s="47" t="b">
        <v>1</v>
      </c>
      <c r="U851" s="36"/>
      <c r="V851" s="36"/>
      <c r="W851" s="9"/>
      <c r="X851" s="8"/>
      <c r="Y851" s="8"/>
      <c r="Z851" s="8"/>
      <c r="AA851" s="8"/>
      <c r="AB851" s="8"/>
      <c r="AC851" s="8"/>
      <c r="AD851" s="8"/>
      <c r="AE851" s="8"/>
      <c r="AG851" s="36"/>
      <c r="AH851" s="36"/>
      <c r="AI851" s="9"/>
      <c r="AJ851" s="8"/>
      <c r="AK851" s="8"/>
      <c r="AL851" s="8"/>
      <c r="AM851" s="8"/>
      <c r="AN851" s="8"/>
      <c r="AO851" s="8"/>
      <c r="AP851" s="8"/>
      <c r="AQ851" s="8"/>
      <c r="AS851" s="36"/>
      <c r="AT851" s="36"/>
      <c r="AU851" s="9"/>
      <c r="AV851" s="8"/>
      <c r="AW851" s="8"/>
      <c r="AX851" s="8"/>
      <c r="AY851" s="8"/>
      <c r="AZ851" s="8"/>
      <c r="BA851" s="8"/>
      <c r="BB851" s="8"/>
      <c r="BC851" s="8"/>
      <c r="CW851" s="8">
        <v>0.2891051912568306</v>
      </c>
      <c r="CX851" s="36">
        <v>64.900000000000006</v>
      </c>
      <c r="CY851" s="36">
        <v>63.929654791432689</v>
      </c>
      <c r="CZ851" s="36">
        <v>63.13522065990837</v>
      </c>
      <c r="DA851" s="36">
        <v>23.621679406570941</v>
      </c>
      <c r="DB851" s="36">
        <f ca="1"/>
        <v>71.04055973518372</v>
      </c>
      <c r="DC851" s="36">
        <f ca="1"/>
        <v>64.962682959755128</v>
      </c>
      <c r="DD851" s="36">
        <v>59.934391528745742</v>
      </c>
      <c r="DE851" s="36">
        <f ca="1"/>
        <v>69.471367851718938</v>
      </c>
      <c r="DF851" s="36">
        <v>64.189734385066117</v>
      </c>
    </row>
    <row r="852" spans="1:110" x14ac:dyDescent="0.25">
      <c r="A852" s="45">
        <v>53.1</v>
      </c>
      <c r="B852" s="47" t="b">
        <v>1</v>
      </c>
      <c r="U852" s="36"/>
      <c r="V852" s="36"/>
      <c r="W852" s="9"/>
      <c r="X852" s="8"/>
      <c r="Y852" s="8"/>
      <c r="Z852" s="8"/>
      <c r="AA852" s="8"/>
      <c r="AB852" s="8"/>
      <c r="AC852" s="8"/>
      <c r="AD852" s="8"/>
      <c r="AE852" s="8"/>
      <c r="AG852" s="36"/>
      <c r="AH852" s="36"/>
      <c r="AI852" s="9"/>
      <c r="AJ852" s="8"/>
      <c r="AK852" s="8"/>
      <c r="AL852" s="8"/>
      <c r="AM852" s="8"/>
      <c r="AN852" s="8"/>
      <c r="AO852" s="8"/>
      <c r="AP852" s="8"/>
      <c r="AQ852" s="8"/>
      <c r="AS852" s="36"/>
      <c r="AT852" s="36"/>
      <c r="AU852" s="9"/>
      <c r="AV852" s="8"/>
      <c r="AW852" s="8"/>
      <c r="AX852" s="8"/>
      <c r="AY852" s="8"/>
      <c r="AZ852" s="8"/>
      <c r="BA852" s="8"/>
      <c r="BB852" s="8"/>
      <c r="BC852" s="8"/>
      <c r="CW852" s="8">
        <v>0.28944672131147542</v>
      </c>
      <c r="CX852" s="36">
        <v>64.900000000000006</v>
      </c>
      <c r="CY852" s="36">
        <v>63.939168281441425</v>
      </c>
      <c r="CZ852" s="36">
        <v>63.144495947840248</v>
      </c>
      <c r="DA852" s="36">
        <v>23.654944631475363</v>
      </c>
      <c r="DB852" s="36">
        <f ca="1"/>
        <v>71.051833490454797</v>
      </c>
      <c r="DC852" s="36">
        <f ca="1"/>
        <v>64.971048625599693</v>
      </c>
      <c r="DD852" s="36">
        <v>59.948378593164371</v>
      </c>
      <c r="DE852" s="36">
        <f ca="1"/>
        <v>69.479146840296423</v>
      </c>
      <c r="DF852" s="36">
        <v>64.201040060097938</v>
      </c>
    </row>
    <row r="853" spans="1:110" x14ac:dyDescent="0.25">
      <c r="A853" s="45">
        <v>52.7</v>
      </c>
      <c r="B853" s="47" t="b">
        <v>1</v>
      </c>
      <c r="U853" s="36"/>
      <c r="V853" s="36"/>
      <c r="W853" s="9"/>
      <c r="X853" s="8"/>
      <c r="Y853" s="8"/>
      <c r="Z853" s="8"/>
      <c r="AA853" s="8"/>
      <c r="AB853" s="8"/>
      <c r="AC853" s="8"/>
      <c r="AD853" s="8"/>
      <c r="AE853" s="8"/>
      <c r="AG853" s="36"/>
      <c r="AH853" s="36"/>
      <c r="AI853" s="9"/>
      <c r="AJ853" s="8"/>
      <c r="AK853" s="8"/>
      <c r="AL853" s="8"/>
      <c r="AM853" s="8"/>
      <c r="AN853" s="8"/>
      <c r="AO853" s="8"/>
      <c r="AP853" s="8"/>
      <c r="AQ853" s="8"/>
      <c r="AS853" s="36"/>
      <c r="AT853" s="36"/>
      <c r="AU853" s="9"/>
      <c r="AV853" s="8"/>
      <c r="AW853" s="8"/>
      <c r="AX853" s="8"/>
      <c r="AY853" s="8"/>
      <c r="AZ853" s="8"/>
      <c r="BA853" s="8"/>
      <c r="BB853" s="8"/>
      <c r="BC853" s="8"/>
      <c r="CW853" s="8">
        <v>0.28978825136612024</v>
      </c>
      <c r="CX853" s="36">
        <v>64.900000000000006</v>
      </c>
      <c r="CY853" s="36">
        <v>63.94867650012047</v>
      </c>
      <c r="CZ853" s="36">
        <v>63.153767457941619</v>
      </c>
      <c r="DA853" s="36">
        <v>23.688225849276993</v>
      </c>
      <c r="DB853" s="36">
        <f ca="1"/>
        <v>71.063098598179565</v>
      </c>
      <c r="DC853" s="36">
        <f ca="1"/>
        <v>64.979410378270046</v>
      </c>
      <c r="DD853" s="36">
        <v>59.962357408058928</v>
      </c>
      <c r="DE853" s="36">
        <f ca="1"/>
        <v>69.486920733020142</v>
      </c>
      <c r="DF853" s="36">
        <v>64.212339263101356</v>
      </c>
    </row>
    <row r="854" spans="1:110" x14ac:dyDescent="0.25">
      <c r="A854" s="45">
        <v>64.7</v>
      </c>
      <c r="B854" s="47" t="b">
        <v>1</v>
      </c>
      <c r="U854" s="36"/>
      <c r="V854" s="36"/>
      <c r="W854" s="9"/>
      <c r="X854" s="8"/>
      <c r="Y854" s="8"/>
      <c r="Z854" s="8"/>
      <c r="AA854" s="8"/>
      <c r="AB854" s="8"/>
      <c r="AC854" s="8"/>
      <c r="AD854" s="8"/>
      <c r="AE854" s="8"/>
      <c r="AG854" s="36"/>
      <c r="AH854" s="36"/>
      <c r="AI854" s="9"/>
      <c r="AJ854" s="8"/>
      <c r="AK854" s="8"/>
      <c r="AL854" s="8"/>
      <c r="AM854" s="8"/>
      <c r="AN854" s="8"/>
      <c r="AO854" s="8"/>
      <c r="AP854" s="8"/>
      <c r="AQ854" s="8"/>
      <c r="AS854" s="36"/>
      <c r="AT854" s="36"/>
      <c r="AU854" s="9"/>
      <c r="AV854" s="8"/>
      <c r="AW854" s="8"/>
      <c r="AX854" s="8"/>
      <c r="AY854" s="8"/>
      <c r="AZ854" s="8"/>
      <c r="BA854" s="8"/>
      <c r="BB854" s="8"/>
      <c r="BC854" s="8"/>
      <c r="CW854" s="8">
        <v>0.29012978142076501</v>
      </c>
      <c r="CX854" s="36">
        <v>64.900000000000006</v>
      </c>
      <c r="CY854" s="36">
        <v>63.958179462774687</v>
      </c>
      <c r="CZ854" s="36">
        <v>63.163035203075495</v>
      </c>
      <c r="DA854" s="36">
        <v>23.721523075360995</v>
      </c>
      <c r="DB854" s="36">
        <f ca="1"/>
        <v>71.074355080584041</v>
      </c>
      <c r="DC854" s="36">
        <f ca="1"/>
        <v>64.987768230050619</v>
      </c>
      <c r="DD854" s="36">
        <v>59.97632798800884</v>
      </c>
      <c r="DE854" s="36">
        <f ca="1"/>
        <v>69.494689542638255</v>
      </c>
      <c r="DF854" s="36">
        <v>64.223632009452132</v>
      </c>
    </row>
    <row r="855" spans="1:110" x14ac:dyDescent="0.25">
      <c r="A855" s="45">
        <v>64.400000000000006</v>
      </c>
      <c r="B855" s="47" t="b">
        <v>1</v>
      </c>
      <c r="U855" s="36"/>
      <c r="V855" s="36"/>
      <c r="W855" s="9"/>
      <c r="X855" s="8"/>
      <c r="Y855" s="8"/>
      <c r="Z855" s="8"/>
      <c r="AA855" s="8"/>
      <c r="AB855" s="8"/>
      <c r="AC855" s="8"/>
      <c r="AD855" s="8"/>
      <c r="AE855" s="8"/>
      <c r="AG855" s="36"/>
      <c r="AH855" s="36"/>
      <c r="AI855" s="9"/>
      <c r="AJ855" s="8"/>
      <c r="AK855" s="8"/>
      <c r="AL855" s="8"/>
      <c r="AM855" s="8"/>
      <c r="AN855" s="8"/>
      <c r="AO855" s="8"/>
      <c r="AP855" s="8"/>
      <c r="AQ855" s="8"/>
      <c r="AS855" s="36"/>
      <c r="AT855" s="36"/>
      <c r="AU855" s="9"/>
      <c r="AV855" s="8"/>
      <c r="AW855" s="8"/>
      <c r="AX855" s="8"/>
      <c r="AY855" s="8"/>
      <c r="AZ855" s="8"/>
      <c r="BA855" s="8"/>
      <c r="BB855" s="8"/>
      <c r="BC855" s="8"/>
      <c r="CW855" s="8">
        <v>0.29047131147540983</v>
      </c>
      <c r="CX855" s="36">
        <v>64.900000000000006</v>
      </c>
      <c r="CY855" s="36">
        <v>63.967677184662662</v>
      </c>
      <c r="CZ855" s="36">
        <v>63.172299196069048</v>
      </c>
      <c r="DA855" s="36">
        <v>23.754836325134782</v>
      </c>
      <c r="DB855" s="36">
        <f ca="1"/>
        <v>71.085602959822367</v>
      </c>
      <c r="DC855" s="36">
        <f ca="1"/>
        <v>64.996122193190402</v>
      </c>
      <c r="DD855" s="36">
        <v>59.990290347550648</v>
      </c>
      <c r="DE855" s="36">
        <f ca="1"/>
        <v>69.502453281859076</v>
      </c>
      <c r="DF855" s="36">
        <v>64.23491831447987</v>
      </c>
    </row>
    <row r="856" spans="1:110" x14ac:dyDescent="0.25">
      <c r="A856" s="45">
        <v>64</v>
      </c>
      <c r="B856" s="47" t="b">
        <v>1</v>
      </c>
      <c r="U856" s="36"/>
      <c r="V856" s="36"/>
      <c r="W856" s="9"/>
      <c r="X856" s="8"/>
      <c r="Y856" s="8"/>
      <c r="Z856" s="8"/>
      <c r="AA856" s="8"/>
      <c r="AB856" s="8"/>
      <c r="AC856" s="8"/>
      <c r="AD856" s="8"/>
      <c r="AE856" s="8"/>
      <c r="AG856" s="36"/>
      <c r="AH856" s="36"/>
      <c r="AI856" s="9"/>
      <c r="AJ856" s="8"/>
      <c r="AK856" s="8"/>
      <c r="AL856" s="8"/>
      <c r="AM856" s="8"/>
      <c r="AN856" s="8"/>
      <c r="AO856" s="8"/>
      <c r="AP856" s="8"/>
      <c r="AQ856" s="8"/>
      <c r="AS856" s="36"/>
      <c r="AT856" s="36"/>
      <c r="AU856" s="9"/>
      <c r="AV856" s="8"/>
      <c r="AW856" s="8"/>
      <c r="AX856" s="8"/>
      <c r="AY856" s="8"/>
      <c r="AZ856" s="8"/>
      <c r="BA856" s="8"/>
      <c r="BB856" s="8"/>
      <c r="BC856" s="8"/>
      <c r="CW856" s="8">
        <v>0.29081284153005466</v>
      </c>
      <c r="CX856" s="36">
        <v>65</v>
      </c>
      <c r="CY856" s="36">
        <v>63.97716968099688</v>
      </c>
      <c r="CZ856" s="36">
        <v>63.181559449713895</v>
      </c>
      <c r="DA856" s="36">
        <v>23.788165614028003</v>
      </c>
      <c r="DB856" s="36">
        <f ca="1"/>
        <v>71.096842257977229</v>
      </c>
      <c r="DC856" s="36">
        <f ca="1"/>
        <v>65.004472279902998</v>
      </c>
      <c r="DD856" s="36">
        <v>60.004244501178164</v>
      </c>
      <c r="DE856" s="36">
        <f ca="1"/>
        <v>69.510211963351267</v>
      </c>
      <c r="DF856" s="36">
        <v>64.246198193468317</v>
      </c>
    </row>
    <row r="857" spans="1:110" x14ac:dyDescent="0.25">
      <c r="A857" s="45">
        <v>63.6</v>
      </c>
      <c r="B857" s="47" t="b">
        <v>1</v>
      </c>
      <c r="U857" s="36"/>
      <c r="V857" s="36"/>
      <c r="W857" s="9"/>
      <c r="X857" s="8"/>
      <c r="Y857" s="8"/>
      <c r="Z857" s="8"/>
      <c r="AA857" s="8"/>
      <c r="AB857" s="8"/>
      <c r="AC857" s="8"/>
      <c r="AD857" s="8"/>
      <c r="AE857" s="8"/>
      <c r="AG857" s="36"/>
      <c r="AH857" s="36"/>
      <c r="AI857" s="9"/>
      <c r="AJ857" s="8"/>
      <c r="AK857" s="8"/>
      <c r="AL857" s="8"/>
      <c r="AM857" s="8"/>
      <c r="AN857" s="8"/>
      <c r="AO857" s="8"/>
      <c r="AP857" s="8"/>
      <c r="AQ857" s="8"/>
      <c r="AS857" s="36"/>
      <c r="AT857" s="36"/>
      <c r="AU857" s="9"/>
      <c r="AV857" s="8"/>
      <c r="AW857" s="8"/>
      <c r="AX857" s="8"/>
      <c r="AY857" s="8"/>
      <c r="AZ857" s="8"/>
      <c r="BA857" s="8"/>
      <c r="BB857" s="8"/>
      <c r="BC857" s="8"/>
      <c r="CW857" s="8">
        <v>0.29115437158469948</v>
      </c>
      <c r="CX857" s="36">
        <v>65</v>
      </c>
      <c r="CY857" s="36">
        <v>63.986656966943997</v>
      </c>
      <c r="CZ857" s="36">
        <v>63.190815976766281</v>
      </c>
      <c r="DA857" s="36">
        <v>23.821510957492613</v>
      </c>
      <c r="DB857" s="36">
        <f ca="1"/>
        <v>71.108072997060077</v>
      </c>
      <c r="DC857" s="36">
        <f ca="1"/>
        <v>65.012818502366912</v>
      </c>
      <c r="DD857" s="36">
        <v>60.018190463342677</v>
      </c>
      <c r="DE857" s="36">
        <f ca="1"/>
        <v>69.517965599744016</v>
      </c>
      <c r="DF857" s="36">
        <v>64.257471661655458</v>
      </c>
    </row>
    <row r="858" spans="1:110" x14ac:dyDescent="0.25">
      <c r="A858" s="45">
        <v>62.9</v>
      </c>
      <c r="B858" s="47" t="b">
        <v>1</v>
      </c>
      <c r="U858" s="36"/>
      <c r="V858" s="36"/>
      <c r="W858" s="9"/>
      <c r="X858" s="8"/>
      <c r="Y858" s="8"/>
      <c r="Z858" s="8"/>
      <c r="AA858" s="8"/>
      <c r="AB858" s="8"/>
      <c r="AC858" s="8"/>
      <c r="AD858" s="8"/>
      <c r="AE858" s="8"/>
      <c r="AG858" s="36"/>
      <c r="AH858" s="36"/>
      <c r="AI858" s="9"/>
      <c r="AJ858" s="8"/>
      <c r="AK858" s="8"/>
      <c r="AL858" s="8"/>
      <c r="AM858" s="8"/>
      <c r="AN858" s="8"/>
      <c r="AO858" s="8"/>
      <c r="AP858" s="8"/>
      <c r="AQ858" s="8"/>
      <c r="AS858" s="36"/>
      <c r="AT858" s="36"/>
      <c r="AU858" s="9"/>
      <c r="AV858" s="8"/>
      <c r="AW858" s="8"/>
      <c r="AX858" s="8"/>
      <c r="AY858" s="8"/>
      <c r="AZ858" s="8"/>
      <c r="BA858" s="8"/>
      <c r="BB858" s="8"/>
      <c r="BC858" s="8"/>
      <c r="CW858" s="8">
        <v>0.29149590163934425</v>
      </c>
      <c r="CX858" s="36">
        <v>65</v>
      </c>
      <c r="CY858" s="36">
        <v>63.996139057625015</v>
      </c>
      <c r="CZ858" s="36">
        <v>63.200068789947011</v>
      </c>
      <c r="DA858" s="36">
        <v>23.854872371002877</v>
      </c>
      <c r="DB858" s="36">
        <f ca="1"/>
        <v>71.119295199011546</v>
      </c>
      <c r="DC858" s="36">
        <f ca="1"/>
        <v>65.021160872725616</v>
      </c>
      <c r="DD858" s="36">
        <v>60.032128248453077</v>
      </c>
      <c r="DE858" s="36">
        <f ca="1"/>
        <v>69.525714203627231</v>
      </c>
      <c r="DF858" s="36">
        <v>64.26873873423385</v>
      </c>
    </row>
    <row r="859" spans="1:110" x14ac:dyDescent="0.25">
      <c r="A859" s="45">
        <v>62.1</v>
      </c>
      <c r="B859" s="47" t="b">
        <v>1</v>
      </c>
      <c r="U859" s="36"/>
      <c r="V859" s="36"/>
      <c r="W859" s="9"/>
      <c r="X859" s="8"/>
      <c r="Y859" s="8"/>
      <c r="Z859" s="8"/>
      <c r="AA859" s="8"/>
      <c r="AB859" s="8"/>
      <c r="AC859" s="8"/>
      <c r="AD859" s="8"/>
      <c r="AE859" s="8"/>
      <c r="AG859" s="36"/>
      <c r="AH859" s="36"/>
      <c r="AI859" s="9"/>
      <c r="AJ859" s="8"/>
      <c r="AK859" s="8"/>
      <c r="AL859" s="8"/>
      <c r="AM859" s="8"/>
      <c r="AN859" s="8"/>
      <c r="AO859" s="8"/>
      <c r="AP859" s="8"/>
      <c r="AQ859" s="8"/>
      <c r="AS859" s="36"/>
      <c r="AT859" s="36"/>
      <c r="AU859" s="9"/>
      <c r="AV859" s="8"/>
      <c r="AW859" s="8"/>
      <c r="AX859" s="8"/>
      <c r="AY859" s="8"/>
      <c r="AZ859" s="8"/>
      <c r="BA859" s="8"/>
      <c r="BB859" s="8"/>
      <c r="BC859" s="8"/>
      <c r="CW859" s="8">
        <v>0.29183743169398907</v>
      </c>
      <c r="CX859" s="36">
        <v>65</v>
      </c>
      <c r="CY859" s="36">
        <v>64.005615968115521</v>
      </c>
      <c r="CZ859" s="36">
        <v>63.209317901941915</v>
      </c>
      <c r="DA859" s="36">
        <v>23.888249870055482</v>
      </c>
      <c r="DB859" s="36">
        <f ca="1"/>
        <v>71.130508885701758</v>
      </c>
      <c r="DC859" s="36">
        <f ca="1"/>
        <v>65.029499403087797</v>
      </c>
      <c r="DD859" s="36">
        <v>60.046057870876119</v>
      </c>
      <c r="DE859" s="36">
        <f ca="1"/>
        <v>69.533457787551683</v>
      </c>
      <c r="DF859" s="36">
        <v>64.279999426350685</v>
      </c>
    </row>
    <row r="860" spans="1:110" x14ac:dyDescent="0.25">
      <c r="A860" s="45">
        <v>61.4</v>
      </c>
      <c r="B860" s="47" t="b">
        <v>1</v>
      </c>
      <c r="U860" s="36"/>
      <c r="V860" s="36"/>
      <c r="W860" s="9"/>
      <c r="X860" s="8"/>
      <c r="Y860" s="8"/>
      <c r="Z860" s="8"/>
      <c r="AA860" s="8"/>
      <c r="AB860" s="8"/>
      <c r="AC860" s="8"/>
      <c r="AD860" s="8"/>
      <c r="AE860" s="8"/>
      <c r="AG860" s="36"/>
      <c r="AH860" s="36"/>
      <c r="AI860" s="9"/>
      <c r="AJ860" s="8"/>
      <c r="AK860" s="8"/>
      <c r="AL860" s="8"/>
      <c r="AM860" s="8"/>
      <c r="AN860" s="8"/>
      <c r="AO860" s="8"/>
      <c r="AP860" s="8"/>
      <c r="AQ860" s="8"/>
      <c r="AS860" s="36"/>
      <c r="AT860" s="36"/>
      <c r="AU860" s="9"/>
      <c r="AV860" s="8"/>
      <c r="AW860" s="8"/>
      <c r="AX860" s="8"/>
      <c r="AY860" s="8"/>
      <c r="AZ860" s="8"/>
      <c r="BA860" s="8"/>
      <c r="BB860" s="8"/>
      <c r="BC860" s="8"/>
      <c r="CW860" s="8">
        <v>0.29217896174863389</v>
      </c>
      <c r="CX860" s="36">
        <v>65</v>
      </c>
      <c r="CY860" s="36">
        <v>64.015087713445894</v>
      </c>
      <c r="CZ860" s="36">
        <v>63.218563325401973</v>
      </c>
      <c r="DA860" s="36">
        <v>23.921643470169514</v>
      </c>
      <c r="DB860" s="36">
        <f ca="1"/>
        <v>71.14171407893059</v>
      </c>
      <c r="DC860" s="36">
        <f ca="1"/>
        <v>65.037834105527494</v>
      </c>
      <c r="DD860" s="36">
        <v>60.05997934493648</v>
      </c>
      <c r="DE860" s="36">
        <f ca="1"/>
        <v>69.541196364029247</v>
      </c>
      <c r="DF860" s="36">
        <v>64.291253753108066</v>
      </c>
    </row>
    <row r="861" spans="1:110" x14ac:dyDescent="0.25">
      <c r="A861" s="45">
        <v>67</v>
      </c>
      <c r="B861" s="47" t="b">
        <v>1</v>
      </c>
      <c r="U861" s="36"/>
      <c r="V861" s="36"/>
      <c r="W861" s="9"/>
      <c r="X861" s="8"/>
      <c r="Y861" s="8"/>
      <c r="Z861" s="8"/>
      <c r="AA861" s="8"/>
      <c r="AB861" s="8"/>
      <c r="AC861" s="8"/>
      <c r="AD861" s="8"/>
      <c r="AE861" s="8"/>
      <c r="AG861" s="36"/>
      <c r="AH861" s="36"/>
      <c r="AI861" s="9"/>
      <c r="AJ861" s="8"/>
      <c r="AK861" s="8"/>
      <c r="AL861" s="8"/>
      <c r="AM861" s="8"/>
      <c r="AN861" s="8"/>
      <c r="AO861" s="8"/>
      <c r="AP861" s="8"/>
      <c r="AQ861" s="8"/>
      <c r="AS861" s="36"/>
      <c r="AT861" s="36"/>
      <c r="AU861" s="9"/>
      <c r="AV861" s="8"/>
      <c r="AW861" s="8"/>
      <c r="AX861" s="8"/>
      <c r="AY861" s="8"/>
      <c r="AZ861" s="8"/>
      <c r="BA861" s="8"/>
      <c r="BB861" s="8"/>
      <c r="BC861" s="8"/>
      <c r="CW861" s="8">
        <v>0.29252049180327871</v>
      </c>
      <c r="CX861" s="36">
        <v>65</v>
      </c>
      <c r="CY861" s="36">
        <v>64.024554308601523</v>
      </c>
      <c r="CZ861" s="36">
        <v>63.227805072943298</v>
      </c>
      <c r="DA861" s="36">
        <v>23.955053186886538</v>
      </c>
      <c r="DB861" s="36">
        <f ca="1"/>
        <v>71.152910800428117</v>
      </c>
      <c r="DC861" s="36">
        <f ca="1"/>
        <v>65.046164992084229</v>
      </c>
      <c r="DD861" s="36">
        <v>60.073892684917006</v>
      </c>
      <c r="DE861" s="36">
        <f ca="1"/>
        <v>69.548929945533004</v>
      </c>
      <c r="DF861" s="36">
        <v>64.302501729563261</v>
      </c>
    </row>
    <row r="862" spans="1:110" x14ac:dyDescent="0.25">
      <c r="A862" s="45">
        <v>62</v>
      </c>
      <c r="B862" s="47" t="b">
        <v>1</v>
      </c>
      <c r="U862" s="36"/>
      <c r="V862" s="36"/>
      <c r="W862" s="9"/>
      <c r="X862" s="8"/>
      <c r="Y862" s="8"/>
      <c r="Z862" s="8"/>
      <c r="AA862" s="8"/>
      <c r="AB862" s="8"/>
      <c r="AC862" s="8"/>
      <c r="AD862" s="8"/>
      <c r="AE862" s="8"/>
      <c r="AG862" s="36"/>
      <c r="AH862" s="36"/>
      <c r="AI862" s="9"/>
      <c r="AJ862" s="8"/>
      <c r="AK862" s="8"/>
      <c r="AL862" s="8"/>
      <c r="AM862" s="8"/>
      <c r="AN862" s="8"/>
      <c r="AO862" s="8"/>
      <c r="AP862" s="8"/>
      <c r="AQ862" s="8"/>
      <c r="AS862" s="36"/>
      <c r="AT862" s="36"/>
      <c r="AU862" s="9"/>
      <c r="AV862" s="8"/>
      <c r="AW862" s="8"/>
      <c r="AX862" s="8"/>
      <c r="AY862" s="8"/>
      <c r="AZ862" s="8"/>
      <c r="BA862" s="8"/>
      <c r="BB862" s="8"/>
      <c r="BC862" s="8"/>
      <c r="CW862" s="8">
        <v>0.29286202185792348</v>
      </c>
      <c r="CX862" s="36">
        <v>65</v>
      </c>
      <c r="CY862" s="36">
        <v>64.03401576852302</v>
      </c>
      <c r="CZ862" s="36">
        <v>63.237043157147347</v>
      </c>
      <c r="DA862" s="36">
        <v>23.988479035770645</v>
      </c>
      <c r="DB862" s="36">
        <f ca="1"/>
        <v>71.164099071854864</v>
      </c>
      <c r="DC862" s="36">
        <f ca="1"/>
        <v>65.054492074763232</v>
      </c>
      <c r="DD862" s="36">
        <v>60.087797905058878</v>
      </c>
      <c r="DE862" s="36">
        <f ca="1"/>
        <v>69.556658544497495</v>
      </c>
      <c r="DF862" s="36">
        <v>64.313743370728801</v>
      </c>
    </row>
    <row r="863" spans="1:110" x14ac:dyDescent="0.25">
      <c r="A863" s="45">
        <v>59.7</v>
      </c>
      <c r="B863" s="47" t="b">
        <v>1</v>
      </c>
      <c r="U863" s="36"/>
      <c r="V863" s="36"/>
      <c r="W863" s="9"/>
      <c r="X863" s="8"/>
      <c r="Y863" s="8"/>
      <c r="Z863" s="8"/>
      <c r="AA863" s="8"/>
      <c r="AB863" s="8"/>
      <c r="AC863" s="8"/>
      <c r="AD863" s="8"/>
      <c r="AE863" s="8"/>
      <c r="AG863" s="36"/>
      <c r="AH863" s="36"/>
      <c r="AI863" s="9"/>
      <c r="AJ863" s="8"/>
      <c r="AK863" s="8"/>
      <c r="AL863" s="8"/>
      <c r="AM863" s="8"/>
      <c r="AN863" s="8"/>
      <c r="AO863" s="8"/>
      <c r="AP863" s="8"/>
      <c r="AQ863" s="8"/>
      <c r="AS863" s="36"/>
      <c r="AT863" s="36"/>
      <c r="AU863" s="9"/>
      <c r="AV863" s="8"/>
      <c r="AW863" s="8"/>
      <c r="AX863" s="8"/>
      <c r="AY863" s="8"/>
      <c r="AZ863" s="8"/>
      <c r="BA863" s="8"/>
      <c r="BB863" s="8"/>
      <c r="BC863" s="8"/>
      <c r="CW863" s="8">
        <v>0.29320355191256831</v>
      </c>
      <c r="CX863" s="36">
        <v>65</v>
      </c>
      <c r="CY863" s="36">
        <v>64.043472108106428</v>
      </c>
      <c r="CZ863" s="36">
        <v>63.246277590561419</v>
      </c>
      <c r="DA863" s="36">
        <v>24.021921032408468</v>
      </c>
      <c r="DB863" s="36">
        <f ca="1"/>
        <v>71.175278914802092</v>
      </c>
      <c r="DC863" s="36">
        <f ca="1"/>
        <v>65.06281536553557</v>
      </c>
      <c r="DD863" s="36">
        <v>60.10169501956176</v>
      </c>
      <c r="DE863" s="36">
        <f ca="1"/>
        <v>69.564382173318805</v>
      </c>
      <c r="DF863" s="36">
        <v>64.324978691572696</v>
      </c>
    </row>
    <row r="864" spans="1:110" x14ac:dyDescent="0.25">
      <c r="A864" s="45">
        <v>59.4</v>
      </c>
      <c r="B864" s="47" t="b">
        <v>1</v>
      </c>
      <c r="U864" s="36"/>
      <c r="V864" s="36"/>
      <c r="W864" s="9"/>
      <c r="X864" s="8"/>
      <c r="Y864" s="8"/>
      <c r="Z864" s="8"/>
      <c r="AA864" s="8"/>
      <c r="AB864" s="8"/>
      <c r="AC864" s="8"/>
      <c r="AD864" s="8"/>
      <c r="AE864" s="8"/>
      <c r="AG864" s="36"/>
      <c r="AH864" s="36"/>
      <c r="AI864" s="9"/>
      <c r="AJ864" s="8"/>
      <c r="AK864" s="8"/>
      <c r="AL864" s="8"/>
      <c r="AM864" s="8"/>
      <c r="AN864" s="8"/>
      <c r="AO864" s="8"/>
      <c r="AP864" s="8"/>
      <c r="AQ864" s="8"/>
      <c r="AS864" s="36"/>
      <c r="AT864" s="36"/>
      <c r="AU864" s="9"/>
      <c r="AV864" s="8"/>
      <c r="AW864" s="8"/>
      <c r="AX864" s="8"/>
      <c r="AY864" s="8"/>
      <c r="AZ864" s="8"/>
      <c r="BA864" s="8"/>
      <c r="BB864" s="8"/>
      <c r="BC864" s="8"/>
      <c r="CW864" s="8">
        <v>0.29354508196721313</v>
      </c>
      <c r="CX864" s="36">
        <v>65</v>
      </c>
      <c r="CY864" s="36">
        <v>64.052923342203428</v>
      </c>
      <c r="CZ864" s="36">
        <v>63.255508385698228</v>
      </c>
      <c r="DA864" s="36">
        <v>24.055379192409241</v>
      </c>
      <c r="DB864" s="36">
        <f ca="1"/>
        <v>71.186450350792214</v>
      </c>
      <c r="DC864" s="36">
        <f ca="1"/>
        <v>65.071134876338292</v>
      </c>
      <c r="DD864" s="36">
        <v>60.115584042583983</v>
      </c>
      <c r="DE864" s="36">
        <f ca="1"/>
        <v>69.572100844354864</v>
      </c>
      <c r="DF864" s="36">
        <v>64.336207707018687</v>
      </c>
    </row>
    <row r="865" spans="1:110" x14ac:dyDescent="0.25">
      <c r="A865" s="45">
        <v>59.1</v>
      </c>
      <c r="B865" s="47" t="b">
        <v>1</v>
      </c>
      <c r="U865" s="36"/>
      <c r="V865" s="36"/>
      <c r="W865" s="9"/>
      <c r="X865" s="8"/>
      <c r="Y865" s="8"/>
      <c r="Z865" s="8"/>
      <c r="AA865" s="8"/>
      <c r="AB865" s="8"/>
      <c r="AC865" s="8"/>
      <c r="AD865" s="8"/>
      <c r="AE865" s="8"/>
      <c r="AG865" s="36"/>
      <c r="AH865" s="36"/>
      <c r="AI865" s="9"/>
      <c r="AJ865" s="8"/>
      <c r="AK865" s="8"/>
      <c r="AL865" s="8"/>
      <c r="AM865" s="8"/>
      <c r="AN865" s="8"/>
      <c r="AO865" s="8"/>
      <c r="AP865" s="8"/>
      <c r="AQ865" s="8"/>
      <c r="AS865" s="36"/>
      <c r="AT865" s="36"/>
      <c r="AU865" s="9"/>
      <c r="AV865" s="8"/>
      <c r="AW865" s="8"/>
      <c r="AX865" s="8"/>
      <c r="AY865" s="8"/>
      <c r="AZ865" s="8"/>
      <c r="BA865" s="8"/>
      <c r="BB865" s="8"/>
      <c r="BC865" s="8"/>
      <c r="CW865" s="8">
        <v>0.2938866120218579</v>
      </c>
      <c r="CX865" s="36">
        <v>65</v>
      </c>
      <c r="CY865" s="36">
        <v>64.062369485621559</v>
      </c>
      <c r="CZ865" s="36">
        <v>63.264735555036665</v>
      </c>
      <c r="DA865" s="36">
        <v>24.088853531404833</v>
      </c>
      <c r="DB865" s="36">
        <f ca="1"/>
        <v>71.197613401279042</v>
      </c>
      <c r="DC865" s="36">
        <f ca="1"/>
        <v>65.079450619074649</v>
      </c>
      <c r="DD865" s="36">
        <v>60.129464988242702</v>
      </c>
      <c r="DE865" s="36">
        <f ca="1"/>
        <v>69.579814569925489</v>
      </c>
      <c r="DF865" s="36">
        <v>64.347430431946407</v>
      </c>
    </row>
    <row r="866" spans="1:110" x14ac:dyDescent="0.25">
      <c r="A866" s="45">
        <v>58.8</v>
      </c>
      <c r="B866" s="47" t="b">
        <v>1</v>
      </c>
      <c r="U866" s="36"/>
      <c r="V866" s="36"/>
      <c r="W866" s="9"/>
      <c r="X866" s="8"/>
      <c r="Y866" s="8"/>
      <c r="Z866" s="8"/>
      <c r="AA866" s="8"/>
      <c r="AB866" s="8"/>
      <c r="AC866" s="8"/>
      <c r="AD866" s="8"/>
      <c r="AE866" s="8"/>
      <c r="AG866" s="36"/>
      <c r="AH866" s="36"/>
      <c r="AI866" s="9"/>
      <c r="AJ866" s="8"/>
      <c r="AK866" s="8"/>
      <c r="AL866" s="8"/>
      <c r="AM866" s="8"/>
      <c r="AN866" s="8"/>
      <c r="AO866" s="8"/>
      <c r="AP866" s="8"/>
      <c r="AQ866" s="8"/>
      <c r="AS866" s="36"/>
      <c r="AT866" s="36"/>
      <c r="AU866" s="9"/>
      <c r="AV866" s="8"/>
      <c r="AW866" s="8"/>
      <c r="AX866" s="8"/>
      <c r="AY866" s="8"/>
      <c r="AZ866" s="8"/>
      <c r="BA866" s="8"/>
      <c r="BB866" s="8"/>
      <c r="BC866" s="8"/>
      <c r="CW866" s="8">
        <v>0.29422814207650272</v>
      </c>
      <c r="CX866" s="36">
        <v>65</v>
      </c>
      <c r="CY866" s="36">
        <v>64.071810553124408</v>
      </c>
      <c r="CZ866" s="36">
        <v>63.273959111021625</v>
      </c>
      <c r="DA866" s="36">
        <v>24.122344065049823</v>
      </c>
      <c r="DB866" s="36">
        <f ca="1"/>
        <v>71.208768087648124</v>
      </c>
      <c r="DC866" s="36">
        <f ca="1"/>
        <v>65.087762605614174</v>
      </c>
      <c r="DD866" s="36">
        <v>60.143337870614062</v>
      </c>
      <c r="DE866" s="36">
        <f ca="1"/>
        <v>69.587523362312609</v>
      </c>
      <c r="DF866" s="36">
        <v>64.358646881191589</v>
      </c>
    </row>
    <row r="867" spans="1:110" x14ac:dyDescent="0.25">
      <c r="A867" s="45">
        <v>58.5</v>
      </c>
      <c r="B867" s="47" t="b">
        <v>1</v>
      </c>
      <c r="U867" s="36"/>
      <c r="V867" s="36"/>
      <c r="W867" s="9"/>
      <c r="X867" s="8"/>
      <c r="Y867" s="8"/>
      <c r="Z867" s="8"/>
      <c r="AA867" s="8"/>
      <c r="AB867" s="8"/>
      <c r="AC867" s="8"/>
      <c r="AD867" s="8"/>
      <c r="AE867" s="8"/>
      <c r="AG867" s="36"/>
      <c r="AH867" s="36"/>
      <c r="AI867" s="9"/>
      <c r="AJ867" s="8"/>
      <c r="AK867" s="8"/>
      <c r="AL867" s="8"/>
      <c r="AM867" s="8"/>
      <c r="AN867" s="8"/>
      <c r="AO867" s="8"/>
      <c r="AP867" s="8"/>
      <c r="AQ867" s="8"/>
      <c r="AS867" s="36"/>
      <c r="AT867" s="36"/>
      <c r="AU867" s="9"/>
      <c r="AV867" s="8"/>
      <c r="AW867" s="8"/>
      <c r="AX867" s="8"/>
      <c r="AY867" s="8"/>
      <c r="AZ867" s="8"/>
      <c r="BA867" s="8"/>
      <c r="BB867" s="8"/>
      <c r="BC867" s="8"/>
      <c r="CW867" s="8">
        <v>0.29456967213114754</v>
      </c>
      <c r="CX867" s="36">
        <v>65</v>
      </c>
      <c r="CY867" s="36">
        <v>64.081246559431833</v>
      </c>
      <c r="CZ867" s="36">
        <v>63.2831790660641</v>
      </c>
      <c r="DA867" s="36">
        <v>24.155850809021505</v>
      </c>
      <c r="DB867" s="36">
        <f ca="1"/>
        <v>71.219914431217077</v>
      </c>
      <c r="DC867" s="36">
        <f ca="1"/>
        <v>65.096070847792944</v>
      </c>
      <c r="DD867" s="36">
        <v>60.157202703733404</v>
      </c>
      <c r="DE867" s="36">
        <f ca="1"/>
        <v>69.595227233760525</v>
      </c>
      <c r="DF867" s="36">
        <v>64.369857069546214</v>
      </c>
    </row>
    <row r="868" spans="1:110" x14ac:dyDescent="0.25">
      <c r="A868" s="45">
        <v>58.1</v>
      </c>
      <c r="B868" s="47" t="b">
        <v>1</v>
      </c>
      <c r="U868" s="36"/>
      <c r="V868" s="36"/>
      <c r="W868" s="9"/>
      <c r="X868" s="8"/>
      <c r="Y868" s="8"/>
      <c r="Z868" s="8"/>
      <c r="AA868" s="8"/>
      <c r="AB868" s="8"/>
      <c r="AC868" s="8"/>
      <c r="AD868" s="8"/>
      <c r="AE868" s="8"/>
      <c r="AG868" s="36"/>
      <c r="AH868" s="36"/>
      <c r="AI868" s="9"/>
      <c r="AJ868" s="8"/>
      <c r="AK868" s="8"/>
      <c r="AL868" s="8"/>
      <c r="AM868" s="8"/>
      <c r="AN868" s="8"/>
      <c r="AO868" s="8"/>
      <c r="AP868" s="8"/>
      <c r="AQ868" s="8"/>
      <c r="AS868" s="36"/>
      <c r="AT868" s="36"/>
      <c r="AU868" s="9"/>
      <c r="AV868" s="8"/>
      <c r="AW868" s="8"/>
      <c r="AX868" s="8"/>
      <c r="AY868" s="8"/>
      <c r="AZ868" s="8"/>
      <c r="BA868" s="8"/>
      <c r="BB868" s="8"/>
      <c r="BC868" s="8"/>
      <c r="CW868" s="8">
        <v>0.29491120218579236</v>
      </c>
      <c r="CX868" s="36">
        <v>65</v>
      </c>
      <c r="CY868" s="36">
        <v>64.090677519220179</v>
      </c>
      <c r="CZ868" s="36">
        <v>63.292395432541703</v>
      </c>
      <c r="DA868" s="36">
        <v>24.189373779019967</v>
      </c>
      <c r="DB868" s="36">
        <f ca="1"/>
        <v>71.231052453235861</v>
      </c>
      <c r="DC868" s="36">
        <f ca="1"/>
        <v>65.104375357413616</v>
      </c>
      <c r="DD868" s="36">
        <v>60.171059501595359</v>
      </c>
      <c r="DE868" s="36">
        <f ca="1"/>
        <v>69.60292619647592</v>
      </c>
      <c r="DF868" s="36">
        <v>64.381061011758774</v>
      </c>
    </row>
    <row r="869" spans="1:110" x14ac:dyDescent="0.25">
      <c r="A869" s="45">
        <v>45.3</v>
      </c>
      <c r="B869" s="47" t="b">
        <v>1</v>
      </c>
      <c r="U869" s="36"/>
      <c r="V869" s="36"/>
      <c r="W869" s="9"/>
      <c r="X869" s="8"/>
      <c r="Y869" s="8"/>
      <c r="Z869" s="8"/>
      <c r="AA869" s="8"/>
      <c r="AB869" s="8"/>
      <c r="AC869" s="8"/>
      <c r="AD869" s="8"/>
      <c r="AE869" s="8"/>
      <c r="AG869" s="36"/>
      <c r="AH869" s="36"/>
      <c r="AI869" s="9"/>
      <c r="AJ869" s="8"/>
      <c r="AK869" s="8"/>
      <c r="AL869" s="8"/>
      <c r="AM869" s="8"/>
      <c r="AN869" s="8"/>
      <c r="AO869" s="8"/>
      <c r="AP869" s="8"/>
      <c r="AQ869" s="8"/>
      <c r="AS869" s="36"/>
      <c r="AT869" s="36"/>
      <c r="AU869" s="9"/>
      <c r="AV869" s="8"/>
      <c r="AW869" s="8"/>
      <c r="AX869" s="8"/>
      <c r="AY869" s="8"/>
      <c r="AZ869" s="8"/>
      <c r="BA869" s="8"/>
      <c r="BB869" s="8"/>
      <c r="BC869" s="8"/>
      <c r="CW869" s="8">
        <v>0.29525273224043713</v>
      </c>
      <c r="CX869" s="36">
        <v>65.099999999999994</v>
      </c>
      <c r="CY869" s="36">
        <v>64.10010344712245</v>
      </c>
      <c r="CZ869" s="36">
        <v>63.301608222798478</v>
      </c>
      <c r="DA869" s="36">
        <v>24.222912990768084</v>
      </c>
      <c r="DB869" s="36">
        <f ca="1"/>
        <v>71.242182174887176</v>
      </c>
      <c r="DC869" s="36">
        <f ca="1"/>
        <v>65.112676146245718</v>
      </c>
      <c r="DD869" s="36">
        <v>60.184908278154069</v>
      </c>
      <c r="DE869" s="36">
        <f ca="1"/>
        <v>69.610620262628132</v>
      </c>
      <c r="DF869" s="36">
        <v>64.392258722534422</v>
      </c>
    </row>
    <row r="870" spans="1:110" x14ac:dyDescent="0.25">
      <c r="A870" s="45">
        <v>77.599999999999994</v>
      </c>
      <c r="B870" s="47" t="b">
        <v>1</v>
      </c>
      <c r="U870" s="36"/>
      <c r="V870" s="36"/>
      <c r="W870" s="9"/>
      <c r="X870" s="8"/>
      <c r="Y870" s="8"/>
      <c r="Z870" s="8"/>
      <c r="AA870" s="8"/>
      <c r="AB870" s="8"/>
      <c r="AC870" s="8"/>
      <c r="AD870" s="8"/>
      <c r="AE870" s="8"/>
      <c r="AG870" s="36"/>
      <c r="AH870" s="36"/>
      <c r="AI870" s="9"/>
      <c r="AJ870" s="8"/>
      <c r="AK870" s="8"/>
      <c r="AL870" s="8"/>
      <c r="AM870" s="8"/>
      <c r="AN870" s="8"/>
      <c r="AO870" s="8"/>
      <c r="AP870" s="8"/>
      <c r="AQ870" s="8"/>
      <c r="AS870" s="36"/>
      <c r="AT870" s="36"/>
      <c r="AU870" s="9"/>
      <c r="AV870" s="8"/>
      <c r="AW870" s="8"/>
      <c r="AX870" s="8"/>
      <c r="AY870" s="8"/>
      <c r="AZ870" s="8"/>
      <c r="BA870" s="8"/>
      <c r="BB870" s="8"/>
      <c r="BC870" s="8"/>
      <c r="CW870" s="8">
        <v>0.29559426229508196</v>
      </c>
      <c r="CX870" s="36">
        <v>65.099999999999994</v>
      </c>
      <c r="CY870" s="36">
        <v>64.109524357728532</v>
      </c>
      <c r="CZ870" s="36">
        <v>63.310817449145205</v>
      </c>
      <c r="DA870" s="36">
        <v>24.256468460011639</v>
      </c>
      <c r="DB870" s="36">
        <f ca="1"/>
        <v>71.253303617286619</v>
      </c>
      <c r="DC870" s="36">
        <f ca="1"/>
        <v>65.120973226025683</v>
      </c>
      <c r="DD870" s="36">
        <v>60.198749047323346</v>
      </c>
      <c r="DE870" s="36">
        <f ca="1"/>
        <v>69.618309444349322</v>
      </c>
      <c r="DF870" s="36">
        <v>64.403450216535163</v>
      </c>
    </row>
    <row r="871" spans="1:110" x14ac:dyDescent="0.25">
      <c r="A871" s="45">
        <v>77.3</v>
      </c>
      <c r="B871" s="47" t="b">
        <v>1</v>
      </c>
      <c r="U871" s="36"/>
      <c r="V871" s="36"/>
      <c r="W871" s="9"/>
      <c r="X871" s="8"/>
      <c r="Y871" s="8"/>
      <c r="Z871" s="8"/>
      <c r="AA871" s="8"/>
      <c r="AB871" s="8"/>
      <c r="AC871" s="8"/>
      <c r="AD871" s="8"/>
      <c r="AE871" s="8"/>
      <c r="AG871" s="36"/>
      <c r="AH871" s="36"/>
      <c r="AI871" s="9"/>
      <c r="AJ871" s="8"/>
      <c r="AK871" s="8"/>
      <c r="AL871" s="8"/>
      <c r="AM871" s="8"/>
      <c r="AN871" s="8"/>
      <c r="AO871" s="8"/>
      <c r="AP871" s="8"/>
      <c r="AQ871" s="8"/>
      <c r="AS871" s="36"/>
      <c r="AT871" s="36"/>
      <c r="AU871" s="9"/>
      <c r="AV871" s="8"/>
      <c r="AW871" s="8"/>
      <c r="AX871" s="8"/>
      <c r="AY871" s="8"/>
      <c r="AZ871" s="8"/>
      <c r="BA871" s="8"/>
      <c r="BB871" s="8"/>
      <c r="BC871" s="8"/>
      <c r="CW871" s="8">
        <v>0.29593579234972678</v>
      </c>
      <c r="CX871" s="36">
        <v>65.099999999999994</v>
      </c>
      <c r="CY871" s="36">
        <v>64.11894026558538</v>
      </c>
      <c r="CZ871" s="36">
        <v>63.320023123859535</v>
      </c>
      <c r="DA871" s="36">
        <v>24.290040202519272</v>
      </c>
      <c r="DB871" s="36">
        <f ca="1"/>
        <v>71.264416801483151</v>
      </c>
      <c r="DC871" s="36">
        <f ca="1"/>
        <v>65.129266608457087</v>
      </c>
      <c r="DD871" s="36">
        <v>60.212581822976816</v>
      </c>
      <c r="DE871" s="36">
        <f ca="1"/>
        <v>69.625993753734619</v>
      </c>
      <c r="DF871" s="36">
        <v>64.414635508380059</v>
      </c>
    </row>
    <row r="872" spans="1:110" x14ac:dyDescent="0.25">
      <c r="A872" s="45">
        <v>76.900000000000006</v>
      </c>
      <c r="B872" s="47" t="b">
        <v>1</v>
      </c>
      <c r="U872" s="36"/>
      <c r="V872" s="36"/>
      <c r="W872" s="9"/>
      <c r="X872" s="8"/>
      <c r="Y872" s="8"/>
      <c r="Z872" s="8"/>
      <c r="AA872" s="8"/>
      <c r="AB872" s="8"/>
      <c r="AC872" s="8"/>
      <c r="AD872" s="8"/>
      <c r="AE872" s="8"/>
      <c r="AG872" s="36"/>
      <c r="AH872" s="36"/>
      <c r="AI872" s="9"/>
      <c r="AJ872" s="8"/>
      <c r="AK872" s="8"/>
      <c r="AL872" s="8"/>
      <c r="AM872" s="8"/>
      <c r="AN872" s="8"/>
      <c r="AO872" s="8"/>
      <c r="AP872" s="8"/>
      <c r="AQ872" s="8"/>
      <c r="AS872" s="36"/>
      <c r="AT872" s="36"/>
      <c r="AU872" s="9"/>
      <c r="AV872" s="8"/>
      <c r="AW872" s="8"/>
      <c r="AX872" s="8"/>
      <c r="AY872" s="8"/>
      <c r="AZ872" s="8"/>
      <c r="BA872" s="8"/>
      <c r="BB872" s="8"/>
      <c r="BC872" s="8"/>
      <c r="CW872" s="8">
        <v>0.2962773224043716</v>
      </c>
      <c r="CX872" s="36">
        <v>65.099999999999994</v>
      </c>
      <c r="CY872" s="36">
        <v>64.128351185197275</v>
      </c>
      <c r="CZ872" s="36">
        <v>63.329225259186259</v>
      </c>
      <c r="DA872" s="36">
        <v>24.323628234082619</v>
      </c>
      <c r="DB872" s="36">
        <f ca="1"/>
        <v>71.275521748459326</v>
      </c>
      <c r="DC872" s="36">
        <f ca="1"/>
        <v>65.137556305210808</v>
      </c>
      <c r="DD872" s="36">
        <v>60.226406618948069</v>
      </c>
      <c r="DE872" s="36">
        <f ca="1"/>
        <v>69.633673202842232</v>
      </c>
      <c r="DF872" s="36">
        <v>64.425814612645397</v>
      </c>
    </row>
    <row r="873" spans="1:110" x14ac:dyDescent="0.25">
      <c r="A873" s="45">
        <v>76.3</v>
      </c>
      <c r="B873" s="47" t="b">
        <v>1</v>
      </c>
      <c r="U873" s="36"/>
      <c r="V873" s="36"/>
      <c r="W873" s="9"/>
      <c r="X873" s="8"/>
      <c r="Y873" s="8"/>
      <c r="Z873" s="8"/>
      <c r="AA873" s="8"/>
      <c r="AB873" s="8"/>
      <c r="AC873" s="8"/>
      <c r="AD873" s="8"/>
      <c r="AE873" s="8"/>
      <c r="AG873" s="36"/>
      <c r="AH873" s="36"/>
      <c r="AI873" s="9"/>
      <c r="AJ873" s="8"/>
      <c r="AK873" s="8"/>
      <c r="AL873" s="8"/>
      <c r="AM873" s="8"/>
      <c r="AN873" s="8"/>
      <c r="AO873" s="8"/>
      <c r="AP873" s="8"/>
      <c r="AQ873" s="8"/>
      <c r="AS873" s="36"/>
      <c r="AT873" s="36"/>
      <c r="AU873" s="9"/>
      <c r="AV873" s="8"/>
      <c r="AW873" s="8"/>
      <c r="AX873" s="8"/>
      <c r="AY873" s="8"/>
      <c r="AZ873" s="8"/>
      <c r="BA873" s="8"/>
      <c r="BB873" s="8"/>
      <c r="BC873" s="8"/>
      <c r="CW873" s="8">
        <v>0.29661885245901637</v>
      </c>
      <c r="CX873" s="36">
        <v>65.099999999999994</v>
      </c>
      <c r="CY873" s="36">
        <v>64.13775713102595</v>
      </c>
      <c r="CZ873" s="36">
        <v>63.33842386733722</v>
      </c>
      <c r="DA873" s="36">
        <v>24.357232570516302</v>
      </c>
      <c r="DB873" s="36">
        <f ca="1"/>
        <v>71.286618479131604</v>
      </c>
      <c r="DC873" s="36">
        <f ca="1"/>
        <v>65.145842327925081</v>
      </c>
      <c r="DD873" s="36">
        <v>60.240223449030864</v>
      </c>
      <c r="DE873" s="36">
        <f ca="1"/>
        <v>69.641347803693748</v>
      </c>
      <c r="DF873" s="36">
        <v>64.436987543864916</v>
      </c>
    </row>
    <row r="874" spans="1:110" x14ac:dyDescent="0.25">
      <c r="A874" s="45">
        <v>76.099999999999994</v>
      </c>
      <c r="B874" s="47" t="b">
        <v>1</v>
      </c>
      <c r="U874" s="36"/>
      <c r="V874" s="36"/>
      <c r="W874" s="9"/>
      <c r="X874" s="8"/>
      <c r="Y874" s="8"/>
      <c r="Z874" s="8"/>
      <c r="AA874" s="8"/>
      <c r="AB874" s="8"/>
      <c r="AC874" s="8"/>
      <c r="AD874" s="8"/>
      <c r="AE874" s="8"/>
      <c r="AG874" s="36"/>
      <c r="AH874" s="36"/>
      <c r="AI874" s="9"/>
      <c r="AJ874" s="8"/>
      <c r="AK874" s="8"/>
      <c r="AL874" s="8"/>
      <c r="AM874" s="8"/>
      <c r="AN874" s="8"/>
      <c r="AO874" s="8"/>
      <c r="AP874" s="8"/>
      <c r="AQ874" s="8"/>
      <c r="AS874" s="36"/>
      <c r="AT874" s="36"/>
      <c r="AU874" s="9"/>
      <c r="AV874" s="8"/>
      <c r="AW874" s="8"/>
      <c r="AX874" s="8"/>
      <c r="AY874" s="8"/>
      <c r="AZ874" s="8"/>
      <c r="BA874" s="8"/>
      <c r="BB874" s="8"/>
      <c r="BC874" s="8"/>
      <c r="CW874" s="8">
        <v>0.29696038251366119</v>
      </c>
      <c r="CX874" s="36">
        <v>65.099999999999994</v>
      </c>
      <c r="CY874" s="36">
        <v>64.14715811749079</v>
      </c>
      <c r="CZ874" s="36">
        <v>63.347618960491751</v>
      </c>
      <c r="DA874" s="36">
        <v>24.390853227657985</v>
      </c>
      <c r="DB874" s="36">
        <f ca="1"/>
        <v>71.29770701435065</v>
      </c>
      <c r="DC874" s="36">
        <f ca="1"/>
        <v>65.154124688205812</v>
      </c>
      <c r="DD874" s="36">
        <v>60.254032326979271</v>
      </c>
      <c r="DE874" s="36">
        <f ca="1"/>
        <v>69.649017568274203</v>
      </c>
      <c r="DF874" s="36">
        <v>64.448154316529923</v>
      </c>
    </row>
    <row r="875" spans="1:110" x14ac:dyDescent="0.25">
      <c r="A875" s="45">
        <v>75.599999999999994</v>
      </c>
      <c r="B875" s="47" t="b">
        <v>1</v>
      </c>
      <c r="U875" s="36"/>
      <c r="V875" s="36"/>
      <c r="W875" s="9"/>
      <c r="X875" s="8"/>
      <c r="Y875" s="8"/>
      <c r="Z875" s="8"/>
      <c r="AA875" s="8"/>
      <c r="AB875" s="8"/>
      <c r="AC875" s="8"/>
      <c r="AD875" s="8"/>
      <c r="AE875" s="8"/>
      <c r="AG875" s="36"/>
      <c r="AH875" s="36"/>
      <c r="AI875" s="9"/>
      <c r="AJ875" s="8"/>
      <c r="AK875" s="8"/>
      <c r="AL875" s="8"/>
      <c r="AM875" s="8"/>
      <c r="AN875" s="8"/>
      <c r="AO875" s="8"/>
      <c r="AP875" s="8"/>
      <c r="AQ875" s="8"/>
      <c r="AS875" s="36"/>
      <c r="AT875" s="36"/>
      <c r="AU875" s="9"/>
      <c r="AV875" s="8"/>
      <c r="AW875" s="8"/>
      <c r="AX875" s="8"/>
      <c r="AY875" s="8"/>
      <c r="AZ875" s="8"/>
      <c r="BA875" s="8"/>
      <c r="BB875" s="8"/>
      <c r="BC875" s="8"/>
      <c r="CW875" s="8">
        <v>0.29730191256830601</v>
      </c>
      <c r="CX875" s="36">
        <v>65.099999999999994</v>
      </c>
      <c r="CY875" s="36">
        <v>64.156554158969129</v>
      </c>
      <c r="CZ875" s="36">
        <v>63.35681055079656</v>
      </c>
      <c r="DA875" s="36">
        <v>24.424490221368405</v>
      </c>
      <c r="DB875" s="36">
        <f ca="1"/>
        <v>71.308787374901641</v>
      </c>
      <c r="DC875" s="36">
        <f ca="1"/>
        <v>65.162403397626562</v>
      </c>
      <c r="DD875" s="36">
        <v>60.267833266507793</v>
      </c>
      <c r="DE875" s="36">
        <f ca="1"/>
        <v>69.656682508532228</v>
      </c>
      <c r="DF875" s="36">
        <v>64.459314945089602</v>
      </c>
    </row>
    <row r="876" spans="1:110" x14ac:dyDescent="0.25">
      <c r="A876" s="45">
        <v>74.900000000000006</v>
      </c>
      <c r="B876" s="47" t="b">
        <v>1</v>
      </c>
      <c r="U876" s="36"/>
      <c r="V876" s="36"/>
      <c r="W876" s="9"/>
      <c r="X876" s="8"/>
      <c r="Y876" s="8"/>
      <c r="Z876" s="8"/>
      <c r="AA876" s="8"/>
      <c r="AB876" s="8"/>
      <c r="AC876" s="8"/>
      <c r="AD876" s="8"/>
      <c r="AE876" s="8"/>
      <c r="AG876" s="36"/>
      <c r="AH876" s="36"/>
      <c r="AI876" s="9"/>
      <c r="AJ876" s="8"/>
      <c r="AK876" s="8"/>
      <c r="AL876" s="8"/>
      <c r="AM876" s="8"/>
      <c r="AN876" s="8"/>
      <c r="AO876" s="8"/>
      <c r="AP876" s="8"/>
      <c r="AQ876" s="8"/>
      <c r="AS876" s="36"/>
      <c r="AT876" s="36"/>
      <c r="AU876" s="9"/>
      <c r="AV876" s="8"/>
      <c r="AW876" s="8"/>
      <c r="AX876" s="8"/>
      <c r="AY876" s="8"/>
      <c r="AZ876" s="8"/>
      <c r="BA876" s="8"/>
      <c r="BB876" s="8"/>
      <c r="BC876" s="8"/>
      <c r="CW876" s="8">
        <v>0.29764344262295084</v>
      </c>
      <c r="CX876" s="36">
        <v>65.099999999999994</v>
      </c>
      <c r="CY876" s="36">
        <v>64.165945269796339</v>
      </c>
      <c r="CZ876" s="36">
        <v>63.365998650366173</v>
      </c>
      <c r="DA876" s="36">
        <v>24.458143567531433</v>
      </c>
      <c r="DB876" s="36">
        <f ca="1"/>
        <v>71.319859581504573</v>
      </c>
      <c r="DC876" s="36">
        <f ca="1"/>
        <v>65.170678467728848</v>
      </c>
      <c r="DD876" s="36">
        <v>60.281626281291594</v>
      </c>
      <c r="DE876" s="36">
        <f ca="1"/>
        <v>69.664342636380312</v>
      </c>
      <c r="DF876" s="36">
        <v>64.470469443951032</v>
      </c>
    </row>
    <row r="877" spans="1:110" x14ac:dyDescent="0.25">
      <c r="A877" s="45">
        <v>74.2</v>
      </c>
      <c r="B877" s="47" t="b">
        <v>1</v>
      </c>
      <c r="U877" s="36"/>
      <c r="V877" s="36"/>
      <c r="W877" s="9"/>
      <c r="X877" s="8"/>
      <c r="Y877" s="8"/>
      <c r="Z877" s="8"/>
      <c r="AA877" s="8"/>
      <c r="AB877" s="8"/>
      <c r="AC877" s="8"/>
      <c r="AD877" s="8"/>
      <c r="AE877" s="8"/>
      <c r="AG877" s="36"/>
      <c r="AH877" s="36"/>
      <c r="AI877" s="9"/>
      <c r="AJ877" s="8"/>
      <c r="AK877" s="8"/>
      <c r="AL877" s="8"/>
      <c r="AM877" s="8"/>
      <c r="AN877" s="8"/>
      <c r="AO877" s="8"/>
      <c r="AP877" s="8"/>
      <c r="AQ877" s="8"/>
      <c r="AS877" s="36"/>
      <c r="AT877" s="36"/>
      <c r="AU877" s="9"/>
      <c r="AV877" s="8"/>
      <c r="AW877" s="8"/>
      <c r="AX877" s="8"/>
      <c r="AY877" s="8"/>
      <c r="AZ877" s="8"/>
      <c r="BA877" s="8"/>
      <c r="BB877" s="8"/>
      <c r="BC877" s="8"/>
      <c r="CW877" s="8">
        <v>0.29798497267759561</v>
      </c>
      <c r="CX877" s="36">
        <v>65.2</v>
      </c>
      <c r="CY877" s="36">
        <v>64.175331464266037</v>
      </c>
      <c r="CZ877" s="36">
        <v>63.375183271282864</v>
      </c>
      <c r="DA877" s="36">
        <v>24.491813282054132</v>
      </c>
      <c r="DB877" s="36">
        <f ca="1"/>
        <v>71.330923654814555</v>
      </c>
      <c r="DC877" s="36">
        <f ca="1"/>
        <v>65.178949910022169</v>
      </c>
      <c r="DD877" s="36">
        <v>60.295411384966599</v>
      </c>
      <c r="DE877" s="36">
        <f ca="1"/>
        <v>69.671997963694864</v>
      </c>
      <c r="DF877" s="36">
        <v>64.481617827479525</v>
      </c>
    </row>
    <row r="878" spans="1:110" x14ac:dyDescent="0.25">
      <c r="A878" s="45">
        <v>73</v>
      </c>
      <c r="B878" s="47" t="b">
        <v>1</v>
      </c>
      <c r="U878" s="36"/>
      <c r="V878" s="36"/>
      <c r="W878" s="9"/>
      <c r="X878" s="8"/>
      <c r="Y878" s="8"/>
      <c r="Z878" s="8"/>
      <c r="AA878" s="8"/>
      <c r="AB878" s="8"/>
      <c r="AC878" s="8"/>
      <c r="AD878" s="8"/>
      <c r="AE878" s="8"/>
      <c r="AG878" s="36"/>
      <c r="AH878" s="36"/>
      <c r="AI878" s="9"/>
      <c r="AJ878" s="8"/>
      <c r="AK878" s="8"/>
      <c r="AL878" s="8"/>
      <c r="AM878" s="8"/>
      <c r="AN878" s="8"/>
      <c r="AO878" s="8"/>
      <c r="AP878" s="8"/>
      <c r="AQ878" s="8"/>
      <c r="AS878" s="36"/>
      <c r="AT878" s="36"/>
      <c r="AU878" s="9"/>
      <c r="AV878" s="8"/>
      <c r="AW878" s="8"/>
      <c r="AX878" s="8"/>
      <c r="AY878" s="8"/>
      <c r="AZ878" s="8"/>
      <c r="BA878" s="8"/>
      <c r="BB878" s="8"/>
      <c r="BC878" s="8"/>
      <c r="CW878" s="8">
        <v>0.29832650273224043</v>
      </c>
      <c r="CX878" s="36">
        <v>65.2</v>
      </c>
      <c r="CY878" s="36">
        <v>64.184712756630375</v>
      </c>
      <c r="CZ878" s="36">
        <v>63.384364425596871</v>
      </c>
      <c r="DA878" s="36">
        <v>24.525499380866783</v>
      </c>
      <c r="DB878" s="36">
        <f ca="1"/>
        <v>71.341979615422119</v>
      </c>
      <c r="DC878" s="36">
        <f ca="1"/>
        <v>65.187217735984262</v>
      </c>
      <c r="DD878" s="36">
        <v>60.309188591129676</v>
      </c>
      <c r="DE878" s="36">
        <f ca="1"/>
        <v>69.679648502316425</v>
      </c>
      <c r="DF878" s="36">
        <v>64.492760109998699</v>
      </c>
    </row>
    <row r="879" spans="1:110" x14ac:dyDescent="0.25">
      <c r="A879" s="45">
        <v>73</v>
      </c>
      <c r="B879" s="47" t="b">
        <v>1</v>
      </c>
      <c r="U879" s="36"/>
      <c r="V879" s="36"/>
      <c r="W879" s="9"/>
      <c r="X879" s="8"/>
      <c r="Y879" s="8"/>
      <c r="Z879" s="8"/>
      <c r="AA879" s="8"/>
      <c r="AB879" s="8"/>
      <c r="AC879" s="8"/>
      <c r="AD879" s="8"/>
      <c r="AE879" s="8"/>
      <c r="AG879" s="36"/>
      <c r="AH879" s="36"/>
      <c r="AI879" s="9"/>
      <c r="AJ879" s="8"/>
      <c r="AK879" s="8"/>
      <c r="AL879" s="8"/>
      <c r="AM879" s="8"/>
      <c r="AN879" s="8"/>
      <c r="AO879" s="8"/>
      <c r="AP879" s="8"/>
      <c r="AQ879" s="8"/>
      <c r="AS879" s="36"/>
      <c r="AT879" s="36"/>
      <c r="AU879" s="9"/>
      <c r="AV879" s="8"/>
      <c r="AW879" s="8"/>
      <c r="AX879" s="8"/>
      <c r="AY879" s="8"/>
      <c r="AZ879" s="8"/>
      <c r="BA879" s="8"/>
      <c r="BB879" s="8"/>
      <c r="BC879" s="8"/>
      <c r="CW879" s="8">
        <v>0.29866803278688525</v>
      </c>
      <c r="CX879" s="36">
        <v>65.2</v>
      </c>
      <c r="CY879" s="36">
        <v>64.194089161100109</v>
      </c>
      <c r="CZ879" s="36">
        <v>63.393542125326626</v>
      </c>
      <c r="DA879" s="36">
        <v>24.559201879922949</v>
      </c>
      <c r="DB879" s="36">
        <f ca="1"/>
        <v>71.353027483853467</v>
      </c>
      <c r="DC879" s="36">
        <f ca="1"/>
        <v>65.195481957061162</v>
      </c>
      <c r="DD879" s="36">
        <v>60.32295791333879</v>
      </c>
      <c r="DE879" s="36">
        <f ca="1"/>
        <v>69.687294264049811</v>
      </c>
      <c r="DF879" s="36">
        <v>64.503896305790704</v>
      </c>
    </row>
    <row r="880" spans="1:110" x14ac:dyDescent="0.25">
      <c r="A880" s="45">
        <v>72.8</v>
      </c>
      <c r="B880" s="47" t="b">
        <v>1</v>
      </c>
      <c r="U880" s="36"/>
      <c r="V880" s="36"/>
      <c r="W880" s="9"/>
      <c r="X880" s="8"/>
      <c r="Y880" s="8"/>
      <c r="Z880" s="8"/>
      <c r="AA880" s="8"/>
      <c r="AB880" s="8"/>
      <c r="AC880" s="8"/>
      <c r="AD880" s="8"/>
      <c r="AE880" s="8"/>
      <c r="AG880" s="36"/>
      <c r="AH880" s="36"/>
      <c r="AI880" s="9"/>
      <c r="AJ880" s="8"/>
      <c r="AK880" s="8"/>
      <c r="AL880" s="8"/>
      <c r="AM880" s="8"/>
      <c r="AN880" s="8"/>
      <c r="AO880" s="8"/>
      <c r="AP880" s="8"/>
      <c r="AQ880" s="8"/>
      <c r="AS880" s="36"/>
      <c r="AT880" s="36"/>
      <c r="AU880" s="9"/>
      <c r="AV880" s="8"/>
      <c r="AW880" s="8"/>
      <c r="AX880" s="8"/>
      <c r="AY880" s="8"/>
      <c r="AZ880" s="8"/>
      <c r="BA880" s="8"/>
      <c r="BB880" s="8"/>
      <c r="BC880" s="8"/>
      <c r="CW880" s="8">
        <v>0.29900956284153007</v>
      </c>
      <c r="CX880" s="36">
        <v>65.2</v>
      </c>
      <c r="CY880" s="36">
        <v>64.203460691844867</v>
      </c>
      <c r="CZ880" s="36">
        <v>63.402716382458721</v>
      </c>
      <c r="DA880" s="36">
        <v>24.592920795199461</v>
      </c>
      <c r="DB880" s="36">
        <f ca="1"/>
        <v>71.364067280570836</v>
      </c>
      <c r="DC880" s="36">
        <f ca="1"/>
        <v>65.203742584667438</v>
      </c>
      <c r="DD880" s="36">
        <v>60.336719365113161</v>
      </c>
      <c r="DE880" s="36">
        <f ca="1"/>
        <v>69.694935260664309</v>
      </c>
      <c r="DF880" s="36">
        <v>64.515026429096451</v>
      </c>
    </row>
    <row r="881" spans="1:110" x14ac:dyDescent="0.25">
      <c r="A881" s="45">
        <v>72.3</v>
      </c>
      <c r="B881" s="47" t="b">
        <v>1</v>
      </c>
      <c r="U881" s="36"/>
      <c r="V881" s="36"/>
      <c r="W881" s="9"/>
      <c r="X881" s="8"/>
      <c r="Y881" s="8"/>
      <c r="Z881" s="8"/>
      <c r="AA881" s="8"/>
      <c r="AB881" s="8"/>
      <c r="AC881" s="8"/>
      <c r="AD881" s="8"/>
      <c r="AE881" s="8"/>
      <c r="AG881" s="36"/>
      <c r="AH881" s="36"/>
      <c r="AI881" s="9"/>
      <c r="AJ881" s="8"/>
      <c r="AK881" s="8"/>
      <c r="AL881" s="8"/>
      <c r="AM881" s="8"/>
      <c r="AN881" s="8"/>
      <c r="AO881" s="8"/>
      <c r="AP881" s="8"/>
      <c r="AQ881" s="8"/>
      <c r="AS881" s="36"/>
      <c r="AT881" s="36"/>
      <c r="AU881" s="9"/>
      <c r="AV881" s="8"/>
      <c r="AW881" s="8"/>
      <c r="AX881" s="8"/>
      <c r="AY881" s="8"/>
      <c r="AZ881" s="8"/>
      <c r="BA881" s="8"/>
      <c r="BB881" s="8"/>
      <c r="BC881" s="8"/>
      <c r="CW881" s="8">
        <v>0.29935109289617484</v>
      </c>
      <c r="CX881" s="36">
        <v>65.2</v>
      </c>
      <c r="CY881" s="36">
        <v>64.212827362993309</v>
      </c>
      <c r="CZ881" s="36">
        <v>63.411887208948272</v>
      </c>
      <c r="DA881" s="36">
        <v>24.62665614269654</v>
      </c>
      <c r="DB881" s="36">
        <f ca="1"/>
        <v>71.375099025972702</v>
      </c>
      <c r="DC881" s="36">
        <f ca="1"/>
        <v>65.211999630186241</v>
      </c>
      <c r="DD881" s="36">
        <v>60.350472959933413</v>
      </c>
      <c r="DE881" s="36">
        <f ca="1"/>
        <v>69.702571503893765</v>
      </c>
      <c r="DF881" s="36">
        <v>64.526150494115711</v>
      </c>
    </row>
    <row r="882" spans="1:110" x14ac:dyDescent="0.25">
      <c r="A882" s="45">
        <v>71.900000000000006</v>
      </c>
      <c r="B882" s="47" t="b">
        <v>1</v>
      </c>
      <c r="U882" s="36"/>
      <c r="V882" s="36"/>
      <c r="W882" s="9"/>
      <c r="X882" s="8"/>
      <c r="Y882" s="8"/>
      <c r="Z882" s="8"/>
      <c r="AA882" s="8"/>
      <c r="AB882" s="8"/>
      <c r="AC882" s="8"/>
      <c r="AD882" s="8"/>
      <c r="AE882" s="8"/>
      <c r="AG882" s="36"/>
      <c r="AH882" s="36"/>
      <c r="AI882" s="9"/>
      <c r="AJ882" s="8"/>
      <c r="AK882" s="8"/>
      <c r="AL882" s="8"/>
      <c r="AM882" s="8"/>
      <c r="AN882" s="8"/>
      <c r="AO882" s="8"/>
      <c r="AP882" s="8"/>
      <c r="AQ882" s="8"/>
      <c r="AS882" s="36"/>
      <c r="AT882" s="36"/>
      <c r="AU882" s="9"/>
      <c r="AV882" s="8"/>
      <c r="AW882" s="8"/>
      <c r="AX882" s="8"/>
      <c r="AY882" s="8"/>
      <c r="AZ882" s="8"/>
      <c r="BA882" s="8"/>
      <c r="BB882" s="8"/>
      <c r="BC882" s="8"/>
      <c r="CW882" s="8">
        <v>0.29969262295081966</v>
      </c>
      <c r="CX882" s="36">
        <v>65.2</v>
      </c>
      <c r="CY882" s="36">
        <v>64.222189188633365</v>
      </c>
      <c r="CZ882" s="36">
        <v>63.421054616719047</v>
      </c>
      <c r="DA882" s="36">
        <v>24.660407938437803</v>
      </c>
      <c r="DB882" s="36">
        <f ca="1"/>
        <v>71.386122740394143</v>
      </c>
      <c r="DC882" s="36">
        <f ca="1"/>
        <v>65.220253104969572</v>
      </c>
      <c r="DD882" s="36">
        <v>60.364218711241733</v>
      </c>
      <c r="DE882" s="36">
        <f ca="1"/>
        <v>69.710203005436838</v>
      </c>
      <c r="DF882" s="36">
        <v>64.537268515007298</v>
      </c>
    </row>
    <row r="883" spans="1:110" x14ac:dyDescent="0.25">
      <c r="A883" s="45">
        <v>71.2</v>
      </c>
      <c r="B883" s="47" t="b">
        <v>1</v>
      </c>
      <c r="U883" s="36"/>
      <c r="V883" s="36"/>
      <c r="W883" s="9"/>
      <c r="X883" s="8"/>
      <c r="Y883" s="8"/>
      <c r="Z883" s="8"/>
      <c r="AA883" s="8"/>
      <c r="AB883" s="8"/>
      <c r="AC883" s="8"/>
      <c r="AD883" s="8"/>
      <c r="AE883" s="8"/>
      <c r="AG883" s="36"/>
      <c r="AH883" s="36"/>
      <c r="AI883" s="9"/>
      <c r="AJ883" s="8"/>
      <c r="AK883" s="8"/>
      <c r="AL883" s="8"/>
      <c r="AM883" s="8"/>
      <c r="AN883" s="8"/>
      <c r="AO883" s="8"/>
      <c r="AP883" s="8"/>
      <c r="AQ883" s="8"/>
      <c r="AS883" s="36"/>
      <c r="AT883" s="36"/>
      <c r="AU883" s="9"/>
      <c r="AV883" s="8"/>
      <c r="AW883" s="8"/>
      <c r="AX883" s="8"/>
      <c r="AY883" s="8"/>
      <c r="AZ883" s="8"/>
      <c r="BA883" s="8"/>
      <c r="BB883" s="8"/>
      <c r="BC883" s="8"/>
      <c r="CW883" s="8">
        <v>0.30003415300546449</v>
      </c>
      <c r="CX883" s="36">
        <v>65.3</v>
      </c>
      <c r="CY883" s="36">
        <v>64.231546182812366</v>
      </c>
      <c r="CZ883" s="36">
        <v>63.430218617663364</v>
      </c>
      <c r="DA883" s="36">
        <v>24.694176198470331</v>
      </c>
      <c r="DB883" s="36">
        <f ca="1"/>
        <v>71.397138444107142</v>
      </c>
      <c r="DC883" s="36">
        <f ca="1"/>
        <v>65.228503020338337</v>
      </c>
      <c r="DD883" s="36">
        <v>60.377956632442007</v>
      </c>
      <c r="DE883" s="36">
        <f ca="1"/>
        <v>69.717829776957089</v>
      </c>
      <c r="DF883" s="36">
        <v>64.548380505889313</v>
      </c>
    </row>
    <row r="884" spans="1:110" x14ac:dyDescent="0.25">
      <c r="A884" s="45">
        <v>78</v>
      </c>
      <c r="B884" s="47" t="b">
        <v>1</v>
      </c>
      <c r="U884" s="36"/>
      <c r="V884" s="36"/>
      <c r="W884" s="9"/>
      <c r="X884" s="8"/>
      <c r="Y884" s="8"/>
      <c r="Z884" s="8"/>
      <c r="AA884" s="8"/>
      <c r="AB884" s="8"/>
      <c r="AC884" s="8"/>
      <c r="AD884" s="8"/>
      <c r="AE884" s="8"/>
      <c r="AG884" s="36"/>
      <c r="AH884" s="36"/>
      <c r="AI884" s="9"/>
      <c r="AJ884" s="8"/>
      <c r="AK884" s="8"/>
      <c r="AL884" s="8"/>
      <c r="AM884" s="8"/>
      <c r="AN884" s="8"/>
      <c r="AO884" s="8"/>
      <c r="AP884" s="8"/>
      <c r="AQ884" s="8"/>
      <c r="AS884" s="36"/>
      <c r="AT884" s="36"/>
      <c r="AU884" s="9"/>
      <c r="AV884" s="8"/>
      <c r="AW884" s="8"/>
      <c r="AX884" s="8"/>
      <c r="AY884" s="8"/>
      <c r="AZ884" s="8"/>
      <c r="BA884" s="8"/>
      <c r="BB884" s="8"/>
      <c r="BC884" s="8"/>
      <c r="CW884" s="8">
        <v>0.30037568306010931</v>
      </c>
      <c r="CX884" s="36">
        <v>65.3</v>
      </c>
      <c r="CY884" s="36">
        <v>64.24089835953724</v>
      </c>
      <c r="CZ884" s="36">
        <v>63.439379223642653</v>
      </c>
      <c r="DA884" s="36">
        <v>24.727960938864687</v>
      </c>
      <c r="DB884" s="36">
        <f ca="1"/>
        <v>71.408146157320786</v>
      </c>
      <c r="DC884" s="36">
        <f ca="1"/>
        <v>65.236749387582478</v>
      </c>
      <c r="DD884" s="36">
        <v>60.391686736900027</v>
      </c>
      <c r="DE884" s="36">
        <f ca="1"/>
        <v>69.725451830083102</v>
      </c>
      <c r="DF884" s="36">
        <v>64.559486480839297</v>
      </c>
    </row>
    <row r="885" spans="1:110" x14ac:dyDescent="0.25">
      <c r="A885" s="45">
        <v>78</v>
      </c>
      <c r="B885" s="47" t="b">
        <v>1</v>
      </c>
      <c r="U885" s="36"/>
      <c r="V885" s="36"/>
      <c r="W885" s="9"/>
      <c r="X885" s="8"/>
      <c r="Y885" s="8"/>
      <c r="Z885" s="8"/>
      <c r="AA885" s="8"/>
      <c r="AB885" s="8"/>
      <c r="AC885" s="8"/>
      <c r="AD885" s="8"/>
      <c r="AE885" s="8"/>
      <c r="AG885" s="36"/>
      <c r="AH885" s="36"/>
      <c r="AI885" s="9"/>
      <c r="AJ885" s="8"/>
      <c r="AK885" s="8"/>
      <c r="AL885" s="8"/>
      <c r="AM885" s="8"/>
      <c r="AN885" s="8"/>
      <c r="AO885" s="8"/>
      <c r="AP885" s="8"/>
      <c r="AQ885" s="8"/>
      <c r="AS885" s="36"/>
      <c r="AT885" s="36"/>
      <c r="AU885" s="9"/>
      <c r="AV885" s="8"/>
      <c r="AW885" s="8"/>
      <c r="AX885" s="8"/>
      <c r="AY885" s="8"/>
      <c r="AZ885" s="8"/>
      <c r="BA885" s="8"/>
      <c r="BB885" s="8"/>
      <c r="BC885" s="8"/>
      <c r="CW885" s="8">
        <v>0.30071721311475408</v>
      </c>
      <c r="CX885" s="36">
        <v>65.3</v>
      </c>
      <c r="CY885" s="36">
        <v>64.250245732774744</v>
      </c>
      <c r="CZ885" s="36">
        <v>63.44853644648709</v>
      </c>
      <c r="DA885" s="36">
        <v>24.761762175714956</v>
      </c>
      <c r="DB885" s="36">
        <f ca="1"/>
        <v>71.419145900181604</v>
      </c>
      <c r="DC885" s="36">
        <f ca="1"/>
        <v>65.244992217961226</v>
      </c>
      <c r="DD885" s="36">
        <v>60.405409037943556</v>
      </c>
      <c r="DE885" s="36">
        <f ca="1"/>
        <v>69.733069176408762</v>
      </c>
      <c r="DF885" s="36">
        <v>64.57058645389435</v>
      </c>
    </row>
    <row r="886" spans="1:110" x14ac:dyDescent="0.25">
      <c r="A886" s="45">
        <v>64.8</v>
      </c>
      <c r="B886" s="47" t="b">
        <v>1</v>
      </c>
      <c r="U886" s="36"/>
      <c r="V886" s="36"/>
      <c r="W886" s="9"/>
      <c r="X886" s="8"/>
      <c r="Y886" s="8"/>
      <c r="Z886" s="8"/>
      <c r="AA886" s="8"/>
      <c r="AB886" s="8"/>
      <c r="AC886" s="8"/>
      <c r="AD886" s="8"/>
      <c r="AE886" s="8"/>
      <c r="AG886" s="36"/>
      <c r="AH886" s="36"/>
      <c r="AI886" s="9"/>
      <c r="AJ886" s="8"/>
      <c r="AK886" s="8"/>
      <c r="AL886" s="8"/>
      <c r="AM886" s="8"/>
      <c r="AN886" s="8"/>
      <c r="AO886" s="8"/>
      <c r="AP886" s="8"/>
      <c r="AQ886" s="8"/>
      <c r="AS886" s="36"/>
      <c r="AT886" s="36"/>
      <c r="AU886" s="9"/>
      <c r="AV886" s="8"/>
      <c r="AW886" s="8"/>
      <c r="AX886" s="8"/>
      <c r="AY886" s="8"/>
      <c r="AZ886" s="8"/>
      <c r="BA886" s="8"/>
      <c r="BB886" s="8"/>
      <c r="BC886" s="8"/>
      <c r="CW886" s="8">
        <v>0.3010587431693989</v>
      </c>
      <c r="CX886" s="36">
        <v>65.3</v>
      </c>
      <c r="CY886" s="36">
        <v>64.259588316451612</v>
      </c>
      <c r="CZ886" s="36">
        <v>63.457690297996344</v>
      </c>
      <c r="DA886" s="36">
        <v>24.79557992513886</v>
      </c>
      <c r="DB886" s="36">
        <f ca="1"/>
        <v>71.430137692773869</v>
      </c>
      <c r="DC886" s="36">
        <f ca="1"/>
        <v>65.253231522703132</v>
      </c>
      <c r="DD886" s="36">
        <v>60.419123548862551</v>
      </c>
      <c r="DE886" s="36">
        <f ca="1"/>
        <v>69.740681827493333</v>
      </c>
      <c r="DF886" s="36">
        <v>64.581680439051368</v>
      </c>
    </row>
    <row r="887" spans="1:110" x14ac:dyDescent="0.25">
      <c r="A887" s="45">
        <v>64.2</v>
      </c>
      <c r="B887" s="47" t="b">
        <v>1</v>
      </c>
      <c r="U887" s="36"/>
      <c r="V887" s="36"/>
      <c r="W887" s="9"/>
      <c r="X887" s="8"/>
      <c r="Y887" s="8"/>
      <c r="Z887" s="8"/>
      <c r="AA887" s="8"/>
      <c r="AB887" s="8"/>
      <c r="AC887" s="8"/>
      <c r="AD887" s="8"/>
      <c r="AE887" s="8"/>
      <c r="AG887" s="36"/>
      <c r="AH887" s="36"/>
      <c r="AI887" s="9"/>
      <c r="AJ887" s="8"/>
      <c r="AK887" s="8"/>
      <c r="AL887" s="8"/>
      <c r="AM887" s="8"/>
      <c r="AN887" s="8"/>
      <c r="AO887" s="8"/>
      <c r="AP887" s="8"/>
      <c r="AQ887" s="8"/>
      <c r="AS887" s="36"/>
      <c r="AT887" s="36"/>
      <c r="AU887" s="9"/>
      <c r="AV887" s="8"/>
      <c r="AW887" s="8"/>
      <c r="AX887" s="8"/>
      <c r="AY887" s="8"/>
      <c r="AZ887" s="8"/>
      <c r="BA887" s="8"/>
      <c r="BB887" s="8"/>
      <c r="BC887" s="8"/>
      <c r="CW887" s="8">
        <v>0.30140027322404372</v>
      </c>
      <c r="CX887" s="36">
        <v>65.3</v>
      </c>
      <c r="CY887" s="36">
        <v>64.268926124454723</v>
      </c>
      <c r="CZ887" s="36">
        <v>63.466840789939155</v>
      </c>
      <c r="DA887" s="36">
        <v>24.829414203277686</v>
      </c>
      <c r="DB887" s="36">
        <f ca="1"/>
        <v>71.441121555119835</v>
      </c>
      <c r="DC887" s="36">
        <f ca="1"/>
        <v>65.261467313006307</v>
      </c>
      <c r="DD887" s="36">
        <v>60.432830282909293</v>
      </c>
      <c r="DE887" s="36">
        <f ca="1"/>
        <v>69.748289794861577</v>
      </c>
      <c r="DF887" s="36">
        <v>64.592768450267201</v>
      </c>
    </row>
    <row r="888" spans="1:110" x14ac:dyDescent="0.25">
      <c r="A888" s="45">
        <v>63.7</v>
      </c>
      <c r="B888" s="47" t="b">
        <v>1</v>
      </c>
      <c r="U888" s="36"/>
      <c r="V888" s="36"/>
      <c r="W888" s="9"/>
      <c r="X888" s="8"/>
      <c r="Y888" s="8"/>
      <c r="Z888" s="8"/>
      <c r="AA888" s="8"/>
      <c r="AB888" s="8"/>
      <c r="AC888" s="8"/>
      <c r="AD888" s="8"/>
      <c r="AE888" s="8"/>
      <c r="AG888" s="36"/>
      <c r="AH888" s="36"/>
      <c r="AI888" s="9"/>
      <c r="AJ888" s="8"/>
      <c r="AK888" s="8"/>
      <c r="AL888" s="8"/>
      <c r="AM888" s="8"/>
      <c r="AN888" s="8"/>
      <c r="AO888" s="8"/>
      <c r="AP888" s="8"/>
      <c r="AQ888" s="8"/>
      <c r="AS888" s="36"/>
      <c r="AT888" s="36"/>
      <c r="AU888" s="9"/>
      <c r="AV888" s="8"/>
      <c r="AW888" s="8"/>
      <c r="AX888" s="8"/>
      <c r="AY888" s="8"/>
      <c r="AZ888" s="8"/>
      <c r="BA888" s="8"/>
      <c r="BB888" s="8"/>
      <c r="BC888" s="8"/>
      <c r="CW888" s="8">
        <v>0.30174180327868855</v>
      </c>
      <c r="CX888" s="36">
        <v>65.3</v>
      </c>
      <c r="CY888" s="36">
        <v>64.278259170631372</v>
      </c>
      <c r="CZ888" s="36">
        <v>63.475987934053919</v>
      </c>
      <c r="DA888" s="36">
        <v>24.863265026296464</v>
      </c>
      <c r="DB888" s="36">
        <f ca="1"/>
        <v>71.452097507180056</v>
      </c>
      <c r="DC888" s="36">
        <f ca="1"/>
        <v>65.26969960003845</v>
      </c>
      <c r="DD888" s="36">
        <v>60.446529253298522</v>
      </c>
      <c r="DE888" s="36">
        <f ca="1"/>
        <v>69.75589309000398</v>
      </c>
      <c r="DF888" s="36">
        <v>64.603850501458837</v>
      </c>
    </row>
    <row r="889" spans="1:110" x14ac:dyDescent="0.25">
      <c r="A889" s="45">
        <v>63.3</v>
      </c>
      <c r="B889" s="47" t="b">
        <v>1</v>
      </c>
      <c r="U889" s="36"/>
      <c r="V889" s="36"/>
      <c r="W889" s="9"/>
      <c r="X889" s="8"/>
      <c r="Y889" s="8"/>
      <c r="Z889" s="8"/>
      <c r="AA889" s="8"/>
      <c r="AB889" s="8"/>
      <c r="AC889" s="8"/>
      <c r="AD889" s="8"/>
      <c r="AE889" s="8"/>
      <c r="AG889" s="36"/>
      <c r="AH889" s="36"/>
      <c r="AI889" s="9"/>
      <c r="AJ889" s="8"/>
      <c r="AK889" s="8"/>
      <c r="AL889" s="8"/>
      <c r="AM889" s="8"/>
      <c r="AN889" s="8"/>
      <c r="AO889" s="8"/>
      <c r="AP889" s="8"/>
      <c r="AQ889" s="8"/>
      <c r="AS889" s="36"/>
      <c r="AT889" s="36"/>
      <c r="AU889" s="9"/>
      <c r="AV889" s="8"/>
      <c r="AW889" s="8"/>
      <c r="AX889" s="8"/>
      <c r="AY889" s="8"/>
      <c r="AZ889" s="8"/>
      <c r="BA889" s="8"/>
      <c r="BB889" s="8"/>
      <c r="BC889" s="8"/>
      <c r="CW889" s="8">
        <v>0.30208333333333331</v>
      </c>
      <c r="CX889" s="36">
        <v>65.3</v>
      </c>
      <c r="CY889" s="36">
        <v>64.287587468789326</v>
      </c>
      <c r="CZ889" s="36">
        <v>63.485131742048473</v>
      </c>
      <c r="DA889" s="36">
        <v>24.897132410383914</v>
      </c>
      <c r="DB889" s="36">
        <f ca="1"/>
        <v>71.463065568853651</v>
      </c>
      <c r="DC889" s="36">
        <f ca="1"/>
        <v>65.277928394937121</v>
      </c>
      <c r="DD889" s="36">
        <v>60.460220473207585</v>
      </c>
      <c r="DE889" s="36">
        <f ca="1"/>
        <v>69.763491724376863</v>
      </c>
      <c r="DF889" s="36">
        <v>64.614926606503545</v>
      </c>
    </row>
    <row r="890" spans="1:110" x14ac:dyDescent="0.25">
      <c r="A890" s="45">
        <v>62.6</v>
      </c>
      <c r="B890" s="47" t="b">
        <v>1</v>
      </c>
      <c r="U890" s="36"/>
      <c r="V890" s="36"/>
      <c r="W890" s="9"/>
      <c r="X890" s="8"/>
      <c r="Y890" s="8"/>
      <c r="Z890" s="8"/>
      <c r="AA890" s="8"/>
      <c r="AB890" s="8"/>
      <c r="AC890" s="8"/>
      <c r="AD890" s="8"/>
      <c r="AE890" s="8"/>
      <c r="AG890" s="36"/>
      <c r="AH890" s="36"/>
      <c r="AI890" s="9"/>
      <c r="AJ890" s="8"/>
      <c r="AK890" s="8"/>
      <c r="AL890" s="8"/>
      <c r="AM890" s="8"/>
      <c r="AN890" s="8"/>
      <c r="AO890" s="8"/>
      <c r="AP890" s="8"/>
      <c r="AQ890" s="8"/>
      <c r="AS890" s="36"/>
      <c r="AT890" s="36"/>
      <c r="AU890" s="9"/>
      <c r="AV890" s="8"/>
      <c r="AW890" s="8"/>
      <c r="AX890" s="8"/>
      <c r="AY890" s="8"/>
      <c r="AZ890" s="8"/>
      <c r="BA890" s="8"/>
      <c r="BB890" s="8"/>
      <c r="BC890" s="8"/>
      <c r="CW890" s="8">
        <v>0.30242486338797814</v>
      </c>
      <c r="CX890" s="36">
        <v>65.400000000000006</v>
      </c>
      <c r="CY890" s="36">
        <v>64.296911032697125</v>
      </c>
      <c r="CZ890" s="36">
        <v>63.494272225600589</v>
      </c>
      <c r="DA890" s="36">
        <v>24.931016371752548</v>
      </c>
      <c r="DB890" s="36">
        <f ca="1"/>
        <v>71.474025759978559</v>
      </c>
      <c r="DC890" s="36">
        <f ca="1"/>
        <v>65.286153708809763</v>
      </c>
      <c r="DD890" s="36">
        <v>60.47390395577662</v>
      </c>
      <c r="DE890" s="36">
        <f ca="1"/>
        <v>69.771085709402556</v>
      </c>
      <c r="DF890" s="36">
        <v>64.625996779239046</v>
      </c>
    </row>
    <row r="891" spans="1:110" x14ac:dyDescent="0.25">
      <c r="A891" s="45">
        <v>61.8</v>
      </c>
      <c r="B891" s="47" t="b">
        <v>1</v>
      </c>
      <c r="U891" s="36"/>
      <c r="V891" s="36"/>
      <c r="W891" s="9"/>
      <c r="X891" s="8"/>
      <c r="Y891" s="8"/>
      <c r="Z891" s="8"/>
      <c r="AA891" s="8"/>
      <c r="AB891" s="8"/>
      <c r="AC891" s="8"/>
      <c r="AD891" s="8"/>
      <c r="AE891" s="8"/>
      <c r="AG891" s="36"/>
      <c r="AH891" s="36"/>
      <c r="AI891" s="9"/>
      <c r="AJ891" s="8"/>
      <c r="AK891" s="8"/>
      <c r="AL891" s="8"/>
      <c r="AM891" s="8"/>
      <c r="AN891" s="8"/>
      <c r="AO891" s="8"/>
      <c r="AP891" s="8"/>
      <c r="AQ891" s="8"/>
      <c r="AS891" s="36"/>
      <c r="AT891" s="36"/>
      <c r="AU891" s="9"/>
      <c r="AV891" s="8"/>
      <c r="AW891" s="8"/>
      <c r="AX891" s="8"/>
      <c r="AY891" s="8"/>
      <c r="AZ891" s="8"/>
      <c r="BA891" s="8"/>
      <c r="BB891" s="8"/>
      <c r="BC891" s="8"/>
      <c r="CW891" s="8">
        <v>0.30276639344262296</v>
      </c>
      <c r="CX891" s="36">
        <v>65.400000000000006</v>
      </c>
      <c r="CY891" s="36">
        <v>64.306229876084174</v>
      </c>
      <c r="CZ891" s="36">
        <v>63.50340939635786</v>
      </c>
      <c r="DA891" s="36">
        <v>24.964916926638672</v>
      </c>
      <c r="DB891" s="36">
        <f ca="1"/>
        <v>71.484978100331872</v>
      </c>
      <c r="DC891" s="36">
        <f ca="1"/>
        <v>65.294375552733953</v>
      </c>
      <c r="DD891" s="36">
        <v>60.487579714108648</v>
      </c>
      <c r="DE891" s="36">
        <f ca="1"/>
        <v>69.778675056469538</v>
      </c>
      <c r="DF891" s="36">
        <v>64.637061033463738</v>
      </c>
    </row>
    <row r="892" spans="1:110" x14ac:dyDescent="0.25">
      <c r="A892" s="45">
        <v>68</v>
      </c>
      <c r="B892" s="47" t="b">
        <v>1</v>
      </c>
      <c r="U892" s="36"/>
      <c r="V892" s="36"/>
      <c r="W892" s="9"/>
      <c r="X892" s="8"/>
      <c r="Y892" s="8"/>
      <c r="Z892" s="8"/>
      <c r="AA892" s="8"/>
      <c r="AB892" s="8"/>
      <c r="AC892" s="8"/>
      <c r="AD892" s="8"/>
      <c r="AE892" s="8"/>
      <c r="AG892" s="36"/>
      <c r="AH892" s="36"/>
      <c r="AI892" s="9"/>
      <c r="AJ892" s="8"/>
      <c r="AK892" s="8"/>
      <c r="AL892" s="8"/>
      <c r="AM892" s="8"/>
      <c r="AN892" s="8"/>
      <c r="AO892" s="8"/>
      <c r="AP892" s="8"/>
      <c r="AQ892" s="8"/>
      <c r="AS892" s="36"/>
      <c r="AT892" s="36"/>
      <c r="AU892" s="9"/>
      <c r="AV892" s="8"/>
      <c r="AW892" s="8"/>
      <c r="AX892" s="8"/>
      <c r="AY892" s="8"/>
      <c r="AZ892" s="8"/>
      <c r="BA892" s="8"/>
      <c r="BB892" s="8"/>
      <c r="BC892" s="8"/>
      <c r="CW892" s="8">
        <v>0.30310792349726778</v>
      </c>
      <c r="CX892" s="36">
        <v>65.400000000000006</v>
      </c>
      <c r="CY892" s="36">
        <v>64.315544012640999</v>
      </c>
      <c r="CZ892" s="36">
        <v>63.512543265937857</v>
      </c>
      <c r="DA892" s="36">
        <v>24.998834091302466</v>
      </c>
      <c r="DB892" s="36">
        <f ca="1"/>
        <v>71.495922609630028</v>
      </c>
      <c r="DC892" s="36">
        <f ca="1"/>
        <v>65.302593937757422</v>
      </c>
      <c r="DD892" s="36">
        <v>60.501247761269781</v>
      </c>
      <c r="DE892" s="36">
        <f ca="1"/>
        <v>69.786259776932567</v>
      </c>
      <c r="DF892" s="36">
        <v>64.648119382936812</v>
      </c>
    </row>
    <row r="893" spans="1:110" x14ac:dyDescent="0.25">
      <c r="A893" s="45">
        <v>59.8</v>
      </c>
      <c r="B893" s="47" t="b">
        <v>1</v>
      </c>
      <c r="U893" s="36"/>
      <c r="V893" s="36"/>
      <c r="W893" s="9"/>
      <c r="X893" s="8"/>
      <c r="Y893" s="8"/>
      <c r="Z893" s="8"/>
      <c r="AA893" s="8"/>
      <c r="AB893" s="8"/>
      <c r="AC893" s="8"/>
      <c r="AD893" s="8"/>
      <c r="AE893" s="8"/>
      <c r="AG893" s="36"/>
      <c r="AH893" s="36"/>
      <c r="AI893" s="9"/>
      <c r="AJ893" s="8"/>
      <c r="AK893" s="8"/>
      <c r="AL893" s="8"/>
      <c r="AM893" s="8"/>
      <c r="AN893" s="8"/>
      <c r="AO893" s="8"/>
      <c r="AP893" s="8"/>
      <c r="AQ893" s="8"/>
      <c r="AS893" s="36"/>
      <c r="AT893" s="36"/>
      <c r="AU893" s="9"/>
      <c r="AV893" s="8"/>
      <c r="AW893" s="8"/>
      <c r="AX893" s="8"/>
      <c r="AY893" s="8"/>
      <c r="AZ893" s="8"/>
      <c r="BA893" s="8"/>
      <c r="BB893" s="8"/>
      <c r="BC893" s="8"/>
      <c r="CW893" s="8">
        <v>0.30344945355191255</v>
      </c>
      <c r="CX893" s="36">
        <v>65.400000000000006</v>
      </c>
      <c r="CY893" s="36">
        <v>64.324853456019355</v>
      </c>
      <c r="CZ893" s="36">
        <v>63.521673845928468</v>
      </c>
      <c r="DA893" s="36">
        <v>25.03276788202804</v>
      </c>
      <c r="DB893" s="36">
        <f ca="1"/>
        <v>71.506859307529169</v>
      </c>
      <c r="DC893" s="36">
        <f ca="1"/>
        <v>65.310808874898299</v>
      </c>
      <c r="DD893" s="36">
        <v>60.514908110289312</v>
      </c>
      <c r="DE893" s="36">
        <f ca="1"/>
        <v>69.793839882112877</v>
      </c>
      <c r="DF893" s="36">
        <v>64.659171841378424</v>
      </c>
    </row>
    <row r="894" spans="1:110" x14ac:dyDescent="0.25">
      <c r="A894" s="45">
        <v>58.5</v>
      </c>
      <c r="B894" s="47" t="b">
        <v>1</v>
      </c>
      <c r="U894" s="36"/>
      <c r="V894" s="36"/>
      <c r="W894" s="9"/>
      <c r="X894" s="8"/>
      <c r="Y894" s="8"/>
      <c r="Z894" s="8"/>
      <c r="AA894" s="8"/>
      <c r="AB894" s="8"/>
      <c r="AC894" s="8"/>
      <c r="AD894" s="8"/>
      <c r="AE894" s="8"/>
      <c r="AG894" s="36"/>
      <c r="AH894" s="36"/>
      <c r="AI894" s="9"/>
      <c r="AJ894" s="8"/>
      <c r="AK894" s="8"/>
      <c r="AL894" s="8"/>
      <c r="AM894" s="8"/>
      <c r="AN894" s="8"/>
      <c r="AO894" s="8"/>
      <c r="AP894" s="8"/>
      <c r="AQ894" s="8"/>
      <c r="AS894" s="36"/>
      <c r="AT894" s="36"/>
      <c r="AU894" s="9"/>
      <c r="AV894" s="8"/>
      <c r="AW894" s="8"/>
      <c r="AX894" s="8"/>
      <c r="AY894" s="8"/>
      <c r="AZ894" s="8"/>
      <c r="BA894" s="8"/>
      <c r="BB894" s="8"/>
      <c r="BC894" s="8"/>
      <c r="CW894" s="8">
        <v>0.30379098360655737</v>
      </c>
      <c r="CX894" s="36">
        <v>65.400000000000006</v>
      </c>
      <c r="CY894" s="36">
        <v>64.33415821983246</v>
      </c>
      <c r="CZ894" s="36">
        <v>63.530801147887885</v>
      </c>
      <c r="DA894" s="36">
        <v>25.066718315123442</v>
      </c>
      <c r="DB894" s="36">
        <f ca="1"/>
        <v>71.517788213625352</v>
      </c>
      <c r="DC894" s="36">
        <f ca="1"/>
        <v>65.319020375145229</v>
      </c>
      <c r="DD894" s="36">
        <v>60.528560774159899</v>
      </c>
      <c r="DE894" s="36">
        <f ca="1"/>
        <v>69.801415383298277</v>
      </c>
      <c r="DF894" s="36">
        <v>64.670218422469887</v>
      </c>
    </row>
    <row r="895" spans="1:110" x14ac:dyDescent="0.25">
      <c r="A895" s="45">
        <v>57.2</v>
      </c>
      <c r="B895" s="47" t="b">
        <v>1</v>
      </c>
      <c r="U895" s="36"/>
      <c r="V895" s="36"/>
      <c r="W895" s="9"/>
      <c r="X895" s="8"/>
      <c r="Y895" s="8"/>
      <c r="Z895" s="8"/>
      <c r="AA895" s="8"/>
      <c r="AB895" s="8"/>
      <c r="AC895" s="8"/>
      <c r="AD895" s="8"/>
      <c r="AE895" s="8"/>
      <c r="AG895" s="36"/>
      <c r="AH895" s="36"/>
      <c r="AI895" s="9"/>
      <c r="AJ895" s="8"/>
      <c r="AK895" s="8"/>
      <c r="AL895" s="8"/>
      <c r="AM895" s="8"/>
      <c r="AN895" s="8"/>
      <c r="AO895" s="8"/>
      <c r="AP895" s="8"/>
      <c r="AQ895" s="8"/>
      <c r="AS895" s="36"/>
      <c r="AT895" s="36"/>
      <c r="AU895" s="9"/>
      <c r="AV895" s="8"/>
      <c r="AW895" s="8"/>
      <c r="AX895" s="8"/>
      <c r="AY895" s="8"/>
      <c r="AZ895" s="8"/>
      <c r="BA895" s="8"/>
      <c r="BB895" s="8"/>
      <c r="BC895" s="8"/>
      <c r="CW895" s="8">
        <v>0.3041325136612022</v>
      </c>
      <c r="CX895" s="36">
        <v>65.400000000000006</v>
      </c>
      <c r="CY895" s="36">
        <v>64.343458317655148</v>
      </c>
      <c r="CZ895" s="36">
        <v>63.539925183344671</v>
      </c>
      <c r="DA895" s="36">
        <v>25.100685406920746</v>
      </c>
      <c r="DB895" s="36">
        <f ca="1"/>
        <v>71.528709347454864</v>
      </c>
      <c r="DC895" s="36">
        <f ca="1"/>
        <v>65.327228449457436</v>
      </c>
      <c r="DD895" s="36">
        <v>60.542205765837664</v>
      </c>
      <c r="DE895" s="36">
        <f ca="1"/>
        <v>69.808986291743352</v>
      </c>
      <c r="DF895" s="36">
        <v>64.68125913985385</v>
      </c>
    </row>
    <row r="896" spans="1:110" x14ac:dyDescent="0.25">
      <c r="A896" s="45">
        <v>56</v>
      </c>
      <c r="B896" s="47" t="b">
        <v>1</v>
      </c>
      <c r="U896" s="36"/>
      <c r="V896" s="36"/>
      <c r="W896" s="9"/>
      <c r="X896" s="8"/>
      <c r="Y896" s="8"/>
      <c r="Z896" s="8"/>
      <c r="AA896" s="8"/>
      <c r="AB896" s="8"/>
      <c r="AC896" s="8"/>
      <c r="AD896" s="8"/>
      <c r="AE896" s="8"/>
      <c r="AG896" s="36"/>
      <c r="AH896" s="36"/>
      <c r="AI896" s="9"/>
      <c r="AJ896" s="8"/>
      <c r="AK896" s="8"/>
      <c r="AL896" s="8"/>
      <c r="AM896" s="8"/>
      <c r="AN896" s="8"/>
      <c r="AO896" s="8"/>
      <c r="AP896" s="8"/>
      <c r="AQ896" s="8"/>
      <c r="AS896" s="36"/>
      <c r="AT896" s="36"/>
      <c r="AU896" s="9"/>
      <c r="AV896" s="8"/>
      <c r="AW896" s="8"/>
      <c r="AX896" s="8"/>
      <c r="AY896" s="8"/>
      <c r="AZ896" s="8"/>
      <c r="BA896" s="8"/>
      <c r="BB896" s="8"/>
      <c r="BC896" s="8"/>
      <c r="CW896" s="8">
        <v>0.30447404371584702</v>
      </c>
      <c r="CX896" s="36">
        <v>65.400000000000006</v>
      </c>
      <c r="CY896" s="36">
        <v>64.35275376302404</v>
      </c>
      <c r="CZ896" s="36">
        <v>63.549045963798129</v>
      </c>
      <c r="DA896" s="36">
        <v>25.134669173776061</v>
      </c>
      <c r="DB896" s="36">
        <f ca="1"/>
        <v>71.539622728494422</v>
      </c>
      <c r="DC896" s="36">
        <f ca="1"/>
        <v>65.335433108764931</v>
      </c>
      <c r="DD896" s="36">
        <v>60.555843098242406</v>
      </c>
      <c r="DE896" s="36">
        <f ca="1"/>
        <v>69.816552618669505</v>
      </c>
      <c r="DF896" s="36">
        <v>64.692294007134393</v>
      </c>
    </row>
    <row r="897" spans="1:110" x14ac:dyDescent="0.25">
      <c r="A897" s="45">
        <v>55</v>
      </c>
      <c r="B897" s="47" t="b">
        <v>1</v>
      </c>
      <c r="U897" s="36"/>
      <c r="V897" s="36"/>
      <c r="W897" s="9"/>
      <c r="X897" s="8"/>
      <c r="Y897" s="8"/>
      <c r="Z897" s="8"/>
      <c r="AA897" s="8"/>
      <c r="AB897" s="8"/>
      <c r="AC897" s="8"/>
      <c r="AD897" s="8"/>
      <c r="AE897" s="8"/>
      <c r="AG897" s="36"/>
      <c r="AH897" s="36"/>
      <c r="AI897" s="9"/>
      <c r="AJ897" s="8"/>
      <c r="AK897" s="8"/>
      <c r="AL897" s="8"/>
      <c r="AM897" s="8"/>
      <c r="AN897" s="8"/>
      <c r="AO897" s="8"/>
      <c r="AP897" s="8"/>
      <c r="AQ897" s="8"/>
      <c r="AS897" s="36"/>
      <c r="AT897" s="36"/>
      <c r="AU897" s="9"/>
      <c r="AV897" s="8"/>
      <c r="AW897" s="8"/>
      <c r="AX897" s="8"/>
      <c r="AY897" s="8"/>
      <c r="AZ897" s="8"/>
      <c r="BA897" s="8"/>
      <c r="BB897" s="8"/>
      <c r="BC897" s="8"/>
      <c r="CW897" s="8">
        <v>0.30481557377049179</v>
      </c>
      <c r="CX897" s="36">
        <v>65.400000000000006</v>
      </c>
      <c r="CY897" s="36">
        <v>64.362044569437728</v>
      </c>
      <c r="CZ897" s="36">
        <v>63.558163500718258</v>
      </c>
      <c r="DA897" s="36">
        <v>25.168669632069587</v>
      </c>
      <c r="DB897" s="36">
        <f ca="1"/>
        <v>71.550528376161509</v>
      </c>
      <c r="DC897" s="36">
        <f ca="1"/>
        <v>65.343634363968661</v>
      </c>
      <c r="DD897" s="36">
        <v>60.569472784257677</v>
      </c>
      <c r="DE897" s="36">
        <f ca="1"/>
        <v>69.824114375265268</v>
      </c>
      <c r="DF897" s="36">
        <v>64.703323037877269</v>
      </c>
    </row>
    <row r="898" spans="1:110" x14ac:dyDescent="0.25">
      <c r="A898" s="45">
        <v>54</v>
      </c>
      <c r="B898" s="47" t="b">
        <v>1</v>
      </c>
      <c r="U898" s="36"/>
      <c r="V898" s="36"/>
      <c r="W898" s="9"/>
      <c r="X898" s="8"/>
      <c r="Y898" s="8"/>
      <c r="Z898" s="8"/>
      <c r="AA898" s="8"/>
      <c r="AB898" s="8"/>
      <c r="AC898" s="8"/>
      <c r="AD898" s="8"/>
      <c r="AE898" s="8"/>
      <c r="AG898" s="36"/>
      <c r="AH898" s="36"/>
      <c r="AI898" s="9"/>
      <c r="AJ898" s="8"/>
      <c r="AK898" s="8"/>
      <c r="AL898" s="8"/>
      <c r="AM898" s="8"/>
      <c r="AN898" s="8"/>
      <c r="AO898" s="8"/>
      <c r="AP898" s="8"/>
      <c r="AQ898" s="8"/>
      <c r="AS898" s="36"/>
      <c r="AT898" s="36"/>
      <c r="AU898" s="9"/>
      <c r="AV898" s="8"/>
      <c r="AW898" s="8"/>
      <c r="AX898" s="8"/>
      <c r="AY898" s="8"/>
      <c r="AZ898" s="8"/>
      <c r="BA898" s="8"/>
      <c r="BB898" s="8"/>
      <c r="BC898" s="8"/>
      <c r="CW898" s="8">
        <v>0.30515710382513661</v>
      </c>
      <c r="CX898" s="36">
        <v>65.400000000000006</v>
      </c>
      <c r="CY898" s="36">
        <v>64.371330750356975</v>
      </c>
      <c r="CZ898" s="36">
        <v>63.567277805545949</v>
      </c>
      <c r="DA898" s="36">
        <v>25.202686798205701</v>
      </c>
      <c r="DB898" s="36">
        <f ca="1"/>
        <v>71.561426309814635</v>
      </c>
      <c r="DC898" s="36">
        <f ca="1"/>
        <v>65.351832225940583</v>
      </c>
      <c r="DD898" s="36">
        <v>60.58309483673095</v>
      </c>
      <c r="DE898" s="36">
        <f ca="1"/>
        <v>69.831671572686318</v>
      </c>
      <c r="DF898" s="36">
        <v>64.714346245610045</v>
      </c>
    </row>
    <row r="899" spans="1:110" x14ac:dyDescent="0.25">
      <c r="A899" s="45">
        <v>53.2</v>
      </c>
      <c r="B899" s="47" t="b">
        <v>1</v>
      </c>
      <c r="U899" s="36"/>
      <c r="V899" s="36"/>
      <c r="W899" s="9"/>
      <c r="X899" s="8"/>
      <c r="Y899" s="8"/>
      <c r="Z899" s="8"/>
      <c r="AA899" s="8"/>
      <c r="AB899" s="8"/>
      <c r="AC899" s="8"/>
      <c r="AD899" s="8"/>
      <c r="AE899" s="8"/>
      <c r="AG899" s="36"/>
      <c r="AH899" s="36"/>
      <c r="AI899" s="9"/>
      <c r="AJ899" s="8"/>
      <c r="AK899" s="8"/>
      <c r="AL899" s="8"/>
      <c r="AM899" s="8"/>
      <c r="AN899" s="8"/>
      <c r="AO899" s="8"/>
      <c r="AP899" s="8"/>
      <c r="AQ899" s="8"/>
      <c r="AS899" s="36"/>
      <c r="AT899" s="36"/>
      <c r="AU899" s="9"/>
      <c r="AV899" s="8"/>
      <c r="AW899" s="8"/>
      <c r="AX899" s="8"/>
      <c r="AY899" s="8"/>
      <c r="AZ899" s="8"/>
      <c r="BA899" s="8"/>
      <c r="BB899" s="8"/>
      <c r="BC899" s="8"/>
      <c r="CW899" s="8">
        <v>0.30549863387978143</v>
      </c>
      <c r="CX899" s="36">
        <v>65.5</v>
      </c>
      <c r="CY899" s="36">
        <v>64.380612319204815</v>
      </c>
      <c r="CZ899" s="36">
        <v>63.576388889693085</v>
      </c>
      <c r="DA899" s="36">
        <v>25.236720688612952</v>
      </c>
      <c r="DB899" s="36">
        <f ca="1"/>
        <v>71.572316548753548</v>
      </c>
      <c r="DC899" s="36">
        <f ca="1"/>
        <v>65.360026705523836</v>
      </c>
      <c r="DD899" s="36">
        <v>60.596709268473788</v>
      </c>
      <c r="DE899" s="36">
        <f ca="1"/>
        <v>69.839224222055634</v>
      </c>
      <c r="DF899" s="36">
        <v>64.725363643822263</v>
      </c>
    </row>
    <row r="900" spans="1:110" x14ac:dyDescent="0.25">
      <c r="A900" s="45">
        <v>52.5</v>
      </c>
      <c r="B900" s="47" t="b">
        <v>1</v>
      </c>
      <c r="U900" s="36"/>
      <c r="V900" s="36"/>
      <c r="W900" s="9"/>
      <c r="X900" s="8"/>
      <c r="Y900" s="8"/>
      <c r="Z900" s="8"/>
      <c r="AA900" s="8"/>
      <c r="AB900" s="8"/>
      <c r="AC900" s="8"/>
      <c r="AD900" s="8"/>
      <c r="AE900" s="8"/>
      <c r="AG900" s="36"/>
      <c r="AH900" s="36"/>
      <c r="AI900" s="9"/>
      <c r="AJ900" s="8"/>
      <c r="AK900" s="8"/>
      <c r="AL900" s="8"/>
      <c r="AM900" s="8"/>
      <c r="AN900" s="8"/>
      <c r="AO900" s="8"/>
      <c r="AP900" s="8"/>
      <c r="AQ900" s="8"/>
      <c r="AS900" s="36"/>
      <c r="AT900" s="36"/>
      <c r="AU900" s="9"/>
      <c r="AV900" s="8"/>
      <c r="AW900" s="8"/>
      <c r="AX900" s="8"/>
      <c r="AY900" s="8"/>
      <c r="AZ900" s="8"/>
      <c r="BA900" s="8"/>
      <c r="BB900" s="8"/>
      <c r="BC900" s="8"/>
      <c r="CW900" s="8">
        <v>0.30584016393442626</v>
      </c>
      <c r="CX900" s="36">
        <v>65.5</v>
      </c>
      <c r="CY900" s="36">
        <v>64.38988928936682</v>
      </c>
      <c r="CZ900" s="36">
        <v>63.58549676454281</v>
      </c>
      <c r="DA900" s="36">
        <v>25.270771319744163</v>
      </c>
      <c r="DB900" s="36">
        <f ca="1"/>
        <v>71.58319911221956</v>
      </c>
      <c r="DC900" s="36">
        <f ca="1"/>
        <v>65.36821781353288</v>
      </c>
      <c r="DD900" s="36">
        <v>60.610316092261925</v>
      </c>
      <c r="DE900" s="36">
        <f ca="1"/>
        <v>69.846772334463694</v>
      </c>
      <c r="DF900" s="36">
        <v>64.736375245965561</v>
      </c>
    </row>
    <row r="901" spans="1:110" x14ac:dyDescent="0.25">
      <c r="A901" s="45">
        <v>51.2</v>
      </c>
      <c r="B901" s="47" t="b">
        <v>1</v>
      </c>
      <c r="U901" s="36"/>
      <c r="V901" s="36"/>
      <c r="W901" s="9"/>
      <c r="X901" s="8"/>
      <c r="Y901" s="8"/>
      <c r="Z901" s="8"/>
      <c r="AA901" s="8"/>
      <c r="AB901" s="8"/>
      <c r="AC901" s="8"/>
      <c r="AD901" s="8"/>
      <c r="AE901" s="8"/>
      <c r="AG901" s="36"/>
      <c r="AH901" s="36"/>
      <c r="AI901" s="9"/>
      <c r="AJ901" s="8"/>
      <c r="AK901" s="8"/>
      <c r="AL901" s="8"/>
      <c r="AM901" s="8"/>
      <c r="AN901" s="8"/>
      <c r="AO901" s="8"/>
      <c r="AP901" s="8"/>
      <c r="AQ901" s="8"/>
      <c r="AS901" s="36"/>
      <c r="AT901" s="36"/>
      <c r="AU901" s="9"/>
      <c r="AV901" s="8"/>
      <c r="AW901" s="8"/>
      <c r="AX901" s="8"/>
      <c r="AY901" s="8"/>
      <c r="AZ901" s="8"/>
      <c r="BA901" s="8"/>
      <c r="BB901" s="8"/>
      <c r="BC901" s="8"/>
      <c r="CW901" s="8">
        <v>0.30618169398907102</v>
      </c>
      <c r="CX901" s="36">
        <v>65.5</v>
      </c>
      <c r="CY901" s="36">
        <v>64.39916167419122</v>
      </c>
      <c r="CZ901" s="36">
        <v>63.594601441449434</v>
      </c>
      <c r="DA901" s="36">
        <v>25.304838708076396</v>
      </c>
      <c r="DB901" s="36">
        <f ca="1"/>
        <v>71.594074019395748</v>
      </c>
      <c r="DC901" s="36">
        <f ca="1"/>
        <v>65.376405560753625</v>
      </c>
      <c r="DD901" s="36">
        <v>60.623915320835451</v>
      </c>
      <c r="DE901" s="36">
        <f ca="1"/>
        <v>69.854315920968574</v>
      </c>
      <c r="DF901" s="36">
        <v>64.747381065453936</v>
      </c>
    </row>
    <row r="902" spans="1:110" x14ac:dyDescent="0.25">
      <c r="A902" s="45">
        <v>69.900000000000006</v>
      </c>
      <c r="B902" s="47" t="b">
        <v>1</v>
      </c>
      <c r="U902" s="36"/>
      <c r="V902" s="36"/>
      <c r="W902" s="9"/>
      <c r="X902" s="8"/>
      <c r="Y902" s="8"/>
      <c r="Z902" s="8"/>
      <c r="AA902" s="8"/>
      <c r="AB902" s="8"/>
      <c r="AC902" s="8"/>
      <c r="AD902" s="8"/>
      <c r="AE902" s="8"/>
      <c r="AG902" s="36"/>
      <c r="AH902" s="36"/>
      <c r="AI902" s="9"/>
      <c r="AJ902" s="8"/>
      <c r="AK902" s="8"/>
      <c r="AL902" s="8"/>
      <c r="AM902" s="8"/>
      <c r="AN902" s="8"/>
      <c r="AO902" s="8"/>
      <c r="AP902" s="8"/>
      <c r="AQ902" s="8"/>
      <c r="AS902" s="36"/>
      <c r="AT902" s="36"/>
      <c r="AU902" s="9"/>
      <c r="AV902" s="8"/>
      <c r="AW902" s="8"/>
      <c r="AX902" s="8"/>
      <c r="AY902" s="8"/>
      <c r="AZ902" s="8"/>
      <c r="BA902" s="8"/>
      <c r="BB902" s="8"/>
      <c r="BC902" s="8"/>
      <c r="CW902" s="8">
        <v>0.30652322404371585</v>
      </c>
      <c r="CX902" s="36">
        <v>65.5</v>
      </c>
      <c r="CY902" s="36">
        <v>64.40842948698905</v>
      </c>
      <c r="CZ902" s="36">
        <v>63.603702931738852</v>
      </c>
      <c r="DA902" s="36">
        <v>25.338922870111109</v>
      </c>
      <c r="DB902" s="36">
        <f ca="1"/>
        <v>71.60494128940725</v>
      </c>
      <c r="DC902" s="36">
        <f ca="1"/>
        <v>65.384589957943518</v>
      </c>
      <c r="DD902" s="36">
        <v>60.637506966898947</v>
      </c>
      <c r="DE902" s="36">
        <f ca="1"/>
        <v>69.86185499259615</v>
      </c>
      <c r="DF902" s="36">
        <v>64.758381115663795</v>
      </c>
    </row>
    <row r="903" spans="1:110" x14ac:dyDescent="0.25">
      <c r="A903" s="45">
        <v>69.7</v>
      </c>
      <c r="B903" s="47" t="b">
        <v>1</v>
      </c>
      <c r="U903" s="36"/>
      <c r="V903" s="36"/>
      <c r="W903" s="9"/>
      <c r="X903" s="8"/>
      <c r="Y903" s="8"/>
      <c r="Z903" s="8"/>
      <c r="AA903" s="8"/>
      <c r="AB903" s="8"/>
      <c r="AC903" s="8"/>
      <c r="AD903" s="8"/>
      <c r="AE903" s="8"/>
      <c r="AG903" s="36"/>
      <c r="AH903" s="36"/>
      <c r="AI903" s="9"/>
      <c r="AJ903" s="8"/>
      <c r="AK903" s="8"/>
      <c r="AL903" s="8"/>
      <c r="AM903" s="8"/>
      <c r="AN903" s="8"/>
      <c r="AO903" s="8"/>
      <c r="AP903" s="8"/>
      <c r="AQ903" s="8"/>
      <c r="AS903" s="36"/>
      <c r="AT903" s="36"/>
      <c r="AU903" s="9"/>
      <c r="AV903" s="8"/>
      <c r="AW903" s="8"/>
      <c r="AX903" s="8"/>
      <c r="AY903" s="8"/>
      <c r="AZ903" s="8"/>
      <c r="BA903" s="8"/>
      <c r="BB903" s="8"/>
      <c r="BC903" s="8"/>
      <c r="CW903" s="8">
        <v>0.30686475409836067</v>
      </c>
      <c r="CX903" s="36">
        <v>65.5</v>
      </c>
      <c r="CY903" s="36">
        <v>64.417692741034372</v>
      </c>
      <c r="CZ903" s="36">
        <v>63.612801246708429</v>
      </c>
      <c r="DA903" s="36">
        <v>25.37302382237409</v>
      </c>
      <c r="DB903" s="36">
        <f ca="1"/>
        <v>71.615800941321567</v>
      </c>
      <c r="DC903" s="36">
        <f ca="1"/>
        <v>65.392771015831769</v>
      </c>
      <c r="DD903" s="36">
        <v>60.651091043121603</v>
      </c>
      <c r="DE903" s="36">
        <f ca="1"/>
        <v>69.869389560340124</v>
      </c>
      <c r="DF903" s="36">
        <v>64.76937540993417</v>
      </c>
    </row>
    <row r="904" spans="1:110" x14ac:dyDescent="0.25">
      <c r="A904" s="45">
        <v>69.599999999999994</v>
      </c>
      <c r="B904" s="47" t="b">
        <v>1</v>
      </c>
      <c r="U904" s="36"/>
      <c r="V904" s="36"/>
      <c r="W904" s="9"/>
      <c r="X904" s="8"/>
      <c r="Y904" s="8"/>
      <c r="Z904" s="8"/>
      <c r="AA904" s="8"/>
      <c r="AB904" s="8"/>
      <c r="AC904" s="8"/>
      <c r="AD904" s="8"/>
      <c r="AE904" s="8"/>
      <c r="AG904" s="36"/>
      <c r="AH904" s="36"/>
      <c r="AI904" s="9"/>
      <c r="AJ904" s="8"/>
      <c r="AK904" s="8"/>
      <c r="AL904" s="8"/>
      <c r="AM904" s="8"/>
      <c r="AN904" s="8"/>
      <c r="AO904" s="8"/>
      <c r="AP904" s="8"/>
      <c r="AQ904" s="8"/>
      <c r="AS904" s="36"/>
      <c r="AT904" s="36"/>
      <c r="AU904" s="9"/>
      <c r="AV904" s="8"/>
      <c r="AW904" s="8"/>
      <c r="AX904" s="8"/>
      <c r="AY904" s="8"/>
      <c r="AZ904" s="8"/>
      <c r="BA904" s="8"/>
      <c r="BB904" s="8"/>
      <c r="BC904" s="8"/>
      <c r="CW904" s="8">
        <v>0.30720628415300544</v>
      </c>
      <c r="CX904" s="36">
        <v>65.5</v>
      </c>
      <c r="CY904" s="36">
        <v>64.426951449564442</v>
      </c>
      <c r="CZ904" s="36">
        <v>63.621896397627268</v>
      </c>
      <c r="DA904" s="36">
        <v>25.407141581415608</v>
      </c>
      <c r="DB904" s="36">
        <f ca="1"/>
        <v>71.626652994148685</v>
      </c>
      <c r="DC904" s="36">
        <f ca="1"/>
        <v>65.400948745119393</v>
      </c>
      <c r="DD904" s="36">
        <v>60.664667562137367</v>
      </c>
      <c r="DE904" s="36">
        <f ca="1"/>
        <v>69.876919635162295</v>
      </c>
      <c r="DF904" s="36">
        <v>64.780363961566891</v>
      </c>
    </row>
    <row r="905" spans="1:110" x14ac:dyDescent="0.25">
      <c r="A905" s="45">
        <v>69.400000000000006</v>
      </c>
      <c r="B905" s="47" t="b">
        <v>1</v>
      </c>
      <c r="U905" s="36"/>
      <c r="V905" s="36"/>
      <c r="W905" s="9"/>
      <c r="X905" s="8"/>
      <c r="Y905" s="8"/>
      <c r="Z905" s="8"/>
      <c r="AA905" s="8"/>
      <c r="AB905" s="8"/>
      <c r="AC905" s="8"/>
      <c r="AD905" s="8"/>
      <c r="AE905" s="8"/>
      <c r="AG905" s="36"/>
      <c r="AH905" s="36"/>
      <c r="AI905" s="9"/>
      <c r="AJ905" s="8"/>
      <c r="AK905" s="8"/>
      <c r="AL905" s="8"/>
      <c r="AM905" s="8"/>
      <c r="AN905" s="8"/>
      <c r="AO905" s="8"/>
      <c r="AP905" s="8"/>
      <c r="AQ905" s="8"/>
      <c r="AS905" s="36"/>
      <c r="AT905" s="36"/>
      <c r="AU905" s="9"/>
      <c r="AV905" s="8"/>
      <c r="AW905" s="8"/>
      <c r="AX905" s="8"/>
      <c r="AY905" s="8"/>
      <c r="AZ905" s="8"/>
      <c r="BA905" s="8"/>
      <c r="BB905" s="8"/>
      <c r="BC905" s="8"/>
      <c r="CW905" s="8">
        <v>0.30754781420765026</v>
      </c>
      <c r="CX905" s="36">
        <v>65.599999999999994</v>
      </c>
      <c r="CY905" s="36">
        <v>64.43620562577982</v>
      </c>
      <c r="CZ905" s="36">
        <v>63.63098839573626</v>
      </c>
      <c r="DA905" s="36">
        <v>25.441276163810389</v>
      </c>
      <c r="DB905" s="36">
        <f ca="1"/>
        <v>71.637497466841481</v>
      </c>
      <c r="DC905" s="36">
        <f ca="1"/>
        <v>65.409123156479382</v>
      </c>
      <c r="DD905" s="36">
        <v>60.678236536545107</v>
      </c>
      <c r="DE905" s="36">
        <f ca="1"/>
        <v>69.8844452279926</v>
      </c>
      <c r="DF905" s="36">
        <v>64.791346783826725</v>
      </c>
    </row>
    <row r="906" spans="1:110" x14ac:dyDescent="0.25">
      <c r="A906" s="45">
        <v>69.2</v>
      </c>
      <c r="B906" s="47" t="b">
        <v>1</v>
      </c>
      <c r="U906" s="36"/>
      <c r="V906" s="36"/>
      <c r="W906" s="9"/>
      <c r="X906" s="8"/>
      <c r="Y906" s="8"/>
      <c r="Z906" s="8"/>
      <c r="AA906" s="8"/>
      <c r="AB906" s="8"/>
      <c r="AC906" s="8"/>
      <c r="AD906" s="8"/>
      <c r="AE906" s="8"/>
      <c r="AG906" s="36"/>
      <c r="AH906" s="36"/>
      <c r="AI906" s="9"/>
      <c r="AJ906" s="8"/>
      <c r="AK906" s="8"/>
      <c r="AL906" s="8"/>
      <c r="AM906" s="8"/>
      <c r="AN906" s="8"/>
      <c r="AO906" s="8"/>
      <c r="AP906" s="8"/>
      <c r="AQ906" s="8"/>
      <c r="AS906" s="36"/>
      <c r="AT906" s="36"/>
      <c r="AU906" s="9"/>
      <c r="AV906" s="8"/>
      <c r="AW906" s="8"/>
      <c r="AX906" s="8"/>
      <c r="AY906" s="8"/>
      <c r="AZ906" s="8"/>
      <c r="BA906" s="8"/>
      <c r="BB906" s="8"/>
      <c r="BC906" s="8"/>
      <c r="CW906" s="8">
        <v>0.30788934426229508</v>
      </c>
      <c r="CX906" s="36">
        <v>65.599999999999994</v>
      </c>
      <c r="CY906" s="36">
        <v>64.44545528284462</v>
      </c>
      <c r="CZ906" s="36">
        <v>63.640077252248332</v>
      </c>
      <c r="DA906" s="36">
        <v>25.475427586157714</v>
      </c>
      <c r="DB906" s="36">
        <f ca="1"/>
        <v>71.648334378295914</v>
      </c>
      <c r="DC906" s="36">
        <f ca="1"/>
        <v>65.417294260556829</v>
      </c>
      <c r="DD906" s="36">
        <v>60.691797978908681</v>
      </c>
      <c r="DE906" s="36">
        <f ca="1"/>
        <v>69.89196634972933</v>
      </c>
      <c r="DF906" s="36">
        <v>64.802323889941505</v>
      </c>
    </row>
    <row r="907" spans="1:110" x14ac:dyDescent="0.25">
      <c r="A907" s="45">
        <v>69.099999999999994</v>
      </c>
      <c r="B907" s="47" t="b">
        <v>1</v>
      </c>
      <c r="U907" s="36"/>
      <c r="V907" s="36"/>
      <c r="W907" s="9"/>
      <c r="X907" s="8"/>
      <c r="Y907" s="8"/>
      <c r="Z907" s="8"/>
      <c r="AA907" s="8"/>
      <c r="AB907" s="8"/>
      <c r="AC907" s="8"/>
      <c r="AD907" s="8"/>
      <c r="AE907" s="8"/>
      <c r="AG907" s="36"/>
      <c r="AH907" s="36"/>
      <c r="AI907" s="9"/>
      <c r="AJ907" s="8"/>
      <c r="AK907" s="8"/>
      <c r="AL907" s="8"/>
      <c r="AM907" s="8"/>
      <c r="AN907" s="8"/>
      <c r="AO907" s="8"/>
      <c r="AP907" s="8"/>
      <c r="AQ907" s="8"/>
      <c r="AS907" s="36"/>
      <c r="AT907" s="36"/>
      <c r="AU907" s="9"/>
      <c r="AV907" s="8"/>
      <c r="AW907" s="8"/>
      <c r="AX907" s="8"/>
      <c r="AY907" s="8"/>
      <c r="AZ907" s="8"/>
      <c r="BA907" s="8"/>
      <c r="BB907" s="8"/>
      <c r="BC907" s="8"/>
      <c r="CW907" s="8">
        <v>0.30823087431693991</v>
      </c>
      <c r="CX907" s="36">
        <v>65.599999999999994</v>
      </c>
      <c r="CY907" s="36">
        <v>64.454700433886586</v>
      </c>
      <c r="CZ907" s="36">
        <v>63.649162978348571</v>
      </c>
      <c r="DA907" s="36">
        <v>25.509595865081408</v>
      </c>
      <c r="DB907" s="36">
        <f ca="1"/>
        <v>71.659163747351244</v>
      </c>
      <c r="DC907" s="36">
        <f ca="1"/>
        <v>65.42546206796905</v>
      </c>
      <c r="DD907" s="36">
        <v>60.705351901757162</v>
      </c>
      <c r="DE907" s="36">
        <f ca="1"/>
        <v>69.899483011239212</v>
      </c>
      <c r="DF907" s="36">
        <v>64.813295293102328</v>
      </c>
    </row>
    <row r="908" spans="1:110" x14ac:dyDescent="0.25">
      <c r="A908" s="45">
        <v>68.900000000000006</v>
      </c>
      <c r="B908" s="47" t="b">
        <v>1</v>
      </c>
      <c r="U908" s="36"/>
      <c r="V908" s="36"/>
      <c r="W908" s="9"/>
      <c r="X908" s="8"/>
      <c r="Y908" s="8"/>
      <c r="Z908" s="8"/>
      <c r="AA908" s="8"/>
      <c r="AB908" s="8"/>
      <c r="AC908" s="8"/>
      <c r="AD908" s="8"/>
      <c r="AE908" s="8"/>
      <c r="AG908" s="36"/>
      <c r="AH908" s="36"/>
      <c r="AI908" s="9"/>
      <c r="AJ908" s="8"/>
      <c r="AK908" s="8"/>
      <c r="AL908" s="8"/>
      <c r="AM908" s="8"/>
      <c r="AN908" s="8"/>
      <c r="AO908" s="8"/>
      <c r="AP908" s="8"/>
      <c r="AQ908" s="8"/>
      <c r="AS908" s="36"/>
      <c r="AT908" s="36"/>
      <c r="AU908" s="9"/>
      <c r="AV908" s="8"/>
      <c r="AW908" s="8"/>
      <c r="AX908" s="8"/>
      <c r="AY908" s="8"/>
      <c r="AZ908" s="8"/>
      <c r="BA908" s="8"/>
      <c r="BB908" s="8"/>
      <c r="BC908" s="8"/>
      <c r="CW908" s="8">
        <v>0.30857240437158467</v>
      </c>
      <c r="CX908" s="36">
        <v>65.599999999999994</v>
      </c>
      <c r="CY908" s="36">
        <v>64.463941091997327</v>
      </c>
      <c r="CZ908" s="36">
        <v>63.658245585194145</v>
      </c>
      <c r="DA908" s="36">
        <v>25.543781017229939</v>
      </c>
      <c r="DB908" s="36">
        <f ca="1"/>
        <v>71.669985592790326</v>
      </c>
      <c r="DC908" s="36">
        <f ca="1"/>
        <v>65.43362658930576</v>
      </c>
      <c r="DD908" s="36">
        <v>60.718898317584888</v>
      </c>
      <c r="DE908" s="36">
        <f ca="1"/>
        <v>69.906995223357583</v>
      </c>
      <c r="DF908" s="36">
        <v>64.824261006463715</v>
      </c>
    </row>
    <row r="909" spans="1:110" x14ac:dyDescent="0.25">
      <c r="A909" s="45">
        <v>68.7</v>
      </c>
      <c r="B909" s="47" t="b">
        <v>1</v>
      </c>
      <c r="U909" s="36"/>
      <c r="V909" s="36"/>
      <c r="W909" s="9"/>
      <c r="X909" s="8"/>
      <c r="Y909" s="8"/>
      <c r="Z909" s="8"/>
      <c r="AA909" s="8"/>
      <c r="AB909" s="8"/>
      <c r="AC909" s="8"/>
      <c r="AD909" s="8"/>
      <c r="AE909" s="8"/>
      <c r="AG909" s="36"/>
      <c r="AH909" s="36"/>
      <c r="AI909" s="9"/>
      <c r="AJ909" s="8"/>
      <c r="AK909" s="8"/>
      <c r="AL909" s="8"/>
      <c r="AM909" s="8"/>
      <c r="AN909" s="8"/>
      <c r="AO909" s="8"/>
      <c r="AP909" s="8"/>
      <c r="AQ909" s="8"/>
      <c r="AS909" s="36"/>
      <c r="AT909" s="36"/>
      <c r="AU909" s="9"/>
      <c r="AV909" s="8"/>
      <c r="AW909" s="8"/>
      <c r="AX909" s="8"/>
      <c r="AY909" s="8"/>
      <c r="AZ909" s="8"/>
      <c r="BA909" s="8"/>
      <c r="BB909" s="8"/>
      <c r="BC909" s="8"/>
      <c r="CW909" s="8">
        <v>0.3089139344262295</v>
      </c>
      <c r="CX909" s="36">
        <v>65.599999999999994</v>
      </c>
      <c r="CY909" s="36">
        <v>64.473177270232483</v>
      </c>
      <c r="CZ909" s="36">
        <v>63.667325083914683</v>
      </c>
      <c r="DA909" s="36">
        <v>25.57798305927647</v>
      </c>
      <c r="DB909" s="36">
        <f ca="1"/>
        <v>71.680799933339856</v>
      </c>
      <c r="DC909" s="36">
        <f ca="1"/>
        <v>65.441787835129091</v>
      </c>
      <c r="DD909" s="36">
        <v>60.732437238851645</v>
      </c>
      <c r="DE909" s="36">
        <f ca="1"/>
        <v>69.914502996888473</v>
      </c>
      <c r="DF909" s="36">
        <v>64.835221043143733</v>
      </c>
    </row>
    <row r="910" spans="1:110" x14ac:dyDescent="0.25">
      <c r="A910" s="45">
        <v>68.599999999999994</v>
      </c>
      <c r="B910" s="47" t="b">
        <v>1</v>
      </c>
      <c r="U910" s="36"/>
      <c r="V910" s="36"/>
      <c r="W910" s="9"/>
      <c r="X910" s="8"/>
      <c r="Y910" s="8"/>
      <c r="Z910" s="8"/>
      <c r="AA910" s="8"/>
      <c r="AB910" s="8"/>
      <c r="AC910" s="8"/>
      <c r="AD910" s="8"/>
      <c r="AE910" s="8"/>
      <c r="AG910" s="36"/>
      <c r="AH910" s="36"/>
      <c r="AI910" s="9"/>
      <c r="AJ910" s="8"/>
      <c r="AK910" s="8"/>
      <c r="AL910" s="8"/>
      <c r="AM910" s="8"/>
      <c r="AN910" s="8"/>
      <c r="AO910" s="8"/>
      <c r="AP910" s="8"/>
      <c r="AQ910" s="8"/>
      <c r="AS910" s="36"/>
      <c r="AT910" s="36"/>
      <c r="AU910" s="9"/>
      <c r="AV910" s="8"/>
      <c r="AW910" s="8"/>
      <c r="AX910" s="8"/>
      <c r="AY910" s="8"/>
      <c r="AZ910" s="8"/>
      <c r="BA910" s="8"/>
      <c r="BB910" s="8"/>
      <c r="BC910" s="8"/>
      <c r="CW910" s="8">
        <v>0.30925546448087432</v>
      </c>
      <c r="CX910" s="36">
        <v>65.599999999999994</v>
      </c>
      <c r="CY910" s="36">
        <v>64.482408981611826</v>
      </c>
      <c r="CZ910" s="36">
        <v>63.676401485612395</v>
      </c>
      <c r="DA910" s="36">
        <v>25.61220200791886</v>
      </c>
      <c r="DB910" s="36">
        <f ca="1"/>
        <v>71.691606787670636</v>
      </c>
      <c r="DC910" s="36">
        <f ca="1"/>
        <v>65.449945815973862</v>
      </c>
      <c r="DD910" s="36">
        <v>60.745968677982802</v>
      </c>
      <c r="DE910" s="36">
        <f ca="1"/>
        <v>69.922006342604831</v>
      </c>
      <c r="DF910" s="36">
        <v>64.84617541622417</v>
      </c>
    </row>
    <row r="911" spans="1:110" x14ac:dyDescent="0.25">
      <c r="A911" s="45">
        <v>68.5</v>
      </c>
      <c r="B911" s="47" t="b">
        <v>1</v>
      </c>
      <c r="U911" s="36"/>
      <c r="V911" s="36"/>
      <c r="W911" s="9"/>
      <c r="X911" s="8"/>
      <c r="Y911" s="8"/>
      <c r="Z911" s="8"/>
      <c r="AA911" s="8"/>
      <c r="AB911" s="8"/>
      <c r="AC911" s="8"/>
      <c r="AD911" s="8"/>
      <c r="AE911" s="8"/>
      <c r="AG911" s="36"/>
      <c r="AH911" s="36"/>
      <c r="AI911" s="9"/>
      <c r="AJ911" s="8"/>
      <c r="AK911" s="8"/>
      <c r="AL911" s="8"/>
      <c r="AM911" s="8"/>
      <c r="AN911" s="8"/>
      <c r="AO911" s="8"/>
      <c r="AP911" s="8"/>
      <c r="AQ911" s="8"/>
      <c r="AS911" s="36"/>
      <c r="AT911" s="36"/>
      <c r="AU911" s="9"/>
      <c r="AV911" s="8"/>
      <c r="AW911" s="8"/>
      <c r="AX911" s="8"/>
      <c r="AY911" s="8"/>
      <c r="AZ911" s="8"/>
      <c r="BA911" s="8"/>
      <c r="BB911" s="8"/>
      <c r="BC911" s="8"/>
      <c r="CW911" s="8">
        <v>0.30959699453551914</v>
      </c>
      <c r="CX911" s="36">
        <v>65.599999999999994</v>
      </c>
      <c r="CY911" s="36">
        <v>64.491636239119487</v>
      </c>
      <c r="CZ911" s="36">
        <v>63.685474801361906</v>
      </c>
      <c r="DA911" s="36">
        <v>25.646437879879777</v>
      </c>
      <c r="DB911" s="36">
        <f ca="1"/>
        <v>71.702406174397751</v>
      </c>
      <c r="DC911" s="36">
        <f ca="1"/>
        <v>65.458100542347566</v>
      </c>
      <c r="DD911" s="36">
        <v>60.759492647369427</v>
      </c>
      <c r="DE911" s="36">
        <f ca="1"/>
        <v>69.929505271248544</v>
      </c>
      <c r="DF911" s="36">
        <v>64.857124138750692</v>
      </c>
    </row>
    <row r="912" spans="1:110" x14ac:dyDescent="0.25">
      <c r="A912" s="45">
        <v>68.3</v>
      </c>
      <c r="B912" s="47" t="b">
        <v>1</v>
      </c>
      <c r="U912" s="36"/>
      <c r="V912" s="36"/>
      <c r="W912" s="9"/>
      <c r="X912" s="8"/>
      <c r="Y912" s="8"/>
      <c r="Z912" s="8"/>
      <c r="AA912" s="8"/>
      <c r="AB912" s="8"/>
      <c r="AC912" s="8"/>
      <c r="AD912" s="8"/>
      <c r="AE912" s="8"/>
      <c r="AG912" s="36"/>
      <c r="AH912" s="36"/>
      <c r="AI912" s="9"/>
      <c r="AJ912" s="8"/>
      <c r="AK912" s="8"/>
      <c r="AL912" s="8"/>
      <c r="AM912" s="8"/>
      <c r="AN912" s="8"/>
      <c r="AO912" s="8"/>
      <c r="AP912" s="8"/>
      <c r="AQ912" s="8"/>
      <c r="AS912" s="36"/>
      <c r="AT912" s="36"/>
      <c r="AU912" s="9"/>
      <c r="AV912" s="8"/>
      <c r="AW912" s="8"/>
      <c r="AX912" s="8"/>
      <c r="AY912" s="8"/>
      <c r="AZ912" s="8"/>
      <c r="BA912" s="8"/>
      <c r="BB912" s="8"/>
      <c r="BC912" s="8"/>
      <c r="CW912" s="8">
        <v>0.30993852459016391</v>
      </c>
      <c r="CX912" s="36">
        <v>65.7</v>
      </c>
      <c r="CY912" s="36">
        <v>64.500859055704097</v>
      </c>
      <c r="CZ912" s="36">
        <v>63.694545042210748</v>
      </c>
      <c r="DA912" s="36">
        <v>25.680690691906673</v>
      </c>
      <c r="DB912" s="36">
        <f ca="1"/>
        <v>71.713198112080931</v>
      </c>
      <c r="DC912" s="36">
        <f ca="1"/>
        <v>65.466252024730608</v>
      </c>
      <c r="DD912" s="36">
        <v>60.773009159368428</v>
      </c>
      <c r="DE912" s="36">
        <f ca="1"/>
        <v>69.936999793530717</v>
      </c>
      <c r="DF912" s="36">
        <v>64.868067223732979</v>
      </c>
    </row>
    <row r="913" spans="1:110" x14ac:dyDescent="0.25">
      <c r="A913" s="45">
        <v>68.099999999999994</v>
      </c>
      <c r="B913" s="47" t="b">
        <v>1</v>
      </c>
      <c r="U913" s="36"/>
      <c r="V913" s="36"/>
      <c r="W913" s="9"/>
      <c r="X913" s="8"/>
      <c r="Y913" s="8"/>
      <c r="Z913" s="8"/>
      <c r="AA913" s="8"/>
      <c r="AB913" s="8"/>
      <c r="AC913" s="8"/>
      <c r="AD913" s="8"/>
      <c r="AE913" s="8"/>
      <c r="AG913" s="36"/>
      <c r="AH913" s="36"/>
      <c r="AI913" s="9"/>
      <c r="AJ913" s="8"/>
      <c r="AK913" s="8"/>
      <c r="AL913" s="8"/>
      <c r="AM913" s="8"/>
      <c r="AN913" s="8"/>
      <c r="AO913" s="8"/>
      <c r="AP913" s="8"/>
      <c r="AQ913" s="8"/>
      <c r="AS913" s="36"/>
      <c r="AT913" s="36"/>
      <c r="AU913" s="9"/>
      <c r="AV913" s="8"/>
      <c r="AW913" s="8"/>
      <c r="AX913" s="8"/>
      <c r="AY913" s="8"/>
      <c r="AZ913" s="8"/>
      <c r="BA913" s="8"/>
      <c r="BB913" s="8"/>
      <c r="BC913" s="8"/>
      <c r="CW913" s="8">
        <v>0.31028005464480873</v>
      </c>
      <c r="CX913" s="36">
        <v>65.7</v>
      </c>
      <c r="CY913" s="36">
        <v>64.510077444278934</v>
      </c>
      <c r="CZ913" s="36">
        <v>63.703612219179305</v>
      </c>
      <c r="DA913" s="36">
        <v>25.714960460771906</v>
      </c>
      <c r="DB913" s="36">
        <f ca="1"/>
        <v>71.723982619224671</v>
      </c>
      <c r="DC913" s="36">
        <f ca="1"/>
        <v>65.474400273576379</v>
      </c>
      <c r="DD913" s="36">
        <v>60.786518226302654</v>
      </c>
      <c r="DE913" s="36">
        <f ca="1"/>
        <v>69.944489920131687</v>
      </c>
      <c r="DF913" s="36">
        <v>64.879004684144888</v>
      </c>
    </row>
    <row r="914" spans="1:110" x14ac:dyDescent="0.25">
      <c r="A914" s="45">
        <v>68</v>
      </c>
      <c r="B914" s="47" t="b">
        <v>1</v>
      </c>
      <c r="U914" s="36"/>
      <c r="V914" s="36"/>
      <c r="W914" s="9"/>
      <c r="X914" s="8"/>
      <c r="Y914" s="8"/>
      <c r="Z914" s="8"/>
      <c r="AA914" s="8"/>
      <c r="AB914" s="8"/>
      <c r="AC914" s="8"/>
      <c r="AD914" s="8"/>
      <c r="AE914" s="8"/>
      <c r="AG914" s="36"/>
      <c r="AH914" s="36"/>
      <c r="AI914" s="9"/>
      <c r="AJ914" s="8"/>
      <c r="AK914" s="8"/>
      <c r="AL914" s="8"/>
      <c r="AM914" s="8"/>
      <c r="AN914" s="8"/>
      <c r="AO914" s="8"/>
      <c r="AP914" s="8"/>
      <c r="AQ914" s="8"/>
      <c r="AS914" s="36"/>
      <c r="AT914" s="36"/>
      <c r="AU914" s="9"/>
      <c r="AV914" s="8"/>
      <c r="AW914" s="8"/>
      <c r="AX914" s="8"/>
      <c r="AY914" s="8"/>
      <c r="AZ914" s="8"/>
      <c r="BA914" s="8"/>
      <c r="BB914" s="8"/>
      <c r="BC914" s="8"/>
      <c r="CW914" s="8">
        <v>0.31062158469945356</v>
      </c>
      <c r="CX914" s="36">
        <v>65.7</v>
      </c>
      <c r="CY914" s="36">
        <v>64.519291417722087</v>
      </c>
      <c r="CZ914" s="36">
        <v>63.712676343261009</v>
      </c>
      <c r="DA914" s="36">
        <v>25.749247203272724</v>
      </c>
      <c r="DB914" s="36">
        <f ca="1"/>
        <v>71.734759714278567</v>
      </c>
      <c r="DC914" s="36">
        <f ca="1"/>
        <v>65.482545299311369</v>
      </c>
      <c r="DD914" s="36">
        <v>60.800019860461092</v>
      </c>
      <c r="DE914" s="36">
        <f ca="1"/>
        <v>69.951975661701169</v>
      </c>
      <c r="DF914" s="36">
        <v>64.889936532924622</v>
      </c>
    </row>
    <row r="915" spans="1:110" x14ac:dyDescent="0.25">
      <c r="A915" s="45">
        <v>67.900000000000006</v>
      </c>
      <c r="B915" s="47" t="b">
        <v>1</v>
      </c>
      <c r="U915" s="36"/>
      <c r="V915" s="36"/>
      <c r="W915" s="9"/>
      <c r="X915" s="8"/>
      <c r="Y915" s="8"/>
      <c r="Z915" s="8"/>
      <c r="AA915" s="8"/>
      <c r="AB915" s="8"/>
      <c r="AC915" s="8"/>
      <c r="AD915" s="8"/>
      <c r="AE915" s="8"/>
      <c r="AG915" s="36"/>
      <c r="AH915" s="36"/>
      <c r="AI915" s="9"/>
      <c r="AJ915" s="8"/>
      <c r="AK915" s="8"/>
      <c r="AL915" s="8"/>
      <c r="AM915" s="8"/>
      <c r="AN915" s="8"/>
      <c r="AO915" s="8"/>
      <c r="AP915" s="8"/>
      <c r="AQ915" s="8"/>
      <c r="AS915" s="36"/>
      <c r="AT915" s="36"/>
      <c r="AU915" s="9"/>
      <c r="AV915" s="8"/>
      <c r="AW915" s="8"/>
      <c r="AX915" s="8"/>
      <c r="AY915" s="8"/>
      <c r="AZ915" s="8"/>
      <c r="BA915" s="8"/>
      <c r="BB915" s="8"/>
      <c r="BC915" s="8"/>
      <c r="CW915" s="8">
        <v>0.31096311475409838</v>
      </c>
      <c r="CX915" s="36">
        <v>65.7</v>
      </c>
      <c r="CY915" s="36">
        <v>64.528500988876644</v>
      </c>
      <c r="CZ915" s="36">
        <v>63.721737425422354</v>
      </c>
      <c r="DA915" s="36">
        <v>25.783550936231375</v>
      </c>
      <c r="DB915" s="36">
        <f ca="1"/>
        <v>71.74552941563752</v>
      </c>
      <c r="DC915" s="36">
        <f ca="1"/>
        <v>65.490687112335308</v>
      </c>
      <c r="DD915" s="36">
        <v>60.813514074098947</v>
      </c>
      <c r="DE915" s="36">
        <f ca="1"/>
        <v>69.959457028858466</v>
      </c>
      <c r="DF915" s="36">
        <v>64.900862782974826</v>
      </c>
    </row>
    <row r="916" spans="1:110" x14ac:dyDescent="0.25">
      <c r="A916" s="45">
        <v>67.8</v>
      </c>
      <c r="B916" s="47" t="b">
        <v>1</v>
      </c>
      <c r="U916" s="36"/>
      <c r="V916" s="36"/>
      <c r="W916" s="9"/>
      <c r="X916" s="8"/>
      <c r="Y916" s="8"/>
      <c r="Z916" s="8"/>
      <c r="AA916" s="8"/>
      <c r="AB916" s="8"/>
      <c r="AC916" s="8"/>
      <c r="AD916" s="8"/>
      <c r="AE916" s="8"/>
      <c r="AG916" s="36"/>
      <c r="AH916" s="36"/>
      <c r="AI916" s="9"/>
      <c r="AJ916" s="8"/>
      <c r="AK916" s="8"/>
      <c r="AL916" s="8"/>
      <c r="AM916" s="8"/>
      <c r="AN916" s="8"/>
      <c r="AO916" s="8"/>
      <c r="AP916" s="8"/>
      <c r="AQ916" s="8"/>
      <c r="AS916" s="36"/>
      <c r="AT916" s="36"/>
      <c r="AU916" s="9"/>
      <c r="AV916" s="8"/>
      <c r="AW916" s="8"/>
      <c r="AX916" s="8"/>
      <c r="AY916" s="8"/>
      <c r="AZ916" s="8"/>
      <c r="BA916" s="8"/>
      <c r="BB916" s="8"/>
      <c r="BC916" s="8"/>
      <c r="CW916" s="8">
        <v>0.31130464480874315</v>
      </c>
      <c r="CX916" s="36">
        <v>65.7</v>
      </c>
      <c r="CY916" s="36">
        <v>64.53770617055082</v>
      </c>
      <c r="CZ916" s="36">
        <v>63.730795476603177</v>
      </c>
      <c r="DA916" s="36">
        <v>25.817871676495109</v>
      </c>
      <c r="DB916" s="36">
        <f ca="1"/>
        <v>71.756291741641974</v>
      </c>
      <c r="DC916" s="36">
        <f ca="1"/>
        <v>65.498825723021326</v>
      </c>
      <c r="DD916" s="36">
        <v>60.827000879437755</v>
      </c>
      <c r="DE916" s="36">
        <f ca="1"/>
        <v>69.966934032192512</v>
      </c>
      <c r="DF916" s="36">
        <v>64.911783447162804</v>
      </c>
    </row>
    <row r="917" spans="1:110" x14ac:dyDescent="0.25">
      <c r="A917" s="45">
        <v>67.7</v>
      </c>
      <c r="B917" s="47" t="b">
        <v>1</v>
      </c>
      <c r="U917" s="36"/>
      <c r="V917" s="36"/>
      <c r="W917" s="9"/>
      <c r="X917" s="8"/>
      <c r="Y917" s="8"/>
      <c r="Z917" s="8"/>
      <c r="AA917" s="8"/>
      <c r="AB917" s="8"/>
      <c r="AC917" s="8"/>
      <c r="AD917" s="8"/>
      <c r="AE917" s="8"/>
      <c r="AG917" s="36"/>
      <c r="AH917" s="36"/>
      <c r="AI917" s="9"/>
      <c r="AJ917" s="8"/>
      <c r="AK917" s="8"/>
      <c r="AL917" s="8"/>
      <c r="AM917" s="8"/>
      <c r="AN917" s="8"/>
      <c r="AO917" s="8"/>
      <c r="AP917" s="8"/>
      <c r="AQ917" s="8"/>
      <c r="AS917" s="36"/>
      <c r="AT917" s="36"/>
      <c r="AU917" s="9"/>
      <c r="AV917" s="8"/>
      <c r="AW917" s="8"/>
      <c r="AX917" s="8"/>
      <c r="AY917" s="8"/>
      <c r="AZ917" s="8"/>
      <c r="BA917" s="8"/>
      <c r="BB917" s="8"/>
      <c r="BC917" s="8"/>
      <c r="CW917" s="8">
        <v>0.31164617486338797</v>
      </c>
      <c r="CX917" s="36">
        <v>65.7</v>
      </c>
      <c r="CY917" s="36">
        <v>64.546906975518127</v>
      </c>
      <c r="CZ917" s="36">
        <v>63.739850507716646</v>
      </c>
      <c r="DA917" s="36">
        <v>25.852209440936278</v>
      </c>
      <c r="DB917" s="36">
        <f ca="1"/>
        <v>71.767046710578185</v>
      </c>
      <c r="DC917" s="36">
        <f ca="1"/>
        <v>65.50696114171599</v>
      </c>
      <c r="DD917" s="36">
        <v>60.840480288665582</v>
      </c>
      <c r="DE917" s="36">
        <f ca="1"/>
        <v>69.974406682262085</v>
      </c>
      <c r="DF917" s="36">
        <v>64.922698538320617</v>
      </c>
    </row>
    <row r="918" spans="1:110" x14ac:dyDescent="0.25">
      <c r="A918" s="45">
        <v>81.099999999999994</v>
      </c>
      <c r="B918" s="47" t="b">
        <v>1</v>
      </c>
      <c r="U918" s="36"/>
      <c r="V918" s="36"/>
      <c r="W918" s="9"/>
      <c r="X918" s="8"/>
      <c r="Y918" s="8"/>
      <c r="Z918" s="8"/>
      <c r="AA918" s="8"/>
      <c r="AB918" s="8"/>
      <c r="AC918" s="8"/>
      <c r="AD918" s="8"/>
      <c r="AE918" s="8"/>
      <c r="AG918" s="36"/>
      <c r="AH918" s="36"/>
      <c r="AI918" s="9"/>
      <c r="AJ918" s="8"/>
      <c r="AK918" s="8"/>
      <c r="AL918" s="8"/>
      <c r="AM918" s="8"/>
      <c r="AN918" s="8"/>
      <c r="AO918" s="8"/>
      <c r="AP918" s="8"/>
      <c r="AQ918" s="8"/>
      <c r="AS918" s="36"/>
      <c r="AT918" s="36"/>
      <c r="AU918" s="9"/>
      <c r="AV918" s="8"/>
      <c r="AW918" s="8"/>
      <c r="AX918" s="8"/>
      <c r="AY918" s="8"/>
      <c r="AZ918" s="8"/>
      <c r="BA918" s="8"/>
      <c r="BB918" s="8"/>
      <c r="BC918" s="8"/>
      <c r="CW918" s="8">
        <v>0.31198770491803279</v>
      </c>
      <c r="CX918" s="36">
        <v>65.7</v>
      </c>
      <c r="CY918" s="36">
        <v>64.556103416517544</v>
      </c>
      <c r="CZ918" s="36">
        <v>63.748902529649442</v>
      </c>
      <c r="DA918" s="36">
        <v>25.886564246452302</v>
      </c>
      <c r="DB918" s="36">
        <f ca="1"/>
        <v>71.777794340678412</v>
      </c>
      <c r="DC918" s="36">
        <f ca="1"/>
        <v>65.515093378739522</v>
      </c>
      <c r="DD918" s="36">
        <v>60.853952313937086</v>
      </c>
      <c r="DE918" s="36">
        <f ca="1"/>
        <v>69.981874989595852</v>
      </c>
      <c r="DF918" s="36">
        <v>64.933608069245281</v>
      </c>
    </row>
    <row r="919" spans="1:110" x14ac:dyDescent="0.25">
      <c r="A919" s="45">
        <v>89</v>
      </c>
      <c r="B919" s="47" t="b">
        <v>1</v>
      </c>
      <c r="U919" s="36"/>
      <c r="V919" s="36"/>
      <c r="W919" s="9"/>
      <c r="X919" s="8"/>
      <c r="Y919" s="8"/>
      <c r="Z919" s="8"/>
      <c r="AA919" s="8"/>
      <c r="AB919" s="8"/>
      <c r="AC919" s="8"/>
      <c r="AD919" s="8"/>
      <c r="AE919" s="8"/>
      <c r="AG919" s="36"/>
      <c r="AH919" s="36"/>
      <c r="AI919" s="9"/>
      <c r="AJ919" s="8"/>
      <c r="AK919" s="8"/>
      <c r="AL919" s="8"/>
      <c r="AM919" s="8"/>
      <c r="AN919" s="8"/>
      <c r="AO919" s="8"/>
      <c r="AP919" s="8"/>
      <c r="AQ919" s="8"/>
      <c r="AS919" s="36"/>
      <c r="AT919" s="36"/>
      <c r="AU919" s="9"/>
      <c r="AV919" s="8"/>
      <c r="AW919" s="8"/>
      <c r="AX919" s="8"/>
      <c r="AY919" s="8"/>
      <c r="AZ919" s="8"/>
      <c r="BA919" s="8"/>
      <c r="BB919" s="8"/>
      <c r="BC919" s="8"/>
      <c r="CW919" s="8">
        <v>0.31232923497267762</v>
      </c>
      <c r="CX919" s="36">
        <v>65.7</v>
      </c>
      <c r="CY919" s="36">
        <v>64.565295506253634</v>
      </c>
      <c r="CZ919" s="36">
        <v>63.75795155326194</v>
      </c>
      <c r="DA919" s="36">
        <v>25.920936109965801</v>
      </c>
      <c r="DB919" s="36">
        <f ca="1"/>
        <v>71.788534650121193</v>
      </c>
      <c r="DC919" s="36">
        <f ca="1"/>
        <v>65.523222444385823</v>
      </c>
      <c r="DD919" s="36">
        <v>60.867416967373686</v>
      </c>
      <c r="DE919" s="36">
        <f ca="1"/>
        <v>69.98933896469255</v>
      </c>
      <c r="DF919" s="36">
        <v>64.944512052698869</v>
      </c>
    </row>
    <row r="920" spans="1:110" x14ac:dyDescent="0.25">
      <c r="A920" s="45">
        <v>87</v>
      </c>
      <c r="B920" s="47" t="b">
        <v>1</v>
      </c>
      <c r="U920" s="36"/>
      <c r="V920" s="36"/>
      <c r="W920" s="9"/>
      <c r="X920" s="8"/>
      <c r="Y920" s="8"/>
      <c r="Z920" s="8"/>
      <c r="AA920" s="8"/>
      <c r="AB920" s="8"/>
      <c r="AC920" s="8"/>
      <c r="AD920" s="8"/>
      <c r="AE920" s="8"/>
      <c r="AG920" s="36"/>
      <c r="AH920" s="36"/>
      <c r="AI920" s="9"/>
      <c r="AJ920" s="8"/>
      <c r="AK920" s="8"/>
      <c r="AL920" s="8"/>
      <c r="AM920" s="8"/>
      <c r="AN920" s="8"/>
      <c r="AO920" s="8"/>
      <c r="AP920" s="8"/>
      <c r="AQ920" s="8"/>
      <c r="AS920" s="36"/>
      <c r="AT920" s="36"/>
      <c r="AU920" s="9"/>
      <c r="AV920" s="8"/>
      <c r="AW920" s="8"/>
      <c r="AX920" s="8"/>
      <c r="AY920" s="8"/>
      <c r="AZ920" s="8"/>
      <c r="BA920" s="8"/>
      <c r="BB920" s="8"/>
      <c r="BC920" s="8"/>
      <c r="CW920" s="8">
        <v>0.31267076502732238</v>
      </c>
      <c r="CX920" s="36">
        <v>65.8</v>
      </c>
      <c r="CY920" s="36">
        <v>64.57448325739675</v>
      </c>
      <c r="CZ920" s="36">
        <v>63.766997589388211</v>
      </c>
      <c r="DA920" s="36">
        <v>25.955325048424619</v>
      </c>
      <c r="DB920" s="36">
        <f ca="1"/>
        <v>71.799267657031578</v>
      </c>
      <c r="DC920" s="36">
        <f ca="1"/>
        <v>65.531348348922691</v>
      </c>
      <c r="DD920" s="36">
        <v>60.88087426106366</v>
      </c>
      <c r="DE920" s="36">
        <f ca="1"/>
        <v>69.996798618021174</v>
      </c>
      <c r="DF920" s="36">
        <v>64.955410501408636</v>
      </c>
    </row>
    <row r="921" spans="1:110" x14ac:dyDescent="0.25">
      <c r="A921" s="45">
        <v>84</v>
      </c>
      <c r="B921" s="47" t="b">
        <v>1</v>
      </c>
      <c r="U921" s="36"/>
      <c r="V921" s="36"/>
      <c r="W921" s="9"/>
      <c r="X921" s="8"/>
      <c r="Y921" s="8"/>
      <c r="Z921" s="8"/>
      <c r="AA921" s="8"/>
      <c r="AB921" s="8"/>
      <c r="AC921" s="8"/>
      <c r="AD921" s="8"/>
      <c r="AE921" s="8"/>
      <c r="AG921" s="36"/>
      <c r="AH921" s="36"/>
      <c r="AI921" s="9"/>
      <c r="AJ921" s="8"/>
      <c r="AK921" s="8"/>
      <c r="AL921" s="8"/>
      <c r="AM921" s="8"/>
      <c r="AN921" s="8"/>
      <c r="AO921" s="8"/>
      <c r="AP921" s="8"/>
      <c r="AQ921" s="8"/>
      <c r="AS921" s="36"/>
      <c r="AT921" s="36"/>
      <c r="AU921" s="9"/>
      <c r="AV921" s="8"/>
      <c r="AW921" s="8"/>
      <c r="AX921" s="8"/>
      <c r="AY921" s="8"/>
      <c r="AZ921" s="8"/>
      <c r="BA921" s="8"/>
      <c r="BB921" s="8"/>
      <c r="BC921" s="8"/>
      <c r="CW921" s="8">
        <v>0.31301229508196721</v>
      </c>
      <c r="CX921" s="36">
        <v>65.8</v>
      </c>
      <c r="CY921" s="36">
        <v>64.583666682583143</v>
      </c>
      <c r="CZ921" s="36">
        <v>63.776040648836322</v>
      </c>
      <c r="DA921" s="36">
        <v>25.989731078801867</v>
      </c>
      <c r="DB921" s="36">
        <f ca="1"/>
        <v>71.809993379481369</v>
      </c>
      <c r="DC921" s="36">
        <f ca="1"/>
        <v>65.539471102591904</v>
      </c>
      <c r="DD921" s="36">
        <v>60.894324207062283</v>
      </c>
      <c r="DE921" s="36">
        <f ca="1"/>
        <v>70.004253960020932</v>
      </c>
      <c r="DF921" s="36">
        <v>64.966303428067292</v>
      </c>
    </row>
    <row r="922" spans="1:110" x14ac:dyDescent="0.25">
      <c r="A922" s="45">
        <v>83</v>
      </c>
      <c r="B922" s="47" t="b">
        <v>1</v>
      </c>
      <c r="U922" s="36"/>
      <c r="V922" s="36"/>
      <c r="W922" s="9"/>
      <c r="X922" s="8"/>
      <c r="Y922" s="8"/>
      <c r="Z922" s="8"/>
      <c r="AA922" s="8"/>
      <c r="AB922" s="8"/>
      <c r="AC922" s="8"/>
      <c r="AD922" s="8"/>
      <c r="AE922" s="8"/>
      <c r="AG922" s="36"/>
      <c r="AH922" s="36"/>
      <c r="AI922" s="9"/>
      <c r="AJ922" s="8"/>
      <c r="AK922" s="8"/>
      <c r="AL922" s="8"/>
      <c r="AM922" s="8"/>
      <c r="AN922" s="8"/>
      <c r="AO922" s="8"/>
      <c r="AP922" s="8"/>
      <c r="AQ922" s="8"/>
      <c r="AS922" s="36"/>
      <c r="AT922" s="36"/>
      <c r="AU922" s="9"/>
      <c r="AV922" s="8"/>
      <c r="AW922" s="8"/>
      <c r="AX922" s="8"/>
      <c r="AY922" s="8"/>
      <c r="AZ922" s="8"/>
      <c r="BA922" s="8"/>
      <c r="BB922" s="8"/>
      <c r="BC922" s="8"/>
      <c r="CW922" s="8">
        <v>0.31335382513661203</v>
      </c>
      <c r="CX922" s="36">
        <v>65.8</v>
      </c>
      <c r="CY922" s="36">
        <v>64.592845794415155</v>
      </c>
      <c r="CZ922" s="36">
        <v>63.785080742388267</v>
      </c>
      <c r="DA922" s="36">
        <v>26.024154218095976</v>
      </c>
      <c r="DB922" s="36">
        <f ca="1"/>
        <v>71.820711835489291</v>
      </c>
      <c r="DC922" s="36">
        <f ca="1"/>
        <v>65.547590715609289</v>
      </c>
      <c r="DD922" s="36">
        <v>60.907766817391973</v>
      </c>
      <c r="DE922" s="36">
        <f ca="1"/>
        <v>70.011705001101589</v>
      </c>
      <c r="DF922" s="36">
        <v>64.977190845332956</v>
      </c>
    </row>
    <row r="923" spans="1:110" x14ac:dyDescent="0.25">
      <c r="A923" s="45">
        <v>79.900000000000006</v>
      </c>
      <c r="B923" s="47" t="b">
        <v>1</v>
      </c>
      <c r="U923" s="36"/>
      <c r="V923" s="36"/>
      <c r="W923" s="9"/>
      <c r="X923" s="8"/>
      <c r="Y923" s="8"/>
      <c r="Z923" s="8"/>
      <c r="AA923" s="8"/>
      <c r="AB923" s="8"/>
      <c r="AC923" s="8"/>
      <c r="AD923" s="8"/>
      <c r="AE923" s="8"/>
      <c r="AG923" s="36"/>
      <c r="AH923" s="36"/>
      <c r="AI923" s="9"/>
      <c r="AJ923" s="8"/>
      <c r="AK923" s="8"/>
      <c r="AL923" s="8"/>
      <c r="AM923" s="8"/>
      <c r="AN923" s="8"/>
      <c r="AO923" s="8"/>
      <c r="AP923" s="8"/>
      <c r="AQ923" s="8"/>
      <c r="AS923" s="36"/>
      <c r="AT923" s="36"/>
      <c r="AU923" s="9"/>
      <c r="AV923" s="8"/>
      <c r="AW923" s="8"/>
      <c r="AX923" s="8"/>
      <c r="AY923" s="8"/>
      <c r="AZ923" s="8"/>
      <c r="BA923" s="8"/>
      <c r="BB923" s="8"/>
      <c r="BC923" s="8"/>
      <c r="CW923" s="8">
        <v>0.31369535519125685</v>
      </c>
      <c r="CX923" s="36">
        <v>65.8</v>
      </c>
      <c r="CY923" s="36">
        <v>64.602020605461348</v>
      </c>
      <c r="CZ923" s="36">
        <v>63.79411788080013</v>
      </c>
      <c r="DA923" s="36">
        <v>26.058594483330737</v>
      </c>
      <c r="DB923" s="36">
        <f ca="1"/>
        <v>71.831423043021317</v>
      </c>
      <c r="DC923" s="36">
        <f ca="1"/>
        <v>65.555707198164896</v>
      </c>
      <c r="DD923" s="36">
        <v>60.921202104042379</v>
      </c>
      <c r="DE923" s="36">
        <f ca="1"/>
        <v>70.019151751643392</v>
      </c>
      <c r="DF923" s="36">
        <v>64.988072765829472</v>
      </c>
    </row>
    <row r="924" spans="1:110" x14ac:dyDescent="0.25">
      <c r="A924" s="45">
        <v>79.7</v>
      </c>
      <c r="B924" s="47" t="b">
        <v>1</v>
      </c>
      <c r="U924" s="36"/>
      <c r="V924" s="36"/>
      <c r="W924" s="9"/>
      <c r="X924" s="8"/>
      <c r="Y924" s="8"/>
      <c r="Z924" s="8"/>
      <c r="AA924" s="8"/>
      <c r="AB924" s="8"/>
      <c r="AC924" s="8"/>
      <c r="AD924" s="8"/>
      <c r="AE924" s="8"/>
      <c r="AG924" s="36"/>
      <c r="AH924" s="36"/>
      <c r="AI924" s="9"/>
      <c r="AJ924" s="8"/>
      <c r="AK924" s="8"/>
      <c r="AL924" s="8"/>
      <c r="AM924" s="8"/>
      <c r="AN924" s="8"/>
      <c r="AO924" s="8"/>
      <c r="AP924" s="8"/>
      <c r="AQ924" s="8"/>
      <c r="AS924" s="36"/>
      <c r="AT924" s="36"/>
      <c r="AU924" s="9"/>
      <c r="AV924" s="8"/>
      <c r="AW924" s="8"/>
      <c r="AX924" s="8"/>
      <c r="AY924" s="8"/>
      <c r="AZ924" s="8"/>
      <c r="BA924" s="8"/>
      <c r="BB924" s="8"/>
      <c r="BC924" s="8"/>
      <c r="CW924" s="8">
        <v>0.31403688524590162</v>
      </c>
      <c r="CX924" s="36">
        <v>65.8</v>
      </c>
      <c r="CY924" s="36">
        <v>64.611191128256678</v>
      </c>
      <c r="CZ924" s="36">
        <v>63.803152074802334</v>
      </c>
      <c r="DA924" s="36">
        <v>26.093051891555366</v>
      </c>
      <c r="DB924" s="36">
        <f ca="1"/>
        <v>71.842127019990855</v>
      </c>
      <c r="DC924" s="36">
        <f ca="1"/>
        <v>65.563820560423125</v>
      </c>
      <c r="DD924" s="36">
        <v>60.934630078970528</v>
      </c>
      <c r="DE924" s="36">
        <f ca="1"/>
        <v>70.026594221997343</v>
      </c>
      <c r="DF924" s="36">
        <v>64.998949202146463</v>
      </c>
    </row>
    <row r="925" spans="1:110" x14ac:dyDescent="0.25">
      <c r="A925" s="45">
        <v>79.599999999999994</v>
      </c>
      <c r="B925" s="47" t="b">
        <v>1</v>
      </c>
      <c r="U925" s="36"/>
      <c r="V925" s="36"/>
      <c r="W925" s="9"/>
      <c r="X925" s="8"/>
      <c r="Y925" s="8"/>
      <c r="Z925" s="8"/>
      <c r="AA925" s="8"/>
      <c r="AB925" s="8"/>
      <c r="AC925" s="8"/>
      <c r="AD925" s="8"/>
      <c r="AE925" s="8"/>
      <c r="AG925" s="36"/>
      <c r="AH925" s="36"/>
      <c r="AI925" s="9"/>
      <c r="AJ925" s="8"/>
      <c r="AK925" s="8"/>
      <c r="AL925" s="8"/>
      <c r="AM925" s="8"/>
      <c r="AN925" s="8"/>
      <c r="AO925" s="8"/>
      <c r="AP925" s="8"/>
      <c r="AQ925" s="8"/>
      <c r="AS925" s="36"/>
      <c r="AT925" s="36"/>
      <c r="AU925" s="9"/>
      <c r="AV925" s="8"/>
      <c r="AW925" s="8"/>
      <c r="AX925" s="8"/>
      <c r="AY925" s="8"/>
      <c r="AZ925" s="8"/>
      <c r="BA925" s="8"/>
      <c r="BB925" s="8"/>
      <c r="BC925" s="8"/>
      <c r="CW925" s="8">
        <v>0.31437841530054644</v>
      </c>
      <c r="CX925" s="36">
        <v>65.8</v>
      </c>
      <c r="CY925" s="36">
        <v>64.620357375302589</v>
      </c>
      <c r="CZ925" s="36">
        <v>63.812183335099711</v>
      </c>
      <c r="DA925" s="36">
        <v>26.127526459844557</v>
      </c>
      <c r="DB925" s="36">
        <f ca="1"/>
        <v>71.852823784258945</v>
      </c>
      <c r="DC925" s="36">
        <f ca="1"/>
        <v>65.571930812522808</v>
      </c>
      <c r="DD925" s="36">
        <v>60.948050754100962</v>
      </c>
      <c r="DE925" s="36">
        <f ca="1"/>
        <v>70.034032422485282</v>
      </c>
      <c r="DF925" s="36">
        <v>65.009820166839518</v>
      </c>
    </row>
    <row r="926" spans="1:110" x14ac:dyDescent="0.25">
      <c r="A926" s="45">
        <v>79.3</v>
      </c>
      <c r="B926" s="47" t="b">
        <v>1</v>
      </c>
      <c r="U926" s="36"/>
      <c r="V926" s="36"/>
      <c r="W926" s="9"/>
      <c r="X926" s="8"/>
      <c r="Y926" s="8"/>
      <c r="Z926" s="8"/>
      <c r="AA926" s="8"/>
      <c r="AB926" s="8"/>
      <c r="AC926" s="8"/>
      <c r="AD926" s="8"/>
      <c r="AE926" s="8"/>
      <c r="AG926" s="36"/>
      <c r="AH926" s="36"/>
      <c r="AI926" s="9"/>
      <c r="AJ926" s="8"/>
      <c r="AK926" s="8"/>
      <c r="AL926" s="8"/>
      <c r="AM926" s="8"/>
      <c r="AN926" s="8"/>
      <c r="AO926" s="8"/>
      <c r="AP926" s="8"/>
      <c r="AQ926" s="8"/>
      <c r="AS926" s="36"/>
      <c r="AT926" s="36"/>
      <c r="AU926" s="9"/>
      <c r="AV926" s="8"/>
      <c r="AW926" s="8"/>
      <c r="AX926" s="8"/>
      <c r="AY926" s="8"/>
      <c r="AZ926" s="8"/>
      <c r="BA926" s="8"/>
      <c r="BB926" s="8"/>
      <c r="BC926" s="8"/>
      <c r="CW926" s="8">
        <v>0.31471994535519127</v>
      </c>
      <c r="CX926" s="36">
        <v>65.8</v>
      </c>
      <c r="CY926" s="36">
        <v>64.629519359067288</v>
      </c>
      <c r="CZ926" s="36">
        <v>63.821211672371398</v>
      </c>
      <c r="DA926" s="36">
        <v>26.162018205298534</v>
      </c>
      <c r="DB926" s="36">
        <f ca="1"/>
        <v>71.863513353634573</v>
      </c>
      <c r="DC926" s="36">
        <f ca="1"/>
        <v>65.580037964577329</v>
      </c>
      <c r="DD926" s="36">
        <v>60.961464141325834</v>
      </c>
      <c r="DE926" s="36">
        <f ca="1"/>
        <v>70.041466363399977</v>
      </c>
      <c r="DF926" s="36">
        <v>65.020685672430261</v>
      </c>
    </row>
    <row r="927" spans="1:110" x14ac:dyDescent="0.25">
      <c r="A927" s="45">
        <v>79.2</v>
      </c>
      <c r="B927" s="47" t="b">
        <v>1</v>
      </c>
      <c r="U927" s="36"/>
      <c r="V927" s="36"/>
      <c r="W927" s="9"/>
      <c r="X927" s="8"/>
      <c r="Y927" s="8"/>
      <c r="Z927" s="8"/>
      <c r="AA927" s="8"/>
      <c r="AB927" s="8"/>
      <c r="AC927" s="8"/>
      <c r="AD927" s="8"/>
      <c r="AE927" s="8"/>
      <c r="AG927" s="36"/>
      <c r="AH927" s="36"/>
      <c r="AI927" s="9"/>
      <c r="AJ927" s="8"/>
      <c r="AK927" s="8"/>
      <c r="AL927" s="8"/>
      <c r="AM927" s="8"/>
      <c r="AN927" s="8"/>
      <c r="AO927" s="8"/>
      <c r="AP927" s="8"/>
      <c r="AQ927" s="8"/>
      <c r="AS927" s="36"/>
      <c r="AT927" s="36"/>
      <c r="AU927" s="9"/>
      <c r="AV927" s="8"/>
      <c r="AW927" s="8"/>
      <c r="AX927" s="8"/>
      <c r="AY927" s="8"/>
      <c r="AZ927" s="8"/>
      <c r="BA927" s="8"/>
      <c r="BB927" s="8"/>
      <c r="BC927" s="8"/>
      <c r="CW927" s="8">
        <v>0.31506147540983609</v>
      </c>
      <c r="CX927" s="36">
        <v>65.8</v>
      </c>
      <c r="CY927" s="36">
        <v>64.638677091985713</v>
      </c>
      <c r="CZ927" s="36">
        <v>63.830237097271386</v>
      </c>
      <c r="DA927" s="36">
        <v>26.196527145043085</v>
      </c>
      <c r="DB927" s="36">
        <f ca="1"/>
        <v>71.874195745874815</v>
      </c>
      <c r="DC927" s="36">
        <f ca="1"/>
        <v>65.588142026674802</v>
      </c>
      <c r="DD927" s="36">
        <v>60.974870252505028</v>
      </c>
      <c r="DE927" s="36">
        <f ca="1"/>
        <v>70.048896055005301</v>
      </c>
      <c r="DF927" s="36">
        <v>65.031545731406567</v>
      </c>
    </row>
    <row r="928" spans="1:110" x14ac:dyDescent="0.25">
      <c r="A928" s="45">
        <v>78.900000000000006</v>
      </c>
      <c r="B928" s="47" t="b">
        <v>1</v>
      </c>
      <c r="U928" s="36"/>
      <c r="V928" s="36"/>
      <c r="W928" s="9"/>
      <c r="X928" s="8"/>
      <c r="Y928" s="8"/>
      <c r="Z928" s="8"/>
      <c r="AA928" s="8"/>
      <c r="AB928" s="8"/>
      <c r="AC928" s="8"/>
      <c r="AD928" s="8"/>
      <c r="AE928" s="8"/>
      <c r="AG928" s="36"/>
      <c r="AH928" s="36"/>
      <c r="AI928" s="9"/>
      <c r="AJ928" s="8"/>
      <c r="AK928" s="8"/>
      <c r="AL928" s="8"/>
      <c r="AM928" s="8"/>
      <c r="AN928" s="8"/>
      <c r="AO928" s="8"/>
      <c r="AP928" s="8"/>
      <c r="AQ928" s="8"/>
      <c r="AS928" s="36"/>
      <c r="AT928" s="36"/>
      <c r="AU928" s="9"/>
      <c r="AV928" s="8"/>
      <c r="AW928" s="8"/>
      <c r="AX928" s="8"/>
      <c r="AY928" s="8"/>
      <c r="AZ928" s="8"/>
      <c r="BA928" s="8"/>
      <c r="BB928" s="8"/>
      <c r="BC928" s="8"/>
      <c r="CW928" s="8">
        <v>0.31540300546448086</v>
      </c>
      <c r="CX928" s="36">
        <v>65.8</v>
      </c>
      <c r="CY928" s="36">
        <v>64.647830586459889</v>
      </c>
      <c r="CZ928" s="36">
        <v>63.839259620428244</v>
      </c>
      <c r="DA928" s="36">
        <v>26.231053296229607</v>
      </c>
      <c r="DB928" s="36">
        <f ca="1"/>
        <v>71.884870978685072</v>
      </c>
      <c r="DC928" s="36">
        <f ca="1"/>
        <v>65.596243008878091</v>
      </c>
      <c r="DD928" s="36">
        <v>60.988269099466329</v>
      </c>
      <c r="DE928" s="36">
        <f ca="1"/>
        <v>70.056321507536282</v>
      </c>
      <c r="DF928" s="36">
        <v>65.042400356222728</v>
      </c>
    </row>
    <row r="929" spans="1:110" x14ac:dyDescent="0.25">
      <c r="A929" s="45">
        <v>78.7</v>
      </c>
      <c r="B929" s="47" t="b">
        <v>1</v>
      </c>
      <c r="U929" s="36"/>
      <c r="V929" s="36"/>
      <c r="W929" s="9"/>
      <c r="X929" s="8"/>
      <c r="Y929" s="8"/>
      <c r="Z929" s="8"/>
      <c r="AA929" s="8"/>
      <c r="AB929" s="8"/>
      <c r="AC929" s="8"/>
      <c r="AD929" s="8"/>
      <c r="AE929" s="8"/>
      <c r="AG929" s="36"/>
      <c r="AH929" s="36"/>
      <c r="AI929" s="9"/>
      <c r="AJ929" s="8"/>
      <c r="AK929" s="8"/>
      <c r="AL929" s="8"/>
      <c r="AM929" s="8"/>
      <c r="AN929" s="8"/>
      <c r="AO929" s="8"/>
      <c r="AP929" s="8"/>
      <c r="AQ929" s="8"/>
      <c r="AS929" s="36"/>
      <c r="AT929" s="36"/>
      <c r="AU929" s="9"/>
      <c r="AV929" s="8"/>
      <c r="AW929" s="8"/>
      <c r="AX929" s="8"/>
      <c r="AY929" s="8"/>
      <c r="AZ929" s="8"/>
      <c r="BA929" s="8"/>
      <c r="BB929" s="8"/>
      <c r="BC929" s="8"/>
      <c r="CW929" s="8">
        <v>0.31574453551912568</v>
      </c>
      <c r="CX929" s="36">
        <v>65.8</v>
      </c>
      <c r="CY929" s="36">
        <v>64.656979854858889</v>
      </c>
      <c r="CZ929" s="36">
        <v>63.848279252445423</v>
      </c>
      <c r="DA929" s="36">
        <v>26.265596676035216</v>
      </c>
      <c r="DB929" s="36">
        <f ca="1"/>
        <v>71.895539069719376</v>
      </c>
      <c r="DC929" s="36">
        <f ca="1"/>
        <v>65.604340921224974</v>
      </c>
      <c r="DD929" s="36">
        <v>61.001660694005494</v>
      </c>
      <c r="DE929" s="36">
        <f ca="1"/>
        <v>70.063742731199326</v>
      </c>
      <c r="DF929" s="36">
        <v>65.053249559299474</v>
      </c>
    </row>
    <row r="930" spans="1:110" x14ac:dyDescent="0.25">
      <c r="A930" s="45">
        <v>78.400000000000006</v>
      </c>
      <c r="B930" s="47" t="b">
        <v>1</v>
      </c>
      <c r="U930" s="36"/>
      <c r="V930" s="36"/>
      <c r="W930" s="9"/>
      <c r="X930" s="8"/>
      <c r="Y930" s="8"/>
      <c r="Z930" s="8"/>
      <c r="AA930" s="8"/>
      <c r="AB930" s="8"/>
      <c r="AC930" s="8"/>
      <c r="AD930" s="8"/>
      <c r="AE930" s="8"/>
      <c r="AG930" s="36"/>
      <c r="AH930" s="36"/>
      <c r="AI930" s="9"/>
      <c r="AJ930" s="8"/>
      <c r="AK930" s="8"/>
      <c r="AL930" s="8"/>
      <c r="AM930" s="8"/>
      <c r="AN930" s="8"/>
      <c r="AO930" s="8"/>
      <c r="AP930" s="8"/>
      <c r="AQ930" s="8"/>
      <c r="AS930" s="36"/>
      <c r="AT930" s="36"/>
      <c r="AU930" s="9"/>
      <c r="AV930" s="8"/>
      <c r="AW930" s="8"/>
      <c r="AX930" s="8"/>
      <c r="AY930" s="8"/>
      <c r="AZ930" s="8"/>
      <c r="BA930" s="8"/>
      <c r="BB930" s="8"/>
      <c r="BC930" s="8"/>
      <c r="CW930" s="8">
        <v>0.3160860655737705</v>
      </c>
      <c r="CX930" s="36">
        <v>65.900000000000006</v>
      </c>
      <c r="CY930" s="36">
        <v>64.666124909519098</v>
      </c>
      <c r="CZ930" s="36">
        <v>63.857296003901311</v>
      </c>
      <c r="DA930" s="36">
        <v>26.300157301662701</v>
      </c>
      <c r="DB930" s="36">
        <f ca="1"/>
        <v>71.906200036580515</v>
      </c>
      <c r="DC930" s="36">
        <f ca="1"/>
        <v>65.612435773728293</v>
      </c>
      <c r="DD930" s="36">
        <v>61.015045047886382</v>
      </c>
      <c r="DE930" s="36">
        <f ca="1"/>
        <v>70.071159736172305</v>
      </c>
      <c r="DF930" s="36">
        <v>65.064093353024191</v>
      </c>
    </row>
    <row r="931" spans="1:110" x14ac:dyDescent="0.25">
      <c r="A931" s="45">
        <v>78.099999999999994</v>
      </c>
      <c r="B931" s="47" t="b">
        <v>1</v>
      </c>
      <c r="U931" s="36"/>
      <c r="V931" s="36"/>
      <c r="W931" s="9"/>
      <c r="X931" s="8"/>
      <c r="Y931" s="8"/>
      <c r="Z931" s="8"/>
      <c r="AA931" s="8"/>
      <c r="AB931" s="8"/>
      <c r="AC931" s="8"/>
      <c r="AD931" s="8"/>
      <c r="AE931" s="8"/>
      <c r="AG931" s="36"/>
      <c r="AH931" s="36"/>
      <c r="AI931" s="9"/>
      <c r="AJ931" s="8"/>
      <c r="AK931" s="8"/>
      <c r="AL931" s="8"/>
      <c r="AM931" s="8"/>
      <c r="AN931" s="8"/>
      <c r="AO931" s="8"/>
      <c r="AP931" s="8"/>
      <c r="AQ931" s="8"/>
      <c r="AS931" s="36"/>
      <c r="AT931" s="36"/>
      <c r="AU931" s="9"/>
      <c r="AV931" s="8"/>
      <c r="AW931" s="8"/>
      <c r="AX931" s="8"/>
      <c r="AY931" s="8"/>
      <c r="AZ931" s="8"/>
      <c r="BA931" s="8"/>
      <c r="BB931" s="8"/>
      <c r="BC931" s="8"/>
      <c r="CW931" s="8">
        <v>0.31642759562841533</v>
      </c>
      <c r="CX931" s="36">
        <v>65.900000000000006</v>
      </c>
      <c r="CY931" s="36">
        <v>64.675265762744331</v>
      </c>
      <c r="CZ931" s="36">
        <v>63.866309885349537</v>
      </c>
      <c r="DA931" s="36">
        <v>26.334735190340666</v>
      </c>
      <c r="DB931" s="36">
        <f ca="1"/>
        <v>71.916853896820314</v>
      </c>
      <c r="DC931" s="36">
        <f ca="1"/>
        <v>65.620527576376006</v>
      </c>
      <c r="DD931" s="36">
        <v>61.028422172841097</v>
      </c>
      <c r="DE931" s="36">
        <f ca="1"/>
        <v>70.078572532604582</v>
      </c>
      <c r="DF931" s="36">
        <v>65.07493174975113</v>
      </c>
    </row>
    <row r="932" spans="1:110" x14ac:dyDescent="0.25">
      <c r="A932" s="45">
        <v>78</v>
      </c>
      <c r="B932" s="47" t="b">
        <v>1</v>
      </c>
      <c r="U932" s="36"/>
      <c r="V932" s="36"/>
      <c r="W932" s="9"/>
      <c r="X932" s="8"/>
      <c r="Y932" s="8"/>
      <c r="Z932" s="8"/>
      <c r="AA932" s="8"/>
      <c r="AB932" s="8"/>
      <c r="AC932" s="8"/>
      <c r="AD932" s="8"/>
      <c r="AE932" s="8"/>
      <c r="AG932" s="36"/>
      <c r="AH932" s="36"/>
      <c r="AI932" s="9"/>
      <c r="AJ932" s="8"/>
      <c r="AK932" s="8"/>
      <c r="AL932" s="8"/>
      <c r="AM932" s="8"/>
      <c r="AN932" s="8"/>
      <c r="AO932" s="8"/>
      <c r="AP932" s="8"/>
      <c r="AQ932" s="8"/>
      <c r="AS932" s="36"/>
      <c r="AT932" s="36"/>
      <c r="AU932" s="9"/>
      <c r="AV932" s="8"/>
      <c r="AW932" s="8"/>
      <c r="AX932" s="8"/>
      <c r="AY932" s="8"/>
      <c r="AZ932" s="8"/>
      <c r="BA932" s="8"/>
      <c r="BB932" s="8"/>
      <c r="BC932" s="8"/>
      <c r="CW932" s="8">
        <v>0.31676912568306009</v>
      </c>
      <c r="CX932" s="36">
        <v>65.900000000000006</v>
      </c>
      <c r="CY932" s="36">
        <v>64.684402426805974</v>
      </c>
      <c r="CZ932" s="36">
        <v>63.875320907318745</v>
      </c>
      <c r="DA932" s="36">
        <v>26.369330359323538</v>
      </c>
      <c r="DB932" s="36">
        <f ca="1"/>
        <v>71.927500667939839</v>
      </c>
      <c r="DC932" s="36">
        <f ca="1"/>
        <v>65.628616339131312</v>
      </c>
      <c r="DD932" s="36">
        <v>61.04179208057009</v>
      </c>
      <c r="DE932" s="36">
        <f ca="1"/>
        <v>70.08598113061727</v>
      </c>
      <c r="DF932" s="36">
        <v>65.085764761801357</v>
      </c>
    </row>
    <row r="933" spans="1:110" x14ac:dyDescent="0.25">
      <c r="A933" s="45">
        <v>77.5</v>
      </c>
      <c r="B933" s="47" t="b">
        <v>1</v>
      </c>
      <c r="U933" s="36"/>
      <c r="V933" s="36"/>
      <c r="W933" s="9"/>
      <c r="X933" s="8"/>
      <c r="Y933" s="8"/>
      <c r="Z933" s="8"/>
      <c r="AA933" s="8"/>
      <c r="AB933" s="8"/>
      <c r="AC933" s="8"/>
      <c r="AD933" s="8"/>
      <c r="AE933" s="8"/>
      <c r="AG933" s="36"/>
      <c r="AH933" s="36"/>
      <c r="AI933" s="9"/>
      <c r="AJ933" s="8"/>
      <c r="AK933" s="8"/>
      <c r="AL933" s="8"/>
      <c r="AM933" s="8"/>
      <c r="AN933" s="8"/>
      <c r="AO933" s="8"/>
      <c r="AP933" s="8"/>
      <c r="AQ933" s="8"/>
      <c r="AS933" s="36"/>
      <c r="AT933" s="36"/>
      <c r="AU933" s="9"/>
      <c r="AV933" s="8"/>
      <c r="AW933" s="8"/>
      <c r="AX933" s="8"/>
      <c r="AY933" s="8"/>
      <c r="AZ933" s="8"/>
      <c r="BA933" s="8"/>
      <c r="BB933" s="8"/>
      <c r="BC933" s="8"/>
      <c r="CW933" s="8">
        <v>0.31711065573770492</v>
      </c>
      <c r="CX933" s="36">
        <v>65.900000000000006</v>
      </c>
      <c r="CY933" s="36">
        <v>64.693534913943125</v>
      </c>
      <c r="CZ933" s="36">
        <v>63.884329080312959</v>
      </c>
      <c r="DA933" s="36">
        <v>26.403942825891633</v>
      </c>
      <c r="DB933" s="36">
        <f ca="1"/>
        <v>71.938140367389622</v>
      </c>
      <c r="DC933" s="36">
        <f ca="1"/>
        <v>65.636702071932845</v>
      </c>
      <c r="DD933" s="36">
        <v>61.055154782742278</v>
      </c>
      <c r="DE933" s="36">
        <f ca="1"/>
        <v>70.093385540303316</v>
      </c>
      <c r="DF933" s="36">
        <v>65.096592401463084</v>
      </c>
    </row>
    <row r="934" spans="1:110" x14ac:dyDescent="0.25">
      <c r="A934" s="45">
        <v>82.4</v>
      </c>
      <c r="B934" s="47" t="b">
        <v>1</v>
      </c>
      <c r="U934" s="36"/>
      <c r="V934" s="36"/>
      <c r="W934" s="9"/>
      <c r="X934" s="8"/>
      <c r="Y934" s="8"/>
      <c r="Z934" s="8"/>
      <c r="AA934" s="8"/>
      <c r="AB934" s="8"/>
      <c r="AC934" s="8"/>
      <c r="AD934" s="8"/>
      <c r="AE934" s="8"/>
      <c r="AG934" s="36"/>
      <c r="AH934" s="36"/>
      <c r="AI934" s="9"/>
      <c r="AJ934" s="8"/>
      <c r="AK934" s="8"/>
      <c r="AL934" s="8"/>
      <c r="AM934" s="8"/>
      <c r="AN934" s="8"/>
      <c r="AO934" s="8"/>
      <c r="AP934" s="8"/>
      <c r="AQ934" s="8"/>
      <c r="AS934" s="36"/>
      <c r="AT934" s="36"/>
      <c r="AU934" s="9"/>
      <c r="AV934" s="8"/>
      <c r="AW934" s="8"/>
      <c r="AX934" s="8"/>
      <c r="AY934" s="8"/>
      <c r="AZ934" s="8"/>
      <c r="BA934" s="8"/>
      <c r="BB934" s="8"/>
      <c r="BC934" s="8"/>
      <c r="CW934" s="8">
        <v>0.31745218579234974</v>
      </c>
      <c r="CX934" s="36">
        <v>65.900000000000006</v>
      </c>
      <c r="CY934" s="36">
        <v>64.702663236362739</v>
      </c>
      <c r="CZ934" s="36">
        <v>63.893334414811747</v>
      </c>
      <c r="DA934" s="36">
        <v>26.43857260735118</v>
      </c>
      <c r="DB934" s="36">
        <f ca="1"/>
        <v>71.948773012569887</v>
      </c>
      <c r="DC934" s="36">
        <f ca="1"/>
        <v>65.644784784694636</v>
      </c>
      <c r="DD934" s="36">
        <v>61.068510290995185</v>
      </c>
      <c r="DE934" s="36">
        <f ca="1"/>
        <v>70.100785771727573</v>
      </c>
      <c r="DF934" s="36">
        <v>65.107414680991695</v>
      </c>
    </row>
    <row r="935" spans="1:110" x14ac:dyDescent="0.25">
      <c r="A935" s="45">
        <v>82.2</v>
      </c>
      <c r="B935" s="47" t="b">
        <v>1</v>
      </c>
      <c r="U935" s="36"/>
      <c r="V935" s="36"/>
      <c r="W935" s="9"/>
      <c r="X935" s="8"/>
      <c r="Y935" s="8"/>
      <c r="Z935" s="8"/>
      <c r="AA935" s="8"/>
      <c r="AB935" s="8"/>
      <c r="AC935" s="8"/>
      <c r="AD935" s="8"/>
      <c r="AE935" s="8"/>
      <c r="AG935" s="36"/>
      <c r="AH935" s="36"/>
      <c r="AI935" s="9"/>
      <c r="AJ935" s="8"/>
      <c r="AK935" s="8"/>
      <c r="AL935" s="8"/>
      <c r="AM935" s="8"/>
      <c r="AN935" s="8"/>
      <c r="AO935" s="8"/>
      <c r="AP935" s="8"/>
      <c r="AQ935" s="8"/>
      <c r="AS935" s="36"/>
      <c r="AT935" s="36"/>
      <c r="AU935" s="9"/>
      <c r="AV935" s="8"/>
      <c r="AW935" s="8"/>
      <c r="AX935" s="8"/>
      <c r="AY935" s="8"/>
      <c r="AZ935" s="8"/>
      <c r="BA935" s="8"/>
      <c r="BB935" s="8"/>
      <c r="BC935" s="8"/>
      <c r="CW935" s="8">
        <v>0.31779371584699456</v>
      </c>
      <c r="CX935" s="36">
        <v>65.900000000000006</v>
      </c>
      <c r="CY935" s="36">
        <v>64.711787406239793</v>
      </c>
      <c r="CZ935" s="36">
        <v>63.902336921270006</v>
      </c>
      <c r="DA935" s="36">
        <v>26.47321972103439</v>
      </c>
      <c r="DB935" s="36">
        <f ca="1"/>
        <v>71.959398620830711</v>
      </c>
      <c r="DC935" s="36">
        <f ca="1"/>
        <v>65.652864487306374</v>
      </c>
      <c r="DD935" s="36">
        <v>61.081858616935023</v>
      </c>
      <c r="DE935" s="36">
        <f ca="1"/>
        <v>70.108181834926953</v>
      </c>
      <c r="DF935" s="36">
        <v>65.11823161260989</v>
      </c>
    </row>
    <row r="936" spans="1:110" x14ac:dyDescent="0.25">
      <c r="A936" s="45">
        <v>82</v>
      </c>
      <c r="B936" s="47" t="b">
        <v>1</v>
      </c>
      <c r="U936" s="36"/>
      <c r="V936" s="36"/>
      <c r="W936" s="9"/>
      <c r="X936" s="8"/>
      <c r="Y936" s="8"/>
      <c r="Z936" s="8"/>
      <c r="AA936" s="8"/>
      <c r="AB936" s="8"/>
      <c r="AC936" s="8"/>
      <c r="AD936" s="8"/>
      <c r="AE936" s="8"/>
      <c r="AG936" s="36"/>
      <c r="AH936" s="36"/>
      <c r="AI936" s="9"/>
      <c r="AJ936" s="8"/>
      <c r="AK936" s="8"/>
      <c r="AL936" s="8"/>
      <c r="AM936" s="8"/>
      <c r="AN936" s="8"/>
      <c r="AO936" s="8"/>
      <c r="AP936" s="8"/>
      <c r="AQ936" s="8"/>
      <c r="AS936" s="36"/>
      <c r="AT936" s="36"/>
      <c r="AU936" s="9"/>
      <c r="AV936" s="8"/>
      <c r="AW936" s="8"/>
      <c r="AX936" s="8"/>
      <c r="AY936" s="8"/>
      <c r="AZ936" s="8"/>
      <c r="BA936" s="8"/>
      <c r="BB936" s="8"/>
      <c r="BC936" s="8"/>
      <c r="CW936" s="8">
        <v>0.31813524590163933</v>
      </c>
      <c r="CX936" s="36">
        <v>65.900000000000006</v>
      </c>
      <c r="CY936" s="36">
        <v>64.720907435717393</v>
      </c>
      <c r="CZ936" s="36">
        <v>63.911336610118518</v>
      </c>
      <c r="DA936" s="36">
        <v>26.507884184299542</v>
      </c>
      <c r="DB936" s="36">
        <f ca="1"/>
        <v>71.970017209472346</v>
      </c>
      <c r="DC936" s="36">
        <f ca="1"/>
        <v>65.660941189633434</v>
      </c>
      <c r="DD936" s="36">
        <v>61.09519977213683</v>
      </c>
      <c r="DE936" s="36">
        <f ca="1"/>
        <v>70.115573739910516</v>
      </c>
      <c r="DF936" s="36">
        <v>65.129043208507895</v>
      </c>
    </row>
    <row r="937" spans="1:110" x14ac:dyDescent="0.25">
      <c r="A937" s="45">
        <v>81.5</v>
      </c>
      <c r="B937" s="47" t="b">
        <v>1</v>
      </c>
      <c r="U937" s="36"/>
      <c r="V937" s="36"/>
      <c r="W937" s="9"/>
      <c r="X937" s="8"/>
      <c r="Y937" s="8"/>
      <c r="Z937" s="8"/>
      <c r="AA937" s="8"/>
      <c r="AB937" s="8"/>
      <c r="AC937" s="8"/>
      <c r="AD937" s="8"/>
      <c r="AE937" s="8"/>
      <c r="AG937" s="36"/>
      <c r="AH937" s="36"/>
      <c r="AI937" s="9"/>
      <c r="AJ937" s="8"/>
      <c r="AK937" s="8"/>
      <c r="AL937" s="8"/>
      <c r="AM937" s="8"/>
      <c r="AN937" s="8"/>
      <c r="AO937" s="8"/>
      <c r="AP937" s="8"/>
      <c r="AQ937" s="8"/>
      <c r="AS937" s="36"/>
      <c r="AT937" s="36"/>
      <c r="AU937" s="9"/>
      <c r="AV937" s="8"/>
      <c r="AW937" s="8"/>
      <c r="AX937" s="8"/>
      <c r="AY937" s="8"/>
      <c r="AZ937" s="8"/>
      <c r="BA937" s="8"/>
      <c r="BB937" s="8"/>
      <c r="BC937" s="8"/>
      <c r="CW937" s="8">
        <v>0.31847677595628415</v>
      </c>
      <c r="CX937" s="36">
        <v>65.900000000000006</v>
      </c>
      <c r="CY937" s="36">
        <v>64.730023336906967</v>
      </c>
      <c r="CZ937" s="36">
        <v>63.920333491763778</v>
      </c>
      <c r="DA937" s="36">
        <v>26.542566014530976</v>
      </c>
      <c r="DB937" s="36">
        <f ca="1"/>
        <v>71.980628795745361</v>
      </c>
      <c r="DC937" s="36">
        <f ca="1"/>
        <v>65.669014901517002</v>
      </c>
      <c r="DD937" s="36">
        <v>61.108533768144611</v>
      </c>
      <c r="DE937" s="36">
        <f ca="1"/>
        <v>70.12296149665967</v>
      </c>
      <c r="DF937" s="36">
        <v>65.13984948084348</v>
      </c>
    </row>
    <row r="938" spans="1:110" x14ac:dyDescent="0.25">
      <c r="A938" s="45">
        <v>81.7</v>
      </c>
      <c r="B938" s="47" t="b">
        <v>1</v>
      </c>
      <c r="U938" s="36"/>
      <c r="V938" s="36"/>
      <c r="W938" s="9"/>
      <c r="X938" s="8"/>
      <c r="Y938" s="8"/>
      <c r="Z938" s="8"/>
      <c r="AA938" s="8"/>
      <c r="AB938" s="8"/>
      <c r="AC938" s="8"/>
      <c r="AD938" s="8"/>
      <c r="AE938" s="8"/>
      <c r="AG938" s="36"/>
      <c r="AH938" s="36"/>
      <c r="AI938" s="9"/>
      <c r="AJ938" s="8"/>
      <c r="AK938" s="8"/>
      <c r="AL938" s="8"/>
      <c r="AM938" s="8"/>
      <c r="AN938" s="8"/>
      <c r="AO938" s="8"/>
      <c r="AP938" s="8"/>
      <c r="AQ938" s="8"/>
      <c r="AS938" s="36"/>
      <c r="AT938" s="36"/>
      <c r="AU938" s="9"/>
      <c r="AV938" s="8"/>
      <c r="AW938" s="8"/>
      <c r="AX938" s="8"/>
      <c r="AY938" s="8"/>
      <c r="AZ938" s="8"/>
      <c r="BA938" s="8"/>
      <c r="BB938" s="8"/>
      <c r="BC938" s="8"/>
      <c r="CW938" s="8">
        <v>0.31881830601092898</v>
      </c>
      <c r="CX938" s="36">
        <v>66</v>
      </c>
      <c r="CY938" s="36">
        <v>64.739135121888353</v>
      </c>
      <c r="CZ938" s="36">
        <v>63.929327576588008</v>
      </c>
      <c r="DA938" s="36">
        <v>26.577265229139211</v>
      </c>
      <c r="DB938" s="36">
        <f ca="1"/>
        <v>71.991233396850888</v>
      </c>
      <c r="DC938" s="36">
        <f ca="1"/>
        <v>65.677085632774208</v>
      </c>
      <c r="DD938" s="36">
        <v>61.121860616471402</v>
      </c>
      <c r="DE938" s="36">
        <f ca="1"/>
        <v>70.130345115128208</v>
      </c>
      <c r="DF938" s="36">
        <v>65.150650441742187</v>
      </c>
    </row>
    <row r="939" spans="1:110" x14ac:dyDescent="0.25">
      <c r="A939" s="45">
        <v>81.3</v>
      </c>
      <c r="B939" s="47" t="b">
        <v>1</v>
      </c>
      <c r="U939" s="36"/>
      <c r="V939" s="36"/>
      <c r="W939" s="9"/>
      <c r="X939" s="8"/>
      <c r="Y939" s="8"/>
      <c r="Z939" s="8"/>
      <c r="AA939" s="8"/>
      <c r="AB939" s="8"/>
      <c r="AC939" s="8"/>
      <c r="AD939" s="8"/>
      <c r="AE939" s="8"/>
      <c r="AG939" s="36"/>
      <c r="AH939" s="36"/>
      <c r="AI939" s="9"/>
      <c r="AJ939" s="8"/>
      <c r="AK939" s="8"/>
      <c r="AL939" s="8"/>
      <c r="AM939" s="8"/>
      <c r="AN939" s="8"/>
      <c r="AO939" s="8"/>
      <c r="AP939" s="8"/>
      <c r="AQ939" s="8"/>
      <c r="AS939" s="36"/>
      <c r="AT939" s="36"/>
      <c r="AU939" s="9"/>
      <c r="AV939" s="8"/>
      <c r="AW939" s="8"/>
      <c r="AX939" s="8"/>
      <c r="AY939" s="8"/>
      <c r="AZ939" s="8"/>
      <c r="BA939" s="8"/>
      <c r="BB939" s="8"/>
      <c r="BC939" s="8"/>
      <c r="CW939" s="8">
        <v>0.31915983606557374</v>
      </c>
      <c r="CX939" s="36">
        <v>66</v>
      </c>
      <c r="CY939" s="36">
        <v>64.748242802709967</v>
      </c>
      <c r="CZ939" s="36">
        <v>63.938318874949672</v>
      </c>
      <c r="DA939" s="36">
        <v>26.611981845560909</v>
      </c>
      <c r="DB939" s="36">
        <f ca="1"/>
        <v>72.00183102994076</v>
      </c>
      <c r="DC939" s="36">
        <f ca="1"/>
        <v>65.685153393198206</v>
      </c>
      <c r="DD939" s="36">
        <v>61.135180328599432</v>
      </c>
      <c r="DE939" s="36">
        <f ca="1"/>
        <v>70.137724605242454</v>
      </c>
      <c r="DF939" s="36">
        <v>65.161446103297436</v>
      </c>
    </row>
    <row r="940" spans="1:110" x14ac:dyDescent="0.25">
      <c r="A940" s="45">
        <v>81.099999999999994</v>
      </c>
      <c r="B940" s="47" t="b">
        <v>1</v>
      </c>
      <c r="U940" s="36"/>
      <c r="V940" s="36"/>
      <c r="W940" s="9"/>
      <c r="X940" s="8"/>
      <c r="Y940" s="8"/>
      <c r="Z940" s="8"/>
      <c r="AA940" s="8"/>
      <c r="AB940" s="8"/>
      <c r="AC940" s="8"/>
      <c r="AD940" s="8"/>
      <c r="AE940" s="8"/>
      <c r="AG940" s="36"/>
      <c r="AH940" s="36"/>
      <c r="AI940" s="9"/>
      <c r="AJ940" s="8"/>
      <c r="AK940" s="8"/>
      <c r="AL940" s="8"/>
      <c r="AM940" s="8"/>
      <c r="AN940" s="8"/>
      <c r="AO940" s="8"/>
      <c r="AP940" s="8"/>
      <c r="AQ940" s="8"/>
      <c r="AS940" s="36"/>
      <c r="AT940" s="36"/>
      <c r="AU940" s="9"/>
      <c r="AV940" s="8"/>
      <c r="AW940" s="8"/>
      <c r="AX940" s="8"/>
      <c r="AY940" s="8"/>
      <c r="AZ940" s="8"/>
      <c r="BA940" s="8"/>
      <c r="BB940" s="8"/>
      <c r="BC940" s="8"/>
      <c r="CW940" s="8">
        <v>0.31950136612021857</v>
      </c>
      <c r="CX940" s="36">
        <v>66</v>
      </c>
      <c r="CY940" s="36">
        <v>64.757346391388964</v>
      </c>
      <c r="CZ940" s="36">
        <v>63.947307397183238</v>
      </c>
      <c r="DA940" s="36">
        <v>26.64671588125902</v>
      </c>
      <c r="DB940" s="36">
        <f ca="1"/>
        <v>72.012421712117856</v>
      </c>
      <c r="DC940" s="36">
        <f ca="1"/>
        <v>65.693218192558305</v>
      </c>
      <c r="DD940" s="36">
        <v>61.148492915980199</v>
      </c>
      <c r="DE940" s="36">
        <f ca="1"/>
        <v>70.145099976901349</v>
      </c>
      <c r="DF940" s="36">
        <v>65.172236477570635</v>
      </c>
    </row>
    <row r="941" spans="1:110" x14ac:dyDescent="0.25">
      <c r="A941" s="45">
        <v>89</v>
      </c>
      <c r="B941" s="47" t="b">
        <v>1</v>
      </c>
      <c r="U941" s="36"/>
      <c r="V941" s="36"/>
      <c r="W941" s="9"/>
      <c r="X941" s="8"/>
      <c r="Y941" s="8"/>
      <c r="Z941" s="8"/>
      <c r="AA941" s="8"/>
      <c r="AB941" s="8"/>
      <c r="AC941" s="8"/>
      <c r="AD941" s="8"/>
      <c r="AE941" s="8"/>
      <c r="AG941" s="36"/>
      <c r="AH941" s="36"/>
      <c r="AI941" s="9"/>
      <c r="AJ941" s="8"/>
      <c r="AK941" s="8"/>
      <c r="AL941" s="8"/>
      <c r="AM941" s="8"/>
      <c r="AN941" s="8"/>
      <c r="AO941" s="8"/>
      <c r="AP941" s="8"/>
      <c r="AQ941" s="8"/>
      <c r="AS941" s="36"/>
      <c r="AT941" s="36"/>
      <c r="AU941" s="9"/>
      <c r="AV941" s="8"/>
      <c r="AW941" s="8"/>
      <c r="AX941" s="8"/>
      <c r="AY941" s="8"/>
      <c r="AZ941" s="8"/>
      <c r="BA941" s="8"/>
      <c r="BB941" s="8"/>
      <c r="BC941" s="8"/>
      <c r="CW941" s="8">
        <v>0.31984289617486339</v>
      </c>
      <c r="CX941" s="36">
        <v>66</v>
      </c>
      <c r="CY941" s="36">
        <v>64.766445899911332</v>
      </c>
      <c r="CZ941" s="36">
        <v>63.956293153599418</v>
      </c>
      <c r="DA941" s="36">
        <v>26.681467353722763</v>
      </c>
      <c r="DB941" s="36">
        <f ca="1"/>
        <v>72.02300546043621</v>
      </c>
      <c r="DC941" s="36">
        <f ca="1"/>
        <v>65.701280040600054</v>
      </c>
      <c r="DD941" s="36">
        <v>61.161798390034647</v>
      </c>
      <c r="DE941" s="36">
        <f ca="1"/>
        <v>70.152471239976634</v>
      </c>
      <c r="DF941" s="36">
        <v>65.183021576591358</v>
      </c>
    </row>
    <row r="942" spans="1:110" x14ac:dyDescent="0.25">
      <c r="A942" s="45">
        <v>89</v>
      </c>
      <c r="B942" s="47" t="b">
        <v>1</v>
      </c>
      <c r="U942" s="36"/>
      <c r="V942" s="36"/>
      <c r="W942" s="9"/>
      <c r="X942" s="8"/>
      <c r="Y942" s="8"/>
      <c r="Z942" s="8"/>
      <c r="AA942" s="8"/>
      <c r="AB942" s="8"/>
      <c r="AC942" s="8"/>
      <c r="AD942" s="8"/>
      <c r="AE942" s="8"/>
      <c r="AG942" s="36"/>
      <c r="AH942" s="36"/>
      <c r="AI942" s="9"/>
      <c r="AJ942" s="8"/>
      <c r="AK942" s="8"/>
      <c r="AL942" s="8"/>
      <c r="AM942" s="8"/>
      <c r="AN942" s="8"/>
      <c r="AO942" s="8"/>
      <c r="AP942" s="8"/>
      <c r="AQ942" s="8"/>
      <c r="AS942" s="36"/>
      <c r="AT942" s="36"/>
      <c r="AU942" s="9"/>
      <c r="AV942" s="8"/>
      <c r="AW942" s="8"/>
      <c r="AX942" s="8"/>
      <c r="AY942" s="8"/>
      <c r="AZ942" s="8"/>
      <c r="BA942" s="8"/>
      <c r="BB942" s="8"/>
      <c r="BC942" s="8"/>
      <c r="CW942" s="8">
        <v>0.32018442622950821</v>
      </c>
      <c r="CX942" s="36">
        <v>66</v>
      </c>
      <c r="CY942" s="36">
        <v>64.775541340232081</v>
      </c>
      <c r="CZ942" s="36">
        <v>63.965276154485259</v>
      </c>
      <c r="DA942" s="36">
        <v>26.716236280467733</v>
      </c>
      <c r="DB942" s="36">
        <f ca="1"/>
        <v>72.033582291901268</v>
      </c>
      <c r="DC942" s="36">
        <f ca="1"/>
        <v>65.709338947045396</v>
      </c>
      <c r="DD942" s="36">
        <v>61.175096762153188</v>
      </c>
      <c r="DE942" s="36">
        <f ca="1"/>
        <v>70.159838404312936</v>
      </c>
      <c r="DF942" s="36">
        <v>65.193801412357431</v>
      </c>
    </row>
    <row r="943" spans="1:110" x14ac:dyDescent="0.25">
      <c r="A943" s="45">
        <v>86</v>
      </c>
      <c r="B943" s="47" t="b">
        <v>1</v>
      </c>
      <c r="U943" s="36"/>
      <c r="V943" s="36"/>
      <c r="W943" s="9"/>
      <c r="X943" s="8"/>
      <c r="Y943" s="8"/>
      <c r="Z943" s="8"/>
      <c r="AA943" s="8"/>
      <c r="AB943" s="8"/>
      <c r="AC943" s="8"/>
      <c r="AD943" s="8"/>
      <c r="AE943" s="8"/>
      <c r="AG943" s="36"/>
      <c r="AH943" s="36"/>
      <c r="AI943" s="9"/>
      <c r="AJ943" s="8"/>
      <c r="AK943" s="8"/>
      <c r="AL943" s="8"/>
      <c r="AM943" s="8"/>
      <c r="AN943" s="8"/>
      <c r="AO943" s="8"/>
      <c r="AP943" s="8"/>
      <c r="AQ943" s="8"/>
      <c r="AS943" s="36"/>
      <c r="AT943" s="36"/>
      <c r="AU943" s="9"/>
      <c r="AV943" s="8"/>
      <c r="AW943" s="8"/>
      <c r="AX943" s="8"/>
      <c r="AY943" s="8"/>
      <c r="AZ943" s="8"/>
      <c r="BA943" s="8"/>
      <c r="BB943" s="8"/>
      <c r="BC943" s="8"/>
      <c r="CW943" s="8">
        <v>0.32052595628415298</v>
      </c>
      <c r="CX943" s="36">
        <v>66</v>
      </c>
      <c r="CY943" s="36">
        <v>64.784632724275298</v>
      </c>
      <c r="CZ943" s="36">
        <v>63.974256410104203</v>
      </c>
      <c r="DA943" s="36">
        <v>26.75102267903592</v>
      </c>
      <c r="DB943" s="36">
        <f ca="1"/>
        <v>72.044152223470078</v>
      </c>
      <c r="DC943" s="36">
        <f ca="1"/>
        <v>65.717394921592728</v>
      </c>
      <c r="DD943" s="36">
        <v>61.188388043695916</v>
      </c>
      <c r="DE943" s="36">
        <f ca="1"/>
        <v>70.167201479727808</v>
      </c>
      <c r="DF943" s="36">
        <v>65.204575996835089</v>
      </c>
    </row>
    <row r="944" spans="1:110" x14ac:dyDescent="0.25">
      <c r="A944" s="45">
        <v>81</v>
      </c>
      <c r="B944" s="47" t="b">
        <v>1</v>
      </c>
      <c r="U944" s="36"/>
      <c r="V944" s="36"/>
      <c r="W944" s="9"/>
      <c r="X944" s="8"/>
      <c r="Y944" s="8"/>
      <c r="Z944" s="8"/>
      <c r="AA944" s="8"/>
      <c r="AB944" s="8"/>
      <c r="AC944" s="8"/>
      <c r="AD944" s="8"/>
      <c r="AE944" s="8"/>
      <c r="AG944" s="36"/>
      <c r="AH944" s="36"/>
      <c r="AI944" s="9"/>
      <c r="AJ944" s="8"/>
      <c r="AK944" s="8"/>
      <c r="AL944" s="8"/>
      <c r="AM944" s="8"/>
      <c r="AN944" s="8"/>
      <c r="AO944" s="8"/>
      <c r="AP944" s="8"/>
      <c r="AQ944" s="8"/>
      <c r="AS944" s="36"/>
      <c r="AT944" s="36"/>
      <c r="AU944" s="9"/>
      <c r="AV944" s="8"/>
      <c r="AW944" s="8"/>
      <c r="AX944" s="8"/>
      <c r="AY944" s="8"/>
      <c r="AZ944" s="8"/>
      <c r="BA944" s="8"/>
      <c r="BB944" s="8"/>
      <c r="BC944" s="8"/>
      <c r="CW944" s="8">
        <v>0.3208674863387978</v>
      </c>
      <c r="CX944" s="36">
        <v>66</v>
      </c>
      <c r="CY944" s="36">
        <v>64.79372006393443</v>
      </c>
      <c r="CZ944" s="36">
        <v>63.983233930696343</v>
      </c>
      <c r="DA944" s="36">
        <v>26.785826566995794</v>
      </c>
      <c r="DB944" s="36">
        <f ca="1"/>
        <v>72.05471527205151</v>
      </c>
      <c r="DC944" s="36">
        <f ca="1"/>
        <v>65.725447973917042</v>
      </c>
      <c r="DD944" s="36">
        <v>61.20167224599264</v>
      </c>
      <c r="DE944" s="36">
        <f ca="1"/>
        <v>70.17456047601199</v>
      </c>
      <c r="DF944" s="36">
        <v>65.215345341959093</v>
      </c>
    </row>
    <row r="945" spans="1:110" x14ac:dyDescent="0.25">
      <c r="A945" s="45">
        <v>82</v>
      </c>
      <c r="B945" s="47" t="b">
        <v>1</v>
      </c>
      <c r="U945" s="36"/>
      <c r="V945" s="36"/>
      <c r="W945" s="9"/>
      <c r="X945" s="8"/>
      <c r="Y945" s="8"/>
      <c r="Z945" s="8"/>
      <c r="AA945" s="8"/>
      <c r="AB945" s="8"/>
      <c r="AC945" s="8"/>
      <c r="AD945" s="8"/>
      <c r="AE945" s="8"/>
      <c r="AG945" s="36"/>
      <c r="AH945" s="36"/>
      <c r="AI945" s="9"/>
      <c r="AJ945" s="8"/>
      <c r="AK945" s="8"/>
      <c r="AL945" s="8"/>
      <c r="AM945" s="8"/>
      <c r="AN945" s="8"/>
      <c r="AO945" s="8"/>
      <c r="AP945" s="8"/>
      <c r="AQ945" s="8"/>
      <c r="AS945" s="36"/>
      <c r="AT945" s="36"/>
      <c r="AU945" s="9"/>
      <c r="AV945" s="8"/>
      <c r="AW945" s="8"/>
      <c r="AX945" s="8"/>
      <c r="AY945" s="8"/>
      <c r="AZ945" s="8"/>
      <c r="BA945" s="8"/>
      <c r="BB945" s="8"/>
      <c r="BC945" s="8"/>
      <c r="CW945" s="8">
        <v>0.32120901639344263</v>
      </c>
      <c r="CX945" s="36">
        <v>66</v>
      </c>
      <c r="CY945" s="36">
        <v>64.802803371072244</v>
      </c>
      <c r="CZ945" s="36">
        <v>63.992208726478459</v>
      </c>
      <c r="DA945" s="36">
        <v>26.820647961942299</v>
      </c>
      <c r="DB945" s="36">
        <f ca="1"/>
        <v>72.065271454506416</v>
      </c>
      <c r="DC945" s="36">
        <f ca="1"/>
        <v>65.733498113669967</v>
      </c>
      <c r="DD945" s="36">
        <v>61.214949380343029</v>
      </c>
      <c r="DE945" s="36">
        <f ca="1"/>
        <v>70.181915402929391</v>
      </c>
      <c r="DF945" s="36">
        <v>65.22610945963288</v>
      </c>
    </row>
    <row r="946" spans="1:110" x14ac:dyDescent="0.25">
      <c r="A946" s="45">
        <v>79.3</v>
      </c>
      <c r="B946" s="47" t="b">
        <v>1</v>
      </c>
      <c r="U946" s="36"/>
      <c r="V946" s="36"/>
      <c r="W946" s="9"/>
      <c r="X946" s="8"/>
      <c r="Y946" s="8"/>
      <c r="Z946" s="8"/>
      <c r="AA946" s="8"/>
      <c r="AB946" s="8"/>
      <c r="AC946" s="8"/>
      <c r="AD946" s="8"/>
      <c r="AE946" s="8"/>
      <c r="AG946" s="36"/>
      <c r="AH946" s="36"/>
      <c r="AI946" s="9"/>
      <c r="AJ946" s="8"/>
      <c r="AK946" s="8"/>
      <c r="AL946" s="8"/>
      <c r="AM946" s="8"/>
      <c r="AN946" s="8"/>
      <c r="AO946" s="8"/>
      <c r="AP946" s="8"/>
      <c r="AQ946" s="8"/>
      <c r="AS946" s="36"/>
      <c r="AT946" s="36"/>
      <c r="AU946" s="9"/>
      <c r="AV946" s="8"/>
      <c r="AW946" s="8"/>
      <c r="AX946" s="8"/>
      <c r="AY946" s="8"/>
      <c r="AZ946" s="8"/>
      <c r="BA946" s="8"/>
      <c r="BB946" s="8"/>
      <c r="BC946" s="8"/>
      <c r="CW946" s="8">
        <v>0.32155054644808745</v>
      </c>
      <c r="CX946" s="36">
        <v>66</v>
      </c>
      <c r="CY946" s="36">
        <v>64.811882657521124</v>
      </c>
      <c r="CZ946" s="36">
        <v>64.001180807643962</v>
      </c>
      <c r="DA946" s="36">
        <v>26.855486881496955</v>
      </c>
      <c r="DB946" s="36">
        <f ca="1"/>
        <v>72.075820787647928</v>
      </c>
      <c r="DC946" s="36">
        <f ca="1"/>
        <v>65.74154535048001</v>
      </c>
      <c r="DD946" s="36">
        <v>61.228219458016753</v>
      </c>
      <c r="DE946" s="36">
        <f ca="1"/>
        <v>70.18926627021726</v>
      </c>
      <c r="DF946" s="36">
        <v>65.236868361728625</v>
      </c>
    </row>
    <row r="947" spans="1:110" x14ac:dyDescent="0.25">
      <c r="A947" s="45">
        <v>79.2</v>
      </c>
      <c r="B947" s="47" t="b">
        <v>1</v>
      </c>
      <c r="U947" s="36"/>
      <c r="V947" s="36"/>
      <c r="W947" s="9"/>
      <c r="X947" s="8"/>
      <c r="Y947" s="8"/>
      <c r="Z947" s="8"/>
      <c r="AA947" s="8"/>
      <c r="AB947" s="8"/>
      <c r="AC947" s="8"/>
      <c r="AD947" s="8"/>
      <c r="AE947" s="8"/>
      <c r="AG947" s="36"/>
      <c r="AH947" s="36"/>
      <c r="AI947" s="9"/>
      <c r="AJ947" s="8"/>
      <c r="AK947" s="8"/>
      <c r="AL947" s="8"/>
      <c r="AM947" s="8"/>
      <c r="AN947" s="8"/>
      <c r="AO947" s="8"/>
      <c r="AP947" s="8"/>
      <c r="AQ947" s="8"/>
      <c r="AS947" s="36"/>
      <c r="AT947" s="36"/>
      <c r="AU947" s="9"/>
      <c r="AV947" s="8"/>
      <c r="AW947" s="8"/>
      <c r="AX947" s="8"/>
      <c r="AY947" s="8"/>
      <c r="AZ947" s="8"/>
      <c r="BA947" s="8"/>
      <c r="BB947" s="8"/>
      <c r="BC947" s="8"/>
      <c r="CW947" s="8">
        <v>0.32189207650273222</v>
      </c>
      <c r="CX947" s="36">
        <v>66</v>
      </c>
      <c r="CY947" s="36">
        <v>64.820957935083072</v>
      </c>
      <c r="CZ947" s="36">
        <v>64.010150184363312</v>
      </c>
      <c r="DA947" s="36">
        <v>26.890343343307915</v>
      </c>
      <c r="DB947" s="36">
        <f ca="1"/>
        <v>72.086363288241586</v>
      </c>
      <c r="DC947" s="36">
        <f ca="1"/>
        <v>65.749589693952515</v>
      </c>
      <c r="DD947" s="36">
        <v>61.241482490253532</v>
      </c>
      <c r="DE947" s="36">
        <f ca="1"/>
        <v>70.1966130875863</v>
      </c>
      <c r="DF947" s="36">
        <v>65.247622060087522</v>
      </c>
    </row>
    <row r="948" spans="1:110" x14ac:dyDescent="0.25">
      <c r="A948" s="45">
        <v>79</v>
      </c>
      <c r="B948" s="47" t="b">
        <v>1</v>
      </c>
      <c r="U948" s="36"/>
      <c r="V948" s="36"/>
      <c r="W948" s="9"/>
      <c r="X948" s="8"/>
      <c r="Y948" s="8"/>
      <c r="Z948" s="8"/>
      <c r="AA948" s="8"/>
      <c r="AB948" s="8"/>
      <c r="AC948" s="8"/>
      <c r="AD948" s="8"/>
      <c r="AE948" s="8"/>
      <c r="AG948" s="36"/>
      <c r="AH948" s="36"/>
      <c r="AI948" s="9"/>
      <c r="AJ948" s="8"/>
      <c r="AK948" s="8"/>
      <c r="AL948" s="8"/>
      <c r="AM948" s="8"/>
      <c r="AN948" s="8"/>
      <c r="AO948" s="8"/>
      <c r="AP948" s="8"/>
      <c r="AQ948" s="8"/>
      <c r="AS948" s="36"/>
      <c r="AT948" s="36"/>
      <c r="AU948" s="9"/>
      <c r="AV948" s="8"/>
      <c r="AW948" s="8"/>
      <c r="AX948" s="8"/>
      <c r="AY948" s="8"/>
      <c r="AZ948" s="8"/>
      <c r="BA948" s="8"/>
      <c r="BB948" s="8"/>
      <c r="BC948" s="8"/>
      <c r="CW948" s="8">
        <v>0.32223360655737704</v>
      </c>
      <c r="CX948" s="36">
        <v>66</v>
      </c>
      <c r="CY948" s="36">
        <v>64.830029215529976</v>
      </c>
      <c r="CZ948" s="36">
        <v>64.019116866783918</v>
      </c>
      <c r="DA948" s="36">
        <v>26.925217365050006</v>
      </c>
      <c r="DB948" s="36">
        <f ca="1"/>
        <v>72.096898973005608</v>
      </c>
      <c r="DC948" s="36">
        <f ca="1"/>
        <v>65.75763115366982</v>
      </c>
      <c r="DD948" s="36">
        <v>61.2547384882633</v>
      </c>
      <c r="DE948" s="36">
        <f ca="1"/>
        <v>70.203955864720811</v>
      </c>
      <c r="DF948" s="36">
        <v>65.258370566519687</v>
      </c>
    </row>
    <row r="949" spans="1:110" x14ac:dyDescent="0.25">
      <c r="A949" s="45">
        <v>78.8</v>
      </c>
      <c r="B949" s="47" t="b">
        <v>1</v>
      </c>
      <c r="U949" s="36"/>
      <c r="V949" s="36"/>
      <c r="W949" s="9"/>
      <c r="X949" s="8"/>
      <c r="Y949" s="8"/>
      <c r="Z949" s="8"/>
      <c r="AA949" s="8"/>
      <c r="AB949" s="8"/>
      <c r="AC949" s="8"/>
      <c r="AD949" s="8"/>
      <c r="AE949" s="8"/>
      <c r="AG949" s="36"/>
      <c r="AH949" s="36"/>
      <c r="AI949" s="9"/>
      <c r="AJ949" s="8"/>
      <c r="AK949" s="8"/>
      <c r="AL949" s="8"/>
      <c r="AM949" s="8"/>
      <c r="AN949" s="8"/>
      <c r="AO949" s="8"/>
      <c r="AP949" s="8"/>
      <c r="AQ949" s="8"/>
      <c r="AS949" s="36"/>
      <c r="AT949" s="36"/>
      <c r="AU949" s="9"/>
      <c r="AV949" s="8"/>
      <c r="AW949" s="8"/>
      <c r="AX949" s="8"/>
      <c r="AY949" s="8"/>
      <c r="AZ949" s="8"/>
      <c r="BA949" s="8"/>
      <c r="BB949" s="8"/>
      <c r="BC949" s="8"/>
      <c r="CW949" s="8">
        <v>0.32257513661202186</v>
      </c>
      <c r="CX949" s="36">
        <v>66.099999999999994</v>
      </c>
      <c r="CY949" s="36">
        <v>64.839096510603611</v>
      </c>
      <c r="CZ949" s="36">
        <v>64.028080865030162</v>
      </c>
      <c r="DA949" s="36">
        <v>26.960108964424773</v>
      </c>
      <c r="DB949" s="36">
        <f ca="1"/>
        <v>72.10742785861099</v>
      </c>
      <c r="DC949" s="36">
        <f ca="1"/>
        <v>65.765669739191438</v>
      </c>
      <c r="DD949" s="36">
        <v>61.267987463226277</v>
      </c>
      <c r="DE949" s="36">
        <f ca="1"/>
        <v>70.211294611278689</v>
      </c>
      <c r="DF949" s="36">
        <v>65.269113892804555</v>
      </c>
    </row>
    <row r="950" spans="1:110" x14ac:dyDescent="0.25">
      <c r="A950" s="45">
        <v>66</v>
      </c>
      <c r="B950" s="47" t="b">
        <v>1</v>
      </c>
      <c r="U950" s="36"/>
      <c r="V950" s="36"/>
      <c r="W950" s="9"/>
      <c r="X950" s="8"/>
      <c r="Y950" s="8"/>
      <c r="Z950" s="8"/>
      <c r="AA950" s="8"/>
      <c r="AB950" s="8"/>
      <c r="AC950" s="8"/>
      <c r="AD950" s="8"/>
      <c r="AE950" s="8"/>
      <c r="AG950" s="36"/>
      <c r="AH950" s="36"/>
      <c r="AI950" s="9"/>
      <c r="AJ950" s="8"/>
      <c r="AK950" s="8"/>
      <c r="AL950" s="8"/>
      <c r="AM950" s="8"/>
      <c r="AN950" s="8"/>
      <c r="AO950" s="8"/>
      <c r="AP950" s="8"/>
      <c r="AQ950" s="8"/>
      <c r="AS950" s="36"/>
      <c r="AT950" s="36"/>
      <c r="AU950" s="9"/>
      <c r="AV950" s="8"/>
      <c r="AW950" s="8"/>
      <c r="AX950" s="8"/>
      <c r="AY950" s="8"/>
      <c r="AZ950" s="8"/>
      <c r="BA950" s="8"/>
      <c r="BB950" s="8"/>
      <c r="BC950" s="8"/>
      <c r="CW950" s="8">
        <v>0.32291666666666669</v>
      </c>
      <c r="CX950" s="36">
        <v>66.099999999999994</v>
      </c>
      <c r="CY950" s="36">
        <v>64.848159832015867</v>
      </c>
      <c r="CZ950" s="36">
        <v>64.037042189203802</v>
      </c>
      <c r="DA950" s="36">
        <v>26.995018159160541</v>
      </c>
      <c r="DB950" s="36">
        <f ca="1"/>
        <v>72.11794996168183</v>
      </c>
      <c r="DC950" s="36">
        <f ca="1"/>
        <v>65.773705460054032</v>
      </c>
      <c r="DD950" s="36">
        <v>61.28122942629313</v>
      </c>
      <c r="DE950" s="36">
        <f ca="1"/>
        <v>70.218629336891638</v>
      </c>
      <c r="DF950" s="36">
        <v>65.279852050690707</v>
      </c>
    </row>
    <row r="951" spans="1:110" x14ac:dyDescent="0.25">
      <c r="A951" s="45">
        <v>65.5</v>
      </c>
      <c r="B951" s="47" t="b">
        <v>1</v>
      </c>
      <c r="U951" s="36"/>
      <c r="V951" s="36"/>
      <c r="W951" s="9"/>
      <c r="X951" s="8"/>
      <c r="Y951" s="8"/>
      <c r="Z951" s="8"/>
      <c r="AA951" s="8"/>
      <c r="AB951" s="8"/>
      <c r="AC951" s="8"/>
      <c r="AD951" s="8"/>
      <c r="AE951" s="8"/>
      <c r="AG951" s="36"/>
      <c r="AH951" s="36"/>
      <c r="AI951" s="9"/>
      <c r="AJ951" s="8"/>
      <c r="AK951" s="8"/>
      <c r="AL951" s="8"/>
      <c r="AM951" s="8"/>
      <c r="AN951" s="8"/>
      <c r="AO951" s="8"/>
      <c r="AP951" s="8"/>
      <c r="AQ951" s="8"/>
      <c r="AS951" s="36"/>
      <c r="AT951" s="36"/>
      <c r="AU951" s="9"/>
      <c r="AV951" s="8"/>
      <c r="AW951" s="8"/>
      <c r="AX951" s="8"/>
      <c r="AY951" s="8"/>
      <c r="AZ951" s="8"/>
      <c r="BA951" s="8"/>
      <c r="BB951" s="8"/>
      <c r="BC951" s="8"/>
      <c r="CW951" s="8">
        <v>0.32325819672131145</v>
      </c>
      <c r="CX951" s="36">
        <v>66.099999999999994</v>
      </c>
      <c r="CY951" s="36">
        <v>64.857219191448863</v>
      </c>
      <c r="CZ951" s="36">
        <v>64.046000849383859</v>
      </c>
      <c r="DA951" s="36">
        <v>27.029944967012447</v>
      </c>
      <c r="DB951" s="36">
        <f ca="1"/>
        <v>72.128465298795419</v>
      </c>
      <c r="DC951" s="36">
        <f ca="1"/>
        <v>65.781738325771599</v>
      </c>
      <c r="DD951" s="36">
        <v>61.294464388585013</v>
      </c>
      <c r="DE951" s="36">
        <f ca="1"/>
        <v>70.225960051165288</v>
      </c>
      <c r="DF951" s="36">
        <v>65.290585051896258</v>
      </c>
    </row>
    <row r="952" spans="1:110" x14ac:dyDescent="0.25">
      <c r="A952" s="45">
        <v>64.599999999999994</v>
      </c>
      <c r="B952" s="47" t="b">
        <v>1</v>
      </c>
      <c r="U952" s="36"/>
      <c r="V952" s="36"/>
      <c r="W952" s="9"/>
      <c r="X952" s="8"/>
      <c r="Y952" s="8"/>
      <c r="Z952" s="8"/>
      <c r="AA952" s="8"/>
      <c r="AB952" s="8"/>
      <c r="AC952" s="8"/>
      <c r="AD952" s="8"/>
      <c r="AE952" s="8"/>
      <c r="AG952" s="36"/>
      <c r="AH952" s="36"/>
      <c r="AI952" s="9"/>
      <c r="AJ952" s="8"/>
      <c r="AK952" s="8"/>
      <c r="AL952" s="8"/>
      <c r="AM952" s="8"/>
      <c r="AN952" s="8"/>
      <c r="AO952" s="8"/>
      <c r="AP952" s="8"/>
      <c r="AQ952" s="8"/>
      <c r="AS952" s="36"/>
      <c r="AT952" s="36"/>
      <c r="AU952" s="9"/>
      <c r="AV952" s="8"/>
      <c r="AW952" s="8"/>
      <c r="AX952" s="8"/>
      <c r="AY952" s="8"/>
      <c r="AZ952" s="8"/>
      <c r="BA952" s="8"/>
      <c r="BB952" s="8"/>
      <c r="BC952" s="8"/>
      <c r="CW952" s="8">
        <v>0.32359972677595628</v>
      </c>
      <c r="CX952" s="36">
        <v>66.099999999999994</v>
      </c>
      <c r="CY952" s="36">
        <v>64.86627460055503</v>
      </c>
      <c r="CZ952" s="36">
        <v>64.054956855626756</v>
      </c>
      <c r="DA952" s="36">
        <v>27.064889405762557</v>
      </c>
      <c r="DB952" s="36">
        <f ca="1"/>
        <v>72.138973886482546</v>
      </c>
      <c r="DC952" s="36">
        <f ca="1"/>
        <v>65.789768345835569</v>
      </c>
      <c r="DD952" s="36">
        <v>61.307692361193737</v>
      </c>
      <c r="DE952" s="36">
        <f ca="1"/>
        <v>70.233286763679232</v>
      </c>
      <c r="DF952" s="36">
        <v>65.301312908108841</v>
      </c>
    </row>
    <row r="953" spans="1:110" x14ac:dyDescent="0.25">
      <c r="A953" s="45">
        <v>63.5</v>
      </c>
      <c r="B953" s="47" t="b">
        <v>1</v>
      </c>
      <c r="U953" s="36"/>
      <c r="V953" s="36"/>
      <c r="W953" s="9"/>
      <c r="X953" s="8"/>
      <c r="Y953" s="8"/>
      <c r="Z953" s="8"/>
      <c r="AA953" s="8"/>
      <c r="AB953" s="8"/>
      <c r="AC953" s="8"/>
      <c r="AD953" s="8"/>
      <c r="AE953" s="8"/>
      <c r="AG953" s="36"/>
      <c r="AH953" s="36"/>
      <c r="AI953" s="9"/>
      <c r="AJ953" s="8"/>
      <c r="AK953" s="8"/>
      <c r="AL953" s="8"/>
      <c r="AM953" s="8"/>
      <c r="AN953" s="8"/>
      <c r="AO953" s="8"/>
      <c r="AP953" s="8"/>
      <c r="AQ953" s="8"/>
      <c r="AS953" s="36"/>
      <c r="AT953" s="36"/>
      <c r="AU953" s="9"/>
      <c r="AV953" s="8"/>
      <c r="AW953" s="8"/>
      <c r="AX953" s="8"/>
      <c r="AY953" s="8"/>
      <c r="AZ953" s="8"/>
      <c r="BA953" s="8"/>
      <c r="BB953" s="8"/>
      <c r="BC953" s="8"/>
      <c r="CW953" s="8">
        <v>0.3239412568306011</v>
      </c>
      <c r="CX953" s="36">
        <v>66.099999999999994</v>
      </c>
      <c r="CY953" s="36">
        <v>64.875326070957314</v>
      </c>
      <c r="CZ953" s="36">
        <v>64.06391021796648</v>
      </c>
      <c r="DA953" s="36">
        <v>27.099851493219852</v>
      </c>
      <c r="DB953" s="36">
        <f ca="1"/>
        <v>72.149475741227604</v>
      </c>
      <c r="DC953" s="36">
        <f ca="1"/>
        <v>65.79779552971489</v>
      </c>
      <c r="DD953" s="36">
        <v>61.320913355181851</v>
      </c>
      <c r="DE953" s="36">
        <f ca="1"/>
        <v>70.240609483987228</v>
      </c>
      <c r="DF953" s="36">
        <v>65.312035630985747</v>
      </c>
    </row>
    <row r="954" spans="1:110" x14ac:dyDescent="0.25">
      <c r="A954" s="45">
        <v>62.8</v>
      </c>
      <c r="B954" s="47" t="b">
        <v>1</v>
      </c>
      <c r="U954" s="36"/>
      <c r="V954" s="36"/>
      <c r="W954" s="9"/>
      <c r="X954" s="8"/>
      <c r="Y954" s="8"/>
      <c r="Z954" s="8"/>
      <c r="AA954" s="8"/>
      <c r="AB954" s="8"/>
      <c r="AC954" s="8"/>
      <c r="AD954" s="8"/>
      <c r="AE954" s="8"/>
      <c r="AG954" s="36"/>
      <c r="AH954" s="36"/>
      <c r="AI954" s="9"/>
      <c r="AJ954" s="8"/>
      <c r="AK954" s="8"/>
      <c r="AL954" s="8"/>
      <c r="AM954" s="8"/>
      <c r="AN954" s="8"/>
      <c r="AO954" s="8"/>
      <c r="AP954" s="8"/>
      <c r="AQ954" s="8"/>
      <c r="AS954" s="36"/>
      <c r="AT954" s="36"/>
      <c r="AU954" s="9"/>
      <c r="AV954" s="8"/>
      <c r="AW954" s="8"/>
      <c r="AX954" s="8"/>
      <c r="AY954" s="8"/>
      <c r="AZ954" s="8"/>
      <c r="BA954" s="8"/>
      <c r="BB954" s="8"/>
      <c r="BC954" s="8"/>
      <c r="CW954" s="8">
        <v>0.32428278688524592</v>
      </c>
      <c r="CX954" s="36">
        <v>66.099999999999994</v>
      </c>
      <c r="CY954" s="36">
        <v>64.88437361424927</v>
      </c>
      <c r="CZ954" s="36">
        <v>64.072860946414622</v>
      </c>
      <c r="DA954" s="36">
        <v>27.134831247220337</v>
      </c>
      <c r="DB954" s="36">
        <f ca="1"/>
        <v>72.159970879468858</v>
      </c>
      <c r="DC954" s="36">
        <f ca="1"/>
        <v>65.805819886856142</v>
      </c>
      <c r="DD954" s="36">
        <v>61.334127381582746</v>
      </c>
      <c r="DE954" s="36">
        <f ca="1"/>
        <v>70.247928221617158</v>
      </c>
      <c r="DF954" s="36">
        <v>65.322753232154099</v>
      </c>
    </row>
    <row r="955" spans="1:110" x14ac:dyDescent="0.25">
      <c r="A955" s="45">
        <v>62.3</v>
      </c>
      <c r="B955" s="47" t="b">
        <v>1</v>
      </c>
      <c r="U955" s="36"/>
      <c r="V955" s="36"/>
      <c r="W955" s="9"/>
      <c r="X955" s="8"/>
      <c r="Y955" s="8"/>
      <c r="Z955" s="8"/>
      <c r="AA955" s="8"/>
      <c r="AB955" s="8"/>
      <c r="AC955" s="8"/>
      <c r="AD955" s="8"/>
      <c r="AE955" s="8"/>
      <c r="AG955" s="36"/>
      <c r="AH955" s="36"/>
      <c r="AI955" s="9"/>
      <c r="AJ955" s="8"/>
      <c r="AK955" s="8"/>
      <c r="AL955" s="8"/>
      <c r="AM955" s="8"/>
      <c r="AN955" s="8"/>
      <c r="AO955" s="8"/>
      <c r="AP955" s="8"/>
      <c r="AQ955" s="8"/>
      <c r="AS955" s="36"/>
      <c r="AT955" s="36"/>
      <c r="AU955" s="9"/>
      <c r="AV955" s="8"/>
      <c r="AW955" s="8"/>
      <c r="AX955" s="8"/>
      <c r="AY955" s="8"/>
      <c r="AZ955" s="8"/>
      <c r="BA955" s="8"/>
      <c r="BB955" s="8"/>
      <c r="BC955" s="8"/>
      <c r="CW955" s="8">
        <v>0.32462431693989069</v>
      </c>
      <c r="CX955" s="36">
        <v>66.2</v>
      </c>
      <c r="CY955" s="36">
        <v>64.893417241995166</v>
      </c>
      <c r="CZ955" s="36">
        <v>64.081809050960487</v>
      </c>
      <c r="DA955" s="36">
        <v>27.169828685627024</v>
      </c>
      <c r="DB955" s="36">
        <f ca="1"/>
        <v>72.170459317598571</v>
      </c>
      <c r="DC955" s="36">
        <f ca="1"/>
        <v>65.813841426683595</v>
      </c>
      <c r="DD955" s="36">
        <v>61.347334451400783</v>
      </c>
      <c r="DE955" s="36">
        <f ca="1"/>
        <v>70.255242986071309</v>
      </c>
      <c r="DF955" s="36">
        <v>65.333465723210935</v>
      </c>
    </row>
    <row r="956" spans="1:110" x14ac:dyDescent="0.25">
      <c r="A956" s="45">
        <v>61.7</v>
      </c>
      <c r="B956" s="47" t="b">
        <v>1</v>
      </c>
      <c r="U956" s="36"/>
      <c r="V956" s="36"/>
      <c r="W956" s="9"/>
      <c r="X956" s="8"/>
      <c r="Y956" s="8"/>
      <c r="Z956" s="8"/>
      <c r="AA956" s="8"/>
      <c r="AB956" s="8"/>
      <c r="AC956" s="8"/>
      <c r="AD956" s="8"/>
      <c r="AE956" s="8"/>
      <c r="AG956" s="36"/>
      <c r="AH956" s="36"/>
      <c r="AI956" s="9"/>
      <c r="AJ956" s="8"/>
      <c r="AK956" s="8"/>
      <c r="AL956" s="8"/>
      <c r="AM956" s="8"/>
      <c r="AN956" s="8"/>
      <c r="AO956" s="8"/>
      <c r="AP956" s="8"/>
      <c r="AQ956" s="8"/>
      <c r="AS956" s="36"/>
      <c r="AT956" s="36"/>
      <c r="AU956" s="9"/>
      <c r="AV956" s="8"/>
      <c r="AW956" s="8"/>
      <c r="AX956" s="8"/>
      <c r="AY956" s="8"/>
      <c r="AZ956" s="8"/>
      <c r="BA956" s="8"/>
      <c r="BB956" s="8"/>
      <c r="BC956" s="8"/>
      <c r="CW956" s="8">
        <v>0.32496584699453551</v>
      </c>
      <c r="CX956" s="36">
        <v>66.2</v>
      </c>
      <c r="CY956" s="36">
        <v>64.902456965730195</v>
      </c>
      <c r="CZ956" s="36">
        <v>64.090754541571258</v>
      </c>
      <c r="DA956" s="36">
        <v>27.20484382633008</v>
      </c>
      <c r="DB956" s="36">
        <f ca="1"/>
        <v>72.180941071963289</v>
      </c>
      <c r="DC956" s="36">
        <f ca="1"/>
        <v>65.821860158599392</v>
      </c>
      <c r="DD956" s="36">
        <v>61.360534575611368</v>
      </c>
      <c r="DE956" s="36">
        <f ca="1"/>
        <v>70.262553786826388</v>
      </c>
      <c r="DF956" s="36">
        <v>65.344173115723308</v>
      </c>
    </row>
    <row r="957" spans="1:110" x14ac:dyDescent="0.25">
      <c r="A957" s="45">
        <v>61.6</v>
      </c>
      <c r="B957" s="47" t="b">
        <v>1</v>
      </c>
      <c r="U957" s="36"/>
      <c r="V957" s="36"/>
      <c r="W957" s="9"/>
      <c r="X957" s="8"/>
      <c r="Y957" s="8"/>
      <c r="Z957" s="8"/>
      <c r="AA957" s="8"/>
      <c r="AB957" s="8"/>
      <c r="AC957" s="8"/>
      <c r="AD957" s="8"/>
      <c r="AE957" s="8"/>
      <c r="AG957" s="36"/>
      <c r="AH957" s="36"/>
      <c r="AI957" s="9"/>
      <c r="AJ957" s="8"/>
      <c r="AK957" s="8"/>
      <c r="AL957" s="8"/>
      <c r="AM957" s="8"/>
      <c r="AN957" s="8"/>
      <c r="AO957" s="8"/>
      <c r="AP957" s="8"/>
      <c r="AQ957" s="8"/>
      <c r="AS957" s="36"/>
      <c r="AT957" s="36"/>
      <c r="AU957" s="9"/>
      <c r="AV957" s="8"/>
      <c r="AW957" s="8"/>
      <c r="AX957" s="8"/>
      <c r="AY957" s="8"/>
      <c r="AZ957" s="8"/>
      <c r="BA957" s="8"/>
      <c r="BB957" s="8"/>
      <c r="BC957" s="8"/>
      <c r="CW957" s="8">
        <v>0.32530737704918034</v>
      </c>
      <c r="CX957" s="36">
        <v>66.2</v>
      </c>
      <c r="CY957" s="36">
        <v>64.911492796960488</v>
      </c>
      <c r="CZ957" s="36">
        <v>64.09969742819203</v>
      </c>
      <c r="DA957" s="36">
        <v>27.239876687246788</v>
      </c>
      <c r="DB957" s="36">
        <f ca="1"/>
        <v>72.191416158863973</v>
      </c>
      <c r="DC957" s="36">
        <f ca="1"/>
        <v>65.829876091983579</v>
      </c>
      <c r="DD957" s="36">
        <v>61.3737277651611</v>
      </c>
      <c r="DE957" s="36">
        <f ca="1"/>
        <v>70.269860633333622</v>
      </c>
      <c r="DF957" s="36">
        <v>65.354875421228471</v>
      </c>
    </row>
    <row r="958" spans="1:110" x14ac:dyDescent="0.25">
      <c r="A958" s="45">
        <v>61.6</v>
      </c>
      <c r="B958" s="47" t="b">
        <v>1</v>
      </c>
      <c r="U958" s="36"/>
      <c r="V958" s="36"/>
      <c r="W958" s="9"/>
      <c r="X958" s="8"/>
      <c r="Y958" s="8"/>
      <c r="Z958" s="8"/>
      <c r="AA958" s="8"/>
      <c r="AB958" s="8"/>
      <c r="AC958" s="8"/>
      <c r="AD958" s="8"/>
      <c r="AE958" s="8"/>
      <c r="AG958" s="36"/>
      <c r="AH958" s="36"/>
      <c r="AI958" s="9"/>
      <c r="AJ958" s="8"/>
      <c r="AK958" s="8"/>
      <c r="AL958" s="8"/>
      <c r="AM958" s="8"/>
      <c r="AN958" s="8"/>
      <c r="AO958" s="8"/>
      <c r="AP958" s="8"/>
      <c r="AQ958" s="8"/>
      <c r="AS958" s="36"/>
      <c r="AT958" s="36"/>
      <c r="AU958" s="9"/>
      <c r="AV958" s="8"/>
      <c r="AW958" s="8"/>
      <c r="AX958" s="8"/>
      <c r="AY958" s="8"/>
      <c r="AZ958" s="8"/>
      <c r="BA958" s="8"/>
      <c r="BB958" s="8"/>
      <c r="BC958" s="8"/>
      <c r="CW958" s="8">
        <v>0.32564890710382516</v>
      </c>
      <c r="CX958" s="36">
        <v>66.2</v>
      </c>
      <c r="CY958" s="36">
        <v>64.92052474716337</v>
      </c>
      <c r="CZ958" s="36">
        <v>64.108637720746003</v>
      </c>
      <c r="DA958" s="36">
        <v>27.274927286321677</v>
      </c>
      <c r="DB958" s="36">
        <f ca="1"/>
        <v>72.201884594556176</v>
      </c>
      <c r="DC958" s="36">
        <f ca="1"/>
        <v>65.837889236194243</v>
      </c>
      <c r="DD958" s="36">
        <v>61.38691403096783</v>
      </c>
      <c r="DE958" s="36">
        <f ca="1"/>
        <v>70.277163535018943</v>
      </c>
      <c r="DF958" s="36">
        <v>65.365572651233975</v>
      </c>
    </row>
    <row r="959" spans="1:110" x14ac:dyDescent="0.25">
      <c r="A959" s="45">
        <v>61.4</v>
      </c>
      <c r="B959" s="47" t="b">
        <v>1</v>
      </c>
      <c r="U959" s="36"/>
      <c r="V959" s="36"/>
      <c r="W959" s="9"/>
      <c r="X959" s="8"/>
      <c r="Y959" s="8"/>
      <c r="Z959" s="8"/>
      <c r="AA959" s="8"/>
      <c r="AB959" s="8"/>
      <c r="AC959" s="8"/>
      <c r="AD959" s="8"/>
      <c r="AE959" s="8"/>
      <c r="AG959" s="36"/>
      <c r="AH959" s="36"/>
      <c r="AI959" s="9"/>
      <c r="AJ959" s="8"/>
      <c r="AK959" s="8"/>
      <c r="AL959" s="8"/>
      <c r="AM959" s="8"/>
      <c r="AN959" s="8"/>
      <c r="AO959" s="8"/>
      <c r="AP959" s="8"/>
      <c r="AQ959" s="8"/>
      <c r="AS959" s="36"/>
      <c r="AT959" s="36"/>
      <c r="AU959" s="9"/>
      <c r="AV959" s="8"/>
      <c r="AW959" s="8"/>
      <c r="AX959" s="8"/>
      <c r="AY959" s="8"/>
      <c r="AZ959" s="8"/>
      <c r="BA959" s="8"/>
      <c r="BB959" s="8"/>
      <c r="BC959" s="8"/>
      <c r="CW959" s="8">
        <v>0.32599043715846993</v>
      </c>
      <c r="CX959" s="36">
        <v>66.2</v>
      </c>
      <c r="CY959" s="36">
        <v>64.929552827787361</v>
      </c>
      <c r="CZ959" s="36">
        <v>64.117575429134462</v>
      </c>
      <c r="DA959" s="36">
        <v>27.309995641526545</v>
      </c>
      <c r="DB959" s="36">
        <f ca="1"/>
        <v>72.212346395250322</v>
      </c>
      <c r="DC959" s="36">
        <f ca="1"/>
        <v>65.845899600567577</v>
      </c>
      <c r="DD959" s="36">
        <v>61.400093383920819</v>
      </c>
      <c r="DE959" s="36">
        <f ca="1"/>
        <v>70.28446250128296</v>
      </c>
      <c r="DF959" s="36">
        <v>65.376264817217731</v>
      </c>
    </row>
    <row r="960" spans="1:110" x14ac:dyDescent="0.25">
      <c r="A960" s="45">
        <v>65</v>
      </c>
      <c r="B960" s="47" t="b">
        <v>1</v>
      </c>
      <c r="U960" s="36"/>
      <c r="V960" s="36"/>
      <c r="W960" s="9"/>
      <c r="X960" s="8"/>
      <c r="Y960" s="8"/>
      <c r="Z960" s="8"/>
      <c r="AA960" s="8"/>
      <c r="AB960" s="8"/>
      <c r="AC960" s="8"/>
      <c r="AD960" s="8"/>
      <c r="AE960" s="8"/>
      <c r="AG960" s="36"/>
      <c r="AH960" s="36"/>
      <c r="AI960" s="9"/>
      <c r="AJ960" s="8"/>
      <c r="AK960" s="8"/>
      <c r="AL960" s="8"/>
      <c r="AM960" s="8"/>
      <c r="AN960" s="8"/>
      <c r="AO960" s="8"/>
      <c r="AP960" s="8"/>
      <c r="AQ960" s="8"/>
      <c r="AS960" s="36"/>
      <c r="AT960" s="36"/>
      <c r="AU960" s="9"/>
      <c r="AV960" s="8"/>
      <c r="AW960" s="8"/>
      <c r="AX960" s="8"/>
      <c r="AY960" s="8"/>
      <c r="AZ960" s="8"/>
      <c r="BA960" s="8"/>
      <c r="BB960" s="8"/>
      <c r="BC960" s="8"/>
      <c r="CW960" s="8">
        <v>0.32633196721311475</v>
      </c>
      <c r="CX960" s="36">
        <v>66.2</v>
      </c>
      <c r="CY960" s="36">
        <v>64.938577050252448</v>
      </c>
      <c r="CZ960" s="36">
        <v>64.126510563236963</v>
      </c>
      <c r="DA960" s="36">
        <v>27.345081770860521</v>
      </c>
      <c r="DB960" s="36">
        <f ca="1"/>
        <v>72.222801577111809</v>
      </c>
      <c r="DC960" s="36">
        <f ca="1"/>
        <v>65.853907194418042</v>
      </c>
      <c r="DD960" s="36">
        <v>61.413265834880789</v>
      </c>
      <c r="DE960" s="36">
        <f ca="1"/>
        <v>70.291757541501198</v>
      </c>
      <c r="DF960" s="36">
        <v>65.386951930628243</v>
      </c>
    </row>
    <row r="961" spans="1:110" x14ac:dyDescent="0.25">
      <c r="A961" s="45">
        <v>59.7</v>
      </c>
      <c r="B961" s="47" t="b">
        <v>1</v>
      </c>
      <c r="U961" s="36"/>
      <c r="V961" s="36"/>
      <c r="W961" s="9"/>
      <c r="X961" s="8"/>
      <c r="Y961" s="8"/>
      <c r="Z961" s="8"/>
      <c r="AA961" s="8"/>
      <c r="AB961" s="8"/>
      <c r="AC961" s="8"/>
      <c r="AD961" s="8"/>
      <c r="AE961" s="8"/>
      <c r="AG961" s="36"/>
      <c r="AH961" s="36"/>
      <c r="AI961" s="9"/>
      <c r="AJ961" s="8"/>
      <c r="AK961" s="8"/>
      <c r="AL961" s="8"/>
      <c r="AM961" s="8"/>
      <c r="AN961" s="8"/>
      <c r="AO961" s="8"/>
      <c r="AP961" s="8"/>
      <c r="AQ961" s="8"/>
      <c r="AS961" s="36"/>
      <c r="AT961" s="36"/>
      <c r="AU961" s="9"/>
      <c r="AV961" s="8"/>
      <c r="AW961" s="8"/>
      <c r="AX961" s="8"/>
      <c r="AY961" s="8"/>
      <c r="AZ961" s="8"/>
      <c r="BA961" s="8"/>
      <c r="BB961" s="8"/>
      <c r="BC961" s="8"/>
      <c r="CW961" s="8">
        <v>0.32667349726775957</v>
      </c>
      <c r="CX961" s="36">
        <v>66.2</v>
      </c>
      <c r="CY961" s="36">
        <v>64.947597425950036</v>
      </c>
      <c r="CZ961" s="36">
        <v>64.135443132911419</v>
      </c>
      <c r="DA961" s="36">
        <v>27.380185692350089</v>
      </c>
      <c r="DB961" s="36">
        <f ca="1"/>
        <v>72.233250156261235</v>
      </c>
      <c r="DC961" s="36">
        <f ca="1"/>
        <v>65.8619120270384</v>
      </c>
      <c r="DD961" s="36">
        <v>61.426431394680066</v>
      </c>
      <c r="DE961" s="36">
        <f ca="1"/>
        <v>70.299048665024159</v>
      </c>
      <c r="DF961" s="36">
        <v>65.397634002884644</v>
      </c>
    </row>
    <row r="962" spans="1:110" x14ac:dyDescent="0.25">
      <c r="A962" s="45">
        <v>59.7</v>
      </c>
      <c r="B962" s="47" t="b">
        <v>1</v>
      </c>
      <c r="U962" s="36"/>
      <c r="V962" s="36"/>
      <c r="W962" s="9"/>
      <c r="X962" s="8"/>
      <c r="Y962" s="8"/>
      <c r="Z962" s="8"/>
      <c r="AA962" s="8"/>
      <c r="AB962" s="8"/>
      <c r="AC962" s="8"/>
      <c r="AD962" s="8"/>
      <c r="AE962" s="8"/>
      <c r="AG962" s="36"/>
      <c r="AH962" s="36"/>
      <c r="AI962" s="9"/>
      <c r="AJ962" s="8"/>
      <c r="AK962" s="8"/>
      <c r="AL962" s="8"/>
      <c r="AM962" s="8"/>
      <c r="AN962" s="8"/>
      <c r="AO962" s="8"/>
      <c r="AP962" s="8"/>
      <c r="AQ962" s="8"/>
      <c r="AS962" s="36"/>
      <c r="AT962" s="36"/>
      <c r="AU962" s="9"/>
      <c r="AV962" s="8"/>
      <c r="AW962" s="8"/>
      <c r="AX962" s="8"/>
      <c r="AY962" s="8"/>
      <c r="AZ962" s="8"/>
      <c r="BA962" s="8"/>
      <c r="BB962" s="8"/>
      <c r="BC962" s="8"/>
      <c r="CW962" s="8">
        <v>0.32701502732240439</v>
      </c>
      <c r="CX962" s="36">
        <v>66.2</v>
      </c>
      <c r="CY962" s="36">
        <v>64.956613966243253</v>
      </c>
      <c r="CZ962" s="36">
        <v>64.14437314799423</v>
      </c>
      <c r="DA962" s="36">
        <v>27.415307424049189</v>
      </c>
      <c r="DB962" s="36">
        <f ca="1"/>
        <v>72.243692148774599</v>
      </c>
      <c r="DC962" s="36">
        <f ca="1"/>
        <v>65.869914107699813</v>
      </c>
      <c r="DD962" s="36">
        <v>61.439590074122677</v>
      </c>
      <c r="DE962" s="36">
        <f ca="1"/>
        <v>70.306335881177361</v>
      </c>
      <c r="DF962" s="36">
        <v>65.408311045376806</v>
      </c>
    </row>
    <row r="963" spans="1:110" x14ac:dyDescent="0.25">
      <c r="A963" s="45">
        <v>59.7</v>
      </c>
      <c r="B963" s="47" t="b">
        <v>1</v>
      </c>
      <c r="U963" s="36"/>
      <c r="V963" s="36"/>
      <c r="W963" s="9"/>
      <c r="X963" s="8"/>
      <c r="Y963" s="8"/>
      <c r="Z963" s="8"/>
      <c r="AA963" s="8"/>
      <c r="AB963" s="8"/>
      <c r="AC963" s="8"/>
      <c r="AD963" s="8"/>
      <c r="AE963" s="8"/>
      <c r="AG963" s="36"/>
      <c r="AH963" s="36"/>
      <c r="AI963" s="9"/>
      <c r="AJ963" s="8"/>
      <c r="AK963" s="8"/>
      <c r="AL963" s="8"/>
      <c r="AM963" s="8"/>
      <c r="AN963" s="8"/>
      <c r="AO963" s="8"/>
      <c r="AP963" s="8"/>
      <c r="AQ963" s="8"/>
      <c r="AS963" s="36"/>
      <c r="AT963" s="36"/>
      <c r="AU963" s="9"/>
      <c r="AV963" s="8"/>
      <c r="AW963" s="8"/>
      <c r="AX963" s="8"/>
      <c r="AY963" s="8"/>
      <c r="AZ963" s="8"/>
      <c r="BA963" s="8"/>
      <c r="BB963" s="8"/>
      <c r="BC963" s="8"/>
      <c r="CW963" s="8">
        <v>0.32735655737704916</v>
      </c>
      <c r="CX963" s="36">
        <v>66.3</v>
      </c>
      <c r="CY963" s="36">
        <v>64.965626682466919</v>
      </c>
      <c r="CZ963" s="36">
        <v>64.153300618300335</v>
      </c>
      <c r="DA963" s="36">
        <v>27.45044698403925</v>
      </c>
      <c r="DB963" s="36">
        <f ca="1"/>
        <v>72.25412757068348</v>
      </c>
      <c r="DC963" s="36">
        <f ca="1"/>
        <v>65.877913445652027</v>
      </c>
      <c r="DD963" s="36">
        <v>61.452741883984416</v>
      </c>
      <c r="DE963" s="36">
        <f ca="1"/>
        <v>70.313619199261538</v>
      </c>
      <c r="DF963" s="36">
        <v>65.418983069465526</v>
      </c>
    </row>
    <row r="964" spans="1:110" x14ac:dyDescent="0.25">
      <c r="A964" s="45">
        <v>59.8</v>
      </c>
      <c r="B964" s="47" t="b">
        <v>1</v>
      </c>
      <c r="U964" s="36"/>
      <c r="V964" s="36"/>
      <c r="W964" s="9"/>
      <c r="X964" s="8"/>
      <c r="Y964" s="8"/>
      <c r="Z964" s="8"/>
      <c r="AA964" s="8"/>
      <c r="AB964" s="8"/>
      <c r="AC964" s="8"/>
      <c r="AD964" s="8"/>
      <c r="AE964" s="8"/>
      <c r="AG964" s="36"/>
      <c r="AH964" s="36"/>
      <c r="AI964" s="9"/>
      <c r="AJ964" s="8"/>
      <c r="AK964" s="8"/>
      <c r="AL964" s="8"/>
      <c r="AM964" s="8"/>
      <c r="AN964" s="8"/>
      <c r="AO964" s="8"/>
      <c r="AP964" s="8"/>
      <c r="AQ964" s="8"/>
      <c r="AS964" s="36"/>
      <c r="AT964" s="36"/>
      <c r="AU964" s="9"/>
      <c r="AV964" s="8"/>
      <c r="AW964" s="8"/>
      <c r="AX964" s="8"/>
      <c r="AY964" s="8"/>
      <c r="AZ964" s="8"/>
      <c r="BA964" s="8"/>
      <c r="BB964" s="8"/>
      <c r="BC964" s="8"/>
      <c r="CW964" s="8">
        <v>0.32769808743169399</v>
      </c>
      <c r="CX964" s="36">
        <v>66.3</v>
      </c>
      <c r="CY964" s="36">
        <v>64.9746355859278</v>
      </c>
      <c r="CZ964" s="36">
        <v>64.162225553623259</v>
      </c>
      <c r="DA964" s="36">
        <v>27.485604390429263</v>
      </c>
      <c r="DB964" s="36">
        <f ca="1"/>
        <v>72.26455643797523</v>
      </c>
      <c r="DC964" s="36">
        <f ca="1"/>
        <v>65.885910050123357</v>
      </c>
      <c r="DD964" s="36">
        <v>61.465886835013023</v>
      </c>
      <c r="DE964" s="36">
        <f ca="1"/>
        <v>70.320898628552698</v>
      </c>
      <c r="DF964" s="36">
        <v>65.42965008648261</v>
      </c>
    </row>
    <row r="965" spans="1:110" x14ac:dyDescent="0.25">
      <c r="A965" s="45">
        <v>61</v>
      </c>
      <c r="B965" s="47" t="b">
        <v>1</v>
      </c>
      <c r="U965" s="36"/>
      <c r="V965" s="36"/>
      <c r="W965" s="9"/>
      <c r="X965" s="8"/>
      <c r="Y965" s="8"/>
      <c r="Z965" s="8"/>
      <c r="AA965" s="8"/>
      <c r="AB965" s="8"/>
      <c r="AC965" s="8"/>
      <c r="AD965" s="8"/>
      <c r="AE965" s="8"/>
      <c r="AG965" s="36"/>
      <c r="AH965" s="36"/>
      <c r="AI965" s="9"/>
      <c r="AJ965" s="8"/>
      <c r="AK965" s="8"/>
      <c r="AL965" s="8"/>
      <c r="AM965" s="8"/>
      <c r="AN965" s="8"/>
      <c r="AO965" s="8"/>
      <c r="AP965" s="8"/>
      <c r="AQ965" s="8"/>
      <c r="AS965" s="36"/>
      <c r="AT965" s="36"/>
      <c r="AU965" s="9"/>
      <c r="AV965" s="8"/>
      <c r="AW965" s="8"/>
      <c r="AX965" s="8"/>
      <c r="AY965" s="8"/>
      <c r="AZ965" s="8"/>
      <c r="BA965" s="8"/>
      <c r="BB965" s="8"/>
      <c r="BC965" s="8"/>
      <c r="CW965" s="8">
        <v>0.32803961748633881</v>
      </c>
      <c r="CX965" s="36">
        <v>66.3</v>
      </c>
      <c r="CY965" s="36">
        <v>64.983640687904654</v>
      </c>
      <c r="CZ965" s="36">
        <v>64.171147963735336</v>
      </c>
      <c r="DA965" s="36">
        <v>27.520779661355824</v>
      </c>
      <c r="DB965" s="36">
        <f ca="1"/>
        <v>72.274978766593136</v>
      </c>
      <c r="DC965" s="36">
        <f ca="1"/>
        <v>65.89390393032086</v>
      </c>
      <c r="DD965" s="36">
        <v>61.479024937928209</v>
      </c>
      <c r="DE965" s="36">
        <f ca="1"/>
        <v>70.328174178302234</v>
      </c>
      <c r="DF965" s="36">
        <v>65.440312107730961</v>
      </c>
    </row>
    <row r="966" spans="1:110" x14ac:dyDescent="0.25">
      <c r="A966" s="45">
        <v>61.1</v>
      </c>
      <c r="B966" s="47" t="b">
        <v>1</v>
      </c>
      <c r="U966" s="36"/>
      <c r="V966" s="36"/>
      <c r="W966" s="9"/>
      <c r="X966" s="8"/>
      <c r="Y966" s="8"/>
      <c r="Z966" s="8"/>
      <c r="AA966" s="8"/>
      <c r="AB966" s="8"/>
      <c r="AC966" s="8"/>
      <c r="AD966" s="8"/>
      <c r="AE966" s="8"/>
      <c r="AG966" s="36"/>
      <c r="AH966" s="36"/>
      <c r="AI966" s="9"/>
      <c r="AJ966" s="8"/>
      <c r="AK966" s="8"/>
      <c r="AL966" s="8"/>
      <c r="AM966" s="8"/>
      <c r="AN966" s="8"/>
      <c r="AO966" s="8"/>
      <c r="AP966" s="8"/>
      <c r="AQ966" s="8"/>
      <c r="AS966" s="36"/>
      <c r="AT966" s="36"/>
      <c r="AU966" s="9"/>
      <c r="AV966" s="8"/>
      <c r="AW966" s="8"/>
      <c r="AX966" s="8"/>
      <c r="AY966" s="8"/>
      <c r="AZ966" s="8"/>
      <c r="BA966" s="8"/>
      <c r="BB966" s="8"/>
      <c r="BC966" s="8"/>
      <c r="CW966" s="8">
        <v>0.32838114754098363</v>
      </c>
      <c r="CX966" s="36">
        <v>66.3</v>
      </c>
      <c r="CY966" s="36">
        <v>64.992641999648356</v>
      </c>
      <c r="CZ966" s="36">
        <v>64.180067858387758</v>
      </c>
      <c r="DA966" s="36">
        <v>27.555972814983168</v>
      </c>
      <c r="DB966" s="36">
        <f ca="1"/>
        <v>72.285394572436687</v>
      </c>
      <c r="DC966" s="36">
        <f ca="1"/>
        <v>65.901895095430405</v>
      </c>
      <c r="DD966" s="36">
        <v>61.492156203421814</v>
      </c>
      <c r="DE966" s="36">
        <f ca="1"/>
        <v>70.335445857737014</v>
      </c>
      <c r="DF966" s="36">
        <v>65.450969144484759</v>
      </c>
    </row>
    <row r="967" spans="1:110" x14ac:dyDescent="0.25">
      <c r="A967" s="45">
        <v>68</v>
      </c>
      <c r="B967" s="47" t="b">
        <v>1</v>
      </c>
      <c r="U967" s="36"/>
      <c r="V967" s="36"/>
      <c r="W967" s="9"/>
      <c r="X967" s="8"/>
      <c r="Y967" s="8"/>
      <c r="Z967" s="8"/>
      <c r="AA967" s="8"/>
      <c r="AB967" s="8"/>
      <c r="AC967" s="8"/>
      <c r="AD967" s="8"/>
      <c r="AE967" s="8"/>
      <c r="AG967" s="36"/>
      <c r="AH967" s="36"/>
      <c r="AI967" s="9"/>
      <c r="AJ967" s="8"/>
      <c r="AK967" s="8"/>
      <c r="AL967" s="8"/>
      <c r="AM967" s="8"/>
      <c r="AN967" s="8"/>
      <c r="AO967" s="8"/>
      <c r="AP967" s="8"/>
      <c r="AQ967" s="8"/>
      <c r="AS967" s="36"/>
      <c r="AT967" s="36"/>
      <c r="AU967" s="9"/>
      <c r="AV967" s="8"/>
      <c r="AW967" s="8"/>
      <c r="AX967" s="8"/>
      <c r="AY967" s="8"/>
      <c r="AZ967" s="8"/>
      <c r="BA967" s="8"/>
      <c r="BB967" s="8"/>
      <c r="BC967" s="8"/>
      <c r="CW967" s="8">
        <v>0.3287226775956284</v>
      </c>
      <c r="CX967" s="36">
        <v>66.3</v>
      </c>
      <c r="CY967" s="36">
        <v>65.001639532382072</v>
      </c>
      <c r="CZ967" s="36">
        <v>64.188985247310725</v>
      </c>
      <c r="DA967" s="36">
        <v>27.591183869503251</v>
      </c>
      <c r="DB967" s="36">
        <f ca="1"/>
        <v>72.295803871361599</v>
      </c>
      <c r="DC967" s="36">
        <f ca="1"/>
        <v>65.909883554616755</v>
      </c>
      <c r="DD967" s="36">
        <v>61.505280642157857</v>
      </c>
      <c r="DE967" s="36">
        <f ca="1"/>
        <v>70.342713676059489</v>
      </c>
      <c r="DF967" s="36">
        <v>65.461621207989509</v>
      </c>
    </row>
    <row r="968" spans="1:110" x14ac:dyDescent="0.25">
      <c r="A968" s="45">
        <v>66</v>
      </c>
      <c r="B968" s="47" t="b">
        <v>1</v>
      </c>
      <c r="U968" s="36"/>
      <c r="V968" s="36"/>
      <c r="W968" s="9"/>
      <c r="X968" s="8"/>
      <c r="Y968" s="8"/>
      <c r="Z968" s="8"/>
      <c r="AA968" s="8"/>
      <c r="AB968" s="8"/>
      <c r="AC968" s="8"/>
      <c r="AD968" s="8"/>
      <c r="AE968" s="8"/>
      <c r="AG968" s="36"/>
      <c r="AH968" s="36"/>
      <c r="AI968" s="9"/>
      <c r="AJ968" s="8"/>
      <c r="AK968" s="8"/>
      <c r="AL968" s="8"/>
      <c r="AM968" s="8"/>
      <c r="AN968" s="8"/>
      <c r="AO968" s="8"/>
      <c r="AP968" s="8"/>
      <c r="AQ968" s="8"/>
      <c r="AS968" s="36"/>
      <c r="AT968" s="36"/>
      <c r="AU968" s="9"/>
      <c r="AV968" s="8"/>
      <c r="AW968" s="8"/>
      <c r="AX968" s="8"/>
      <c r="AY968" s="8"/>
      <c r="AZ968" s="8"/>
      <c r="BA968" s="8"/>
      <c r="BB968" s="8"/>
      <c r="BC968" s="8"/>
      <c r="CW968" s="8">
        <v>0.32906420765027322</v>
      </c>
      <c r="CX968" s="36">
        <v>66.3</v>
      </c>
      <c r="CY968" s="36">
        <v>65.010633297301325</v>
      </c>
      <c r="CZ968" s="36">
        <v>64.197900140213321</v>
      </c>
      <c r="DA968" s="36">
        <v>27.626412843135817</v>
      </c>
      <c r="DB968" s="36">
        <f ca="1"/>
        <v>72.306206679180178</v>
      </c>
      <c r="DC968" s="36">
        <f ca="1"/>
        <v>65.917869317023701</v>
      </c>
      <c r="DD968" s="36">
        <v>61.518398264772685</v>
      </c>
      <c r="DE968" s="36">
        <f ca="1"/>
        <v>70.349977642447797</v>
      </c>
      <c r="DF968" s="36">
        <v>65.472268309462208</v>
      </c>
    </row>
    <row r="969" spans="1:110" x14ac:dyDescent="0.25">
      <c r="A969" s="45">
        <v>62</v>
      </c>
      <c r="B969" s="47" t="b">
        <v>1</v>
      </c>
      <c r="U969" s="36"/>
      <c r="V969" s="36"/>
      <c r="W969" s="9"/>
      <c r="X969" s="8"/>
      <c r="Y969" s="8"/>
      <c r="Z969" s="8"/>
      <c r="AA969" s="8"/>
      <c r="AB969" s="8"/>
      <c r="AC969" s="8"/>
      <c r="AD969" s="8"/>
      <c r="AE969" s="8"/>
      <c r="AG969" s="36"/>
      <c r="AH969" s="36"/>
      <c r="AI969" s="9"/>
      <c r="AJ969" s="8"/>
      <c r="AK969" s="8"/>
      <c r="AL969" s="8"/>
      <c r="AM969" s="8"/>
      <c r="AN969" s="8"/>
      <c r="AO969" s="8"/>
      <c r="AP969" s="8"/>
      <c r="AQ969" s="8"/>
      <c r="AS969" s="36"/>
      <c r="AT969" s="36"/>
      <c r="AU969" s="9"/>
      <c r="AV969" s="8"/>
      <c r="AW969" s="8"/>
      <c r="AX969" s="8"/>
      <c r="AY969" s="8"/>
      <c r="AZ969" s="8"/>
      <c r="BA969" s="8"/>
      <c r="BB969" s="8"/>
      <c r="BC969" s="8"/>
      <c r="CW969" s="8">
        <v>0.32940573770491804</v>
      </c>
      <c r="CX969" s="36">
        <v>66.400000000000006</v>
      </c>
      <c r="CY969" s="36">
        <v>65.019623305574157</v>
      </c>
      <c r="CZ969" s="36">
        <v>64.206812546783951</v>
      </c>
      <c r="DA969" s="36">
        <v>27.661659754128447</v>
      </c>
      <c r="DB969" s="36">
        <f ca="1"/>
        <v>72.316603011661414</v>
      </c>
      <c r="DC969" s="36">
        <f ca="1"/>
        <v>65.925852391774129</v>
      </c>
      <c r="DD969" s="36">
        <v>61.531509081875058</v>
      </c>
      <c r="DE969" s="36">
        <f ca="1"/>
        <v>70.357237766055889</v>
      </c>
      <c r="DF969" s="36">
        <v>65.482910460091446</v>
      </c>
    </row>
    <row r="970" spans="1:110" x14ac:dyDescent="0.25">
      <c r="A970" s="45">
        <v>59.8</v>
      </c>
      <c r="B970" s="47" t="b">
        <v>1</v>
      </c>
      <c r="U970" s="36"/>
      <c r="V970" s="36"/>
      <c r="W970" s="9"/>
      <c r="X970" s="8"/>
      <c r="Y970" s="8"/>
      <c r="Z970" s="8"/>
      <c r="AA970" s="8"/>
      <c r="AB970" s="8"/>
      <c r="AC970" s="8"/>
      <c r="AD970" s="8"/>
      <c r="AE970" s="8"/>
      <c r="AG970" s="36"/>
      <c r="AH970" s="36"/>
      <c r="AI970" s="9"/>
      <c r="AJ970" s="8"/>
      <c r="AK970" s="8"/>
      <c r="AL970" s="8"/>
      <c r="AM970" s="8"/>
      <c r="AN970" s="8"/>
      <c r="AO970" s="8"/>
      <c r="AP970" s="8"/>
      <c r="AQ970" s="8"/>
      <c r="AS970" s="36"/>
      <c r="AT970" s="36"/>
      <c r="AU970" s="9"/>
      <c r="AV970" s="8"/>
      <c r="AW970" s="8"/>
      <c r="AX970" s="8"/>
      <c r="AY970" s="8"/>
      <c r="AZ970" s="8"/>
      <c r="BA970" s="8"/>
      <c r="BB970" s="8"/>
      <c r="BC970" s="8"/>
      <c r="CW970" s="8">
        <v>0.32974726775956287</v>
      </c>
      <c r="CX970" s="36">
        <v>66.400000000000006</v>
      </c>
      <c r="CY970" s="36">
        <v>65.028609568341224</v>
      </c>
      <c r="CZ970" s="36">
        <v>64.215722476690161</v>
      </c>
      <c r="DA970" s="36">
        <v>27.696924620756601</v>
      </c>
      <c r="DB970" s="36">
        <f ca="1"/>
        <v>72.326992884531165</v>
      </c>
      <c r="DC970" s="36">
        <f ca="1"/>
        <v>65.93383278797009</v>
      </c>
      <c r="DD970" s="36">
        <v>61.544613104046235</v>
      </c>
      <c r="DE970" s="36">
        <f ca="1"/>
        <v>70.364494056013584</v>
      </c>
      <c r="DF970" s="36">
        <v>65.493547671037504</v>
      </c>
    </row>
    <row r="971" spans="1:110" x14ac:dyDescent="0.25">
      <c r="A971" s="45">
        <v>59.3</v>
      </c>
      <c r="B971" s="47" t="b">
        <v>1</v>
      </c>
      <c r="U971" s="36"/>
      <c r="V971" s="36"/>
      <c r="W971" s="9"/>
      <c r="X971" s="8"/>
      <c r="Y971" s="8"/>
      <c r="Z971" s="8"/>
      <c r="AA971" s="8"/>
      <c r="AB971" s="8"/>
      <c r="AC971" s="8"/>
      <c r="AD971" s="8"/>
      <c r="AE971" s="8"/>
      <c r="AG971" s="36"/>
      <c r="AH971" s="36"/>
      <c r="AI971" s="9"/>
      <c r="AJ971" s="8"/>
      <c r="AK971" s="8"/>
      <c r="AL971" s="8"/>
      <c r="AM971" s="8"/>
      <c r="AN971" s="8"/>
      <c r="AO971" s="8"/>
      <c r="AP971" s="8"/>
      <c r="AQ971" s="8"/>
      <c r="AS971" s="36"/>
      <c r="AT971" s="36"/>
      <c r="AU971" s="9"/>
      <c r="AV971" s="8"/>
      <c r="AW971" s="8"/>
      <c r="AX971" s="8"/>
      <c r="AY971" s="8"/>
      <c r="AZ971" s="8"/>
      <c r="BA971" s="8"/>
      <c r="BB971" s="8"/>
      <c r="BC971" s="8"/>
      <c r="CW971" s="8">
        <v>0.33008879781420764</v>
      </c>
      <c r="CX971" s="36">
        <v>66.400000000000006</v>
      </c>
      <c r="CY971" s="36">
        <v>65.03759209671594</v>
      </c>
      <c r="CZ971" s="36">
        <v>64.224629939578875</v>
      </c>
      <c r="DA971" s="36">
        <v>27.732207461323664</v>
      </c>
      <c r="DB971" s="36">
        <f ca="1"/>
        <v>72.337376313472348</v>
      </c>
      <c r="DC971" s="36">
        <f ca="1"/>
        <v>65.941810514692975</v>
      </c>
      <c r="DD971" s="36">
        <v>61.557710341840092</v>
      </c>
      <c r="DE971" s="36">
        <f ca="1"/>
        <v>70.371746521426715</v>
      </c>
      <c r="DF971" s="36">
        <v>65.504179953432484</v>
      </c>
    </row>
    <row r="972" spans="1:110" x14ac:dyDescent="0.25">
      <c r="A972" s="45">
        <v>59</v>
      </c>
      <c r="B972" s="47" t="b">
        <v>1</v>
      </c>
      <c r="U972" s="36"/>
      <c r="V972" s="36"/>
      <c r="W972" s="9"/>
      <c r="X972" s="8"/>
      <c r="Y972" s="8"/>
      <c r="Z972" s="8"/>
      <c r="AA972" s="8"/>
      <c r="AB972" s="8"/>
      <c r="AC972" s="8"/>
      <c r="AD972" s="8"/>
      <c r="AE972" s="8"/>
      <c r="AG972" s="36"/>
      <c r="AH972" s="36"/>
      <c r="AI972" s="9"/>
      <c r="AJ972" s="8"/>
      <c r="AK972" s="8"/>
      <c r="AL972" s="8"/>
      <c r="AM972" s="8"/>
      <c r="AN972" s="8"/>
      <c r="AO972" s="8"/>
      <c r="AP972" s="8"/>
      <c r="AQ972" s="8"/>
      <c r="AS972" s="36"/>
      <c r="AT972" s="36"/>
      <c r="AU972" s="9"/>
      <c r="AV972" s="8"/>
      <c r="AW972" s="8"/>
      <c r="AX972" s="8"/>
      <c r="AY972" s="8"/>
      <c r="AZ972" s="8"/>
      <c r="BA972" s="8"/>
      <c r="BB972" s="8"/>
      <c r="BC972" s="8"/>
      <c r="CW972" s="8">
        <v>0.33043032786885246</v>
      </c>
      <c r="CX972" s="36">
        <v>66.400000000000006</v>
      </c>
      <c r="CY972" s="36">
        <v>65.046570901784591</v>
      </c>
      <c r="CZ972" s="36">
        <v>64.233534945076485</v>
      </c>
      <c r="DA972" s="36">
        <v>27.767508294161054</v>
      </c>
      <c r="DB972" s="36">
        <f ca="1"/>
        <v>72.347753314125129</v>
      </c>
      <c r="DC972" s="36">
        <f ca="1"/>
        <v>65.949785581003525</v>
      </c>
      <c r="DD972" s="36">
        <v>61.570800805783193</v>
      </c>
      <c r="DE972" s="36">
        <f ca="1"/>
        <v>70.378995171377127</v>
      </c>
      <c r="DF972" s="36">
        <v>65.514807318380434</v>
      </c>
    </row>
    <row r="973" spans="1:110" x14ac:dyDescent="0.25">
      <c r="A973" s="45">
        <v>58.7</v>
      </c>
      <c r="B973" s="47" t="b">
        <v>1</v>
      </c>
      <c r="U973" s="36"/>
      <c r="V973" s="36"/>
      <c r="W973" s="9"/>
      <c r="X973" s="8"/>
      <c r="Y973" s="8"/>
      <c r="Z973" s="8"/>
      <c r="AA973" s="8"/>
      <c r="AB973" s="8"/>
      <c r="AC973" s="8"/>
      <c r="AD973" s="8"/>
      <c r="AE973" s="8"/>
      <c r="AG973" s="36"/>
      <c r="AH973" s="36"/>
      <c r="AI973" s="9"/>
      <c r="AJ973" s="8"/>
      <c r="AK973" s="8"/>
      <c r="AL973" s="8"/>
      <c r="AM973" s="8"/>
      <c r="AN973" s="8"/>
      <c r="AO973" s="8"/>
      <c r="AP973" s="8"/>
      <c r="AQ973" s="8"/>
      <c r="AS973" s="36"/>
      <c r="AT973" s="36"/>
      <c r="AU973" s="9"/>
      <c r="AV973" s="8"/>
      <c r="AW973" s="8"/>
      <c r="AX973" s="8"/>
      <c r="AY973" s="8"/>
      <c r="AZ973" s="8"/>
      <c r="BA973" s="8"/>
      <c r="BB973" s="8"/>
      <c r="BC973" s="8"/>
      <c r="CW973" s="8">
        <v>0.33077185792349728</v>
      </c>
      <c r="CX973" s="36">
        <v>66.400000000000006</v>
      </c>
      <c r="CY973" s="36">
        <v>65.055545994606405</v>
      </c>
      <c r="CZ973" s="36">
        <v>64.242437502788889</v>
      </c>
      <c r="DA973" s="36">
        <v>27.802827137628213</v>
      </c>
      <c r="DB973" s="36">
        <f ca="1"/>
        <v>72.358123902087073</v>
      </c>
      <c r="DC973" s="36">
        <f ca="1"/>
        <v>65.957757995941961</v>
      </c>
      <c r="DD973" s="36">
        <v>61.583884506374929</v>
      </c>
      <c r="DE973" s="36">
        <f ca="1"/>
        <v>70.38624001492299</v>
      </c>
      <c r="DF973" s="36">
        <v>65.525429776957424</v>
      </c>
    </row>
    <row r="974" spans="1:110" x14ac:dyDescent="0.25">
      <c r="A974" s="45">
        <v>58.5</v>
      </c>
      <c r="B974" s="47" t="b">
        <v>1</v>
      </c>
      <c r="U974" s="36"/>
      <c r="V974" s="36"/>
      <c r="W974" s="9"/>
      <c r="X974" s="8"/>
      <c r="Y974" s="8"/>
      <c r="Z974" s="8"/>
      <c r="AA974" s="8"/>
      <c r="AB974" s="8"/>
      <c r="AC974" s="8"/>
      <c r="AD974" s="8"/>
      <c r="AE974" s="8"/>
      <c r="AG974" s="36"/>
      <c r="AH974" s="36"/>
      <c r="AI974" s="9"/>
      <c r="AJ974" s="8"/>
      <c r="AK974" s="8"/>
      <c r="AL974" s="8"/>
      <c r="AM974" s="8"/>
      <c r="AN974" s="8"/>
      <c r="AO974" s="8"/>
      <c r="AP974" s="8"/>
      <c r="AQ974" s="8"/>
      <c r="AS974" s="36"/>
      <c r="AT974" s="36"/>
      <c r="AU974" s="9"/>
      <c r="AV974" s="8"/>
      <c r="AW974" s="8"/>
      <c r="AX974" s="8"/>
      <c r="AY974" s="8"/>
      <c r="AZ974" s="8"/>
      <c r="BA974" s="8"/>
      <c r="BB974" s="8"/>
      <c r="BC974" s="8"/>
      <c r="CW974" s="8">
        <v>0.3311133879781421</v>
      </c>
      <c r="CX974" s="36">
        <v>66.400000000000006</v>
      </c>
      <c r="CY974" s="36">
        <v>65.064517386213765</v>
      </c>
      <c r="CZ974" s="36">
        <v>64.251337622301591</v>
      </c>
      <c r="DA974" s="36">
        <v>27.838164010112727</v>
      </c>
      <c r="DB974" s="36">
        <f ca="1"/>
        <v>72.368488092913381</v>
      </c>
      <c r="DC974" s="36">
        <f ca="1"/>
        <v>65.965727768528097</v>
      </c>
      <c r="DD974" s="36">
        <v>61.596961454087598</v>
      </c>
      <c r="DE974" s="36">
        <f ca="1"/>
        <v>70.393481061098626</v>
      </c>
      <c r="DF974" s="36">
        <v>65.536047340211709</v>
      </c>
    </row>
    <row r="975" spans="1:110" x14ac:dyDescent="0.25">
      <c r="A975" s="45">
        <v>58.2</v>
      </c>
      <c r="B975" s="47" t="b">
        <v>1</v>
      </c>
      <c r="U975" s="36"/>
      <c r="V975" s="36"/>
      <c r="W975" s="9"/>
      <c r="X975" s="8"/>
      <c r="Y975" s="8"/>
      <c r="Z975" s="8"/>
      <c r="AA975" s="8"/>
      <c r="AB975" s="8"/>
      <c r="AC975" s="8"/>
      <c r="AD975" s="8"/>
      <c r="AE975" s="8"/>
      <c r="AG975" s="36"/>
      <c r="AH975" s="36"/>
      <c r="AI975" s="9"/>
      <c r="AJ975" s="8"/>
      <c r="AK975" s="8"/>
      <c r="AL975" s="8"/>
      <c r="AM975" s="8"/>
      <c r="AN975" s="8"/>
      <c r="AO975" s="8"/>
      <c r="AP975" s="8"/>
      <c r="AQ975" s="8"/>
      <c r="AS975" s="36"/>
      <c r="AT975" s="36"/>
      <c r="AU975" s="9"/>
      <c r="AV975" s="8"/>
      <c r="AW975" s="8"/>
      <c r="AX975" s="8"/>
      <c r="AY975" s="8"/>
      <c r="AZ975" s="8"/>
      <c r="BA975" s="8"/>
      <c r="BB975" s="8"/>
      <c r="BC975" s="8"/>
      <c r="CW975" s="8">
        <v>0.33145491803278687</v>
      </c>
      <c r="CX975" s="36">
        <v>66.5</v>
      </c>
      <c r="CY975" s="36">
        <v>65.073485087612269</v>
      </c>
      <c r="CZ975" s="36">
        <v>64.260235313179805</v>
      </c>
      <c r="DA975" s="36">
        <v>27.87351893003035</v>
      </c>
      <c r="DB975" s="36">
        <f ca="1"/>
        <v>72.378845902117007</v>
      </c>
      <c r="DC975" s="36">
        <f ca="1"/>
        <v>65.97369490776137</v>
      </c>
      <c r="DD975" s="36">
        <v>61.610031659366477</v>
      </c>
      <c r="DE975" s="36">
        <f ca="1"/>
        <v>70.400718318914826</v>
      </c>
      <c r="DF975" s="36">
        <v>65.546660019163795</v>
      </c>
    </row>
    <row r="976" spans="1:110" x14ac:dyDescent="0.25">
      <c r="A976" s="45">
        <v>57.7</v>
      </c>
      <c r="B976" s="47" t="b">
        <v>1</v>
      </c>
      <c r="U976" s="36"/>
      <c r="V976" s="36"/>
      <c r="W976" s="9"/>
      <c r="X976" s="8"/>
      <c r="Y976" s="8"/>
      <c r="Z976" s="8"/>
      <c r="AA976" s="8"/>
      <c r="AB976" s="8"/>
      <c r="AC976" s="8"/>
      <c r="AD976" s="8"/>
      <c r="AE976" s="8"/>
      <c r="AG976" s="36"/>
      <c r="AH976" s="36"/>
      <c r="AI976" s="9"/>
      <c r="AJ976" s="8"/>
      <c r="AK976" s="8"/>
      <c r="AL976" s="8"/>
      <c r="AM976" s="8"/>
      <c r="AN976" s="8"/>
      <c r="AO976" s="8"/>
      <c r="AP976" s="8"/>
      <c r="AQ976" s="8"/>
      <c r="AS976" s="36"/>
      <c r="AT976" s="36"/>
      <c r="AU976" s="9"/>
      <c r="AV976" s="8"/>
      <c r="AW976" s="8"/>
      <c r="AX976" s="8"/>
      <c r="AY976" s="8"/>
      <c r="AZ976" s="8"/>
      <c r="BA976" s="8"/>
      <c r="BB976" s="8"/>
      <c r="BC976" s="8"/>
      <c r="CW976" s="8">
        <v>0.33179644808743169</v>
      </c>
      <c r="CX976" s="36">
        <v>66.5</v>
      </c>
      <c r="CY976" s="36">
        <v>65.082449109780811</v>
      </c>
      <c r="CZ976" s="36">
        <v>64.269130584968664</v>
      </c>
      <c r="DA976" s="36">
        <v>27.90889191582507</v>
      </c>
      <c r="DB976" s="36">
        <f ca="1"/>
        <v>72.389197345168881</v>
      </c>
      <c r="DC976" s="36">
        <f ca="1"/>
        <v>65.981659422621007</v>
      </c>
      <c r="DD976" s="36">
        <v>61.62309513262997</v>
      </c>
      <c r="DE976" s="36">
        <f ca="1"/>
        <v>70.40795179735882</v>
      </c>
      <c r="DF976" s="36">
        <v>65.557267824806587</v>
      </c>
    </row>
    <row r="977" spans="1:110" x14ac:dyDescent="0.25">
      <c r="A977" s="45">
        <v>57.3</v>
      </c>
      <c r="B977" s="47" t="b">
        <v>1</v>
      </c>
      <c r="U977" s="36"/>
      <c r="V977" s="36"/>
      <c r="W977" s="9"/>
      <c r="X977" s="8"/>
      <c r="Y977" s="8"/>
      <c r="Z977" s="8"/>
      <c r="AA977" s="8"/>
      <c r="AB977" s="8"/>
      <c r="AC977" s="8"/>
      <c r="AD977" s="8"/>
      <c r="AE977" s="8"/>
      <c r="AG977" s="36"/>
      <c r="AH977" s="36"/>
      <c r="AI977" s="9"/>
      <c r="AJ977" s="8"/>
      <c r="AK977" s="8"/>
      <c r="AL977" s="8"/>
      <c r="AM977" s="8"/>
      <c r="AN977" s="8"/>
      <c r="AO977" s="8"/>
      <c r="AP977" s="8"/>
      <c r="AQ977" s="8"/>
      <c r="AS977" s="36"/>
      <c r="AT977" s="36"/>
      <c r="AU977" s="9"/>
      <c r="AV977" s="8"/>
      <c r="AW977" s="8"/>
      <c r="AX977" s="8"/>
      <c r="AY977" s="8"/>
      <c r="AZ977" s="8"/>
      <c r="BA977" s="8"/>
      <c r="BB977" s="8"/>
      <c r="BC977" s="8"/>
      <c r="CW977" s="8">
        <v>0.33213797814207652</v>
      </c>
      <c r="CX977" s="36">
        <v>66.5</v>
      </c>
      <c r="CY977" s="36">
        <v>65.091409463671795</v>
      </c>
      <c r="CZ977" s="36">
        <v>64.278023447193121</v>
      </c>
      <c r="DA977" s="36">
        <v>27.944282985969139</v>
      </c>
      <c r="DB977" s="36">
        <f ca="1"/>
        <v>72.399542437498042</v>
      </c>
      <c r="DC977" s="36">
        <f ca="1"/>
        <v>65.989621322066071</v>
      </c>
      <c r="DD977" s="36">
        <v>61.636151884269665</v>
      </c>
      <c r="DE977" s="36">
        <f ca="1"/>
        <v>70.415181505394457</v>
      </c>
      <c r="DF977" s="36">
        <v>65.567870768105465</v>
      </c>
    </row>
    <row r="978" spans="1:110" x14ac:dyDescent="0.25">
      <c r="A978" s="45">
        <v>57</v>
      </c>
      <c r="B978" s="47" t="b">
        <v>1</v>
      </c>
      <c r="U978" s="36"/>
      <c r="V978" s="36"/>
      <c r="W978" s="9"/>
      <c r="X978" s="8"/>
      <c r="Y978" s="8"/>
      <c r="Z978" s="8"/>
      <c r="AA978" s="8"/>
      <c r="AB978" s="8"/>
      <c r="AC978" s="8"/>
      <c r="AD978" s="8"/>
      <c r="AE978" s="8"/>
      <c r="AG978" s="36"/>
      <c r="AH978" s="36"/>
      <c r="AI978" s="9"/>
      <c r="AJ978" s="8"/>
      <c r="AK978" s="8"/>
      <c r="AL978" s="8"/>
      <c r="AM978" s="8"/>
      <c r="AN978" s="8"/>
      <c r="AO978" s="8"/>
      <c r="AP978" s="8"/>
      <c r="AQ978" s="8"/>
      <c r="AS978" s="36"/>
      <c r="AT978" s="36"/>
      <c r="AU978" s="9"/>
      <c r="AV978" s="8"/>
      <c r="AW978" s="8"/>
      <c r="AX978" s="8"/>
      <c r="AY978" s="8"/>
      <c r="AZ978" s="8"/>
      <c r="BA978" s="8"/>
      <c r="BB978" s="8"/>
      <c r="BC978" s="8"/>
      <c r="CW978" s="8">
        <v>0.33247950819672129</v>
      </c>
      <c r="CX978" s="36">
        <v>66.5</v>
      </c>
      <c r="CY978" s="36">
        <v>65.100366160211166</v>
      </c>
      <c r="CZ978" s="36">
        <v>64.286913909358205</v>
      </c>
      <c r="DA978" s="36">
        <v>27.979692158963168</v>
      </c>
      <c r="DB978" s="36">
        <f ca="1"/>
        <v>72.409881194491845</v>
      </c>
      <c r="DC978" s="36">
        <f ca="1"/>
        <v>65.997580615035531</v>
      </c>
      <c r="DD978" s="36">
        <v>61.649201924650427</v>
      </c>
      <c r="DE978" s="36">
        <f ca="1"/>
        <v>70.422407451962229</v>
      </c>
      <c r="DF978" s="36">
        <v>65.578468859998424</v>
      </c>
    </row>
    <row r="979" spans="1:110" x14ac:dyDescent="0.25">
      <c r="A979" s="45">
        <v>56.6</v>
      </c>
      <c r="B979" s="47" t="b">
        <v>1</v>
      </c>
      <c r="U979" s="36"/>
      <c r="V979" s="36"/>
      <c r="W979" s="9"/>
      <c r="X979" s="8"/>
      <c r="Y979" s="8"/>
      <c r="Z979" s="8"/>
      <c r="AA979" s="8"/>
      <c r="AB979" s="8"/>
      <c r="AC979" s="8"/>
      <c r="AD979" s="8"/>
      <c r="AE979" s="8"/>
      <c r="AG979" s="36"/>
      <c r="AH979" s="36"/>
      <c r="AI979" s="9"/>
      <c r="AJ979" s="8"/>
      <c r="AK979" s="8"/>
      <c r="AL979" s="8"/>
      <c r="AM979" s="8"/>
      <c r="AN979" s="8"/>
      <c r="AO979" s="8"/>
      <c r="AP979" s="8"/>
      <c r="AQ979" s="8"/>
      <c r="AS979" s="36"/>
      <c r="AT979" s="36"/>
      <c r="AU979" s="9"/>
      <c r="AV979" s="8"/>
      <c r="AW979" s="8"/>
      <c r="AX979" s="8"/>
      <c r="AY979" s="8"/>
      <c r="AZ979" s="8"/>
      <c r="BA979" s="8"/>
      <c r="BB979" s="8"/>
      <c r="BC979" s="8"/>
      <c r="CW979" s="8">
        <v>0.33282103825136611</v>
      </c>
      <c r="CX979" s="36">
        <v>66.599999999999994</v>
      </c>
      <c r="CY979" s="36">
        <v>65.10931921029858</v>
      </c>
      <c r="CZ979" s="36">
        <v>64.29580198094898</v>
      </c>
      <c r="DA979" s="36">
        <v>28.01511945333618</v>
      </c>
      <c r="DB979" s="36">
        <f ca="1"/>
        <v>72.420213631496154</v>
      </c>
      <c r="DC979" s="36">
        <f ca="1"/>
        <v>66.005537310448432</v>
      </c>
      <c r="DD979" s="36">
        <v>61.662245264110553</v>
      </c>
      <c r="DE979" s="36">
        <f ca="1"/>
        <v>70.429629645979432</v>
      </c>
      <c r="DF979" s="36">
        <v>65.58906211139616</v>
      </c>
    </row>
    <row r="980" spans="1:110" x14ac:dyDescent="0.25">
      <c r="A980" s="45">
        <v>56.3</v>
      </c>
      <c r="B980" s="47" t="b">
        <v>1</v>
      </c>
      <c r="U980" s="36"/>
      <c r="V980" s="36"/>
      <c r="W980" s="9"/>
      <c r="X980" s="8"/>
      <c r="Y980" s="8"/>
      <c r="Z980" s="8"/>
      <c r="AA980" s="8"/>
      <c r="AB980" s="8"/>
      <c r="AC980" s="8"/>
      <c r="AD980" s="8"/>
      <c r="AE980" s="8"/>
      <c r="AG980" s="36"/>
      <c r="AH980" s="36"/>
      <c r="AI980" s="9"/>
      <c r="AJ980" s="8"/>
      <c r="AK980" s="8"/>
      <c r="AL980" s="8"/>
      <c r="AM980" s="8"/>
      <c r="AN980" s="8"/>
      <c r="AO980" s="8"/>
      <c r="AP980" s="8"/>
      <c r="AQ980" s="8"/>
      <c r="AS980" s="36"/>
      <c r="AT980" s="36"/>
      <c r="AU980" s="9"/>
      <c r="AV980" s="8"/>
      <c r="AW980" s="8"/>
      <c r="AX980" s="8"/>
      <c r="AY980" s="8"/>
      <c r="AZ980" s="8"/>
      <c r="BA980" s="8"/>
      <c r="BB980" s="8"/>
      <c r="BC980" s="8"/>
      <c r="CW980" s="8">
        <v>0.33316256830601093</v>
      </c>
      <c r="CX980" s="36">
        <v>66.599999999999994</v>
      </c>
      <c r="CY980" s="36">
        <v>65.118268624807484</v>
      </c>
      <c r="CZ980" s="36">
        <v>64.304687671430699</v>
      </c>
      <c r="DA980" s="36">
        <v>28.05056488764566</v>
      </c>
      <c r="DB980" s="36">
        <f ca="1"/>
        <v>72.43053976381546</v>
      </c>
      <c r="DC980" s="36">
        <f ca="1"/>
        <v>66.013491417203937</v>
      </c>
      <c r="DD980" s="36">
        <v>61.675281912961793</v>
      </c>
      <c r="DE980" s="36">
        <f ca="1"/>
        <v>70.436848096340171</v>
      </c>
      <c r="DF980" s="36">
        <v>65.599650533182199</v>
      </c>
    </row>
    <row r="981" spans="1:110" x14ac:dyDescent="0.25">
      <c r="A981" s="45">
        <v>55.9</v>
      </c>
      <c r="B981" s="47" t="b">
        <v>1</v>
      </c>
      <c r="U981" s="36"/>
      <c r="V981" s="36"/>
      <c r="W981" s="9"/>
      <c r="X981" s="8"/>
      <c r="Y981" s="8"/>
      <c r="Z981" s="8"/>
      <c r="AA981" s="8"/>
      <c r="AB981" s="8"/>
      <c r="AC981" s="8"/>
      <c r="AD981" s="8"/>
      <c r="AE981" s="8"/>
      <c r="AG981" s="36"/>
      <c r="AH981" s="36"/>
      <c r="AI981" s="9"/>
      <c r="AJ981" s="8"/>
      <c r="AK981" s="8"/>
      <c r="AL981" s="8"/>
      <c r="AM981" s="8"/>
      <c r="AN981" s="8"/>
      <c r="AO981" s="8"/>
      <c r="AP981" s="8"/>
      <c r="AQ981" s="8"/>
      <c r="AS981" s="36"/>
      <c r="AT981" s="36"/>
      <c r="AU981" s="9"/>
      <c r="AV981" s="8"/>
      <c r="AW981" s="8"/>
      <c r="AX981" s="8"/>
      <c r="AY981" s="8"/>
      <c r="AZ981" s="8"/>
      <c r="BA981" s="8"/>
      <c r="BB981" s="8"/>
      <c r="BC981" s="8"/>
      <c r="CW981" s="8">
        <v>0.33350409836065575</v>
      </c>
      <c r="CX981" s="36">
        <v>66.599999999999994</v>
      </c>
      <c r="CY981" s="36">
        <v>65.127214414585254</v>
      </c>
      <c r="CZ981" s="36">
        <v>64.313570990249076</v>
      </c>
      <c r="DA981" s="36">
        <v>28.086028480477623</v>
      </c>
      <c r="DB981" s="36">
        <f ca="1"/>
        <v>72.440859606713104</v>
      </c>
      <c r="DC981" s="36">
        <f ca="1"/>
        <v>66.021442944181359</v>
      </c>
      <c r="DD981" s="36">
        <v>61.688311881489469</v>
      </c>
      <c r="DE981" s="36">
        <f ca="1"/>
        <v>70.4440628119156</v>
      </c>
      <c r="DF981" s="36">
        <v>65.610234136213023</v>
      </c>
    </row>
    <row r="982" spans="1:110" x14ac:dyDescent="0.25">
      <c r="A982" s="45">
        <v>74.400000000000006</v>
      </c>
      <c r="B982" s="47" t="b">
        <v>1</v>
      </c>
      <c r="U982" s="36"/>
      <c r="V982" s="36"/>
      <c r="W982" s="9"/>
      <c r="X982" s="8"/>
      <c r="Y982" s="8"/>
      <c r="Z982" s="8"/>
      <c r="AA982" s="8"/>
      <c r="AB982" s="8"/>
      <c r="AC982" s="8"/>
      <c r="AD982" s="8"/>
      <c r="AE982" s="8"/>
      <c r="AG982" s="36"/>
      <c r="AH982" s="36"/>
      <c r="AI982" s="9"/>
      <c r="AJ982" s="8"/>
      <c r="AK982" s="8"/>
      <c r="AL982" s="8"/>
      <c r="AM982" s="8"/>
      <c r="AN982" s="8"/>
      <c r="AO982" s="8"/>
      <c r="AP982" s="8"/>
      <c r="AQ982" s="8"/>
      <c r="AS982" s="36"/>
      <c r="AT982" s="36"/>
      <c r="AU982" s="9"/>
      <c r="AV982" s="8"/>
      <c r="AW982" s="8"/>
      <c r="AX982" s="8"/>
      <c r="AY982" s="8"/>
      <c r="AZ982" s="8"/>
      <c r="BA982" s="8"/>
      <c r="BB982" s="8"/>
      <c r="BC982" s="8"/>
      <c r="CW982" s="8">
        <v>0.33384562841530052</v>
      </c>
      <c r="CX982" s="36">
        <v>66.599999999999994</v>
      </c>
      <c r="CY982" s="36">
        <v>65.136156590453297</v>
      </c>
      <c r="CZ982" s="36">
        <v>64.322451946829872</v>
      </c>
      <c r="DA982" s="36">
        <v>28.121510250446619</v>
      </c>
      <c r="DB982" s="36">
        <f ca="1"/>
        <v>72.451173175411398</v>
      </c>
      <c r="DC982" s="36">
        <f ca="1"/>
        <v>66.02939190024037</v>
      </c>
      <c r="DD982" s="36">
        <v>61.701335179952594</v>
      </c>
      <c r="DE982" s="36">
        <f ca="1"/>
        <v>70.451273801553867</v>
      </c>
      <c r="DF982" s="36">
        <v>65.620812931318085</v>
      </c>
    </row>
    <row r="983" spans="1:110" x14ac:dyDescent="0.25">
      <c r="A983" s="45">
        <v>74.5</v>
      </c>
      <c r="B983" s="47" t="b">
        <v>1</v>
      </c>
      <c r="U983" s="36"/>
      <c r="V983" s="36"/>
      <c r="W983" s="9"/>
      <c r="X983" s="8"/>
      <c r="Y983" s="8"/>
      <c r="Z983" s="8"/>
      <c r="AA983" s="8"/>
      <c r="AB983" s="8"/>
      <c r="AC983" s="8"/>
      <c r="AD983" s="8"/>
      <c r="AE983" s="8"/>
      <c r="AG983" s="36"/>
      <c r="AH983" s="36"/>
      <c r="AI983" s="9"/>
      <c r="AJ983" s="8"/>
      <c r="AK983" s="8"/>
      <c r="AL983" s="8"/>
      <c r="AM983" s="8"/>
      <c r="AN983" s="8"/>
      <c r="AO983" s="8"/>
      <c r="AP983" s="8"/>
      <c r="AQ983" s="8"/>
      <c r="AS983" s="36"/>
      <c r="AT983" s="36"/>
      <c r="AU983" s="9"/>
      <c r="AV983" s="8"/>
      <c r="AW983" s="8"/>
      <c r="AX983" s="8"/>
      <c r="AY983" s="8"/>
      <c r="AZ983" s="8"/>
      <c r="BA983" s="8"/>
      <c r="BB983" s="8"/>
      <c r="BC983" s="8"/>
      <c r="CW983" s="8">
        <v>0.33418715846994534</v>
      </c>
      <c r="CX983" s="36">
        <v>66.599999999999994</v>
      </c>
      <c r="CY983" s="36">
        <v>65.145095163207188</v>
      </c>
      <c r="CZ983" s="36">
        <v>64.331330550579679</v>
      </c>
      <c r="DA983" s="36">
        <v>28.157010216195903</v>
      </c>
      <c r="DB983" s="36">
        <f ca="1"/>
        <v>72.461480485091869</v>
      </c>
      <c r="DC983" s="36">
        <f ca="1"/>
        <v>66.037338294220987</v>
      </c>
      <c r="DD983" s="36">
        <v>61.714351818583957</v>
      </c>
      <c r="DE983" s="36">
        <f ca="1"/>
        <v>70.458481074080311</v>
      </c>
      <c r="DF983" s="36">
        <v>65.631386929300078</v>
      </c>
    </row>
    <row r="984" spans="1:110" x14ac:dyDescent="0.25">
      <c r="A984" s="45">
        <v>74.5</v>
      </c>
      <c r="B984" s="47" t="b">
        <v>1</v>
      </c>
      <c r="U984" s="36"/>
      <c r="V984" s="36"/>
      <c r="W984" s="9"/>
      <c r="X984" s="8"/>
      <c r="Y984" s="8"/>
      <c r="Z984" s="8"/>
      <c r="AA984" s="8"/>
      <c r="AB984" s="8"/>
      <c r="AC984" s="8"/>
      <c r="AD984" s="8"/>
      <c r="AE984" s="8"/>
      <c r="AG984" s="36"/>
      <c r="AH984" s="36"/>
      <c r="AI984" s="9"/>
      <c r="AJ984" s="8"/>
      <c r="AK984" s="8"/>
      <c r="AL984" s="8"/>
      <c r="AM984" s="8"/>
      <c r="AN984" s="8"/>
      <c r="AO984" s="8"/>
      <c r="AP984" s="8"/>
      <c r="AQ984" s="8"/>
      <c r="AS984" s="36"/>
      <c r="AT984" s="36"/>
      <c r="AU984" s="9"/>
      <c r="AV984" s="8"/>
      <c r="AW984" s="8"/>
      <c r="AX984" s="8"/>
      <c r="AY984" s="8"/>
      <c r="AZ984" s="8"/>
      <c r="BA984" s="8"/>
      <c r="BB984" s="8"/>
      <c r="BC984" s="8"/>
      <c r="CW984" s="8">
        <v>0.33452868852459017</v>
      </c>
      <c r="CX984" s="36">
        <v>66.599999999999994</v>
      </c>
      <c r="CY984" s="36">
        <v>65.154030143616723</v>
      </c>
      <c r="CZ984" s="36">
        <v>64.340206810885462</v>
      </c>
      <c r="DA984" s="36">
        <v>28.192528396397353</v>
      </c>
      <c r="DB984" s="36">
        <f ca="1"/>
        <v>72.471781550895372</v>
      </c>
      <c r="DC984" s="36">
        <f ca="1"/>
        <v>66.045282134943733</v>
      </c>
      <c r="DD984" s="36">
        <v>61.727361807590199</v>
      </c>
      <c r="DE984" s="36">
        <f ca="1"/>
        <v>70.465684638297489</v>
      </c>
      <c r="DF984" s="36">
        <v>65.64195614093488</v>
      </c>
    </row>
    <row r="985" spans="1:110" x14ac:dyDescent="0.25">
      <c r="A985" s="45">
        <v>74.2</v>
      </c>
      <c r="B985" s="47" t="b">
        <v>1</v>
      </c>
      <c r="U985" s="36"/>
      <c r="V985" s="36"/>
      <c r="W985" s="9"/>
      <c r="X985" s="8"/>
      <c r="Y985" s="8"/>
      <c r="Z985" s="8"/>
      <c r="AA985" s="8"/>
      <c r="AB985" s="8"/>
      <c r="AC985" s="8"/>
      <c r="AD985" s="8"/>
      <c r="AE985" s="8"/>
      <c r="AG985" s="36"/>
      <c r="AH985" s="36"/>
      <c r="AI985" s="9"/>
      <c r="AJ985" s="8"/>
      <c r="AK985" s="8"/>
      <c r="AL985" s="8"/>
      <c r="AM985" s="8"/>
      <c r="AN985" s="8"/>
      <c r="AO985" s="8"/>
      <c r="AP985" s="8"/>
      <c r="AQ985" s="8"/>
      <c r="AS985" s="36"/>
      <c r="AT985" s="36"/>
      <c r="AU985" s="9"/>
      <c r="AV985" s="8"/>
      <c r="AW985" s="8"/>
      <c r="AX985" s="8"/>
      <c r="AY985" s="8"/>
      <c r="AZ985" s="8"/>
      <c r="BA985" s="8"/>
      <c r="BB985" s="8"/>
      <c r="BC985" s="8"/>
      <c r="CW985" s="8">
        <v>0.33487021857923499</v>
      </c>
      <c r="CX985" s="36">
        <v>66.599999999999994</v>
      </c>
      <c r="CY985" s="36">
        <v>65.162961542426103</v>
      </c>
      <c r="CZ985" s="36">
        <v>64.349080737114775</v>
      </c>
      <c r="DA985" s="36">
        <v>28.228064809751661</v>
      </c>
      <c r="DB985" s="36">
        <f ca="1"/>
        <v>72.482076387922248</v>
      </c>
      <c r="DC985" s="36">
        <f ca="1"/>
        <v>66.053223431209702</v>
      </c>
      <c r="DD985" s="36">
        <v>61.740365157151913</v>
      </c>
      <c r="DE985" s="36">
        <f ca="1"/>
        <v>70.472884502985323</v>
      </c>
      <c r="DF985" s="36">
        <v>65.652520576971767</v>
      </c>
    </row>
    <row r="986" spans="1:110" x14ac:dyDescent="0.25">
      <c r="A986" s="45">
        <v>73.900000000000006</v>
      </c>
      <c r="B986" s="47" t="b">
        <v>1</v>
      </c>
      <c r="U986" s="36"/>
      <c r="V986" s="36"/>
      <c r="W986" s="9"/>
      <c r="X986" s="8"/>
      <c r="Y986" s="8"/>
      <c r="Z986" s="8"/>
      <c r="AA986" s="8"/>
      <c r="AB986" s="8"/>
      <c r="AC986" s="8"/>
      <c r="AD986" s="8"/>
      <c r="AE986" s="8"/>
      <c r="AG986" s="36"/>
      <c r="AH986" s="36"/>
      <c r="AI986" s="9"/>
      <c r="AJ986" s="8"/>
      <c r="AK986" s="8"/>
      <c r="AL986" s="8"/>
      <c r="AM986" s="8"/>
      <c r="AN986" s="8"/>
      <c r="AO986" s="8"/>
      <c r="AP986" s="8"/>
      <c r="AQ986" s="8"/>
      <c r="AS986" s="36"/>
      <c r="AT986" s="36"/>
      <c r="AU986" s="9"/>
      <c r="AV986" s="8"/>
      <c r="AW986" s="8"/>
      <c r="AX986" s="8"/>
      <c r="AY986" s="8"/>
      <c r="AZ986" s="8"/>
      <c r="BA986" s="8"/>
      <c r="BB986" s="8"/>
      <c r="BC986" s="8"/>
      <c r="CW986" s="8">
        <v>0.33521174863387976</v>
      </c>
      <c r="CX986" s="36">
        <v>66.599999999999994</v>
      </c>
      <c r="CY986" s="36">
        <v>65.171889370354023</v>
      </c>
      <c r="CZ986" s="36">
        <v>64.357952338616087</v>
      </c>
      <c r="DA986" s="36">
        <v>28.263619474988307</v>
      </c>
      <c r="DB986" s="36">
        <f ca="1"/>
        <v>72.492365011232565</v>
      </c>
      <c r="DC986" s="36">
        <f ca="1"/>
        <v>66.061162191800605</v>
      </c>
      <c r="DD986" s="36">
        <v>61.753361877423757</v>
      </c>
      <c r="DE986" s="36">
        <f ca="1"/>
        <v>70.480080676901153</v>
      </c>
      <c r="DF986" s="36">
        <v>65.663080248133468</v>
      </c>
    </row>
    <row r="987" spans="1:110" x14ac:dyDescent="0.25">
      <c r="A987" s="45">
        <v>73.8</v>
      </c>
      <c r="B987" s="47" t="b">
        <v>1</v>
      </c>
      <c r="U987" s="36"/>
      <c r="V987" s="36"/>
      <c r="W987" s="9"/>
      <c r="X987" s="8"/>
      <c r="Y987" s="8"/>
      <c r="Z987" s="8"/>
      <c r="AA987" s="8"/>
      <c r="AB987" s="8"/>
      <c r="AC987" s="8"/>
      <c r="AD987" s="8"/>
      <c r="AE987" s="8"/>
      <c r="AG987" s="36"/>
      <c r="AH987" s="36"/>
      <c r="AI987" s="9"/>
      <c r="AJ987" s="8"/>
      <c r="AK987" s="8"/>
      <c r="AL987" s="8"/>
      <c r="AM987" s="8"/>
      <c r="AN987" s="8"/>
      <c r="AO987" s="8"/>
      <c r="AP987" s="8"/>
      <c r="AQ987" s="8"/>
      <c r="AS987" s="36"/>
      <c r="AT987" s="36"/>
      <c r="AU987" s="9"/>
      <c r="AV987" s="8"/>
      <c r="AW987" s="8"/>
      <c r="AX987" s="8"/>
      <c r="AY987" s="8"/>
      <c r="AZ987" s="8"/>
      <c r="BA987" s="8"/>
      <c r="BB987" s="8"/>
      <c r="BC987" s="8"/>
      <c r="CW987" s="8">
        <v>0.33555327868852458</v>
      </c>
      <c r="CX987" s="36">
        <v>66.599999999999994</v>
      </c>
      <c r="CY987" s="36">
        <v>65.180813638093767</v>
      </c>
      <c r="CZ987" s="36">
        <v>64.366821624718597</v>
      </c>
      <c r="DA987" s="36">
        <v>28.299192410865668</v>
      </c>
      <c r="DB987" s="36">
        <f ca="1"/>
        <v>72.502647435846228</v>
      </c>
      <c r="DC987" s="36">
        <f ca="1"/>
        <v>66.069098425478899</v>
      </c>
      <c r="DD987" s="36">
        <v>61.766351978534495</v>
      </c>
      <c r="DE987" s="36">
        <f ca="1"/>
        <v>70.487273168779851</v>
      </c>
      <c r="DF987" s="36">
        <v>65.673635165116281</v>
      </c>
    </row>
    <row r="988" spans="1:110" x14ac:dyDescent="0.25">
      <c r="A988" s="45">
        <v>73.2</v>
      </c>
      <c r="B988" s="47" t="b">
        <v>1</v>
      </c>
      <c r="U988" s="36"/>
      <c r="V988" s="36"/>
      <c r="W988" s="9"/>
      <c r="X988" s="8"/>
      <c r="Y988" s="8"/>
      <c r="Z988" s="8"/>
      <c r="AA988" s="8"/>
      <c r="AB988" s="8"/>
      <c r="AC988" s="8"/>
      <c r="AD988" s="8"/>
      <c r="AE988" s="8"/>
      <c r="AG988" s="36"/>
      <c r="AH988" s="36"/>
      <c r="AI988" s="9"/>
      <c r="AJ988" s="8"/>
      <c r="AK988" s="8"/>
      <c r="AL988" s="8"/>
      <c r="AM988" s="8"/>
      <c r="AN988" s="8"/>
      <c r="AO988" s="8"/>
      <c r="AP988" s="8"/>
      <c r="AQ988" s="8"/>
      <c r="AS988" s="36"/>
      <c r="AT988" s="36"/>
      <c r="AU988" s="9"/>
      <c r="AV988" s="8"/>
      <c r="AW988" s="8"/>
      <c r="AX988" s="8"/>
      <c r="AY988" s="8"/>
      <c r="AZ988" s="8"/>
      <c r="BA988" s="8"/>
      <c r="BB988" s="8"/>
      <c r="BC988" s="8"/>
      <c r="CW988" s="8">
        <v>0.3358948087431694</v>
      </c>
      <c r="CX988" s="36">
        <v>66.599999999999994</v>
      </c>
      <c r="CY988" s="36">
        <v>65.189734356313309</v>
      </c>
      <c r="CZ988" s="36">
        <v>64.37568860473246</v>
      </c>
      <c r="DA988" s="36">
        <v>28.334783636171014</v>
      </c>
      <c r="DB988" s="36">
        <f ca="1"/>
        <v>72.512923676743156</v>
      </c>
      <c r="DC988" s="36">
        <f ca="1"/>
        <v>66.077032140987896</v>
      </c>
      <c r="DD988" s="36">
        <v>61.779335470587171</v>
      </c>
      <c r="DE988" s="36">
        <f ca="1"/>
        <v>70.494461987333935</v>
      </c>
      <c r="DF988" s="36">
        <v>65.684185338590211</v>
      </c>
    </row>
    <row r="989" spans="1:110" x14ac:dyDescent="0.25">
      <c r="A989" s="45">
        <v>73.900000000000006</v>
      </c>
      <c r="B989" s="47" t="b">
        <v>1</v>
      </c>
      <c r="U989" s="36"/>
      <c r="V989" s="36"/>
      <c r="W989" s="9"/>
      <c r="X989" s="8"/>
      <c r="Y989" s="8"/>
      <c r="Z989" s="8"/>
      <c r="AA989" s="8"/>
      <c r="AB989" s="8"/>
      <c r="AC989" s="8"/>
      <c r="AD989" s="8"/>
      <c r="AE989" s="8"/>
      <c r="AG989" s="36"/>
      <c r="AH989" s="36"/>
      <c r="AI989" s="9"/>
      <c r="AJ989" s="8"/>
      <c r="AK989" s="8"/>
      <c r="AL989" s="8"/>
      <c r="AM989" s="8"/>
      <c r="AN989" s="8"/>
      <c r="AO989" s="8"/>
      <c r="AP989" s="8"/>
      <c r="AQ989" s="8"/>
      <c r="AS989" s="36"/>
      <c r="AT989" s="36"/>
      <c r="AU989" s="9"/>
      <c r="AV989" s="8"/>
      <c r="AW989" s="8"/>
      <c r="AX989" s="8"/>
      <c r="AY989" s="8"/>
      <c r="AZ989" s="8"/>
      <c r="BA989" s="8"/>
      <c r="BB989" s="8"/>
      <c r="BC989" s="8"/>
      <c r="CW989" s="8">
        <v>0.33623633879781423</v>
      </c>
      <c r="CX989" s="36">
        <v>66.7</v>
      </c>
      <c r="CY989" s="36">
        <v>65.1986515356555</v>
      </c>
      <c r="CZ989" s="36">
        <v>64.384553287948819</v>
      </c>
      <c r="DA989" s="36">
        <v>28.370393169720632</v>
      </c>
      <c r="DB989" s="36">
        <f ca="1"/>
        <v>72.523193748863449</v>
      </c>
      <c r="DC989" s="36">
        <f ca="1"/>
        <v>66.084963347051783</v>
      </c>
      <c r="DD989" s="36">
        <v>61.792312363659136</v>
      </c>
      <c r="DE989" s="36">
        <f ca="1"/>
        <v>70.501647141253571</v>
      </c>
      <c r="DF989" s="36">
        <v>65.694730779199034</v>
      </c>
    </row>
    <row r="990" spans="1:110" x14ac:dyDescent="0.25">
      <c r="A990" s="45">
        <v>74.400000000000006</v>
      </c>
      <c r="B990" s="47" t="b">
        <v>1</v>
      </c>
      <c r="U990" s="36"/>
      <c r="V990" s="36"/>
      <c r="W990" s="9"/>
      <c r="X990" s="8"/>
      <c r="Y990" s="8"/>
      <c r="Z990" s="8"/>
      <c r="AA990" s="8"/>
      <c r="AB990" s="8"/>
      <c r="AC990" s="8"/>
      <c r="AD990" s="8"/>
      <c r="AE990" s="8"/>
      <c r="AG990" s="36"/>
      <c r="AH990" s="36"/>
      <c r="AI990" s="9"/>
      <c r="AJ990" s="8"/>
      <c r="AK990" s="8"/>
      <c r="AL990" s="8"/>
      <c r="AM990" s="8"/>
      <c r="AN990" s="8"/>
      <c r="AO990" s="8"/>
      <c r="AP990" s="8"/>
      <c r="AQ990" s="8"/>
      <c r="AS990" s="36"/>
      <c r="AT990" s="36"/>
      <c r="AU990" s="9"/>
      <c r="AV990" s="8"/>
      <c r="AW990" s="8"/>
      <c r="AX990" s="8"/>
      <c r="AY990" s="8"/>
      <c r="AZ990" s="8"/>
      <c r="BA990" s="8"/>
      <c r="BB990" s="8"/>
      <c r="BC990" s="8"/>
      <c r="CW990" s="8">
        <v>0.33657786885245899</v>
      </c>
      <c r="CX990" s="36">
        <v>66.7</v>
      </c>
      <c r="CY990" s="36">
        <v>65.207565186738051</v>
      </c>
      <c r="CZ990" s="36">
        <v>64.393415683639972</v>
      </c>
      <c r="DA990" s="36">
        <v>28.406021030359863</v>
      </c>
      <c r="DB990" s="36">
        <f ca="1"/>
        <v>72.533457667107569</v>
      </c>
      <c r="DC990" s="36">
        <f ca="1"/>
        <v>66.092892052375802</v>
      </c>
      <c r="DD990" s="36">
        <v>61.805282667802132</v>
      </c>
      <c r="DE990" s="36">
        <f ca="1"/>
        <v>70.508828639206783</v>
      </c>
      <c r="DF990" s="36">
        <v>65.705271497560403</v>
      </c>
    </row>
    <row r="991" spans="1:110" x14ac:dyDescent="0.25">
      <c r="A991" s="45">
        <v>73.900000000000006</v>
      </c>
      <c r="B991" s="47" t="b">
        <v>1</v>
      </c>
      <c r="U991" s="36"/>
      <c r="V991" s="36"/>
      <c r="W991" s="9"/>
      <c r="X991" s="8"/>
      <c r="Y991" s="8"/>
      <c r="Z991" s="8"/>
      <c r="AA991" s="8"/>
      <c r="AB991" s="8"/>
      <c r="AC991" s="8"/>
      <c r="AD991" s="8"/>
      <c r="AE991" s="8"/>
      <c r="AG991" s="36"/>
      <c r="AH991" s="36"/>
      <c r="AI991" s="9"/>
      <c r="AJ991" s="8"/>
      <c r="AK991" s="8"/>
      <c r="AL991" s="8"/>
      <c r="AM991" s="8"/>
      <c r="AN991" s="8"/>
      <c r="AO991" s="8"/>
      <c r="AP991" s="8"/>
      <c r="AQ991" s="8"/>
      <c r="AS991" s="36"/>
      <c r="AT991" s="36"/>
      <c r="AU991" s="9"/>
      <c r="AV991" s="8"/>
      <c r="AW991" s="8"/>
      <c r="AX991" s="8"/>
      <c r="AY991" s="8"/>
      <c r="AZ991" s="8"/>
      <c r="BA991" s="8"/>
      <c r="BB991" s="8"/>
      <c r="BC991" s="8"/>
      <c r="CW991" s="8">
        <v>0.33691939890710382</v>
      </c>
      <c r="CX991" s="36">
        <v>66.7</v>
      </c>
      <c r="CY991" s="36">
        <v>65.216475320153776</v>
      </c>
      <c r="CZ991" s="36">
        <v>64.402275801059275</v>
      </c>
      <c r="DA991" s="36">
        <v>28.441667236963156</v>
      </c>
      <c r="DB991" s="36">
        <f ca="1"/>
        <v>72.543715446336464</v>
      </c>
      <c r="DC991" s="36">
        <f ca="1"/>
        <v>66.100818265646197</v>
      </c>
      <c r="DD991" s="36">
        <v>61.818246393042443</v>
      </c>
      <c r="DE991" s="36">
        <f ca="1"/>
        <v>70.516006489839455</v>
      </c>
      <c r="DF991" s="36">
        <v>65.715807504265982</v>
      </c>
    </row>
    <row r="992" spans="1:110" x14ac:dyDescent="0.25">
      <c r="A992" s="45">
        <v>73.900000000000006</v>
      </c>
      <c r="B992" s="47" t="b">
        <v>1</v>
      </c>
      <c r="U992" s="36"/>
      <c r="V992" s="36"/>
      <c r="W992" s="9"/>
      <c r="X992" s="8"/>
      <c r="Y992" s="8"/>
      <c r="Z992" s="8"/>
      <c r="AA992" s="8"/>
      <c r="AB992" s="8"/>
      <c r="AC992" s="8"/>
      <c r="AD992" s="8"/>
      <c r="AE992" s="8"/>
      <c r="AG992" s="36"/>
      <c r="AH992" s="36"/>
      <c r="AI992" s="9"/>
      <c r="AJ992" s="8"/>
      <c r="AK992" s="8"/>
      <c r="AL992" s="8"/>
      <c r="AM992" s="8"/>
      <c r="AN992" s="8"/>
      <c r="AO992" s="8"/>
      <c r="AP992" s="8"/>
      <c r="AQ992" s="8"/>
      <c r="AS992" s="36"/>
      <c r="AT992" s="36"/>
      <c r="AU992" s="9"/>
      <c r="AV992" s="8"/>
      <c r="AW992" s="8"/>
      <c r="AX992" s="8"/>
      <c r="AY992" s="8"/>
      <c r="AZ992" s="8"/>
      <c r="BA992" s="8"/>
      <c r="BB992" s="8"/>
      <c r="BC992" s="8"/>
      <c r="CW992" s="8">
        <v>0.33726092896174864</v>
      </c>
      <c r="CX992" s="36">
        <v>66.7</v>
      </c>
      <c r="CY992" s="36">
        <v>65.225381946470605</v>
      </c>
      <c r="CZ992" s="36">
        <v>64.411133649441553</v>
      </c>
      <c r="DA992" s="36">
        <v>28.477331808434148</v>
      </c>
      <c r="DB992" s="36">
        <f ca="1"/>
        <v>72.553967101371811</v>
      </c>
      <c r="DC992" s="36">
        <f ca="1"/>
        <v>66.10874199553048</v>
      </c>
      <c r="DD992" s="36">
        <v>61.831203549380938</v>
      </c>
      <c r="DE992" s="36">
        <f ca="1"/>
        <v>70.523180701775502</v>
      </c>
      <c r="DF992" s="36">
        <v>65.726338809881526</v>
      </c>
    </row>
    <row r="993" spans="1:110" x14ac:dyDescent="0.25">
      <c r="A993" s="45">
        <v>72.3</v>
      </c>
      <c r="B993" s="47" t="b">
        <v>1</v>
      </c>
      <c r="U993" s="36"/>
      <c r="V993" s="36"/>
      <c r="W993" s="9"/>
      <c r="X993" s="8"/>
      <c r="Y993" s="8"/>
      <c r="Z993" s="8"/>
      <c r="AA993" s="8"/>
      <c r="AB993" s="8"/>
      <c r="AC993" s="8"/>
      <c r="AD993" s="8"/>
      <c r="AE993" s="8"/>
      <c r="AG993" s="36"/>
      <c r="AH993" s="36"/>
      <c r="AI993" s="9"/>
      <c r="AJ993" s="8"/>
      <c r="AK993" s="8"/>
      <c r="AL993" s="8"/>
      <c r="AM993" s="8"/>
      <c r="AN993" s="8"/>
      <c r="AO993" s="8"/>
      <c r="AP993" s="8"/>
      <c r="AQ993" s="8"/>
      <c r="AS993" s="36"/>
      <c r="AT993" s="36"/>
      <c r="AU993" s="9"/>
      <c r="AV993" s="8"/>
      <c r="AW993" s="8"/>
      <c r="AX993" s="8"/>
      <c r="AY993" s="8"/>
      <c r="AZ993" s="8"/>
      <c r="BA993" s="8"/>
      <c r="BB993" s="8"/>
      <c r="BC993" s="8"/>
      <c r="CW993" s="8">
        <v>0.33760245901639346</v>
      </c>
      <c r="CX993" s="36">
        <v>66.7</v>
      </c>
      <c r="CY993" s="36">
        <v>65.234285076231757</v>
      </c>
      <c r="CZ993" s="36">
        <v>64.419989238002884</v>
      </c>
      <c r="DA993" s="36">
        <v>28.513014763705684</v>
      </c>
      <c r="DB993" s="36">
        <f ca="1"/>
        <v>72.564212646996083</v>
      </c>
      <c r="DC993" s="36">
        <f ca="1"/>
        <v>66.116663250677334</v>
      </c>
      <c r="DD993" s="36">
        <v>61.844154146793173</v>
      </c>
      <c r="DE993" s="36">
        <f ca="1"/>
        <v>70.530351283616838</v>
      </c>
      <c r="DF993" s="36">
        <v>65.736865424946998</v>
      </c>
    </row>
    <row r="994" spans="1:110" x14ac:dyDescent="0.25">
      <c r="A994" s="45">
        <v>72.7</v>
      </c>
      <c r="B994" s="47" t="b">
        <v>1</v>
      </c>
      <c r="U994" s="36"/>
      <c r="V994" s="36"/>
      <c r="W994" s="9"/>
      <c r="X994" s="8"/>
      <c r="Y994" s="8"/>
      <c r="Z994" s="8"/>
      <c r="AA994" s="8"/>
      <c r="AB994" s="8"/>
      <c r="AC994" s="8"/>
      <c r="AD994" s="8"/>
      <c r="AE994" s="8"/>
      <c r="AG994" s="36"/>
      <c r="AH994" s="36"/>
      <c r="AI994" s="9"/>
      <c r="AJ994" s="8"/>
      <c r="AK994" s="8"/>
      <c r="AL994" s="8"/>
      <c r="AM994" s="8"/>
      <c r="AN994" s="8"/>
      <c r="AO994" s="8"/>
      <c r="AP994" s="8"/>
      <c r="AQ994" s="8"/>
      <c r="AS994" s="36"/>
      <c r="AT994" s="36"/>
      <c r="AU994" s="9"/>
      <c r="AV994" s="8"/>
      <c r="AW994" s="8"/>
      <c r="AX994" s="8"/>
      <c r="AY994" s="8"/>
      <c r="AZ994" s="8"/>
      <c r="BA994" s="8"/>
      <c r="BB994" s="8"/>
      <c r="BC994" s="8"/>
      <c r="CW994" s="8">
        <v>0.33794398907103823</v>
      </c>
      <c r="CX994" s="36">
        <v>66.8</v>
      </c>
      <c r="CY994" s="36">
        <v>65.243184719955764</v>
      </c>
      <c r="CZ994" s="36">
        <v>64.428842575940749</v>
      </c>
      <c r="DA994" s="36">
        <v>28.548716121739893</v>
      </c>
      <c r="DB994" s="36">
        <f ca="1"/>
        <v>72.574452097952786</v>
      </c>
      <c r="DC994" s="36">
        <f ca="1"/>
        <v>66.124582039716827</v>
      </c>
      <c r="DD994" s="36">
        <v>61.857098195229483</v>
      </c>
      <c r="DE994" s="36">
        <f ca="1"/>
        <v>70.537518243943609</v>
      </c>
      <c r="DF994" s="36">
        <v>65.747387359976642</v>
      </c>
    </row>
    <row r="995" spans="1:110" x14ac:dyDescent="0.25">
      <c r="A995" s="45">
        <v>71.7</v>
      </c>
      <c r="B995" s="47" t="b">
        <v>1</v>
      </c>
      <c r="U995" s="36"/>
      <c r="V995" s="36"/>
      <c r="W995" s="9"/>
      <c r="X995" s="8"/>
      <c r="Y995" s="8"/>
      <c r="Z995" s="8"/>
      <c r="AA995" s="8"/>
      <c r="AB995" s="8"/>
      <c r="AC995" s="8"/>
      <c r="AD995" s="8"/>
      <c r="AE995" s="8"/>
      <c r="AG995" s="36"/>
      <c r="AH995" s="36"/>
      <c r="AI995" s="9"/>
      <c r="AJ995" s="8"/>
      <c r="AK995" s="8"/>
      <c r="AL995" s="8"/>
      <c r="AM995" s="8"/>
      <c r="AN995" s="8"/>
      <c r="AO995" s="8"/>
      <c r="AP995" s="8"/>
      <c r="AQ995" s="8"/>
      <c r="AS995" s="36"/>
      <c r="AT995" s="36"/>
      <c r="AU995" s="9"/>
      <c r="AV995" s="8"/>
      <c r="AW995" s="8"/>
      <c r="AX995" s="8"/>
      <c r="AY995" s="8"/>
      <c r="AZ995" s="8"/>
      <c r="BA995" s="8"/>
      <c r="BB995" s="8"/>
      <c r="BC995" s="8"/>
      <c r="CW995" s="8">
        <v>0.33828551912568305</v>
      </c>
      <c r="CX995" s="36">
        <v>66.8</v>
      </c>
      <c r="CY995" s="36">
        <v>65.252080888136703</v>
      </c>
      <c r="CZ995" s="36">
        <v>64.437693672434364</v>
      </c>
      <c r="DA995" s="36">
        <v>28.584435901528295</v>
      </c>
      <c r="DB995" s="36">
        <f ca="1"/>
        <v>72.584685468946589</v>
      </c>
      <c r="DC995" s="36">
        <f ca="1"/>
        <v>66.132498371260468</v>
      </c>
      <c r="DD995" s="36">
        <v>61.870035704615056</v>
      </c>
      <c r="DE995" s="36">
        <f ca="1"/>
        <v>70.544681591314159</v>
      </c>
      <c r="DF995" s="36">
        <v>65.757904625459119</v>
      </c>
    </row>
    <row r="996" spans="1:110" x14ac:dyDescent="0.25">
      <c r="A996" s="45">
        <v>73</v>
      </c>
      <c r="B996" s="47" t="b">
        <v>1</v>
      </c>
      <c r="U996" s="36"/>
      <c r="V996" s="36"/>
      <c r="W996" s="9"/>
      <c r="X996" s="8"/>
      <c r="Y996" s="8"/>
      <c r="Z996" s="8"/>
      <c r="AA996" s="8"/>
      <c r="AB996" s="8"/>
      <c r="AC996" s="8"/>
      <c r="AD996" s="8"/>
      <c r="AE996" s="8"/>
      <c r="AG996" s="36"/>
      <c r="AH996" s="36"/>
      <c r="AI996" s="9"/>
      <c r="AJ996" s="8"/>
      <c r="AK996" s="8"/>
      <c r="AL996" s="8"/>
      <c r="AM996" s="8"/>
      <c r="AN996" s="8"/>
      <c r="AO996" s="8"/>
      <c r="AP996" s="8"/>
      <c r="AQ996" s="8"/>
      <c r="AS996" s="36"/>
      <c r="AT996" s="36"/>
      <c r="AU996" s="9"/>
      <c r="AV996" s="8"/>
      <c r="AW996" s="8"/>
      <c r="AX996" s="8"/>
      <c r="AY996" s="8"/>
      <c r="AZ996" s="8"/>
      <c r="BA996" s="8"/>
      <c r="BB996" s="8"/>
      <c r="BC996" s="8"/>
      <c r="CW996" s="8">
        <v>0.33862704918032788</v>
      </c>
      <c r="CX996" s="36">
        <v>66.8</v>
      </c>
      <c r="CY996" s="36">
        <v>65.260973591244181</v>
      </c>
      <c r="CZ996" s="36">
        <v>64.44654253664433</v>
      </c>
      <c r="DA996" s="36">
        <v>28.6201741220918</v>
      </c>
      <c r="DB996" s="36">
        <f ca="1"/>
        <v>72.594912774643475</v>
      </c>
      <c r="DC996" s="36">
        <f ca="1"/>
        <v>66.140412253901232</v>
      </c>
      <c r="DD996" s="36">
        <v>61.882966684850068</v>
      </c>
      <c r="DE996" s="36">
        <f ca="1"/>
        <v>70.551841334265205</v>
      </c>
      <c r="DF996" s="36">
        <v>65.768417231857612</v>
      </c>
    </row>
    <row r="997" spans="1:110" x14ac:dyDescent="0.25">
      <c r="A997" s="45">
        <v>71.8</v>
      </c>
      <c r="B997" s="47" t="b">
        <v>1</v>
      </c>
      <c r="U997" s="36"/>
      <c r="V997" s="36"/>
      <c r="W997" s="9"/>
      <c r="X997" s="8"/>
      <c r="Y997" s="8"/>
      <c r="Z997" s="8"/>
      <c r="AA997" s="8"/>
      <c r="AB997" s="8"/>
      <c r="AC997" s="8"/>
      <c r="AD997" s="8"/>
      <c r="AE997" s="8"/>
      <c r="AG997" s="36"/>
      <c r="AH997" s="36"/>
      <c r="AI997" s="9"/>
      <c r="AJ997" s="8"/>
      <c r="AK997" s="8"/>
      <c r="AL997" s="8"/>
      <c r="AM997" s="8"/>
      <c r="AN997" s="8"/>
      <c r="AO997" s="8"/>
      <c r="AP997" s="8"/>
      <c r="AQ997" s="8"/>
      <c r="AS997" s="36"/>
      <c r="AT997" s="36"/>
      <c r="AU997" s="9"/>
      <c r="AV997" s="8"/>
      <c r="AW997" s="8"/>
      <c r="AX997" s="8"/>
      <c r="AY997" s="8"/>
      <c r="AZ997" s="8"/>
      <c r="BA997" s="8"/>
      <c r="BB997" s="8"/>
      <c r="BC997" s="8"/>
      <c r="CW997" s="8">
        <v>0.3389685792349727</v>
      </c>
      <c r="CX997" s="36">
        <v>66.8</v>
      </c>
      <c r="CY997" s="36">
        <v>65.269862839723515</v>
      </c>
      <c r="CZ997" s="36">
        <v>64.455389177713087</v>
      </c>
      <c r="DA997" s="36">
        <v>28.655930802480807</v>
      </c>
      <c r="DB997" s="36">
        <f ca="1"/>
        <v>72.605134029670921</v>
      </c>
      <c r="DC997" s="36">
        <f ca="1"/>
        <v>66.148323696213708</v>
      </c>
      <c r="DD997" s="36">
        <v>61.895891145809699</v>
      </c>
      <c r="DE997" s="36">
        <f ca="1"/>
        <v>70.558997481311891</v>
      </c>
      <c r="DF997" s="36">
        <v>65.778925189609893</v>
      </c>
    </row>
    <row r="998" spans="1:110" x14ac:dyDescent="0.25">
      <c r="A998" s="45">
        <v>81</v>
      </c>
      <c r="B998" s="47" t="b">
        <v>1</v>
      </c>
      <c r="U998" s="36"/>
      <c r="V998" s="36"/>
      <c r="W998" s="9"/>
      <c r="X998" s="8"/>
      <c r="Y998" s="8"/>
      <c r="Z998" s="8"/>
      <c r="AA998" s="8"/>
      <c r="AB998" s="8"/>
      <c r="AC998" s="8"/>
      <c r="AD998" s="8"/>
      <c r="AE998" s="8"/>
      <c r="AG998" s="36"/>
      <c r="AH998" s="36"/>
      <c r="AI998" s="9"/>
      <c r="AJ998" s="8"/>
      <c r="AK998" s="8"/>
      <c r="AL998" s="8"/>
      <c r="AM998" s="8"/>
      <c r="AN998" s="8"/>
      <c r="AO998" s="8"/>
      <c r="AP998" s="8"/>
      <c r="AQ998" s="8"/>
      <c r="AS998" s="36"/>
      <c r="AT998" s="36"/>
      <c r="AU998" s="9"/>
      <c r="AV998" s="8"/>
      <c r="AW998" s="8"/>
      <c r="AX998" s="8"/>
      <c r="AY998" s="8"/>
      <c r="AZ998" s="8"/>
      <c r="BA998" s="8"/>
      <c r="BB998" s="8"/>
      <c r="BC998" s="8"/>
      <c r="CW998" s="8">
        <v>0.33931010928961747</v>
      </c>
      <c r="CX998" s="36">
        <v>66.8</v>
      </c>
      <c r="CY998" s="36">
        <v>65.278748643995812</v>
      </c>
      <c r="CZ998" s="36">
        <v>64.464233604764885</v>
      </c>
      <c r="DA998" s="36">
        <v>28.691705961775213</v>
      </c>
      <c r="DB998" s="36">
        <f ca="1"/>
        <v>72.615349248618074</v>
      </c>
      <c r="DC998" s="36">
        <f ca="1"/>
        <v>66.156232706754153</v>
      </c>
      <c r="DD998" s="36">
        <v>61.908809097344289</v>
      </c>
      <c r="DE998" s="36">
        <f ca="1"/>
        <v>70.566150040947889</v>
      </c>
      <c r="DF998" s="36">
        <v>65.789428509128456</v>
      </c>
    </row>
    <row r="999" spans="1:110" x14ac:dyDescent="0.25">
      <c r="A999" s="45">
        <v>89</v>
      </c>
      <c r="B999" s="47" t="b">
        <v>1</v>
      </c>
      <c r="U999" s="36"/>
      <c r="V999" s="36"/>
      <c r="W999" s="9"/>
      <c r="X999" s="8"/>
      <c r="Y999" s="8"/>
      <c r="Z999" s="8"/>
      <c r="AA999" s="8"/>
      <c r="AB999" s="8"/>
      <c r="AC999" s="8"/>
      <c r="AD999" s="8"/>
      <c r="AE999" s="8"/>
      <c r="AG999" s="36"/>
      <c r="AH999" s="36"/>
      <c r="AI999" s="9"/>
      <c r="AJ999" s="8"/>
      <c r="AK999" s="8"/>
      <c r="AL999" s="8"/>
      <c r="AM999" s="8"/>
      <c r="AN999" s="8"/>
      <c r="AO999" s="8"/>
      <c r="AP999" s="8"/>
      <c r="AQ999" s="8"/>
      <c r="AS999" s="36"/>
      <c r="AT999" s="36"/>
      <c r="AU999" s="9"/>
      <c r="AV999" s="8"/>
      <c r="AW999" s="8"/>
      <c r="AX999" s="8"/>
      <c r="AY999" s="8"/>
      <c r="AZ999" s="8"/>
      <c r="BA999" s="8"/>
      <c r="BB999" s="8"/>
      <c r="BC999" s="8"/>
      <c r="CW999" s="8">
        <v>0.33965163934426229</v>
      </c>
      <c r="CX999" s="36">
        <v>66.8</v>
      </c>
      <c r="CY999" s="36">
        <v>65.287631014458086</v>
      </c>
      <c r="CZ999" s="36">
        <v>64.473075826905898</v>
      </c>
      <c r="DA999" s="36">
        <v>28.727499619084572</v>
      </c>
      <c r="DB999" s="36">
        <f ca="1"/>
        <v>72.625558446035868</v>
      </c>
      <c r="DC999" s="36">
        <f ca="1"/>
        <v>66.164139294060604</v>
      </c>
      <c r="DD999" s="36">
        <v>61.921720549279399</v>
      </c>
      <c r="DE999" s="36">
        <f ca="1"/>
        <v>70.57329902164544</v>
      </c>
      <c r="DF999" s="36">
        <v>65.799927200800568</v>
      </c>
    </row>
    <row r="1000" spans="1:110" x14ac:dyDescent="0.25">
      <c r="A1000" s="45">
        <v>86</v>
      </c>
      <c r="B1000" s="47" t="b">
        <v>1</v>
      </c>
      <c r="U1000" s="36"/>
      <c r="V1000" s="36"/>
      <c r="W1000" s="9"/>
      <c r="X1000" s="8"/>
      <c r="Y1000" s="8"/>
      <c r="Z1000" s="8"/>
      <c r="AA1000" s="8"/>
      <c r="AB1000" s="8"/>
      <c r="AC1000" s="8"/>
      <c r="AD1000" s="8"/>
      <c r="AE1000" s="8"/>
      <c r="AG1000" s="36"/>
      <c r="AH1000" s="36"/>
      <c r="AI1000" s="9"/>
      <c r="AJ1000" s="8"/>
      <c r="AK1000" s="8"/>
      <c r="AL1000" s="8"/>
      <c r="AM1000" s="8"/>
      <c r="AN1000" s="8"/>
      <c r="AO1000" s="8"/>
      <c r="AP1000" s="8"/>
      <c r="AQ1000" s="8"/>
      <c r="AS1000" s="36"/>
      <c r="AT1000" s="36"/>
      <c r="AU1000" s="9"/>
      <c r="AV1000" s="8"/>
      <c r="AW1000" s="8"/>
      <c r="AX1000" s="8"/>
      <c r="AY1000" s="8"/>
      <c r="AZ1000" s="8"/>
      <c r="BA1000" s="8"/>
      <c r="BB1000" s="8"/>
      <c r="BC1000" s="8"/>
      <c r="CW1000" s="8">
        <v>0.33999316939890711</v>
      </c>
      <c r="CX1000" s="36">
        <v>66.8</v>
      </c>
      <c r="CY1000" s="36">
        <v>65.296509961483352</v>
      </c>
      <c r="CZ1000" s="36">
        <v>64.481915853224081</v>
      </c>
      <c r="DA1000" s="36">
        <v>28.763311793548038</v>
      </c>
      <c r="DB1000" s="36">
        <f ca="1"/>
        <v>72.635761636437167</v>
      </c>
      <c r="DC1000" s="36">
        <f ca="1"/>
        <v>66.172043466652909</v>
      </c>
      <c r="DD1000" s="36">
        <v>61.934625511415867</v>
      </c>
      <c r="DE1000" s="36">
        <f ca="1"/>
        <v>70.580444431855497</v>
      </c>
      <c r="DF1000" s="36">
        <v>65.810421274988457</v>
      </c>
    </row>
    <row r="1001" spans="1:110" x14ac:dyDescent="0.25">
      <c r="A1001" s="45">
        <v>86</v>
      </c>
      <c r="B1001" s="47" t="b">
        <v>1</v>
      </c>
      <c r="U1001" s="36"/>
      <c r="V1001" s="36"/>
      <c r="W1001" s="9"/>
      <c r="X1001" s="8"/>
      <c r="Y1001" s="8"/>
      <c r="Z1001" s="8"/>
      <c r="AA1001" s="8"/>
      <c r="AB1001" s="8"/>
      <c r="AC1001" s="8"/>
      <c r="AD1001" s="8"/>
      <c r="AE1001" s="8"/>
      <c r="AG1001" s="36"/>
      <c r="AH1001" s="36"/>
      <c r="AI1001" s="9"/>
      <c r="AJ1001" s="8"/>
      <c r="AK1001" s="8"/>
      <c r="AL1001" s="8"/>
      <c r="AM1001" s="8"/>
      <c r="AN1001" s="8"/>
      <c r="AO1001" s="8"/>
      <c r="AP1001" s="8"/>
      <c r="AQ1001" s="8"/>
      <c r="AS1001" s="36"/>
      <c r="AT1001" s="36"/>
      <c r="AU1001" s="9"/>
      <c r="AV1001" s="8"/>
      <c r="AW1001" s="8"/>
      <c r="AX1001" s="8"/>
      <c r="AY1001" s="8"/>
      <c r="AZ1001" s="8"/>
      <c r="BA1001" s="8"/>
      <c r="BB1001" s="8"/>
      <c r="BC1001" s="8"/>
      <c r="CW1001" s="8">
        <v>0.34033469945355194</v>
      </c>
      <c r="CX1001" s="36">
        <v>66.8</v>
      </c>
      <c r="CY1001" s="36">
        <v>65.305385495420751</v>
      </c>
      <c r="CZ1001" s="36">
        <v>64.490753692789681</v>
      </c>
      <c r="DA1001" s="36">
        <v>28.799142504334515</v>
      </c>
      <c r="DB1001" s="36">
        <f ca="1"/>
        <v>72.645958834297019</v>
      </c>
      <c r="DC1001" s="36">
        <f ca="1"/>
        <v>66.179945233032882</v>
      </c>
      <c r="DD1001" s="36">
        <v>61.947523993529956</v>
      </c>
      <c r="DE1001" s="36">
        <f ca="1"/>
        <v>70.587586280007784</v>
      </c>
      <c r="DF1001" s="36">
        <v>65.820910742029326</v>
      </c>
    </row>
    <row r="1002" spans="1:110" x14ac:dyDescent="0.25">
      <c r="A1002" s="45">
        <v>85</v>
      </c>
      <c r="B1002" s="47" t="b">
        <v>1</v>
      </c>
      <c r="U1002" s="36"/>
      <c r="V1002" s="36"/>
      <c r="W1002" s="9"/>
      <c r="X1002" s="8"/>
      <c r="Y1002" s="8"/>
      <c r="Z1002" s="8"/>
      <c r="AA1002" s="8"/>
      <c r="AB1002" s="8"/>
      <c r="AC1002" s="8"/>
      <c r="AD1002" s="8"/>
      <c r="AE1002" s="8"/>
      <c r="AG1002" s="36"/>
      <c r="AH1002" s="36"/>
      <c r="AI1002" s="9"/>
      <c r="AJ1002" s="8"/>
      <c r="AK1002" s="8"/>
      <c r="AL1002" s="8"/>
      <c r="AM1002" s="8"/>
      <c r="AN1002" s="8"/>
      <c r="AO1002" s="8"/>
      <c r="AP1002" s="8"/>
      <c r="AQ1002" s="8"/>
      <c r="AS1002" s="36"/>
      <c r="AT1002" s="36"/>
      <c r="AU1002" s="9"/>
      <c r="AV1002" s="8"/>
      <c r="AW1002" s="8"/>
      <c r="AX1002" s="8"/>
      <c r="AY1002" s="8"/>
      <c r="AZ1002" s="8"/>
      <c r="BA1002" s="8"/>
      <c r="BB1002" s="8"/>
      <c r="BC1002" s="8"/>
      <c r="CW1002" s="8">
        <v>0.3406762295081967</v>
      </c>
      <c r="CX1002" s="36">
        <v>66.900000000000006</v>
      </c>
      <c r="CY1002" s="36">
        <v>65.314257626595619</v>
      </c>
      <c r="CZ1002" s="36">
        <v>64.499589354654958</v>
      </c>
      <c r="DA1002" s="36">
        <v>28.834991770642684</v>
      </c>
      <c r="DB1002" s="36">
        <f ca="1"/>
        <v>72.656150054052702</v>
      </c>
      <c r="DC1002" s="36">
        <f ca="1"/>
        <v>66.18784460168429</v>
      </c>
      <c r="DD1002" s="36">
        <v>61.960416005373382</v>
      </c>
      <c r="DE1002" s="36">
        <f ca="1"/>
        <v>70.594724574510892</v>
      </c>
      <c r="DF1002" s="36">
        <v>65.831395612235468</v>
      </c>
    </row>
    <row r="1003" spans="1:110" x14ac:dyDescent="0.25">
      <c r="A1003" s="45">
        <v>81</v>
      </c>
      <c r="B1003" s="47" t="b">
        <v>1</v>
      </c>
      <c r="U1003" s="36"/>
      <c r="V1003" s="36"/>
      <c r="W1003" s="9"/>
      <c r="X1003" s="8"/>
      <c r="Y1003" s="8"/>
      <c r="Z1003" s="8"/>
      <c r="AA1003" s="8"/>
      <c r="AB1003" s="8"/>
      <c r="AC1003" s="8"/>
      <c r="AD1003" s="8"/>
      <c r="AE1003" s="8"/>
      <c r="AG1003" s="36"/>
      <c r="AH1003" s="36"/>
      <c r="AI1003" s="9"/>
      <c r="AJ1003" s="8"/>
      <c r="AK1003" s="8"/>
      <c r="AL1003" s="8"/>
      <c r="AM1003" s="8"/>
      <c r="AN1003" s="8"/>
      <c r="AO1003" s="8"/>
      <c r="AP1003" s="8"/>
      <c r="AQ1003" s="8"/>
      <c r="AS1003" s="36"/>
      <c r="AT1003" s="36"/>
      <c r="AU1003" s="9"/>
      <c r="AV1003" s="8"/>
      <c r="AW1003" s="8"/>
      <c r="AX1003" s="8"/>
      <c r="AY1003" s="8"/>
      <c r="AZ1003" s="8"/>
      <c r="BA1003" s="8"/>
      <c r="BB1003" s="8"/>
      <c r="BC1003" s="8"/>
      <c r="CW1003" s="8">
        <v>0.34101775956284153</v>
      </c>
      <c r="CX1003" s="36">
        <v>66.900000000000006</v>
      </c>
      <c r="CY1003" s="36">
        <v>65.323126365309619</v>
      </c>
      <c r="CZ1003" s="36">
        <v>64.508422847854334</v>
      </c>
      <c r="DA1003" s="36">
        <v>28.870859611701079</v>
      </c>
      <c r="DB1003" s="36">
        <f ca="1"/>
        <v>72.66633531010396</v>
      </c>
      <c r="DC1003" s="36">
        <f ca="1"/>
        <v>66.195741581073023</v>
      </c>
      <c r="DD1003" s="36">
        <v>61.973301556673455</v>
      </c>
      <c r="DE1003" s="36">
        <f ca="1"/>
        <v>70.601859323752379</v>
      </c>
      <c r="DF1003" s="36">
        <v>65.841875895894447</v>
      </c>
    </row>
    <row r="1004" spans="1:110" x14ac:dyDescent="0.25">
      <c r="A1004" s="45">
        <v>80</v>
      </c>
      <c r="B1004" s="47" t="b">
        <v>1</v>
      </c>
      <c r="U1004" s="36"/>
      <c r="V1004" s="36"/>
      <c r="W1004" s="9"/>
      <c r="X1004" s="8"/>
      <c r="Y1004" s="8"/>
      <c r="Z1004" s="8"/>
      <c r="AA1004" s="8"/>
      <c r="AB1004" s="8"/>
      <c r="AC1004" s="8"/>
      <c r="AD1004" s="8"/>
      <c r="AE1004" s="8"/>
      <c r="AG1004" s="36"/>
      <c r="AH1004" s="36"/>
      <c r="AI1004" s="9"/>
      <c r="AJ1004" s="8"/>
      <c r="AK1004" s="8"/>
      <c r="AL1004" s="8"/>
      <c r="AM1004" s="8"/>
      <c r="AN1004" s="8"/>
      <c r="AO1004" s="8"/>
      <c r="AP1004" s="8"/>
      <c r="AQ1004" s="8"/>
      <c r="AS1004" s="36"/>
      <c r="AT1004" s="36"/>
      <c r="AU1004" s="9"/>
      <c r="AV1004" s="8"/>
      <c r="AW1004" s="8"/>
      <c r="AX1004" s="8"/>
      <c r="AY1004" s="8"/>
      <c r="AZ1004" s="8"/>
      <c r="BA1004" s="8"/>
      <c r="BB1004" s="8"/>
      <c r="BC1004" s="8"/>
      <c r="CW1004" s="8">
        <v>0.34135928961748635</v>
      </c>
      <c r="CX1004" s="36">
        <v>66.900000000000006</v>
      </c>
      <c r="CY1004" s="36">
        <v>65.331991721840822</v>
      </c>
      <c r="CZ1004" s="36">
        <v>64.517254181404695</v>
      </c>
      <c r="DA1004" s="36">
        <v>28.906746046768113</v>
      </c>
      <c r="DB1004" s="36">
        <f ca="1"/>
        <v>72.676514616813108</v>
      </c>
      <c r="DC1004" s="36">
        <f ca="1"/>
        <v>66.203636179647134</v>
      </c>
      <c r="DD1004" s="36">
        <v>61.986180657133119</v>
      </c>
      <c r="DE1004" s="36">
        <f ca="1"/>
        <v>70.608990536098844</v>
      </c>
      <c r="DF1004" s="36">
        <v>65.852351603269042</v>
      </c>
    </row>
    <row r="1005" spans="1:110" x14ac:dyDescent="0.25">
      <c r="A1005" s="45">
        <v>79.900000000000006</v>
      </c>
      <c r="B1005" s="47" t="b">
        <v>1</v>
      </c>
      <c r="U1005" s="36"/>
      <c r="V1005" s="36"/>
      <c r="W1005" s="9"/>
      <c r="X1005" s="8"/>
      <c r="Y1005" s="8"/>
      <c r="Z1005" s="8"/>
      <c r="AA1005" s="8"/>
      <c r="AB1005" s="8"/>
      <c r="AC1005" s="8"/>
      <c r="AD1005" s="8"/>
      <c r="AE1005" s="8"/>
      <c r="AG1005" s="36"/>
      <c r="AH1005" s="36"/>
      <c r="AI1005" s="9"/>
      <c r="AJ1005" s="8"/>
      <c r="AK1005" s="8"/>
      <c r="AL1005" s="8"/>
      <c r="AM1005" s="8"/>
      <c r="AN1005" s="8"/>
      <c r="AO1005" s="8"/>
      <c r="AP1005" s="8"/>
      <c r="AQ1005" s="8"/>
      <c r="AS1005" s="36"/>
      <c r="AT1005" s="36"/>
      <c r="AU1005" s="9"/>
      <c r="AV1005" s="8"/>
      <c r="AW1005" s="8"/>
      <c r="AX1005" s="8"/>
      <c r="AY1005" s="8"/>
      <c r="AZ1005" s="8"/>
      <c r="BA1005" s="8"/>
      <c r="BB1005" s="8"/>
      <c r="BC1005" s="8"/>
      <c r="CW1005" s="8">
        <v>0.34170081967213117</v>
      </c>
      <c r="CX1005" s="36">
        <v>66.900000000000006</v>
      </c>
      <c r="CY1005" s="36">
        <v>65.340853706443852</v>
      </c>
      <c r="CZ1005" s="36">
        <v>64.526083364305137</v>
      </c>
      <c r="DA1005" s="36">
        <v>28.942651095132163</v>
      </c>
      <c r="DB1005" s="36">
        <f ca="1"/>
        <v>72.686687988505184</v>
      </c>
      <c r="DC1005" s="36">
        <f ca="1"/>
        <v>66.211528405836916</v>
      </c>
      <c r="DD1005" s="36">
        <v>61.999053316431052</v>
      </c>
      <c r="DE1005" s="36">
        <f ca="1"/>
        <v>70.616118219895938</v>
      </c>
      <c r="DF1005" s="36">
        <v>65.86282274459748</v>
      </c>
    </row>
    <row r="1006" spans="1:110" x14ac:dyDescent="0.25">
      <c r="A1006" s="45">
        <v>79.8</v>
      </c>
      <c r="B1006" s="47" t="b">
        <v>1</v>
      </c>
      <c r="U1006" s="36"/>
      <c r="V1006" s="36"/>
      <c r="W1006" s="9"/>
      <c r="X1006" s="8"/>
      <c r="Y1006" s="8"/>
      <c r="Z1006" s="8"/>
      <c r="AA1006" s="8"/>
      <c r="AB1006" s="8"/>
      <c r="AC1006" s="8"/>
      <c r="AD1006" s="8"/>
      <c r="AE1006" s="8"/>
      <c r="AG1006" s="36"/>
      <c r="AH1006" s="36"/>
      <c r="AI1006" s="9"/>
      <c r="AJ1006" s="8"/>
      <c r="AK1006" s="8"/>
      <c r="AL1006" s="8"/>
      <c r="AM1006" s="8"/>
      <c r="AN1006" s="8"/>
      <c r="AO1006" s="8"/>
      <c r="AP1006" s="8"/>
      <c r="AQ1006" s="8"/>
      <c r="AS1006" s="36"/>
      <c r="AT1006" s="36"/>
      <c r="AU1006" s="9"/>
      <c r="AV1006" s="8"/>
      <c r="AW1006" s="8"/>
      <c r="AX1006" s="8"/>
      <c r="AY1006" s="8"/>
      <c r="AZ1006" s="8"/>
      <c r="BA1006" s="8"/>
      <c r="BB1006" s="8"/>
      <c r="BC1006" s="8"/>
      <c r="CW1006" s="8">
        <v>0.34204234972677594</v>
      </c>
      <c r="CX1006" s="36">
        <v>66.900000000000006</v>
      </c>
      <c r="CY1006" s="36">
        <v>65.349712329349956</v>
      </c>
      <c r="CZ1006" s="36">
        <v>64.534910405537445</v>
      </c>
      <c r="DA1006" s="36">
        <v>28.978574776111667</v>
      </c>
      <c r="DB1006" s="36">
        <f ca="1"/>
        <v>72.696855439468152</v>
      </c>
      <c r="DC1006" s="36">
        <f ca="1"/>
        <v>66.21941826805498</v>
      </c>
      <c r="DD1006" s="36">
        <v>62.011919544221755</v>
      </c>
      <c r="DE1006" s="36">
        <f ca="1"/>
        <v>70.623242383468622</v>
      </c>
      <c r="DF1006" s="36">
        <v>65.873289330093513</v>
      </c>
    </row>
    <row r="1007" spans="1:110" x14ac:dyDescent="0.25">
      <c r="A1007" s="45">
        <v>79.599999999999994</v>
      </c>
      <c r="B1007" s="47" t="b">
        <v>1</v>
      </c>
      <c r="U1007" s="36"/>
      <c r="V1007" s="36"/>
      <c r="W1007" s="9"/>
      <c r="X1007" s="8"/>
      <c r="Y1007" s="8"/>
      <c r="Z1007" s="8"/>
      <c r="AA1007" s="8"/>
      <c r="AB1007" s="8"/>
      <c r="AC1007" s="8"/>
      <c r="AD1007" s="8"/>
      <c r="AE1007" s="8"/>
      <c r="AG1007" s="36"/>
      <c r="AH1007" s="36"/>
      <c r="AI1007" s="9"/>
      <c r="AJ1007" s="8"/>
      <c r="AK1007" s="8"/>
      <c r="AL1007" s="8"/>
      <c r="AM1007" s="8"/>
      <c r="AN1007" s="8"/>
      <c r="AO1007" s="8"/>
      <c r="AP1007" s="8"/>
      <c r="AQ1007" s="8"/>
      <c r="AS1007" s="36"/>
      <c r="AT1007" s="36"/>
      <c r="AU1007" s="9"/>
      <c r="AV1007" s="8"/>
      <c r="AW1007" s="8"/>
      <c r="AX1007" s="8"/>
      <c r="AY1007" s="8"/>
      <c r="AZ1007" s="8"/>
      <c r="BA1007" s="8"/>
      <c r="BB1007" s="8"/>
      <c r="BC1007" s="8"/>
      <c r="CW1007" s="8">
        <v>0.34238387978142076</v>
      </c>
      <c r="CX1007" s="36">
        <v>67</v>
      </c>
      <c r="CY1007" s="36">
        <v>65.358567600767074</v>
      </c>
      <c r="CZ1007" s="36">
        <v>64.543735314065714</v>
      </c>
      <c r="DA1007" s="36">
        <v>29.014517109055134</v>
      </c>
      <c r="DB1007" s="36">
        <f ca="1"/>
        <v>72.707016983953011</v>
      </c>
      <c r="DC1007" s="36">
        <f ca="1"/>
        <v>66.227305774696376</v>
      </c>
      <c r="DD1007" s="36">
        <v>62.024779350135653</v>
      </c>
      <c r="DE1007" s="36">
        <f ca="1"/>
        <v>70.630363035121036</v>
      </c>
      <c r="DF1007" s="36">
        <v>65.883751369946424</v>
      </c>
    </row>
    <row r="1008" spans="1:110" x14ac:dyDescent="0.25">
      <c r="A1008" s="45">
        <v>79.2</v>
      </c>
      <c r="B1008" s="47" t="b">
        <v>1</v>
      </c>
      <c r="U1008" s="36"/>
      <c r="V1008" s="36"/>
      <c r="W1008" s="9"/>
      <c r="X1008" s="8"/>
      <c r="Y1008" s="8"/>
      <c r="Z1008" s="8"/>
      <c r="AA1008" s="8"/>
      <c r="AB1008" s="8"/>
      <c r="AC1008" s="8"/>
      <c r="AD1008" s="8"/>
      <c r="AE1008" s="8"/>
      <c r="AG1008" s="36"/>
      <c r="AH1008" s="36"/>
      <c r="AI1008" s="9"/>
      <c r="AJ1008" s="8"/>
      <c r="AK1008" s="8"/>
      <c r="AL1008" s="8"/>
      <c r="AM1008" s="8"/>
      <c r="AN1008" s="8"/>
      <c r="AO1008" s="8"/>
      <c r="AP1008" s="8"/>
      <c r="AQ1008" s="8"/>
      <c r="AS1008" s="36"/>
      <c r="AT1008" s="36"/>
      <c r="AU1008" s="9"/>
      <c r="AV1008" s="8"/>
      <c r="AW1008" s="8"/>
      <c r="AX1008" s="8"/>
      <c r="AY1008" s="8"/>
      <c r="AZ1008" s="8"/>
      <c r="BA1008" s="8"/>
      <c r="BB1008" s="8"/>
      <c r="BC1008" s="8"/>
      <c r="CW1008" s="8">
        <v>0.34272540983606559</v>
      </c>
      <c r="CX1008" s="36">
        <v>67</v>
      </c>
      <c r="CY1008" s="36">
        <v>65.367419530880028</v>
      </c>
      <c r="CZ1008" s="36">
        <v>64.552558098836869</v>
      </c>
      <c r="DA1008" s="36">
        <v>29.050478113341242</v>
      </c>
      <c r="DB1008" s="36">
        <f ca="1"/>
        <v>72.717172636173956</v>
      </c>
      <c r="DC1008" s="36">
        <f ca="1"/>
        <v>66.235190934138615</v>
      </c>
      <c r="DD1008" s="36">
        <v>62.037632743779135</v>
      </c>
      <c r="DE1008" s="36">
        <f ca="1"/>
        <v>70.637480183136788</v>
      </c>
      <c r="DF1008" s="36">
        <v>65.894208874321222</v>
      </c>
    </row>
    <row r="1009" spans="1:110" x14ac:dyDescent="0.25">
      <c r="A1009" s="45">
        <v>79.099999999999994</v>
      </c>
      <c r="B1009" s="47" t="b">
        <v>1</v>
      </c>
      <c r="U1009" s="36"/>
      <c r="V1009" s="36"/>
      <c r="W1009" s="9"/>
      <c r="X1009" s="8"/>
      <c r="Y1009" s="8"/>
      <c r="Z1009" s="8"/>
      <c r="AA1009" s="8"/>
      <c r="AB1009" s="8"/>
      <c r="AC1009" s="8"/>
      <c r="AD1009" s="8"/>
      <c r="AE1009" s="8"/>
      <c r="AG1009" s="36"/>
      <c r="AH1009" s="36"/>
      <c r="AI1009" s="9"/>
      <c r="AJ1009" s="8"/>
      <c r="AK1009" s="8"/>
      <c r="AL1009" s="8"/>
      <c r="AM1009" s="8"/>
      <c r="AN1009" s="8"/>
      <c r="AO1009" s="8"/>
      <c r="AP1009" s="8"/>
      <c r="AQ1009" s="8"/>
      <c r="AS1009" s="36"/>
      <c r="AT1009" s="36"/>
      <c r="AU1009" s="9"/>
      <c r="AV1009" s="8"/>
      <c r="AW1009" s="8"/>
      <c r="AX1009" s="8"/>
      <c r="AY1009" s="8"/>
      <c r="AZ1009" s="8"/>
      <c r="BA1009" s="8"/>
      <c r="BB1009" s="8"/>
      <c r="BC1009" s="8"/>
      <c r="CW1009" s="8">
        <v>0.34306693989071041</v>
      </c>
      <c r="CX1009" s="36">
        <v>67</v>
      </c>
      <c r="CY1009" s="36">
        <v>65.37626812985053</v>
      </c>
      <c r="CZ1009" s="36">
        <v>64.561378768780486</v>
      </c>
      <c r="DA1009" s="36">
        <v>29.08645780837886</v>
      </c>
      <c r="DB1009" s="36">
        <f ca="1"/>
        <v>72.72732241030856</v>
      </c>
      <c r="DC1009" s="36">
        <f ca="1"/>
        <v>66.2430737547418</v>
      </c>
      <c r="DD1009" s="36">
        <v>62.050479734734679</v>
      </c>
      <c r="DE1009" s="36">
        <f ca="1"/>
        <v>70.644593835778892</v>
      </c>
      <c r="DF1009" s="36">
        <v>65.904661853358689</v>
      </c>
    </row>
    <row r="1010" spans="1:110" x14ac:dyDescent="0.25">
      <c r="A1010" s="45">
        <v>78.5</v>
      </c>
      <c r="B1010" s="47" t="b">
        <v>1</v>
      </c>
      <c r="U1010" s="36"/>
      <c r="V1010" s="36"/>
      <c r="W1010" s="9"/>
      <c r="X1010" s="8"/>
      <c r="Y1010" s="8"/>
      <c r="Z1010" s="8"/>
      <c r="AA1010" s="8"/>
      <c r="AB1010" s="8"/>
      <c r="AC1010" s="8"/>
      <c r="AD1010" s="8"/>
      <c r="AE1010" s="8"/>
      <c r="AG1010" s="36"/>
      <c r="AH1010" s="36"/>
      <c r="AI1010" s="9"/>
      <c r="AJ1010" s="8"/>
      <c r="AK1010" s="8"/>
      <c r="AL1010" s="8"/>
      <c r="AM1010" s="8"/>
      <c r="AN1010" s="8"/>
      <c r="AO1010" s="8"/>
      <c r="AP1010" s="8"/>
      <c r="AQ1010" s="8"/>
      <c r="AS1010" s="36"/>
      <c r="AT1010" s="36"/>
      <c r="AU1010" s="9"/>
      <c r="AV1010" s="8"/>
      <c r="AW1010" s="8"/>
      <c r="AX1010" s="8"/>
      <c r="AY1010" s="8"/>
      <c r="AZ1010" s="8"/>
      <c r="BA1010" s="8"/>
      <c r="BB1010" s="8"/>
      <c r="BC1010" s="8"/>
      <c r="CW1010" s="8">
        <v>0.34340846994535518</v>
      </c>
      <c r="CX1010" s="36">
        <v>67</v>
      </c>
      <c r="CY1010" s="36">
        <v>65.385113407817357</v>
      </c>
      <c r="CZ1010" s="36">
        <v>64.570197332808931</v>
      </c>
      <c r="DA1010" s="36">
        <v>29.122456213607137</v>
      </c>
      <c r="DB1010" s="36">
        <f ca="1"/>
        <v>72.737466320497845</v>
      </c>
      <c r="DC1010" s="36">
        <f ca="1"/>
        <v>66.250954244848643</v>
      </c>
      <c r="DD1010" s="36">
        <v>62.06332033256092</v>
      </c>
      <c r="DE1010" s="36">
        <f ca="1"/>
        <v>70.651704001289929</v>
      </c>
      <c r="DF1010" s="36">
        <v>65.915110317175504</v>
      </c>
    </row>
    <row r="1011" spans="1:110" x14ac:dyDescent="0.25">
      <c r="A1011" s="45">
        <v>78.400000000000006</v>
      </c>
      <c r="B1011" s="47" t="b">
        <v>1</v>
      </c>
      <c r="U1011" s="36"/>
      <c r="V1011" s="36"/>
      <c r="W1011" s="9"/>
      <c r="X1011" s="8"/>
      <c r="Y1011" s="8"/>
      <c r="Z1011" s="8"/>
      <c r="AA1011" s="8"/>
      <c r="AB1011" s="8"/>
      <c r="AC1011" s="8"/>
      <c r="AD1011" s="8"/>
      <c r="AE1011" s="8"/>
      <c r="AG1011" s="36"/>
      <c r="AH1011" s="36"/>
      <c r="AI1011" s="9"/>
      <c r="AJ1011" s="8"/>
      <c r="AK1011" s="8"/>
      <c r="AL1011" s="8"/>
      <c r="AM1011" s="8"/>
      <c r="AN1011" s="8"/>
      <c r="AO1011" s="8"/>
      <c r="AP1011" s="8"/>
      <c r="AQ1011" s="8"/>
      <c r="AS1011" s="36"/>
      <c r="AT1011" s="36"/>
      <c r="AU1011" s="9"/>
      <c r="AV1011" s="8"/>
      <c r="AW1011" s="8"/>
      <c r="AX1011" s="8"/>
      <c r="AY1011" s="8"/>
      <c r="AZ1011" s="8"/>
      <c r="BA1011" s="8"/>
      <c r="BB1011" s="8"/>
      <c r="BC1011" s="8"/>
      <c r="CW1011" s="8">
        <v>0.34375</v>
      </c>
      <c r="CX1011" s="36">
        <v>67</v>
      </c>
      <c r="CY1011" s="36">
        <v>65.393955374896407</v>
      </c>
      <c r="CZ1011" s="36">
        <v>64.579013799817417</v>
      </c>
      <c r="DA1011" s="36">
        <v>29.158473348495583</v>
      </c>
      <c r="DB1011" s="36">
        <f ca="1"/>
        <v>72.747604380846525</v>
      </c>
      <c r="DC1011" s="36">
        <f ca="1"/>
        <v>66.258832412784628</v>
      </c>
      <c r="DD1011" s="36">
        <v>62.076154546792722</v>
      </c>
      <c r="DE1011" s="36">
        <f ca="1"/>
        <v>70.658810687892057</v>
      </c>
      <c r="DF1011" s="36">
        <v>65.925554275864314</v>
      </c>
    </row>
    <row r="1012" spans="1:110" x14ac:dyDescent="0.25">
      <c r="A1012" s="45">
        <v>78.3</v>
      </c>
      <c r="B1012" s="47" t="b">
        <v>1</v>
      </c>
      <c r="U1012" s="36"/>
      <c r="V1012" s="36"/>
      <c r="W1012" s="9"/>
      <c r="X1012" s="8"/>
      <c r="Y1012" s="8"/>
      <c r="Z1012" s="8"/>
      <c r="AA1012" s="8"/>
      <c r="AB1012" s="8"/>
      <c r="AC1012" s="8"/>
      <c r="AD1012" s="8"/>
      <c r="AE1012" s="8"/>
      <c r="AG1012" s="36"/>
      <c r="AH1012" s="36"/>
      <c r="AI1012" s="9"/>
      <c r="AJ1012" s="8"/>
      <c r="AK1012" s="8"/>
      <c r="AL1012" s="8"/>
      <c r="AM1012" s="8"/>
      <c r="AN1012" s="8"/>
      <c r="AO1012" s="8"/>
      <c r="AP1012" s="8"/>
      <c r="AQ1012" s="8"/>
      <c r="AS1012" s="36"/>
      <c r="AT1012" s="36"/>
      <c r="AU1012" s="9"/>
      <c r="AV1012" s="8"/>
      <c r="AW1012" s="8"/>
      <c r="AX1012" s="8"/>
      <c r="AY1012" s="8"/>
      <c r="AZ1012" s="8"/>
      <c r="BA1012" s="8"/>
      <c r="BB1012" s="8"/>
      <c r="BC1012" s="8"/>
      <c r="CW1012" s="8">
        <v>0.34409153005464482</v>
      </c>
      <c r="CX1012" s="36">
        <v>67</v>
      </c>
      <c r="CY1012" s="36">
        <v>65.402794041180783</v>
      </c>
      <c r="CZ1012" s="36">
        <v>64.587828178684205</v>
      </c>
      <c r="DA1012" s="36">
        <v>29.194509232544114</v>
      </c>
      <c r="DB1012" s="36">
        <f ca="1"/>
        <v>72.757736605423105</v>
      </c>
      <c r="DC1012" s="36">
        <f ca="1"/>
        <v>66.266708266857989</v>
      </c>
      <c r="DD1012" s="36">
        <v>62.088982386941282</v>
      </c>
      <c r="DE1012" s="36">
        <f ca="1"/>
        <v>70.6659139037872</v>
      </c>
      <c r="DF1012" s="36">
        <v>65.93599373949381</v>
      </c>
    </row>
    <row r="1013" spans="1:110" x14ac:dyDescent="0.25">
      <c r="A1013" s="45">
        <v>78</v>
      </c>
      <c r="B1013" s="47" t="b">
        <v>1</v>
      </c>
      <c r="U1013" s="36"/>
      <c r="V1013" s="36"/>
      <c r="W1013" s="9"/>
      <c r="X1013" s="8"/>
      <c r="Y1013" s="8"/>
      <c r="Z1013" s="8"/>
      <c r="AA1013" s="8"/>
      <c r="AB1013" s="8"/>
      <c r="AC1013" s="8"/>
      <c r="AD1013" s="8"/>
      <c r="AE1013" s="8"/>
      <c r="AG1013" s="36"/>
      <c r="AH1013" s="36"/>
      <c r="AI1013" s="9"/>
      <c r="AJ1013" s="8"/>
      <c r="AK1013" s="8"/>
      <c r="AL1013" s="8"/>
      <c r="AM1013" s="8"/>
      <c r="AN1013" s="8"/>
      <c r="AO1013" s="8"/>
      <c r="AP1013" s="8"/>
      <c r="AQ1013" s="8"/>
      <c r="AS1013" s="36"/>
      <c r="AT1013" s="36"/>
      <c r="AU1013" s="9"/>
      <c r="AV1013" s="8"/>
      <c r="AW1013" s="8"/>
      <c r="AX1013" s="8"/>
      <c r="AY1013" s="8"/>
      <c r="AZ1013" s="8"/>
      <c r="BA1013" s="8"/>
      <c r="BB1013" s="8"/>
      <c r="BC1013" s="8"/>
      <c r="CW1013" s="8">
        <v>0.34443306010928959</v>
      </c>
      <c r="CX1013" s="36">
        <v>67</v>
      </c>
      <c r="CY1013" s="36">
        <v>65.411629416740965</v>
      </c>
      <c r="CZ1013" s="36">
        <v>64.596640478270544</v>
      </c>
      <c r="DA1013" s="36">
        <v>29.2305638852831</v>
      </c>
      <c r="DB1013" s="36">
        <f ca="1"/>
        <v>72.767863008260022</v>
      </c>
      <c r="DC1013" s="36">
        <f ca="1"/>
        <v>66.274581815359909</v>
      </c>
      <c r="DD1013" s="36">
        <v>62.101803862494194</v>
      </c>
      <c r="DE1013" s="36">
        <f ca="1"/>
        <v>70.673013657157028</v>
      </c>
      <c r="DF1013" s="36">
        <v>65.946428718108891</v>
      </c>
    </row>
    <row r="1014" spans="1:110" x14ac:dyDescent="0.25">
      <c r="A1014" s="45">
        <v>62.4</v>
      </c>
      <c r="B1014" s="47" t="b">
        <v>1</v>
      </c>
      <c r="U1014" s="36"/>
      <c r="V1014" s="36"/>
      <c r="W1014" s="9"/>
      <c r="X1014" s="8"/>
      <c r="Y1014" s="8"/>
      <c r="Z1014" s="8"/>
      <c r="AA1014" s="8"/>
      <c r="AB1014" s="8"/>
      <c r="AC1014" s="8"/>
      <c r="AD1014" s="8"/>
      <c r="AE1014" s="8"/>
      <c r="AG1014" s="36"/>
      <c r="AH1014" s="36"/>
      <c r="AI1014" s="9"/>
      <c r="AJ1014" s="8"/>
      <c r="AK1014" s="8"/>
      <c r="AL1014" s="8"/>
      <c r="AM1014" s="8"/>
      <c r="AN1014" s="8"/>
      <c r="AO1014" s="8"/>
      <c r="AP1014" s="8"/>
      <c r="AQ1014" s="8"/>
      <c r="AS1014" s="36"/>
      <c r="AT1014" s="36"/>
      <c r="AU1014" s="9"/>
      <c r="AV1014" s="8"/>
      <c r="AW1014" s="8"/>
      <c r="AX1014" s="8"/>
      <c r="AY1014" s="8"/>
      <c r="AZ1014" s="8"/>
      <c r="BA1014" s="8"/>
      <c r="BB1014" s="8"/>
      <c r="BC1014" s="8"/>
      <c r="CW1014" s="8">
        <v>0.34477459016393441</v>
      </c>
      <c r="CX1014" s="36">
        <v>67</v>
      </c>
      <c r="CY1014" s="36">
        <v>65.420461511624822</v>
      </c>
      <c r="CZ1014" s="36">
        <v>64.605450707420772</v>
      </c>
      <c r="DA1014" s="36">
        <v>29.266637326273464</v>
      </c>
      <c r="DB1014" s="36">
        <f ca="1"/>
        <v>72.77798360335386</v>
      </c>
      <c r="DC1014" s="36">
        <f ca="1"/>
        <v>66.282453066564457</v>
      </c>
      <c r="DD1014" s="36">
        <v>62.114618982915559</v>
      </c>
      <c r="DE1014" s="36">
        <f ca="1"/>
        <v>70.680109956163093</v>
      </c>
      <c r="DF1014" s="36">
        <v>65.956859221730681</v>
      </c>
    </row>
    <row r="1015" spans="1:110" x14ac:dyDescent="0.25">
      <c r="A1015" s="45">
        <v>62.1</v>
      </c>
      <c r="B1015" s="47" t="b">
        <v>1</v>
      </c>
      <c r="U1015" s="36"/>
      <c r="V1015" s="36"/>
      <c r="W1015" s="9"/>
      <c r="X1015" s="8"/>
      <c r="Y1015" s="8"/>
      <c r="Z1015" s="8"/>
      <c r="AA1015" s="8"/>
      <c r="AB1015" s="8"/>
      <c r="AC1015" s="8"/>
      <c r="AD1015" s="8"/>
      <c r="AE1015" s="8"/>
      <c r="AG1015" s="36"/>
      <c r="AH1015" s="36"/>
      <c r="AI1015" s="9"/>
      <c r="AJ1015" s="8"/>
      <c r="AK1015" s="8"/>
      <c r="AL1015" s="8"/>
      <c r="AM1015" s="8"/>
      <c r="AN1015" s="8"/>
      <c r="AO1015" s="8"/>
      <c r="AP1015" s="8"/>
      <c r="AQ1015" s="8"/>
      <c r="AS1015" s="36"/>
      <c r="AT1015" s="36"/>
      <c r="AU1015" s="9"/>
      <c r="AV1015" s="8"/>
      <c r="AW1015" s="8"/>
      <c r="AX1015" s="8"/>
      <c r="AY1015" s="8"/>
      <c r="AZ1015" s="8"/>
      <c r="BA1015" s="8"/>
      <c r="BB1015" s="8"/>
      <c r="BC1015" s="8"/>
      <c r="CW1015" s="8">
        <v>0.34511612021857924</v>
      </c>
      <c r="CX1015" s="36">
        <v>67</v>
      </c>
      <c r="CY1015" s="36">
        <v>65.429290335857772</v>
      </c>
      <c r="CZ1015" s="36">
        <v>64.614258874962559</v>
      </c>
      <c r="DA1015" s="36">
        <v>29.302729575106696</v>
      </c>
      <c r="DB1015" s="36">
        <f ca="1"/>
        <v>72.788098404665377</v>
      </c>
      <c r="DC1015" s="36">
        <f ca="1"/>
        <v>66.290322028728795</v>
      </c>
      <c r="DD1015" s="36">
        <v>62.127427757646018</v>
      </c>
      <c r="DE1015" s="36">
        <f ca="1"/>
        <v>70.687202808946878</v>
      </c>
      <c r="DF1015" s="36">
        <v>65.967285260356675</v>
      </c>
    </row>
    <row r="1016" spans="1:110" x14ac:dyDescent="0.25">
      <c r="A1016" s="45">
        <v>61.9</v>
      </c>
      <c r="B1016" s="47" t="b">
        <v>1</v>
      </c>
      <c r="U1016" s="36"/>
      <c r="V1016" s="36"/>
      <c r="W1016" s="9"/>
      <c r="X1016" s="8"/>
      <c r="Y1016" s="8"/>
      <c r="Z1016" s="8"/>
      <c r="AA1016" s="8"/>
      <c r="AB1016" s="8"/>
      <c r="AC1016" s="8"/>
      <c r="AD1016" s="8"/>
      <c r="AE1016" s="8"/>
      <c r="AG1016" s="36"/>
      <c r="AH1016" s="36"/>
      <c r="AI1016" s="9"/>
      <c r="AJ1016" s="8"/>
      <c r="AK1016" s="8"/>
      <c r="AL1016" s="8"/>
      <c r="AM1016" s="8"/>
      <c r="AN1016" s="8"/>
      <c r="AO1016" s="8"/>
      <c r="AP1016" s="8"/>
      <c r="AQ1016" s="8"/>
      <c r="AS1016" s="36"/>
      <c r="AT1016" s="36"/>
      <c r="AU1016" s="9"/>
      <c r="AV1016" s="8"/>
      <c r="AW1016" s="8"/>
      <c r="AX1016" s="8"/>
      <c r="AY1016" s="8"/>
      <c r="AZ1016" s="8"/>
      <c r="BA1016" s="8"/>
      <c r="BB1016" s="8"/>
      <c r="BC1016" s="8"/>
      <c r="CW1016" s="8">
        <v>0.34545765027322406</v>
      </c>
      <c r="CX1016" s="36">
        <v>67</v>
      </c>
      <c r="CY1016" s="36">
        <v>65.438115899442863</v>
      </c>
      <c r="CZ1016" s="36">
        <v>64.623064989706663</v>
      </c>
      <c r="DA1016" s="36">
        <v>29.338840651404951</v>
      </c>
      <c r="DB1016" s="36">
        <f ca="1"/>
        <v>72.79820742611976</v>
      </c>
      <c r="DC1016" s="36">
        <f ca="1"/>
        <v>66.298188710093143</v>
      </c>
      <c r="DD1016" s="36">
        <v>62.140230196102877</v>
      </c>
      <c r="DE1016" s="36">
        <f ca="1"/>
        <v>70.694292223629944</v>
      </c>
      <c r="DF1016" s="36">
        <v>65.977706843960789</v>
      </c>
    </row>
    <row r="1017" spans="1:110" x14ac:dyDescent="0.25">
      <c r="A1017" s="45">
        <v>61.6</v>
      </c>
      <c r="B1017" s="47" t="b">
        <v>1</v>
      </c>
      <c r="U1017" s="36"/>
      <c r="V1017" s="36"/>
      <c r="W1017" s="9"/>
      <c r="X1017" s="8"/>
      <c r="Y1017" s="8"/>
      <c r="Z1017" s="8"/>
      <c r="AA1017" s="8"/>
      <c r="AB1017" s="8"/>
      <c r="AC1017" s="8"/>
      <c r="AD1017" s="8"/>
      <c r="AE1017" s="8"/>
      <c r="AG1017" s="36"/>
      <c r="AH1017" s="36"/>
      <c r="AI1017" s="9"/>
      <c r="AJ1017" s="8"/>
      <c r="AK1017" s="8"/>
      <c r="AL1017" s="8"/>
      <c r="AM1017" s="8"/>
      <c r="AN1017" s="8"/>
      <c r="AO1017" s="8"/>
      <c r="AP1017" s="8"/>
      <c r="AQ1017" s="8"/>
      <c r="AS1017" s="36"/>
      <c r="AT1017" s="36"/>
      <c r="AU1017" s="9"/>
      <c r="AV1017" s="8"/>
      <c r="AW1017" s="8"/>
      <c r="AX1017" s="8"/>
      <c r="AY1017" s="8"/>
      <c r="AZ1017" s="8"/>
      <c r="BA1017" s="8"/>
      <c r="BB1017" s="8"/>
      <c r="BC1017" s="8"/>
      <c r="CW1017" s="8">
        <v>0.34579918032786883</v>
      </c>
      <c r="CX1017" s="36">
        <v>67</v>
      </c>
      <c r="CY1017" s="36">
        <v>65.446938212360863</v>
      </c>
      <c r="CZ1017" s="36">
        <v>64.631869060447315</v>
      </c>
      <c r="DA1017" s="36">
        <v>29.374970574821127</v>
      </c>
      <c r="DB1017" s="36">
        <f ca="1"/>
        <v>72.808310681606741</v>
      </c>
      <c r="DC1017" s="36">
        <f ca="1"/>
        <v>66.306053118880968</v>
      </c>
      <c r="DD1017" s="36">
        <v>62.153026307680165</v>
      </c>
      <c r="DE1017" s="36">
        <f ca="1"/>
        <v>70.701378208313898</v>
      </c>
      <c r="DF1017" s="36">
        <v>65.988123982493477</v>
      </c>
    </row>
    <row r="1018" spans="1:110" x14ac:dyDescent="0.25">
      <c r="A1018" s="45">
        <v>61.2</v>
      </c>
      <c r="B1018" s="47" t="b">
        <v>1</v>
      </c>
      <c r="U1018" s="36"/>
      <c r="V1018" s="36"/>
      <c r="W1018" s="9"/>
      <c r="X1018" s="8"/>
      <c r="Y1018" s="8"/>
      <c r="Z1018" s="8"/>
      <c r="AA1018" s="8"/>
      <c r="AB1018" s="8"/>
      <c r="AC1018" s="8"/>
      <c r="AD1018" s="8"/>
      <c r="AE1018" s="8"/>
      <c r="AG1018" s="36"/>
      <c r="AH1018" s="36"/>
      <c r="AI1018" s="9"/>
      <c r="AJ1018" s="8"/>
      <c r="AK1018" s="8"/>
      <c r="AL1018" s="8"/>
      <c r="AM1018" s="8"/>
      <c r="AN1018" s="8"/>
      <c r="AO1018" s="8"/>
      <c r="AP1018" s="8"/>
      <c r="AQ1018" s="8"/>
      <c r="AS1018" s="36"/>
      <c r="AT1018" s="36"/>
      <c r="AU1018" s="9"/>
      <c r="AV1018" s="8"/>
      <c r="AW1018" s="8"/>
      <c r="AX1018" s="8"/>
      <c r="AY1018" s="8"/>
      <c r="AZ1018" s="8"/>
      <c r="BA1018" s="8"/>
      <c r="BB1018" s="8"/>
      <c r="BC1018" s="8"/>
      <c r="CW1018" s="8">
        <v>0.34614071038251365</v>
      </c>
      <c r="CX1018" s="36">
        <v>67</v>
      </c>
      <c r="CY1018" s="36">
        <v>65.455757284570339</v>
      </c>
      <c r="CZ1018" s="36">
        <v>64.640671095962304</v>
      </c>
      <c r="DA1018" s="36">
        <v>29.4111193650389</v>
      </c>
      <c r="DB1018" s="36">
        <f ca="1"/>
        <v>72.818408184980697</v>
      </c>
      <c r="DC1018" s="36">
        <f ca="1"/>
        <v>66.313915263298981</v>
      </c>
      <c r="DD1018" s="36">
        <v>62.165816101748739</v>
      </c>
      <c r="DE1018" s="36">
        <f ca="1"/>
        <v>70.708460771080595</v>
      </c>
      <c r="DF1018" s="36">
        <v>65.998536685881874</v>
      </c>
    </row>
    <row r="1019" spans="1:110" x14ac:dyDescent="0.25">
      <c r="A1019" s="45">
        <v>69</v>
      </c>
      <c r="B1019" s="47" t="b">
        <v>1</v>
      </c>
      <c r="U1019" s="36"/>
      <c r="V1019" s="36"/>
      <c r="W1019" s="9"/>
      <c r="X1019" s="8"/>
      <c r="Y1019" s="8"/>
      <c r="Z1019" s="8"/>
      <c r="AA1019" s="8"/>
      <c r="AB1019" s="8"/>
      <c r="AC1019" s="8"/>
      <c r="AD1019" s="8"/>
      <c r="AE1019" s="8"/>
      <c r="AG1019" s="36"/>
      <c r="AH1019" s="36"/>
      <c r="AI1019" s="9"/>
      <c r="AJ1019" s="8"/>
      <c r="AK1019" s="8"/>
      <c r="AL1019" s="8"/>
      <c r="AM1019" s="8"/>
      <c r="AN1019" s="8"/>
      <c r="AO1019" s="8"/>
      <c r="AP1019" s="8"/>
      <c r="AQ1019" s="8"/>
      <c r="AS1019" s="36"/>
      <c r="AT1019" s="36"/>
      <c r="AU1019" s="9"/>
      <c r="AV1019" s="8"/>
      <c r="AW1019" s="8"/>
      <c r="AX1019" s="8"/>
      <c r="AY1019" s="8"/>
      <c r="AZ1019" s="8"/>
      <c r="BA1019" s="8"/>
      <c r="BB1019" s="8"/>
      <c r="BC1019" s="8"/>
      <c r="CW1019" s="8">
        <v>0.34648224043715847</v>
      </c>
      <c r="CX1019" s="36">
        <v>67.099999999999994</v>
      </c>
      <c r="CY1019" s="36">
        <v>65.464573126007807</v>
      </c>
      <c r="CZ1019" s="36">
        <v>64.649471105012651</v>
      </c>
      <c r="DA1019" s="36">
        <v>29.447287041772807</v>
      </c>
      <c r="DB1019" s="36">
        <f ca="1"/>
        <v>72.828499950060859</v>
      </c>
      <c r="DC1019" s="36">
        <f ca="1"/>
        <v>66.321775151537182</v>
      </c>
      <c r="DD1019" s="36">
        <v>62.178599587656322</v>
      </c>
      <c r="DE1019" s="36">
        <f ca="1"/>
        <v>70.715539919992139</v>
      </c>
      <c r="DF1019" s="36">
        <v>66.008944964029737</v>
      </c>
    </row>
    <row r="1020" spans="1:110" x14ac:dyDescent="0.25">
      <c r="A1020" s="45">
        <v>66</v>
      </c>
      <c r="B1020" s="47" t="b">
        <v>1</v>
      </c>
      <c r="U1020" s="36"/>
      <c r="V1020" s="36"/>
      <c r="W1020" s="9"/>
      <c r="X1020" s="8"/>
      <c r="Y1020" s="8"/>
      <c r="Z1020" s="8"/>
      <c r="AA1020" s="8"/>
      <c r="AB1020" s="8"/>
      <c r="AC1020" s="8"/>
      <c r="AD1020" s="8"/>
      <c r="AE1020" s="8"/>
      <c r="AG1020" s="36"/>
      <c r="AH1020" s="36"/>
      <c r="AI1020" s="9"/>
      <c r="AJ1020" s="8"/>
      <c r="AK1020" s="8"/>
      <c r="AL1020" s="8"/>
      <c r="AM1020" s="8"/>
      <c r="AN1020" s="8"/>
      <c r="AO1020" s="8"/>
      <c r="AP1020" s="8"/>
      <c r="AQ1020" s="8"/>
      <c r="AS1020" s="36"/>
      <c r="AT1020" s="36"/>
      <c r="AU1020" s="9"/>
      <c r="AV1020" s="8"/>
      <c r="AW1020" s="8"/>
      <c r="AX1020" s="8"/>
      <c r="AY1020" s="8"/>
      <c r="AZ1020" s="8"/>
      <c r="BA1020" s="8"/>
      <c r="BB1020" s="8"/>
      <c r="BC1020" s="8"/>
      <c r="CW1020" s="8">
        <v>0.3468237704918033</v>
      </c>
      <c r="CX1020" s="36">
        <v>67.099999999999994</v>
      </c>
      <c r="CY1020" s="36">
        <v>65.473385746587766</v>
      </c>
      <c r="CZ1020" s="36">
        <v>64.658269096343176</v>
      </c>
      <c r="DA1020" s="36">
        <v>29.483473624768287</v>
      </c>
      <c r="DB1020" s="36">
        <f ca="1"/>
        <v>72.838585990631415</v>
      </c>
      <c r="DC1020" s="36">
        <f ca="1"/>
        <v>66.329632791769086</v>
      </c>
      <c r="DD1020" s="36">
        <v>62.191376774727615</v>
      </c>
      <c r="DE1020" s="36">
        <f ca="1"/>
        <v>70.722615663090963</v>
      </c>
      <c r="DF1020" s="36">
        <v>66.019348826817719</v>
      </c>
    </row>
    <row r="1021" spans="1:110" x14ac:dyDescent="0.25">
      <c r="A1021" s="45">
        <v>63</v>
      </c>
      <c r="B1021" s="47" t="b">
        <v>1</v>
      </c>
      <c r="U1021" s="36"/>
      <c r="V1021" s="36"/>
      <c r="W1021" s="9"/>
      <c r="X1021" s="8"/>
      <c r="Y1021" s="8"/>
      <c r="Z1021" s="8"/>
      <c r="AA1021" s="8"/>
      <c r="AB1021" s="8"/>
      <c r="AC1021" s="8"/>
      <c r="AD1021" s="8"/>
      <c r="AE1021" s="8"/>
      <c r="AG1021" s="36"/>
      <c r="AH1021" s="36"/>
      <c r="AI1021" s="9"/>
      <c r="AJ1021" s="8"/>
      <c r="AK1021" s="8"/>
      <c r="AL1021" s="8"/>
      <c r="AM1021" s="8"/>
      <c r="AN1021" s="8"/>
      <c r="AO1021" s="8"/>
      <c r="AP1021" s="8"/>
      <c r="AQ1021" s="8"/>
      <c r="AS1021" s="36"/>
      <c r="AT1021" s="36"/>
      <c r="AU1021" s="9"/>
      <c r="AV1021" s="8"/>
      <c r="AW1021" s="8"/>
      <c r="AX1021" s="8"/>
      <c r="AY1021" s="8"/>
      <c r="AZ1021" s="8"/>
      <c r="BA1021" s="8"/>
      <c r="BB1021" s="8"/>
      <c r="BC1021" s="8"/>
      <c r="CW1021" s="8">
        <v>0.34716530054644806</v>
      </c>
      <c r="CX1021" s="36">
        <v>67.099999999999994</v>
      </c>
      <c r="CY1021" s="36">
        <v>65.482195156202849</v>
      </c>
      <c r="CZ1021" s="36">
        <v>64.667065078682398</v>
      </c>
      <c r="DA1021" s="36">
        <v>29.519679133801748</v>
      </c>
      <c r="DB1021" s="36">
        <f ca="1"/>
        <v>72.848666320441652</v>
      </c>
      <c r="DC1021" s="36">
        <f ca="1"/>
        <v>66.337488192151596</v>
      </c>
      <c r="DD1021" s="36">
        <v>62.204147672264384</v>
      </c>
      <c r="DE1021" s="36">
        <f ca="1"/>
        <v>70.729688008399975</v>
      </c>
      <c r="DF1021" s="36">
        <v>66.029748284103334</v>
      </c>
    </row>
    <row r="1022" spans="1:110" x14ac:dyDescent="0.25">
      <c r="A1022" s="45">
        <v>59.9</v>
      </c>
      <c r="B1022" s="47" t="b">
        <v>1</v>
      </c>
      <c r="U1022" s="36"/>
      <c r="V1022" s="36"/>
      <c r="W1022" s="9"/>
      <c r="X1022" s="8"/>
      <c r="Y1022" s="8"/>
      <c r="Z1022" s="8"/>
      <c r="AA1022" s="8"/>
      <c r="AB1022" s="8"/>
      <c r="AC1022" s="8"/>
      <c r="AD1022" s="8"/>
      <c r="AE1022" s="8"/>
      <c r="AG1022" s="36"/>
      <c r="AH1022" s="36"/>
      <c r="AI1022" s="9"/>
      <c r="AJ1022" s="8"/>
      <c r="AK1022" s="8"/>
      <c r="AL1022" s="8"/>
      <c r="AM1022" s="8"/>
      <c r="AN1022" s="8"/>
      <c r="AO1022" s="8"/>
      <c r="AP1022" s="8"/>
      <c r="AQ1022" s="8"/>
      <c r="AS1022" s="36"/>
      <c r="AT1022" s="36"/>
      <c r="AU1022" s="9"/>
      <c r="AV1022" s="8"/>
      <c r="AW1022" s="8"/>
      <c r="AX1022" s="8"/>
      <c r="AY1022" s="8"/>
      <c r="AZ1022" s="8"/>
      <c r="BA1022" s="8"/>
      <c r="BB1022" s="8"/>
      <c r="BC1022" s="8"/>
      <c r="CW1022" s="8">
        <v>0.34750683060109289</v>
      </c>
      <c r="CX1022" s="36">
        <v>67.099999999999994</v>
      </c>
      <c r="CY1022" s="36">
        <v>65.491001364723871</v>
      </c>
      <c r="CZ1022" s="36">
        <v>64.675859060742383</v>
      </c>
      <c r="DA1022" s="36">
        <v>29.555903588680671</v>
      </c>
      <c r="DB1022" s="36">
        <f ca="1"/>
        <v>72.858740953206137</v>
      </c>
      <c r="DC1022" s="36">
        <f ca="1"/>
        <v>66.345341360825287</v>
      </c>
      <c r="DD1022" s="36">
        <v>62.216912289545519</v>
      </c>
      <c r="DE1022" s="36">
        <f ca="1"/>
        <v>70.736756963922559</v>
      </c>
      <c r="DF1022" s="36">
        <v>66.040143345721077</v>
      </c>
    </row>
    <row r="1023" spans="1:110" x14ac:dyDescent="0.25">
      <c r="A1023" s="45">
        <v>59.4</v>
      </c>
      <c r="B1023" s="47" t="b">
        <v>1</v>
      </c>
      <c r="U1023" s="36"/>
      <c r="V1023" s="36"/>
      <c r="W1023" s="9"/>
      <c r="X1023" s="8"/>
      <c r="Y1023" s="8"/>
      <c r="Z1023" s="8"/>
      <c r="AA1023" s="8"/>
      <c r="AB1023" s="8"/>
      <c r="AC1023" s="8"/>
      <c r="AD1023" s="8"/>
      <c r="AE1023" s="8"/>
      <c r="AG1023" s="36"/>
      <c r="AH1023" s="36"/>
      <c r="AI1023" s="9"/>
      <c r="AJ1023" s="8"/>
      <c r="AK1023" s="8"/>
      <c r="AL1023" s="8"/>
      <c r="AM1023" s="8"/>
      <c r="AN1023" s="8"/>
      <c r="AO1023" s="8"/>
      <c r="AP1023" s="8"/>
      <c r="AQ1023" s="8"/>
      <c r="AS1023" s="36"/>
      <c r="AT1023" s="36"/>
      <c r="AU1023" s="9"/>
      <c r="AV1023" s="8"/>
      <c r="AW1023" s="8"/>
      <c r="AX1023" s="8"/>
      <c r="AY1023" s="8"/>
      <c r="AZ1023" s="8"/>
      <c r="BA1023" s="8"/>
      <c r="BB1023" s="8"/>
      <c r="BC1023" s="8"/>
      <c r="CW1023" s="8">
        <v>0.34784836065573771</v>
      </c>
      <c r="CX1023" s="36">
        <v>67.099999999999994</v>
      </c>
      <c r="CY1023" s="36">
        <v>65.499804381999951</v>
      </c>
      <c r="CZ1023" s="36">
        <v>64.684651051219262</v>
      </c>
      <c r="DA1023" s="36">
        <v>29.592147009243646</v>
      </c>
      <c r="DB1023" s="36">
        <f ca="1"/>
        <v>72.868809902604809</v>
      </c>
      <c r="DC1023" s="36">
        <f ca="1"/>
        <v>66.353192305914263</v>
      </c>
      <c r="DD1023" s="36">
        <v>62.229670635827091</v>
      </c>
      <c r="DE1023" s="36">
        <f ca="1"/>
        <v>70.743822537642686</v>
      </c>
      <c r="DF1023" s="36">
        <v>66.050534021482576</v>
      </c>
    </row>
    <row r="1024" spans="1:110" x14ac:dyDescent="0.25">
      <c r="A1024" s="45">
        <v>58.9</v>
      </c>
      <c r="B1024" s="47" t="b">
        <v>1</v>
      </c>
      <c r="U1024" s="36"/>
      <c r="V1024" s="36"/>
      <c r="W1024" s="9"/>
      <c r="X1024" s="8"/>
      <c r="Y1024" s="8"/>
      <c r="Z1024" s="8"/>
      <c r="AA1024" s="8"/>
      <c r="AB1024" s="8"/>
      <c r="AC1024" s="8"/>
      <c r="AD1024" s="8"/>
      <c r="AE1024" s="8"/>
      <c r="AG1024" s="36"/>
      <c r="AH1024" s="36"/>
      <c r="AI1024" s="9"/>
      <c r="AJ1024" s="8"/>
      <c r="AK1024" s="8"/>
      <c r="AL1024" s="8"/>
      <c r="AM1024" s="8"/>
      <c r="AN1024" s="8"/>
      <c r="AO1024" s="8"/>
      <c r="AP1024" s="8"/>
      <c r="AQ1024" s="8"/>
      <c r="AS1024" s="36"/>
      <c r="AT1024" s="36"/>
      <c r="AU1024" s="9"/>
      <c r="AV1024" s="8"/>
      <c r="AW1024" s="8"/>
      <c r="AX1024" s="8"/>
      <c r="AY1024" s="8"/>
      <c r="AZ1024" s="8"/>
      <c r="BA1024" s="8"/>
      <c r="BB1024" s="8"/>
      <c r="BC1024" s="8"/>
      <c r="CW1024" s="8">
        <v>0.34818989071038253</v>
      </c>
      <c r="CX1024" s="36">
        <v>67.099999999999994</v>
      </c>
      <c r="CY1024" s="36">
        <v>65.508604217858618</v>
      </c>
      <c r="CZ1024" s="36">
        <v>64.693441058792956</v>
      </c>
      <c r="DA1024" s="36">
        <v>29.628409415360441</v>
      </c>
      <c r="DB1024" s="36">
        <f ca="1"/>
        <v>72.878873182283158</v>
      </c>
      <c r="DC1024" s="36">
        <f ca="1"/>
        <v>66.361041035526455</v>
      </c>
      <c r="DD1024" s="36">
        <v>62.242422720342482</v>
      </c>
      <c r="DE1024" s="36">
        <f ca="1"/>
        <v>70.75088473752497</v>
      </c>
      <c r="DF1024" s="36">
        <v>66.060920321176553</v>
      </c>
    </row>
    <row r="1025" spans="1:110" x14ac:dyDescent="0.25">
      <c r="A1025" s="45">
        <v>58.3</v>
      </c>
      <c r="B1025" s="47" t="b">
        <v>1</v>
      </c>
      <c r="U1025" s="36"/>
      <c r="V1025" s="36"/>
      <c r="W1025" s="9"/>
      <c r="X1025" s="8"/>
      <c r="Y1025" s="8"/>
      <c r="Z1025" s="8"/>
      <c r="AA1025" s="8"/>
      <c r="AB1025" s="8"/>
      <c r="AC1025" s="8"/>
      <c r="AD1025" s="8"/>
      <c r="AE1025" s="8"/>
      <c r="AG1025" s="36"/>
      <c r="AH1025" s="36"/>
      <c r="AI1025" s="9"/>
      <c r="AJ1025" s="8"/>
      <c r="AK1025" s="8"/>
      <c r="AL1025" s="8"/>
      <c r="AM1025" s="8"/>
      <c r="AN1025" s="8"/>
      <c r="AO1025" s="8"/>
      <c r="AP1025" s="8"/>
      <c r="AQ1025" s="8"/>
      <c r="AS1025" s="36"/>
      <c r="AT1025" s="36"/>
      <c r="AU1025" s="9"/>
      <c r="AV1025" s="8"/>
      <c r="AW1025" s="8"/>
      <c r="AX1025" s="8"/>
      <c r="AY1025" s="8"/>
      <c r="AZ1025" s="8"/>
      <c r="BA1025" s="8"/>
      <c r="BB1025" s="8"/>
      <c r="BC1025" s="8"/>
      <c r="CW1025" s="8">
        <v>0.3485314207650273</v>
      </c>
      <c r="CX1025" s="36">
        <v>67.2</v>
      </c>
      <c r="CY1025" s="36">
        <v>65.517400882105875</v>
      </c>
      <c r="CZ1025" s="36">
        <v>64.702229092127268</v>
      </c>
      <c r="DA1025" s="36">
        <v>29.664690826932031</v>
      </c>
      <c r="DB1025" s="36">
        <f ca="1"/>
        <v>72.88893080585234</v>
      </c>
      <c r="DC1025" s="36">
        <f ca="1"/>
        <v>66.368887557753467</v>
      </c>
      <c r="DD1025" s="36">
        <v>62.255168552302436</v>
      </c>
      <c r="DE1025" s="36">
        <f ca="1"/>
        <v>70.757943571514843</v>
      </c>
      <c r="DF1025" s="36">
        <v>66.071302254569076</v>
      </c>
    </row>
    <row r="1026" spans="1:110" x14ac:dyDescent="0.25">
      <c r="A1026" s="45">
        <v>57.9</v>
      </c>
      <c r="B1026" s="47" t="b">
        <v>1</v>
      </c>
      <c r="U1026" s="36"/>
      <c r="V1026" s="36"/>
      <c r="W1026" s="9"/>
      <c r="X1026" s="8"/>
      <c r="Y1026" s="8"/>
      <c r="Z1026" s="8"/>
      <c r="AA1026" s="8"/>
      <c r="AB1026" s="8"/>
      <c r="AC1026" s="8"/>
      <c r="AD1026" s="8"/>
      <c r="AE1026" s="8"/>
      <c r="AG1026" s="36"/>
      <c r="AH1026" s="36"/>
      <c r="AI1026" s="9"/>
      <c r="AJ1026" s="8"/>
      <c r="AK1026" s="8"/>
      <c r="AL1026" s="8"/>
      <c r="AM1026" s="8"/>
      <c r="AN1026" s="8"/>
      <c r="AO1026" s="8"/>
      <c r="AP1026" s="8"/>
      <c r="AQ1026" s="8"/>
      <c r="AS1026" s="36"/>
      <c r="AT1026" s="36"/>
      <c r="AU1026" s="9"/>
      <c r="AV1026" s="8"/>
      <c r="AW1026" s="8"/>
      <c r="AX1026" s="8"/>
      <c r="AY1026" s="8"/>
      <c r="AZ1026" s="8"/>
      <c r="BA1026" s="8"/>
      <c r="BB1026" s="8"/>
      <c r="BC1026" s="8"/>
      <c r="CW1026" s="8">
        <v>0.34887295081967212</v>
      </c>
      <c r="CX1026" s="36">
        <v>67.2</v>
      </c>
      <c r="CY1026" s="36">
        <v>65.526194384526278</v>
      </c>
      <c r="CZ1026" s="36">
        <v>64.7110151598703</v>
      </c>
      <c r="DA1026" s="36">
        <v>29.700991263890756</v>
      </c>
      <c r="DB1026" s="36">
        <f ca="1"/>
        <v>72.89898278688932</v>
      </c>
      <c r="DC1026" s="36">
        <f ca="1"/>
        <v>66.376731880670889</v>
      </c>
      <c r="DD1026" s="36">
        <v>62.267908140895145</v>
      </c>
      <c r="DE1026" s="36">
        <f ca="1"/>
        <v>70.764999047538467</v>
      </c>
      <c r="DF1026" s="36">
        <v>66.081679831403463</v>
      </c>
    </row>
    <row r="1027" spans="1:110" x14ac:dyDescent="0.25">
      <c r="A1027" s="45">
        <v>57.6</v>
      </c>
      <c r="B1027" s="47" t="b">
        <v>1</v>
      </c>
      <c r="U1027" s="36"/>
      <c r="V1027" s="36"/>
      <c r="W1027" s="9"/>
      <c r="X1027" s="8"/>
      <c r="Y1027" s="8"/>
      <c r="Z1027" s="8"/>
      <c r="AA1027" s="8"/>
      <c r="AB1027" s="8"/>
      <c r="AC1027" s="8"/>
      <c r="AD1027" s="8"/>
      <c r="AE1027" s="8"/>
      <c r="AG1027" s="36"/>
      <c r="AH1027" s="36"/>
      <c r="AI1027" s="9"/>
      <c r="AJ1027" s="8"/>
      <c r="AK1027" s="8"/>
      <c r="AL1027" s="8"/>
      <c r="AM1027" s="8"/>
      <c r="AN1027" s="8"/>
      <c r="AO1027" s="8"/>
      <c r="AP1027" s="8"/>
      <c r="AQ1027" s="8"/>
      <c r="AS1027" s="36"/>
      <c r="AT1027" s="36"/>
      <c r="AU1027" s="9"/>
      <c r="AV1027" s="8"/>
      <c r="AW1027" s="8"/>
      <c r="AX1027" s="8"/>
      <c r="AY1027" s="8"/>
      <c r="AZ1027" s="8"/>
      <c r="BA1027" s="8"/>
      <c r="BB1027" s="8"/>
      <c r="BC1027" s="8"/>
      <c r="CW1027" s="8">
        <v>0.34921448087431695</v>
      </c>
      <c r="CX1027" s="36">
        <v>67.2</v>
      </c>
      <c r="CY1027" s="36">
        <v>65.534984734883096</v>
      </c>
      <c r="CZ1027" s="36">
        <v>64.719799270654065</v>
      </c>
      <c r="DA1027" s="36">
        <v>29.737310746200269</v>
      </c>
      <c r="DB1027" s="36">
        <f ca="1"/>
        <v>72.909029138937029</v>
      </c>
      <c r="DC1027" s="36">
        <f ca="1"/>
        <v>66.384574012338149</v>
      </c>
      <c r="DD1027" s="36">
        <v>62.280641495286282</v>
      </c>
      <c r="DE1027" s="36">
        <f ca="1"/>
        <v>70.772051173502931</v>
      </c>
      <c r="DF1027" s="36">
        <v>66.092053061400549</v>
      </c>
    </row>
    <row r="1028" spans="1:110" x14ac:dyDescent="0.25">
      <c r="A1028" s="45">
        <v>57.4</v>
      </c>
      <c r="B1028" s="47" t="b">
        <v>1</v>
      </c>
      <c r="U1028" s="36"/>
      <c r="V1028" s="36"/>
      <c r="W1028" s="9"/>
      <c r="X1028" s="8"/>
      <c r="Y1028" s="8"/>
      <c r="Z1028" s="8"/>
      <c r="AA1028" s="8"/>
      <c r="AB1028" s="8"/>
      <c r="AC1028" s="8"/>
      <c r="AD1028" s="8"/>
      <c r="AE1028" s="8"/>
      <c r="AG1028" s="36"/>
      <c r="AH1028" s="36"/>
      <c r="AI1028" s="9"/>
      <c r="AJ1028" s="8"/>
      <c r="AK1028" s="8"/>
      <c r="AL1028" s="8"/>
      <c r="AM1028" s="8"/>
      <c r="AN1028" s="8"/>
      <c r="AO1028" s="8"/>
      <c r="AP1028" s="8"/>
      <c r="AQ1028" s="8"/>
      <c r="AS1028" s="36"/>
      <c r="AT1028" s="36"/>
      <c r="AU1028" s="9"/>
      <c r="AV1028" s="8"/>
      <c r="AW1028" s="8"/>
      <c r="AX1028" s="8"/>
      <c r="AY1028" s="8"/>
      <c r="AZ1028" s="8"/>
      <c r="BA1028" s="8"/>
      <c r="BB1028" s="8"/>
      <c r="BC1028" s="8"/>
      <c r="CW1028" s="8">
        <v>0.34955601092896177</v>
      </c>
      <c r="CX1028" s="36">
        <v>67.2</v>
      </c>
      <c r="CY1028" s="36">
        <v>65.543771942918369</v>
      </c>
      <c r="CZ1028" s="36">
        <v>64.728581433094874</v>
      </c>
      <c r="DA1028" s="36">
        <v>29.773649293855694</v>
      </c>
      <c r="DB1028" s="36">
        <f ca="1"/>
        <v>72.919069875504491</v>
      </c>
      <c r="DC1028" s="36">
        <f ca="1"/>
        <v>66.39241396079872</v>
      </c>
      <c r="DD1028" s="36">
        <v>62.293368624619163</v>
      </c>
      <c r="DE1028" s="36">
        <f ca="1"/>
        <v>70.779099957296339</v>
      </c>
      <c r="DF1028" s="36">
        <v>66.102421954258659</v>
      </c>
    </row>
    <row r="1029" spans="1:110" x14ac:dyDescent="0.25">
      <c r="A1029" s="45">
        <v>57.2</v>
      </c>
      <c r="B1029" s="47" t="b">
        <v>1</v>
      </c>
      <c r="U1029" s="36"/>
      <c r="V1029" s="36"/>
      <c r="W1029" s="9"/>
      <c r="X1029" s="8"/>
      <c r="Y1029" s="8"/>
      <c r="Z1029" s="8"/>
      <c r="AA1029" s="8"/>
      <c r="AB1029" s="8"/>
      <c r="AC1029" s="8"/>
      <c r="AD1029" s="8"/>
      <c r="AE1029" s="8"/>
      <c r="AG1029" s="36"/>
      <c r="AH1029" s="36"/>
      <c r="AI1029" s="9"/>
      <c r="AJ1029" s="8"/>
      <c r="AK1029" s="8"/>
      <c r="AL1029" s="8"/>
      <c r="AM1029" s="8"/>
      <c r="AN1029" s="8"/>
      <c r="AO1029" s="8"/>
      <c r="AP1029" s="8"/>
      <c r="AQ1029" s="8"/>
      <c r="AS1029" s="36"/>
      <c r="AT1029" s="36"/>
      <c r="AU1029" s="9"/>
      <c r="AV1029" s="8"/>
      <c r="AW1029" s="8"/>
      <c r="AX1029" s="8"/>
      <c r="AY1029" s="8"/>
      <c r="AZ1029" s="8"/>
      <c r="BA1029" s="8"/>
      <c r="BB1029" s="8"/>
      <c r="BC1029" s="8"/>
      <c r="CW1029" s="8">
        <v>0.34989754098360654</v>
      </c>
      <c r="CX1029" s="36">
        <v>67.2</v>
      </c>
      <c r="CY1029" s="36">
        <v>65.552556018352945</v>
      </c>
      <c r="CZ1029" s="36">
        <v>64.737361655793336</v>
      </c>
      <c r="DA1029" s="36">
        <v>29.81000692688367</v>
      </c>
      <c r="DB1029" s="36">
        <f ca="1"/>
        <v>72.929105010066962</v>
      </c>
      <c r="DC1029" s="36">
        <f ca="1"/>
        <v>66.400251734080172</v>
      </c>
      <c r="DD1029" s="36">
        <v>62.306089538014746</v>
      </c>
      <c r="DE1029" s="36">
        <f ca="1"/>
        <v>70.786145406787782</v>
      </c>
      <c r="DF1029" s="36">
        <v>66.112786519653724</v>
      </c>
    </row>
    <row r="1030" spans="1:110" x14ac:dyDescent="0.25">
      <c r="A1030" s="45">
        <v>81</v>
      </c>
      <c r="B1030" s="47" t="b">
        <v>1</v>
      </c>
      <c r="U1030" s="36"/>
      <c r="V1030" s="36"/>
      <c r="W1030" s="9"/>
      <c r="X1030" s="8"/>
      <c r="Y1030" s="8"/>
      <c r="Z1030" s="8"/>
      <c r="AA1030" s="8"/>
      <c r="AB1030" s="8"/>
      <c r="AC1030" s="8"/>
      <c r="AD1030" s="8"/>
      <c r="AE1030" s="8"/>
      <c r="AG1030" s="36"/>
      <c r="AH1030" s="36"/>
      <c r="AI1030" s="9"/>
      <c r="AJ1030" s="8"/>
      <c r="AK1030" s="8"/>
      <c r="AL1030" s="8"/>
      <c r="AM1030" s="8"/>
      <c r="AN1030" s="8"/>
      <c r="AO1030" s="8"/>
      <c r="AP1030" s="8"/>
      <c r="AQ1030" s="8"/>
      <c r="AS1030" s="36"/>
      <c r="AT1030" s="36"/>
      <c r="AU1030" s="9"/>
      <c r="AV1030" s="8"/>
      <c r="AW1030" s="8"/>
      <c r="AX1030" s="8"/>
      <c r="AY1030" s="8"/>
      <c r="AZ1030" s="8"/>
      <c r="BA1030" s="8"/>
      <c r="BB1030" s="8"/>
      <c r="BC1030" s="8"/>
      <c r="CW1030" s="8">
        <v>0.35023907103825136</v>
      </c>
      <c r="CX1030" s="36">
        <v>67.2</v>
      </c>
      <c r="CY1030" s="36">
        <v>65.561336970886657</v>
      </c>
      <c r="CZ1030" s="36">
        <v>64.746139947334385</v>
      </c>
      <c r="DA1030" s="36">
        <v>29.846383665342398</v>
      </c>
      <c r="DB1030" s="36">
        <f ca="1"/>
        <v>72.939134556066065</v>
      </c>
      <c r="DC1030" s="36">
        <f ca="1"/>
        <v>66.408087340194186</v>
      </c>
      <c r="DD1030" s="36">
        <v>62.318804244571758</v>
      </c>
      <c r="DE1030" s="36">
        <f ca="1"/>
        <v>70.793187529827478</v>
      </c>
      <c r="DF1030" s="36">
        <v>66.123146767239405</v>
      </c>
    </row>
    <row r="1031" spans="1:110" x14ac:dyDescent="0.25">
      <c r="A1031" s="45">
        <v>88</v>
      </c>
      <c r="B1031" s="47" t="b">
        <v>1</v>
      </c>
      <c r="U1031" s="36"/>
      <c r="V1031" s="36"/>
      <c r="W1031" s="9"/>
      <c r="X1031" s="8"/>
      <c r="Y1031" s="8"/>
      <c r="Z1031" s="8"/>
      <c r="AA1031" s="8"/>
      <c r="AB1031" s="8"/>
      <c r="AC1031" s="8"/>
      <c r="AD1031" s="8"/>
      <c r="AE1031" s="8"/>
      <c r="AG1031" s="36"/>
      <c r="AH1031" s="36"/>
      <c r="AI1031" s="9"/>
      <c r="AJ1031" s="8"/>
      <c r="AK1031" s="8"/>
      <c r="AL1031" s="8"/>
      <c r="AM1031" s="8"/>
      <c r="AN1031" s="8"/>
      <c r="AO1031" s="8"/>
      <c r="AP1031" s="8"/>
      <c r="AQ1031" s="8"/>
      <c r="AS1031" s="36"/>
      <c r="AT1031" s="36"/>
      <c r="AU1031" s="9"/>
      <c r="AV1031" s="8"/>
      <c r="AW1031" s="8"/>
      <c r="AX1031" s="8"/>
      <c r="AY1031" s="8"/>
      <c r="AZ1031" s="8"/>
      <c r="BA1031" s="8"/>
      <c r="BB1031" s="8"/>
      <c r="BC1031" s="8"/>
      <c r="CW1031" s="8">
        <v>0.35058060109289618</v>
      </c>
      <c r="CX1031" s="36">
        <v>67.2</v>
      </c>
      <c r="CY1031" s="36">
        <v>65.57011481019839</v>
      </c>
      <c r="CZ1031" s="36">
        <v>64.754916316287421</v>
      </c>
      <c r="DA1031" s="36">
        <v>29.882779529321702</v>
      </c>
      <c r="DB1031" s="36">
        <f ca="1"/>
        <v>72.949158526909898</v>
      </c>
      <c r="DC1031" s="36">
        <f ca="1"/>
        <v>66.415920787136727</v>
      </c>
      <c r="DD1031" s="36">
        <v>62.331512753366731</v>
      </c>
      <c r="DE1031" s="36">
        <f ca="1"/>
        <v>70.800226334246915</v>
      </c>
      <c r="DF1031" s="36">
        <v>66.133502706647107</v>
      </c>
    </row>
    <row r="1032" spans="1:110" x14ac:dyDescent="0.25">
      <c r="A1032" s="45">
        <v>86</v>
      </c>
      <c r="B1032" s="47" t="b">
        <v>1</v>
      </c>
      <c r="U1032" s="36"/>
      <c r="V1032" s="36"/>
      <c r="W1032" s="9"/>
      <c r="X1032" s="8"/>
      <c r="Y1032" s="8"/>
      <c r="Z1032" s="8"/>
      <c r="AA1032" s="8"/>
      <c r="AB1032" s="8"/>
      <c r="AC1032" s="8"/>
      <c r="AD1032" s="8"/>
      <c r="AE1032" s="8"/>
      <c r="AG1032" s="36"/>
      <c r="AH1032" s="36"/>
      <c r="AI1032" s="9"/>
      <c r="AJ1032" s="8"/>
      <c r="AK1032" s="8"/>
      <c r="AL1032" s="8"/>
      <c r="AM1032" s="8"/>
      <c r="AN1032" s="8"/>
      <c r="AO1032" s="8"/>
      <c r="AP1032" s="8"/>
      <c r="AQ1032" s="8"/>
      <c r="AS1032" s="36"/>
      <c r="AT1032" s="36"/>
      <c r="AU1032" s="9"/>
      <c r="AV1032" s="8"/>
      <c r="AW1032" s="8"/>
      <c r="AX1032" s="8"/>
      <c r="AY1032" s="8"/>
      <c r="AZ1032" s="8"/>
      <c r="BA1032" s="8"/>
      <c r="BB1032" s="8"/>
      <c r="BC1032" s="8"/>
      <c r="CW1032" s="8">
        <v>0.35092213114754101</v>
      </c>
      <c r="CX1032" s="36">
        <v>67.2</v>
      </c>
      <c r="CY1032" s="36">
        <v>65.578889545946126</v>
      </c>
      <c r="CZ1032" s="36">
        <v>64.763690771206271</v>
      </c>
      <c r="DA1032" s="36">
        <v>29.919194538943106</v>
      </c>
      <c r="DB1032" s="36">
        <f ca="1"/>
        <v>72.959176935973261</v>
      </c>
      <c r="DC1032" s="36">
        <f ca="1"/>
        <v>66.423752082888015</v>
      </c>
      <c r="DD1032" s="36">
        <v>62.344215073454095</v>
      </c>
      <c r="DE1032" s="36">
        <f ca="1"/>
        <v>70.807261827858753</v>
      </c>
      <c r="DF1032" s="36">
        <v>66.143854347486126</v>
      </c>
    </row>
    <row r="1033" spans="1:110" x14ac:dyDescent="0.25">
      <c r="A1033" s="45">
        <v>84</v>
      </c>
      <c r="B1033" s="47" t="b">
        <v>1</v>
      </c>
      <c r="U1033" s="36"/>
      <c r="V1033" s="36"/>
      <c r="W1033" s="9"/>
      <c r="X1033" s="8"/>
      <c r="Y1033" s="8"/>
      <c r="Z1033" s="8"/>
      <c r="AA1033" s="8"/>
      <c r="AB1033" s="8"/>
      <c r="AC1033" s="8"/>
      <c r="AD1033" s="8"/>
      <c r="AE1033" s="8"/>
      <c r="AG1033" s="36"/>
      <c r="AH1033" s="36"/>
      <c r="AI1033" s="9"/>
      <c r="AJ1033" s="8"/>
      <c r="AK1033" s="8"/>
      <c r="AL1033" s="8"/>
      <c r="AM1033" s="8"/>
      <c r="AN1033" s="8"/>
      <c r="AO1033" s="8"/>
      <c r="AP1033" s="8"/>
      <c r="AQ1033" s="8"/>
      <c r="AS1033" s="36"/>
      <c r="AT1033" s="36"/>
      <c r="AU1033" s="9"/>
      <c r="AV1033" s="8"/>
      <c r="AW1033" s="8"/>
      <c r="AX1033" s="8"/>
      <c r="AY1033" s="8"/>
      <c r="AZ1033" s="8"/>
      <c r="BA1033" s="8"/>
      <c r="BB1033" s="8"/>
      <c r="BC1033" s="8"/>
      <c r="CW1033" s="8">
        <v>0.35126366120218577</v>
      </c>
      <c r="CX1033" s="36">
        <v>67.2</v>
      </c>
      <c r="CY1033" s="36">
        <v>65.587661187767111</v>
      </c>
      <c r="CZ1033" s="36">
        <v>64.772463320629427</v>
      </c>
      <c r="DA1033" s="36">
        <v>29.955628714359936</v>
      </c>
      <c r="DB1033" s="36">
        <f ca="1"/>
        <v>72.969189796597661</v>
      </c>
      <c r="DC1033" s="36">
        <f ca="1"/>
        <v>66.431581235412636</v>
      </c>
      <c r="DD1033" s="36">
        <v>62.356911213866283</v>
      </c>
      <c r="DE1033" s="36">
        <f ca="1"/>
        <v>70.814294018457076</v>
      </c>
      <c r="DF1033" s="36">
        <v>66.15420169934373</v>
      </c>
    </row>
    <row r="1034" spans="1:110" x14ac:dyDescent="0.25">
      <c r="A1034" s="45">
        <v>85</v>
      </c>
      <c r="B1034" s="47" t="b">
        <v>1</v>
      </c>
      <c r="U1034" s="36"/>
      <c r="V1034" s="36"/>
      <c r="W1034" s="9"/>
      <c r="X1034" s="8"/>
      <c r="Y1034" s="8"/>
      <c r="Z1034" s="8"/>
      <c r="AA1034" s="8"/>
      <c r="AB1034" s="8"/>
      <c r="AC1034" s="8"/>
      <c r="AD1034" s="8"/>
      <c r="AE1034" s="8"/>
      <c r="AG1034" s="36"/>
      <c r="AH1034" s="36"/>
      <c r="AI1034" s="9"/>
      <c r="AJ1034" s="8"/>
      <c r="AK1034" s="8"/>
      <c r="AL1034" s="8"/>
      <c r="AM1034" s="8"/>
      <c r="AN1034" s="8"/>
      <c r="AO1034" s="8"/>
      <c r="AP1034" s="8"/>
      <c r="AQ1034" s="8"/>
      <c r="AS1034" s="36"/>
      <c r="AT1034" s="36"/>
      <c r="AU1034" s="9"/>
      <c r="AV1034" s="8"/>
      <c r="AW1034" s="8"/>
      <c r="AX1034" s="8"/>
      <c r="AY1034" s="8"/>
      <c r="AZ1034" s="8"/>
      <c r="BA1034" s="8"/>
      <c r="BB1034" s="8"/>
      <c r="BC1034" s="8"/>
      <c r="CW1034" s="8">
        <v>0.3516051912568306</v>
      </c>
      <c r="CX1034" s="36">
        <v>67.3</v>
      </c>
      <c r="CY1034" s="36">
        <v>65.59642974527786</v>
      </c>
      <c r="CZ1034" s="36">
        <v>64.781233973080006</v>
      </c>
      <c r="DA1034" s="36">
        <v>29.992082075757327</v>
      </c>
      <c r="DB1034" s="36">
        <f ca="1"/>
        <v>72.979197122091549</v>
      </c>
      <c r="DC1034" s="36">
        <f ca="1"/>
        <v>66.439408252659661</v>
      </c>
      <c r="DD1034" s="36">
        <v>62.369601183613753</v>
      </c>
      <c r="DE1034" s="36">
        <f ca="1"/>
        <v>70.821322913817383</v>
      </c>
      <c r="DF1034" s="36">
        <v>66.164544771785216</v>
      </c>
    </row>
    <row r="1035" spans="1:110" x14ac:dyDescent="0.25">
      <c r="A1035" s="45">
        <v>83</v>
      </c>
      <c r="B1035" s="47" t="b">
        <v>1</v>
      </c>
      <c r="U1035" s="36"/>
      <c r="V1035" s="36"/>
      <c r="W1035" s="9"/>
      <c r="X1035" s="8"/>
      <c r="Y1035" s="8"/>
      <c r="Z1035" s="8"/>
      <c r="AA1035" s="8"/>
      <c r="AB1035" s="8"/>
      <c r="AC1035" s="8"/>
      <c r="AD1035" s="8"/>
      <c r="AE1035" s="8"/>
      <c r="AG1035" s="36"/>
      <c r="AH1035" s="36"/>
      <c r="AI1035" s="9"/>
      <c r="AJ1035" s="8"/>
      <c r="AK1035" s="8"/>
      <c r="AL1035" s="8"/>
      <c r="AM1035" s="8"/>
      <c r="AN1035" s="8"/>
      <c r="AO1035" s="8"/>
      <c r="AP1035" s="8"/>
      <c r="AQ1035" s="8"/>
      <c r="AS1035" s="36"/>
      <c r="AT1035" s="36"/>
      <c r="AU1035" s="9"/>
      <c r="AV1035" s="8"/>
      <c r="AW1035" s="8"/>
      <c r="AX1035" s="8"/>
      <c r="AY1035" s="8"/>
      <c r="AZ1035" s="8"/>
      <c r="BA1035" s="8"/>
      <c r="BB1035" s="8"/>
      <c r="BC1035" s="8"/>
      <c r="CW1035" s="8">
        <v>0.35194672131147542</v>
      </c>
      <c r="CX1035" s="36">
        <v>67.3</v>
      </c>
      <c r="CY1035" s="36">
        <v>65.605195228074336</v>
      </c>
      <c r="CZ1035" s="36">
        <v>64.790002737065862</v>
      </c>
      <c r="DA1035" s="36">
        <v>30.028554643352358</v>
      </c>
      <c r="DB1035" s="36">
        <f ca="1"/>
        <v>72.98919892573042</v>
      </c>
      <c r="DC1035" s="36">
        <f ca="1"/>
        <v>66.447233142562595</v>
      </c>
      <c r="DD1035" s="36">
        <v>62.382284991685083</v>
      </c>
      <c r="DE1035" s="36">
        <f ca="1"/>
        <v>70.828348521696626</v>
      </c>
      <c r="DF1035" s="36">
        <v>66.174883574353984</v>
      </c>
    </row>
    <row r="1036" spans="1:110" x14ac:dyDescent="0.25">
      <c r="A1036" s="45">
        <v>80</v>
      </c>
      <c r="B1036" s="47" t="b">
        <v>1</v>
      </c>
      <c r="U1036" s="36"/>
      <c r="V1036" s="36"/>
      <c r="W1036" s="9"/>
      <c r="X1036" s="8"/>
      <c r="Y1036" s="8"/>
      <c r="Z1036" s="8"/>
      <c r="AA1036" s="8"/>
      <c r="AB1036" s="8"/>
      <c r="AC1036" s="8"/>
      <c r="AD1036" s="8"/>
      <c r="AE1036" s="8"/>
      <c r="AG1036" s="36"/>
      <c r="AH1036" s="36"/>
      <c r="AI1036" s="9"/>
      <c r="AJ1036" s="8"/>
      <c r="AK1036" s="8"/>
      <c r="AL1036" s="8"/>
      <c r="AM1036" s="8"/>
      <c r="AN1036" s="8"/>
      <c r="AO1036" s="8"/>
      <c r="AP1036" s="8"/>
      <c r="AQ1036" s="8"/>
      <c r="AS1036" s="36"/>
      <c r="AT1036" s="36"/>
      <c r="AU1036" s="9"/>
      <c r="AV1036" s="8"/>
      <c r="AW1036" s="8"/>
      <c r="AX1036" s="8"/>
      <c r="AY1036" s="8"/>
      <c r="AZ1036" s="8"/>
      <c r="BA1036" s="8"/>
      <c r="BB1036" s="8"/>
      <c r="BC1036" s="8"/>
      <c r="CW1036" s="8">
        <v>0.35228825136612024</v>
      </c>
      <c r="CX1036" s="36">
        <v>67.3</v>
      </c>
      <c r="CY1036" s="36">
        <v>65.613957645731958</v>
      </c>
      <c r="CZ1036" s="36">
        <v>64.798769621079671</v>
      </c>
      <c r="DA1036" s="36">
        <v>30.065046437394027</v>
      </c>
      <c r="DB1036" s="36">
        <f ca="1"/>
        <v>72.999195220756945</v>
      </c>
      <c r="DC1036" s="36">
        <f ca="1"/>
        <v>66.455055913039615</v>
      </c>
      <c r="DD1036" s="36">
        <v>62.394962647047073</v>
      </c>
      <c r="DE1036" s="36">
        <f ca="1"/>
        <v>70.835370849833353</v>
      </c>
      <c r="DF1036" s="36">
        <v>66.18521811657169</v>
      </c>
    </row>
    <row r="1037" spans="1:110" x14ac:dyDescent="0.25">
      <c r="A1037" s="45">
        <v>79.900000000000006</v>
      </c>
      <c r="B1037" s="47" t="b">
        <v>1</v>
      </c>
      <c r="U1037" s="36"/>
      <c r="V1037" s="36"/>
      <c r="W1037" s="9"/>
      <c r="X1037" s="8"/>
      <c r="Y1037" s="8"/>
      <c r="Z1037" s="8"/>
      <c r="AA1037" s="8"/>
      <c r="AB1037" s="8"/>
      <c r="AC1037" s="8"/>
      <c r="AD1037" s="8"/>
      <c r="AE1037" s="8"/>
      <c r="AG1037" s="36"/>
      <c r="AH1037" s="36"/>
      <c r="AI1037" s="9"/>
      <c r="AJ1037" s="8"/>
      <c r="AK1037" s="8"/>
      <c r="AL1037" s="8"/>
      <c r="AM1037" s="8"/>
      <c r="AN1037" s="8"/>
      <c r="AO1037" s="8"/>
      <c r="AP1037" s="8"/>
      <c r="AQ1037" s="8"/>
      <c r="AS1037" s="36"/>
      <c r="AT1037" s="36"/>
      <c r="AU1037" s="9"/>
      <c r="AV1037" s="8"/>
      <c r="AW1037" s="8"/>
      <c r="AX1037" s="8"/>
      <c r="AY1037" s="8"/>
      <c r="AZ1037" s="8"/>
      <c r="BA1037" s="8"/>
      <c r="BB1037" s="8"/>
      <c r="BC1037" s="8"/>
      <c r="CW1037" s="8">
        <v>0.35262978142076501</v>
      </c>
      <c r="CX1037" s="36">
        <v>67.3</v>
      </c>
      <c r="CY1037" s="36">
        <v>65.622717007805747</v>
      </c>
      <c r="CZ1037" s="36">
        <v>64.807534633598863</v>
      </c>
      <c r="DA1037" s="36">
        <v>30.101557478163397</v>
      </c>
      <c r="DB1037" s="36">
        <f ca="1"/>
        <v>73.009186020381094</v>
      </c>
      <c r="DC1037" s="36">
        <f ca="1"/>
        <v>66.462876571993476</v>
      </c>
      <c r="DD1037" s="36">
        <v>62.407634158644782</v>
      </c>
      <c r="DE1037" s="36">
        <f ca="1"/>
        <v>70.842389905947798</v>
      </c>
      <c r="DF1037" s="36">
        <v>66.195548407938261</v>
      </c>
    </row>
    <row r="1038" spans="1:110" x14ac:dyDescent="0.25">
      <c r="A1038" s="45">
        <v>79.400000000000006</v>
      </c>
      <c r="B1038" s="47" t="b">
        <v>1</v>
      </c>
      <c r="U1038" s="36"/>
      <c r="V1038" s="36"/>
      <c r="W1038" s="9"/>
      <c r="X1038" s="8"/>
      <c r="Y1038" s="8"/>
      <c r="Z1038" s="8"/>
      <c r="AA1038" s="8"/>
      <c r="AB1038" s="8"/>
      <c r="AC1038" s="8"/>
      <c r="AD1038" s="8"/>
      <c r="AE1038" s="8"/>
      <c r="AG1038" s="36"/>
      <c r="AH1038" s="36"/>
      <c r="AI1038" s="9"/>
      <c r="AJ1038" s="8"/>
      <c r="AK1038" s="8"/>
      <c r="AL1038" s="8"/>
      <c r="AM1038" s="8"/>
      <c r="AN1038" s="8"/>
      <c r="AO1038" s="8"/>
      <c r="AP1038" s="8"/>
      <c r="AQ1038" s="8"/>
      <c r="AS1038" s="36"/>
      <c r="AT1038" s="36"/>
      <c r="AU1038" s="9"/>
      <c r="AV1038" s="8"/>
      <c r="AW1038" s="8"/>
      <c r="AX1038" s="8"/>
      <c r="AY1038" s="8"/>
      <c r="AZ1038" s="8"/>
      <c r="BA1038" s="8"/>
      <c r="BB1038" s="8"/>
      <c r="BC1038" s="8"/>
      <c r="CW1038" s="8">
        <v>0.35297131147540983</v>
      </c>
      <c r="CX1038" s="36">
        <v>67.3</v>
      </c>
      <c r="CY1038" s="36">
        <v>65.631473323830392</v>
      </c>
      <c r="CZ1038" s="36">
        <v>64.816297783085972</v>
      </c>
      <c r="DA1038" s="36">
        <v>30.138087785973642</v>
      </c>
      <c r="DB1038" s="36">
        <f ca="1"/>
        <v>73.019171337780293</v>
      </c>
      <c r="DC1038" s="36">
        <f ca="1"/>
        <v>66.4706951273117</v>
      </c>
      <c r="DD1038" s="36">
        <v>62.420299535401611</v>
      </c>
      <c r="DE1038" s="36">
        <f ca="1"/>
        <v>70.849405697741858</v>
      </c>
      <c r="DF1038" s="36">
        <v>66.205874457932026</v>
      </c>
    </row>
    <row r="1039" spans="1:110" x14ac:dyDescent="0.25">
      <c r="A1039" s="45">
        <v>79.7</v>
      </c>
      <c r="B1039" s="47" t="b">
        <v>1</v>
      </c>
      <c r="U1039" s="36"/>
      <c r="V1039" s="36"/>
      <c r="W1039" s="9"/>
      <c r="X1039" s="8"/>
      <c r="Y1039" s="8"/>
      <c r="Z1039" s="8"/>
      <c r="AA1039" s="8"/>
      <c r="AB1039" s="8"/>
      <c r="AC1039" s="8"/>
      <c r="AD1039" s="8"/>
      <c r="AE1039" s="8"/>
      <c r="AG1039" s="36"/>
      <c r="AH1039" s="36"/>
      <c r="AI1039" s="9"/>
      <c r="AJ1039" s="8"/>
      <c r="AK1039" s="8"/>
      <c r="AL1039" s="8"/>
      <c r="AM1039" s="8"/>
      <c r="AN1039" s="8"/>
      <c r="AO1039" s="8"/>
      <c r="AP1039" s="8"/>
      <c r="AQ1039" s="8"/>
      <c r="AS1039" s="36"/>
      <c r="AT1039" s="36"/>
      <c r="AU1039" s="9"/>
      <c r="AV1039" s="8"/>
      <c r="AW1039" s="8"/>
      <c r="AX1039" s="8"/>
      <c r="AY1039" s="8"/>
      <c r="AZ1039" s="8"/>
      <c r="BA1039" s="8"/>
      <c r="BB1039" s="8"/>
      <c r="BC1039" s="8"/>
      <c r="CW1039" s="8">
        <v>0.35331284153005466</v>
      </c>
      <c r="CX1039" s="36">
        <v>67.3</v>
      </c>
      <c r="CY1039" s="36">
        <v>65.640226603320329</v>
      </c>
      <c r="CZ1039" s="36">
        <v>64.825059077988485</v>
      </c>
      <c r="DA1039" s="36">
        <v>30.174637381170111</v>
      </c>
      <c r="DB1039" s="36">
        <f ca="1"/>
        <v>73.029151186099512</v>
      </c>
      <c r="DC1039" s="36">
        <f ca="1"/>
        <v>66.478511586866574</v>
      </c>
      <c r="DD1039" s="36">
        <v>62.432958786219402</v>
      </c>
      <c r="DE1039" s="36">
        <f ca="1"/>
        <v>70.85641823289923</v>
      </c>
      <c r="DF1039" s="36">
        <v>66.21619627600974</v>
      </c>
    </row>
    <row r="1040" spans="1:110" x14ac:dyDescent="0.25">
      <c r="A1040" s="45">
        <v>79.3</v>
      </c>
      <c r="B1040" s="47" t="b">
        <v>1</v>
      </c>
      <c r="U1040" s="36"/>
      <c r="V1040" s="36"/>
      <c r="W1040" s="9"/>
      <c r="X1040" s="8"/>
      <c r="Y1040" s="8"/>
      <c r="Z1040" s="8"/>
      <c r="AA1040" s="8"/>
      <c r="AB1040" s="8"/>
      <c r="AC1040" s="8"/>
      <c r="AD1040" s="8"/>
      <c r="AE1040" s="8"/>
      <c r="AG1040" s="36"/>
      <c r="AH1040" s="36"/>
      <c r="AI1040" s="9"/>
      <c r="AJ1040" s="8"/>
      <c r="AK1040" s="8"/>
      <c r="AL1040" s="8"/>
      <c r="AM1040" s="8"/>
      <c r="AN1040" s="8"/>
      <c r="AO1040" s="8"/>
      <c r="AP1040" s="8"/>
      <c r="AQ1040" s="8"/>
      <c r="AS1040" s="36"/>
      <c r="AT1040" s="36"/>
      <c r="AU1040" s="9"/>
      <c r="AV1040" s="8"/>
      <c r="AW1040" s="8"/>
      <c r="AX1040" s="8"/>
      <c r="AY1040" s="8"/>
      <c r="AZ1040" s="8"/>
      <c r="BA1040" s="8"/>
      <c r="BB1040" s="8"/>
      <c r="BC1040" s="8"/>
      <c r="CW1040" s="8">
        <v>0.35365437158469948</v>
      </c>
      <c r="CX1040" s="36">
        <v>67.3</v>
      </c>
      <c r="CY1040" s="36">
        <v>65.64897685576986</v>
      </c>
      <c r="CZ1040" s="36">
        <v>64.833818526738966</v>
      </c>
      <c r="DA1040" s="36">
        <v>30.211206284130402</v>
      </c>
      <c r="DB1040" s="36">
        <f ca="1"/>
        <v>73.039125578451475</v>
      </c>
      <c r="DC1040" s="36">
        <f ca="1"/>
        <v>66.486325958515266</v>
      </c>
      <c r="DD1040" s="36">
        <v>62.445611919978461</v>
      </c>
      <c r="DE1040" s="36">
        <f ca="1"/>
        <v>70.863427519085505</v>
      </c>
      <c r="DF1040" s="36">
        <v>66.22651387160677</v>
      </c>
    </row>
    <row r="1041" spans="1:110" x14ac:dyDescent="0.25">
      <c r="A1041" s="45">
        <v>79.2</v>
      </c>
      <c r="B1041" s="47" t="b">
        <v>1</v>
      </c>
      <c r="U1041" s="36"/>
      <c r="V1041" s="36"/>
      <c r="W1041" s="9"/>
      <c r="X1041" s="8"/>
      <c r="Y1041" s="8"/>
      <c r="Z1041" s="8"/>
      <c r="AA1041" s="8"/>
      <c r="AB1041" s="8"/>
      <c r="AC1041" s="8"/>
      <c r="AD1041" s="8"/>
      <c r="AE1041" s="8"/>
      <c r="AG1041" s="36"/>
      <c r="AH1041" s="36"/>
      <c r="AI1041" s="9"/>
      <c r="AJ1041" s="8"/>
      <c r="AK1041" s="8"/>
      <c r="AL1041" s="8"/>
      <c r="AM1041" s="8"/>
      <c r="AN1041" s="8"/>
      <c r="AO1041" s="8"/>
      <c r="AP1041" s="8"/>
      <c r="AQ1041" s="8"/>
      <c r="AS1041" s="36"/>
      <c r="AT1041" s="36"/>
      <c r="AU1041" s="9"/>
      <c r="AV1041" s="8"/>
      <c r="AW1041" s="8"/>
      <c r="AX1041" s="8"/>
      <c r="AY1041" s="8"/>
      <c r="AZ1041" s="8"/>
      <c r="BA1041" s="8"/>
      <c r="BB1041" s="8"/>
      <c r="BC1041" s="8"/>
      <c r="CW1041" s="8">
        <v>0.35399590163934425</v>
      </c>
      <c r="CX1041" s="36">
        <v>67.3</v>
      </c>
      <c r="CY1041" s="36">
        <v>65.657724090653204</v>
      </c>
      <c r="CZ1041" s="36">
        <v>64.842576137755046</v>
      </c>
      <c r="DA1041" s="36">
        <v>30.247794515264395</v>
      </c>
      <c r="DB1041" s="36">
        <f ca="1"/>
        <v>73.049094527916694</v>
      </c>
      <c r="DC1041" s="36">
        <f ca="1"/>
        <v>66.494138250099851</v>
      </c>
      <c r="DD1041" s="36">
        <v>62.458258945537679</v>
      </c>
      <c r="DE1041" s="36">
        <f ca="1"/>
        <v>70.87043356394814</v>
      </c>
      <c r="DF1041" s="36">
        <v>66.23682725413704</v>
      </c>
    </row>
    <row r="1042" spans="1:110" x14ac:dyDescent="0.25">
      <c r="A1042" s="45">
        <v>79.099999999999994</v>
      </c>
      <c r="B1042" s="47" t="b">
        <v>1</v>
      </c>
      <c r="U1042" s="36"/>
      <c r="V1042" s="36"/>
      <c r="W1042" s="9"/>
      <c r="X1042" s="8"/>
      <c r="Y1042" s="8"/>
      <c r="Z1042" s="8"/>
      <c r="AA1042" s="8"/>
      <c r="AB1042" s="8"/>
      <c r="AC1042" s="8"/>
      <c r="AD1042" s="8"/>
      <c r="AE1042" s="8"/>
      <c r="AG1042" s="36"/>
      <c r="AH1042" s="36"/>
      <c r="AI1042" s="9"/>
      <c r="AJ1042" s="8"/>
      <c r="AK1042" s="8"/>
      <c r="AL1042" s="8"/>
      <c r="AM1042" s="8"/>
      <c r="AN1042" s="8"/>
      <c r="AO1042" s="8"/>
      <c r="AP1042" s="8"/>
      <c r="AQ1042" s="8"/>
      <c r="AS1042" s="36"/>
      <c r="AT1042" s="36"/>
      <c r="AU1042" s="9"/>
      <c r="AV1042" s="8"/>
      <c r="AW1042" s="8"/>
      <c r="AX1042" s="8"/>
      <c r="AY1042" s="8"/>
      <c r="AZ1042" s="8"/>
      <c r="BA1042" s="8"/>
      <c r="BB1042" s="8"/>
      <c r="BC1042" s="8"/>
      <c r="CW1042" s="8">
        <v>0.35433743169398907</v>
      </c>
      <c r="CX1042" s="36">
        <v>67.3</v>
      </c>
      <c r="CY1042" s="36">
        <v>65.666468317424602</v>
      </c>
      <c r="CZ1042" s="36">
        <v>64.851331919439858</v>
      </c>
      <c r="DA1042" s="36">
        <v>30.284402095014389</v>
      </c>
      <c r="DB1042" s="36">
        <f ca="1"/>
        <v>73.059058047543672</v>
      </c>
      <c r="DC1042" s="36">
        <f ca="1"/>
        <v>66.501948469447427</v>
      </c>
      <c r="DD1042" s="36">
        <v>62.470899871734588</v>
      </c>
      <c r="DE1042" s="36">
        <f ca="1"/>
        <v>70.877436375116716</v>
      </c>
      <c r="DF1042" s="36">
        <v>66.247136432993258</v>
      </c>
    </row>
    <row r="1043" spans="1:110" x14ac:dyDescent="0.25">
      <c r="A1043" s="45">
        <v>79</v>
      </c>
      <c r="B1043" s="47" t="b">
        <v>1</v>
      </c>
      <c r="U1043" s="36"/>
      <c r="V1043" s="36"/>
      <c r="W1043" s="9"/>
      <c r="X1043" s="8"/>
      <c r="Y1043" s="8"/>
      <c r="Z1043" s="8"/>
      <c r="AA1043" s="8"/>
      <c r="AB1043" s="8"/>
      <c r="AC1043" s="8"/>
      <c r="AD1043" s="8"/>
      <c r="AE1043" s="8"/>
      <c r="AG1043" s="36"/>
      <c r="AH1043" s="36"/>
      <c r="AI1043" s="9"/>
      <c r="AJ1043" s="8"/>
      <c r="AK1043" s="8"/>
      <c r="AL1043" s="8"/>
      <c r="AM1043" s="8"/>
      <c r="AN1043" s="8"/>
      <c r="AO1043" s="8"/>
      <c r="AP1043" s="8"/>
      <c r="AQ1043" s="8"/>
      <c r="AS1043" s="36"/>
      <c r="AT1043" s="36"/>
      <c r="AU1043" s="9"/>
      <c r="AV1043" s="8"/>
      <c r="AW1043" s="8"/>
      <c r="AX1043" s="8"/>
      <c r="AY1043" s="8"/>
      <c r="AZ1043" s="8"/>
      <c r="BA1043" s="8"/>
      <c r="BB1043" s="8"/>
      <c r="BC1043" s="8"/>
      <c r="CW1043" s="8">
        <v>0.35467896174863389</v>
      </c>
      <c r="CX1043" s="36">
        <v>67.3</v>
      </c>
      <c r="CY1043" s="36">
        <v>65.675209545518442</v>
      </c>
      <c r="CZ1043" s="36">
        <v>64.860085880181529</v>
      </c>
      <c r="DA1043" s="36">
        <v>30.321029043855091</v>
      </c>
      <c r="DB1043" s="36">
        <f ca="1"/>
        <v>73.069016150348986</v>
      </c>
      <c r="DC1043" s="36">
        <f ca="1"/>
        <v>66.509756624370127</v>
      </c>
      <c r="DD1043" s="36">
        <v>62.483534707385402</v>
      </c>
      <c r="DE1043" s="36">
        <f ca="1"/>
        <v>70.884435960202751</v>
      </c>
      <c r="DF1043" s="36">
        <v>66.257441417546872</v>
      </c>
    </row>
    <row r="1044" spans="1:110" x14ac:dyDescent="0.25">
      <c r="A1044" s="45">
        <v>78.7</v>
      </c>
      <c r="B1044" s="47" t="b">
        <v>1</v>
      </c>
      <c r="U1044" s="36"/>
      <c r="V1044" s="36"/>
      <c r="W1044" s="9"/>
      <c r="X1044" s="8"/>
      <c r="Y1044" s="8"/>
      <c r="Z1044" s="8"/>
      <c r="AA1044" s="8"/>
      <c r="AB1044" s="8"/>
      <c r="AC1044" s="8"/>
      <c r="AD1044" s="8"/>
      <c r="AE1044" s="8"/>
      <c r="AG1044" s="36"/>
      <c r="AH1044" s="36"/>
      <c r="AI1044" s="9"/>
      <c r="AJ1044" s="8"/>
      <c r="AK1044" s="8"/>
      <c r="AL1044" s="8"/>
      <c r="AM1044" s="8"/>
      <c r="AN1044" s="8"/>
      <c r="AO1044" s="8"/>
      <c r="AP1044" s="8"/>
      <c r="AQ1044" s="8"/>
      <c r="AS1044" s="36"/>
      <c r="AT1044" s="36"/>
      <c r="AU1044" s="9"/>
      <c r="AV1044" s="8"/>
      <c r="AW1044" s="8"/>
      <c r="AX1044" s="8"/>
      <c r="AY1044" s="8"/>
      <c r="AZ1044" s="8"/>
      <c r="BA1044" s="8"/>
      <c r="BB1044" s="8"/>
      <c r="BC1044" s="8"/>
      <c r="CW1044" s="8">
        <v>0.35502049180327871</v>
      </c>
      <c r="CX1044" s="36">
        <v>67.3</v>
      </c>
      <c r="CY1044" s="36">
        <v>65.683947784349229</v>
      </c>
      <c r="CZ1044" s="36">
        <v>64.868838028353778</v>
      </c>
      <c r="DA1044" s="36">
        <v>30.357675382293756</v>
      </c>
      <c r="DB1044" s="36">
        <f ca="1"/>
        <v>73.078968849317434</v>
      </c>
      <c r="DC1044" s="36">
        <f ca="1"/>
        <v>66.517562722665261</v>
      </c>
      <c r="DD1044" s="36">
        <v>62.49616346128515</v>
      </c>
      <c r="DE1044" s="36">
        <f ca="1"/>
        <v>70.891432326800029</v>
      </c>
      <c r="DF1044" s="36">
        <v>66.267742217148225</v>
      </c>
    </row>
    <row r="1045" spans="1:110" x14ac:dyDescent="0.25">
      <c r="A1045" s="45">
        <v>78.2</v>
      </c>
      <c r="B1045" s="47" t="b">
        <v>1</v>
      </c>
      <c r="U1045" s="36"/>
      <c r="V1045" s="36"/>
      <c r="W1045" s="9"/>
      <c r="X1045" s="8"/>
      <c r="Y1045" s="8"/>
      <c r="Z1045" s="8"/>
      <c r="AA1045" s="8"/>
      <c r="AB1045" s="8"/>
      <c r="AC1045" s="8"/>
      <c r="AD1045" s="8"/>
      <c r="AE1045" s="8"/>
      <c r="AG1045" s="36"/>
      <c r="AH1045" s="36"/>
      <c r="AI1045" s="9"/>
      <c r="AJ1045" s="8"/>
      <c r="AK1045" s="8"/>
      <c r="AL1045" s="8"/>
      <c r="AM1045" s="8"/>
      <c r="AN1045" s="8"/>
      <c r="AO1045" s="8"/>
      <c r="AP1045" s="8"/>
      <c r="AQ1045" s="8"/>
      <c r="AS1045" s="36"/>
      <c r="AT1045" s="36"/>
      <c r="AU1045" s="9"/>
      <c r="AV1045" s="8"/>
      <c r="AW1045" s="8"/>
      <c r="AX1045" s="8"/>
      <c r="AY1045" s="8"/>
      <c r="AZ1045" s="8"/>
      <c r="BA1045" s="8"/>
      <c r="BB1045" s="8"/>
      <c r="BC1045" s="8"/>
      <c r="CW1045" s="8">
        <v>0.35536202185792348</v>
      </c>
      <c r="CX1045" s="36">
        <v>67.400000000000006</v>
      </c>
      <c r="CY1045" s="36">
        <v>65.692683043311817</v>
      </c>
      <c r="CZ1045" s="36">
        <v>64.877588372315628</v>
      </c>
      <c r="DA1045" s="36">
        <v>30.394341130870213</v>
      </c>
      <c r="DB1045" s="36">
        <f ca="1"/>
        <v>73.088916157402181</v>
      </c>
      <c r="DC1045" s="36">
        <f ca="1"/>
        <v>66.525366772115277</v>
      </c>
      <c r="DD1045" s="36">
        <v>62.508786142207697</v>
      </c>
      <c r="DE1045" s="36">
        <f ca="1"/>
        <v>70.898425482484484</v>
      </c>
      <c r="DF1045" s="36">
        <v>66.278038841126673</v>
      </c>
    </row>
    <row r="1046" spans="1:110" x14ac:dyDescent="0.25">
      <c r="A1046" s="45">
        <v>73.599999999999994</v>
      </c>
      <c r="B1046" s="47" t="b">
        <v>1</v>
      </c>
      <c r="U1046" s="36"/>
      <c r="V1046" s="36"/>
      <c r="W1046" s="9"/>
      <c r="X1046" s="8"/>
      <c r="Y1046" s="8"/>
      <c r="Z1046" s="8"/>
      <c r="AA1046" s="8"/>
      <c r="AB1046" s="8"/>
      <c r="AC1046" s="8"/>
      <c r="AD1046" s="8"/>
      <c r="AE1046" s="8"/>
      <c r="AG1046" s="36"/>
      <c r="AH1046" s="36"/>
      <c r="AI1046" s="9"/>
      <c r="AJ1046" s="8"/>
      <c r="AK1046" s="8"/>
      <c r="AL1046" s="8"/>
      <c r="AM1046" s="8"/>
      <c r="AN1046" s="8"/>
      <c r="AO1046" s="8"/>
      <c r="AP1046" s="8"/>
      <c r="AQ1046" s="8"/>
      <c r="AS1046" s="36"/>
      <c r="AT1046" s="36"/>
      <c r="AU1046" s="9"/>
      <c r="AV1046" s="8"/>
      <c r="AW1046" s="8"/>
      <c r="AX1046" s="8"/>
      <c r="AY1046" s="8"/>
      <c r="AZ1046" s="8"/>
      <c r="BA1046" s="8"/>
      <c r="BB1046" s="8"/>
      <c r="BC1046" s="8"/>
      <c r="CW1046" s="8">
        <v>0.35570355191256831</v>
      </c>
      <c r="CX1046" s="36">
        <v>67.400000000000006</v>
      </c>
      <c r="CY1046" s="36">
        <v>65.701415331781419</v>
      </c>
      <c r="CZ1046" s="36">
        <v>64.886336920411722</v>
      </c>
      <c r="DA1046" s="36">
        <v>30.431026310156955</v>
      </c>
      <c r="DB1046" s="36">
        <f ca="1"/>
        <v>73.098858087524874</v>
      </c>
      <c r="DC1046" s="36">
        <f ca="1"/>
        <v>66.533168780487983</v>
      </c>
      <c r="DD1046" s="36">
        <v>62.521402758905836</v>
      </c>
      <c r="DE1046" s="36">
        <f ca="1"/>
        <v>70.905415434814401</v>
      </c>
      <c r="DF1046" s="36">
        <v>66.28833129879051</v>
      </c>
    </row>
    <row r="1047" spans="1:110" x14ac:dyDescent="0.25">
      <c r="A1047" s="45">
        <v>73.5</v>
      </c>
      <c r="B1047" s="47" t="b">
        <v>1</v>
      </c>
      <c r="U1047" s="36"/>
      <c r="V1047" s="36"/>
      <c r="W1047" s="9"/>
      <c r="X1047" s="8"/>
      <c r="Y1047" s="8"/>
      <c r="Z1047" s="8"/>
      <c r="AA1047" s="8"/>
      <c r="AB1047" s="8"/>
      <c r="AC1047" s="8"/>
      <c r="AD1047" s="8"/>
      <c r="AE1047" s="8"/>
      <c r="AG1047" s="36"/>
      <c r="AH1047" s="36"/>
      <c r="AI1047" s="9"/>
      <c r="AJ1047" s="8"/>
      <c r="AK1047" s="8"/>
      <c r="AL1047" s="8"/>
      <c r="AM1047" s="8"/>
      <c r="AN1047" s="8"/>
      <c r="AO1047" s="8"/>
      <c r="AP1047" s="8"/>
      <c r="AQ1047" s="8"/>
      <c r="AS1047" s="36"/>
      <c r="AT1047" s="36"/>
      <c r="AU1047" s="9"/>
      <c r="AV1047" s="8"/>
      <c r="AW1047" s="8"/>
      <c r="AX1047" s="8"/>
      <c r="AY1047" s="8"/>
      <c r="AZ1047" s="8"/>
      <c r="BA1047" s="8"/>
      <c r="BB1047" s="8"/>
      <c r="BC1047" s="8"/>
      <c r="CW1047" s="8">
        <v>0.35604508196721313</v>
      </c>
      <c r="CX1047" s="36">
        <v>67.400000000000006</v>
      </c>
      <c r="CY1047" s="36">
        <v>65.710144659113652</v>
      </c>
      <c r="CZ1047" s="36">
        <v>64.895083680972249</v>
      </c>
      <c r="DA1047" s="36">
        <v>30.467730940759186</v>
      </c>
      <c r="DB1047" s="36">
        <f ca="1"/>
        <v>73.108794652575739</v>
      </c>
      <c r="DC1047" s="36">
        <f ca="1"/>
        <v>66.54096875553644</v>
      </c>
      <c r="DD1047" s="36">
        <v>62.534013320111342</v>
      </c>
      <c r="DE1047" s="36">
        <f ca="1"/>
        <v>70.912402191330344</v>
      </c>
      <c r="DF1047" s="36">
        <v>66.298619599427241</v>
      </c>
    </row>
    <row r="1048" spans="1:110" x14ac:dyDescent="0.25">
      <c r="A1048" s="45">
        <v>73.3</v>
      </c>
      <c r="B1048" s="47" t="b">
        <v>1</v>
      </c>
      <c r="U1048" s="36"/>
      <c r="V1048" s="36"/>
      <c r="W1048" s="9"/>
      <c r="X1048" s="8"/>
      <c r="Y1048" s="8"/>
      <c r="Z1048" s="8"/>
      <c r="AA1048" s="8"/>
      <c r="AB1048" s="8"/>
      <c r="AC1048" s="8"/>
      <c r="AD1048" s="8"/>
      <c r="AE1048" s="8"/>
      <c r="AG1048" s="36"/>
      <c r="AH1048" s="36"/>
      <c r="AI1048" s="9"/>
      <c r="AJ1048" s="8"/>
      <c r="AK1048" s="8"/>
      <c r="AL1048" s="8"/>
      <c r="AM1048" s="8"/>
      <c r="AN1048" s="8"/>
      <c r="AO1048" s="8"/>
      <c r="AP1048" s="8"/>
      <c r="AQ1048" s="8"/>
      <c r="AS1048" s="36"/>
      <c r="AT1048" s="36"/>
      <c r="AU1048" s="9"/>
      <c r="AV1048" s="8"/>
      <c r="AW1048" s="8"/>
      <c r="AX1048" s="8"/>
      <c r="AY1048" s="8"/>
      <c r="AZ1048" s="8"/>
      <c r="BA1048" s="8"/>
      <c r="BB1048" s="8"/>
      <c r="BC1048" s="8"/>
      <c r="CW1048" s="8">
        <v>0.3563866120218579</v>
      </c>
      <c r="CX1048" s="36">
        <v>67.400000000000006</v>
      </c>
      <c r="CY1048" s="36">
        <v>65.718871034644721</v>
      </c>
      <c r="CZ1048" s="36">
        <v>64.903828662312975</v>
      </c>
      <c r="DA1048" s="36">
        <v>30.504455043314888</v>
      </c>
      <c r="DB1048" s="36">
        <f ca="1"/>
        <v>73.118725865413751</v>
      </c>
      <c r="DC1048" s="36">
        <f ca="1"/>
        <v>66.548766704999167</v>
      </c>
      <c r="DD1048" s="36">
        <v>62.546617834535084</v>
      </c>
      <c r="DE1048" s="36">
        <f ca="1"/>
        <v>70.919385759555382</v>
      </c>
      <c r="DF1048" s="36">
        <v>66.308903752303507</v>
      </c>
    </row>
    <row r="1049" spans="1:110" x14ac:dyDescent="0.25">
      <c r="A1049" s="45">
        <v>73.099999999999994</v>
      </c>
      <c r="B1049" s="47" t="b">
        <v>1</v>
      </c>
      <c r="U1049" s="36"/>
      <c r="V1049" s="36"/>
      <c r="W1049" s="9"/>
      <c r="X1049" s="8"/>
      <c r="Y1049" s="8"/>
      <c r="Z1049" s="8"/>
      <c r="AA1049" s="8"/>
      <c r="AB1049" s="8"/>
      <c r="AC1049" s="8"/>
      <c r="AD1049" s="8"/>
      <c r="AE1049" s="8"/>
      <c r="AG1049" s="36"/>
      <c r="AH1049" s="36"/>
      <c r="AI1049" s="9"/>
      <c r="AJ1049" s="8"/>
      <c r="AK1049" s="8"/>
      <c r="AL1049" s="8"/>
      <c r="AM1049" s="8"/>
      <c r="AN1049" s="8"/>
      <c r="AO1049" s="8"/>
      <c r="AP1049" s="8"/>
      <c r="AQ1049" s="8"/>
      <c r="AS1049" s="36"/>
      <c r="AT1049" s="36"/>
      <c r="AU1049" s="9"/>
      <c r="AV1049" s="8"/>
      <c r="AW1049" s="8"/>
      <c r="AX1049" s="8"/>
      <c r="AY1049" s="8"/>
      <c r="AZ1049" s="8"/>
      <c r="BA1049" s="8"/>
      <c r="BB1049" s="8"/>
      <c r="BC1049" s="8"/>
      <c r="CW1049" s="8">
        <v>0.35672814207650272</v>
      </c>
      <c r="CX1049" s="36">
        <v>67.400000000000006</v>
      </c>
      <c r="CY1049" s="36">
        <v>65.727594467691432</v>
      </c>
      <c r="CZ1049" s="36">
        <v>64.912571872735555</v>
      </c>
      <c r="DA1049" s="36">
        <v>30.541198638494947</v>
      </c>
      <c r="DB1049" s="36">
        <f ca="1"/>
        <v>73.128651738866708</v>
      </c>
      <c r="DC1049" s="36">
        <f ca="1"/>
        <v>66.556562636600148</v>
      </c>
      <c r="DD1049" s="36">
        <v>62.55921631086705</v>
      </c>
      <c r="DE1049" s="36">
        <f ca="1"/>
        <v>70.926366146995051</v>
      </c>
      <c r="DF1049" s="36">
        <v>66.319183766665319</v>
      </c>
    </row>
    <row r="1050" spans="1:110" x14ac:dyDescent="0.25">
      <c r="A1050" s="45">
        <v>72.900000000000006</v>
      </c>
      <c r="B1050" s="47" t="b">
        <v>1</v>
      </c>
      <c r="U1050" s="36"/>
      <c r="V1050" s="36"/>
      <c r="W1050" s="9"/>
      <c r="X1050" s="8"/>
      <c r="Y1050" s="8"/>
      <c r="Z1050" s="8"/>
      <c r="AA1050" s="8"/>
      <c r="AB1050" s="8"/>
      <c r="AC1050" s="8"/>
      <c r="AD1050" s="8"/>
      <c r="AE1050" s="8"/>
      <c r="AG1050" s="36"/>
      <c r="AH1050" s="36"/>
      <c r="AI1050" s="9"/>
      <c r="AJ1050" s="8"/>
      <c r="AK1050" s="8"/>
      <c r="AL1050" s="8"/>
      <c r="AM1050" s="8"/>
      <c r="AN1050" s="8"/>
      <c r="AO1050" s="8"/>
      <c r="AP1050" s="8"/>
      <c r="AQ1050" s="8"/>
      <c r="AS1050" s="36"/>
      <c r="AT1050" s="36"/>
      <c r="AU1050" s="9"/>
      <c r="AV1050" s="8"/>
      <c r="AW1050" s="8"/>
      <c r="AX1050" s="8"/>
      <c r="AY1050" s="8"/>
      <c r="AZ1050" s="8"/>
      <c r="BA1050" s="8"/>
      <c r="BB1050" s="8"/>
      <c r="BC1050" s="8"/>
      <c r="CW1050" s="8">
        <v>0.35706967213114754</v>
      </c>
      <c r="CX1050" s="36">
        <v>67.400000000000006</v>
      </c>
      <c r="CY1050" s="36">
        <v>65.736314967551294</v>
      </c>
      <c r="CZ1050" s="36">
        <v>64.921313320527275</v>
      </c>
      <c r="DA1050" s="36">
        <v>30.577961747003158</v>
      </c>
      <c r="DB1050" s="36">
        <f ca="1"/>
        <v>73.138572285731442</v>
      </c>
      <c r="DC1050" s="36">
        <f ca="1"/>
        <v>66.564356558048857</v>
      </c>
      <c r="DD1050" s="36">
        <v>62.571808757776431</v>
      </c>
      <c r="DE1050" s="36">
        <f ca="1"/>
        <v>70.93334336113746</v>
      </c>
      <c r="DF1050" s="36">
        <v>66.329459651737949</v>
      </c>
    </row>
    <row r="1051" spans="1:110" x14ac:dyDescent="0.25">
      <c r="A1051" s="45">
        <v>72.599999999999994</v>
      </c>
      <c r="B1051" s="47" t="b">
        <v>1</v>
      </c>
      <c r="U1051" s="36"/>
      <c r="V1051" s="36"/>
      <c r="W1051" s="9"/>
      <c r="X1051" s="8"/>
      <c r="Y1051" s="8"/>
      <c r="Z1051" s="8"/>
      <c r="AA1051" s="8"/>
      <c r="AB1051" s="8"/>
      <c r="AC1051" s="8"/>
      <c r="AD1051" s="8"/>
      <c r="AE1051" s="8"/>
      <c r="AG1051" s="36"/>
      <c r="AH1051" s="36"/>
      <c r="AI1051" s="9"/>
      <c r="AJ1051" s="8"/>
      <c r="AK1051" s="8"/>
      <c r="AL1051" s="8"/>
      <c r="AM1051" s="8"/>
      <c r="AN1051" s="8"/>
      <c r="AO1051" s="8"/>
      <c r="AP1051" s="8"/>
      <c r="AQ1051" s="8"/>
      <c r="AS1051" s="36"/>
      <c r="AT1051" s="36"/>
      <c r="AU1051" s="9"/>
      <c r="AV1051" s="8"/>
      <c r="AW1051" s="8"/>
      <c r="AX1051" s="8"/>
      <c r="AY1051" s="8"/>
      <c r="AZ1051" s="8"/>
      <c r="BA1051" s="8"/>
      <c r="BB1051" s="8"/>
      <c r="BC1051" s="8"/>
      <c r="CW1051" s="8">
        <v>0.35741120218579236</v>
      </c>
      <c r="CX1051" s="36">
        <v>67.400000000000006</v>
      </c>
      <c r="CY1051" s="36">
        <v>65.745032543502603</v>
      </c>
      <c r="CZ1051" s="36">
        <v>64.930053013961356</v>
      </c>
      <c r="DA1051" s="36">
        <v>30.614744389576327</v>
      </c>
      <c r="DB1051" s="36">
        <f ca="1"/>
        <v>73.148487518773862</v>
      </c>
      <c r="DC1051" s="36">
        <f ca="1"/>
        <v>66.572148477040443</v>
      </c>
      <c r="DD1051" s="36">
        <v>62.584395183911688</v>
      </c>
      <c r="DE1051" s="36">
        <f ca="1"/>
        <v>70.940317409453385</v>
      </c>
      <c r="DF1051" s="36">
        <v>66.339731416726181</v>
      </c>
    </row>
    <row r="1052" spans="1:110" x14ac:dyDescent="0.25">
      <c r="A1052" s="45">
        <v>72.400000000000006</v>
      </c>
      <c r="B1052" s="47" t="b">
        <v>1</v>
      </c>
      <c r="U1052" s="36"/>
      <c r="V1052" s="36"/>
      <c r="W1052" s="9"/>
      <c r="X1052" s="8"/>
      <c r="Y1052" s="8"/>
      <c r="Z1052" s="8"/>
      <c r="AA1052" s="8"/>
      <c r="AB1052" s="8"/>
      <c r="AC1052" s="8"/>
      <c r="AD1052" s="8"/>
      <c r="AE1052" s="8"/>
      <c r="AG1052" s="36"/>
      <c r="AH1052" s="36"/>
      <c r="AI1052" s="9"/>
      <c r="AJ1052" s="8"/>
      <c r="AK1052" s="8"/>
      <c r="AL1052" s="8"/>
      <c r="AM1052" s="8"/>
      <c r="AN1052" s="8"/>
      <c r="AO1052" s="8"/>
      <c r="AP1052" s="8"/>
      <c r="AQ1052" s="8"/>
      <c r="AS1052" s="36"/>
      <c r="AT1052" s="36"/>
      <c r="AU1052" s="9"/>
      <c r="AV1052" s="8"/>
      <c r="AW1052" s="8"/>
      <c r="AX1052" s="8"/>
      <c r="AY1052" s="8"/>
      <c r="AZ1052" s="8"/>
      <c r="BA1052" s="8"/>
      <c r="BB1052" s="8"/>
      <c r="BC1052" s="8"/>
      <c r="CW1052" s="8">
        <v>0.35775273224043713</v>
      </c>
      <c r="CX1052" s="36">
        <v>67.400000000000006</v>
      </c>
      <c r="CY1052" s="36">
        <v>65.75374720480454</v>
      </c>
      <c r="CZ1052" s="36">
        <v>64.938790961296974</v>
      </c>
      <c r="DA1052" s="36">
        <v>30.65154658698431</v>
      </c>
      <c r="DB1052" s="36">
        <f ca="1"/>
        <v>73.158397450729083</v>
      </c>
      <c r="DC1052" s="36">
        <f ca="1"/>
        <v>66.579938401255674</v>
      </c>
      <c r="DD1052" s="36">
        <v>62.596975597900638</v>
      </c>
      <c r="DE1052" s="36">
        <f ca="1"/>
        <v>70.947288299396249</v>
      </c>
      <c r="DF1052" s="36">
        <v>66.349999070814263</v>
      </c>
    </row>
    <row r="1053" spans="1:110" x14ac:dyDescent="0.25">
      <c r="A1053" s="45">
        <v>72.099999999999994</v>
      </c>
      <c r="B1053" s="47" t="b">
        <v>1</v>
      </c>
      <c r="U1053" s="36"/>
      <c r="V1053" s="36"/>
      <c r="W1053" s="9"/>
      <c r="X1053" s="8"/>
      <c r="Y1053" s="8"/>
      <c r="Z1053" s="8"/>
      <c r="AA1053" s="8"/>
      <c r="AB1053" s="8"/>
      <c r="AC1053" s="8"/>
      <c r="AD1053" s="8"/>
      <c r="AE1053" s="8"/>
      <c r="AG1053" s="36"/>
      <c r="AH1053" s="36"/>
      <c r="AI1053" s="9"/>
      <c r="AJ1053" s="8"/>
      <c r="AK1053" s="8"/>
      <c r="AL1053" s="8"/>
      <c r="AM1053" s="8"/>
      <c r="AN1053" s="8"/>
      <c r="AO1053" s="8"/>
      <c r="AP1053" s="8"/>
      <c r="AQ1053" s="8"/>
      <c r="AS1053" s="36"/>
      <c r="AT1053" s="36"/>
      <c r="AU1053" s="9"/>
      <c r="AV1053" s="8"/>
      <c r="AW1053" s="8"/>
      <c r="AX1053" s="8"/>
      <c r="AY1053" s="8"/>
      <c r="AZ1053" s="8"/>
      <c r="BA1053" s="8"/>
      <c r="BB1053" s="8"/>
      <c r="BC1053" s="8"/>
      <c r="CW1053" s="8">
        <v>0.35809426229508196</v>
      </c>
      <c r="CX1053" s="36">
        <v>67.400000000000006</v>
      </c>
      <c r="CY1053" s="36">
        <v>65.762458960697245</v>
      </c>
      <c r="CZ1053" s="36">
        <v>64.947527170779239</v>
      </c>
      <c r="DA1053" s="36">
        <v>30.688368360030147</v>
      </c>
      <c r="DB1053" s="36">
        <f ca="1"/>
        <v>73.168302094301609</v>
      </c>
      <c r="DC1053" s="36">
        <f ca="1"/>
        <v>66.58772633836108</v>
      </c>
      <c r="DD1053" s="36">
        <v>62.60955000835051</v>
      </c>
      <c r="DE1053" s="36">
        <f ca="1"/>
        <v>70.954256038402306</v>
      </c>
      <c r="DF1053" s="36">
        <v>66.360262623166108</v>
      </c>
    </row>
    <row r="1054" spans="1:110" x14ac:dyDescent="0.25">
      <c r="A1054" s="45">
        <v>71.900000000000006</v>
      </c>
      <c r="B1054" s="47" t="b">
        <v>1</v>
      </c>
      <c r="U1054" s="36"/>
      <c r="V1054" s="36"/>
      <c r="W1054" s="9"/>
      <c r="X1054" s="8"/>
      <c r="Y1054" s="8"/>
      <c r="Z1054" s="8"/>
      <c r="AA1054" s="8"/>
      <c r="AB1054" s="8"/>
      <c r="AC1054" s="8"/>
      <c r="AD1054" s="8"/>
      <c r="AE1054" s="8"/>
      <c r="AG1054" s="36"/>
      <c r="AH1054" s="36"/>
      <c r="AI1054" s="9"/>
      <c r="AJ1054" s="8"/>
      <c r="AK1054" s="8"/>
      <c r="AL1054" s="8"/>
      <c r="AM1054" s="8"/>
      <c r="AN1054" s="8"/>
      <c r="AO1054" s="8"/>
      <c r="AP1054" s="8"/>
      <c r="AQ1054" s="8"/>
      <c r="AS1054" s="36"/>
      <c r="AT1054" s="36"/>
      <c r="AU1054" s="9"/>
      <c r="AV1054" s="8"/>
      <c r="AW1054" s="8"/>
      <c r="AX1054" s="8"/>
      <c r="AY1054" s="8"/>
      <c r="AZ1054" s="8"/>
      <c r="BA1054" s="8"/>
      <c r="BB1054" s="8"/>
      <c r="BC1054" s="8"/>
      <c r="CW1054" s="8">
        <v>0.35843579234972678</v>
      </c>
      <c r="CX1054" s="36">
        <v>67.5</v>
      </c>
      <c r="CY1054" s="36">
        <v>65.771167820401871</v>
      </c>
      <c r="CZ1054" s="36">
        <v>64.956261650639306</v>
      </c>
      <c r="DA1054" s="36">
        <v>30.725209729550045</v>
      </c>
      <c r="DB1054" s="36">
        <f ca="1"/>
        <v>73.178201462165433</v>
      </c>
      <c r="DC1054" s="36">
        <f ca="1"/>
        <v>66.595512296008991</v>
      </c>
      <c r="DD1054" s="36">
        <v>62.622118423848022</v>
      </c>
      <c r="DE1054" s="36">
        <f ca="1"/>
        <v>70.961220633890633</v>
      </c>
      <c r="DF1054" s="36">
        <v>66.370522082925277</v>
      </c>
    </row>
    <row r="1055" spans="1:110" x14ac:dyDescent="0.25">
      <c r="A1055" s="45">
        <v>71.7</v>
      </c>
      <c r="B1055" s="47" t="b">
        <v>1</v>
      </c>
      <c r="U1055" s="36"/>
      <c r="V1055" s="36"/>
      <c r="W1055" s="9"/>
      <c r="X1055" s="8"/>
      <c r="Y1055" s="8"/>
      <c r="Z1055" s="8"/>
      <c r="AA1055" s="8"/>
      <c r="AB1055" s="8"/>
      <c r="AC1055" s="8"/>
      <c r="AD1055" s="8"/>
      <c r="AE1055" s="8"/>
      <c r="AG1055" s="36"/>
      <c r="AH1055" s="36"/>
      <c r="AI1055" s="9"/>
      <c r="AJ1055" s="8"/>
      <c r="AK1055" s="8"/>
      <c r="AL1055" s="8"/>
      <c r="AM1055" s="8"/>
      <c r="AN1055" s="8"/>
      <c r="AO1055" s="8"/>
      <c r="AP1055" s="8"/>
      <c r="AQ1055" s="8"/>
      <c r="AS1055" s="36"/>
      <c r="AT1055" s="36"/>
      <c r="AU1055" s="9"/>
      <c r="AV1055" s="8"/>
      <c r="AW1055" s="8"/>
      <c r="AX1055" s="8"/>
      <c r="AY1055" s="8"/>
      <c r="AZ1055" s="8"/>
      <c r="BA1055" s="8"/>
      <c r="BB1055" s="8"/>
      <c r="BC1055" s="8"/>
      <c r="CW1055" s="8">
        <v>0.3587773224043716</v>
      </c>
      <c r="CX1055" s="36">
        <v>67.5</v>
      </c>
      <c r="CY1055" s="36">
        <v>65.779873793120714</v>
      </c>
      <c r="CZ1055" s="36">
        <v>64.964994409094558</v>
      </c>
      <c r="DA1055" s="36">
        <v>30.762070716413533</v>
      </c>
      <c r="DB1055" s="36">
        <f ca="1"/>
        <v>73.188095566964066</v>
      </c>
      <c r="DC1055" s="36">
        <f ca="1"/>
        <v>66.603296281837572</v>
      </c>
      <c r="DD1055" s="36">
        <v>62.63468085295942</v>
      </c>
      <c r="DE1055" s="36">
        <f ca="1"/>
        <v>70.968182093263223</v>
      </c>
      <c r="DF1055" s="36">
        <v>66.380777459215068</v>
      </c>
    </row>
    <row r="1056" spans="1:110" x14ac:dyDescent="0.25">
      <c r="A1056" s="45">
        <v>71.5</v>
      </c>
      <c r="B1056" s="47" t="b">
        <v>1</v>
      </c>
      <c r="U1056" s="36"/>
      <c r="V1056" s="36"/>
      <c r="W1056" s="9"/>
      <c r="X1056" s="8"/>
      <c r="Y1056" s="8"/>
      <c r="Z1056" s="8"/>
      <c r="AA1056" s="8"/>
      <c r="AB1056" s="8"/>
      <c r="AC1056" s="8"/>
      <c r="AD1056" s="8"/>
      <c r="AE1056" s="8"/>
      <c r="AG1056" s="36"/>
      <c r="AH1056" s="36"/>
      <c r="AI1056" s="9"/>
      <c r="AJ1056" s="8"/>
      <c r="AK1056" s="8"/>
      <c r="AL1056" s="8"/>
      <c r="AM1056" s="8"/>
      <c r="AN1056" s="8"/>
      <c r="AO1056" s="8"/>
      <c r="AP1056" s="8"/>
      <c r="AQ1056" s="8"/>
      <c r="AS1056" s="36"/>
      <c r="AT1056" s="36"/>
      <c r="AU1056" s="9"/>
      <c r="AV1056" s="8"/>
      <c r="AW1056" s="8"/>
      <c r="AX1056" s="8"/>
      <c r="AY1056" s="8"/>
      <c r="AZ1056" s="8"/>
      <c r="BA1056" s="8"/>
      <c r="BB1056" s="8"/>
      <c r="BC1056" s="8"/>
      <c r="CW1056" s="8">
        <v>0.35911885245901637</v>
      </c>
      <c r="CX1056" s="36">
        <v>67.5</v>
      </c>
      <c r="CY1056" s="36">
        <v>65.788576888037269</v>
      </c>
      <c r="CZ1056" s="36">
        <v>64.973725454348539</v>
      </c>
      <c r="DA1056" s="36">
        <v>30.79895134152348</v>
      </c>
      <c r="DB1056" s="36">
        <f ca="1"/>
        <v>73.197984421310835</v>
      </c>
      <c r="DC1056" s="36">
        <f ca="1"/>
        <v>66.611078303470961</v>
      </c>
      <c r="DD1056" s="36">
        <v>62.647237304230572</v>
      </c>
      <c r="DE1056" s="36">
        <f ca="1"/>
        <v>70.975140423905032</v>
      </c>
      <c r="DF1056" s="36">
        <v>66.3910287611386</v>
      </c>
    </row>
    <row r="1057" spans="1:110" x14ac:dyDescent="0.25">
      <c r="A1057" s="45">
        <v>73</v>
      </c>
      <c r="B1057" s="47" t="b">
        <v>1</v>
      </c>
      <c r="U1057" s="36"/>
      <c r="V1057" s="36"/>
      <c r="W1057" s="9"/>
      <c r="X1057" s="8"/>
      <c r="Y1057" s="8"/>
      <c r="Z1057" s="8"/>
      <c r="AA1057" s="8"/>
      <c r="AB1057" s="8"/>
      <c r="AC1057" s="8"/>
      <c r="AD1057" s="8"/>
      <c r="AE1057" s="8"/>
      <c r="AG1057" s="36"/>
      <c r="AH1057" s="36"/>
      <c r="AI1057" s="9"/>
      <c r="AJ1057" s="8"/>
      <c r="AK1057" s="8"/>
      <c r="AL1057" s="8"/>
      <c r="AM1057" s="8"/>
      <c r="AN1057" s="8"/>
      <c r="AO1057" s="8"/>
      <c r="AP1057" s="8"/>
      <c r="AQ1057" s="8"/>
      <c r="AS1057" s="36"/>
      <c r="AT1057" s="36"/>
      <c r="AU1057" s="9"/>
      <c r="AV1057" s="8"/>
      <c r="AW1057" s="8"/>
      <c r="AX1057" s="8"/>
      <c r="AY1057" s="8"/>
      <c r="AZ1057" s="8"/>
      <c r="BA1057" s="8"/>
      <c r="BB1057" s="8"/>
      <c r="BC1057" s="8"/>
      <c r="CW1057" s="8">
        <v>0.35946038251366119</v>
      </c>
      <c r="CX1057" s="36">
        <v>67.5</v>
      </c>
      <c r="CY1057" s="36">
        <v>65.797277114316302</v>
      </c>
      <c r="CZ1057" s="36">
        <v>64.982454794591078</v>
      </c>
      <c r="DA1057" s="36">
        <v>30.835851625816201</v>
      </c>
      <c r="DB1057" s="36">
        <f ca="1"/>
        <v>73.207868037788842</v>
      </c>
      <c r="DC1057" s="36">
        <f ca="1"/>
        <v>66.61885836851927</v>
      </c>
      <c r="DD1057" s="36">
        <v>62.659787786187074</v>
      </c>
      <c r="DE1057" s="36">
        <f ca="1"/>
        <v>70.982095633184102</v>
      </c>
      <c r="DF1057" s="36">
        <v>66.401275997778981</v>
      </c>
    </row>
    <row r="1058" spans="1:110" x14ac:dyDescent="0.25">
      <c r="A1058" s="45">
        <v>71.099999999999994</v>
      </c>
      <c r="B1058" s="47" t="b">
        <v>1</v>
      </c>
      <c r="U1058" s="36"/>
      <c r="V1058" s="36"/>
      <c r="W1058" s="9"/>
      <c r="X1058" s="8"/>
      <c r="Y1058" s="8"/>
      <c r="Z1058" s="8"/>
      <c r="AA1058" s="8"/>
      <c r="AB1058" s="8"/>
      <c r="AC1058" s="8"/>
      <c r="AD1058" s="8"/>
      <c r="AE1058" s="8"/>
      <c r="AG1058" s="36"/>
      <c r="AH1058" s="36"/>
      <c r="AI1058" s="9"/>
      <c r="AJ1058" s="8"/>
      <c r="AK1058" s="8"/>
      <c r="AL1058" s="8"/>
      <c r="AM1058" s="8"/>
      <c r="AN1058" s="8"/>
      <c r="AO1058" s="8"/>
      <c r="AP1058" s="8"/>
      <c r="AQ1058" s="8"/>
      <c r="AS1058" s="36"/>
      <c r="AT1058" s="36"/>
      <c r="AU1058" s="9"/>
      <c r="AV1058" s="8"/>
      <c r="AW1058" s="8"/>
      <c r="AX1058" s="8"/>
      <c r="AY1058" s="8"/>
      <c r="AZ1058" s="8"/>
      <c r="BA1058" s="8"/>
      <c r="BB1058" s="8"/>
      <c r="BC1058" s="8"/>
      <c r="CW1058" s="8">
        <v>0.35980191256830601</v>
      </c>
      <c r="CX1058" s="36">
        <v>67.5</v>
      </c>
      <c r="CY1058" s="36">
        <v>65.805974481103988</v>
      </c>
      <c r="CZ1058" s="36">
        <v>64.991182437998205</v>
      </c>
      <c r="DA1058" s="36">
        <v>30.872771590261475</v>
      </c>
      <c r="DB1058" s="36">
        <f ca="1"/>
        <v>73.217746428951187</v>
      </c>
      <c r="DC1058" s="36">
        <f ca="1"/>
        <v>66.626636484578682</v>
      </c>
      <c r="DD1058" s="36">
        <v>62.67233230733423</v>
      </c>
      <c r="DE1058" s="36">
        <f ca="1"/>
        <v>70.989047728451524</v>
      </c>
      <c r="DF1058" s="36">
        <v>66.411519178199228</v>
      </c>
    </row>
    <row r="1059" spans="1:110" x14ac:dyDescent="0.25">
      <c r="A1059" s="45">
        <v>79</v>
      </c>
      <c r="B1059" s="47" t="b">
        <v>1</v>
      </c>
      <c r="U1059" s="36"/>
      <c r="V1059" s="36"/>
      <c r="W1059" s="9"/>
      <c r="X1059" s="8"/>
      <c r="Y1059" s="8"/>
      <c r="Z1059" s="8"/>
      <c r="AA1059" s="8"/>
      <c r="AB1059" s="8"/>
      <c r="AC1059" s="8"/>
      <c r="AD1059" s="8"/>
      <c r="AE1059" s="8"/>
      <c r="AG1059" s="36"/>
      <c r="AH1059" s="36"/>
      <c r="AI1059" s="9"/>
      <c r="AJ1059" s="8"/>
      <c r="AK1059" s="8"/>
      <c r="AL1059" s="8"/>
      <c r="AM1059" s="8"/>
      <c r="AN1059" s="8"/>
      <c r="AO1059" s="8"/>
      <c r="AP1059" s="8"/>
      <c r="AQ1059" s="8"/>
      <c r="AS1059" s="36"/>
      <c r="AT1059" s="36"/>
      <c r="AU1059" s="9"/>
      <c r="AV1059" s="8"/>
      <c r="AW1059" s="8"/>
      <c r="AX1059" s="8"/>
      <c r="AY1059" s="8"/>
      <c r="AZ1059" s="8"/>
      <c r="BA1059" s="8"/>
      <c r="BB1059" s="8"/>
      <c r="BC1059" s="8"/>
      <c r="CW1059" s="8">
        <v>0.36014344262295084</v>
      </c>
      <c r="CX1059" s="36">
        <v>67.5</v>
      </c>
      <c r="CY1059" s="36">
        <v>65.814668997527889</v>
      </c>
      <c r="CZ1059" s="36">
        <v>64.99990839273255</v>
      </c>
      <c r="DA1059" s="36">
        <v>30.909711255862657</v>
      </c>
      <c r="DB1059" s="36">
        <f ca="1"/>
        <v>73.227619607321031</v>
      </c>
      <c r="DC1059" s="36">
        <f ca="1"/>
        <v>66.634412659231501</v>
      </c>
      <c r="DD1059" s="36">
        <v>62.684870876157177</v>
      </c>
      <c r="DE1059" s="36">
        <f ca="1"/>
        <v>70.995996717041635</v>
      </c>
      <c r="DF1059" s="36">
        <v>66.42175831144246</v>
      </c>
    </row>
    <row r="1060" spans="1:110" x14ac:dyDescent="0.25">
      <c r="A1060" s="45">
        <v>77</v>
      </c>
      <c r="B1060" s="47" t="b">
        <v>1</v>
      </c>
      <c r="U1060" s="36"/>
      <c r="V1060" s="36"/>
      <c r="W1060" s="9"/>
      <c r="X1060" s="8"/>
      <c r="Y1060" s="8"/>
      <c r="Z1060" s="8"/>
      <c r="AA1060" s="8"/>
      <c r="AB1060" s="8"/>
      <c r="AC1060" s="8"/>
      <c r="AD1060" s="8"/>
      <c r="AE1060" s="8"/>
      <c r="AG1060" s="36"/>
      <c r="AH1060" s="36"/>
      <c r="AI1060" s="9"/>
      <c r="AJ1060" s="8"/>
      <c r="AK1060" s="8"/>
      <c r="AL1060" s="8"/>
      <c r="AM1060" s="8"/>
      <c r="AN1060" s="8"/>
      <c r="AO1060" s="8"/>
      <c r="AP1060" s="8"/>
      <c r="AQ1060" s="8"/>
      <c r="AS1060" s="36"/>
      <c r="AT1060" s="36"/>
      <c r="AU1060" s="9"/>
      <c r="AV1060" s="8"/>
      <c r="AW1060" s="8"/>
      <c r="AX1060" s="8"/>
      <c r="AY1060" s="8"/>
      <c r="AZ1060" s="8"/>
      <c r="BA1060" s="8"/>
      <c r="BB1060" s="8"/>
      <c r="BC1060" s="8"/>
      <c r="CW1060" s="8">
        <v>0.36048497267759561</v>
      </c>
      <c r="CX1060" s="36">
        <v>67.5</v>
      </c>
      <c r="CY1060" s="36">
        <v>65.823360672697135</v>
      </c>
      <c r="CZ1060" s="36">
        <v>65.008632666943086</v>
      </c>
      <c r="DA1060" s="36">
        <v>30.946670643656773</v>
      </c>
      <c r="DB1060" s="36">
        <f ca="1"/>
        <v>73.237487585391747</v>
      </c>
      <c r="DC1060" s="36">
        <f ca="1"/>
        <v>66.642186900046184</v>
      </c>
      <c r="DD1060" s="36">
        <v>62.697403501120938</v>
      </c>
      <c r="DE1060" s="36">
        <f ca="1"/>
        <v>71.002942606271986</v>
      </c>
      <c r="DF1060" s="36">
        <v>66.431993406531916</v>
      </c>
    </row>
    <row r="1061" spans="1:110" x14ac:dyDescent="0.25">
      <c r="A1061" s="45">
        <v>74</v>
      </c>
      <c r="B1061" s="47" t="b">
        <v>1</v>
      </c>
      <c r="U1061" s="36"/>
      <c r="V1061" s="36"/>
      <c r="W1061" s="9"/>
      <c r="X1061" s="8"/>
      <c r="Y1061" s="8"/>
      <c r="Z1061" s="8"/>
      <c r="AA1061" s="8"/>
      <c r="AB1061" s="8"/>
      <c r="AC1061" s="8"/>
      <c r="AD1061" s="8"/>
      <c r="AE1061" s="8"/>
      <c r="AG1061" s="36"/>
      <c r="AH1061" s="36"/>
      <c r="AI1061" s="9"/>
      <c r="AJ1061" s="8"/>
      <c r="AK1061" s="8"/>
      <c r="AL1061" s="8"/>
      <c r="AM1061" s="8"/>
      <c r="AN1061" s="8"/>
      <c r="AO1061" s="8"/>
      <c r="AP1061" s="8"/>
      <c r="AQ1061" s="8"/>
      <c r="AS1061" s="36"/>
      <c r="AT1061" s="36"/>
      <c r="AU1061" s="9"/>
      <c r="AV1061" s="8"/>
      <c r="AW1061" s="8"/>
      <c r="AX1061" s="8"/>
      <c r="AY1061" s="8"/>
      <c r="AZ1061" s="8"/>
      <c r="BA1061" s="8"/>
      <c r="BB1061" s="8"/>
      <c r="BC1061" s="8"/>
      <c r="CW1061" s="8">
        <v>0.36082650273224043</v>
      </c>
      <c r="CX1061" s="36">
        <v>67.5</v>
      </c>
      <c r="CY1061" s="36">
        <v>65.832049515702465</v>
      </c>
      <c r="CZ1061" s="36">
        <v>65.017355268765385</v>
      </c>
      <c r="DA1061" s="36">
        <v>30.983649774714536</v>
      </c>
      <c r="DB1061" s="36">
        <f ca="1"/>
        <v>73.247350375627022</v>
      </c>
      <c r="DC1061" s="36">
        <f ca="1"/>
        <v>66.649959214577521</v>
      </c>
      <c r="DD1061" s="36">
        <v>62.709930190670512</v>
      </c>
      <c r="DE1061" s="36">
        <f ca="1"/>
        <v>71.009885403443448</v>
      </c>
      <c r="DF1061" s="36">
        <v>66.442224472471082</v>
      </c>
    </row>
    <row r="1062" spans="1:110" x14ac:dyDescent="0.25">
      <c r="A1062" s="45">
        <v>71.900000000000006</v>
      </c>
      <c r="B1062" s="47" t="b">
        <v>1</v>
      </c>
      <c r="U1062" s="36"/>
      <c r="V1062" s="36"/>
      <c r="W1062" s="9"/>
      <c r="X1062" s="8"/>
      <c r="Y1062" s="8"/>
      <c r="Z1062" s="8"/>
      <c r="AA1062" s="8"/>
      <c r="AB1062" s="8"/>
      <c r="AC1062" s="8"/>
      <c r="AD1062" s="8"/>
      <c r="AE1062" s="8"/>
      <c r="AG1062" s="36"/>
      <c r="AH1062" s="36"/>
      <c r="AI1062" s="9"/>
      <c r="AJ1062" s="8"/>
      <c r="AK1062" s="8"/>
      <c r="AL1062" s="8"/>
      <c r="AM1062" s="8"/>
      <c r="AN1062" s="8"/>
      <c r="AO1062" s="8"/>
      <c r="AP1062" s="8"/>
      <c r="AQ1062" s="8"/>
      <c r="AS1062" s="36"/>
      <c r="AT1062" s="36"/>
      <c r="AU1062" s="9"/>
      <c r="AV1062" s="8"/>
      <c r="AW1062" s="8"/>
      <c r="AX1062" s="8"/>
      <c r="AY1062" s="8"/>
      <c r="AZ1062" s="8"/>
      <c r="BA1062" s="8"/>
      <c r="BB1062" s="8"/>
      <c r="BC1062" s="8"/>
      <c r="CW1062" s="8">
        <v>0.36116803278688525</v>
      </c>
      <c r="CX1062" s="36">
        <v>67.5</v>
      </c>
      <c r="CY1062" s="36">
        <v>65.840735535616275</v>
      </c>
      <c r="CZ1062" s="36">
        <v>65.026076206321491</v>
      </c>
      <c r="DA1062" s="36">
        <v>31.020648670140467</v>
      </c>
      <c r="DB1062" s="36">
        <f ca="1"/>
        <v>73.257207990460984</v>
      </c>
      <c r="DC1062" s="36">
        <f ca="1"/>
        <v>66.65772961036653</v>
      </c>
      <c r="DD1062" s="36">
        <v>62.72245095323089</v>
      </c>
      <c r="DE1062" s="36">
        <f ca="1"/>
        <v>71.016825115840234</v>
      </c>
      <c r="DF1062" s="36">
        <v>66.45245151824372</v>
      </c>
    </row>
    <row r="1063" spans="1:110" x14ac:dyDescent="0.25">
      <c r="A1063" s="45">
        <v>71.7</v>
      </c>
      <c r="B1063" s="47" t="b">
        <v>1</v>
      </c>
      <c r="U1063" s="36"/>
      <c r="V1063" s="36"/>
      <c r="W1063" s="9"/>
      <c r="X1063" s="8"/>
      <c r="Y1063" s="8"/>
      <c r="Z1063" s="8"/>
      <c r="AA1063" s="8"/>
      <c r="AB1063" s="8"/>
      <c r="AC1063" s="8"/>
      <c r="AD1063" s="8"/>
      <c r="AE1063" s="8"/>
      <c r="AG1063" s="36"/>
      <c r="AH1063" s="36"/>
      <c r="AI1063" s="9"/>
      <c r="AJ1063" s="8"/>
      <c r="AK1063" s="8"/>
      <c r="AL1063" s="8"/>
      <c r="AM1063" s="8"/>
      <c r="AN1063" s="8"/>
      <c r="AO1063" s="8"/>
      <c r="AP1063" s="8"/>
      <c r="AQ1063" s="8"/>
      <c r="AS1063" s="36"/>
      <c r="AT1063" s="36"/>
      <c r="AU1063" s="9"/>
      <c r="AV1063" s="8"/>
      <c r="AW1063" s="8"/>
      <c r="AX1063" s="8"/>
      <c r="AY1063" s="8"/>
      <c r="AZ1063" s="8"/>
      <c r="BA1063" s="8"/>
      <c r="BB1063" s="8"/>
      <c r="BC1063" s="8"/>
      <c r="CW1063" s="8">
        <v>0.36150956284153007</v>
      </c>
      <c r="CX1063" s="36">
        <v>67.5</v>
      </c>
      <c r="CY1063" s="36">
        <v>65.849418741492784</v>
      </c>
      <c r="CZ1063" s="36">
        <v>65.034795487720316</v>
      </c>
      <c r="DA1063" s="36">
        <v>31.057667351072915</v>
      </c>
      <c r="DB1063" s="36">
        <f ca="1"/>
        <v>73.267060442298316</v>
      </c>
      <c r="DC1063" s="36">
        <f ca="1"/>
        <v>66.665498094940673</v>
      </c>
      <c r="DD1063" s="36">
        <v>62.734965797207181</v>
      </c>
      <c r="DE1063" s="36">
        <f ca="1"/>
        <v>71.023761750730074</v>
      </c>
      <c r="DF1063" s="36">
        <v>66.462674552813951</v>
      </c>
    </row>
    <row r="1064" spans="1:110" x14ac:dyDescent="0.25">
      <c r="A1064" s="45">
        <v>71.400000000000006</v>
      </c>
      <c r="B1064" s="47" t="b">
        <v>1</v>
      </c>
      <c r="U1064" s="36"/>
      <c r="V1064" s="36"/>
      <c r="W1064" s="9"/>
      <c r="X1064" s="8"/>
      <c r="Y1064" s="8"/>
      <c r="Z1064" s="8"/>
      <c r="AA1064" s="8"/>
      <c r="AB1064" s="8"/>
      <c r="AC1064" s="8"/>
      <c r="AD1064" s="8"/>
      <c r="AE1064" s="8"/>
      <c r="AG1064" s="36"/>
      <c r="AH1064" s="36"/>
      <c r="AI1064" s="9"/>
      <c r="AJ1064" s="8"/>
      <c r="AK1064" s="8"/>
      <c r="AL1064" s="8"/>
      <c r="AM1064" s="8"/>
      <c r="AN1064" s="8"/>
      <c r="AO1064" s="8"/>
      <c r="AP1064" s="8"/>
      <c r="AQ1064" s="8"/>
      <c r="AS1064" s="36"/>
      <c r="AT1064" s="36"/>
      <c r="AU1064" s="9"/>
      <c r="AV1064" s="8"/>
      <c r="AW1064" s="8"/>
      <c r="AX1064" s="8"/>
      <c r="AY1064" s="8"/>
      <c r="AZ1064" s="8"/>
      <c r="BA1064" s="8"/>
      <c r="BB1064" s="8"/>
      <c r="BC1064" s="8"/>
      <c r="CW1064" s="8">
        <v>0.36185109289617484</v>
      </c>
      <c r="CX1064" s="36">
        <v>67.5</v>
      </c>
      <c r="CY1064" s="36">
        <v>65.85809914236799</v>
      </c>
      <c r="CZ1064" s="36">
        <v>65.043513121057273</v>
      </c>
      <c r="DA1064" s="36">
        <v>31.09470583868416</v>
      </c>
      <c r="DB1064" s="36">
        <f ca="1"/>
        <v>73.2769077435144</v>
      </c>
      <c r="DC1064" s="36">
        <f ca="1"/>
        <v>66.673264675813797</v>
      </c>
      <c r="DD1064" s="36">
        <v>62.747474730984607</v>
      </c>
      <c r="DE1064" s="36">
        <f ca="1"/>
        <v>71.030695315364156</v>
      </c>
      <c r="DF1064" s="36">
        <v>66.472893585126343</v>
      </c>
    </row>
    <row r="1065" spans="1:110" x14ac:dyDescent="0.25">
      <c r="A1065" s="45">
        <v>71.3</v>
      </c>
      <c r="B1065" s="47" t="b">
        <v>1</v>
      </c>
      <c r="U1065" s="36"/>
      <c r="V1065" s="36"/>
      <c r="W1065" s="9"/>
      <c r="X1065" s="8"/>
      <c r="Y1065" s="8"/>
      <c r="Z1065" s="8"/>
      <c r="AA1065" s="8"/>
      <c r="AB1065" s="8"/>
      <c r="AC1065" s="8"/>
      <c r="AD1065" s="8"/>
      <c r="AE1065" s="8"/>
      <c r="AG1065" s="36"/>
      <c r="AH1065" s="36"/>
      <c r="AI1065" s="9"/>
      <c r="AJ1065" s="8"/>
      <c r="AK1065" s="8"/>
      <c r="AL1065" s="8"/>
      <c r="AM1065" s="8"/>
      <c r="AN1065" s="8"/>
      <c r="AO1065" s="8"/>
      <c r="AP1065" s="8"/>
      <c r="AQ1065" s="8"/>
      <c r="AS1065" s="36"/>
      <c r="AT1065" s="36"/>
      <c r="AU1065" s="9"/>
      <c r="AV1065" s="8"/>
      <c r="AW1065" s="8"/>
      <c r="AX1065" s="8"/>
      <c r="AY1065" s="8"/>
      <c r="AZ1065" s="8"/>
      <c r="BA1065" s="8"/>
      <c r="BB1065" s="8"/>
      <c r="BC1065" s="8"/>
      <c r="CW1065" s="8">
        <v>0.36219262295081966</v>
      </c>
      <c r="CX1065" s="36">
        <v>67.599999999999994</v>
      </c>
      <c r="CY1065" s="36">
        <v>65.866776747259877</v>
      </c>
      <c r="CZ1065" s="36">
        <v>65.0522291144148</v>
      </c>
      <c r="DA1065" s="36">
        <v>31.131764154180512</v>
      </c>
      <c r="DB1065" s="36">
        <f ca="1"/>
        <v>73.286749906455356</v>
      </c>
      <c r="DC1065" s="36">
        <f ca="1"/>
        <v>66.681029360486306</v>
      </c>
      <c r="DD1065" s="36">
        <v>62.759977762928649</v>
      </c>
      <c r="DE1065" s="36">
        <f ca="1"/>
        <v>71.03762581697724</v>
      </c>
      <c r="DF1065" s="36">
        <v>66.483108624105995</v>
      </c>
    </row>
    <row r="1066" spans="1:110" x14ac:dyDescent="0.25">
      <c r="A1066" s="45">
        <v>71.099999999999994</v>
      </c>
      <c r="B1066" s="47" t="b">
        <v>1</v>
      </c>
      <c r="U1066" s="36"/>
      <c r="V1066" s="36"/>
      <c r="W1066" s="9"/>
      <c r="X1066" s="8"/>
      <c r="Y1066" s="8"/>
      <c r="Z1066" s="8"/>
      <c r="AA1066" s="8"/>
      <c r="AB1066" s="8"/>
      <c r="AC1066" s="8"/>
      <c r="AD1066" s="8"/>
      <c r="AE1066" s="8"/>
      <c r="AG1066" s="36"/>
      <c r="AH1066" s="36"/>
      <c r="AI1066" s="9"/>
      <c r="AJ1066" s="8"/>
      <c r="AK1066" s="8"/>
      <c r="AL1066" s="8"/>
      <c r="AM1066" s="8"/>
      <c r="AN1066" s="8"/>
      <c r="AO1066" s="8"/>
      <c r="AP1066" s="8"/>
      <c r="AQ1066" s="8"/>
      <c r="AS1066" s="36"/>
      <c r="AT1066" s="36"/>
      <c r="AU1066" s="9"/>
      <c r="AV1066" s="8"/>
      <c r="AW1066" s="8"/>
      <c r="AX1066" s="8"/>
      <c r="AY1066" s="8"/>
      <c r="AZ1066" s="8"/>
      <c r="BA1066" s="8"/>
      <c r="BB1066" s="8"/>
      <c r="BC1066" s="8"/>
      <c r="CW1066" s="8">
        <v>0.36253415300546449</v>
      </c>
      <c r="CX1066" s="36">
        <v>67.599999999999994</v>
      </c>
      <c r="CY1066" s="36">
        <v>65.875451565168404</v>
      </c>
      <c r="CZ1066" s="36">
        <v>65.060943475861961</v>
      </c>
      <c r="DA1066" s="36">
        <v>31.168842318802344</v>
      </c>
      <c r="DB1066" s="36">
        <f ca="1"/>
        <v>73.296586943438243</v>
      </c>
      <c r="DC1066" s="36">
        <f ca="1"/>
        <v>66.688792156445146</v>
      </c>
      <c r="DD1066" s="36">
        <v>62.772474901385053</v>
      </c>
      <c r="DE1066" s="36">
        <f ca="1"/>
        <v>71.04455326278773</v>
      </c>
      <c r="DF1066" s="36">
        <v>66.493319678658608</v>
      </c>
    </row>
    <row r="1067" spans="1:110" x14ac:dyDescent="0.25">
      <c r="A1067" s="45">
        <v>77</v>
      </c>
      <c r="B1067" s="47" t="b">
        <v>1</v>
      </c>
      <c r="U1067" s="36"/>
      <c r="V1067" s="36"/>
      <c r="W1067" s="9"/>
      <c r="X1067" s="8"/>
      <c r="Y1067" s="8"/>
      <c r="Z1067" s="8"/>
      <c r="AA1067" s="8"/>
      <c r="AB1067" s="8"/>
      <c r="AC1067" s="8"/>
      <c r="AD1067" s="8"/>
      <c r="AE1067" s="8"/>
      <c r="AG1067" s="36"/>
      <c r="AH1067" s="36"/>
      <c r="AI1067" s="9"/>
      <c r="AJ1067" s="8"/>
      <c r="AK1067" s="8"/>
      <c r="AL1067" s="8"/>
      <c r="AM1067" s="8"/>
      <c r="AN1067" s="8"/>
      <c r="AO1067" s="8"/>
      <c r="AP1067" s="8"/>
      <c r="AQ1067" s="8"/>
      <c r="AS1067" s="36"/>
      <c r="AT1067" s="36"/>
      <c r="AU1067" s="9"/>
      <c r="AV1067" s="8"/>
      <c r="AW1067" s="8"/>
      <c r="AX1067" s="8"/>
      <c r="AY1067" s="8"/>
      <c r="AZ1067" s="8"/>
      <c r="BA1067" s="8"/>
      <c r="BB1067" s="8"/>
      <c r="BC1067" s="8"/>
      <c r="CW1067" s="8">
        <v>0.36287568306010931</v>
      </c>
      <c r="CX1067" s="36">
        <v>67.599999999999994</v>
      </c>
      <c r="CY1067" s="36">
        <v>65.884123605075615</v>
      </c>
      <c r="CZ1067" s="36">
        <v>65.069656213454991</v>
      </c>
      <c r="DA1067" s="36">
        <v>31.20594035382419</v>
      </c>
      <c r="DB1067" s="36">
        <f ca="1"/>
        <v>73.306418866751187</v>
      </c>
      <c r="DC1067" s="36">
        <f ca="1"/>
        <v>66.696553071163876</v>
      </c>
      <c r="DD1067" s="36">
        <v>62.784966154679914</v>
      </c>
      <c r="DE1067" s="36">
        <f ca="1"/>
        <v>71.051477659997744</v>
      </c>
      <c r="DF1067" s="36">
        <v>66.503526757670514</v>
      </c>
    </row>
    <row r="1068" spans="1:110" x14ac:dyDescent="0.25">
      <c r="A1068" s="45">
        <v>76</v>
      </c>
      <c r="B1068" s="47" t="b">
        <v>1</v>
      </c>
      <c r="U1068" s="36"/>
      <c r="V1068" s="36"/>
      <c r="W1068" s="9"/>
      <c r="X1068" s="8"/>
      <c r="Y1068" s="8"/>
      <c r="Z1068" s="8"/>
      <c r="AA1068" s="8"/>
      <c r="AB1068" s="8"/>
      <c r="AC1068" s="8"/>
      <c r="AD1068" s="8"/>
      <c r="AE1068" s="8"/>
      <c r="AG1068" s="36"/>
      <c r="AH1068" s="36"/>
      <c r="AI1068" s="9"/>
      <c r="AJ1068" s="8"/>
      <c r="AK1068" s="8"/>
      <c r="AL1068" s="8"/>
      <c r="AM1068" s="8"/>
      <c r="AN1068" s="8"/>
      <c r="AO1068" s="8"/>
      <c r="AP1068" s="8"/>
      <c r="AQ1068" s="8"/>
      <c r="AS1068" s="36"/>
      <c r="AT1068" s="36"/>
      <c r="AU1068" s="9"/>
      <c r="AV1068" s="8"/>
      <c r="AW1068" s="8"/>
      <c r="AX1068" s="8"/>
      <c r="AY1068" s="8"/>
      <c r="AZ1068" s="8"/>
      <c r="BA1068" s="8"/>
      <c r="BB1068" s="8"/>
      <c r="BC1068" s="8"/>
      <c r="CW1068" s="8">
        <v>0.36321721311475408</v>
      </c>
      <c r="CX1068" s="36">
        <v>67.599999999999994</v>
      </c>
      <c r="CY1068" s="36">
        <v>65.89279287594573</v>
      </c>
      <c r="CZ1068" s="36">
        <v>65.078367335236905</v>
      </c>
      <c r="DA1068" s="36">
        <v>31.243058280554756</v>
      </c>
      <c r="DB1068" s="36">
        <f ca="1"/>
        <v>73.316245688653368</v>
      </c>
      <c r="DC1068" s="36">
        <f ca="1"/>
        <v>66.70431211210277</v>
      </c>
      <c r="DD1068" s="36">
        <v>62.797451531119741</v>
      </c>
      <c r="DE1068" s="36">
        <f ca="1"/>
        <v>71.058399015793157</v>
      </c>
      <c r="DF1068" s="36">
        <v>66.513729870008802</v>
      </c>
    </row>
    <row r="1069" spans="1:110" x14ac:dyDescent="0.25">
      <c r="A1069" s="45">
        <v>79</v>
      </c>
      <c r="B1069" s="47" t="b">
        <v>1</v>
      </c>
      <c r="U1069" s="36"/>
      <c r="V1069" s="36"/>
      <c r="W1069" s="9"/>
      <c r="X1069" s="8"/>
      <c r="Y1069" s="8"/>
      <c r="Z1069" s="8"/>
      <c r="AA1069" s="8"/>
      <c r="AB1069" s="8"/>
      <c r="AC1069" s="8"/>
      <c r="AD1069" s="8"/>
      <c r="AE1069" s="8"/>
      <c r="AG1069" s="36"/>
      <c r="AH1069" s="36"/>
      <c r="AI1069" s="9"/>
      <c r="AJ1069" s="8"/>
      <c r="AK1069" s="8"/>
      <c r="AL1069" s="8"/>
      <c r="AM1069" s="8"/>
      <c r="AN1069" s="8"/>
      <c r="AO1069" s="8"/>
      <c r="AP1069" s="8"/>
      <c r="AQ1069" s="8"/>
      <c r="AS1069" s="36"/>
      <c r="AT1069" s="36"/>
      <c r="AU1069" s="9"/>
      <c r="AV1069" s="8"/>
      <c r="AW1069" s="8"/>
      <c r="AX1069" s="8"/>
      <c r="AY1069" s="8"/>
      <c r="AZ1069" s="8"/>
      <c r="BA1069" s="8"/>
      <c r="BB1069" s="8"/>
      <c r="BC1069" s="8"/>
      <c r="CW1069" s="8">
        <v>0.3635587431693989</v>
      </c>
      <c r="CX1069" s="36">
        <v>67.599999999999994</v>
      </c>
      <c r="CY1069" s="36">
        <v>65.901459386725207</v>
      </c>
      <c r="CZ1069" s="36">
        <v>65.087076849237889</v>
      </c>
      <c r="DA1069" s="36">
        <v>31.280196120337116</v>
      </c>
      <c r="DB1069" s="36">
        <f ca="1"/>
        <v>73.326067421375285</v>
      </c>
      <c r="DC1069" s="36">
        <f ca="1"/>
        <v>66.712069286708825</v>
      </c>
      <c r="DD1069" s="36">
        <v>62.809931038991536</v>
      </c>
      <c r="DE1069" s="36">
        <f ca="1"/>
        <v>71.0653173373437</v>
      </c>
      <c r="DF1069" s="36">
        <v>66.523929024521408</v>
      </c>
    </row>
    <row r="1070" spans="1:110" x14ac:dyDescent="0.25">
      <c r="A1070" s="45">
        <v>75</v>
      </c>
      <c r="B1070" s="47" t="b">
        <v>1</v>
      </c>
      <c r="U1070" s="36"/>
      <c r="V1070" s="36"/>
      <c r="W1070" s="9"/>
      <c r="X1070" s="8"/>
      <c r="Y1070" s="8"/>
      <c r="Z1070" s="8"/>
      <c r="AA1070" s="8"/>
      <c r="AB1070" s="8"/>
      <c r="AC1070" s="8"/>
      <c r="AD1070" s="8"/>
      <c r="AE1070" s="8"/>
      <c r="AG1070" s="36"/>
      <c r="AH1070" s="36"/>
      <c r="AI1070" s="9"/>
      <c r="AJ1070" s="8"/>
      <c r="AK1070" s="8"/>
      <c r="AL1070" s="8"/>
      <c r="AM1070" s="8"/>
      <c r="AN1070" s="8"/>
      <c r="AO1070" s="8"/>
      <c r="AP1070" s="8"/>
      <c r="AQ1070" s="8"/>
      <c r="AS1070" s="36"/>
      <c r="AT1070" s="36"/>
      <c r="AU1070" s="9"/>
      <c r="AV1070" s="8"/>
      <c r="AW1070" s="8"/>
      <c r="AX1070" s="8"/>
      <c r="AY1070" s="8"/>
      <c r="AZ1070" s="8"/>
      <c r="BA1070" s="8"/>
      <c r="BB1070" s="8"/>
      <c r="BC1070" s="8"/>
      <c r="CW1070" s="8">
        <v>0.36390027322404372</v>
      </c>
      <c r="CX1070" s="36">
        <v>67.599999999999994</v>
      </c>
      <c r="CY1070" s="36">
        <v>65.910123146342798</v>
      </c>
      <c r="CZ1070" s="36">
        <v>65.095784763475123</v>
      </c>
      <c r="DA1070" s="36">
        <v>31.317353894548642</v>
      </c>
      <c r="DB1070" s="36">
        <f ca="1"/>
        <v>73.335884077118791</v>
      </c>
      <c r="DC1070" s="36">
        <f ca="1"/>
        <v>66.719824602415898</v>
      </c>
      <c r="DD1070" s="36">
        <v>62.822404686562805</v>
      </c>
      <c r="DE1070" s="36">
        <f ca="1"/>
        <v>71.072232631802919</v>
      </c>
      <c r="DF1070" s="36">
        <v>66.534124230037108</v>
      </c>
    </row>
    <row r="1071" spans="1:110" x14ac:dyDescent="0.25">
      <c r="A1071" s="45">
        <v>69.7</v>
      </c>
      <c r="B1071" s="47" t="b">
        <v>1</v>
      </c>
      <c r="U1071" s="36"/>
      <c r="V1071" s="36"/>
      <c r="W1071" s="9"/>
      <c r="X1071" s="8"/>
      <c r="Y1071" s="8"/>
      <c r="Z1071" s="8"/>
      <c r="AA1071" s="8"/>
      <c r="AB1071" s="8"/>
      <c r="AC1071" s="8"/>
      <c r="AD1071" s="8"/>
      <c r="AE1071" s="8"/>
      <c r="AG1071" s="36"/>
      <c r="AH1071" s="36"/>
      <c r="AI1071" s="9"/>
      <c r="AJ1071" s="8"/>
      <c r="AK1071" s="8"/>
      <c r="AL1071" s="8"/>
      <c r="AM1071" s="8"/>
      <c r="AN1071" s="8"/>
      <c r="AO1071" s="8"/>
      <c r="AP1071" s="8"/>
      <c r="AQ1071" s="8"/>
      <c r="AS1071" s="36"/>
      <c r="AT1071" s="36"/>
      <c r="AU1071" s="9"/>
      <c r="AV1071" s="8"/>
      <c r="AW1071" s="8"/>
      <c r="AX1071" s="8"/>
      <c r="AY1071" s="8"/>
      <c r="AZ1071" s="8"/>
      <c r="BA1071" s="8"/>
      <c r="BB1071" s="8"/>
      <c r="BC1071" s="8"/>
      <c r="CW1071" s="8">
        <v>0.36424180327868855</v>
      </c>
      <c r="CX1071" s="36">
        <v>67.599999999999994</v>
      </c>
      <c r="CY1071" s="36">
        <v>65.918784163709674</v>
      </c>
      <c r="CZ1071" s="36">
        <v>65.104491085953157</v>
      </c>
      <c r="DA1071" s="36">
        <v>31.354531624601201</v>
      </c>
      <c r="DB1071" s="36">
        <f ca="1"/>
        <v>73.345695668057189</v>
      </c>
      <c r="DC1071" s="36">
        <f ca="1"/>
        <v>66.727578066644668</v>
      </c>
      <c r="DD1071" s="36">
        <v>62.834872482081714</v>
      </c>
      <c r="DE1071" s="36">
        <f ca="1"/>
        <v>71.079144906308429</v>
      </c>
      <c r="DF1071" s="36">
        <v>66.544315495365666</v>
      </c>
    </row>
    <row r="1072" spans="1:110" x14ac:dyDescent="0.25">
      <c r="A1072" s="45">
        <v>69.2</v>
      </c>
      <c r="B1072" s="47" t="b">
        <v>1</v>
      </c>
      <c r="U1072" s="36"/>
      <c r="V1072" s="36"/>
      <c r="W1072" s="9"/>
      <c r="X1072" s="8"/>
      <c r="Y1072" s="8"/>
      <c r="Z1072" s="8"/>
      <c r="AA1072" s="8"/>
      <c r="AB1072" s="8"/>
      <c r="AC1072" s="8"/>
      <c r="AD1072" s="8"/>
      <c r="AE1072" s="8"/>
      <c r="AG1072" s="36"/>
      <c r="AH1072" s="36"/>
      <c r="AI1072" s="9"/>
      <c r="AJ1072" s="8"/>
      <c r="AK1072" s="8"/>
      <c r="AL1072" s="8"/>
      <c r="AM1072" s="8"/>
      <c r="AN1072" s="8"/>
      <c r="AO1072" s="8"/>
      <c r="AP1072" s="8"/>
      <c r="AQ1072" s="8"/>
      <c r="AS1072" s="36"/>
      <c r="AT1072" s="36"/>
      <c r="AU1072" s="9"/>
      <c r="AV1072" s="8"/>
      <c r="AW1072" s="8"/>
      <c r="AX1072" s="8"/>
      <c r="AY1072" s="8"/>
      <c r="AZ1072" s="8"/>
      <c r="BA1072" s="8"/>
      <c r="BB1072" s="8"/>
      <c r="BC1072" s="8"/>
      <c r="CW1072" s="8">
        <v>0.36458333333333331</v>
      </c>
      <c r="CX1072" s="36">
        <v>67.599999999999994</v>
      </c>
      <c r="CY1072" s="36">
        <v>65.927442447719471</v>
      </c>
      <c r="CZ1072" s="36">
        <v>65.113195824663691</v>
      </c>
      <c r="DA1072" s="36">
        <v>31.39172933194115</v>
      </c>
      <c r="DB1072" s="36">
        <f ca="1"/>
        <v>73.355502206335416</v>
      </c>
      <c r="DC1072" s="36">
        <f ca="1"/>
        <v>66.7353296868028</v>
      </c>
      <c r="DD1072" s="36">
        <v>62.84733443377705</v>
      </c>
      <c r="DE1072" s="36">
        <f ca="1"/>
        <v>71.086054167981771</v>
      </c>
      <c r="DF1072" s="36">
        <v>66.55450282929786</v>
      </c>
    </row>
    <row r="1073" spans="1:110" x14ac:dyDescent="0.25">
      <c r="A1073" s="45">
        <v>69.599999999999994</v>
      </c>
      <c r="B1073" s="47" t="b">
        <v>1</v>
      </c>
      <c r="U1073" s="36"/>
      <c r="V1073" s="36"/>
      <c r="W1073" s="9"/>
      <c r="X1073" s="8"/>
      <c r="Y1073" s="8"/>
      <c r="Z1073" s="8"/>
      <c r="AA1073" s="8"/>
      <c r="AB1073" s="8"/>
      <c r="AC1073" s="8"/>
      <c r="AD1073" s="8"/>
      <c r="AE1073" s="8"/>
      <c r="AG1073" s="36"/>
      <c r="AH1073" s="36"/>
      <c r="AI1073" s="9"/>
      <c r="AJ1073" s="8"/>
      <c r="AK1073" s="8"/>
      <c r="AL1073" s="8"/>
      <c r="AM1073" s="8"/>
      <c r="AN1073" s="8"/>
      <c r="AO1073" s="8"/>
      <c r="AP1073" s="8"/>
      <c r="AQ1073" s="8"/>
      <c r="AS1073" s="36"/>
      <c r="AT1073" s="36"/>
      <c r="AU1073" s="9"/>
      <c r="AV1073" s="8"/>
      <c r="AW1073" s="8"/>
      <c r="AX1073" s="8"/>
      <c r="AY1073" s="8"/>
      <c r="AZ1073" s="8"/>
      <c r="BA1073" s="8"/>
      <c r="BB1073" s="8"/>
      <c r="BC1073" s="8"/>
      <c r="CW1073" s="8">
        <v>0.36492486338797814</v>
      </c>
      <c r="CX1073" s="36">
        <v>67.599999999999994</v>
      </c>
      <c r="CY1073" s="36">
        <v>65.936098007248361</v>
      </c>
      <c r="CZ1073" s="36">
        <v>65.121898987585624</v>
      </c>
      <c r="DA1073" s="36">
        <v>31.428947038049465</v>
      </c>
      <c r="DB1073" s="36">
        <f ca="1"/>
        <v>73.365303704070115</v>
      </c>
      <c r="DC1073" s="36">
        <f ca="1"/>
        <v>66.743079470284883</v>
      </c>
      <c r="DD1073" s="36">
        <v>62.859790549858374</v>
      </c>
      <c r="DE1073" s="36">
        <f ca="1"/>
        <v>71.092960423928602</v>
      </c>
      <c r="DF1073" s="36">
        <v>66.564686240605596</v>
      </c>
    </row>
    <row r="1074" spans="1:110" x14ac:dyDescent="0.25">
      <c r="A1074" s="45">
        <v>69.400000000000006</v>
      </c>
      <c r="B1074" s="47" t="b">
        <v>1</v>
      </c>
      <c r="U1074" s="36"/>
      <c r="V1074" s="36"/>
      <c r="W1074" s="9"/>
      <c r="X1074" s="8"/>
      <c r="Y1074" s="8"/>
      <c r="Z1074" s="8"/>
      <c r="AA1074" s="8"/>
      <c r="AB1074" s="8"/>
      <c r="AC1074" s="8"/>
      <c r="AD1074" s="8"/>
      <c r="AE1074" s="8"/>
      <c r="AG1074" s="36"/>
      <c r="AH1074" s="36"/>
      <c r="AI1074" s="9"/>
      <c r="AJ1074" s="8"/>
      <c r="AK1074" s="8"/>
      <c r="AL1074" s="8"/>
      <c r="AM1074" s="8"/>
      <c r="AN1074" s="8"/>
      <c r="AO1074" s="8"/>
      <c r="AP1074" s="8"/>
      <c r="AQ1074" s="8"/>
      <c r="AS1074" s="36"/>
      <c r="AT1074" s="36"/>
      <c r="AU1074" s="9"/>
      <c r="AV1074" s="8"/>
      <c r="AW1074" s="8"/>
      <c r="AX1074" s="8"/>
      <c r="AY1074" s="8"/>
      <c r="AZ1074" s="8"/>
      <c r="BA1074" s="8"/>
      <c r="BB1074" s="8"/>
      <c r="BC1074" s="8"/>
      <c r="CW1074" s="8">
        <v>0.36526639344262296</v>
      </c>
      <c r="CX1074" s="36">
        <v>67.599999999999994</v>
      </c>
      <c r="CY1074" s="36">
        <v>65.944750851155149</v>
      </c>
      <c r="CZ1074" s="36">
        <v>65.130600582685346</v>
      </c>
      <c r="DA1074" s="36">
        <v>31.466184764441749</v>
      </c>
      <c r="DB1074" s="36">
        <f ca="1"/>
        <v>73.375100173349722</v>
      </c>
      <c r="DC1074" s="36">
        <f ca="1"/>
        <v>66.750827424472646</v>
      </c>
      <c r="DD1074" s="36">
        <v>62.872240838516007</v>
      </c>
      <c r="DE1074" s="36">
        <f ca="1"/>
        <v>71.099863681238759</v>
      </c>
      <c r="DF1074" s="36">
        <v>66.57486573804195</v>
      </c>
    </row>
    <row r="1075" spans="1:110" x14ac:dyDescent="0.25">
      <c r="A1075" s="45">
        <v>69.3</v>
      </c>
      <c r="B1075" s="47" t="b">
        <v>1</v>
      </c>
      <c r="U1075" s="36"/>
      <c r="V1075" s="36"/>
      <c r="W1075" s="9"/>
      <c r="X1075" s="8"/>
      <c r="Y1075" s="8"/>
      <c r="Z1075" s="8"/>
      <c r="AA1075" s="8"/>
      <c r="AB1075" s="8"/>
      <c r="AC1075" s="8"/>
      <c r="AD1075" s="8"/>
      <c r="AE1075" s="8"/>
      <c r="AG1075" s="36"/>
      <c r="AH1075" s="36"/>
      <c r="AI1075" s="9"/>
      <c r="AJ1075" s="8"/>
      <c r="AK1075" s="8"/>
      <c r="AL1075" s="8"/>
      <c r="AM1075" s="8"/>
      <c r="AN1075" s="8"/>
      <c r="AO1075" s="8"/>
      <c r="AP1075" s="8"/>
      <c r="AQ1075" s="8"/>
      <c r="AS1075" s="36"/>
      <c r="AT1075" s="36"/>
      <c r="AU1075" s="9"/>
      <c r="AV1075" s="8"/>
      <c r="AW1075" s="8"/>
      <c r="AX1075" s="8"/>
      <c r="AY1075" s="8"/>
      <c r="AZ1075" s="8"/>
      <c r="BA1075" s="8"/>
      <c r="BB1075" s="8"/>
      <c r="BC1075" s="8"/>
      <c r="CW1075" s="8">
        <v>0.36560792349726778</v>
      </c>
      <c r="CX1075" s="36">
        <v>67.7</v>
      </c>
      <c r="CY1075" s="36">
        <v>65.953400988281345</v>
      </c>
      <c r="CZ1075" s="36">
        <v>65.13930061791666</v>
      </c>
      <c r="DA1075" s="36">
        <v>31.503442532668355</v>
      </c>
      <c r="DB1075" s="36">
        <f ca="1"/>
        <v>73.384891626234662</v>
      </c>
      <c r="DC1075" s="36">
        <f ca="1"/>
        <v>66.758573556734873</v>
      </c>
      <c r="DD1075" s="36">
        <v>62.884685307921153</v>
      </c>
      <c r="DE1075" s="36">
        <f ca="1"/>
        <v>71.10676394698622</v>
      </c>
      <c r="DF1075" s="36">
        <v>66.585041330341227</v>
      </c>
    </row>
    <row r="1076" spans="1:110" x14ac:dyDescent="0.25">
      <c r="A1076" s="45">
        <v>68.400000000000006</v>
      </c>
      <c r="B1076" s="47" t="b">
        <v>1</v>
      </c>
      <c r="U1076" s="36"/>
      <c r="V1076" s="36"/>
      <c r="W1076" s="9"/>
      <c r="X1076" s="8"/>
      <c r="Y1076" s="8"/>
      <c r="Z1076" s="8"/>
      <c r="AA1076" s="8"/>
      <c r="AB1076" s="8"/>
      <c r="AC1076" s="8"/>
      <c r="AD1076" s="8"/>
      <c r="AE1076" s="8"/>
      <c r="AG1076" s="36"/>
      <c r="AH1076" s="36"/>
      <c r="AI1076" s="9"/>
      <c r="AJ1076" s="8"/>
      <c r="AK1076" s="8"/>
      <c r="AL1076" s="8"/>
      <c r="AM1076" s="8"/>
      <c r="AN1076" s="8"/>
      <c r="AO1076" s="8"/>
      <c r="AP1076" s="8"/>
      <c r="AQ1076" s="8"/>
      <c r="AS1076" s="36"/>
      <c r="AT1076" s="36"/>
      <c r="AU1076" s="9"/>
      <c r="AV1076" s="8"/>
      <c r="AW1076" s="8"/>
      <c r="AX1076" s="8"/>
      <c r="AY1076" s="8"/>
      <c r="AZ1076" s="8"/>
      <c r="BA1076" s="8"/>
      <c r="BB1076" s="8"/>
      <c r="BC1076" s="8"/>
      <c r="CW1076" s="8">
        <v>0.36594945355191255</v>
      </c>
      <c r="CX1076" s="36">
        <v>67.7</v>
      </c>
      <c r="CY1076" s="36">
        <v>65.962048427451222</v>
      </c>
      <c r="CZ1076" s="36">
        <v>65.147999101220904</v>
      </c>
      <c r="DA1076" s="36">
        <v>31.540720364314467</v>
      </c>
      <c r="DB1076" s="36">
        <f ca="1"/>
        <v>73.394678074757337</v>
      </c>
      <c r="DC1076" s="36">
        <f ca="1"/>
        <v>66.766317874427529</v>
      </c>
      <c r="DD1076" s="36">
        <v>62.897123966225926</v>
      </c>
      <c r="DE1076" s="36">
        <f ca="1"/>
        <v>71.11366122822929</v>
      </c>
      <c r="DF1076" s="36">
        <v>66.595213026219099</v>
      </c>
    </row>
    <row r="1077" spans="1:110" x14ac:dyDescent="0.25">
      <c r="A1077" s="45">
        <v>67.7</v>
      </c>
      <c r="B1077" s="47" t="b">
        <v>1</v>
      </c>
      <c r="U1077" s="36"/>
      <c r="V1077" s="36"/>
      <c r="W1077" s="9"/>
      <c r="X1077" s="8"/>
      <c r="Y1077" s="8"/>
      <c r="Z1077" s="8"/>
      <c r="AA1077" s="8"/>
      <c r="AB1077" s="8"/>
      <c r="AC1077" s="8"/>
      <c r="AD1077" s="8"/>
      <c r="AE1077" s="8"/>
      <c r="AG1077" s="36"/>
      <c r="AH1077" s="36"/>
      <c r="AI1077" s="9"/>
      <c r="AJ1077" s="8"/>
      <c r="AK1077" s="8"/>
      <c r="AL1077" s="8"/>
      <c r="AM1077" s="8"/>
      <c r="AN1077" s="8"/>
      <c r="AO1077" s="8"/>
      <c r="AP1077" s="8"/>
      <c r="AQ1077" s="8"/>
      <c r="AS1077" s="36"/>
      <c r="AT1077" s="36"/>
      <c r="AU1077" s="9"/>
      <c r="AV1077" s="8"/>
      <c r="AW1077" s="8"/>
      <c r="AX1077" s="8"/>
      <c r="AY1077" s="8"/>
      <c r="AZ1077" s="8"/>
      <c r="BA1077" s="8"/>
      <c r="BB1077" s="8"/>
      <c r="BC1077" s="8"/>
      <c r="CW1077" s="8">
        <v>0.36629098360655737</v>
      </c>
      <c r="CX1077" s="36">
        <v>67.7</v>
      </c>
      <c r="CY1077" s="36">
        <v>65.970693177471929</v>
      </c>
      <c r="CZ1077" s="36">
        <v>65.156696040526867</v>
      </c>
      <c r="DA1077" s="36">
        <v>31.578018281000155</v>
      </c>
      <c r="DB1077" s="36">
        <f ca="1"/>
        <v>73.404459530922338</v>
      </c>
      <c r="DC1077" s="36">
        <f ca="1"/>
        <v>66.774060384893858</v>
      </c>
      <c r="DD1077" s="36">
        <v>62.909556821563442</v>
      </c>
      <c r="DE1077" s="36">
        <f ca="1"/>
        <v>71.120555532010556</v>
      </c>
      <c r="DF1077" s="36">
        <v>66.605380834372582</v>
      </c>
    </row>
    <row r="1078" spans="1:110" x14ac:dyDescent="0.25">
      <c r="A1078" s="45">
        <v>59</v>
      </c>
      <c r="B1078" s="47" t="b">
        <v>1</v>
      </c>
      <c r="U1078" s="36"/>
      <c r="V1078" s="36"/>
      <c r="W1078" s="9"/>
      <c r="X1078" s="8"/>
      <c r="Y1078" s="8"/>
      <c r="Z1078" s="8"/>
      <c r="AA1078" s="8"/>
      <c r="AB1078" s="8"/>
      <c r="AC1078" s="8"/>
      <c r="AD1078" s="8"/>
      <c r="AE1078" s="8"/>
      <c r="AG1078" s="36"/>
      <c r="AH1078" s="36"/>
      <c r="AI1078" s="9"/>
      <c r="AJ1078" s="8"/>
      <c r="AK1078" s="8"/>
      <c r="AL1078" s="8"/>
      <c r="AM1078" s="8"/>
      <c r="AN1078" s="8"/>
      <c r="AO1078" s="8"/>
      <c r="AP1078" s="8"/>
      <c r="AQ1078" s="8"/>
      <c r="AS1078" s="36"/>
      <c r="AT1078" s="36"/>
      <c r="AU1078" s="9"/>
      <c r="AV1078" s="8"/>
      <c r="AW1078" s="8"/>
      <c r="AX1078" s="8"/>
      <c r="AY1078" s="8"/>
      <c r="AZ1078" s="8"/>
      <c r="BA1078" s="8"/>
      <c r="BB1078" s="8"/>
      <c r="BC1078" s="8"/>
      <c r="CW1078" s="8">
        <v>0.3666325136612022</v>
      </c>
      <c r="CX1078" s="36">
        <v>67.7</v>
      </c>
      <c r="CY1078" s="36">
        <v>65.979335247133491</v>
      </c>
      <c r="CZ1078" s="36">
        <v>65.165391443750977</v>
      </c>
      <c r="DA1078" s="36">
        <v>31.615336304380456</v>
      </c>
      <c r="DB1078" s="36">
        <f ca="1"/>
        <v>73.414236006706545</v>
      </c>
      <c r="DC1078" s="36">
        <f ca="1"/>
        <v>66.78180109546436</v>
      </c>
      <c r="DD1078" s="36">
        <v>62.921983882047826</v>
      </c>
      <c r="DE1078" s="36">
        <f ca="1"/>
        <v>71.127446865357044</v>
      </c>
      <c r="DF1078" s="36">
        <v>66.615544763480187</v>
      </c>
    </row>
    <row r="1079" spans="1:110" x14ac:dyDescent="0.25">
      <c r="A1079" s="45">
        <v>58.1</v>
      </c>
      <c r="B1079" s="47" t="b">
        <v>1</v>
      </c>
      <c r="U1079" s="36"/>
      <c r="V1079" s="36"/>
      <c r="W1079" s="9"/>
      <c r="X1079" s="8"/>
      <c r="Y1079" s="8"/>
      <c r="Z1079" s="8"/>
      <c r="AA1079" s="8"/>
      <c r="AB1079" s="8"/>
      <c r="AC1079" s="8"/>
      <c r="AD1079" s="8"/>
      <c r="AE1079" s="8"/>
      <c r="AG1079" s="36"/>
      <c r="AH1079" s="36"/>
      <c r="AI1079" s="9"/>
      <c r="AJ1079" s="8"/>
      <c r="AK1079" s="8"/>
      <c r="AL1079" s="8"/>
      <c r="AM1079" s="8"/>
      <c r="AN1079" s="8"/>
      <c r="AO1079" s="8"/>
      <c r="AP1079" s="8"/>
      <c r="AQ1079" s="8"/>
      <c r="AS1079" s="36"/>
      <c r="AT1079" s="36"/>
      <c r="AU1079" s="9"/>
      <c r="AV1079" s="8"/>
      <c r="AW1079" s="8"/>
      <c r="AX1079" s="8"/>
      <c r="AY1079" s="8"/>
      <c r="AZ1079" s="8"/>
      <c r="BA1079" s="8"/>
      <c r="BB1079" s="8"/>
      <c r="BC1079" s="8"/>
      <c r="CW1079" s="8">
        <v>0.36697404371584702</v>
      </c>
      <c r="CX1079" s="36">
        <v>67.7</v>
      </c>
      <c r="CY1079" s="36">
        <v>65.987974645208965</v>
      </c>
      <c r="CZ1079" s="36">
        <v>65.174085318797481</v>
      </c>
      <c r="DA1079" s="36">
        <v>31.652674456145437</v>
      </c>
      <c r="DB1079" s="36">
        <f ca="1"/>
        <v>73.424007514059198</v>
      </c>
      <c r="DC1079" s="36">
        <f ca="1"/>
        <v>66.7895400134569</v>
      </c>
      <c r="DD1079" s="36">
        <v>62.934405155774364</v>
      </c>
      <c r="DE1079" s="36">
        <f ca="1"/>
        <v>71.134335235280176</v>
      </c>
      <c r="DF1079" s="36">
        <v>66.625704822201925</v>
      </c>
    </row>
    <row r="1080" spans="1:110" x14ac:dyDescent="0.25">
      <c r="A1080" s="45">
        <v>58.8</v>
      </c>
      <c r="B1080" s="47" t="b">
        <v>1</v>
      </c>
      <c r="U1080" s="36"/>
      <c r="V1080" s="36"/>
      <c r="W1080" s="9"/>
      <c r="X1080" s="8"/>
      <c r="Y1080" s="8"/>
      <c r="Z1080" s="8"/>
      <c r="AA1080" s="8"/>
      <c r="AB1080" s="8"/>
      <c r="AC1080" s="8"/>
      <c r="AD1080" s="8"/>
      <c r="AE1080" s="8"/>
      <c r="AG1080" s="36"/>
      <c r="AH1080" s="36"/>
      <c r="AI1080" s="9"/>
      <c r="AJ1080" s="8"/>
      <c r="AK1080" s="8"/>
      <c r="AL1080" s="8"/>
      <c r="AM1080" s="8"/>
      <c r="AN1080" s="8"/>
      <c r="AO1080" s="8"/>
      <c r="AP1080" s="8"/>
      <c r="AQ1080" s="8"/>
      <c r="AS1080" s="36"/>
      <c r="AT1080" s="36"/>
      <c r="AU1080" s="9"/>
      <c r="AV1080" s="8"/>
      <c r="AW1080" s="8"/>
      <c r="AX1080" s="8"/>
      <c r="AY1080" s="8"/>
      <c r="AZ1080" s="8"/>
      <c r="BA1080" s="8"/>
      <c r="BB1080" s="8"/>
      <c r="BC1080" s="8"/>
      <c r="CW1080" s="8">
        <v>0.36731557377049179</v>
      </c>
      <c r="CX1080" s="36">
        <v>67.7</v>
      </c>
      <c r="CY1080" s="36">
        <v>65.996611380454496</v>
      </c>
      <c r="CZ1080" s="36">
        <v>65.182777673558206</v>
      </c>
      <c r="DA1080" s="36">
        <v>31.690032758020269</v>
      </c>
      <c r="DB1080" s="36">
        <f ca="1"/>
        <v>73.433774064901982</v>
      </c>
      <c r="DC1080" s="36">
        <f ca="1"/>
        <v>66.797277146176754</v>
      </c>
      <c r="DD1080" s="36">
        <v>62.946820650819461</v>
      </c>
      <c r="DE1080" s="36">
        <f ca="1"/>
        <v>71.141220648775928</v>
      </c>
      <c r="DF1080" s="36">
        <v>66.635861019179458</v>
      </c>
    </row>
    <row r="1081" spans="1:110" x14ac:dyDescent="0.25">
      <c r="A1081" s="45">
        <v>58.4</v>
      </c>
      <c r="B1081" s="47" t="b">
        <v>1</v>
      </c>
      <c r="U1081" s="36"/>
      <c r="V1081" s="36"/>
      <c r="W1081" s="9"/>
      <c r="X1081" s="8"/>
      <c r="Y1081" s="8"/>
      <c r="Z1081" s="8"/>
      <c r="AA1081" s="8"/>
      <c r="AB1081" s="8"/>
      <c r="AC1081" s="8"/>
      <c r="AD1081" s="8"/>
      <c r="AE1081" s="8"/>
      <c r="AG1081" s="36"/>
      <c r="AH1081" s="36"/>
      <c r="AI1081" s="9"/>
      <c r="AJ1081" s="8"/>
      <c r="AK1081" s="8"/>
      <c r="AL1081" s="8"/>
      <c r="AM1081" s="8"/>
      <c r="AN1081" s="8"/>
      <c r="AO1081" s="8"/>
      <c r="AP1081" s="8"/>
      <c r="AQ1081" s="8"/>
      <c r="AS1081" s="36"/>
      <c r="AT1081" s="36"/>
      <c r="AU1081" s="9"/>
      <c r="AV1081" s="8"/>
      <c r="AW1081" s="8"/>
      <c r="AX1081" s="8"/>
      <c r="AY1081" s="8"/>
      <c r="AZ1081" s="8"/>
      <c r="BA1081" s="8"/>
      <c r="BB1081" s="8"/>
      <c r="BC1081" s="8"/>
      <c r="CW1081" s="8">
        <v>0.36765710382513661</v>
      </c>
      <c r="CX1081" s="36">
        <v>67.7</v>
      </c>
      <c r="CY1081" s="36">
        <v>66.005245461609348</v>
      </c>
      <c r="CZ1081" s="36">
        <v>65.191468515912831</v>
      </c>
      <c r="DA1081" s="36">
        <v>31.727411231765345</v>
      </c>
      <c r="DB1081" s="36">
        <f ca="1"/>
        <v>73.443535671129226</v>
      </c>
      <c r="DC1081" s="36">
        <f ca="1"/>
        <v>66.805012500916661</v>
      </c>
      <c r="DD1081" s="36">
        <v>62.959230375240779</v>
      </c>
      <c r="DE1081" s="36">
        <f ca="1"/>
        <v>71.14810311282487</v>
      </c>
      <c r="DF1081" s="36">
        <v>66.646013363036062</v>
      </c>
    </row>
    <row r="1082" spans="1:110" x14ac:dyDescent="0.25">
      <c r="A1082" s="45">
        <v>58.1</v>
      </c>
      <c r="B1082" s="47" t="b">
        <v>1</v>
      </c>
      <c r="U1082" s="36"/>
      <c r="V1082" s="36"/>
      <c r="W1082" s="9"/>
      <c r="X1082" s="8"/>
      <c r="Y1082" s="8"/>
      <c r="Z1082" s="8"/>
      <c r="AA1082" s="8"/>
      <c r="AB1082" s="8"/>
      <c r="AC1082" s="8"/>
      <c r="AD1082" s="8"/>
      <c r="AE1082" s="8"/>
      <c r="AG1082" s="36"/>
      <c r="AH1082" s="36"/>
      <c r="AI1082" s="9"/>
      <c r="AJ1082" s="8"/>
      <c r="AK1082" s="8"/>
      <c r="AL1082" s="8"/>
      <c r="AM1082" s="8"/>
      <c r="AN1082" s="8"/>
      <c r="AO1082" s="8"/>
      <c r="AP1082" s="8"/>
      <c r="AQ1082" s="8"/>
      <c r="AS1082" s="36"/>
      <c r="AT1082" s="36"/>
      <c r="AU1082" s="9"/>
      <c r="AV1082" s="8"/>
      <c r="AW1082" s="8"/>
      <c r="AX1082" s="8"/>
      <c r="AY1082" s="8"/>
      <c r="AZ1082" s="8"/>
      <c r="BA1082" s="8"/>
      <c r="BB1082" s="8"/>
      <c r="BC1082" s="8"/>
      <c r="CW1082" s="8">
        <v>0.36799863387978143</v>
      </c>
      <c r="CX1082" s="36">
        <v>67.7</v>
      </c>
      <c r="CY1082" s="36">
        <v>66.013876897396031</v>
      </c>
      <c r="CZ1082" s="36">
        <v>65.200157853728925</v>
      </c>
      <c r="DA1082" s="36">
        <v>31.764809899176306</v>
      </c>
      <c r="DB1082" s="36">
        <f ca="1"/>
        <v>73.453292344607945</v>
      </c>
      <c r="DC1082" s="36">
        <f ca="1"/>
        <v>66.812746084956927</v>
      </c>
      <c r="DD1082" s="36">
        <v>62.971634337077276</v>
      </c>
      <c r="DE1082" s="36">
        <f ca="1"/>
        <v>71.154982634392169</v>
      </c>
      <c r="DF1082" s="36">
        <v>66.656161862376834</v>
      </c>
    </row>
    <row r="1083" spans="1:110" x14ac:dyDescent="0.25">
      <c r="A1083" s="45">
        <v>57.8</v>
      </c>
      <c r="B1083" s="47" t="b">
        <v>1</v>
      </c>
      <c r="U1083" s="36"/>
      <c r="V1083" s="36"/>
      <c r="W1083" s="9"/>
      <c r="X1083" s="8"/>
      <c r="Y1083" s="8"/>
      <c r="Z1083" s="8"/>
      <c r="AA1083" s="8"/>
      <c r="AB1083" s="8"/>
      <c r="AC1083" s="8"/>
      <c r="AD1083" s="8"/>
      <c r="AE1083" s="8"/>
      <c r="AG1083" s="36"/>
      <c r="AH1083" s="36"/>
      <c r="AI1083" s="9"/>
      <c r="AJ1083" s="8"/>
      <c r="AK1083" s="8"/>
      <c r="AL1083" s="8"/>
      <c r="AM1083" s="8"/>
      <c r="AN1083" s="8"/>
      <c r="AO1083" s="8"/>
      <c r="AP1083" s="8"/>
      <c r="AQ1083" s="8"/>
      <c r="AS1083" s="36"/>
      <c r="AT1083" s="36"/>
      <c r="AU1083" s="9"/>
      <c r="AV1083" s="8"/>
      <c r="AW1083" s="8"/>
      <c r="AX1083" s="8"/>
      <c r="AY1083" s="8"/>
      <c r="AZ1083" s="8"/>
      <c r="BA1083" s="8"/>
      <c r="BB1083" s="8"/>
      <c r="BC1083" s="8"/>
      <c r="CW1083" s="8">
        <v>0.36834016393442626</v>
      </c>
      <c r="CX1083" s="36">
        <v>67.7</v>
      </c>
      <c r="CY1083" s="36">
        <v>66.022505696520312</v>
      </c>
      <c r="CZ1083" s="36">
        <v>65.208845694861992</v>
      </c>
      <c r="DA1083" s="36">
        <v>31.802228782084168</v>
      </c>
      <c r="DB1083" s="36">
        <f ca="1"/>
        <v>73.463044097177999</v>
      </c>
      <c r="DC1083" s="36">
        <f ca="1"/>
        <v>66.820477905565397</v>
      </c>
      <c r="DD1083" s="36">
        <v>62.984032544349233</v>
      </c>
      <c r="DE1083" s="36">
        <f ca="1"/>
        <v>71.161859220427672</v>
      </c>
      <c r="DF1083" s="36">
        <v>66.666306525788599</v>
      </c>
    </row>
    <row r="1084" spans="1:110" x14ac:dyDescent="0.25">
      <c r="A1084" s="45">
        <v>57.3</v>
      </c>
      <c r="B1084" s="47" t="b">
        <v>1</v>
      </c>
      <c r="U1084" s="36"/>
      <c r="V1084" s="36"/>
      <c r="W1084" s="9"/>
      <c r="X1084" s="8"/>
      <c r="Y1084" s="8"/>
      <c r="Z1084" s="8"/>
      <c r="AA1084" s="8"/>
      <c r="AB1084" s="8"/>
      <c r="AC1084" s="8"/>
      <c r="AD1084" s="8"/>
      <c r="AE1084" s="8"/>
      <c r="AG1084" s="36"/>
      <c r="AH1084" s="36"/>
      <c r="AI1084" s="9"/>
      <c r="AJ1084" s="8"/>
      <c r="AK1084" s="8"/>
      <c r="AL1084" s="8"/>
      <c r="AM1084" s="8"/>
      <c r="AN1084" s="8"/>
      <c r="AO1084" s="8"/>
      <c r="AP1084" s="8"/>
      <c r="AQ1084" s="8"/>
      <c r="AS1084" s="36"/>
      <c r="AT1084" s="36"/>
      <c r="AU1084" s="9"/>
      <c r="AV1084" s="8"/>
      <c r="AW1084" s="8"/>
      <c r="AX1084" s="8"/>
      <c r="AY1084" s="8"/>
      <c r="AZ1084" s="8"/>
      <c r="BA1084" s="8"/>
      <c r="BB1084" s="8"/>
      <c r="BC1084" s="8"/>
      <c r="CW1084" s="8">
        <v>0.36868169398907102</v>
      </c>
      <c r="CX1084" s="36">
        <v>67.7</v>
      </c>
      <c r="CY1084" s="36">
        <v>66.031131867671363</v>
      </c>
      <c r="CZ1084" s="36">
        <v>65.21753204715543</v>
      </c>
      <c r="DA1084" s="36">
        <v>31.839667902355309</v>
      </c>
      <c r="DB1084" s="36">
        <f ca="1"/>
        <v>73.472790940652118</v>
      </c>
      <c r="DC1084" s="36">
        <f ca="1"/>
        <v>66.828207969997592</v>
      </c>
      <c r="DD1084" s="36">
        <v>62.996425005058384</v>
      </c>
      <c r="DE1084" s="36">
        <f ca="1"/>
        <v>71.16873287786602</v>
      </c>
      <c r="DF1084" s="36">
        <v>66.676447361840133</v>
      </c>
    </row>
    <row r="1085" spans="1:110" x14ac:dyDescent="0.25">
      <c r="A1085" s="45">
        <v>56.8</v>
      </c>
      <c r="B1085" s="47" t="b">
        <v>1</v>
      </c>
      <c r="U1085" s="36"/>
      <c r="V1085" s="36"/>
      <c r="W1085" s="9"/>
      <c r="X1085" s="8"/>
      <c r="Y1085" s="8"/>
      <c r="Z1085" s="8"/>
      <c r="AA1085" s="8"/>
      <c r="AB1085" s="8"/>
      <c r="AC1085" s="8"/>
      <c r="AD1085" s="8"/>
      <c r="AE1085" s="8"/>
      <c r="AG1085" s="36"/>
      <c r="AH1085" s="36"/>
      <c r="AI1085" s="9"/>
      <c r="AJ1085" s="8"/>
      <c r="AK1085" s="8"/>
      <c r="AL1085" s="8"/>
      <c r="AM1085" s="8"/>
      <c r="AN1085" s="8"/>
      <c r="AO1085" s="8"/>
      <c r="AP1085" s="8"/>
      <c r="AQ1085" s="8"/>
      <c r="AS1085" s="36"/>
      <c r="AT1085" s="36"/>
      <c r="AU1085" s="9"/>
      <c r="AV1085" s="8"/>
      <c r="AW1085" s="8"/>
      <c r="AX1085" s="8"/>
      <c r="AY1085" s="8"/>
      <c r="AZ1085" s="8"/>
      <c r="BA1085" s="8"/>
      <c r="BB1085" s="8"/>
      <c r="BC1085" s="8"/>
      <c r="CW1085" s="8">
        <v>0.36902322404371585</v>
      </c>
      <c r="CX1085" s="36">
        <v>67.7</v>
      </c>
      <c r="CY1085" s="36">
        <v>66.039755419521796</v>
      </c>
      <c r="CZ1085" s="36">
        <v>65.226216918440713</v>
      </c>
      <c r="DA1085" s="36">
        <v>31.877127281891667</v>
      </c>
      <c r="DB1085" s="36">
        <f ca="1"/>
        <v>73.482532886816074</v>
      </c>
      <c r="DC1085" s="36">
        <f ca="1"/>
        <v>66.835936285496729</v>
      </c>
      <c r="DD1085" s="36">
        <v>63.008811727187904</v>
      </c>
      <c r="DE1085" s="36">
        <f ca="1"/>
        <v>71.175603613626663</v>
      </c>
      <c r="DF1085" s="36">
        <v>66.68658437908212</v>
      </c>
    </row>
    <row r="1086" spans="1:110" x14ac:dyDescent="0.25">
      <c r="A1086" s="45">
        <v>56.4</v>
      </c>
      <c r="B1086" s="47" t="b">
        <v>1</v>
      </c>
      <c r="U1086" s="36"/>
      <c r="V1086" s="36"/>
      <c r="W1086" s="9"/>
      <c r="X1086" s="8"/>
      <c r="Y1086" s="8"/>
      <c r="Z1086" s="8"/>
      <c r="AA1086" s="8"/>
      <c r="AB1086" s="8"/>
      <c r="AC1086" s="8"/>
      <c r="AD1086" s="8"/>
      <c r="AE1086" s="8"/>
      <c r="AG1086" s="36"/>
      <c r="AH1086" s="36"/>
      <c r="AI1086" s="9"/>
      <c r="AJ1086" s="8"/>
      <c r="AK1086" s="8"/>
      <c r="AL1086" s="8"/>
      <c r="AM1086" s="8"/>
      <c r="AN1086" s="8"/>
      <c r="AO1086" s="8"/>
      <c r="AP1086" s="8"/>
      <c r="AQ1086" s="8"/>
      <c r="AS1086" s="36"/>
      <c r="AT1086" s="36"/>
      <c r="AU1086" s="9"/>
      <c r="AV1086" s="8"/>
      <c r="AW1086" s="8"/>
      <c r="AX1086" s="8"/>
      <c r="AY1086" s="8"/>
      <c r="AZ1086" s="8"/>
      <c r="BA1086" s="8"/>
      <c r="BB1086" s="8"/>
      <c r="BC1086" s="8"/>
      <c r="CW1086" s="8">
        <v>0.36936475409836067</v>
      </c>
      <c r="CX1086" s="36">
        <v>67.8</v>
      </c>
      <c r="CY1086" s="36">
        <v>66.04837636072773</v>
      </c>
      <c r="CZ1086" s="36">
        <v>65.234900316537605</v>
      </c>
      <c r="DA1086" s="36">
        <v>31.914606942630702</v>
      </c>
      <c r="DB1086" s="36">
        <f ca="1"/>
        <v>73.492269947428781</v>
      </c>
      <c r="DC1086" s="36">
        <f ca="1"/>
        <v>66.843662859293815</v>
      </c>
      <c r="DD1086" s="36">
        <v>63.021192718702522</v>
      </c>
      <c r="DE1086" s="36">
        <f ca="1"/>
        <v>71.182471434613888</v>
      </c>
      <c r="DF1086" s="36">
        <v>66.696717586047257</v>
      </c>
    </row>
    <row r="1087" spans="1:110" x14ac:dyDescent="0.25">
      <c r="A1087" s="45">
        <v>55.6</v>
      </c>
      <c r="B1087" s="47" t="b">
        <v>1</v>
      </c>
      <c r="U1087" s="36"/>
      <c r="V1087" s="36"/>
      <c r="W1087" s="9"/>
      <c r="X1087" s="8"/>
      <c r="Y1087" s="8"/>
      <c r="Z1087" s="8"/>
      <c r="AA1087" s="8"/>
      <c r="AB1087" s="8"/>
      <c r="AC1087" s="8"/>
      <c r="AD1087" s="8"/>
      <c r="AE1087" s="8"/>
      <c r="AG1087" s="36"/>
      <c r="AH1087" s="36"/>
      <c r="AI1087" s="9"/>
      <c r="AJ1087" s="8"/>
      <c r="AK1087" s="8"/>
      <c r="AL1087" s="8"/>
      <c r="AM1087" s="8"/>
      <c r="AN1087" s="8"/>
      <c r="AO1087" s="8"/>
      <c r="AP1087" s="8"/>
      <c r="AQ1087" s="8"/>
      <c r="AS1087" s="36"/>
      <c r="AT1087" s="36"/>
      <c r="AU1087" s="9"/>
      <c r="AV1087" s="8"/>
      <c r="AW1087" s="8"/>
      <c r="AX1087" s="8"/>
      <c r="AY1087" s="8"/>
      <c r="AZ1087" s="8"/>
      <c r="BA1087" s="8"/>
      <c r="BB1087" s="8"/>
      <c r="BC1087" s="8"/>
      <c r="CW1087" s="8">
        <v>0.36970628415300544</v>
      </c>
      <c r="CX1087" s="36">
        <v>67.8</v>
      </c>
      <c r="CY1087" s="36">
        <v>66.056994699928836</v>
      </c>
      <c r="CZ1087" s="36">
        <v>65.243582249253748</v>
      </c>
      <c r="DA1087" s="36">
        <v>31.952106906545559</v>
      </c>
      <c r="DB1087" s="36">
        <f ca="1"/>
        <v>73.502002134222408</v>
      </c>
      <c r="DC1087" s="36">
        <f ca="1"/>
        <v>66.851387698607624</v>
      </c>
      <c r="DD1087" s="36">
        <v>63.033567987548551</v>
      </c>
      <c r="DE1087" s="36">
        <f ca="1"/>
        <v>71.18933634771696</v>
      </c>
      <c r="DF1087" s="36">
        <v>66.706846991250373</v>
      </c>
    </row>
    <row r="1088" spans="1:110" x14ac:dyDescent="0.25">
      <c r="A1088" s="45">
        <v>54.7</v>
      </c>
      <c r="B1088" s="47" t="b">
        <v>1</v>
      </c>
      <c r="U1088" s="36"/>
      <c r="V1088" s="36"/>
      <c r="W1088" s="9"/>
      <c r="X1088" s="8"/>
      <c r="Y1088" s="8"/>
      <c r="Z1088" s="8"/>
      <c r="AA1088" s="8"/>
      <c r="AB1088" s="8"/>
      <c r="AC1088" s="8"/>
      <c r="AD1088" s="8"/>
      <c r="AE1088" s="8"/>
      <c r="AG1088" s="36"/>
      <c r="AH1088" s="36"/>
      <c r="AI1088" s="9"/>
      <c r="AJ1088" s="8"/>
      <c r="AK1088" s="8"/>
      <c r="AL1088" s="8"/>
      <c r="AM1088" s="8"/>
      <c r="AN1088" s="8"/>
      <c r="AO1088" s="8"/>
      <c r="AP1088" s="8"/>
      <c r="AQ1088" s="8"/>
      <c r="AS1088" s="36"/>
      <c r="AT1088" s="36"/>
      <c r="AU1088" s="9"/>
      <c r="AV1088" s="8"/>
      <c r="AW1088" s="8"/>
      <c r="AX1088" s="8"/>
      <c r="AY1088" s="8"/>
      <c r="AZ1088" s="8"/>
      <c r="BA1088" s="8"/>
      <c r="BB1088" s="8"/>
      <c r="BC1088" s="8"/>
      <c r="CW1088" s="8">
        <v>0.37004781420765026</v>
      </c>
      <c r="CX1088" s="36">
        <v>67.8</v>
      </c>
      <c r="CY1088" s="36">
        <v>66.06561044574849</v>
      </c>
      <c r="CZ1088" s="36">
        <v>65.252262724385176</v>
      </c>
      <c r="DA1088" s="36">
        <v>31.989627195645106</v>
      </c>
      <c r="DB1088" s="36">
        <f ca="1"/>
        <v>73.511729458902423</v>
      </c>
      <c r="DC1088" s="36">
        <f ca="1"/>
        <v>66.859110810644836</v>
      </c>
      <c r="DD1088" s="36">
        <v>63.045937541653949</v>
      </c>
      <c r="DE1088" s="36">
        <f ca="1"/>
        <v>71.196198359810111</v>
      </c>
      <c r="DF1088" s="36">
        <v>66.716972603188424</v>
      </c>
    </row>
    <row r="1089" spans="1:110" x14ac:dyDescent="0.25">
      <c r="A1089" s="45">
        <v>54</v>
      </c>
      <c r="B1089" s="47" t="b">
        <v>1</v>
      </c>
      <c r="U1089" s="36"/>
      <c r="V1089" s="36"/>
      <c r="W1089" s="9"/>
      <c r="X1089" s="8"/>
      <c r="Y1089" s="8"/>
      <c r="Z1089" s="8"/>
      <c r="AA1089" s="8"/>
      <c r="AB1089" s="8"/>
      <c r="AC1089" s="8"/>
      <c r="AD1089" s="8"/>
      <c r="AE1089" s="8"/>
      <c r="AG1089" s="36"/>
      <c r="AH1089" s="36"/>
      <c r="AI1089" s="9"/>
      <c r="AJ1089" s="8"/>
      <c r="AK1089" s="8"/>
      <c r="AL1089" s="8"/>
      <c r="AM1089" s="8"/>
      <c r="AN1089" s="8"/>
      <c r="AO1089" s="8"/>
      <c r="AP1089" s="8"/>
      <c r="AQ1089" s="8"/>
      <c r="AS1089" s="36"/>
      <c r="AT1089" s="36"/>
      <c r="AU1089" s="9"/>
      <c r="AV1089" s="8"/>
      <c r="AW1089" s="8"/>
      <c r="AX1089" s="8"/>
      <c r="AY1089" s="8"/>
      <c r="AZ1089" s="8"/>
      <c r="BA1089" s="8"/>
      <c r="BB1089" s="8"/>
      <c r="BC1089" s="8"/>
      <c r="CW1089" s="8">
        <v>0.37038934426229508</v>
      </c>
      <c r="CX1089" s="36">
        <v>67.8</v>
      </c>
      <c r="CY1089" s="36">
        <v>66.074223606793794</v>
      </c>
      <c r="CZ1089" s="36">
        <v>65.260941749716224</v>
      </c>
      <c r="DA1089" s="36">
        <v>32.027167831974026</v>
      </c>
      <c r="DB1089" s="36">
        <f ca="1"/>
        <v>73.521451933147802</v>
      </c>
      <c r="DC1089" s="36">
        <f ca="1"/>
        <v>66.866832202600079</v>
      </c>
      <c r="DD1089" s="36">
        <v>63.058301388928399</v>
      </c>
      <c r="DE1089" s="36">
        <f ca="1"/>
        <v>71.203057477752623</v>
      </c>
      <c r="DF1089" s="36">
        <v>66.727094430340586</v>
      </c>
    </row>
    <row r="1090" spans="1:110" x14ac:dyDescent="0.25">
      <c r="A1090" s="45">
        <v>53.3</v>
      </c>
      <c r="B1090" s="47" t="b">
        <v>1</v>
      </c>
      <c r="U1090" s="36"/>
      <c r="V1090" s="36"/>
      <c r="W1090" s="9"/>
      <c r="X1090" s="8"/>
      <c r="Y1090" s="8"/>
      <c r="Z1090" s="8"/>
      <c r="AA1090" s="8"/>
      <c r="AB1090" s="8"/>
      <c r="AC1090" s="8"/>
      <c r="AD1090" s="8"/>
      <c r="AE1090" s="8"/>
      <c r="AG1090" s="36"/>
      <c r="AH1090" s="36"/>
      <c r="AI1090" s="9"/>
      <c r="AJ1090" s="8"/>
      <c r="AK1090" s="8"/>
      <c r="AL1090" s="8"/>
      <c r="AM1090" s="8"/>
      <c r="AN1090" s="8"/>
      <c r="AO1090" s="8"/>
      <c r="AP1090" s="8"/>
      <c r="AQ1090" s="8"/>
      <c r="AS1090" s="36"/>
      <c r="AT1090" s="36"/>
      <c r="AU1090" s="9"/>
      <c r="AV1090" s="8"/>
      <c r="AW1090" s="8"/>
      <c r="AX1090" s="8"/>
      <c r="AY1090" s="8"/>
      <c r="AZ1090" s="8"/>
      <c r="BA1090" s="8"/>
      <c r="BB1090" s="8"/>
      <c r="BC1090" s="8"/>
      <c r="CW1090" s="8">
        <v>0.37073087431693991</v>
      </c>
      <c r="CX1090" s="36">
        <v>67.8</v>
      </c>
      <c r="CY1090" s="36">
        <v>66.082834191655607</v>
      </c>
      <c r="CZ1090" s="36">
        <v>65.269619333019477</v>
      </c>
      <c r="DA1090" s="36">
        <v>32.064728837612854</v>
      </c>
      <c r="DB1090" s="36">
        <f ca="1"/>
        <v>73.531169568611048</v>
      </c>
      <c r="DC1090" s="36">
        <f ca="1"/>
        <v>66.874551881655961</v>
      </c>
      <c r="DD1090" s="36">
        <v>63.070659537263353</v>
      </c>
      <c r="DE1090" s="36">
        <f ca="1"/>
        <v>71.209913708388868</v>
      </c>
      <c r="DF1090" s="36">
        <v>66.737212481168328</v>
      </c>
    </row>
    <row r="1091" spans="1:110" x14ac:dyDescent="0.25">
      <c r="A1091" s="45">
        <v>52.9</v>
      </c>
      <c r="B1091" s="47" t="b">
        <v>1</v>
      </c>
      <c r="U1091" s="36"/>
      <c r="V1091" s="36"/>
      <c r="W1091" s="9"/>
      <c r="X1091" s="8"/>
      <c r="Y1091" s="8"/>
      <c r="Z1091" s="8"/>
      <c r="AA1091" s="8"/>
      <c r="AB1091" s="8"/>
      <c r="AC1091" s="8"/>
      <c r="AD1091" s="8"/>
      <c r="AE1091" s="8"/>
      <c r="AG1091" s="36"/>
      <c r="AH1091" s="36"/>
      <c r="AI1091" s="9"/>
      <c r="AJ1091" s="8"/>
      <c r="AK1091" s="8"/>
      <c r="AL1091" s="8"/>
      <c r="AM1091" s="8"/>
      <c r="AN1091" s="8"/>
      <c r="AO1091" s="8"/>
      <c r="AP1091" s="8"/>
      <c r="AQ1091" s="8"/>
      <c r="AS1091" s="36"/>
      <c r="AT1091" s="36"/>
      <c r="AU1091" s="9"/>
      <c r="AV1091" s="8"/>
      <c r="AW1091" s="8"/>
      <c r="AX1091" s="8"/>
      <c r="AY1091" s="8"/>
      <c r="AZ1091" s="8"/>
      <c r="BA1091" s="8"/>
      <c r="BB1091" s="8"/>
      <c r="BC1091" s="8"/>
      <c r="CW1091" s="8">
        <v>0.37107240437158467</v>
      </c>
      <c r="CX1091" s="36">
        <v>67.8</v>
      </c>
      <c r="CY1091" s="36">
        <v>66.091442208908717</v>
      </c>
      <c r="CZ1091" s="36">
        <v>65.278295482055952</v>
      </c>
      <c r="DA1091" s="36">
        <v>32.102310234678107</v>
      </c>
      <c r="DB1091" s="36">
        <f ca="1"/>
        <v>73.540882376918304</v>
      </c>
      <c r="DC1091" s="36">
        <f ca="1"/>
        <v>66.882269854983107</v>
      </c>
      <c r="DD1091" s="36">
        <v>63.083011994532086</v>
      </c>
      <c r="DE1091" s="36">
        <f ca="1"/>
        <v>71.216767058548456</v>
      </c>
      <c r="DF1091" s="36">
        <v>66.747326764115485</v>
      </c>
    </row>
    <row r="1092" spans="1:110" x14ac:dyDescent="0.25">
      <c r="A1092" s="45">
        <v>52.5</v>
      </c>
      <c r="B1092" s="47" t="b">
        <v>1</v>
      </c>
      <c r="U1092" s="36"/>
      <c r="V1092" s="36"/>
      <c r="W1092" s="9"/>
      <c r="X1092" s="8"/>
      <c r="Y1092" s="8"/>
      <c r="Z1092" s="8"/>
      <c r="AA1092" s="8"/>
      <c r="AB1092" s="8"/>
      <c r="AC1092" s="8"/>
      <c r="AD1092" s="8"/>
      <c r="AE1092" s="8"/>
      <c r="AG1092" s="36"/>
      <c r="AH1092" s="36"/>
      <c r="AI1092" s="9"/>
      <c r="AJ1092" s="8"/>
      <c r="AK1092" s="8"/>
      <c r="AL1092" s="8"/>
      <c r="AM1092" s="8"/>
      <c r="AN1092" s="8"/>
      <c r="AO1092" s="8"/>
      <c r="AP1092" s="8"/>
      <c r="AQ1092" s="8"/>
      <c r="AS1092" s="36"/>
      <c r="AT1092" s="36"/>
      <c r="AU1092" s="9"/>
      <c r="AV1092" s="8"/>
      <c r="AW1092" s="8"/>
      <c r="AX1092" s="8"/>
      <c r="AY1092" s="8"/>
      <c r="AZ1092" s="8"/>
      <c r="BA1092" s="8"/>
      <c r="BB1092" s="8"/>
      <c r="BC1092" s="8"/>
      <c r="CW1092" s="8">
        <v>0.3714139344262295</v>
      </c>
      <c r="CX1092" s="36">
        <v>67.8</v>
      </c>
      <c r="CY1092" s="36">
        <v>66.100047667111795</v>
      </c>
      <c r="CZ1092" s="36">
        <v>65.286970204575184</v>
      </c>
      <c r="DA1092" s="36">
        <v>32.13991204532234</v>
      </c>
      <c r="DB1092" s="36">
        <f ca="1"/>
        <v>73.550590369669536</v>
      </c>
      <c r="DC1092" s="36">
        <f ca="1"/>
        <v>66.889986129740294</v>
      </c>
      <c r="DD1092" s="36">
        <v>63.095358768589762</v>
      </c>
      <c r="DE1092" s="36">
        <f ca="1"/>
        <v>71.223617535046131</v>
      </c>
      <c r="DF1092" s="36">
        <v>66.757437287608312</v>
      </c>
    </row>
    <row r="1093" spans="1:110" x14ac:dyDescent="0.25">
      <c r="A1093" s="45">
        <v>52.5</v>
      </c>
      <c r="B1093" s="47" t="b">
        <v>1</v>
      </c>
      <c r="U1093" s="36"/>
      <c r="V1093" s="36"/>
      <c r="W1093" s="9"/>
      <c r="X1093" s="8"/>
      <c r="Y1093" s="8"/>
      <c r="Z1093" s="8"/>
      <c r="AA1093" s="8"/>
      <c r="AB1093" s="8"/>
      <c r="AC1093" s="8"/>
      <c r="AD1093" s="8"/>
      <c r="AE1093" s="8"/>
      <c r="AG1093" s="36"/>
      <c r="AH1093" s="36"/>
      <c r="AI1093" s="9"/>
      <c r="AJ1093" s="8"/>
      <c r="AK1093" s="8"/>
      <c r="AL1093" s="8"/>
      <c r="AM1093" s="8"/>
      <c r="AN1093" s="8"/>
      <c r="AO1093" s="8"/>
      <c r="AP1093" s="8"/>
      <c r="AQ1093" s="8"/>
      <c r="AS1093" s="36"/>
      <c r="AT1093" s="36"/>
      <c r="AU1093" s="9"/>
      <c r="AV1093" s="8"/>
      <c r="AW1093" s="8"/>
      <c r="AX1093" s="8"/>
      <c r="AY1093" s="8"/>
      <c r="AZ1093" s="8"/>
      <c r="BA1093" s="8"/>
      <c r="BB1093" s="8"/>
      <c r="BC1093" s="8"/>
      <c r="CW1093" s="8">
        <v>0.37175546448087432</v>
      </c>
      <c r="CX1093" s="36">
        <v>67.8</v>
      </c>
      <c r="CY1093" s="36">
        <v>66.108650574807598</v>
      </c>
      <c r="CZ1093" s="36">
        <v>65.295643508315138</v>
      </c>
      <c r="DA1093" s="36">
        <v>32.17753429173424</v>
      </c>
      <c r="DB1093" s="36">
        <f ca="1"/>
        <v>73.560293558438502</v>
      </c>
      <c r="DC1093" s="36">
        <f ca="1"/>
        <v>66.897700713074428</v>
      </c>
      <c r="DD1093" s="36">
        <v>63.107699867273496</v>
      </c>
      <c r="DE1093" s="36">
        <f ca="1"/>
        <v>71.230465144681958</v>
      </c>
      <c r="DF1093" s="36">
        <v>66.767544060055542</v>
      </c>
    </row>
    <row r="1094" spans="1:110" x14ac:dyDescent="0.25">
      <c r="A1094" s="45">
        <v>58.9</v>
      </c>
      <c r="B1094" s="47" t="b">
        <v>1</v>
      </c>
      <c r="U1094" s="36"/>
      <c r="V1094" s="36"/>
      <c r="W1094" s="9"/>
      <c r="X1094" s="8"/>
      <c r="Y1094" s="8"/>
      <c r="Z1094" s="8"/>
      <c r="AA1094" s="8"/>
      <c r="AB1094" s="8"/>
      <c r="AC1094" s="8"/>
      <c r="AD1094" s="8"/>
      <c r="AE1094" s="8"/>
      <c r="AG1094" s="36"/>
      <c r="AH1094" s="36"/>
      <c r="AI1094" s="9"/>
      <c r="AJ1094" s="8"/>
      <c r="AK1094" s="8"/>
      <c r="AL1094" s="8"/>
      <c r="AM1094" s="8"/>
      <c r="AN1094" s="8"/>
      <c r="AO1094" s="8"/>
      <c r="AP1094" s="8"/>
      <c r="AQ1094" s="8"/>
      <c r="AS1094" s="36"/>
      <c r="AT1094" s="36"/>
      <c r="AU1094" s="9"/>
      <c r="AV1094" s="8"/>
      <c r="AW1094" s="8"/>
      <c r="AX1094" s="8"/>
      <c r="AY1094" s="8"/>
      <c r="AZ1094" s="8"/>
      <c r="BA1094" s="8"/>
      <c r="BB1094" s="8"/>
      <c r="BC1094" s="8"/>
      <c r="CW1094" s="8">
        <v>0.37209699453551914</v>
      </c>
      <c r="CX1094" s="36">
        <v>67.8</v>
      </c>
      <c r="CY1094" s="36">
        <v>66.117250940522894</v>
      </c>
      <c r="CZ1094" s="36">
        <v>65.304315401002484</v>
      </c>
      <c r="DA1094" s="36">
        <v>32.215176996138673</v>
      </c>
      <c r="DB1094" s="36">
        <f ca="1"/>
        <v>73.569991954773002</v>
      </c>
      <c r="DC1094" s="36">
        <f ca="1"/>
        <v>66.90541361212064</v>
      </c>
      <c r="DD1094" s="36">
        <v>63.120035298402392</v>
      </c>
      <c r="DE1094" s="36">
        <f ca="1"/>
        <v>71.237309894241335</v>
      </c>
      <c r="DF1094" s="36">
        <v>66.7776470898485</v>
      </c>
    </row>
    <row r="1095" spans="1:110" x14ac:dyDescent="0.25">
      <c r="A1095" s="45">
        <v>58.4</v>
      </c>
      <c r="B1095" s="47" t="b">
        <v>1</v>
      </c>
      <c r="U1095" s="36"/>
      <c r="V1095" s="36"/>
      <c r="W1095" s="9"/>
      <c r="X1095" s="8"/>
      <c r="Y1095" s="8"/>
      <c r="Z1095" s="8"/>
      <c r="AA1095" s="8"/>
      <c r="AB1095" s="8"/>
      <c r="AC1095" s="8"/>
      <c r="AD1095" s="8"/>
      <c r="AE1095" s="8"/>
      <c r="AG1095" s="36"/>
      <c r="AH1095" s="36"/>
      <c r="AI1095" s="9"/>
      <c r="AJ1095" s="8"/>
      <c r="AK1095" s="8"/>
      <c r="AL1095" s="8"/>
      <c r="AM1095" s="8"/>
      <c r="AN1095" s="8"/>
      <c r="AO1095" s="8"/>
      <c r="AP1095" s="8"/>
      <c r="AQ1095" s="8"/>
      <c r="AS1095" s="36"/>
      <c r="AT1095" s="36"/>
      <c r="AU1095" s="9"/>
      <c r="AV1095" s="8"/>
      <c r="AW1095" s="8"/>
      <c r="AX1095" s="8"/>
      <c r="AY1095" s="8"/>
      <c r="AZ1095" s="8"/>
      <c r="BA1095" s="8"/>
      <c r="BB1095" s="8"/>
      <c r="BC1095" s="8"/>
      <c r="CW1095" s="8">
        <v>0.37243852459016391</v>
      </c>
      <c r="CX1095" s="36">
        <v>67.8</v>
      </c>
      <c r="CY1095" s="36">
        <v>66.125848772768634</v>
      </c>
      <c r="CZ1095" s="36">
        <v>65.312985890352323</v>
      </c>
      <c r="DA1095" s="36">
        <v>32.252840180796781</v>
      </c>
      <c r="DB1095" s="36">
        <f ca="1"/>
        <v>73.579685570194854</v>
      </c>
      <c r="DC1095" s="36">
        <f ca="1"/>
        <v>66.913124834002318</v>
      </c>
      <c r="DD1095" s="36">
        <v>63.132365069777649</v>
      </c>
      <c r="DE1095" s="36">
        <f ca="1"/>
        <v>71.244151790495096</v>
      </c>
      <c r="DF1095" s="36">
        <v>66.787746385361061</v>
      </c>
    </row>
    <row r="1096" spans="1:110" x14ac:dyDescent="0.25">
      <c r="A1096" s="45">
        <v>58.1</v>
      </c>
      <c r="B1096" s="47" t="b">
        <v>1</v>
      </c>
      <c r="U1096" s="36"/>
      <c r="V1096" s="36"/>
      <c r="W1096" s="9"/>
      <c r="X1096" s="8"/>
      <c r="Y1096" s="8"/>
      <c r="Z1096" s="8"/>
      <c r="AA1096" s="8"/>
      <c r="AB1096" s="8"/>
      <c r="AC1096" s="8"/>
      <c r="AD1096" s="8"/>
      <c r="AE1096" s="8"/>
      <c r="AG1096" s="36"/>
      <c r="AH1096" s="36"/>
      <c r="AI1096" s="9"/>
      <c r="AJ1096" s="8"/>
      <c r="AK1096" s="8"/>
      <c r="AL1096" s="8"/>
      <c r="AM1096" s="8"/>
      <c r="AN1096" s="8"/>
      <c r="AO1096" s="8"/>
      <c r="AP1096" s="8"/>
      <c r="AQ1096" s="8"/>
      <c r="AS1096" s="36"/>
      <c r="AT1096" s="36"/>
      <c r="AU1096" s="9"/>
      <c r="AV1096" s="8"/>
      <c r="AW1096" s="8"/>
      <c r="AX1096" s="8"/>
      <c r="AY1096" s="8"/>
      <c r="AZ1096" s="8"/>
      <c r="BA1096" s="8"/>
      <c r="BB1096" s="8"/>
      <c r="BC1096" s="8"/>
      <c r="CW1096" s="8">
        <v>0.37278005464480873</v>
      </c>
      <c r="CX1096" s="36">
        <v>67.900000000000006</v>
      </c>
      <c r="CY1096" s="36">
        <v>66.134444080040026</v>
      </c>
      <c r="CZ1096" s="36">
        <v>65.321654984068729</v>
      </c>
      <c r="DA1096" s="36">
        <v>32.290523868006076</v>
      </c>
      <c r="DB1096" s="36">
        <f ca="1"/>
        <v>73.589374416200116</v>
      </c>
      <c r="DC1096" s="36">
        <f ca="1"/>
        <v>66.920834385831213</v>
      </c>
      <c r="DD1096" s="36">
        <v>63.14468918918255</v>
      </c>
      <c r="DE1096" s="36">
        <f ca="1"/>
        <v>71.250990840199449</v>
      </c>
      <c r="DF1096" s="36">
        <v>66.797841954949902</v>
      </c>
    </row>
    <row r="1097" spans="1:110" x14ac:dyDescent="0.25">
      <c r="A1097" s="45">
        <v>57.6</v>
      </c>
      <c r="B1097" s="47" t="b">
        <v>1</v>
      </c>
      <c r="U1097" s="36"/>
      <c r="V1097" s="36"/>
      <c r="W1097" s="9"/>
      <c r="X1097" s="8"/>
      <c r="Y1097" s="8"/>
      <c r="Z1097" s="8"/>
      <c r="AA1097" s="8"/>
      <c r="AB1097" s="8"/>
      <c r="AC1097" s="8"/>
      <c r="AD1097" s="8"/>
      <c r="AE1097" s="8"/>
      <c r="AG1097" s="36"/>
      <c r="AH1097" s="36"/>
      <c r="AI1097" s="9"/>
      <c r="AJ1097" s="8"/>
      <c r="AK1097" s="8"/>
      <c r="AL1097" s="8"/>
      <c r="AM1097" s="8"/>
      <c r="AN1097" s="8"/>
      <c r="AO1097" s="8"/>
      <c r="AP1097" s="8"/>
      <c r="AQ1097" s="8"/>
      <c r="AS1097" s="36"/>
      <c r="AT1097" s="36"/>
      <c r="AU1097" s="9"/>
      <c r="AV1097" s="8"/>
      <c r="AW1097" s="8"/>
      <c r="AX1097" s="8"/>
      <c r="AY1097" s="8"/>
      <c r="AZ1097" s="8"/>
      <c r="BA1097" s="8"/>
      <c r="BB1097" s="8"/>
      <c r="BC1097" s="8"/>
      <c r="CW1097" s="8">
        <v>0.37312158469945356</v>
      </c>
      <c r="CX1097" s="36">
        <v>67.900000000000006</v>
      </c>
      <c r="CY1097" s="36">
        <v>66.143036870816502</v>
      </c>
      <c r="CZ1097" s="36">
        <v>65.33032268984428</v>
      </c>
      <c r="DA1097" s="36">
        <v>32.328228080100473</v>
      </c>
      <c r="DB1097" s="36">
        <f ca="1"/>
        <v>73.599058504259048</v>
      </c>
      <c r="DC1097" s="36">
        <f ca="1"/>
        <v>66.928542274707425</v>
      </c>
      <c r="DD1097" s="36">
        <v>63.157007664382583</v>
      </c>
      <c r="DE1097" s="36">
        <f ca="1"/>
        <v>71.257827050096196</v>
      </c>
      <c r="DF1097" s="36">
        <v>66.807933806954338</v>
      </c>
    </row>
    <row r="1098" spans="1:110" x14ac:dyDescent="0.25">
      <c r="A1098" s="45">
        <v>57.1</v>
      </c>
      <c r="B1098" s="47" t="b">
        <v>1</v>
      </c>
      <c r="U1098" s="36"/>
      <c r="V1098" s="36"/>
      <c r="W1098" s="9"/>
      <c r="X1098" s="8"/>
      <c r="Y1098" s="8"/>
      <c r="Z1098" s="8"/>
      <c r="AA1098" s="8"/>
      <c r="AB1098" s="8"/>
      <c r="AC1098" s="8"/>
      <c r="AD1098" s="8"/>
      <c r="AE1098" s="8"/>
      <c r="AG1098" s="36"/>
      <c r="AH1098" s="36"/>
      <c r="AI1098" s="9"/>
      <c r="AJ1098" s="8"/>
      <c r="AK1098" s="8"/>
      <c r="AL1098" s="8"/>
      <c r="AM1098" s="8"/>
      <c r="AN1098" s="8"/>
      <c r="AO1098" s="8"/>
      <c r="AP1098" s="8"/>
      <c r="AQ1098" s="8"/>
      <c r="AS1098" s="36"/>
      <c r="AT1098" s="36"/>
      <c r="AU1098" s="9"/>
      <c r="AV1098" s="8"/>
      <c r="AW1098" s="8"/>
      <c r="AX1098" s="8"/>
      <c r="AY1098" s="8"/>
      <c r="AZ1098" s="8"/>
      <c r="BA1098" s="8"/>
      <c r="BB1098" s="8"/>
      <c r="BC1098" s="8"/>
      <c r="CW1098" s="8">
        <v>0.37346311475409838</v>
      </c>
      <c r="CX1098" s="36">
        <v>67.900000000000006</v>
      </c>
      <c r="CY1098" s="36">
        <v>66.151627153561904</v>
      </c>
      <c r="CZ1098" s="36">
        <v>65.338989015360525</v>
      </c>
      <c r="DA1098" s="36">
        <v>32.365952839450443</v>
      </c>
      <c r="DB1098" s="36">
        <f ca="1"/>
        <v>73.608737845816364</v>
      </c>
      <c r="DC1098" s="36">
        <f ca="1"/>
        <v>66.936248507719498</v>
      </c>
      <c r="DD1098" s="36">
        <v>63.169320503125448</v>
      </c>
      <c r="DE1098" s="36">
        <f ca="1"/>
        <v>71.264660426912599</v>
      </c>
      <c r="DF1098" s="36">
        <v>66.818021949696586</v>
      </c>
    </row>
    <row r="1099" spans="1:110" x14ac:dyDescent="0.25">
      <c r="A1099" s="45">
        <v>56.7</v>
      </c>
      <c r="B1099" s="47" t="b">
        <v>1</v>
      </c>
      <c r="U1099" s="36"/>
      <c r="V1099" s="36"/>
      <c r="W1099" s="9"/>
      <c r="X1099" s="8"/>
      <c r="Y1099" s="8"/>
      <c r="Z1099" s="8"/>
      <c r="AA1099" s="8"/>
      <c r="AB1099" s="8"/>
      <c r="AC1099" s="8"/>
      <c r="AD1099" s="8"/>
      <c r="AE1099" s="8"/>
      <c r="AG1099" s="36"/>
      <c r="AH1099" s="36"/>
      <c r="AI1099" s="9"/>
      <c r="AJ1099" s="8"/>
      <c r="AK1099" s="8"/>
      <c r="AL1099" s="8"/>
      <c r="AM1099" s="8"/>
      <c r="AN1099" s="8"/>
      <c r="AO1099" s="8"/>
      <c r="AP1099" s="8"/>
      <c r="AQ1099" s="8"/>
      <c r="AS1099" s="36"/>
      <c r="AT1099" s="36"/>
      <c r="AU1099" s="9"/>
      <c r="AV1099" s="8"/>
      <c r="AW1099" s="8"/>
      <c r="AX1099" s="8"/>
      <c r="AY1099" s="8"/>
      <c r="AZ1099" s="8"/>
      <c r="BA1099" s="8"/>
      <c r="BB1099" s="8"/>
      <c r="BC1099" s="8"/>
      <c r="CW1099" s="8">
        <v>0.37380464480874315</v>
      </c>
      <c r="CX1099" s="36">
        <v>67.900000000000006</v>
      </c>
      <c r="CY1099" s="36">
        <v>66.1602149367245</v>
      </c>
      <c r="CZ1099" s="36">
        <v>65.347653968287716</v>
      </c>
      <c r="DA1099" s="36">
        <v>32.403698168463009</v>
      </c>
      <c r="DB1099" s="36">
        <f ca="1"/>
        <v>73.61841245229121</v>
      </c>
      <c r="DC1099" s="36">
        <f ca="1"/>
        <v>66.943953091944451</v>
      </c>
      <c r="DD1099" s="36">
        <v>63.18162771314114</v>
      </c>
      <c r="DE1099" s="36">
        <f ca="1"/>
        <v>71.271490977361665</v>
      </c>
      <c r="DF1099" s="36">
        <v>66.828106391481725</v>
      </c>
    </row>
    <row r="1100" spans="1:110" x14ac:dyDescent="0.25">
      <c r="A1100" s="45">
        <v>56.3</v>
      </c>
      <c r="B1100" s="47" t="b">
        <v>1</v>
      </c>
      <c r="U1100" s="36"/>
      <c r="V1100" s="36"/>
      <c r="W1100" s="9"/>
      <c r="X1100" s="8"/>
      <c r="Y1100" s="8"/>
      <c r="Z1100" s="8"/>
      <c r="AA1100" s="8"/>
      <c r="AB1100" s="8"/>
      <c r="AC1100" s="8"/>
      <c r="AD1100" s="8"/>
      <c r="AE1100" s="8"/>
      <c r="AG1100" s="36"/>
      <c r="AH1100" s="36"/>
      <c r="AI1100" s="9"/>
      <c r="AJ1100" s="8"/>
      <c r="AK1100" s="8"/>
      <c r="AL1100" s="8"/>
      <c r="AM1100" s="8"/>
      <c r="AN1100" s="8"/>
      <c r="AO1100" s="8"/>
      <c r="AP1100" s="8"/>
      <c r="AQ1100" s="8"/>
      <c r="AS1100" s="36"/>
      <c r="AT1100" s="36"/>
      <c r="AU1100" s="9"/>
      <c r="AV1100" s="8"/>
      <c r="AW1100" s="8"/>
      <c r="AX1100" s="8"/>
      <c r="AY1100" s="8"/>
      <c r="AZ1100" s="8"/>
      <c r="BA1100" s="8"/>
      <c r="BB1100" s="8"/>
      <c r="BC1100" s="8"/>
      <c r="CW1100" s="8">
        <v>0.37414617486338797</v>
      </c>
      <c r="CX1100" s="36">
        <v>67.900000000000006</v>
      </c>
      <c r="CY1100" s="36">
        <v>66.168800228737055</v>
      </c>
      <c r="CZ1100" s="36">
        <v>65.356317556285276</v>
      </c>
      <c r="DA1100" s="36">
        <v>32.441464089581913</v>
      </c>
      <c r="DB1100" s="36">
        <f ca="1"/>
        <v>73.628082335077309</v>
      </c>
      <c r="DC1100" s="36">
        <f ca="1"/>
        <v>66.951656034447907</v>
      </c>
      <c r="DD1100" s="36">
        <v>63.193929302142024</v>
      </c>
      <c r="DE1100" s="36">
        <f ca="1"/>
        <v>71.278318708141995</v>
      </c>
      <c r="DF1100" s="36">
        <v>66.838187140597739</v>
      </c>
    </row>
    <row r="1101" spans="1:110" x14ac:dyDescent="0.25">
      <c r="A1101" s="45">
        <v>55.6</v>
      </c>
      <c r="B1101" s="47" t="b">
        <v>1</v>
      </c>
      <c r="U1101" s="36"/>
      <c r="V1101" s="36"/>
      <c r="W1101" s="9"/>
      <c r="X1101" s="8"/>
      <c r="Y1101" s="8"/>
      <c r="Z1101" s="8"/>
      <c r="AA1101" s="8"/>
      <c r="AB1101" s="8"/>
      <c r="AC1101" s="8"/>
      <c r="AD1101" s="8"/>
      <c r="AE1101" s="8"/>
      <c r="AG1101" s="36"/>
      <c r="AH1101" s="36"/>
      <c r="AI1101" s="9"/>
      <c r="AJ1101" s="8"/>
      <c r="AK1101" s="8"/>
      <c r="AL1101" s="8"/>
      <c r="AM1101" s="8"/>
      <c r="AN1101" s="8"/>
      <c r="AO1101" s="8"/>
      <c r="AP1101" s="8"/>
      <c r="AQ1101" s="8"/>
      <c r="AS1101" s="36"/>
      <c r="AT1101" s="36"/>
      <c r="AU1101" s="9"/>
      <c r="AV1101" s="8"/>
      <c r="AW1101" s="8"/>
      <c r="AX1101" s="8"/>
      <c r="AY1101" s="8"/>
      <c r="AZ1101" s="8"/>
      <c r="BA1101" s="8"/>
      <c r="BB1101" s="8"/>
      <c r="BC1101" s="8"/>
      <c r="CW1101" s="8">
        <v>0.37448770491803279</v>
      </c>
      <c r="CX1101" s="36">
        <v>67.900000000000006</v>
      </c>
      <c r="CY1101" s="36">
        <v>66.17738303801687</v>
      </c>
      <c r="CZ1101" s="36">
        <v>65.36497978700136</v>
      </c>
      <c r="DA1101" s="36">
        <v>32.479250625287605</v>
      </c>
      <c r="DB1101" s="36">
        <f ca="1"/>
        <v>73.637747505543103</v>
      </c>
      <c r="DC1101" s="36">
        <f ca="1"/>
        <v>66.959357342284036</v>
      </c>
      <c r="DD1101" s="36">
        <v>63.206225277822845</v>
      </c>
      <c r="DE1101" s="36">
        <f ca="1"/>
        <v>71.285143625937948</v>
      </c>
      <c r="DF1101" s="36">
        <v>66.848264205315687</v>
      </c>
    </row>
    <row r="1102" spans="1:110" x14ac:dyDescent="0.25">
      <c r="A1102" s="45">
        <v>55</v>
      </c>
      <c r="B1102" s="47" t="b">
        <v>1</v>
      </c>
      <c r="U1102" s="36"/>
      <c r="V1102" s="36"/>
      <c r="W1102" s="9"/>
      <c r="X1102" s="8"/>
      <c r="Y1102" s="8"/>
      <c r="Z1102" s="8"/>
      <c r="AA1102" s="8"/>
      <c r="AB1102" s="8"/>
      <c r="AC1102" s="8"/>
      <c r="AD1102" s="8"/>
      <c r="AE1102" s="8"/>
      <c r="AG1102" s="36"/>
      <c r="AH1102" s="36"/>
      <c r="AI1102" s="9"/>
      <c r="AJ1102" s="8"/>
      <c r="AK1102" s="8"/>
      <c r="AL1102" s="8"/>
      <c r="AM1102" s="8"/>
      <c r="AN1102" s="8"/>
      <c r="AO1102" s="8"/>
      <c r="AP1102" s="8"/>
      <c r="AQ1102" s="8"/>
      <c r="AS1102" s="36"/>
      <c r="AT1102" s="36"/>
      <c r="AU1102" s="9"/>
      <c r="AV1102" s="8"/>
      <c r="AW1102" s="8"/>
      <c r="AX1102" s="8"/>
      <c r="AY1102" s="8"/>
      <c r="AZ1102" s="8"/>
      <c r="BA1102" s="8"/>
      <c r="BB1102" s="8"/>
      <c r="BC1102" s="8"/>
      <c r="CW1102" s="8">
        <v>0.37482923497267762</v>
      </c>
      <c r="CX1102" s="36">
        <v>67.900000000000006</v>
      </c>
      <c r="CY1102" s="36">
        <v>66.185963372965929</v>
      </c>
      <c r="CZ1102" s="36">
        <v>65.373640668073293</v>
      </c>
      <c r="DA1102" s="36">
        <v>32.517057798097369</v>
      </c>
      <c r="DB1102" s="36">
        <f ca="1"/>
        <v>73.647407975031811</v>
      </c>
      <c r="DC1102" s="36">
        <f ca="1"/>
        <v>66.96705702249568</v>
      </c>
      <c r="DD1102" s="36">
        <v>63.218515647860812</v>
      </c>
      <c r="DE1102" s="36">
        <f ca="1"/>
        <v>71.291965737419659</v>
      </c>
      <c r="DF1102" s="36">
        <v>66.858337593889686</v>
      </c>
    </row>
    <row r="1103" spans="1:110" x14ac:dyDescent="0.25">
      <c r="A1103" s="45">
        <v>54.4</v>
      </c>
      <c r="B1103" s="47" t="b">
        <v>1</v>
      </c>
      <c r="U1103" s="36"/>
      <c r="V1103" s="36"/>
      <c r="W1103" s="9"/>
      <c r="X1103" s="8"/>
      <c r="Y1103" s="8"/>
      <c r="Z1103" s="8"/>
      <c r="AA1103" s="8"/>
      <c r="AB1103" s="8"/>
      <c r="AC1103" s="8"/>
      <c r="AD1103" s="8"/>
      <c r="AE1103" s="8"/>
      <c r="AG1103" s="36"/>
      <c r="AH1103" s="36"/>
      <c r="AI1103" s="9"/>
      <c r="AJ1103" s="8"/>
      <c r="AK1103" s="8"/>
      <c r="AL1103" s="8"/>
      <c r="AM1103" s="8"/>
      <c r="AN1103" s="8"/>
      <c r="AO1103" s="8"/>
      <c r="AP1103" s="8"/>
      <c r="AQ1103" s="8"/>
      <c r="AS1103" s="36"/>
      <c r="AT1103" s="36"/>
      <c r="AU1103" s="9"/>
      <c r="AV1103" s="8"/>
      <c r="AW1103" s="8"/>
      <c r="AX1103" s="8"/>
      <c r="AY1103" s="8"/>
      <c r="AZ1103" s="8"/>
      <c r="BA1103" s="8"/>
      <c r="BB1103" s="8"/>
      <c r="BC1103" s="8"/>
      <c r="CW1103" s="8">
        <v>0.37517076502732238</v>
      </c>
      <c r="CX1103" s="36">
        <v>67.900000000000006</v>
      </c>
      <c r="CY1103" s="36">
        <v>66.194541241970882</v>
      </c>
      <c r="CZ1103" s="36">
        <v>65.382300207127443</v>
      </c>
      <c r="DA1103" s="36">
        <v>32.554885630565437</v>
      </c>
      <c r="DB1103" s="36">
        <f ca="1"/>
        <v>73.657063754861483</v>
      </c>
      <c r="DC1103" s="36">
        <f ca="1"/>
        <v>66.974755082114385</v>
      </c>
      <c r="DD1103" s="36">
        <v>63.230800419915653</v>
      </c>
      <c r="DE1103" s="36">
        <f ca="1"/>
        <v>71.298785049243136</v>
      </c>
      <c r="DF1103" s="36">
        <v>66.86840731455699</v>
      </c>
    </row>
    <row r="1104" spans="1:110" x14ac:dyDescent="0.25">
      <c r="A1104" s="45">
        <v>53.9</v>
      </c>
      <c r="B1104" s="47" t="b">
        <v>1</v>
      </c>
      <c r="U1104" s="36"/>
      <c r="V1104" s="36"/>
      <c r="W1104" s="9"/>
      <c r="X1104" s="8"/>
      <c r="Y1104" s="8"/>
      <c r="Z1104" s="8"/>
      <c r="AA1104" s="8"/>
      <c r="AB1104" s="8"/>
      <c r="AC1104" s="8"/>
      <c r="AD1104" s="8"/>
      <c r="AE1104" s="8"/>
      <c r="AG1104" s="36"/>
      <c r="AH1104" s="36"/>
      <c r="AI1104" s="9"/>
      <c r="AJ1104" s="8"/>
      <c r="AK1104" s="8"/>
      <c r="AL1104" s="8"/>
      <c r="AM1104" s="8"/>
      <c r="AN1104" s="8"/>
      <c r="AO1104" s="8"/>
      <c r="AP1104" s="8"/>
      <c r="AQ1104" s="8"/>
      <c r="AS1104" s="36"/>
      <c r="AT1104" s="36"/>
      <c r="AU1104" s="9"/>
      <c r="AV1104" s="8"/>
      <c r="AW1104" s="8"/>
      <c r="AX1104" s="8"/>
      <c r="AY1104" s="8"/>
      <c r="AZ1104" s="8"/>
      <c r="BA1104" s="8"/>
      <c r="BB1104" s="8"/>
      <c r="BC1104" s="8"/>
      <c r="CW1104" s="8">
        <v>0.37551229508196721</v>
      </c>
      <c r="CX1104" s="36">
        <v>68</v>
      </c>
      <c r="CY1104" s="36">
        <v>66.203116653403171</v>
      </c>
      <c r="CZ1104" s="36">
        <v>65.39095841177938</v>
      </c>
      <c r="DA1104" s="36">
        <v>32.592734145283003</v>
      </c>
      <c r="DB1104" s="36">
        <f ca="1"/>
        <v>73.6667148563252</v>
      </c>
      <c r="DC1104" s="36">
        <f ca="1"/>
        <v>66.982451528160453</v>
      </c>
      <c r="DD1104" s="36">
        <v>63.24307960162966</v>
      </c>
      <c r="DE1104" s="36">
        <f ca="1"/>
        <v>71.305601568050264</v>
      </c>
      <c r="DF1104" s="36">
        <v>66.87847337553805</v>
      </c>
    </row>
    <row r="1105" spans="1:110" x14ac:dyDescent="0.25">
      <c r="A1105" s="45">
        <v>53.5</v>
      </c>
      <c r="B1105" s="47" t="b">
        <v>1</v>
      </c>
      <c r="U1105" s="36"/>
      <c r="V1105" s="36"/>
      <c r="W1105" s="9"/>
      <c r="X1105" s="8"/>
      <c r="Y1105" s="8"/>
      <c r="Z1105" s="8"/>
      <c r="AA1105" s="8"/>
      <c r="AB1105" s="8"/>
      <c r="AC1105" s="8"/>
      <c r="AD1105" s="8"/>
      <c r="AE1105" s="8"/>
      <c r="AG1105" s="36"/>
      <c r="AH1105" s="36"/>
      <c r="AI1105" s="9"/>
      <c r="AJ1105" s="8"/>
      <c r="AK1105" s="8"/>
      <c r="AL1105" s="8"/>
      <c r="AM1105" s="8"/>
      <c r="AN1105" s="8"/>
      <c r="AO1105" s="8"/>
      <c r="AP1105" s="8"/>
      <c r="AQ1105" s="8"/>
      <c r="AS1105" s="36"/>
      <c r="AT1105" s="36"/>
      <c r="AU1105" s="9"/>
      <c r="AV1105" s="8"/>
      <c r="AW1105" s="8"/>
      <c r="AX1105" s="8"/>
      <c r="AY1105" s="8"/>
      <c r="AZ1105" s="8"/>
      <c r="BA1105" s="8"/>
      <c r="BB1105" s="8"/>
      <c r="BC1105" s="8"/>
      <c r="CW1105" s="8">
        <v>0.37585382513661203</v>
      </c>
      <c r="CX1105" s="36">
        <v>68</v>
      </c>
      <c r="CY1105" s="36">
        <v>66.211689615619079</v>
      </c>
      <c r="CZ1105" s="36">
        <v>65.399615289633871</v>
      </c>
      <c r="DA1105" s="36">
        <v>32.63060336487839</v>
      </c>
      <c r="DB1105" s="36">
        <f ca="1"/>
        <v>73.676361290691105</v>
      </c>
      <c r="DC1105" s="36">
        <f ca="1"/>
        <v>66.99014636764305</v>
      </c>
      <c r="DD1105" s="36">
        <v>63.255353200627781</v>
      </c>
      <c r="DE1105" s="36">
        <f ca="1"/>
        <v>71.312415300468885</v>
      </c>
      <c r="DF1105" s="36">
        <v>66.888535785036595</v>
      </c>
    </row>
    <row r="1106" spans="1:110" x14ac:dyDescent="0.25">
      <c r="A1106" s="45">
        <v>53</v>
      </c>
      <c r="B1106" s="47" t="b">
        <v>1</v>
      </c>
      <c r="U1106" s="36"/>
      <c r="V1106" s="36"/>
      <c r="W1106" s="9"/>
      <c r="X1106" s="8"/>
      <c r="Y1106" s="8"/>
      <c r="Z1106" s="8"/>
      <c r="AA1106" s="8"/>
      <c r="AB1106" s="8"/>
      <c r="AC1106" s="8"/>
      <c r="AD1106" s="8"/>
      <c r="AE1106" s="8"/>
      <c r="AG1106" s="36"/>
      <c r="AH1106" s="36"/>
      <c r="AI1106" s="9"/>
      <c r="AJ1106" s="8"/>
      <c r="AK1106" s="8"/>
      <c r="AL1106" s="8"/>
      <c r="AM1106" s="8"/>
      <c r="AN1106" s="8"/>
      <c r="AO1106" s="8"/>
      <c r="AP1106" s="8"/>
      <c r="AQ1106" s="8"/>
      <c r="AS1106" s="36"/>
      <c r="AT1106" s="36"/>
      <c r="AU1106" s="9"/>
      <c r="AV1106" s="8"/>
      <c r="AW1106" s="8"/>
      <c r="AX1106" s="8"/>
      <c r="AY1106" s="8"/>
      <c r="AZ1106" s="8"/>
      <c r="BA1106" s="8"/>
      <c r="BB1106" s="8"/>
      <c r="BC1106" s="8"/>
      <c r="CW1106" s="8">
        <v>0.37619535519125685</v>
      </c>
      <c r="CX1106" s="36">
        <v>68</v>
      </c>
      <c r="CY1106" s="36">
        <v>66.22026013695978</v>
      </c>
      <c r="CZ1106" s="36">
        <v>65.408270848284971</v>
      </c>
      <c r="DA1106" s="36">
        <v>32.668493312016999</v>
      </c>
      <c r="DB1106" s="36">
        <f ca="1"/>
        <v>73.686003069202513</v>
      </c>
      <c r="DC1106" s="36">
        <f ca="1"/>
        <v>66.997839607560152</v>
      </c>
      <c r="DD1106" s="36">
        <v>63.267621224517612</v>
      </c>
      <c r="DE1106" s="36">
        <f ca="1"/>
        <v>71.319226253112831</v>
      </c>
      <c r="DF1106" s="36">
        <v>66.898594551239697</v>
      </c>
    </row>
    <row r="1107" spans="1:110" x14ac:dyDescent="0.25">
      <c r="A1107" s="45">
        <v>52.8</v>
      </c>
      <c r="B1107" s="47" t="b">
        <v>1</v>
      </c>
      <c r="U1107" s="36"/>
      <c r="V1107" s="36"/>
      <c r="W1107" s="9"/>
      <c r="X1107" s="8"/>
      <c r="Y1107" s="8"/>
      <c r="Z1107" s="8"/>
      <c r="AA1107" s="8"/>
      <c r="AB1107" s="8"/>
      <c r="AC1107" s="8"/>
      <c r="AD1107" s="8"/>
      <c r="AE1107" s="8"/>
      <c r="AG1107" s="36"/>
      <c r="AH1107" s="36"/>
      <c r="AI1107" s="9"/>
      <c r="AJ1107" s="8"/>
      <c r="AK1107" s="8"/>
      <c r="AL1107" s="8"/>
      <c r="AM1107" s="8"/>
      <c r="AN1107" s="8"/>
      <c r="AO1107" s="8"/>
      <c r="AP1107" s="8"/>
      <c r="AQ1107" s="8"/>
      <c r="AS1107" s="36"/>
      <c r="AT1107" s="36"/>
      <c r="AU1107" s="9"/>
      <c r="AV1107" s="8"/>
      <c r="AW1107" s="8"/>
      <c r="AX1107" s="8"/>
      <c r="AY1107" s="8"/>
      <c r="AZ1107" s="8"/>
      <c r="BA1107" s="8"/>
      <c r="BB1107" s="8"/>
      <c r="BC1107" s="8"/>
      <c r="CW1107" s="8">
        <v>0.37653688524590162</v>
      </c>
      <c r="CX1107" s="36">
        <v>68</v>
      </c>
      <c r="CY1107" s="36">
        <v>66.228828225751428</v>
      </c>
      <c r="CZ1107" s="36">
        <v>65.416925095315875</v>
      </c>
      <c r="DA1107" s="36">
        <v>32.70640400940151</v>
      </c>
      <c r="DB1107" s="36">
        <f ca="1"/>
        <v>73.695640203078014</v>
      </c>
      <c r="DC1107" s="36">
        <f ca="1"/>
        <v>67.005531254898685</v>
      </c>
      <c r="DD1107" s="36">
        <v>63.27988368088949</v>
      </c>
      <c r="DE1107" s="36">
        <f ca="1"/>
        <v>71.326034432582048</v>
      </c>
      <c r="DF1107" s="36">
        <v>66.908649682317801</v>
      </c>
    </row>
    <row r="1108" spans="1:110" x14ac:dyDescent="0.25">
      <c r="A1108" s="45">
        <v>52.5</v>
      </c>
      <c r="B1108" s="47" t="b">
        <v>1</v>
      </c>
      <c r="U1108" s="36"/>
      <c r="V1108" s="36"/>
      <c r="W1108" s="9"/>
      <c r="X1108" s="8"/>
      <c r="Y1108" s="8"/>
      <c r="Z1108" s="8"/>
      <c r="AA1108" s="8"/>
      <c r="AB1108" s="8"/>
      <c r="AC1108" s="8"/>
      <c r="AD1108" s="8"/>
      <c r="AE1108" s="8"/>
      <c r="AG1108" s="36"/>
      <c r="AH1108" s="36"/>
      <c r="AI1108" s="9"/>
      <c r="AJ1108" s="8"/>
      <c r="AK1108" s="8"/>
      <c r="AL1108" s="8"/>
      <c r="AM1108" s="8"/>
      <c r="AN1108" s="8"/>
      <c r="AO1108" s="8"/>
      <c r="AP1108" s="8"/>
      <c r="AQ1108" s="8"/>
      <c r="AS1108" s="36"/>
      <c r="AT1108" s="36"/>
      <c r="AU1108" s="9"/>
      <c r="AV1108" s="8"/>
      <c r="AW1108" s="8"/>
      <c r="AX1108" s="8"/>
      <c r="AY1108" s="8"/>
      <c r="AZ1108" s="8"/>
      <c r="BA1108" s="8"/>
      <c r="BB1108" s="8"/>
      <c r="BC1108" s="8"/>
      <c r="CW1108" s="8">
        <v>0.37687841530054644</v>
      </c>
      <c r="CX1108" s="36">
        <v>68</v>
      </c>
      <c r="CY1108" s="36">
        <v>66.237393890305199</v>
      </c>
      <c r="CZ1108" s="36">
        <v>65.425578038299406</v>
      </c>
      <c r="DA1108" s="36">
        <v>32.744335479771927</v>
      </c>
      <c r="DB1108" s="36">
        <f ca="1"/>
        <v>73.705272703511582</v>
      </c>
      <c r="DC1108" s="36">
        <f ca="1"/>
        <v>67.013221316634571</v>
      </c>
      <c r="DD1108" s="36">
        <v>63.292140577316573</v>
      </c>
      <c r="DE1108" s="36">
        <f ca="1"/>
        <v>71.332839845462573</v>
      </c>
      <c r="DF1108" s="36">
        <v>66.91870118642484</v>
      </c>
    </row>
    <row r="1109" spans="1:110" x14ac:dyDescent="0.25">
      <c r="A1109" s="45">
        <v>52.1</v>
      </c>
      <c r="B1109" s="47" t="b">
        <v>1</v>
      </c>
      <c r="U1109" s="36"/>
      <c r="V1109" s="36"/>
      <c r="W1109" s="9"/>
      <c r="X1109" s="8"/>
      <c r="Y1109" s="8"/>
      <c r="Z1109" s="8"/>
      <c r="AA1109" s="8"/>
      <c r="AB1109" s="8"/>
      <c r="AC1109" s="8"/>
      <c r="AD1109" s="8"/>
      <c r="AE1109" s="8"/>
      <c r="AG1109" s="36"/>
      <c r="AH1109" s="36"/>
      <c r="AI1109" s="9"/>
      <c r="AJ1109" s="8"/>
      <c r="AK1109" s="8"/>
      <c r="AL1109" s="8"/>
      <c r="AM1109" s="8"/>
      <c r="AN1109" s="8"/>
      <c r="AO1109" s="8"/>
      <c r="AP1109" s="8"/>
      <c r="AQ1109" s="8"/>
      <c r="AS1109" s="36"/>
      <c r="AT1109" s="36"/>
      <c r="AU1109" s="9"/>
      <c r="AV1109" s="8"/>
      <c r="AW1109" s="8"/>
      <c r="AX1109" s="8"/>
      <c r="AY1109" s="8"/>
      <c r="AZ1109" s="8"/>
      <c r="BA1109" s="8"/>
      <c r="BB1109" s="8"/>
      <c r="BC1109" s="8"/>
      <c r="CW1109" s="8">
        <v>0.37721994535519127</v>
      </c>
      <c r="CX1109" s="36">
        <v>68</v>
      </c>
      <c r="CY1109" s="36">
        <v>66.24595713891739</v>
      </c>
      <c r="CZ1109" s="36">
        <v>65.434229684797657</v>
      </c>
      <c r="DA1109" s="36">
        <v>32.782287745905649</v>
      </c>
      <c r="DB1109" s="36">
        <f ca="1"/>
        <v>73.714900581672637</v>
      </c>
      <c r="DC1109" s="36">
        <f ca="1"/>
        <v>67.020909799732706</v>
      </c>
      <c r="DD1109" s="36">
        <v>63.304391921354842</v>
      </c>
      <c r="DE1109" s="36">
        <f ca="1"/>
        <v>71.339642498326569</v>
      </c>
      <c r="DF1109" s="36">
        <v>66.928749071698221</v>
      </c>
    </row>
    <row r="1110" spans="1:110" x14ac:dyDescent="0.25">
      <c r="A1110" s="45">
        <v>66.2</v>
      </c>
      <c r="B1110" s="47" t="b">
        <v>1</v>
      </c>
      <c r="U1110" s="36"/>
      <c r="V1110" s="36"/>
      <c r="W1110" s="9"/>
      <c r="X1110" s="8"/>
      <c r="Y1110" s="8"/>
      <c r="Z1110" s="8"/>
      <c r="AA1110" s="8"/>
      <c r="AB1110" s="8"/>
      <c r="AC1110" s="8"/>
      <c r="AD1110" s="8"/>
      <c r="AE1110" s="8"/>
      <c r="AG1110" s="36"/>
      <c r="AH1110" s="36"/>
      <c r="AI1110" s="9"/>
      <c r="AJ1110" s="8"/>
      <c r="AK1110" s="8"/>
      <c r="AL1110" s="8"/>
      <c r="AM1110" s="8"/>
      <c r="AN1110" s="8"/>
      <c r="AO1110" s="8"/>
      <c r="AP1110" s="8"/>
      <c r="AQ1110" s="8"/>
      <c r="AS1110" s="36"/>
      <c r="AT1110" s="36"/>
      <c r="AU1110" s="9"/>
      <c r="AV1110" s="8"/>
      <c r="AW1110" s="8"/>
      <c r="AX1110" s="8"/>
      <c r="AY1110" s="8"/>
      <c r="AZ1110" s="8"/>
      <c r="BA1110" s="8"/>
      <c r="BB1110" s="8"/>
      <c r="BC1110" s="8"/>
      <c r="CW1110" s="8">
        <v>0.37756147540983609</v>
      </c>
      <c r="CX1110" s="36">
        <v>68</v>
      </c>
      <c r="CY1110" s="36">
        <v>66.25451797986949</v>
      </c>
      <c r="CZ1110" s="36">
        <v>65.442880042362276</v>
      </c>
      <c r="DA1110" s="36">
        <v>32.82026083061757</v>
      </c>
      <c r="DB1110" s="36">
        <f ca="1"/>
        <v>73.724523848706184</v>
      </c>
      <c r="DC1110" s="36">
        <f ca="1"/>
        <v>67.028596711147145</v>
      </c>
      <c r="DD1110" s="36">
        <v>63.316637720543177</v>
      </c>
      <c r="DE1110" s="36">
        <f ca="1"/>
        <v>71.346442397732474</v>
      </c>
      <c r="DF1110" s="36">
        <v>66.938793346258976</v>
      </c>
    </row>
    <row r="1111" spans="1:110" x14ac:dyDescent="0.25">
      <c r="A1111" s="45">
        <v>66</v>
      </c>
      <c r="B1111" s="47" t="b">
        <v>1</v>
      </c>
      <c r="U1111" s="36"/>
      <c r="V1111" s="36"/>
      <c r="W1111" s="9"/>
      <c r="X1111" s="8"/>
      <c r="Y1111" s="8"/>
      <c r="Z1111" s="8"/>
      <c r="AA1111" s="8"/>
      <c r="AB1111" s="8"/>
      <c r="AC1111" s="8"/>
      <c r="AD1111" s="8"/>
      <c r="AE1111" s="8"/>
      <c r="AG1111" s="36"/>
      <c r="AH1111" s="36"/>
      <c r="AI1111" s="9"/>
      <c r="AJ1111" s="8"/>
      <c r="AK1111" s="8"/>
      <c r="AL1111" s="8"/>
      <c r="AM1111" s="8"/>
      <c r="AN1111" s="8"/>
      <c r="AO1111" s="8"/>
      <c r="AP1111" s="8"/>
      <c r="AQ1111" s="8"/>
      <c r="AS1111" s="36"/>
      <c r="AT1111" s="36"/>
      <c r="AU1111" s="9"/>
      <c r="AV1111" s="8"/>
      <c r="AW1111" s="8"/>
      <c r="AX1111" s="8"/>
      <c r="AY1111" s="8"/>
      <c r="AZ1111" s="8"/>
      <c r="BA1111" s="8"/>
      <c r="BB1111" s="8"/>
      <c r="BC1111" s="8"/>
      <c r="CW1111" s="8">
        <v>0.37790300546448086</v>
      </c>
      <c r="CX1111" s="36">
        <v>68</v>
      </c>
      <c r="CY1111" s="36">
        <v>66.263076421428167</v>
      </c>
      <c r="CZ1111" s="36">
        <v>65.45152911853441</v>
      </c>
      <c r="DA1111" s="36">
        <v>32.858254756760118</v>
      </c>
      <c r="DB1111" s="36">
        <f ca="1"/>
        <v>73.73414251573287</v>
      </c>
      <c r="DC1111" s="36">
        <f ca="1"/>
        <v>67.036282057821012</v>
      </c>
      <c r="DD1111" s="36">
        <v>63.328877982403426</v>
      </c>
      <c r="DE1111" s="36">
        <f ca="1"/>
        <v>71.353239550224998</v>
      </c>
      <c r="DF1111" s="36">
        <v>66.94883401821177</v>
      </c>
    </row>
    <row r="1112" spans="1:110" x14ac:dyDescent="0.25">
      <c r="A1112" s="45">
        <v>65.900000000000006</v>
      </c>
      <c r="B1112" s="47" t="b">
        <v>1</v>
      </c>
      <c r="U1112" s="36"/>
      <c r="V1112" s="36"/>
      <c r="W1112" s="9"/>
      <c r="X1112" s="8"/>
      <c r="Y1112" s="8"/>
      <c r="Z1112" s="8"/>
      <c r="AA1112" s="8"/>
      <c r="AB1112" s="8"/>
      <c r="AC1112" s="8"/>
      <c r="AD1112" s="8"/>
      <c r="AE1112" s="8"/>
      <c r="AG1112" s="36"/>
      <c r="AH1112" s="36"/>
      <c r="AI1112" s="9"/>
      <c r="AJ1112" s="8"/>
      <c r="AK1112" s="8"/>
      <c r="AL1112" s="8"/>
      <c r="AM1112" s="8"/>
      <c r="AN1112" s="8"/>
      <c r="AO1112" s="8"/>
      <c r="AP1112" s="8"/>
      <c r="AQ1112" s="8"/>
      <c r="AS1112" s="36"/>
      <c r="AT1112" s="36"/>
      <c r="AU1112" s="9"/>
      <c r="AV1112" s="8"/>
      <c r="AW1112" s="8"/>
      <c r="AX1112" s="8"/>
      <c r="AY1112" s="8"/>
      <c r="AZ1112" s="8"/>
      <c r="BA1112" s="8"/>
      <c r="BB1112" s="8"/>
      <c r="BC1112" s="8"/>
      <c r="CW1112" s="8">
        <v>0.37824453551912568</v>
      </c>
      <c r="CX1112" s="36">
        <v>68</v>
      </c>
      <c r="CY1112" s="36">
        <v>66.271632471845436</v>
      </c>
      <c r="CZ1112" s="36">
        <v>65.460176920844859</v>
      </c>
      <c r="DA1112" s="36">
        <v>32.896269547223412</v>
      </c>
      <c r="DB1112" s="36">
        <f ca="1"/>
        <v>73.743756593849099</v>
      </c>
      <c r="DC1112" s="36">
        <f ca="1"/>
        <v>67.043965846686632</v>
      </c>
      <c r="DD1112" s="36">
        <v>63.341112714440428</v>
      </c>
      <c r="DE1112" s="36">
        <f ca="1"/>
        <v>71.36003396233518</v>
      </c>
      <c r="DF1112" s="36">
        <v>66.958871095644966</v>
      </c>
    </row>
    <row r="1113" spans="1:110" x14ac:dyDescent="0.25">
      <c r="A1113" s="45">
        <v>65.8</v>
      </c>
      <c r="B1113" s="47" t="b">
        <v>1</v>
      </c>
      <c r="U1113" s="36"/>
      <c r="V1113" s="36"/>
      <c r="W1113" s="9"/>
      <c r="X1113" s="8"/>
      <c r="Y1113" s="8"/>
      <c r="Z1113" s="8"/>
      <c r="AA1113" s="8"/>
      <c r="AB1113" s="8"/>
      <c r="AC1113" s="8"/>
      <c r="AD1113" s="8"/>
      <c r="AE1113" s="8"/>
      <c r="AG1113" s="36"/>
      <c r="AH1113" s="36"/>
      <c r="AI1113" s="9"/>
      <c r="AJ1113" s="8"/>
      <c r="AK1113" s="8"/>
      <c r="AL1113" s="8"/>
      <c r="AM1113" s="8"/>
      <c r="AN1113" s="8"/>
      <c r="AO1113" s="8"/>
      <c r="AP1113" s="8"/>
      <c r="AQ1113" s="8"/>
      <c r="AS1113" s="36"/>
      <c r="AT1113" s="36"/>
      <c r="AU1113" s="9"/>
      <c r="AV1113" s="8"/>
      <c r="AW1113" s="8"/>
      <c r="AX1113" s="8"/>
      <c r="AY1113" s="8"/>
      <c r="AZ1113" s="8"/>
      <c r="BA1113" s="8"/>
      <c r="BB1113" s="8"/>
      <c r="BC1113" s="8"/>
      <c r="CW1113" s="8">
        <v>0.3785860655737705</v>
      </c>
      <c r="CX1113" s="36">
        <v>68</v>
      </c>
      <c r="CY1113" s="36">
        <v>66.280186139358676</v>
      </c>
      <c r="CZ1113" s="36">
        <v>65.468823456813936</v>
      </c>
      <c r="DA1113" s="36">
        <v>32.934305224935244</v>
      </c>
      <c r="DB1113" s="36">
        <f ca="1"/>
        <v>73.753366094127145</v>
      </c>
      <c r="DC1113" s="36">
        <f ca="1"/>
        <v>67.051648084665601</v>
      </c>
      <c r="DD1113" s="36">
        <v>63.353341924142121</v>
      </c>
      <c r="DE1113" s="36">
        <f ca="1"/>
        <v>71.366825640580444</v>
      </c>
      <c r="DF1113" s="36">
        <v>66.968904586630686</v>
      </c>
    </row>
    <row r="1114" spans="1:110" x14ac:dyDescent="0.25">
      <c r="A1114" s="45">
        <v>65.599999999999994</v>
      </c>
      <c r="B1114" s="47" t="b">
        <v>1</v>
      </c>
      <c r="U1114" s="36"/>
      <c r="V1114" s="36"/>
      <c r="W1114" s="9"/>
      <c r="X1114" s="8"/>
      <c r="Y1114" s="8"/>
      <c r="Z1114" s="8"/>
      <c r="AA1114" s="8"/>
      <c r="AB1114" s="8"/>
      <c r="AC1114" s="8"/>
      <c r="AD1114" s="8"/>
      <c r="AE1114" s="8"/>
      <c r="AG1114" s="36"/>
      <c r="AH1114" s="36"/>
      <c r="AI1114" s="9"/>
      <c r="AJ1114" s="8"/>
      <c r="AK1114" s="8"/>
      <c r="AL1114" s="8"/>
      <c r="AM1114" s="8"/>
      <c r="AN1114" s="8"/>
      <c r="AO1114" s="8"/>
      <c r="AP1114" s="8"/>
      <c r="AQ1114" s="8"/>
      <c r="AS1114" s="36"/>
      <c r="AT1114" s="36"/>
      <c r="AU1114" s="9"/>
      <c r="AV1114" s="8"/>
      <c r="AW1114" s="8"/>
      <c r="AX1114" s="8"/>
      <c r="AY1114" s="8"/>
      <c r="AZ1114" s="8"/>
      <c r="BA1114" s="8"/>
      <c r="BB1114" s="8"/>
      <c r="BC1114" s="8"/>
      <c r="CW1114" s="8">
        <v>0.37892759562841533</v>
      </c>
      <c r="CX1114" s="36">
        <v>68</v>
      </c>
      <c r="CY1114" s="36">
        <v>66.288737432190672</v>
      </c>
      <c r="CZ1114" s="36">
        <v>65.477468733951795</v>
      </c>
      <c r="DA1114" s="36">
        <v>32.97236181286128</v>
      </c>
      <c r="DB1114" s="36">
        <f ca="1"/>
        <v>73.762971027615208</v>
      </c>
      <c r="DC1114" s="36">
        <f ca="1"/>
        <v>67.059328778668799</v>
      </c>
      <c r="DD1114" s="36">
        <v>63.365565618979517</v>
      </c>
      <c r="DE1114" s="36">
        <f ca="1"/>
        <v>71.37361459146463</v>
      </c>
      <c r="DF1114" s="36">
        <v>66.97893449922492</v>
      </c>
    </row>
    <row r="1115" spans="1:110" x14ac:dyDescent="0.25">
      <c r="A1115" s="45">
        <v>65.900000000000006</v>
      </c>
      <c r="B1115" s="47" t="b">
        <v>1</v>
      </c>
      <c r="U1115" s="36"/>
      <c r="V1115" s="36"/>
      <c r="W1115" s="9"/>
      <c r="X1115" s="8"/>
      <c r="Y1115" s="8"/>
      <c r="Z1115" s="8"/>
      <c r="AA1115" s="8"/>
      <c r="AB1115" s="8"/>
      <c r="AC1115" s="8"/>
      <c r="AD1115" s="8"/>
      <c r="AE1115" s="8"/>
      <c r="AG1115" s="36"/>
      <c r="AH1115" s="36"/>
      <c r="AI1115" s="9"/>
      <c r="AJ1115" s="8"/>
      <c r="AK1115" s="8"/>
      <c r="AL1115" s="8"/>
      <c r="AM1115" s="8"/>
      <c r="AN1115" s="8"/>
      <c r="AO1115" s="8"/>
      <c r="AP1115" s="8"/>
      <c r="AQ1115" s="8"/>
      <c r="AS1115" s="36"/>
      <c r="AT1115" s="36"/>
      <c r="AU1115" s="9"/>
      <c r="AV1115" s="8"/>
      <c r="AW1115" s="8"/>
      <c r="AX1115" s="8"/>
      <c r="AY1115" s="8"/>
      <c r="AZ1115" s="8"/>
      <c r="BA1115" s="8"/>
      <c r="BB1115" s="8"/>
      <c r="BC1115" s="8"/>
      <c r="CW1115" s="8">
        <v>0.37926912568306009</v>
      </c>
      <c r="CX1115" s="36">
        <v>68</v>
      </c>
      <c r="CY1115" s="36">
        <v>66.297286358549727</v>
      </c>
      <c r="CZ1115" s="36">
        <v>65.486112759758356</v>
      </c>
      <c r="DA1115" s="36">
        <v>33.010439334005049</v>
      </c>
      <c r="DB1115" s="36">
        <f ca="1"/>
        <v>73.772571405337544</v>
      </c>
      <c r="DC1115" s="36">
        <f ca="1"/>
        <v>67.067007935596394</v>
      </c>
      <c r="DD1115" s="36">
        <v>63.377783806406825</v>
      </c>
      <c r="DE1115" s="36">
        <f ca="1"/>
        <v>71.380400821478077</v>
      </c>
      <c r="DF1115" s="36">
        <v>66.988960841467474</v>
      </c>
    </row>
    <row r="1116" spans="1:110" x14ac:dyDescent="0.25">
      <c r="A1116" s="45">
        <v>66.099999999999994</v>
      </c>
      <c r="B1116" s="47" t="b">
        <v>1</v>
      </c>
      <c r="U1116" s="36"/>
      <c r="V1116" s="36"/>
      <c r="W1116" s="9"/>
      <c r="X1116" s="8"/>
      <c r="Y1116" s="8"/>
      <c r="Z1116" s="8"/>
      <c r="AA1116" s="8"/>
      <c r="AB1116" s="8"/>
      <c r="AC1116" s="8"/>
      <c r="AD1116" s="8"/>
      <c r="AE1116" s="8"/>
      <c r="AG1116" s="36"/>
      <c r="AH1116" s="36"/>
      <c r="AI1116" s="9"/>
      <c r="AJ1116" s="8"/>
      <c r="AK1116" s="8"/>
      <c r="AL1116" s="8"/>
      <c r="AM1116" s="8"/>
      <c r="AN1116" s="8"/>
      <c r="AO1116" s="8"/>
      <c r="AP1116" s="8"/>
      <c r="AQ1116" s="8"/>
      <c r="AS1116" s="36"/>
      <c r="AT1116" s="36"/>
      <c r="AU1116" s="9"/>
      <c r="AV1116" s="8"/>
      <c r="AW1116" s="8"/>
      <c r="AX1116" s="8"/>
      <c r="AY1116" s="8"/>
      <c r="AZ1116" s="8"/>
      <c r="BA1116" s="8"/>
      <c r="BB1116" s="8"/>
      <c r="BC1116" s="8"/>
      <c r="CW1116" s="8">
        <v>0.37961065573770492</v>
      </c>
      <c r="CX1116" s="36">
        <v>68</v>
      </c>
      <c r="CY1116" s="36">
        <v>66.305832926629705</v>
      </c>
      <c r="CZ1116" s="36">
        <v>65.494755541723293</v>
      </c>
      <c r="DA1116" s="36">
        <v>33.048537811408089</v>
      </c>
      <c r="DB1116" s="36">
        <f ca="1"/>
        <v>73.782167238294548</v>
      </c>
      <c r="DC1116" s="36">
        <f ca="1"/>
        <v>67.074685562338018</v>
      </c>
      <c r="DD1116" s="36">
        <v>63.38999649386146</v>
      </c>
      <c r="DE1116" s="36">
        <f ca="1"/>
        <v>71.387184337097679</v>
      </c>
      <c r="DF1116" s="36">
        <v>66.998983621382195</v>
      </c>
    </row>
    <row r="1117" spans="1:110" x14ac:dyDescent="0.25">
      <c r="A1117" s="45">
        <v>66.3</v>
      </c>
      <c r="B1117" s="47" t="b">
        <v>1</v>
      </c>
      <c r="U1117" s="36"/>
      <c r="V1117" s="36"/>
      <c r="W1117" s="9"/>
      <c r="X1117" s="8"/>
      <c r="Y1117" s="8"/>
      <c r="Z1117" s="8"/>
      <c r="AA1117" s="8"/>
      <c r="AB1117" s="8"/>
      <c r="AC1117" s="8"/>
      <c r="AD1117" s="8"/>
      <c r="AE1117" s="8"/>
      <c r="AG1117" s="36"/>
      <c r="AH1117" s="36"/>
      <c r="AI1117" s="9"/>
      <c r="AJ1117" s="8"/>
      <c r="AK1117" s="8"/>
      <c r="AL1117" s="8"/>
      <c r="AM1117" s="8"/>
      <c r="AN1117" s="8"/>
      <c r="AO1117" s="8"/>
      <c r="AP1117" s="8"/>
      <c r="AQ1117" s="8"/>
      <c r="AS1117" s="36"/>
      <c r="AT1117" s="36"/>
      <c r="AU1117" s="9"/>
      <c r="AV1117" s="8"/>
      <c r="AW1117" s="8"/>
      <c r="AX1117" s="8"/>
      <c r="AY1117" s="8"/>
      <c r="AZ1117" s="8"/>
      <c r="BA1117" s="8"/>
      <c r="BB1117" s="8"/>
      <c r="BC1117" s="8"/>
      <c r="CW1117" s="8">
        <v>0.37995218579234974</v>
      </c>
      <c r="CX1117" s="36">
        <v>68</v>
      </c>
      <c r="CY1117" s="36">
        <v>66.314377144610106</v>
      </c>
      <c r="CZ1117" s="36">
        <v>65.503397087326121</v>
      </c>
      <c r="DA1117" s="36">
        <v>33.086657268149963</v>
      </c>
      <c r="DB1117" s="36">
        <f ca="1"/>
        <v>73.791758537462812</v>
      </c>
      <c r="DC1117" s="36">
        <f ca="1"/>
        <v>67.082361665772723</v>
      </c>
      <c r="DD1117" s="36">
        <v>63.402203688764118</v>
      </c>
      <c r="DE1117" s="36">
        <f ca="1"/>
        <v>71.393965144786932</v>
      </c>
      <c r="DF1117" s="36">
        <v>67.00900284697687</v>
      </c>
    </row>
    <row r="1118" spans="1:110" x14ac:dyDescent="0.25">
      <c r="A1118" s="45">
        <v>65.7</v>
      </c>
      <c r="B1118" s="47" t="b">
        <v>1</v>
      </c>
      <c r="U1118" s="36"/>
      <c r="V1118" s="36"/>
      <c r="W1118" s="9"/>
      <c r="X1118" s="8"/>
      <c r="Y1118" s="8"/>
      <c r="Z1118" s="8"/>
      <c r="AA1118" s="8"/>
      <c r="AB1118" s="8"/>
      <c r="AC1118" s="8"/>
      <c r="AD1118" s="8"/>
      <c r="AE1118" s="8"/>
      <c r="AG1118" s="36"/>
      <c r="AH1118" s="36"/>
      <c r="AI1118" s="9"/>
      <c r="AJ1118" s="8"/>
      <c r="AK1118" s="8"/>
      <c r="AL1118" s="8"/>
      <c r="AM1118" s="8"/>
      <c r="AN1118" s="8"/>
      <c r="AO1118" s="8"/>
      <c r="AP1118" s="8"/>
      <c r="AQ1118" s="8"/>
      <c r="AS1118" s="36"/>
      <c r="AT1118" s="36"/>
      <c r="AU1118" s="9"/>
      <c r="AV1118" s="8"/>
      <c r="AW1118" s="8"/>
      <c r="AX1118" s="8"/>
      <c r="AY1118" s="8"/>
      <c r="AZ1118" s="8"/>
      <c r="BA1118" s="8"/>
      <c r="BB1118" s="8"/>
      <c r="BC1118" s="8"/>
      <c r="CW1118" s="8">
        <v>0.38029371584699456</v>
      </c>
      <c r="CX1118" s="36">
        <v>68</v>
      </c>
      <c r="CY1118" s="36">
        <v>66.322919020656073</v>
      </c>
      <c r="CZ1118" s="36">
        <v>65.512037404036292</v>
      </c>
      <c r="DA1118" s="36">
        <v>33.124797727348394</v>
      </c>
      <c r="DB1118" s="36">
        <f ca="1"/>
        <v>73.801345313795267</v>
      </c>
      <c r="DC1118" s="36">
        <f ca="1"/>
        <v>67.090036252769039</v>
      </c>
      <c r="DD1118" s="36">
        <v>63.414405398518838</v>
      </c>
      <c r="DE1118" s="36">
        <f ca="1"/>
        <v>71.400743250995944</v>
      </c>
      <c r="DF1118" s="36">
        <v>67.0190185262434</v>
      </c>
    </row>
    <row r="1119" spans="1:110" x14ac:dyDescent="0.25">
      <c r="A1119" s="45">
        <v>65.2</v>
      </c>
      <c r="B1119" s="47" t="b">
        <v>1</v>
      </c>
      <c r="U1119" s="36"/>
      <c r="V1119" s="36"/>
      <c r="W1119" s="9"/>
      <c r="X1119" s="8"/>
      <c r="Y1119" s="8"/>
      <c r="Z1119" s="8"/>
      <c r="AA1119" s="8"/>
      <c r="AB1119" s="8"/>
      <c r="AC1119" s="8"/>
      <c r="AD1119" s="8"/>
      <c r="AE1119" s="8"/>
      <c r="AG1119" s="36"/>
      <c r="AH1119" s="36"/>
      <c r="AI1119" s="9"/>
      <c r="AJ1119" s="8"/>
      <c r="AK1119" s="8"/>
      <c r="AL1119" s="8"/>
      <c r="AM1119" s="8"/>
      <c r="AN1119" s="8"/>
      <c r="AO1119" s="8"/>
      <c r="AP1119" s="8"/>
      <c r="AQ1119" s="8"/>
      <c r="AS1119" s="36"/>
      <c r="AT1119" s="36"/>
      <c r="AU1119" s="9"/>
      <c r="AV1119" s="8"/>
      <c r="AW1119" s="8"/>
      <c r="AX1119" s="8"/>
      <c r="AY1119" s="8"/>
      <c r="AZ1119" s="8"/>
      <c r="BA1119" s="8"/>
      <c r="BB1119" s="8"/>
      <c r="BC1119" s="8"/>
      <c r="CW1119" s="8">
        <v>0.38063524590163933</v>
      </c>
      <c r="CX1119" s="36">
        <v>68</v>
      </c>
      <c r="CY1119" s="36">
        <v>66.331458562918542</v>
      </c>
      <c r="CZ1119" s="36">
        <v>65.520676499313311</v>
      </c>
      <c r="DA1119" s="36">
        <v>33.16295921215935</v>
      </c>
      <c r="DB1119" s="36">
        <f ca="1"/>
        <v>73.810927578221268</v>
      </c>
      <c r="DC1119" s="36">
        <f ca="1"/>
        <v>67.097709330185069</v>
      </c>
      <c r="DD1119" s="36">
        <v>63.426601630513019</v>
      </c>
      <c r="DE1119" s="36">
        <f ca="1"/>
        <v>71.407518662161536</v>
      </c>
      <c r="DF1119" s="36">
        <v>67.02903066715777</v>
      </c>
    </row>
    <row r="1120" spans="1:110" x14ac:dyDescent="0.25">
      <c r="A1120" s="45">
        <v>65</v>
      </c>
      <c r="B1120" s="47" t="b">
        <v>1</v>
      </c>
      <c r="U1120" s="36"/>
      <c r="V1120" s="36"/>
      <c r="W1120" s="9"/>
      <c r="X1120" s="8"/>
      <c r="Y1120" s="8"/>
      <c r="Z1120" s="8"/>
      <c r="AA1120" s="8"/>
      <c r="AB1120" s="8"/>
      <c r="AC1120" s="8"/>
      <c r="AD1120" s="8"/>
      <c r="AE1120" s="8"/>
      <c r="AG1120" s="36"/>
      <c r="AH1120" s="36"/>
      <c r="AI1120" s="9"/>
      <c r="AJ1120" s="8"/>
      <c r="AK1120" s="8"/>
      <c r="AL1120" s="8"/>
      <c r="AM1120" s="8"/>
      <c r="AN1120" s="8"/>
      <c r="AO1120" s="8"/>
      <c r="AP1120" s="8"/>
      <c r="AQ1120" s="8"/>
      <c r="AS1120" s="36"/>
      <c r="AT1120" s="36"/>
      <c r="AU1120" s="9"/>
      <c r="AV1120" s="8"/>
      <c r="AW1120" s="8"/>
      <c r="AX1120" s="8"/>
      <c r="AY1120" s="8"/>
      <c r="AZ1120" s="8"/>
      <c r="BA1120" s="8"/>
      <c r="BB1120" s="8"/>
      <c r="BC1120" s="8"/>
      <c r="CW1120" s="8">
        <v>0.38097677595628415</v>
      </c>
      <c r="CX1120" s="36">
        <v>68</v>
      </c>
      <c r="CY1120" s="36">
        <v>66.339995779534263</v>
      </c>
      <c r="CZ1120" s="36">
        <v>65.529314380606579</v>
      </c>
      <c r="DA1120" s="36">
        <v>33.201141745777122</v>
      </c>
      <c r="DB1120" s="36">
        <f ca="1"/>
        <v>73.820505341646665</v>
      </c>
      <c r="DC1120" s="36">
        <f ca="1"/>
        <v>67.105380904868511</v>
      </c>
      <c r="DD1120" s="36">
        <v>63.438792392117506</v>
      </c>
      <c r="DE1120" s="36">
        <f ca="1"/>
        <v>71.414291384707312</v>
      </c>
      <c r="DF1120" s="36">
        <v>67.039039277680217</v>
      </c>
    </row>
    <row r="1121" spans="1:110" x14ac:dyDescent="0.25">
      <c r="A1121" s="45">
        <v>65.099999999999994</v>
      </c>
      <c r="B1121" s="47" t="b">
        <v>1</v>
      </c>
      <c r="U1121" s="36"/>
      <c r="V1121" s="36"/>
      <c r="W1121" s="9"/>
      <c r="X1121" s="8"/>
      <c r="Y1121" s="8"/>
      <c r="Z1121" s="8"/>
      <c r="AA1121" s="8"/>
      <c r="AB1121" s="8"/>
      <c r="AC1121" s="8"/>
      <c r="AD1121" s="8"/>
      <c r="AE1121" s="8"/>
      <c r="AG1121" s="36"/>
      <c r="AH1121" s="36"/>
      <c r="AI1121" s="9"/>
      <c r="AJ1121" s="8"/>
      <c r="AK1121" s="8"/>
      <c r="AL1121" s="8"/>
      <c r="AM1121" s="8"/>
      <c r="AN1121" s="8"/>
      <c r="AO1121" s="8"/>
      <c r="AP1121" s="8"/>
      <c r="AQ1121" s="8"/>
      <c r="AS1121" s="36"/>
      <c r="AT1121" s="36"/>
      <c r="AU1121" s="9"/>
      <c r="AV1121" s="8"/>
      <c r="AW1121" s="8"/>
      <c r="AX1121" s="8"/>
      <c r="AY1121" s="8"/>
      <c r="AZ1121" s="8"/>
      <c r="BA1121" s="8"/>
      <c r="BB1121" s="8"/>
      <c r="BC1121" s="8"/>
      <c r="CW1121" s="8">
        <v>0.38131830601092898</v>
      </c>
      <c r="CX1121" s="36">
        <v>68</v>
      </c>
      <c r="CY1121" s="36">
        <v>66.348530678625877</v>
      </c>
      <c r="CZ1121" s="36">
        <v>65.537951055355649</v>
      </c>
      <c r="DA1121" s="36">
        <v>33.239345351434395</v>
      </c>
      <c r="DB1121" s="36">
        <f ca="1"/>
        <v>73.830078614953933</v>
      </c>
      <c r="DC1121" s="36">
        <f ca="1"/>
        <v>67.113050983656692</v>
      </c>
      <c r="DD1121" s="36">
        <v>63.450977690686607</v>
      </c>
      <c r="DE1121" s="36">
        <f ca="1"/>
        <v>71.42106142504359</v>
      </c>
      <c r="DF1121" s="36">
        <v>67.049044365755165</v>
      </c>
    </row>
    <row r="1122" spans="1:110" x14ac:dyDescent="0.25">
      <c r="A1122" s="45">
        <v>65.3</v>
      </c>
      <c r="B1122" s="47" t="b">
        <v>1</v>
      </c>
      <c r="U1122" s="36"/>
      <c r="V1122" s="36"/>
      <c r="W1122" s="9"/>
      <c r="X1122" s="8"/>
      <c r="Y1122" s="8"/>
      <c r="Z1122" s="8"/>
      <c r="AA1122" s="8"/>
      <c r="AB1122" s="8"/>
      <c r="AC1122" s="8"/>
      <c r="AD1122" s="8"/>
      <c r="AE1122" s="8"/>
      <c r="AG1122" s="36"/>
      <c r="AH1122" s="36"/>
      <c r="AI1122" s="9"/>
      <c r="AJ1122" s="8"/>
      <c r="AK1122" s="8"/>
      <c r="AL1122" s="8"/>
      <c r="AM1122" s="8"/>
      <c r="AN1122" s="8"/>
      <c r="AO1122" s="8"/>
      <c r="AP1122" s="8"/>
      <c r="AQ1122" s="8"/>
      <c r="AS1122" s="36"/>
      <c r="AT1122" s="36"/>
      <c r="AU1122" s="9"/>
      <c r="AV1122" s="8"/>
      <c r="AW1122" s="8"/>
      <c r="AX1122" s="8"/>
      <c r="AY1122" s="8"/>
      <c r="AZ1122" s="8"/>
      <c r="BA1122" s="8"/>
      <c r="BB1122" s="8"/>
      <c r="BC1122" s="8"/>
      <c r="CW1122" s="8">
        <v>0.38165983606557374</v>
      </c>
      <c r="CX1122" s="36">
        <v>68</v>
      </c>
      <c r="CY1122" s="36">
        <v>66.357063268301914</v>
      </c>
      <c r="CZ1122" s="36">
        <v>65.546586530990268</v>
      </c>
      <c r="DA1122" s="36">
        <v>33.277570052402311</v>
      </c>
      <c r="DB1122" s="36">
        <f ca="1"/>
        <v>73.839647409002197</v>
      </c>
      <c r="DC1122" s="36">
        <f ca="1"/>
        <v>67.120719573376675</v>
      </c>
      <c r="DD1122" s="36">
        <v>63.463157533558196</v>
      </c>
      <c r="DE1122" s="36">
        <f ca="1"/>
        <v>71.427828789567641</v>
      </c>
      <c r="DF1122" s="36">
        <v>67.059045939311403</v>
      </c>
    </row>
    <row r="1123" spans="1:110" x14ac:dyDescent="0.25">
      <c r="A1123" s="45">
        <v>65.3</v>
      </c>
      <c r="B1123" s="47" t="b">
        <v>1</v>
      </c>
      <c r="U1123" s="36"/>
      <c r="V1123" s="36"/>
      <c r="W1123" s="9"/>
      <c r="X1123" s="8"/>
      <c r="Y1123" s="8"/>
      <c r="Z1123" s="8"/>
      <c r="AA1123" s="8"/>
      <c r="AB1123" s="8"/>
      <c r="AC1123" s="8"/>
      <c r="AD1123" s="8"/>
      <c r="AE1123" s="8"/>
      <c r="AG1123" s="36"/>
      <c r="AH1123" s="36"/>
      <c r="AI1123" s="9"/>
      <c r="AJ1123" s="8"/>
      <c r="AK1123" s="8"/>
      <c r="AL1123" s="8"/>
      <c r="AM1123" s="8"/>
      <c r="AN1123" s="8"/>
      <c r="AO1123" s="8"/>
      <c r="AP1123" s="8"/>
      <c r="AQ1123" s="8"/>
      <c r="AS1123" s="36"/>
      <c r="AT1123" s="36"/>
      <c r="AU1123" s="9"/>
      <c r="AV1123" s="8"/>
      <c r="AW1123" s="8"/>
      <c r="AX1123" s="8"/>
      <c r="AY1123" s="8"/>
      <c r="AZ1123" s="8"/>
      <c r="BA1123" s="8"/>
      <c r="BB1123" s="8"/>
      <c r="BC1123" s="8"/>
      <c r="CW1123" s="8">
        <v>0.38200136612021857</v>
      </c>
      <c r="CX1123" s="36">
        <v>68</v>
      </c>
      <c r="CY1123" s="36">
        <v>66.365593556656975</v>
      </c>
      <c r="CZ1123" s="36">
        <v>65.555220814930266</v>
      </c>
      <c r="DA1123" s="36">
        <v>33.31581587199063</v>
      </c>
      <c r="DB1123" s="36">
        <f ca="1"/>
        <v>73.849211734627389</v>
      </c>
      <c r="DC1123" s="36">
        <f ca="1"/>
        <v>67.128386680845253</v>
      </c>
      <c r="DD1123" s="36">
        <v>63.47533192805372</v>
      </c>
      <c r="DE1123" s="36">
        <f ca="1"/>
        <v>71.43459348466358</v>
      </c>
      <c r="DF1123" s="36">
        <v>67.069044006262033</v>
      </c>
    </row>
    <row r="1124" spans="1:110" x14ac:dyDescent="0.25">
      <c r="A1124" s="45">
        <v>65.400000000000006</v>
      </c>
      <c r="B1124" s="47" t="b">
        <v>1</v>
      </c>
      <c r="U1124" s="36"/>
      <c r="V1124" s="36"/>
      <c r="W1124" s="9"/>
      <c r="X1124" s="8"/>
      <c r="Y1124" s="8"/>
      <c r="Z1124" s="8"/>
      <c r="AA1124" s="8"/>
      <c r="AB1124" s="8"/>
      <c r="AC1124" s="8"/>
      <c r="AD1124" s="8"/>
      <c r="AE1124" s="8"/>
      <c r="AG1124" s="36"/>
      <c r="AH1124" s="36"/>
      <c r="AI1124" s="9"/>
      <c r="AJ1124" s="8"/>
      <c r="AK1124" s="8"/>
      <c r="AL1124" s="8"/>
      <c r="AM1124" s="8"/>
      <c r="AN1124" s="8"/>
      <c r="AO1124" s="8"/>
      <c r="AP1124" s="8"/>
      <c r="AQ1124" s="8"/>
      <c r="AS1124" s="36"/>
      <c r="AT1124" s="36"/>
      <c r="AU1124" s="9"/>
      <c r="AV1124" s="8"/>
      <c r="AW1124" s="8"/>
      <c r="AX1124" s="8"/>
      <c r="AY1124" s="8"/>
      <c r="AZ1124" s="8"/>
      <c r="BA1124" s="8"/>
      <c r="BB1124" s="8"/>
      <c r="BC1124" s="8"/>
      <c r="CW1124" s="8">
        <v>0.38234289617486339</v>
      </c>
      <c r="CX1124" s="36">
        <v>68.099999999999994</v>
      </c>
      <c r="CY1124" s="36">
        <v>66.374121551771708</v>
      </c>
      <c r="CZ1124" s="36">
        <v>65.563853914585778</v>
      </c>
      <c r="DA1124" s="36">
        <v>33.354082833547722</v>
      </c>
      <c r="DB1124" s="36">
        <f ca="1"/>
        <v>73.858771602642321</v>
      </c>
      <c r="DC1124" s="36">
        <f ca="1"/>
        <v>67.136052312868998</v>
      </c>
      <c r="DD1124" s="36">
        <v>63.487500881478255</v>
      </c>
      <c r="DE1124" s="36">
        <f ca="1"/>
        <v>71.441355516702473</v>
      </c>
      <c r="DF1124" s="36">
        <v>67.079038574504636</v>
      </c>
    </row>
    <row r="1125" spans="1:110" x14ac:dyDescent="0.25">
      <c r="A1125" s="45">
        <v>65.400000000000006</v>
      </c>
      <c r="B1125" s="47" t="b">
        <v>1</v>
      </c>
      <c r="U1125" s="36"/>
      <c r="V1125" s="36"/>
      <c r="W1125" s="9"/>
      <c r="X1125" s="8"/>
      <c r="Y1125" s="8"/>
      <c r="Z1125" s="8"/>
      <c r="AA1125" s="8"/>
      <c r="AB1125" s="8"/>
      <c r="AC1125" s="8"/>
      <c r="AD1125" s="8"/>
      <c r="AE1125" s="8"/>
      <c r="AG1125" s="36"/>
      <c r="AH1125" s="36"/>
      <c r="AI1125" s="9"/>
      <c r="AJ1125" s="8"/>
      <c r="AK1125" s="8"/>
      <c r="AL1125" s="8"/>
      <c r="AM1125" s="8"/>
      <c r="AN1125" s="8"/>
      <c r="AO1125" s="8"/>
      <c r="AP1125" s="8"/>
      <c r="AQ1125" s="8"/>
      <c r="AS1125" s="36"/>
      <c r="AT1125" s="36"/>
      <c r="AU1125" s="9"/>
      <c r="AV1125" s="8"/>
      <c r="AW1125" s="8"/>
      <c r="AX1125" s="8"/>
      <c r="AY1125" s="8"/>
      <c r="AZ1125" s="8"/>
      <c r="BA1125" s="8"/>
      <c r="BB1125" s="8"/>
      <c r="BC1125" s="8"/>
      <c r="CW1125" s="8">
        <v>0.38268442622950821</v>
      </c>
      <c r="CX1125" s="36">
        <v>68.099999999999994</v>
      </c>
      <c r="CY1125" s="36">
        <v>66.382647261712847</v>
      </c>
      <c r="CZ1125" s="36">
        <v>65.572485837357164</v>
      </c>
      <c r="DA1125" s="36">
        <v>33.392370960460738</v>
      </c>
      <c r="DB1125" s="36">
        <f ca="1"/>
        <v>73.868327023836727</v>
      </c>
      <c r="DC1125" s="36">
        <f ca="1"/>
        <v>67.143716476244379</v>
      </c>
      <c r="DD1125" s="36">
        <v>63.499664401120597</v>
      </c>
      <c r="DE1125" s="36">
        <f ca="1"/>
        <v>71.448114892042412</v>
      </c>
      <c r="DF1125" s="36">
        <v>67.089029651921237</v>
      </c>
    </row>
    <row r="1126" spans="1:110" x14ac:dyDescent="0.25">
      <c r="A1126" s="45">
        <v>63.5</v>
      </c>
      <c r="B1126" s="47" t="b">
        <v>1</v>
      </c>
      <c r="U1126" s="36"/>
      <c r="V1126" s="36"/>
      <c r="W1126" s="9"/>
      <c r="X1126" s="8"/>
      <c r="Y1126" s="8"/>
      <c r="Z1126" s="8"/>
      <c r="AA1126" s="8"/>
      <c r="AB1126" s="8"/>
      <c r="AC1126" s="8"/>
      <c r="AD1126" s="8"/>
      <c r="AE1126" s="8"/>
      <c r="AG1126" s="36"/>
      <c r="AH1126" s="36"/>
      <c r="AI1126" s="9"/>
      <c r="AJ1126" s="8"/>
      <c r="AK1126" s="8"/>
      <c r="AL1126" s="8"/>
      <c r="AM1126" s="8"/>
      <c r="AN1126" s="8"/>
      <c r="AO1126" s="8"/>
      <c r="AP1126" s="8"/>
      <c r="AQ1126" s="8"/>
      <c r="AS1126" s="36"/>
      <c r="AT1126" s="36"/>
      <c r="AU1126" s="9"/>
      <c r="AV1126" s="8"/>
      <c r="AW1126" s="8"/>
      <c r="AX1126" s="8"/>
      <c r="AY1126" s="8"/>
      <c r="AZ1126" s="8"/>
      <c r="BA1126" s="8"/>
      <c r="BB1126" s="8"/>
      <c r="BC1126" s="8"/>
      <c r="CW1126" s="8">
        <v>0.38302595628415298</v>
      </c>
      <c r="CX1126" s="36">
        <v>68.099999999999994</v>
      </c>
      <c r="CY1126" s="36">
        <v>66.391170694533386</v>
      </c>
      <c r="CZ1126" s="36">
        <v>65.581116590635091</v>
      </c>
      <c r="DA1126" s="36">
        <v>33.430680276155641</v>
      </c>
      <c r="DB1126" s="36">
        <f ca="1"/>
        <v>73.877878008977461</v>
      </c>
      <c r="DC1126" s="36">
        <f ca="1"/>
        <v>67.151379177757732</v>
      </c>
      <c r="DD1126" s="36">
        <v>63.511822494253245</v>
      </c>
      <c r="DE1126" s="36">
        <f ca="1"/>
        <v>71.45487161702853</v>
      </c>
      <c r="DF1126" s="36">
        <v>67.099017246378452</v>
      </c>
    </row>
    <row r="1127" spans="1:110" x14ac:dyDescent="0.25">
      <c r="A1127" s="45">
        <v>63.1</v>
      </c>
      <c r="B1127" s="47" t="b">
        <v>1</v>
      </c>
      <c r="U1127" s="36"/>
      <c r="V1127" s="36"/>
      <c r="W1127" s="9"/>
      <c r="X1127" s="8"/>
      <c r="Y1127" s="8"/>
      <c r="Z1127" s="8"/>
      <c r="AA1127" s="8"/>
      <c r="AB1127" s="8"/>
      <c r="AC1127" s="8"/>
      <c r="AD1127" s="8"/>
      <c r="AE1127" s="8"/>
      <c r="AG1127" s="36"/>
      <c r="AH1127" s="36"/>
      <c r="AI1127" s="9"/>
      <c r="AJ1127" s="8"/>
      <c r="AK1127" s="8"/>
      <c r="AL1127" s="8"/>
      <c r="AM1127" s="8"/>
      <c r="AN1127" s="8"/>
      <c r="AO1127" s="8"/>
      <c r="AP1127" s="8"/>
      <c r="AQ1127" s="8"/>
      <c r="AS1127" s="36"/>
      <c r="AT1127" s="36"/>
      <c r="AU1127" s="9"/>
      <c r="AV1127" s="8"/>
      <c r="AW1127" s="8"/>
      <c r="AX1127" s="8"/>
      <c r="AY1127" s="8"/>
      <c r="AZ1127" s="8"/>
      <c r="BA1127" s="8"/>
      <c r="BB1127" s="8"/>
      <c r="BC1127" s="8"/>
      <c r="CW1127" s="8">
        <v>0.3833674863387978</v>
      </c>
      <c r="CX1127" s="36">
        <v>68.099999999999994</v>
      </c>
      <c r="CY1127" s="36">
        <v>66.399691858272547</v>
      </c>
      <c r="CZ1127" s="36">
        <v>65.589746181800862</v>
      </c>
      <c r="DA1127" s="36">
        <v>33.469010804097316</v>
      </c>
      <c r="DB1127" s="36">
        <f ca="1"/>
        <v>73.88742456880847</v>
      </c>
      <c r="DC1127" s="36">
        <f ca="1"/>
        <v>67.159040424185335</v>
      </c>
      <c r="DD1127" s="36">
        <v>63.523975168132523</v>
      </c>
      <c r="DE1127" s="36">
        <f ca="1"/>
        <v>71.461625697993085</v>
      </c>
      <c r="DF1127" s="36">
        <v>67.109001365727451</v>
      </c>
    </row>
    <row r="1128" spans="1:110" x14ac:dyDescent="0.25">
      <c r="A1128" s="45">
        <v>62.7</v>
      </c>
      <c r="B1128" s="47" t="b">
        <v>1</v>
      </c>
      <c r="U1128" s="36"/>
      <c r="V1128" s="36"/>
      <c r="W1128" s="9"/>
      <c r="X1128" s="8"/>
      <c r="Y1128" s="8"/>
      <c r="Z1128" s="8"/>
      <c r="AA1128" s="8"/>
      <c r="AB1128" s="8"/>
      <c r="AC1128" s="8"/>
      <c r="AD1128" s="8"/>
      <c r="AE1128" s="8"/>
      <c r="AG1128" s="36"/>
      <c r="AH1128" s="36"/>
      <c r="AI1128" s="9"/>
      <c r="AJ1128" s="8"/>
      <c r="AK1128" s="8"/>
      <c r="AL1128" s="8"/>
      <c r="AM1128" s="8"/>
      <c r="AN1128" s="8"/>
      <c r="AO1128" s="8"/>
      <c r="AP1128" s="8"/>
      <c r="AQ1128" s="8"/>
      <c r="AS1128" s="36"/>
      <c r="AT1128" s="36"/>
      <c r="AU1128" s="9"/>
      <c r="AV1128" s="8"/>
      <c r="AW1128" s="8"/>
      <c r="AX1128" s="8"/>
      <c r="AY1128" s="8"/>
      <c r="AZ1128" s="8"/>
      <c r="BA1128" s="8"/>
      <c r="BB1128" s="8"/>
      <c r="BC1128" s="8"/>
      <c r="CW1128" s="8">
        <v>0.38370901639344263</v>
      </c>
      <c r="CX1128" s="36">
        <v>68.099999999999994</v>
      </c>
      <c r="CY1128" s="36">
        <v>66.408210760955853</v>
      </c>
      <c r="CZ1128" s="36">
        <v>65.598374618225932</v>
      </c>
      <c r="DA1128" s="36">
        <v>33.507362567789635</v>
      </c>
      <c r="DB1128" s="36">
        <f ca="1"/>
        <v>73.896966714050947</v>
      </c>
      <c r="DC1128" s="36">
        <f ca="1"/>
        <v>67.1667002222935</v>
      </c>
      <c r="DD1128" s="36">
        <v>63.536122429998585</v>
      </c>
      <c r="DE1128" s="36">
        <f ca="1"/>
        <v>71.468377141255459</v>
      </c>
      <c r="DF1128" s="36">
        <v>67.118982017804072</v>
      </c>
    </row>
    <row r="1129" spans="1:110" x14ac:dyDescent="0.25">
      <c r="A1129" s="45">
        <v>62.3</v>
      </c>
      <c r="B1129" s="47" t="b">
        <v>1</v>
      </c>
      <c r="U1129" s="36"/>
      <c r="V1129" s="36"/>
      <c r="W1129" s="9"/>
      <c r="X1129" s="8"/>
      <c r="Y1129" s="8"/>
      <c r="Z1129" s="8"/>
      <c r="AA1129" s="8"/>
      <c r="AB1129" s="8"/>
      <c r="AC1129" s="8"/>
      <c r="AD1129" s="8"/>
      <c r="AE1129" s="8"/>
      <c r="AG1129" s="36"/>
      <c r="AH1129" s="36"/>
      <c r="AI1129" s="9"/>
      <c r="AJ1129" s="8"/>
      <c r="AK1129" s="8"/>
      <c r="AL1129" s="8"/>
      <c r="AM1129" s="8"/>
      <c r="AN1129" s="8"/>
      <c r="AO1129" s="8"/>
      <c r="AP1129" s="8"/>
      <c r="AQ1129" s="8"/>
      <c r="AS1129" s="36"/>
      <c r="AT1129" s="36"/>
      <c r="AU1129" s="9"/>
      <c r="AV1129" s="8"/>
      <c r="AW1129" s="8"/>
      <c r="AX1129" s="8"/>
      <c r="AY1129" s="8"/>
      <c r="AZ1129" s="8"/>
      <c r="BA1129" s="8"/>
      <c r="BB1129" s="8"/>
      <c r="BC1129" s="8"/>
      <c r="CW1129" s="8">
        <v>0.38405054644808745</v>
      </c>
      <c r="CX1129" s="36">
        <v>68.099999999999994</v>
      </c>
      <c r="CY1129" s="36">
        <v>66.416727410595229</v>
      </c>
      <c r="CZ1129" s="36">
        <v>65.607001907272448</v>
      </c>
      <c r="DA1129" s="36">
        <v>33.545735590775543</v>
      </c>
      <c r="DB1129" s="36">
        <f ca="1"/>
        <v>73.906504455403436</v>
      </c>
      <c r="DC1129" s="36">
        <f ca="1"/>
        <v>67.174358578838579</v>
      </c>
      <c r="DD1129" s="36">
        <v>63.548264287075469</v>
      </c>
      <c r="DE1129" s="36">
        <f ca="1"/>
        <v>71.475125953122259</v>
      </c>
      <c r="DF1129" s="36">
        <v>67.128959210428903</v>
      </c>
    </row>
    <row r="1130" spans="1:110" x14ac:dyDescent="0.25">
      <c r="A1130" s="45">
        <v>62.3</v>
      </c>
      <c r="B1130" s="47" t="b">
        <v>1</v>
      </c>
      <c r="U1130" s="36"/>
      <c r="V1130" s="36"/>
      <c r="W1130" s="9"/>
      <c r="X1130" s="8"/>
      <c r="Y1130" s="8"/>
      <c r="Z1130" s="8"/>
      <c r="AA1130" s="8"/>
      <c r="AB1130" s="8"/>
      <c r="AC1130" s="8"/>
      <c r="AD1130" s="8"/>
      <c r="AE1130" s="8"/>
      <c r="AG1130" s="36"/>
      <c r="AH1130" s="36"/>
      <c r="AI1130" s="9"/>
      <c r="AJ1130" s="8"/>
      <c r="AK1130" s="8"/>
      <c r="AL1130" s="8"/>
      <c r="AM1130" s="8"/>
      <c r="AN1130" s="8"/>
      <c r="AO1130" s="8"/>
      <c r="AP1130" s="8"/>
      <c r="AQ1130" s="8"/>
      <c r="AS1130" s="36"/>
      <c r="AT1130" s="36"/>
      <c r="AU1130" s="9"/>
      <c r="AV1130" s="8"/>
      <c r="AW1130" s="8"/>
      <c r="AX1130" s="8"/>
      <c r="AY1130" s="8"/>
      <c r="AZ1130" s="8"/>
      <c r="BA1130" s="8"/>
      <c r="BB1130" s="8"/>
      <c r="BC1130" s="8"/>
      <c r="CW1130" s="8">
        <v>0.38439207650273222</v>
      </c>
      <c r="CX1130" s="36">
        <v>68.099999999999994</v>
      </c>
      <c r="CY1130" s="36">
        <v>66.425241815189011</v>
      </c>
      <c r="CZ1130" s="36">
        <v>65.615628056293033</v>
      </c>
      <c r="DA1130" s="36">
        <v>33.58412989663718</v>
      </c>
      <c r="DB1130" s="36">
        <f ca="1"/>
        <v>73.91603780354184</v>
      </c>
      <c r="DC1130" s="36">
        <f ca="1"/>
        <v>67.18201550056699</v>
      </c>
      <c r="DD1130" s="36">
        <v>63.560400746571162</v>
      </c>
      <c r="DE1130" s="36">
        <f ca="1"/>
        <v>71.481872139887344</v>
      </c>
      <c r="DF1130" s="36">
        <v>67.138932951407284</v>
      </c>
    </row>
    <row r="1131" spans="1:110" x14ac:dyDescent="0.25">
      <c r="A1131" s="45">
        <v>36.299999999999997</v>
      </c>
      <c r="B1131" s="47" t="b">
        <v>1</v>
      </c>
      <c r="U1131" s="36"/>
      <c r="V1131" s="36"/>
      <c r="W1131" s="9"/>
      <c r="X1131" s="8"/>
      <c r="Y1131" s="8"/>
      <c r="Z1131" s="8"/>
      <c r="AA1131" s="8"/>
      <c r="AB1131" s="8"/>
      <c r="AC1131" s="8"/>
      <c r="AD1131" s="8"/>
      <c r="AE1131" s="8"/>
      <c r="AG1131" s="36"/>
      <c r="AH1131" s="36"/>
      <c r="AI1131" s="9"/>
      <c r="AJ1131" s="8"/>
      <c r="AK1131" s="8"/>
      <c r="AL1131" s="8"/>
      <c r="AM1131" s="8"/>
      <c r="AN1131" s="8"/>
      <c r="AO1131" s="8"/>
      <c r="AP1131" s="8"/>
      <c r="AQ1131" s="8"/>
      <c r="AS1131" s="36"/>
      <c r="AT1131" s="36"/>
      <c r="AU1131" s="9"/>
      <c r="AV1131" s="8"/>
      <c r="AW1131" s="8"/>
      <c r="AX1131" s="8"/>
      <c r="AY1131" s="8"/>
      <c r="AZ1131" s="8"/>
      <c r="BA1131" s="8"/>
      <c r="BB1131" s="8"/>
      <c r="BC1131" s="8"/>
      <c r="CW1131" s="8">
        <v>0.38473360655737704</v>
      </c>
      <c r="CX1131" s="36">
        <v>68.099999999999994</v>
      </c>
      <c r="CY1131" s="36">
        <v>66.433753982722067</v>
      </c>
      <c r="CZ1131" s="36">
        <v>65.624253072630935</v>
      </c>
      <c r="DA1131" s="36">
        <v>33.622545508995948</v>
      </c>
      <c r="DB1131" s="36">
        <f ca="1"/>
        <v>73.925566769119627</v>
      </c>
      <c r="DC1131" s="36">
        <f ca="1"/>
        <v>67.189670994215319</v>
      </c>
      <c r="DD1131" s="36">
        <v>63.572531815677657</v>
      </c>
      <c r="DE1131" s="36">
        <f ca="1"/>
        <v>71.48861570783184</v>
      </c>
      <c r="DF1131" s="36">
        <v>67.148903248529379</v>
      </c>
    </row>
    <row r="1132" spans="1:110" x14ac:dyDescent="0.25">
      <c r="A1132" s="45">
        <v>62.5</v>
      </c>
      <c r="B1132" s="47" t="b">
        <v>1</v>
      </c>
      <c r="U1132" s="36"/>
      <c r="V1132" s="36"/>
      <c r="W1132" s="9"/>
      <c r="X1132" s="8"/>
      <c r="Y1132" s="8"/>
      <c r="Z1132" s="8"/>
      <c r="AA1132" s="8"/>
      <c r="AB1132" s="8"/>
      <c r="AC1132" s="8"/>
      <c r="AD1132" s="8"/>
      <c r="AE1132" s="8"/>
      <c r="AG1132" s="36"/>
      <c r="AH1132" s="36"/>
      <c r="AI1132" s="9"/>
      <c r="AJ1132" s="8"/>
      <c r="AK1132" s="8"/>
      <c r="AL1132" s="8"/>
      <c r="AM1132" s="8"/>
      <c r="AN1132" s="8"/>
      <c r="AO1132" s="8"/>
      <c r="AP1132" s="8"/>
      <c r="AQ1132" s="8"/>
      <c r="AS1132" s="36"/>
      <c r="AT1132" s="36"/>
      <c r="AU1132" s="9"/>
      <c r="AV1132" s="8"/>
      <c r="AW1132" s="8"/>
      <c r="AX1132" s="8"/>
      <c r="AY1132" s="8"/>
      <c r="AZ1132" s="8"/>
      <c r="BA1132" s="8"/>
      <c r="BB1132" s="8"/>
      <c r="BC1132" s="8"/>
      <c r="CW1132" s="8">
        <v>0.38507513661202186</v>
      </c>
      <c r="CX1132" s="36">
        <v>68.099999999999994</v>
      </c>
      <c r="CY1132" s="36">
        <v>66.442263921165789</v>
      </c>
      <c r="CZ1132" s="36">
        <v>65.632876963619935</v>
      </c>
      <c r="DA1132" s="36">
        <v>33.660982451512609</v>
      </c>
      <c r="DB1132" s="36">
        <f ca="1"/>
        <v>73.935091362767793</v>
      </c>
      <c r="DC1132" s="36">
        <f ca="1"/>
        <v>67.197325066510359</v>
      </c>
      <c r="DD1132" s="36">
        <v>63.584657501570973</v>
      </c>
      <c r="DE1132" s="36">
        <f ca="1"/>
        <v>71.495356663224285</v>
      </c>
      <c r="DF1132" s="36">
        <v>67.158870109570259</v>
      </c>
    </row>
    <row r="1133" spans="1:110" x14ac:dyDescent="0.25">
      <c r="A1133" s="45">
        <v>62.1</v>
      </c>
      <c r="B1133" s="47" t="b">
        <v>1</v>
      </c>
      <c r="U1133" s="36"/>
      <c r="V1133" s="36"/>
      <c r="W1133" s="9"/>
      <c r="X1133" s="8"/>
      <c r="Y1133" s="8"/>
      <c r="Z1133" s="8"/>
      <c r="AA1133" s="8"/>
      <c r="AB1133" s="8"/>
      <c r="AC1133" s="8"/>
      <c r="AD1133" s="8"/>
      <c r="AE1133" s="8"/>
      <c r="AG1133" s="36"/>
      <c r="AH1133" s="36"/>
      <c r="AI1133" s="9"/>
      <c r="AJ1133" s="8"/>
      <c r="AK1133" s="8"/>
      <c r="AL1133" s="8"/>
      <c r="AM1133" s="8"/>
      <c r="AN1133" s="8"/>
      <c r="AO1133" s="8"/>
      <c r="AP1133" s="8"/>
      <c r="AQ1133" s="8"/>
      <c r="AS1133" s="36"/>
      <c r="AT1133" s="36"/>
      <c r="AU1133" s="9"/>
      <c r="AV1133" s="8"/>
      <c r="AW1133" s="8"/>
      <c r="AX1133" s="8"/>
      <c r="AY1133" s="8"/>
      <c r="AZ1133" s="8"/>
      <c r="BA1133" s="8"/>
      <c r="BB1133" s="8"/>
      <c r="BC1133" s="8"/>
      <c r="CW1133" s="8">
        <v>0.38541666666666669</v>
      </c>
      <c r="CX1133" s="36">
        <v>68.2</v>
      </c>
      <c r="CY1133" s="36">
        <v>66.450771638478244</v>
      </c>
      <c r="CZ1133" s="36">
        <v>65.641499736584791</v>
      </c>
      <c r="DA1133" s="36">
        <v>33.699440747887323</v>
      </c>
      <c r="DB1133" s="36">
        <f ca="1"/>
        <v>73.944611595095026</v>
      </c>
      <c r="DC1133" s="36">
        <f ca="1"/>
        <v>67.204977724169126</v>
      </c>
      <c r="DD1133" s="36">
        <v>63.596777811411229</v>
      </c>
      <c r="DE1133" s="36">
        <f ca="1"/>
        <v>71.502095012320567</v>
      </c>
      <c r="DF1133" s="36">
        <v>67.168833542289931</v>
      </c>
    </row>
    <row r="1134" spans="1:110" x14ac:dyDescent="0.25">
      <c r="A1134" s="45">
        <v>61.8</v>
      </c>
      <c r="B1134" s="47" t="b">
        <v>1</v>
      </c>
      <c r="U1134" s="36"/>
      <c r="V1134" s="36"/>
      <c r="W1134" s="9"/>
      <c r="X1134" s="8"/>
      <c r="Y1134" s="8"/>
      <c r="Z1134" s="8"/>
      <c r="AA1134" s="8"/>
      <c r="AB1134" s="8"/>
      <c r="AC1134" s="8"/>
      <c r="AD1134" s="8"/>
      <c r="AE1134" s="8"/>
      <c r="AG1134" s="36"/>
      <c r="AH1134" s="36"/>
      <c r="AI1134" s="9"/>
      <c r="AJ1134" s="8"/>
      <c r="AK1134" s="8"/>
      <c r="AL1134" s="8"/>
      <c r="AM1134" s="8"/>
      <c r="AN1134" s="8"/>
      <c r="AO1134" s="8"/>
      <c r="AP1134" s="8"/>
      <c r="AQ1134" s="8"/>
      <c r="AS1134" s="36"/>
      <c r="AT1134" s="36"/>
      <c r="AU1134" s="9"/>
      <c r="AV1134" s="8"/>
      <c r="AW1134" s="8"/>
      <c r="AX1134" s="8"/>
      <c r="AY1134" s="8"/>
      <c r="AZ1134" s="8"/>
      <c r="BA1134" s="8"/>
      <c r="BB1134" s="8"/>
      <c r="BC1134" s="8"/>
      <c r="CW1134" s="8">
        <v>0.38575819672131145</v>
      </c>
      <c r="CX1134" s="36">
        <v>68.2</v>
      </c>
      <c r="CY1134" s="36">
        <v>66.459277142604137</v>
      </c>
      <c r="CZ1134" s="36">
        <v>65.650121398840682</v>
      </c>
      <c r="DA1134" s="36">
        <v>33.737920421859776</v>
      </c>
      <c r="DB1134" s="36">
        <f ca="1"/>
        <v>73.954127476687816</v>
      </c>
      <c r="DC1134" s="36">
        <f ca="1"/>
        <v>67.212628973898944</v>
      </c>
      <c r="DD1134" s="36">
        <v>63.608892752342669</v>
      </c>
      <c r="DE1134" s="36">
        <f ca="1"/>
        <v>71.508830761364052</v>
      </c>
      <c r="DF1134" s="36">
        <v>67.178793554433412</v>
      </c>
    </row>
    <row r="1135" spans="1:110" x14ac:dyDescent="0.25">
      <c r="A1135" s="45">
        <v>61.1</v>
      </c>
      <c r="B1135" s="47" t="b">
        <v>1</v>
      </c>
      <c r="U1135" s="36"/>
      <c r="V1135" s="36"/>
      <c r="W1135" s="9"/>
      <c r="X1135" s="8"/>
      <c r="Y1135" s="8"/>
      <c r="Z1135" s="8"/>
      <c r="AA1135" s="8"/>
      <c r="AB1135" s="8"/>
      <c r="AC1135" s="8"/>
      <c r="AD1135" s="8"/>
      <c r="AE1135" s="8"/>
      <c r="AG1135" s="36"/>
      <c r="AH1135" s="36"/>
      <c r="AI1135" s="9"/>
      <c r="AJ1135" s="8"/>
      <c r="AK1135" s="8"/>
      <c r="AL1135" s="8"/>
      <c r="AM1135" s="8"/>
      <c r="AN1135" s="8"/>
      <c r="AO1135" s="8"/>
      <c r="AP1135" s="8"/>
      <c r="AQ1135" s="8"/>
      <c r="AS1135" s="36"/>
      <c r="AT1135" s="36"/>
      <c r="AU1135" s="9"/>
      <c r="AV1135" s="8"/>
      <c r="AW1135" s="8"/>
      <c r="AX1135" s="8"/>
      <c r="AY1135" s="8"/>
      <c r="AZ1135" s="8"/>
      <c r="BA1135" s="8"/>
      <c r="BB1135" s="8"/>
      <c r="BC1135" s="8"/>
      <c r="CW1135" s="8">
        <v>0.38609972677595628</v>
      </c>
      <c r="CX1135" s="36">
        <v>68.2</v>
      </c>
      <c r="CY1135" s="36">
        <v>66.467780441474915</v>
      </c>
      <c r="CZ1135" s="36">
        <v>65.65874195769392</v>
      </c>
      <c r="DA1135" s="36">
        <v>33.776421497209284</v>
      </c>
      <c r="DB1135" s="36">
        <f ca="1"/>
        <v>73.96363901811047</v>
      </c>
      <c r="DC1135" s="36">
        <f ca="1"/>
        <v>67.220278822397475</v>
      </c>
      <c r="DD1135" s="36">
        <v>63.62100233149377</v>
      </c>
      <c r="DE1135" s="36">
        <f ca="1"/>
        <v>71.515563916585592</v>
      </c>
      <c r="DF1135" s="36">
        <v>67.18875015373078</v>
      </c>
    </row>
    <row r="1136" spans="1:110" x14ac:dyDescent="0.25">
      <c r="A1136" s="45">
        <v>65</v>
      </c>
      <c r="B1136" s="47" t="b">
        <v>1</v>
      </c>
      <c r="U1136" s="36"/>
      <c r="V1136" s="36"/>
      <c r="W1136" s="9"/>
      <c r="X1136" s="8"/>
      <c r="Y1136" s="8"/>
      <c r="Z1136" s="8"/>
      <c r="AA1136" s="8"/>
      <c r="AB1136" s="8"/>
      <c r="AC1136" s="8"/>
      <c r="AD1136" s="8"/>
      <c r="AE1136" s="8"/>
      <c r="AG1136" s="36"/>
      <c r="AH1136" s="36"/>
      <c r="AI1136" s="9"/>
      <c r="AJ1136" s="8"/>
      <c r="AK1136" s="8"/>
      <c r="AL1136" s="8"/>
      <c r="AM1136" s="8"/>
      <c r="AN1136" s="8"/>
      <c r="AO1136" s="8"/>
      <c r="AP1136" s="8"/>
      <c r="AQ1136" s="8"/>
      <c r="AS1136" s="36"/>
      <c r="AT1136" s="36"/>
      <c r="AU1136" s="9"/>
      <c r="AV1136" s="8"/>
      <c r="AW1136" s="8"/>
      <c r="AX1136" s="8"/>
      <c r="AY1136" s="8"/>
      <c r="AZ1136" s="8"/>
      <c r="BA1136" s="8"/>
      <c r="BB1136" s="8"/>
      <c r="BC1136" s="8"/>
      <c r="CW1136" s="8">
        <v>0.3864412568306011</v>
      </c>
      <c r="CX1136" s="36">
        <v>68.2</v>
      </c>
      <c r="CY1136" s="36">
        <v>66.476281543008838</v>
      </c>
      <c r="CZ1136" s="36">
        <v>65.667361420441367</v>
      </c>
      <c r="DA1136" s="36">
        <v>33.814943997754867</v>
      </c>
      <c r="DB1136" s="36">
        <f ca="1"/>
        <v>73.97314622990524</v>
      </c>
      <c r="DC1136" s="36">
        <f ca="1"/>
        <v>67.227927276352744</v>
      </c>
      <c r="DD1136" s="36">
        <v>63.633106555977193</v>
      </c>
      <c r="DE1136" s="36">
        <f ca="1"/>
        <v>71.522294484203584</v>
      </c>
      <c r="DF1136" s="36">
        <v>67.198703347897194</v>
      </c>
    </row>
    <row r="1137" spans="1:110" x14ac:dyDescent="0.25">
      <c r="A1137" s="45">
        <v>58.7</v>
      </c>
      <c r="B1137" s="47" t="b">
        <v>1</v>
      </c>
      <c r="U1137" s="36"/>
      <c r="V1137" s="36"/>
      <c r="W1137" s="9"/>
      <c r="X1137" s="8"/>
      <c r="Y1137" s="8"/>
      <c r="Z1137" s="8"/>
      <c r="AA1137" s="8"/>
      <c r="AB1137" s="8"/>
      <c r="AC1137" s="8"/>
      <c r="AD1137" s="8"/>
      <c r="AE1137" s="8"/>
      <c r="AG1137" s="36"/>
      <c r="AH1137" s="36"/>
      <c r="AI1137" s="9"/>
      <c r="AJ1137" s="8"/>
      <c r="AK1137" s="8"/>
      <c r="AL1137" s="8"/>
      <c r="AM1137" s="8"/>
      <c r="AN1137" s="8"/>
      <c r="AO1137" s="8"/>
      <c r="AP1137" s="8"/>
      <c r="AQ1137" s="8"/>
      <c r="AS1137" s="36"/>
      <c r="AT1137" s="36"/>
      <c r="AU1137" s="9"/>
      <c r="AV1137" s="8"/>
      <c r="AW1137" s="8"/>
      <c r="AX1137" s="8"/>
      <c r="AY1137" s="8"/>
      <c r="AZ1137" s="8"/>
      <c r="BA1137" s="8"/>
      <c r="BB1137" s="8"/>
      <c r="BC1137" s="8"/>
      <c r="CW1137" s="8">
        <v>0.38678278688524592</v>
      </c>
      <c r="CX1137" s="36">
        <v>68.2</v>
      </c>
      <c r="CY1137" s="36">
        <v>66.484780455111036</v>
      </c>
      <c r="CZ1137" s="36">
        <v>65.675979794371074</v>
      </c>
      <c r="DA1137" s="36">
        <v>33.853487947355319</v>
      </c>
      <c r="DB1137" s="36">
        <f ca="1"/>
        <v>73.982649122592377</v>
      </c>
      <c r="DC1137" s="36">
        <f ca="1"/>
        <v>67.235574342443257</v>
      </c>
      <c r="DD1137" s="36">
        <v>63.645205432889938</v>
      </c>
      <c r="DE1137" s="36">
        <f ca="1"/>
        <v>71.529022470424039</v>
      </c>
      <c r="DF1137" s="36">
        <v>67.208653144633047</v>
      </c>
    </row>
    <row r="1138" spans="1:110" x14ac:dyDescent="0.25">
      <c r="A1138" s="45">
        <v>59.7</v>
      </c>
      <c r="B1138" s="47" t="b">
        <v>1</v>
      </c>
      <c r="U1138" s="36"/>
      <c r="V1138" s="36"/>
      <c r="W1138" s="9"/>
      <c r="X1138" s="8"/>
      <c r="Y1138" s="8"/>
      <c r="Z1138" s="8"/>
      <c r="AA1138" s="8"/>
      <c r="AB1138" s="8"/>
      <c r="AC1138" s="8"/>
      <c r="AD1138" s="8"/>
      <c r="AE1138" s="8"/>
      <c r="AG1138" s="36"/>
      <c r="AH1138" s="36"/>
      <c r="AI1138" s="9"/>
      <c r="AJ1138" s="8"/>
      <c r="AK1138" s="8"/>
      <c r="AL1138" s="8"/>
      <c r="AM1138" s="8"/>
      <c r="AN1138" s="8"/>
      <c r="AO1138" s="8"/>
      <c r="AP1138" s="8"/>
      <c r="AQ1138" s="8"/>
      <c r="AS1138" s="36"/>
      <c r="AT1138" s="36"/>
      <c r="AU1138" s="9"/>
      <c r="AV1138" s="8"/>
      <c r="AW1138" s="8"/>
      <c r="AX1138" s="8"/>
      <c r="AY1138" s="8"/>
      <c r="AZ1138" s="8"/>
      <c r="BA1138" s="8"/>
      <c r="BB1138" s="8"/>
      <c r="BC1138" s="8"/>
      <c r="CW1138" s="8">
        <v>0.38712431693989069</v>
      </c>
      <c r="CX1138" s="36">
        <v>68.3</v>
      </c>
      <c r="CY1138" s="36">
        <v>66.493277185673534</v>
      </c>
      <c r="CZ1138" s="36">
        <v>65.684597086761812</v>
      </c>
      <c r="DA1138" s="36">
        <v>33.892053369909299</v>
      </c>
      <c r="DB1138" s="36">
        <f ca="1"/>
        <v>73.992147706670295</v>
      </c>
      <c r="DC1138" s="36">
        <f ca="1"/>
        <v>67.243220027337955</v>
      </c>
      <c r="DD1138" s="36">
        <v>63.657298969313302</v>
      </c>
      <c r="DE1138" s="36">
        <f ca="1"/>
        <v>71.535747881440557</v>
      </c>
      <c r="DF1138" s="36">
        <v>67.218599551623882</v>
      </c>
    </row>
    <row r="1139" spans="1:110" x14ac:dyDescent="0.25">
      <c r="A1139" s="45">
        <v>59.3</v>
      </c>
      <c r="B1139" s="47" t="b">
        <v>1</v>
      </c>
      <c r="U1139" s="36"/>
      <c r="V1139" s="36"/>
      <c r="W1139" s="9"/>
      <c r="X1139" s="8"/>
      <c r="Y1139" s="8"/>
      <c r="Z1139" s="8"/>
      <c r="AA1139" s="8"/>
      <c r="AB1139" s="8"/>
      <c r="AC1139" s="8"/>
      <c r="AD1139" s="8"/>
      <c r="AE1139" s="8"/>
      <c r="AG1139" s="36"/>
      <c r="AH1139" s="36"/>
      <c r="AI1139" s="9"/>
      <c r="AJ1139" s="8"/>
      <c r="AK1139" s="8"/>
      <c r="AL1139" s="8"/>
      <c r="AM1139" s="8"/>
      <c r="AN1139" s="8"/>
      <c r="AO1139" s="8"/>
      <c r="AP1139" s="8"/>
      <c r="AQ1139" s="8"/>
      <c r="AS1139" s="36"/>
      <c r="AT1139" s="36"/>
      <c r="AU1139" s="9"/>
      <c r="AV1139" s="8"/>
      <c r="AW1139" s="8"/>
      <c r="AX1139" s="8"/>
      <c r="AY1139" s="8"/>
      <c r="AZ1139" s="8"/>
      <c r="BA1139" s="8"/>
      <c r="BB1139" s="8"/>
      <c r="BC1139" s="8"/>
      <c r="CW1139" s="8">
        <v>0.38746584699453551</v>
      </c>
      <c r="CX1139" s="36">
        <v>68.3</v>
      </c>
      <c r="CY1139" s="36">
        <v>66.501771742575372</v>
      </c>
      <c r="CZ1139" s="36">
        <v>65.693213304883542</v>
      </c>
      <c r="DA1139" s="36">
        <v>33.930640289355459</v>
      </c>
      <c r="DB1139" s="36">
        <f ca="1"/>
        <v>74.001641992615546</v>
      </c>
      <c r="DC1139" s="36">
        <f ca="1"/>
        <v>67.25086433769637</v>
      </c>
      <c r="DD1139" s="36">
        <v>63.66938717231298</v>
      </c>
      <c r="DE1139" s="36">
        <f ca="1"/>
        <v>71.542470723434505</v>
      </c>
      <c r="DF1139" s="36">
        <v>67.228542576540619</v>
      </c>
    </row>
    <row r="1140" spans="1:110" x14ac:dyDescent="0.25">
      <c r="A1140" s="45">
        <v>58.9</v>
      </c>
      <c r="B1140" s="47" t="b">
        <v>1</v>
      </c>
      <c r="U1140" s="36"/>
      <c r="V1140" s="36"/>
      <c r="W1140" s="9"/>
      <c r="X1140" s="8"/>
      <c r="Y1140" s="8"/>
      <c r="Z1140" s="8"/>
      <c r="AA1140" s="8"/>
      <c r="AB1140" s="8"/>
      <c r="AC1140" s="8"/>
      <c r="AD1140" s="8"/>
      <c r="AE1140" s="8"/>
      <c r="AG1140" s="36"/>
      <c r="AH1140" s="36"/>
      <c r="AI1140" s="9"/>
      <c r="AJ1140" s="8"/>
      <c r="AK1140" s="8"/>
      <c r="AL1140" s="8"/>
      <c r="AM1140" s="8"/>
      <c r="AN1140" s="8"/>
      <c r="AO1140" s="8"/>
      <c r="AP1140" s="8"/>
      <c r="AQ1140" s="8"/>
      <c r="AS1140" s="36"/>
      <c r="AT1140" s="36"/>
      <c r="AU1140" s="9"/>
      <c r="AV1140" s="8"/>
      <c r="AW1140" s="8"/>
      <c r="AX1140" s="8"/>
      <c r="AY1140" s="8"/>
      <c r="AZ1140" s="8"/>
      <c r="BA1140" s="8"/>
      <c r="BB1140" s="8"/>
      <c r="BC1140" s="8"/>
      <c r="CW1140" s="8">
        <v>0.38780737704918034</v>
      </c>
      <c r="CX1140" s="36">
        <v>68.3</v>
      </c>
      <c r="CY1140" s="36">
        <v>66.510264133682611</v>
      </c>
      <c r="CZ1140" s="36">
        <v>65.701828455997187</v>
      </c>
      <c r="DA1140" s="36">
        <v>33.969248729672458</v>
      </c>
      <c r="DB1140" s="36">
        <f ca="1"/>
        <v>74.01113199088303</v>
      </c>
      <c r="DC1140" s="36">
        <f ca="1"/>
        <v>67.258507280168544</v>
      </c>
      <c r="DD1140" s="36">
        <v>63.681470048939126</v>
      </c>
      <c r="DE1140" s="36">
        <f ca="1"/>
        <v>71.549191002574915</v>
      </c>
      <c r="DF1140" s="36">
        <v>67.238482227039412</v>
      </c>
    </row>
    <row r="1141" spans="1:110" x14ac:dyDescent="0.25">
      <c r="A1141" s="45">
        <v>58.6</v>
      </c>
      <c r="B1141" s="47" t="b">
        <v>1</v>
      </c>
      <c r="U1141" s="36"/>
      <c r="V1141" s="36"/>
      <c r="W1141" s="9"/>
      <c r="X1141" s="8"/>
      <c r="Y1141" s="8"/>
      <c r="Z1141" s="8"/>
      <c r="AA1141" s="8"/>
      <c r="AB1141" s="8"/>
      <c r="AC1141" s="8"/>
      <c r="AD1141" s="8"/>
      <c r="AE1141" s="8"/>
      <c r="AG1141" s="36"/>
      <c r="AH1141" s="36"/>
      <c r="AI1141" s="9"/>
      <c r="AJ1141" s="8"/>
      <c r="AK1141" s="8"/>
      <c r="AL1141" s="8"/>
      <c r="AM1141" s="8"/>
      <c r="AN1141" s="8"/>
      <c r="AO1141" s="8"/>
      <c r="AP1141" s="8"/>
      <c r="AQ1141" s="8"/>
      <c r="AS1141" s="36"/>
      <c r="AT1141" s="36"/>
      <c r="AU1141" s="9"/>
      <c r="AV1141" s="8"/>
      <c r="AW1141" s="8"/>
      <c r="AX1141" s="8"/>
      <c r="AY1141" s="8"/>
      <c r="AZ1141" s="8"/>
      <c r="BA1141" s="8"/>
      <c r="BB1141" s="8"/>
      <c r="BC1141" s="8"/>
      <c r="CW1141" s="8">
        <v>0.38814890710382516</v>
      </c>
      <c r="CX1141" s="36">
        <v>68.3</v>
      </c>
      <c r="CY1141" s="36">
        <v>66.51875436684837</v>
      </c>
      <c r="CZ1141" s="36">
        <v>65.710442547354745</v>
      </c>
      <c r="DA1141" s="36">
        <v>34.007878714879148</v>
      </c>
      <c r="DB1141" s="36">
        <f ca="1"/>
        <v>74.020617711905928</v>
      </c>
      <c r="DC1141" s="36">
        <f ca="1"/>
        <v>67.266148861395209</v>
      </c>
      <c r="DD1141" s="36">
        <v>63.693547606226332</v>
      </c>
      <c r="DE1141" s="36">
        <f ca="1"/>
        <v>71.555908725018668</v>
      </c>
      <c r="DF1141" s="36">
        <v>67.248418510761894</v>
      </c>
    </row>
    <row r="1142" spans="1:110" x14ac:dyDescent="0.25">
      <c r="A1142" s="45">
        <v>74.599999999999994</v>
      </c>
      <c r="B1142" s="47" t="b">
        <v>1</v>
      </c>
      <c r="U1142" s="36"/>
      <c r="V1142" s="36"/>
      <c r="W1142" s="9"/>
      <c r="X1142" s="8"/>
      <c r="Y1142" s="8"/>
      <c r="Z1142" s="8"/>
      <c r="AA1142" s="8"/>
      <c r="AB1142" s="8"/>
      <c r="AC1142" s="8"/>
      <c r="AD1142" s="8"/>
      <c r="AE1142" s="8"/>
      <c r="AG1142" s="36"/>
      <c r="AH1142" s="36"/>
      <c r="AI1142" s="9"/>
      <c r="AJ1142" s="8"/>
      <c r="AK1142" s="8"/>
      <c r="AL1142" s="8"/>
      <c r="AM1142" s="8"/>
      <c r="AN1142" s="8"/>
      <c r="AO1142" s="8"/>
      <c r="AP1142" s="8"/>
      <c r="AQ1142" s="8"/>
      <c r="AS1142" s="36"/>
      <c r="AT1142" s="36"/>
      <c r="AU1142" s="9"/>
      <c r="AV1142" s="8"/>
      <c r="AW1142" s="8"/>
      <c r="AX1142" s="8"/>
      <c r="AY1142" s="8"/>
      <c r="AZ1142" s="8"/>
      <c r="BA1142" s="8"/>
      <c r="BB1142" s="8"/>
      <c r="BC1142" s="8"/>
      <c r="CW1142" s="8">
        <v>0.38849043715846993</v>
      </c>
      <c r="CX1142" s="36">
        <v>68.3</v>
      </c>
      <c r="CY1142" s="36">
        <v>66.527242449913004</v>
      </c>
      <c r="CZ1142" s="36">
        <v>65.719055586199488</v>
      </c>
      <c r="DA1142" s="36">
        <v>34.046530269034591</v>
      </c>
      <c r="DB1142" s="36">
        <f ca="1"/>
        <v>74.030099166095951</v>
      </c>
      <c r="DC1142" s="36">
        <f ca="1"/>
        <v>67.273789088007717</v>
      </c>
      <c r="DD1142" s="36">
        <v>63.705619851193752</v>
      </c>
      <c r="DE1142" s="36">
        <f ca="1"/>
        <v>71.562623896910438</v>
      </c>
      <c r="DF1142" s="36">
        <v>67.258351435335072</v>
      </c>
    </row>
    <row r="1143" spans="1:110" x14ac:dyDescent="0.25">
      <c r="A1143" s="45">
        <v>74.5</v>
      </c>
      <c r="B1143" s="47" t="b">
        <v>1</v>
      </c>
      <c r="U1143" s="36"/>
      <c r="V1143" s="36"/>
      <c r="W1143" s="9"/>
      <c r="X1143" s="8"/>
      <c r="Y1143" s="8"/>
      <c r="Z1143" s="8"/>
      <c r="AA1143" s="8"/>
      <c r="AB1143" s="8"/>
      <c r="AC1143" s="8"/>
      <c r="AD1143" s="8"/>
      <c r="AE1143" s="8"/>
      <c r="AG1143" s="36"/>
      <c r="AH1143" s="36"/>
      <c r="AI1143" s="9"/>
      <c r="AJ1143" s="8"/>
      <c r="AK1143" s="8"/>
      <c r="AL1143" s="8"/>
      <c r="AM1143" s="8"/>
      <c r="AN1143" s="8"/>
      <c r="AO1143" s="8"/>
      <c r="AP1143" s="8"/>
      <c r="AQ1143" s="8"/>
      <c r="AS1143" s="36"/>
      <c r="AT1143" s="36"/>
      <c r="AU1143" s="9"/>
      <c r="AV1143" s="8"/>
      <c r="AW1143" s="8"/>
      <c r="AX1143" s="8"/>
      <c r="AY1143" s="8"/>
      <c r="AZ1143" s="8"/>
      <c r="BA1143" s="8"/>
      <c r="BB1143" s="8"/>
      <c r="BC1143" s="8"/>
      <c r="CW1143" s="8">
        <v>0.38883196721311475</v>
      </c>
      <c r="CX1143" s="36">
        <v>68.3</v>
      </c>
      <c r="CY1143" s="36">
        <v>66.535728390704023</v>
      </c>
      <c r="CZ1143" s="36">
        <v>65.727667579765765</v>
      </c>
      <c r="DA1143" s="36">
        <v>34.085203416238187</v>
      </c>
      <c r="DB1143" s="36">
        <f ca="1"/>
        <v>74.03957636384331</v>
      </c>
      <c r="DC1143" s="36">
        <f ca="1"/>
        <v>67.281427966628186</v>
      </c>
      <c r="DD1143" s="36">
        <v>63.717686790845107</v>
      </c>
      <c r="DE1143" s="36">
        <f ca="1"/>
        <v>71.569336524382763</v>
      </c>
      <c r="DF1143" s="36">
        <v>67.268281008371545</v>
      </c>
    </row>
    <row r="1144" spans="1:110" x14ac:dyDescent="0.25">
      <c r="A1144" s="45">
        <v>74.3</v>
      </c>
      <c r="B1144" s="47" t="b">
        <v>1</v>
      </c>
      <c r="U1144" s="36"/>
      <c r="V1144" s="36"/>
      <c r="W1144" s="9"/>
      <c r="X1144" s="8"/>
      <c r="Y1144" s="8"/>
      <c r="Z1144" s="8"/>
      <c r="AA1144" s="8"/>
      <c r="AB1144" s="8"/>
      <c r="AC1144" s="8"/>
      <c r="AD1144" s="8"/>
      <c r="AE1144" s="8"/>
      <c r="AG1144" s="36"/>
      <c r="AH1144" s="36"/>
      <c r="AI1144" s="9"/>
      <c r="AJ1144" s="8"/>
      <c r="AK1144" s="8"/>
      <c r="AL1144" s="8"/>
      <c r="AM1144" s="8"/>
      <c r="AN1144" s="8"/>
      <c r="AO1144" s="8"/>
      <c r="AP1144" s="8"/>
      <c r="AQ1144" s="8"/>
      <c r="AS1144" s="36"/>
      <c r="AT1144" s="36"/>
      <c r="AU1144" s="9"/>
      <c r="AV1144" s="8"/>
      <c r="AW1144" s="8"/>
      <c r="AX1144" s="8"/>
      <c r="AY1144" s="8"/>
      <c r="AZ1144" s="8"/>
      <c r="BA1144" s="8"/>
      <c r="BB1144" s="8"/>
      <c r="BC1144" s="8"/>
      <c r="CW1144" s="8">
        <v>0.38917349726775957</v>
      </c>
      <c r="CX1144" s="36">
        <v>68.3</v>
      </c>
      <c r="CY1144" s="36">
        <v>66.544212197036231</v>
      </c>
      <c r="CZ1144" s="36">
        <v>65.736278535279283</v>
      </c>
      <c r="DA1144" s="36">
        <v>34.123898180629716</v>
      </c>
      <c r="DB1144" s="36">
        <f ca="1"/>
        <v>74.049049315516811</v>
      </c>
      <c r="DC1144" s="36">
        <f ca="1"/>
        <v>67.289065503869466</v>
      </c>
      <c r="DD1144" s="36">
        <v>63.729748432168726</v>
      </c>
      <c r="DE1144" s="36">
        <f ca="1"/>
        <v>71.576046613556144</v>
      </c>
      <c r="DF1144" s="36">
        <v>67.278207237469374</v>
      </c>
    </row>
    <row r="1145" spans="1:110" x14ac:dyDescent="0.25">
      <c r="A1145" s="45">
        <v>74.099999999999994</v>
      </c>
      <c r="B1145" s="47" t="b">
        <v>1</v>
      </c>
      <c r="U1145" s="36"/>
      <c r="V1145" s="36"/>
      <c r="W1145" s="9"/>
      <c r="X1145" s="8"/>
      <c r="Y1145" s="8"/>
      <c r="Z1145" s="8"/>
      <c r="AA1145" s="8"/>
      <c r="AB1145" s="8"/>
      <c r="AC1145" s="8"/>
      <c r="AD1145" s="8"/>
      <c r="AE1145" s="8"/>
      <c r="AG1145" s="36"/>
      <c r="AH1145" s="36"/>
      <c r="AI1145" s="9"/>
      <c r="AJ1145" s="8"/>
      <c r="AK1145" s="8"/>
      <c r="AL1145" s="8"/>
      <c r="AM1145" s="8"/>
      <c r="AN1145" s="8"/>
      <c r="AO1145" s="8"/>
      <c r="AP1145" s="8"/>
      <c r="AQ1145" s="8"/>
      <c r="AS1145" s="36"/>
      <c r="AT1145" s="36"/>
      <c r="AU1145" s="9"/>
      <c r="AV1145" s="8"/>
      <c r="AW1145" s="8"/>
      <c r="AX1145" s="8"/>
      <c r="AY1145" s="8"/>
      <c r="AZ1145" s="8"/>
      <c r="BA1145" s="8"/>
      <c r="BB1145" s="8"/>
      <c r="BC1145" s="8"/>
      <c r="CW1145" s="8">
        <v>0.38951502732240439</v>
      </c>
      <c r="CX1145" s="36">
        <v>68.3</v>
      </c>
      <c r="CY1145" s="36">
        <v>66.552693876711743</v>
      </c>
      <c r="CZ1145" s="36">
        <v>65.744888459956968</v>
      </c>
      <c r="DA1145" s="36">
        <v>34.162614586389466</v>
      </c>
      <c r="DB1145" s="36">
        <f ca="1"/>
        <v>74.058518031464033</v>
      </c>
      <c r="DC1145" s="36">
        <f ca="1"/>
        <v>67.296701706335242</v>
      </c>
      <c r="DD1145" s="36">
        <v>63.741804782137642</v>
      </c>
      <c r="DE1145" s="36">
        <f ca="1"/>
        <v>71.582754170539062</v>
      </c>
      <c r="DF1145" s="36">
        <v>67.288130130212281</v>
      </c>
    </row>
    <row r="1146" spans="1:110" x14ac:dyDescent="0.25">
      <c r="A1146" s="45">
        <v>73.900000000000006</v>
      </c>
      <c r="B1146" s="47" t="b">
        <v>1</v>
      </c>
      <c r="U1146" s="36"/>
      <c r="V1146" s="36"/>
      <c r="W1146" s="9"/>
      <c r="X1146" s="8"/>
      <c r="Y1146" s="8"/>
      <c r="Z1146" s="8"/>
      <c r="AA1146" s="8"/>
      <c r="AB1146" s="8"/>
      <c r="AC1146" s="8"/>
      <c r="AD1146" s="8"/>
      <c r="AE1146" s="8"/>
      <c r="AG1146" s="36"/>
      <c r="AH1146" s="36"/>
      <c r="AI1146" s="9"/>
      <c r="AJ1146" s="8"/>
      <c r="AK1146" s="8"/>
      <c r="AL1146" s="8"/>
      <c r="AM1146" s="8"/>
      <c r="AN1146" s="8"/>
      <c r="AO1146" s="8"/>
      <c r="AP1146" s="8"/>
      <c r="AQ1146" s="8"/>
      <c r="AS1146" s="36"/>
      <c r="AT1146" s="36"/>
      <c r="AU1146" s="9"/>
      <c r="AV1146" s="8"/>
      <c r="AW1146" s="8"/>
      <c r="AX1146" s="8"/>
      <c r="AY1146" s="8"/>
      <c r="AZ1146" s="8"/>
      <c r="BA1146" s="8"/>
      <c r="BB1146" s="8"/>
      <c r="BC1146" s="8"/>
      <c r="CW1146" s="8">
        <v>0.38985655737704916</v>
      </c>
      <c r="CX1146" s="36">
        <v>68.3</v>
      </c>
      <c r="CY1146" s="36">
        <v>66.561173437520097</v>
      </c>
      <c r="CZ1146" s="36">
        <v>65.75349736100722</v>
      </c>
      <c r="DA1146" s="36">
        <v>34.201352657738347</v>
      </c>
      <c r="DB1146" s="36">
        <f ca="1"/>
        <v>74.067982522011249</v>
      </c>
      <c r="DC1146" s="36">
        <f ca="1"/>
        <v>67.30433658062006</v>
      </c>
      <c r="DD1146" s="36">
        <v>63.753855847709573</v>
      </c>
      <c r="DE1146" s="36">
        <f ca="1"/>
        <v>71.589459201427971</v>
      </c>
      <c r="DF1146" s="36">
        <v>67.298049694169649</v>
      </c>
    </row>
    <row r="1147" spans="1:110" x14ac:dyDescent="0.25">
      <c r="A1147" s="45">
        <v>73.599999999999994</v>
      </c>
      <c r="B1147" s="47" t="b">
        <v>1</v>
      </c>
      <c r="U1147" s="36"/>
      <c r="V1147" s="36"/>
      <c r="W1147" s="9"/>
      <c r="X1147" s="8"/>
      <c r="Y1147" s="8"/>
      <c r="Z1147" s="8"/>
      <c r="AA1147" s="8"/>
      <c r="AB1147" s="8"/>
      <c r="AC1147" s="8"/>
      <c r="AD1147" s="8"/>
      <c r="AE1147" s="8"/>
      <c r="AG1147" s="36"/>
      <c r="AH1147" s="36"/>
      <c r="AI1147" s="9"/>
      <c r="AJ1147" s="8"/>
      <c r="AK1147" s="8"/>
      <c r="AL1147" s="8"/>
      <c r="AM1147" s="8"/>
      <c r="AN1147" s="8"/>
      <c r="AO1147" s="8"/>
      <c r="AP1147" s="8"/>
      <c r="AQ1147" s="8"/>
      <c r="AS1147" s="36"/>
      <c r="AT1147" s="36"/>
      <c r="AU1147" s="9"/>
      <c r="AV1147" s="8"/>
      <c r="AW1147" s="8"/>
      <c r="AX1147" s="8"/>
      <c r="AY1147" s="8"/>
      <c r="AZ1147" s="8"/>
      <c r="BA1147" s="8"/>
      <c r="BB1147" s="8"/>
      <c r="BC1147" s="8"/>
      <c r="CW1147" s="8">
        <v>0.39019808743169399</v>
      </c>
      <c r="CX1147" s="36">
        <v>68.3</v>
      </c>
      <c r="CY1147" s="36">
        <v>66.56965088723824</v>
      </c>
      <c r="CZ1147" s="36">
        <v>65.762105245629769</v>
      </c>
      <c r="DA1147" s="36">
        <v>34.240112418937947</v>
      </c>
      <c r="DB1147" s="36">
        <f ca="1"/>
        <v>74.077442797463675</v>
      </c>
      <c r="DC1147" s="36">
        <f ca="1"/>
        <v>67.311970133309359</v>
      </c>
      <c r="DD1147" s="36">
        <v>63.765901635827035</v>
      </c>
      <c r="DE1147" s="36">
        <f ca="1"/>
        <v>71.596161712307421</v>
      </c>
      <c r="DF1147" s="36">
        <v>67.307965936896579</v>
      </c>
    </row>
    <row r="1148" spans="1:110" x14ac:dyDescent="0.25">
      <c r="A1148" s="45">
        <v>73.400000000000006</v>
      </c>
      <c r="B1148" s="47" t="b">
        <v>1</v>
      </c>
      <c r="U1148" s="36"/>
      <c r="V1148" s="36"/>
      <c r="W1148" s="9"/>
      <c r="X1148" s="8"/>
      <c r="Y1148" s="8"/>
      <c r="Z1148" s="8"/>
      <c r="AA1148" s="8"/>
      <c r="AB1148" s="8"/>
      <c r="AC1148" s="8"/>
      <c r="AD1148" s="8"/>
      <c r="AE1148" s="8"/>
      <c r="AG1148" s="36"/>
      <c r="AH1148" s="36"/>
      <c r="AI1148" s="9"/>
      <c r="AJ1148" s="8"/>
      <c r="AK1148" s="8"/>
      <c r="AL1148" s="8"/>
      <c r="AM1148" s="8"/>
      <c r="AN1148" s="8"/>
      <c r="AO1148" s="8"/>
      <c r="AP1148" s="8"/>
      <c r="AQ1148" s="8"/>
      <c r="AS1148" s="36"/>
      <c r="AT1148" s="36"/>
      <c r="AU1148" s="9"/>
      <c r="AV1148" s="8"/>
      <c r="AW1148" s="8"/>
      <c r="AX1148" s="8"/>
      <c r="AY1148" s="8"/>
      <c r="AZ1148" s="8"/>
      <c r="BA1148" s="8"/>
      <c r="BB1148" s="8"/>
      <c r="BC1148" s="8"/>
      <c r="CW1148" s="8">
        <v>0.39053961748633881</v>
      </c>
      <c r="CX1148" s="36">
        <v>68.3</v>
      </c>
      <c r="CY1148" s="36">
        <v>66.578126233630655</v>
      </c>
      <c r="CZ1148" s="36">
        <v>65.770712121015706</v>
      </c>
      <c r="DA1148" s="36">
        <v>34.278893894290626</v>
      </c>
      <c r="DB1148" s="36">
        <f ca="1"/>
        <v>74.08689886810545</v>
      </c>
      <c r="DC1148" s="36">
        <f ca="1"/>
        <v>67.319602370979538</v>
      </c>
      <c r="DD1148" s="36">
        <v>63.777942153417314</v>
      </c>
      <c r="DE1148" s="36">
        <f ca="1"/>
        <v>71.602861709250064</v>
      </c>
      <c r="DF1148" s="36">
        <v>67.317878865933935</v>
      </c>
    </row>
    <row r="1149" spans="1:110" x14ac:dyDescent="0.25">
      <c r="A1149" s="45">
        <v>73.2</v>
      </c>
      <c r="B1149" s="47" t="b">
        <v>1</v>
      </c>
      <c r="U1149" s="36"/>
      <c r="V1149" s="36"/>
      <c r="W1149" s="9"/>
      <c r="X1149" s="8"/>
      <c r="Y1149" s="8"/>
      <c r="Z1149" s="8"/>
      <c r="AA1149" s="8"/>
      <c r="AB1149" s="8"/>
      <c r="AC1149" s="8"/>
      <c r="AD1149" s="8"/>
      <c r="AE1149" s="8"/>
      <c r="AG1149" s="36"/>
      <c r="AH1149" s="36"/>
      <c r="AI1149" s="9"/>
      <c r="AJ1149" s="8"/>
      <c r="AK1149" s="8"/>
      <c r="AL1149" s="8"/>
      <c r="AM1149" s="8"/>
      <c r="AN1149" s="8"/>
      <c r="AO1149" s="8"/>
      <c r="AP1149" s="8"/>
      <c r="AQ1149" s="8"/>
      <c r="AS1149" s="36"/>
      <c r="AT1149" s="36"/>
      <c r="AU1149" s="9"/>
      <c r="AV1149" s="8"/>
      <c r="AW1149" s="8"/>
      <c r="AX1149" s="8"/>
      <c r="AY1149" s="8"/>
      <c r="AZ1149" s="8"/>
      <c r="BA1149" s="8"/>
      <c r="BB1149" s="8"/>
      <c r="BC1149" s="8"/>
      <c r="CW1149" s="8">
        <v>0.39088114754098363</v>
      </c>
      <c r="CX1149" s="36">
        <v>68.400000000000006</v>
      </c>
      <c r="CY1149" s="36">
        <v>66.586599484449351</v>
      </c>
      <c r="CZ1149" s="36">
        <v>65.779317994347764</v>
      </c>
      <c r="DA1149" s="36">
        <v>34.317697108139591</v>
      </c>
      <c r="DB1149" s="36">
        <f ca="1"/>
        <v>74.096350744199754</v>
      </c>
      <c r="DC1149" s="36">
        <f ca="1"/>
        <v>67.327233300197989</v>
      </c>
      <c r="DD1149" s="36">
        <v>63.789977407392598</v>
      </c>
      <c r="DE1149" s="36">
        <f ca="1"/>
        <v>71.609559198316745</v>
      </c>
      <c r="DF1149" s="36">
        <v>67.327788488808409</v>
      </c>
    </row>
    <row r="1150" spans="1:110" x14ac:dyDescent="0.25">
      <c r="A1150" s="45">
        <v>73</v>
      </c>
      <c r="B1150" s="47" t="b">
        <v>1</v>
      </c>
      <c r="U1150" s="36"/>
      <c r="V1150" s="36"/>
      <c r="W1150" s="9"/>
      <c r="X1150" s="8"/>
      <c r="Y1150" s="8"/>
      <c r="Z1150" s="8"/>
      <c r="AA1150" s="8"/>
      <c r="AB1150" s="8"/>
      <c r="AC1150" s="8"/>
      <c r="AD1150" s="8"/>
      <c r="AE1150" s="8"/>
      <c r="AG1150" s="36"/>
      <c r="AH1150" s="36"/>
      <c r="AI1150" s="9"/>
      <c r="AJ1150" s="8"/>
      <c r="AK1150" s="8"/>
      <c r="AL1150" s="8"/>
      <c r="AM1150" s="8"/>
      <c r="AN1150" s="8"/>
      <c r="AO1150" s="8"/>
      <c r="AP1150" s="8"/>
      <c r="AQ1150" s="8"/>
      <c r="AS1150" s="36"/>
      <c r="AT1150" s="36"/>
      <c r="AU1150" s="9"/>
      <c r="AV1150" s="8"/>
      <c r="AW1150" s="8"/>
      <c r="AX1150" s="8"/>
      <c r="AY1150" s="8"/>
      <c r="AZ1150" s="8"/>
      <c r="BA1150" s="8"/>
      <c r="BB1150" s="8"/>
      <c r="BC1150" s="8"/>
      <c r="CW1150" s="8">
        <v>0.3912226775956284</v>
      </c>
      <c r="CX1150" s="36">
        <v>68.400000000000006</v>
      </c>
      <c r="CY1150" s="36">
        <v>66.595070647433985</v>
      </c>
      <c r="CZ1150" s="36">
        <v>65.787922872800223</v>
      </c>
      <c r="DA1150" s="36">
        <v>34.35652208486902</v>
      </c>
      <c r="DB1150" s="36">
        <f ca="1"/>
        <v>74.105798435988859</v>
      </c>
      <c r="DC1150" s="36">
        <f ca="1"/>
        <v>67.334862927523162</v>
      </c>
      <c r="DD1150" s="36">
        <v>63.802007404649949</v>
      </c>
      <c r="DE1150" s="36">
        <f ca="1"/>
        <v>71.616254185556457</v>
      </c>
      <c r="DF1150" s="36">
        <v>67.33769481303257</v>
      </c>
    </row>
    <row r="1151" spans="1:110" x14ac:dyDescent="0.25">
      <c r="A1151" s="45">
        <v>72.8</v>
      </c>
      <c r="B1151" s="47" t="b">
        <v>1</v>
      </c>
      <c r="U1151" s="36"/>
      <c r="V1151" s="36"/>
      <c r="W1151" s="9"/>
      <c r="X1151" s="8"/>
      <c r="Y1151" s="8"/>
      <c r="Z1151" s="8"/>
      <c r="AA1151" s="8"/>
      <c r="AB1151" s="8"/>
      <c r="AC1151" s="8"/>
      <c r="AD1151" s="8"/>
      <c r="AE1151" s="8"/>
      <c r="AG1151" s="36"/>
      <c r="AH1151" s="36"/>
      <c r="AI1151" s="9"/>
      <c r="AJ1151" s="8"/>
      <c r="AK1151" s="8"/>
      <c r="AL1151" s="8"/>
      <c r="AM1151" s="8"/>
      <c r="AN1151" s="8"/>
      <c r="AO1151" s="8"/>
      <c r="AP1151" s="8"/>
      <c r="AQ1151" s="8"/>
      <c r="AS1151" s="36"/>
      <c r="AT1151" s="36"/>
      <c r="AU1151" s="9"/>
      <c r="AV1151" s="8"/>
      <c r="AW1151" s="8"/>
      <c r="AX1151" s="8"/>
      <c r="AY1151" s="8"/>
      <c r="AZ1151" s="8"/>
      <c r="BA1151" s="8"/>
      <c r="BB1151" s="8"/>
      <c r="BC1151" s="8"/>
      <c r="CW1151" s="8">
        <v>0.39156420765027322</v>
      </c>
      <c r="CX1151" s="36">
        <v>68.400000000000006</v>
      </c>
      <c r="CY1151" s="36">
        <v>66.60353973031188</v>
      </c>
      <c r="CZ1151" s="36">
        <v>65.796526763538807</v>
      </c>
      <c r="DA1151" s="36">
        <v>34.395368848904155</v>
      </c>
      <c r="DB1151" s="36">
        <f ca="1"/>
        <v>74.11524195369428</v>
      </c>
      <c r="DC1151" s="36">
        <f ca="1"/>
        <v>67.342491259504598</v>
      </c>
      <c r="DD1151" s="36">
        <v>63.814032152071398</v>
      </c>
      <c r="DE1151" s="36">
        <f ca="1"/>
        <v>71.622946677006453</v>
      </c>
      <c r="DF1151" s="36">
        <v>67.347597846104946</v>
      </c>
    </row>
    <row r="1152" spans="1:110" x14ac:dyDescent="0.25">
      <c r="A1152" s="45">
        <v>72.5</v>
      </c>
      <c r="B1152" s="47" t="b">
        <v>1</v>
      </c>
      <c r="U1152" s="36"/>
      <c r="V1152" s="36"/>
      <c r="W1152" s="9"/>
      <c r="X1152" s="8"/>
      <c r="Y1152" s="8"/>
      <c r="Z1152" s="8"/>
      <c r="AA1152" s="8"/>
      <c r="AB1152" s="8"/>
      <c r="AC1152" s="8"/>
      <c r="AD1152" s="8"/>
      <c r="AE1152" s="8"/>
      <c r="AG1152" s="36"/>
      <c r="AH1152" s="36"/>
      <c r="AI1152" s="9"/>
      <c r="AJ1152" s="8"/>
      <c r="AK1152" s="8"/>
      <c r="AL1152" s="8"/>
      <c r="AM1152" s="8"/>
      <c r="AN1152" s="8"/>
      <c r="AO1152" s="8"/>
      <c r="AP1152" s="8"/>
      <c r="AQ1152" s="8"/>
      <c r="AS1152" s="36"/>
      <c r="AT1152" s="36"/>
      <c r="AU1152" s="9"/>
      <c r="AV1152" s="8"/>
      <c r="AW1152" s="8"/>
      <c r="AX1152" s="8"/>
      <c r="AY1152" s="8"/>
      <c r="AZ1152" s="8"/>
      <c r="BA1152" s="8"/>
      <c r="BB1152" s="8"/>
      <c r="BC1152" s="8"/>
      <c r="CW1152" s="8">
        <v>0.39190573770491804</v>
      </c>
      <c r="CX1152" s="36">
        <v>68.400000000000006</v>
      </c>
      <c r="CY1152" s="36">
        <v>66.612006740798066</v>
      </c>
      <c r="CZ1152" s="36">
        <v>65.805129673721112</v>
      </c>
      <c r="DA1152" s="36">
        <v>34.43423742471137</v>
      </c>
      <c r="DB1152" s="36">
        <f ca="1"/>
        <v>74.124681307516767</v>
      </c>
      <c r="DC1152" s="36">
        <f ca="1"/>
        <v>67.350118302682958</v>
      </c>
      <c r="DD1152" s="36">
        <v>63.826051656523966</v>
      </c>
      <c r="DE1152" s="36">
        <f ca="1"/>
        <v>71.629636678692336</v>
      </c>
      <c r="DF1152" s="36">
        <v>67.357497595509997</v>
      </c>
    </row>
    <row r="1153" spans="1:110" x14ac:dyDescent="0.25">
      <c r="A1153" s="45">
        <v>72.2</v>
      </c>
      <c r="B1153" s="47" t="b">
        <v>1</v>
      </c>
      <c r="U1153" s="36"/>
      <c r="V1153" s="36"/>
      <c r="W1153" s="9"/>
      <c r="X1153" s="8"/>
      <c r="Y1153" s="8"/>
      <c r="Z1153" s="8"/>
      <c r="AA1153" s="8"/>
      <c r="AB1153" s="8"/>
      <c r="AC1153" s="8"/>
      <c r="AD1153" s="8"/>
      <c r="AE1153" s="8"/>
      <c r="AG1153" s="36"/>
      <c r="AH1153" s="36"/>
      <c r="AI1153" s="9"/>
      <c r="AJ1153" s="8"/>
      <c r="AK1153" s="8"/>
      <c r="AL1153" s="8"/>
      <c r="AM1153" s="8"/>
      <c r="AN1153" s="8"/>
      <c r="AO1153" s="8"/>
      <c r="AP1153" s="8"/>
      <c r="AQ1153" s="8"/>
      <c r="AS1153" s="36"/>
      <c r="AT1153" s="36"/>
      <c r="AU1153" s="9"/>
      <c r="AV1153" s="8"/>
      <c r="AW1153" s="8"/>
      <c r="AX1153" s="8"/>
      <c r="AY1153" s="8"/>
      <c r="AZ1153" s="8"/>
      <c r="BA1153" s="8"/>
      <c r="BB1153" s="8"/>
      <c r="BC1153" s="8"/>
      <c r="CW1153" s="8">
        <v>0.39224726775956287</v>
      </c>
      <c r="CX1153" s="36">
        <v>68.400000000000006</v>
      </c>
      <c r="CY1153" s="36">
        <v>66.620471686595394</v>
      </c>
      <c r="CZ1153" s="36">
        <v>65.813731610496191</v>
      </c>
      <c r="DA1153" s="36">
        <v>34.473127836798284</v>
      </c>
      <c r="DB1153" s="36">
        <f ca="1"/>
        <v>74.134116507636449</v>
      </c>
      <c r="DC1153" s="36">
        <f ca="1"/>
        <v>67.35774406359009</v>
      </c>
      <c r="DD1153" s="36">
        <v>63.838065924859706</v>
      </c>
      <c r="DE1153" s="36">
        <f ca="1"/>
        <v>71.636324196627982</v>
      </c>
      <c r="DF1153" s="36">
        <v>67.367394068718284</v>
      </c>
    </row>
    <row r="1154" spans="1:110" x14ac:dyDescent="0.25">
      <c r="A1154" s="45">
        <v>71.900000000000006</v>
      </c>
      <c r="B1154" s="47" t="b">
        <v>1</v>
      </c>
      <c r="U1154" s="36"/>
      <c r="V1154" s="36"/>
      <c r="W1154" s="9"/>
      <c r="X1154" s="8"/>
      <c r="Y1154" s="8"/>
      <c r="Z1154" s="8"/>
      <c r="AA1154" s="8"/>
      <c r="AB1154" s="8"/>
      <c r="AC1154" s="8"/>
      <c r="AD1154" s="8"/>
      <c r="AE1154" s="8"/>
      <c r="AG1154" s="36"/>
      <c r="AH1154" s="36"/>
      <c r="AI1154" s="9"/>
      <c r="AJ1154" s="8"/>
      <c r="AK1154" s="8"/>
      <c r="AL1154" s="8"/>
      <c r="AM1154" s="8"/>
      <c r="AN1154" s="8"/>
      <c r="AO1154" s="8"/>
      <c r="AP1154" s="8"/>
      <c r="AQ1154" s="8"/>
      <c r="AS1154" s="36"/>
      <c r="AT1154" s="36"/>
      <c r="AU1154" s="9"/>
      <c r="AV1154" s="8"/>
      <c r="AW1154" s="8"/>
      <c r="AX1154" s="8"/>
      <c r="AY1154" s="8"/>
      <c r="AZ1154" s="8"/>
      <c r="BA1154" s="8"/>
      <c r="BB1154" s="8"/>
      <c r="BC1154" s="8"/>
      <c r="CW1154" s="8">
        <v>0.39258879781420764</v>
      </c>
      <c r="CX1154" s="36">
        <v>68.400000000000006</v>
      </c>
      <c r="CY1154" s="36">
        <v>66.628934575394538</v>
      </c>
      <c r="CZ1154" s="36">
        <v>65.822332581005014</v>
      </c>
      <c r="DA1154" s="36">
        <v>34.512040109713823</v>
      </c>
      <c r="DB1154" s="36">
        <f ca="1"/>
        <v>74.143547564212923</v>
      </c>
      <c r="DC1154" s="36">
        <f ca="1"/>
        <v>67.365368548749075</v>
      </c>
      <c r="DD1154" s="36">
        <v>63.85007496391578</v>
      </c>
      <c r="DE1154" s="36">
        <f ca="1"/>
        <v>71.643009236815672</v>
      </c>
      <c r="DF1154" s="36">
        <v>67.377287273186397</v>
      </c>
    </row>
    <row r="1155" spans="1:110" x14ac:dyDescent="0.25">
      <c r="A1155" s="45">
        <v>71.599999999999994</v>
      </c>
      <c r="B1155" s="47" t="b">
        <v>1</v>
      </c>
      <c r="U1155" s="36"/>
      <c r="V1155" s="36"/>
      <c r="W1155" s="9"/>
      <c r="X1155" s="8"/>
      <c r="Y1155" s="8"/>
      <c r="Z1155" s="8"/>
      <c r="AA1155" s="8"/>
      <c r="AB1155" s="8"/>
      <c r="AC1155" s="8"/>
      <c r="AD1155" s="8"/>
      <c r="AE1155" s="8"/>
      <c r="AG1155" s="36"/>
      <c r="AH1155" s="36"/>
      <c r="AI1155" s="9"/>
      <c r="AJ1155" s="8"/>
      <c r="AK1155" s="8"/>
      <c r="AL1155" s="8"/>
      <c r="AM1155" s="8"/>
      <c r="AN1155" s="8"/>
      <c r="AO1155" s="8"/>
      <c r="AP1155" s="8"/>
      <c r="AQ1155" s="8"/>
      <c r="AS1155" s="36"/>
      <c r="AT1155" s="36"/>
      <c r="AU1155" s="9"/>
      <c r="AV1155" s="8"/>
      <c r="AW1155" s="8"/>
      <c r="AX1155" s="8"/>
      <c r="AY1155" s="8"/>
      <c r="AZ1155" s="8"/>
      <c r="BA1155" s="8"/>
      <c r="BB1155" s="8"/>
      <c r="BC1155" s="8"/>
      <c r="CW1155" s="8">
        <v>0.39293032786885246</v>
      </c>
      <c r="CX1155" s="36">
        <v>68.400000000000006</v>
      </c>
      <c r="CY1155" s="36">
        <v>66.637395414874078</v>
      </c>
      <c r="CZ1155" s="36">
        <v>65.830932592380293</v>
      </c>
      <c r="DA1155" s="36">
        <v>34.550974268048364</v>
      </c>
      <c r="DB1155" s="36">
        <f ca="1"/>
        <v>74.152974487385251</v>
      </c>
      <c r="DC1155" s="36">
        <f ca="1"/>
        <v>67.372991764674268</v>
      </c>
      <c r="DD1155" s="36">
        <v>63.862078780514466</v>
      </c>
      <c r="DE1155" s="36">
        <f ca="1"/>
        <v>71.64969180524615</v>
      </c>
      <c r="DF1155" s="36">
        <v>67.387177216357088</v>
      </c>
    </row>
    <row r="1156" spans="1:110" x14ac:dyDescent="0.25">
      <c r="A1156" s="45">
        <v>71.3</v>
      </c>
      <c r="B1156" s="47" t="b">
        <v>1</v>
      </c>
      <c r="U1156" s="36"/>
      <c r="V1156" s="36"/>
      <c r="W1156" s="9"/>
      <c r="X1156" s="8"/>
      <c r="Y1156" s="8"/>
      <c r="Z1156" s="8"/>
      <c r="AA1156" s="8"/>
      <c r="AB1156" s="8"/>
      <c r="AC1156" s="8"/>
      <c r="AD1156" s="8"/>
      <c r="AE1156" s="8"/>
      <c r="AG1156" s="36"/>
      <c r="AH1156" s="36"/>
      <c r="AI1156" s="9"/>
      <c r="AJ1156" s="8"/>
      <c r="AK1156" s="8"/>
      <c r="AL1156" s="8"/>
      <c r="AM1156" s="8"/>
      <c r="AN1156" s="8"/>
      <c r="AO1156" s="8"/>
      <c r="AP1156" s="8"/>
      <c r="AQ1156" s="8"/>
      <c r="AS1156" s="36"/>
      <c r="AT1156" s="36"/>
      <c r="AU1156" s="9"/>
      <c r="AV1156" s="8"/>
      <c r="AW1156" s="8"/>
      <c r="AX1156" s="8"/>
      <c r="AY1156" s="8"/>
      <c r="AZ1156" s="8"/>
      <c r="BA1156" s="8"/>
      <c r="BB1156" s="8"/>
      <c r="BC1156" s="8"/>
      <c r="CW1156" s="8">
        <v>0.39327185792349728</v>
      </c>
      <c r="CX1156" s="36">
        <v>68.400000000000006</v>
      </c>
      <c r="CY1156" s="36">
        <v>66.645854212700527</v>
      </c>
      <c r="CZ1156" s="36">
        <v>65.839531651746455</v>
      </c>
      <c r="DA1156" s="36">
        <v>34.58993033643376</v>
      </c>
      <c r="DB1156" s="36">
        <f ca="1"/>
        <v>74.162397287272128</v>
      </c>
      <c r="DC1156" s="36">
        <f ca="1"/>
        <v>67.380613717871327</v>
      </c>
      <c r="DD1156" s="36">
        <v>63.874077381463223</v>
      </c>
      <c r="DE1156" s="36">
        <f ca="1"/>
        <v>71.656371907898588</v>
      </c>
      <c r="DF1156" s="36">
        <v>67.397063905659351</v>
      </c>
    </row>
    <row r="1157" spans="1:110" x14ac:dyDescent="0.25">
      <c r="A1157" s="45">
        <v>71</v>
      </c>
      <c r="B1157" s="47" t="b">
        <v>1</v>
      </c>
      <c r="U1157" s="36"/>
      <c r="V1157" s="36"/>
      <c r="W1157" s="9"/>
      <c r="X1157" s="8"/>
      <c r="Y1157" s="8"/>
      <c r="Z1157" s="8"/>
      <c r="AA1157" s="8"/>
      <c r="AB1157" s="8"/>
      <c r="AC1157" s="8"/>
      <c r="AD1157" s="8"/>
      <c r="AE1157" s="8"/>
      <c r="AG1157" s="36"/>
      <c r="AH1157" s="36"/>
      <c r="AI1157" s="9"/>
      <c r="AJ1157" s="8"/>
      <c r="AK1157" s="8"/>
      <c r="AL1157" s="8"/>
      <c r="AM1157" s="8"/>
      <c r="AN1157" s="8"/>
      <c r="AO1157" s="8"/>
      <c r="AP1157" s="8"/>
      <c r="AQ1157" s="8"/>
      <c r="AS1157" s="36"/>
      <c r="AT1157" s="36"/>
      <c r="AU1157" s="9"/>
      <c r="AV1157" s="8"/>
      <c r="AW1157" s="8"/>
      <c r="AX1157" s="8"/>
      <c r="AY1157" s="8"/>
      <c r="AZ1157" s="8"/>
      <c r="BA1157" s="8"/>
      <c r="BB1157" s="8"/>
      <c r="BC1157" s="8"/>
      <c r="CW1157" s="8">
        <v>0.3936133879781421</v>
      </c>
      <c r="CX1157" s="36">
        <v>68.400000000000006</v>
      </c>
      <c r="CY1157" s="36">
        <v>66.65431097652845</v>
      </c>
      <c r="CZ1157" s="36">
        <v>65.848129766220069</v>
      </c>
      <c r="DA1157" s="36">
        <v>34.6289083395435</v>
      </c>
      <c r="DB1157" s="36">
        <f ca="1"/>
        <v>74.171815973971931</v>
      </c>
      <c r="DC1157" s="36">
        <f ca="1"/>
        <v>67.388234414837285</v>
      </c>
      <c r="DD1157" s="36">
        <v>63.886070773554756</v>
      </c>
      <c r="DE1157" s="36">
        <f ca="1"/>
        <v>71.663049550740695</v>
      </c>
      <c r="DF1157" s="36">
        <v>67.406947348508353</v>
      </c>
    </row>
    <row r="1158" spans="1:110" x14ac:dyDescent="0.25">
      <c r="A1158" s="45">
        <v>75.8</v>
      </c>
      <c r="B1158" s="47" t="b">
        <v>1</v>
      </c>
      <c r="U1158" s="36"/>
      <c r="V1158" s="36"/>
      <c r="W1158" s="9"/>
      <c r="X1158" s="8"/>
      <c r="Y1158" s="8"/>
      <c r="Z1158" s="8"/>
      <c r="AA1158" s="8"/>
      <c r="AB1158" s="8"/>
      <c r="AC1158" s="8"/>
      <c r="AD1158" s="8"/>
      <c r="AE1158" s="8"/>
      <c r="AG1158" s="36"/>
      <c r="AH1158" s="36"/>
      <c r="AI1158" s="9"/>
      <c r="AJ1158" s="8"/>
      <c r="AK1158" s="8"/>
      <c r="AL1158" s="8"/>
      <c r="AM1158" s="8"/>
      <c r="AN1158" s="8"/>
      <c r="AO1158" s="8"/>
      <c r="AP1158" s="8"/>
      <c r="AQ1158" s="8"/>
      <c r="AS1158" s="36"/>
      <c r="AT1158" s="36"/>
      <c r="AU1158" s="9"/>
      <c r="AV1158" s="8"/>
      <c r="AW1158" s="8"/>
      <c r="AX1158" s="8"/>
      <c r="AY1158" s="8"/>
      <c r="AZ1158" s="8"/>
      <c r="BA1158" s="8"/>
      <c r="BB1158" s="8"/>
      <c r="BC1158" s="8"/>
      <c r="CW1158" s="8">
        <v>0.39395491803278687</v>
      </c>
      <c r="CX1158" s="36">
        <v>68.400000000000006</v>
      </c>
      <c r="CY1158" s="36">
        <v>66.662765714000429</v>
      </c>
      <c r="CZ1158" s="36">
        <v>65.856726942909376</v>
      </c>
      <c r="DA1158" s="36">
        <v>34.667908302092776</v>
      </c>
      <c r="DB1158" s="36">
        <f ca="1"/>
        <v>74.181230557562813</v>
      </c>
      <c r="DC1158" s="36">
        <f ca="1"/>
        <v>67.395853862060591</v>
      </c>
      <c r="DD1158" s="36">
        <v>63.898058963566996</v>
      </c>
      <c r="DE1158" s="36">
        <f ca="1"/>
        <v>71.66972473972875</v>
      </c>
      <c r="DF1158" s="36">
        <v>67.416827552305591</v>
      </c>
    </row>
    <row r="1159" spans="1:110" x14ac:dyDescent="0.25">
      <c r="A1159" s="45">
        <v>75.599999999999994</v>
      </c>
      <c r="B1159" s="47" t="b">
        <v>1</v>
      </c>
      <c r="U1159" s="36"/>
      <c r="V1159" s="36"/>
      <c r="W1159" s="9"/>
      <c r="X1159" s="8"/>
      <c r="Y1159" s="8"/>
      <c r="Z1159" s="8"/>
      <c r="AA1159" s="8"/>
      <c r="AB1159" s="8"/>
      <c r="AC1159" s="8"/>
      <c r="AD1159" s="8"/>
      <c r="AE1159" s="8"/>
      <c r="AG1159" s="36"/>
      <c r="AH1159" s="36"/>
      <c r="AI1159" s="9"/>
      <c r="AJ1159" s="8"/>
      <c r="AK1159" s="8"/>
      <c r="AL1159" s="8"/>
      <c r="AM1159" s="8"/>
      <c r="AN1159" s="8"/>
      <c r="AO1159" s="8"/>
      <c r="AP1159" s="8"/>
      <c r="AQ1159" s="8"/>
      <c r="AS1159" s="36"/>
      <c r="AT1159" s="36"/>
      <c r="AU1159" s="9"/>
      <c r="AV1159" s="8"/>
      <c r="AW1159" s="8"/>
      <c r="AX1159" s="8"/>
      <c r="AY1159" s="8"/>
      <c r="AZ1159" s="8"/>
      <c r="BA1159" s="8"/>
      <c r="BB1159" s="8"/>
      <c r="BC1159" s="8"/>
      <c r="CW1159" s="8">
        <v>0.39429644808743169</v>
      </c>
      <c r="CX1159" s="36">
        <v>68.5</v>
      </c>
      <c r="CY1159" s="36">
        <v>66.67121843274721</v>
      </c>
      <c r="CZ1159" s="36">
        <v>65.865323188914758</v>
      </c>
      <c r="DA1159" s="36">
        <v>34.706930248838582</v>
      </c>
      <c r="DB1159" s="36">
        <f ca="1"/>
        <v>74.190641048102734</v>
      </c>
      <c r="DC1159" s="36">
        <f ca="1"/>
        <v>67.403472066021095</v>
      </c>
      <c r="DD1159" s="36">
        <v>63.910041958263228</v>
      </c>
      <c r="DE1159" s="36">
        <f ca="1"/>
        <v>71.676397480807637</v>
      </c>
      <c r="DF1159" s="36">
        <v>67.426704524438918</v>
      </c>
    </row>
    <row r="1160" spans="1:110" x14ac:dyDescent="0.25">
      <c r="A1160" s="45">
        <v>75.5</v>
      </c>
      <c r="B1160" s="47" t="b">
        <v>1</v>
      </c>
      <c r="U1160" s="36"/>
      <c r="V1160" s="36"/>
      <c r="W1160" s="9"/>
      <c r="X1160" s="8"/>
      <c r="Y1160" s="8"/>
      <c r="Z1160" s="8"/>
      <c r="AA1160" s="8"/>
      <c r="AB1160" s="8"/>
      <c r="AC1160" s="8"/>
      <c r="AD1160" s="8"/>
      <c r="AE1160" s="8"/>
      <c r="AG1160" s="36"/>
      <c r="AH1160" s="36"/>
      <c r="AI1160" s="9"/>
      <c r="AJ1160" s="8"/>
      <c r="AK1160" s="8"/>
      <c r="AL1160" s="8"/>
      <c r="AM1160" s="8"/>
      <c r="AN1160" s="8"/>
      <c r="AO1160" s="8"/>
      <c r="AP1160" s="8"/>
      <c r="AQ1160" s="8"/>
      <c r="AS1160" s="36"/>
      <c r="AT1160" s="36"/>
      <c r="AU1160" s="9"/>
      <c r="AV1160" s="8"/>
      <c r="AW1160" s="8"/>
      <c r="AX1160" s="8"/>
      <c r="AY1160" s="8"/>
      <c r="AZ1160" s="8"/>
      <c r="BA1160" s="8"/>
      <c r="BB1160" s="8"/>
      <c r="BC1160" s="8"/>
      <c r="CW1160" s="8">
        <v>0.39463797814207652</v>
      </c>
      <c r="CX1160" s="36">
        <v>68.5</v>
      </c>
      <c r="CY1160" s="36">
        <v>66.679669140387702</v>
      </c>
      <c r="CZ1160" s="36">
        <v>65.873918511328512</v>
      </c>
      <c r="DA1160" s="36">
        <v>34.745974204579767</v>
      </c>
      <c r="DB1160" s="36">
        <f ca="1"/>
        <v>74.200047455629601</v>
      </c>
      <c r="DC1160" s="36">
        <f ca="1"/>
        <v>67.411089033190223</v>
      </c>
      <c r="DD1160" s="36">
        <v>63.922019764392076</v>
      </c>
      <c r="DE1160" s="36">
        <f ca="1"/>
        <v>71.6830677799109</v>
      </c>
      <c r="DF1160" s="36">
        <v>67.436578272282588</v>
      </c>
    </row>
    <row r="1161" spans="1:110" x14ac:dyDescent="0.25">
      <c r="A1161" s="45">
        <v>75</v>
      </c>
      <c r="B1161" s="47" t="b">
        <v>1</v>
      </c>
      <c r="U1161" s="36"/>
      <c r="V1161" s="36"/>
      <c r="W1161" s="9"/>
      <c r="X1161" s="8"/>
      <c r="Y1161" s="8"/>
      <c r="Z1161" s="8"/>
      <c r="AA1161" s="8"/>
      <c r="AB1161" s="8"/>
      <c r="AC1161" s="8"/>
      <c r="AD1161" s="8"/>
      <c r="AE1161" s="8"/>
      <c r="AG1161" s="36"/>
      <c r="AH1161" s="36"/>
      <c r="AI1161" s="9"/>
      <c r="AJ1161" s="8"/>
      <c r="AK1161" s="8"/>
      <c r="AL1161" s="8"/>
      <c r="AM1161" s="8"/>
      <c r="AN1161" s="8"/>
      <c r="AO1161" s="8"/>
      <c r="AP1161" s="8"/>
      <c r="AQ1161" s="8"/>
      <c r="AS1161" s="36"/>
      <c r="AT1161" s="36"/>
      <c r="AU1161" s="9"/>
      <c r="AV1161" s="8"/>
      <c r="AW1161" s="8"/>
      <c r="AX1161" s="8"/>
      <c r="AY1161" s="8"/>
      <c r="AZ1161" s="8"/>
      <c r="BA1161" s="8"/>
      <c r="BB1161" s="8"/>
      <c r="BC1161" s="8"/>
      <c r="CW1161" s="8">
        <v>0.39497950819672129</v>
      </c>
      <c r="CX1161" s="36">
        <v>68.5</v>
      </c>
      <c r="CY1161" s="36">
        <v>66.688117844529017</v>
      </c>
      <c r="CZ1161" s="36">
        <v>65.882512917235104</v>
      </c>
      <c r="DA1161" s="36">
        <v>34.785040194157176</v>
      </c>
      <c r="DB1161" s="36">
        <f ca="1"/>
        <v>74.209449790161287</v>
      </c>
      <c r="DC1161" s="36">
        <f ca="1"/>
        <v>67.418704770030857</v>
      </c>
      <c r="DD1161" s="36">
        <v>63.933992388687557</v>
      </c>
      <c r="DE1161" s="36">
        <f ca="1"/>
        <v>71.689735642960741</v>
      </c>
      <c r="DF1161" s="36">
        <v>67.446448803197285</v>
      </c>
    </row>
    <row r="1162" spans="1:110" x14ac:dyDescent="0.25">
      <c r="A1162" s="45">
        <v>74.8</v>
      </c>
      <c r="B1162" s="47" t="b">
        <v>1</v>
      </c>
      <c r="U1162" s="36"/>
      <c r="V1162" s="36"/>
      <c r="W1162" s="9"/>
      <c r="X1162" s="8"/>
      <c r="Y1162" s="8"/>
      <c r="Z1162" s="8"/>
      <c r="AA1162" s="8"/>
      <c r="AB1162" s="8"/>
      <c r="AC1162" s="8"/>
      <c r="AD1162" s="8"/>
      <c r="AE1162" s="8"/>
      <c r="AG1162" s="36"/>
      <c r="AH1162" s="36"/>
      <c r="AI1162" s="9"/>
      <c r="AJ1162" s="8"/>
      <c r="AK1162" s="8"/>
      <c r="AL1162" s="8"/>
      <c r="AM1162" s="8"/>
      <c r="AN1162" s="8"/>
      <c r="AO1162" s="8"/>
      <c r="AP1162" s="8"/>
      <c r="AQ1162" s="8"/>
      <c r="AS1162" s="36"/>
      <c r="AT1162" s="36"/>
      <c r="AU1162" s="9"/>
      <c r="AV1162" s="8"/>
      <c r="AW1162" s="8"/>
      <c r="AX1162" s="8"/>
      <c r="AY1162" s="8"/>
      <c r="AZ1162" s="8"/>
      <c r="BA1162" s="8"/>
      <c r="BB1162" s="8"/>
      <c r="BC1162" s="8"/>
      <c r="CW1162" s="8">
        <v>0.39532103825136611</v>
      </c>
      <c r="CX1162" s="36">
        <v>68.5</v>
      </c>
      <c r="CY1162" s="36">
        <v>66.696564552766574</v>
      </c>
      <c r="CZ1162" s="36">
        <v>65.8911064137111</v>
      </c>
      <c r="DA1162" s="36">
        <v>34.82412824245376</v>
      </c>
      <c r="DB1162" s="36">
        <f ca="1"/>
        <v>74.218848061695766</v>
      </c>
      <c r="DC1162" s="36">
        <f ca="1"/>
        <v>67.42631928299754</v>
      </c>
      <c r="DD1162" s="36">
        <v>63.945959837869154</v>
      </c>
      <c r="DE1162" s="36">
        <f ca="1"/>
        <v>71.696401075868152</v>
      </c>
      <c r="DF1162" s="36">
        <v>67.456316124530218</v>
      </c>
    </row>
    <row r="1163" spans="1:110" x14ac:dyDescent="0.25">
      <c r="A1163" s="45">
        <v>74.5</v>
      </c>
      <c r="B1163" s="47" t="b">
        <v>1</v>
      </c>
      <c r="U1163" s="36"/>
      <c r="V1163" s="36"/>
      <c r="W1163" s="9"/>
      <c r="X1163" s="8"/>
      <c r="Y1163" s="8"/>
      <c r="Z1163" s="8"/>
      <c r="AA1163" s="8"/>
      <c r="AB1163" s="8"/>
      <c r="AC1163" s="8"/>
      <c r="AD1163" s="8"/>
      <c r="AE1163" s="8"/>
      <c r="AG1163" s="36"/>
      <c r="AH1163" s="36"/>
      <c r="AI1163" s="9"/>
      <c r="AJ1163" s="8"/>
      <c r="AK1163" s="8"/>
      <c r="AL1163" s="8"/>
      <c r="AM1163" s="8"/>
      <c r="AN1163" s="8"/>
      <c r="AO1163" s="8"/>
      <c r="AP1163" s="8"/>
      <c r="AQ1163" s="8"/>
      <c r="AS1163" s="36"/>
      <c r="AT1163" s="36"/>
      <c r="AU1163" s="9"/>
      <c r="AV1163" s="8"/>
      <c r="AW1163" s="8"/>
      <c r="AX1163" s="8"/>
      <c r="AY1163" s="8"/>
      <c r="AZ1163" s="8"/>
      <c r="BA1163" s="8"/>
      <c r="BB1163" s="8"/>
      <c r="BC1163" s="8"/>
      <c r="CW1163" s="8">
        <v>0.39566256830601093</v>
      </c>
      <c r="CX1163" s="36">
        <v>68.5</v>
      </c>
      <c r="CY1163" s="36">
        <v>66.705009272684137</v>
      </c>
      <c r="CZ1163" s="36">
        <v>65.899699007825106</v>
      </c>
      <c r="DA1163" s="36">
        <v>34.863238374394619</v>
      </c>
      <c r="DB1163" s="36">
        <f ca="1"/>
        <v>74.228242280211177</v>
      </c>
      <c r="DC1163" s="36">
        <f ca="1"/>
        <v>67.433932578536371</v>
      </c>
      <c r="DD1163" s="36">
        <v>63.957922118641832</v>
      </c>
      <c r="DE1163" s="36">
        <f ca="1"/>
        <v>71.703064084532869</v>
      </c>
      <c r="DF1163" s="36">
        <v>67.466180243615113</v>
      </c>
    </row>
    <row r="1164" spans="1:110" x14ac:dyDescent="0.25">
      <c r="A1164" s="45">
        <v>74.2</v>
      </c>
      <c r="B1164" s="47" t="b">
        <v>1</v>
      </c>
      <c r="U1164" s="36"/>
      <c r="V1164" s="36"/>
      <c r="W1164" s="9"/>
      <c r="X1164" s="8"/>
      <c r="Y1164" s="8"/>
      <c r="Z1164" s="8"/>
      <c r="AA1164" s="8"/>
      <c r="AB1164" s="8"/>
      <c r="AC1164" s="8"/>
      <c r="AD1164" s="8"/>
      <c r="AE1164" s="8"/>
      <c r="AG1164" s="36"/>
      <c r="AH1164" s="36"/>
      <c r="AI1164" s="9"/>
      <c r="AJ1164" s="8"/>
      <c r="AK1164" s="8"/>
      <c r="AL1164" s="8"/>
      <c r="AM1164" s="8"/>
      <c r="AN1164" s="8"/>
      <c r="AO1164" s="8"/>
      <c r="AP1164" s="8"/>
      <c r="AQ1164" s="8"/>
      <c r="AS1164" s="36"/>
      <c r="AT1164" s="36"/>
      <c r="AU1164" s="9"/>
      <c r="AV1164" s="8"/>
      <c r="AW1164" s="8"/>
      <c r="AX1164" s="8"/>
      <c r="AY1164" s="8"/>
      <c r="AZ1164" s="8"/>
      <c r="BA1164" s="8"/>
      <c r="BB1164" s="8"/>
      <c r="BC1164" s="8"/>
      <c r="CW1164" s="8">
        <v>0.39600409836065575</v>
      </c>
      <c r="CX1164" s="36">
        <v>68.5</v>
      </c>
      <c r="CY1164" s="36">
        <v>66.71345201185386</v>
      </c>
      <c r="CZ1164" s="36">
        <v>65.908290706638141</v>
      </c>
      <c r="DA1164" s="36">
        <v>34.902370614947152</v>
      </c>
      <c r="DB1164" s="36">
        <f ca="1"/>
        <v>74.237632455665874</v>
      </c>
      <c r="DC1164" s="36">
        <f ca="1"/>
        <v>67.441544663085168</v>
      </c>
      <c r="DD1164" s="36">
        <v>63.969879237696084</v>
      </c>
      <c r="DE1164" s="36">
        <f ca="1"/>
        <v>71.7097246748435</v>
      </c>
      <c r="DF1164" s="36">
        <v>67.476041167772365</v>
      </c>
    </row>
    <row r="1165" spans="1:110" x14ac:dyDescent="0.25">
      <c r="A1165" s="45">
        <v>74.099999999999994</v>
      </c>
      <c r="B1165" s="47" t="b">
        <v>1</v>
      </c>
      <c r="U1165" s="36"/>
      <c r="V1165" s="36"/>
      <c r="W1165" s="9"/>
      <c r="X1165" s="8"/>
      <c r="Y1165" s="8"/>
      <c r="Z1165" s="8"/>
      <c r="AA1165" s="8"/>
      <c r="AB1165" s="8"/>
      <c r="AC1165" s="8"/>
      <c r="AD1165" s="8"/>
      <c r="AE1165" s="8"/>
      <c r="AG1165" s="36"/>
      <c r="AH1165" s="36"/>
      <c r="AI1165" s="9"/>
      <c r="AJ1165" s="8"/>
      <c r="AK1165" s="8"/>
      <c r="AL1165" s="8"/>
      <c r="AM1165" s="8"/>
      <c r="AN1165" s="8"/>
      <c r="AO1165" s="8"/>
      <c r="AP1165" s="8"/>
      <c r="AQ1165" s="8"/>
      <c r="AS1165" s="36"/>
      <c r="AT1165" s="36"/>
      <c r="AU1165" s="9"/>
      <c r="AV1165" s="8"/>
      <c r="AW1165" s="8"/>
      <c r="AX1165" s="8"/>
      <c r="AY1165" s="8"/>
      <c r="AZ1165" s="8"/>
      <c r="BA1165" s="8"/>
      <c r="BB1165" s="8"/>
      <c r="BC1165" s="8"/>
      <c r="CW1165" s="8">
        <v>0.39634562841530052</v>
      </c>
      <c r="CX1165" s="36">
        <v>68.5</v>
      </c>
      <c r="CY1165" s="36">
        <v>66.721892777836331</v>
      </c>
      <c r="CZ1165" s="36">
        <v>65.916881517203336</v>
      </c>
      <c r="DA1165" s="36">
        <v>34.941524989121071</v>
      </c>
      <c r="DB1165" s="36">
        <f ca="1"/>
        <v>74.247018597998476</v>
      </c>
      <c r="DC1165" s="36">
        <f ca="1"/>
        <v>67.449155543073473</v>
      </c>
      <c r="DD1165" s="36">
        <v>63.98183120170799</v>
      </c>
      <c r="DE1165" s="36">
        <f ca="1"/>
        <v>71.716382852677455</v>
      </c>
      <c r="DF1165" s="36">
        <v>67.485898904308954</v>
      </c>
    </row>
    <row r="1166" spans="1:110" x14ac:dyDescent="0.25">
      <c r="A1166" s="45">
        <v>73.5</v>
      </c>
      <c r="B1166" s="47" t="b">
        <v>1</v>
      </c>
      <c r="U1166" s="36"/>
      <c r="V1166" s="36"/>
      <c r="W1166" s="9"/>
      <c r="X1166" s="8"/>
      <c r="Y1166" s="8"/>
      <c r="Z1166" s="8"/>
      <c r="AA1166" s="8"/>
      <c r="AB1166" s="8"/>
      <c r="AC1166" s="8"/>
      <c r="AD1166" s="8"/>
      <c r="AE1166" s="8"/>
      <c r="AG1166" s="36"/>
      <c r="AH1166" s="36"/>
      <c r="AI1166" s="9"/>
      <c r="AJ1166" s="8"/>
      <c r="AK1166" s="8"/>
      <c r="AL1166" s="8"/>
      <c r="AM1166" s="8"/>
      <c r="AN1166" s="8"/>
      <c r="AO1166" s="8"/>
      <c r="AP1166" s="8"/>
      <c r="AQ1166" s="8"/>
      <c r="AS1166" s="36"/>
      <c r="AT1166" s="36"/>
      <c r="AU1166" s="9"/>
      <c r="AV1166" s="8"/>
      <c r="AW1166" s="8"/>
      <c r="AX1166" s="8"/>
      <c r="AY1166" s="8"/>
      <c r="AZ1166" s="8"/>
      <c r="BA1166" s="8"/>
      <c r="BB1166" s="8"/>
      <c r="BC1166" s="8"/>
      <c r="CW1166" s="8">
        <v>0.39668715846994534</v>
      </c>
      <c r="CX1166" s="36">
        <v>68.5</v>
      </c>
      <c r="CY1166" s="36">
        <v>66.730331578180653</v>
      </c>
      <c r="CZ1166" s="36">
        <v>65.925471446566249</v>
      </c>
      <c r="DA1166" s="36">
        <v>34.980701521968612</v>
      </c>
      <c r="DB1166" s="36">
        <f ca="1"/>
        <v>74.256400717128088</v>
      </c>
      <c r="DC1166" s="36">
        <f ca="1"/>
        <v>67.456765224922535</v>
      </c>
      <c r="DD1166" s="36">
        <v>63.993778017339253</v>
      </c>
      <c r="DE1166" s="36">
        <f ca="1"/>
        <v>71.723038623901132</v>
      </c>
      <c r="DF1166" s="36">
        <v>67.495753460518586</v>
      </c>
    </row>
    <row r="1167" spans="1:110" x14ac:dyDescent="0.25">
      <c r="A1167" s="45">
        <v>73.400000000000006</v>
      </c>
      <c r="B1167" s="47" t="b">
        <v>1</v>
      </c>
      <c r="U1167" s="36"/>
      <c r="V1167" s="36"/>
      <c r="W1167" s="9"/>
      <c r="X1167" s="8"/>
      <c r="Y1167" s="8"/>
      <c r="Z1167" s="8"/>
      <c r="AA1167" s="8"/>
      <c r="AB1167" s="8"/>
      <c r="AC1167" s="8"/>
      <c r="AD1167" s="8"/>
      <c r="AE1167" s="8"/>
      <c r="AG1167" s="36"/>
      <c r="AH1167" s="36"/>
      <c r="AI1167" s="9"/>
      <c r="AJ1167" s="8"/>
      <c r="AK1167" s="8"/>
      <c r="AL1167" s="8"/>
      <c r="AM1167" s="8"/>
      <c r="AN1167" s="8"/>
      <c r="AO1167" s="8"/>
      <c r="AP1167" s="8"/>
      <c r="AQ1167" s="8"/>
      <c r="AS1167" s="36"/>
      <c r="AT1167" s="36"/>
      <c r="AU1167" s="9"/>
      <c r="AV1167" s="8"/>
      <c r="AW1167" s="8"/>
      <c r="AX1167" s="8"/>
      <c r="AY1167" s="8"/>
      <c r="AZ1167" s="8"/>
      <c r="BA1167" s="8"/>
      <c r="BB1167" s="8"/>
      <c r="BC1167" s="8"/>
      <c r="CW1167" s="8">
        <v>0.39702868852459017</v>
      </c>
      <c r="CX1167" s="36">
        <v>68.5</v>
      </c>
      <c r="CY1167" s="36">
        <v>66.738768420424478</v>
      </c>
      <c r="CZ1167" s="36">
        <v>65.934060501764606</v>
      </c>
      <c r="DA1167" s="36">
        <v>35.019900238584512</v>
      </c>
      <c r="DB1167" s="36">
        <f ca="1"/>
        <v>74.265778822954204</v>
      </c>
      <c r="DC1167" s="36">
        <f ca="1"/>
        <v>67.464373715045454</v>
      </c>
      <c r="DD1167" s="36">
        <v>64.005719691237232</v>
      </c>
      <c r="DE1167" s="36">
        <f ca="1"/>
        <v>71.729691994369816</v>
      </c>
      <c r="DF1167" s="36">
        <v>67.505604843681766</v>
      </c>
    </row>
    <row r="1168" spans="1:110" x14ac:dyDescent="0.25">
      <c r="A1168" s="45">
        <v>72.900000000000006</v>
      </c>
      <c r="B1168" s="47" t="b">
        <v>1</v>
      </c>
      <c r="U1168" s="36"/>
      <c r="V1168" s="36"/>
      <c r="W1168" s="9"/>
      <c r="X1168" s="8"/>
      <c r="Y1168" s="8"/>
      <c r="Z1168" s="8"/>
      <c r="AA1168" s="8"/>
      <c r="AB1168" s="8"/>
      <c r="AC1168" s="8"/>
      <c r="AD1168" s="8"/>
      <c r="AE1168" s="8"/>
      <c r="AG1168" s="36"/>
      <c r="AH1168" s="36"/>
      <c r="AI1168" s="9"/>
      <c r="AJ1168" s="8"/>
      <c r="AK1168" s="8"/>
      <c r="AL1168" s="8"/>
      <c r="AM1168" s="8"/>
      <c r="AN1168" s="8"/>
      <c r="AO1168" s="8"/>
      <c r="AP1168" s="8"/>
      <c r="AQ1168" s="8"/>
      <c r="AS1168" s="36"/>
      <c r="AT1168" s="36"/>
      <c r="AU1168" s="9"/>
      <c r="AV1168" s="8"/>
      <c r="AW1168" s="8"/>
      <c r="AX1168" s="8"/>
      <c r="AY1168" s="8"/>
      <c r="AZ1168" s="8"/>
      <c r="BA1168" s="8"/>
      <c r="BB1168" s="8"/>
      <c r="BC1168" s="8"/>
      <c r="CW1168" s="8">
        <v>0.39737021857923499</v>
      </c>
      <c r="CX1168" s="36">
        <v>68.5</v>
      </c>
      <c r="CY1168" s="36">
        <v>66.747203312094058</v>
      </c>
      <c r="CZ1168" s="36">
        <v>65.942648689828644</v>
      </c>
      <c r="DA1168" s="36">
        <v>35.059121164106195</v>
      </c>
      <c r="DB1168" s="36">
        <f ca="1"/>
        <v>74.275152925356849</v>
      </c>
      <c r="DC1168" s="36">
        <f ca="1"/>
        <v>67.471981019847149</v>
      </c>
      <c r="DD1168" s="36">
        <v>64.017656230034987</v>
      </c>
      <c r="DE1168" s="36">
        <f ca="1"/>
        <v>71.736342969927833</v>
      </c>
      <c r="DF1168" s="36">
        <v>67.515453061065728</v>
      </c>
    </row>
    <row r="1169" spans="1:110" x14ac:dyDescent="0.25">
      <c r="A1169" s="45">
        <v>72.900000000000006</v>
      </c>
      <c r="B1169" s="47" t="b">
        <v>1</v>
      </c>
      <c r="U1169" s="36"/>
      <c r="V1169" s="36"/>
      <c r="W1169" s="9"/>
      <c r="X1169" s="8"/>
      <c r="Y1169" s="8"/>
      <c r="Z1169" s="8"/>
      <c r="AA1169" s="8"/>
      <c r="AB1169" s="8"/>
      <c r="AC1169" s="8"/>
      <c r="AD1169" s="8"/>
      <c r="AE1169" s="8"/>
      <c r="AG1169" s="36"/>
      <c r="AH1169" s="36"/>
      <c r="AI1169" s="9"/>
      <c r="AJ1169" s="8"/>
      <c r="AK1169" s="8"/>
      <c r="AL1169" s="8"/>
      <c r="AM1169" s="8"/>
      <c r="AN1169" s="8"/>
      <c r="AO1169" s="8"/>
      <c r="AP1169" s="8"/>
      <c r="AQ1169" s="8"/>
      <c r="AS1169" s="36"/>
      <c r="AT1169" s="36"/>
      <c r="AU1169" s="9"/>
      <c r="AV1169" s="8"/>
      <c r="AW1169" s="8"/>
      <c r="AX1169" s="8"/>
      <c r="AY1169" s="8"/>
      <c r="AZ1169" s="8"/>
      <c r="BA1169" s="8"/>
      <c r="BB1169" s="8"/>
      <c r="BC1169" s="8"/>
      <c r="CW1169" s="8">
        <v>0.39771174863387976</v>
      </c>
      <c r="CX1169" s="36">
        <v>68.5</v>
      </c>
      <c r="CY1169" s="36">
        <v>66.755636260704335</v>
      </c>
      <c r="CZ1169" s="36">
        <v>65.951236017781099</v>
      </c>
      <c r="DA1169" s="36">
        <v>35.098364323713831</v>
      </c>
      <c r="DB1169" s="36">
        <f ca="1"/>
        <v>74.284523034196724</v>
      </c>
      <c r="DC1169" s="36">
        <f ca="1"/>
        <v>67.479587145724437</v>
      </c>
      <c r="DD1169" s="36">
        <v>64.029587640351338</v>
      </c>
      <c r="DE1169" s="36">
        <f ca="1"/>
        <v>71.742991556408541</v>
      </c>
      <c r="DF1169" s="36">
        <v>67.525298119924599</v>
      </c>
    </row>
    <row r="1170" spans="1:110" x14ac:dyDescent="0.25">
      <c r="A1170" s="45">
        <v>72.5</v>
      </c>
      <c r="B1170" s="47" t="b">
        <v>1</v>
      </c>
      <c r="U1170" s="36"/>
      <c r="V1170" s="36"/>
      <c r="W1170" s="9"/>
      <c r="X1170" s="8"/>
      <c r="Y1170" s="8"/>
      <c r="Z1170" s="8"/>
      <c r="AA1170" s="8"/>
      <c r="AB1170" s="8"/>
      <c r="AC1170" s="8"/>
      <c r="AD1170" s="8"/>
      <c r="AE1170" s="8"/>
      <c r="AG1170" s="36"/>
      <c r="AH1170" s="36"/>
      <c r="AI1170" s="9"/>
      <c r="AJ1170" s="8"/>
      <c r="AK1170" s="8"/>
      <c r="AL1170" s="8"/>
      <c r="AM1170" s="8"/>
      <c r="AN1170" s="8"/>
      <c r="AO1170" s="8"/>
      <c r="AP1170" s="8"/>
      <c r="AQ1170" s="8"/>
      <c r="AS1170" s="36"/>
      <c r="AT1170" s="36"/>
      <c r="AU1170" s="9"/>
      <c r="AV1170" s="8"/>
      <c r="AW1170" s="8"/>
      <c r="AX1170" s="8"/>
      <c r="AY1170" s="8"/>
      <c r="AZ1170" s="8"/>
      <c r="BA1170" s="8"/>
      <c r="BB1170" s="8"/>
      <c r="BC1170" s="8"/>
      <c r="CW1170" s="8">
        <v>0.39805327868852458</v>
      </c>
      <c r="CX1170" s="36">
        <v>68.5</v>
      </c>
      <c r="CY1170" s="36">
        <v>66.764067273758954</v>
      </c>
      <c r="CZ1170" s="36">
        <v>65.95982249263713</v>
      </c>
      <c r="DA1170" s="36">
        <v>35.137629742630452</v>
      </c>
      <c r="DB1170" s="36">
        <f ca="1"/>
        <v>74.293889159315171</v>
      </c>
      <c r="DC1170" s="36">
        <f ca="1"/>
        <v>67.487192099066064</v>
      </c>
      <c r="DD1170" s="36">
        <v>64.04151392879092</v>
      </c>
      <c r="DE1170" s="36">
        <f ca="1"/>
        <v>71.749637759634396</v>
      </c>
      <c r="DF1170" s="36">
        <v>67.535140027499423</v>
      </c>
    </row>
    <row r="1171" spans="1:110" x14ac:dyDescent="0.25">
      <c r="A1171" s="45">
        <v>72.5</v>
      </c>
      <c r="B1171" s="47" t="b">
        <v>1</v>
      </c>
      <c r="U1171" s="36"/>
      <c r="V1171" s="36"/>
      <c r="W1171" s="9"/>
      <c r="X1171" s="8"/>
      <c r="Y1171" s="8"/>
      <c r="Z1171" s="8"/>
      <c r="AA1171" s="8"/>
      <c r="AB1171" s="8"/>
      <c r="AC1171" s="8"/>
      <c r="AD1171" s="8"/>
      <c r="AE1171" s="8"/>
      <c r="AG1171" s="36"/>
      <c r="AH1171" s="36"/>
      <c r="AI1171" s="9"/>
      <c r="AJ1171" s="8"/>
      <c r="AK1171" s="8"/>
      <c r="AL1171" s="8"/>
      <c r="AM1171" s="8"/>
      <c r="AN1171" s="8"/>
      <c r="AO1171" s="8"/>
      <c r="AP1171" s="8"/>
      <c r="AQ1171" s="8"/>
      <c r="AS1171" s="36"/>
      <c r="AT1171" s="36"/>
      <c r="AU1171" s="9"/>
      <c r="AV1171" s="8"/>
      <c r="AW1171" s="8"/>
      <c r="AX1171" s="8"/>
      <c r="AY1171" s="8"/>
      <c r="AZ1171" s="8"/>
      <c r="BA1171" s="8"/>
      <c r="BB1171" s="8"/>
      <c r="BC1171" s="8"/>
      <c r="CW1171" s="8">
        <v>0.3983948087431694</v>
      </c>
      <c r="CX1171" s="36">
        <v>68.599999999999994</v>
      </c>
      <c r="CY1171" s="36">
        <v>66.772496358750288</v>
      </c>
      <c r="CZ1171" s="36">
        <v>65.968408121404408</v>
      </c>
      <c r="DA1171" s="36">
        <v>35.17691744612199</v>
      </c>
      <c r="DB1171" s="36">
        <f ca="1"/>
        <v>74.303251310534321</v>
      </c>
      <c r="DC1171" s="36">
        <f ca="1"/>
        <v>67.494795886252774</v>
      </c>
      <c r="DD1171" s="36">
        <v>64.05343510194416</v>
      </c>
      <c r="DE1171" s="36">
        <f ca="1"/>
        <v>71.756281585416943</v>
      </c>
      <c r="DF1171" s="36">
        <v>67.544978791018153</v>
      </c>
    </row>
    <row r="1172" spans="1:110" x14ac:dyDescent="0.25">
      <c r="A1172" s="45">
        <v>72.3</v>
      </c>
      <c r="B1172" s="47" t="b">
        <v>1</v>
      </c>
      <c r="U1172" s="36"/>
      <c r="V1172" s="36"/>
      <c r="W1172" s="9"/>
      <c r="X1172" s="8"/>
      <c r="Y1172" s="8"/>
      <c r="Z1172" s="8"/>
      <c r="AA1172" s="8"/>
      <c r="AB1172" s="8"/>
      <c r="AC1172" s="8"/>
      <c r="AD1172" s="8"/>
      <c r="AE1172" s="8"/>
      <c r="AG1172" s="36"/>
      <c r="AH1172" s="36"/>
      <c r="AI1172" s="9"/>
      <c r="AJ1172" s="8"/>
      <c r="AK1172" s="8"/>
      <c r="AL1172" s="8"/>
      <c r="AM1172" s="8"/>
      <c r="AN1172" s="8"/>
      <c r="AO1172" s="8"/>
      <c r="AP1172" s="8"/>
      <c r="AQ1172" s="8"/>
      <c r="AS1172" s="36"/>
      <c r="AT1172" s="36"/>
      <c r="AU1172" s="9"/>
      <c r="AV1172" s="8"/>
      <c r="AW1172" s="8"/>
      <c r="AX1172" s="8"/>
      <c r="AY1172" s="8"/>
      <c r="AZ1172" s="8"/>
      <c r="BA1172" s="8"/>
      <c r="BB1172" s="8"/>
      <c r="BC1172" s="8"/>
      <c r="CW1172" s="8">
        <v>0.39873633879781423</v>
      </c>
      <c r="CX1172" s="36">
        <v>68.599999999999994</v>
      </c>
      <c r="CY1172" s="36">
        <v>66.780923523159586</v>
      </c>
      <c r="CZ1172" s="36">
        <v>65.976992911083144</v>
      </c>
      <c r="DA1172" s="36">
        <v>35.21622745949746</v>
      </c>
      <c r="DB1172" s="36">
        <f ca="1"/>
        <v>74.312609497657135</v>
      </c>
      <c r="DC1172" s="36">
        <f ca="1"/>
        <v>67.502398513657297</v>
      </c>
      <c r="DD1172" s="36">
        <v>64.065351166387416</v>
      </c>
      <c r="DE1172" s="36">
        <f ca="1"/>
        <v>71.76292303955691</v>
      </c>
      <c r="DF1172" s="36">
        <v>67.554814417695781</v>
      </c>
    </row>
    <row r="1173" spans="1:110" x14ac:dyDescent="0.25">
      <c r="A1173" s="45">
        <v>71.7</v>
      </c>
      <c r="B1173" s="47" t="b">
        <v>1</v>
      </c>
      <c r="U1173" s="36"/>
      <c r="V1173" s="36"/>
      <c r="W1173" s="9"/>
      <c r="X1173" s="8"/>
      <c r="Y1173" s="8"/>
      <c r="Z1173" s="8"/>
      <c r="AA1173" s="8"/>
      <c r="AB1173" s="8"/>
      <c r="AC1173" s="8"/>
      <c r="AD1173" s="8"/>
      <c r="AE1173" s="8"/>
      <c r="AG1173" s="36"/>
      <c r="AH1173" s="36"/>
      <c r="AI1173" s="9"/>
      <c r="AJ1173" s="8"/>
      <c r="AK1173" s="8"/>
      <c r="AL1173" s="8"/>
      <c r="AM1173" s="8"/>
      <c r="AN1173" s="8"/>
      <c r="AO1173" s="8"/>
      <c r="AP1173" s="8"/>
      <c r="AQ1173" s="8"/>
      <c r="AS1173" s="36"/>
      <c r="AT1173" s="36"/>
      <c r="AU1173" s="9"/>
      <c r="AV1173" s="8"/>
      <c r="AW1173" s="8"/>
      <c r="AX1173" s="8"/>
      <c r="AY1173" s="8"/>
      <c r="AZ1173" s="8"/>
      <c r="BA1173" s="8"/>
      <c r="BB1173" s="8"/>
      <c r="BC1173" s="8"/>
      <c r="CW1173" s="8">
        <v>0.39907786885245899</v>
      </c>
      <c r="CX1173" s="36">
        <v>68.599999999999994</v>
      </c>
      <c r="CY1173" s="36">
        <v>66.789348774456954</v>
      </c>
      <c r="CZ1173" s="36">
        <v>65.985576868666342</v>
      </c>
      <c r="DA1173" s="36">
        <v>35.255559808108998</v>
      </c>
      <c r="DB1173" s="36">
        <f ca="1"/>
        <v>74.321963730467502</v>
      </c>
      <c r="DC1173" s="36">
        <f ca="1"/>
        <v>67.509999987644434</v>
      </c>
      <c r="DD1173" s="36">
        <v>64.077262128682889</v>
      </c>
      <c r="DE1173" s="36">
        <f ca="1"/>
        <v>71.769562127844253</v>
      </c>
      <c r="DF1173" s="36">
        <v>67.56464691473434</v>
      </c>
    </row>
    <row r="1174" spans="1:110" x14ac:dyDescent="0.25">
      <c r="A1174" s="45">
        <v>82.7</v>
      </c>
      <c r="B1174" s="47" t="b">
        <v>1</v>
      </c>
      <c r="U1174" s="36"/>
      <c r="V1174" s="36"/>
      <c r="W1174" s="9"/>
      <c r="X1174" s="8"/>
      <c r="Y1174" s="8"/>
      <c r="Z1174" s="8"/>
      <c r="AA1174" s="8"/>
      <c r="AB1174" s="8"/>
      <c r="AC1174" s="8"/>
      <c r="AD1174" s="8"/>
      <c r="AE1174" s="8"/>
      <c r="AG1174" s="36"/>
      <c r="AH1174" s="36"/>
      <c r="AI1174" s="9"/>
      <c r="AJ1174" s="8"/>
      <c r="AK1174" s="8"/>
      <c r="AL1174" s="8"/>
      <c r="AM1174" s="8"/>
      <c r="AN1174" s="8"/>
      <c r="AO1174" s="8"/>
      <c r="AP1174" s="8"/>
      <c r="AQ1174" s="8"/>
      <c r="AS1174" s="36"/>
      <c r="AT1174" s="36"/>
      <c r="AU1174" s="9"/>
      <c r="AV1174" s="8"/>
      <c r="AW1174" s="8"/>
      <c r="AX1174" s="8"/>
      <c r="AY1174" s="8"/>
      <c r="AZ1174" s="8"/>
      <c r="BA1174" s="8"/>
      <c r="BB1174" s="8"/>
      <c r="BC1174" s="8"/>
      <c r="CW1174" s="8">
        <v>0.39941939890710382</v>
      </c>
      <c r="CX1174" s="36">
        <v>68.599999999999994</v>
      </c>
      <c r="CY1174" s="36">
        <v>66.797772120101399</v>
      </c>
      <c r="CZ1174" s="36">
        <v>65.99416000113952</v>
      </c>
      <c r="DA1174" s="36">
        <v>35.294914517351991</v>
      </c>
      <c r="DB1174" s="36">
        <f ca="1"/>
        <v>74.331314018730311</v>
      </c>
      <c r="DC1174" s="36">
        <f ca="1"/>
        <v>67.517600314571084</v>
      </c>
      <c r="DD1174" s="36">
        <v>64.08916799537883</v>
      </c>
      <c r="DE1174" s="36">
        <f ca="1"/>
        <v>71.776198856058173</v>
      </c>
      <c r="DF1174" s="36">
        <v>67.574476289322945</v>
      </c>
    </row>
    <row r="1175" spans="1:110" x14ac:dyDescent="0.25">
      <c r="A1175" s="45">
        <v>82.5</v>
      </c>
      <c r="B1175" s="47" t="b">
        <v>1</v>
      </c>
      <c r="U1175" s="36"/>
      <c r="V1175" s="36"/>
      <c r="W1175" s="9"/>
      <c r="X1175" s="8"/>
      <c r="Y1175" s="8"/>
      <c r="Z1175" s="8"/>
      <c r="AA1175" s="8"/>
      <c r="AB1175" s="8"/>
      <c r="AC1175" s="8"/>
      <c r="AD1175" s="8"/>
      <c r="AE1175" s="8"/>
      <c r="AG1175" s="36"/>
      <c r="AH1175" s="36"/>
      <c r="AI1175" s="9"/>
      <c r="AJ1175" s="8"/>
      <c r="AK1175" s="8"/>
      <c r="AL1175" s="8"/>
      <c r="AM1175" s="8"/>
      <c r="AN1175" s="8"/>
      <c r="AO1175" s="8"/>
      <c r="AP1175" s="8"/>
      <c r="AQ1175" s="8"/>
      <c r="AS1175" s="36"/>
      <c r="AT1175" s="36"/>
      <c r="AU1175" s="9"/>
      <c r="AV1175" s="8"/>
      <c r="AW1175" s="8"/>
      <c r="AX1175" s="8"/>
      <c r="AY1175" s="8"/>
      <c r="AZ1175" s="8"/>
      <c r="BA1175" s="8"/>
      <c r="BB1175" s="8"/>
      <c r="BC1175" s="8"/>
      <c r="CW1175" s="8">
        <v>0.39976092896174864</v>
      </c>
      <c r="CX1175" s="36">
        <v>68.599999999999994</v>
      </c>
      <c r="CY1175" s="36">
        <v>66.80619356754093</v>
      </c>
      <c r="CZ1175" s="36">
        <v>66.002742315480873</v>
      </c>
      <c r="DA1175" s="36">
        <v>35.334291612665169</v>
      </c>
      <c r="DB1175" s="36">
        <f ca="1"/>
        <v>74.340660372191493</v>
      </c>
      <c r="DC1175" s="36">
        <f ca="1"/>
        <v>67.5251995007863</v>
      </c>
      <c r="DD1175" s="36">
        <v>64.101068773009459</v>
      </c>
      <c r="DE1175" s="36">
        <f ca="1"/>
        <v>71.782833229967139</v>
      </c>
      <c r="DF1175" s="36">
        <v>67.584302548637879</v>
      </c>
    </row>
    <row r="1176" spans="1:110" x14ac:dyDescent="0.25">
      <c r="A1176" s="45">
        <v>82.4</v>
      </c>
      <c r="B1176" s="47" t="b">
        <v>1</v>
      </c>
      <c r="U1176" s="36"/>
      <c r="V1176" s="36"/>
      <c r="W1176" s="9"/>
      <c r="X1176" s="8"/>
      <c r="Y1176" s="8"/>
      <c r="Z1176" s="8"/>
      <c r="AA1176" s="8"/>
      <c r="AB1176" s="8"/>
      <c r="AC1176" s="8"/>
      <c r="AD1176" s="8"/>
      <c r="AE1176" s="8"/>
      <c r="AG1176" s="36"/>
      <c r="AH1176" s="36"/>
      <c r="AI1176" s="9"/>
      <c r="AJ1176" s="8"/>
      <c r="AK1176" s="8"/>
      <c r="AL1176" s="8"/>
      <c r="AM1176" s="8"/>
      <c r="AN1176" s="8"/>
      <c r="AO1176" s="8"/>
      <c r="AP1176" s="8"/>
      <c r="AQ1176" s="8"/>
      <c r="AS1176" s="36"/>
      <c r="AT1176" s="36"/>
      <c r="AU1176" s="9"/>
      <c r="AV1176" s="8"/>
      <c r="AW1176" s="8"/>
      <c r="AX1176" s="8"/>
      <c r="AY1176" s="8"/>
      <c r="AZ1176" s="8"/>
      <c r="BA1176" s="8"/>
      <c r="BB1176" s="8"/>
      <c r="BC1176" s="8"/>
      <c r="CW1176" s="8">
        <v>0.40010245901639346</v>
      </c>
      <c r="CX1176" s="36">
        <v>68.599999999999994</v>
      </c>
      <c r="CY1176" s="36">
        <v>66.814613124212585</v>
      </c>
      <c r="CZ1176" s="36">
        <v>66.01132381866158</v>
      </c>
      <c r="DA1176" s="36">
        <v>35.373691119530676</v>
      </c>
      <c r="DB1176" s="36">
        <f ca="1"/>
        <v>74.350002800578139</v>
      </c>
      <c r="DC1176" s="36">
        <f ca="1"/>
        <v>67.532797552631322</v>
      </c>
      <c r="DD1176" s="36">
        <v>64.112964468095015</v>
      </c>
      <c r="DE1176" s="36">
        <f ca="1"/>
        <v>71.789465255328977</v>
      </c>
      <c r="DF1176" s="36">
        <v>67.594125699842607</v>
      </c>
    </row>
    <row r="1177" spans="1:110" x14ac:dyDescent="0.25">
      <c r="A1177" s="45">
        <v>82.5</v>
      </c>
      <c r="B1177" s="47" t="b">
        <v>1</v>
      </c>
      <c r="U1177" s="36"/>
      <c r="V1177" s="36"/>
      <c r="W1177" s="9"/>
      <c r="X1177" s="8"/>
      <c r="Y1177" s="8"/>
      <c r="Z1177" s="8"/>
      <c r="AA1177" s="8"/>
      <c r="AB1177" s="8"/>
      <c r="AC1177" s="8"/>
      <c r="AD1177" s="8"/>
      <c r="AE1177" s="8"/>
      <c r="AG1177" s="36"/>
      <c r="AH1177" s="36"/>
      <c r="AI1177" s="9"/>
      <c r="AJ1177" s="8"/>
      <c r="AK1177" s="8"/>
      <c r="AL1177" s="8"/>
      <c r="AM1177" s="8"/>
      <c r="AN1177" s="8"/>
      <c r="AO1177" s="8"/>
      <c r="AP1177" s="8"/>
      <c r="AQ1177" s="8"/>
      <c r="AS1177" s="36"/>
      <c r="AT1177" s="36"/>
      <c r="AU1177" s="9"/>
      <c r="AV1177" s="8"/>
      <c r="AW1177" s="8"/>
      <c r="AX1177" s="8"/>
      <c r="AY1177" s="8"/>
      <c r="AZ1177" s="8"/>
      <c r="BA1177" s="8"/>
      <c r="BB1177" s="8"/>
      <c r="BC1177" s="8"/>
      <c r="CW1177" s="8">
        <v>0.40044398907103823</v>
      </c>
      <c r="CX1177" s="36">
        <v>68.7</v>
      </c>
      <c r="CY1177" s="36">
        <v>66.823030797542472</v>
      </c>
      <c r="CZ1177" s="36">
        <v>66.019904517645401</v>
      </c>
      <c r="DA1177" s="36">
        <v>35.413113063474185</v>
      </c>
      <c r="DB1177" s="36">
        <f ca="1"/>
        <v>74.359341313598549</v>
      </c>
      <c r="DC1177" s="36">
        <f ca="1"/>
        <v>67.540394476439616</v>
      </c>
      <c r="DD1177" s="36">
        <v>64.124855087141867</v>
      </c>
      <c r="DE1177" s="36">
        <f ca="1"/>
        <v>71.796094937890913</v>
      </c>
      <c r="DF1177" s="36">
        <v>67.603945750087817</v>
      </c>
    </row>
    <row r="1178" spans="1:110" x14ac:dyDescent="0.25">
      <c r="A1178" s="45">
        <v>82.1</v>
      </c>
      <c r="B1178" s="47" t="b">
        <v>1</v>
      </c>
      <c r="U1178" s="36"/>
      <c r="V1178" s="36"/>
      <c r="W1178" s="9"/>
      <c r="X1178" s="8"/>
      <c r="Y1178" s="8"/>
      <c r="Z1178" s="8"/>
      <c r="AA1178" s="8"/>
      <c r="AB1178" s="8"/>
      <c r="AC1178" s="8"/>
      <c r="AD1178" s="8"/>
      <c r="AE1178" s="8"/>
      <c r="AG1178" s="36"/>
      <c r="AH1178" s="36"/>
      <c r="AI1178" s="9"/>
      <c r="AJ1178" s="8"/>
      <c r="AK1178" s="8"/>
      <c r="AL1178" s="8"/>
      <c r="AM1178" s="8"/>
      <c r="AN1178" s="8"/>
      <c r="AO1178" s="8"/>
      <c r="AP1178" s="8"/>
      <c r="AQ1178" s="8"/>
      <c r="AS1178" s="36"/>
      <c r="AT1178" s="36"/>
      <c r="AU1178" s="9"/>
      <c r="AV1178" s="8"/>
      <c r="AW1178" s="8"/>
      <c r="AX1178" s="8"/>
      <c r="AY1178" s="8"/>
      <c r="AZ1178" s="8"/>
      <c r="BA1178" s="8"/>
      <c r="BB1178" s="8"/>
      <c r="BC1178" s="8"/>
      <c r="CW1178" s="8">
        <v>0.40078551912568305</v>
      </c>
      <c r="CX1178" s="36">
        <v>68.7</v>
      </c>
      <c r="CY1178" s="36">
        <v>66.831446594945845</v>
      </c>
      <c r="CZ1178" s="36">
        <v>66.028484419389031</v>
      </c>
      <c r="DA1178" s="36">
        <v>35.452557470065031</v>
      </c>
      <c r="DB1178" s="36">
        <f ca="1"/>
        <v>74.368675920942323</v>
      </c>
      <c r="DC1178" s="36">
        <f ca="1"/>
        <v>67.547990278536943</v>
      </c>
      <c r="DD1178" s="36">
        <v>64.136740636642486</v>
      </c>
      <c r="DE1178" s="36">
        <f ca="1"/>
        <v>71.802722283389514</v>
      </c>
      <c r="DF1178" s="36">
        <v>67.613762706511551</v>
      </c>
    </row>
    <row r="1179" spans="1:110" x14ac:dyDescent="0.25">
      <c r="A1179" s="45">
        <v>81.8</v>
      </c>
      <c r="B1179" s="47" t="b">
        <v>1</v>
      </c>
      <c r="U1179" s="36"/>
      <c r="V1179" s="36"/>
      <c r="W1179" s="9"/>
      <c r="X1179" s="8"/>
      <c r="Y1179" s="8"/>
      <c r="Z1179" s="8"/>
      <c r="AA1179" s="8"/>
      <c r="AB1179" s="8"/>
      <c r="AC1179" s="8"/>
      <c r="AD1179" s="8"/>
      <c r="AE1179" s="8"/>
      <c r="AG1179" s="36"/>
      <c r="AH1179" s="36"/>
      <c r="AI1179" s="9"/>
      <c r="AJ1179" s="8"/>
      <c r="AK1179" s="8"/>
      <c r="AL1179" s="8"/>
      <c r="AM1179" s="8"/>
      <c r="AN1179" s="8"/>
      <c r="AO1179" s="8"/>
      <c r="AP1179" s="8"/>
      <c r="AQ1179" s="8"/>
      <c r="AS1179" s="36"/>
      <c r="AT1179" s="36"/>
      <c r="AU1179" s="9"/>
      <c r="AV1179" s="8"/>
      <c r="AW1179" s="8"/>
      <c r="AX1179" s="8"/>
      <c r="AY1179" s="8"/>
      <c r="AZ1179" s="8"/>
      <c r="BA1179" s="8"/>
      <c r="BB1179" s="8"/>
      <c r="BC1179" s="8"/>
      <c r="CW1179" s="8">
        <v>0.40112704918032788</v>
      </c>
      <c r="CX1179" s="36">
        <v>68.7</v>
      </c>
      <c r="CY1179" s="36">
        <v>66.839860523827127</v>
      </c>
      <c r="CZ1179" s="36">
        <v>66.037063530842076</v>
      </c>
      <c r="DA1179" s="36">
        <v>35.492024364916276</v>
      </c>
      <c r="DB1179" s="36">
        <f ca="1"/>
        <v>74.378006632280403</v>
      </c>
      <c r="DC1179" s="36">
        <f ca="1"/>
        <v>67.555584965241309</v>
      </c>
      <c r="DD1179" s="36">
        <v>64.148621123075543</v>
      </c>
      <c r="DE1179" s="36">
        <f ca="1"/>
        <v>71.8093472975509</v>
      </c>
      <c r="DF1179" s="36">
        <v>67.623576576239117</v>
      </c>
    </row>
    <row r="1180" spans="1:110" x14ac:dyDescent="0.25">
      <c r="A1180" s="45">
        <v>81.599999999999994</v>
      </c>
      <c r="B1180" s="47" t="b">
        <v>1</v>
      </c>
      <c r="U1180" s="36"/>
      <c r="V1180" s="36"/>
      <c r="W1180" s="9"/>
      <c r="X1180" s="8"/>
      <c r="Y1180" s="8"/>
      <c r="Z1180" s="8"/>
      <c r="AA1180" s="8"/>
      <c r="AB1180" s="8"/>
      <c r="AC1180" s="8"/>
      <c r="AD1180" s="8"/>
      <c r="AE1180" s="8"/>
      <c r="AG1180" s="36"/>
      <c r="AH1180" s="36"/>
      <c r="AI1180" s="9"/>
      <c r="AJ1180" s="8"/>
      <c r="AK1180" s="8"/>
      <c r="AL1180" s="8"/>
      <c r="AM1180" s="8"/>
      <c r="AN1180" s="8"/>
      <c r="AO1180" s="8"/>
      <c r="AP1180" s="8"/>
      <c r="AQ1180" s="8"/>
      <c r="AS1180" s="36"/>
      <c r="AT1180" s="36"/>
      <c r="AU1180" s="9"/>
      <c r="AV1180" s="8"/>
      <c r="AW1180" s="8"/>
      <c r="AX1180" s="8"/>
      <c r="AY1180" s="8"/>
      <c r="AZ1180" s="8"/>
      <c r="BA1180" s="8"/>
      <c r="BB1180" s="8"/>
      <c r="BC1180" s="8"/>
      <c r="CW1180" s="8">
        <v>0.4014685792349727</v>
      </c>
      <c r="CX1180" s="36">
        <v>68.7</v>
      </c>
      <c r="CY1180" s="36">
        <v>66.848272591579999</v>
      </c>
      <c r="CZ1180" s="36">
        <v>66.045641858947008</v>
      </c>
      <c r="DA1180" s="36">
        <v>35.5315137736848</v>
      </c>
      <c r="DB1180" s="36">
        <f ca="1"/>
        <v>74.387333457265171</v>
      </c>
      <c r="DC1180" s="36">
        <f ca="1"/>
        <v>67.563178542863156</v>
      </c>
      <c r="DD1180" s="36">
        <v>64.160496552905897</v>
      </c>
      <c r="DE1180" s="36">
        <f ca="1"/>
        <v>71.815969986090636</v>
      </c>
      <c r="DF1180" s="36">
        <v>67.633387366383275</v>
      </c>
    </row>
    <row r="1181" spans="1:110" x14ac:dyDescent="0.25">
      <c r="A1181" s="45">
        <v>81.400000000000006</v>
      </c>
      <c r="B1181" s="47" t="b">
        <v>1</v>
      </c>
      <c r="U1181" s="36"/>
      <c r="V1181" s="36"/>
      <c r="W1181" s="9"/>
      <c r="X1181" s="8"/>
      <c r="Y1181" s="8"/>
      <c r="Z1181" s="8"/>
      <c r="AA1181" s="8"/>
      <c r="AB1181" s="8"/>
      <c r="AC1181" s="8"/>
      <c r="AD1181" s="8"/>
      <c r="AE1181" s="8"/>
      <c r="AG1181" s="36"/>
      <c r="AH1181" s="36"/>
      <c r="AI1181" s="9"/>
      <c r="AJ1181" s="8"/>
      <c r="AK1181" s="8"/>
      <c r="AL1181" s="8"/>
      <c r="AM1181" s="8"/>
      <c r="AN1181" s="8"/>
      <c r="AO1181" s="8"/>
      <c r="AP1181" s="8"/>
      <c r="AQ1181" s="8"/>
      <c r="AS1181" s="36"/>
      <c r="AT1181" s="36"/>
      <c r="AU1181" s="9"/>
      <c r="AV1181" s="8"/>
      <c r="AW1181" s="8"/>
      <c r="AX1181" s="8"/>
      <c r="AY1181" s="8"/>
      <c r="AZ1181" s="8"/>
      <c r="BA1181" s="8"/>
      <c r="BB1181" s="8"/>
      <c r="BC1181" s="8"/>
      <c r="CW1181" s="8">
        <v>0.40181010928961747</v>
      </c>
      <c r="CX1181" s="36">
        <v>68.7</v>
      </c>
      <c r="CY1181" s="36">
        <v>66.856682805587411</v>
      </c>
      <c r="CZ1181" s="36">
        <v>66.054219410639419</v>
      </c>
      <c r="DA1181" s="36">
        <v>35.571025722071418</v>
      </c>
      <c r="DB1181" s="36">
        <f ca="1"/>
        <v>74.396656405530521</v>
      </c>
      <c r="DC1181" s="36">
        <f ca="1"/>
        <v>67.570771017705283</v>
      </c>
      <c r="DD1181" s="36">
        <v>64.17236693258468</v>
      </c>
      <c r="DE1181" s="36">
        <f ca="1"/>
        <v>71.822590354713824</v>
      </c>
      <c r="DF1181" s="36">
        <v>67.643195084044166</v>
      </c>
    </row>
    <row r="1182" spans="1:110" x14ac:dyDescent="0.25">
      <c r="A1182" s="45">
        <v>81.3</v>
      </c>
      <c r="B1182" s="47" t="b">
        <v>1</v>
      </c>
      <c r="U1182" s="36"/>
      <c r="V1182" s="36"/>
      <c r="W1182" s="9"/>
      <c r="X1182" s="8"/>
      <c r="Y1182" s="8"/>
      <c r="Z1182" s="8"/>
      <c r="AA1182" s="8"/>
      <c r="AB1182" s="8"/>
      <c r="AC1182" s="8"/>
      <c r="AD1182" s="8"/>
      <c r="AE1182" s="8"/>
      <c r="AG1182" s="36"/>
      <c r="AH1182" s="36"/>
      <c r="AI1182" s="9"/>
      <c r="AJ1182" s="8"/>
      <c r="AK1182" s="8"/>
      <c r="AL1182" s="8"/>
      <c r="AM1182" s="8"/>
      <c r="AN1182" s="8"/>
      <c r="AO1182" s="8"/>
      <c r="AP1182" s="8"/>
      <c r="AQ1182" s="8"/>
      <c r="AS1182" s="36"/>
      <c r="AT1182" s="36"/>
      <c r="AU1182" s="9"/>
      <c r="AV1182" s="8"/>
      <c r="AW1182" s="8"/>
      <c r="AX1182" s="8"/>
      <c r="AY1182" s="8"/>
      <c r="AZ1182" s="8"/>
      <c r="BA1182" s="8"/>
      <c r="BB1182" s="8"/>
      <c r="BC1182" s="8"/>
      <c r="CW1182" s="8">
        <v>0.40215163934426229</v>
      </c>
      <c r="CX1182" s="36">
        <v>68.7</v>
      </c>
      <c r="CY1182" s="36">
        <v>66.865091173221671</v>
      </c>
      <c r="CZ1182" s="36">
        <v>66.062796192847742</v>
      </c>
      <c r="DA1182" s="36">
        <v>35.610560235821005</v>
      </c>
      <c r="DB1182" s="36">
        <f ca="1"/>
        <v>74.405975486691958</v>
      </c>
      <c r="DC1182" s="36">
        <f ca="1"/>
        <v>67.578362396062928</v>
      </c>
      <c r="DD1182" s="36">
        <v>64.18423226854928</v>
      </c>
      <c r="DE1182" s="36">
        <f ca="1"/>
        <v>71.829208409115168</v>
      </c>
      <c r="DF1182" s="36">
        <v>67.652999736309425</v>
      </c>
    </row>
    <row r="1183" spans="1:110" x14ac:dyDescent="0.25">
      <c r="A1183" s="45">
        <v>81.099999999999994</v>
      </c>
      <c r="B1183" s="47" t="b">
        <v>1</v>
      </c>
      <c r="U1183" s="36"/>
      <c r="V1183" s="36"/>
      <c r="W1183" s="9"/>
      <c r="X1183" s="8"/>
      <c r="Y1183" s="8"/>
      <c r="Z1183" s="8"/>
      <c r="AA1183" s="8"/>
      <c r="AB1183" s="8"/>
      <c r="AC1183" s="8"/>
      <c r="AD1183" s="8"/>
      <c r="AE1183" s="8"/>
      <c r="AG1183" s="36"/>
      <c r="AH1183" s="36"/>
      <c r="AI1183" s="9"/>
      <c r="AJ1183" s="8"/>
      <c r="AK1183" s="8"/>
      <c r="AL1183" s="8"/>
      <c r="AM1183" s="8"/>
      <c r="AN1183" s="8"/>
      <c r="AO1183" s="8"/>
      <c r="AP1183" s="8"/>
      <c r="AQ1183" s="8"/>
      <c r="AS1183" s="36"/>
      <c r="AT1183" s="36"/>
      <c r="AU1183" s="9"/>
      <c r="AV1183" s="8"/>
      <c r="AW1183" s="8"/>
      <c r="AX1183" s="8"/>
      <c r="AY1183" s="8"/>
      <c r="AZ1183" s="8"/>
      <c r="BA1183" s="8"/>
      <c r="BB1183" s="8"/>
      <c r="BC1183" s="8"/>
      <c r="CW1183" s="8">
        <v>0.40249316939890711</v>
      </c>
      <c r="CX1183" s="36">
        <v>68.7</v>
      </c>
      <c r="CY1183" s="36">
        <v>66.873497701844443</v>
      </c>
      <c r="CZ1183" s="36">
        <v>66.071372212493642</v>
      </c>
      <c r="DA1183" s="36">
        <v>35.650117340722517</v>
      </c>
      <c r="DB1183" s="36">
        <f ca="1"/>
        <v>74.415290710346568</v>
      </c>
      <c r="DC1183" s="36">
        <f ca="1"/>
        <v>67.585952684223827</v>
      </c>
      <c r="DD1183" s="36">
        <v>64.196092567223474</v>
      </c>
      <c r="DE1183" s="36">
        <f ca="1"/>
        <v>71.835824154978965</v>
      </c>
      <c r="DF1183" s="36">
        <v>67.662801330254268</v>
      </c>
    </row>
    <row r="1184" spans="1:110" x14ac:dyDescent="0.25">
      <c r="A1184" s="45">
        <v>81</v>
      </c>
      <c r="B1184" s="47" t="b">
        <v>1</v>
      </c>
      <c r="U1184" s="36"/>
      <c r="V1184" s="36"/>
      <c r="W1184" s="9"/>
      <c r="X1184" s="8"/>
      <c r="Y1184" s="8"/>
      <c r="Z1184" s="8"/>
      <c r="AA1184" s="8"/>
      <c r="AB1184" s="8"/>
      <c r="AC1184" s="8"/>
      <c r="AD1184" s="8"/>
      <c r="AE1184" s="8"/>
      <c r="AG1184" s="36"/>
      <c r="AH1184" s="36"/>
      <c r="AI1184" s="9"/>
      <c r="AJ1184" s="8"/>
      <c r="AK1184" s="8"/>
      <c r="AL1184" s="8"/>
      <c r="AM1184" s="8"/>
      <c r="AN1184" s="8"/>
      <c r="AO1184" s="8"/>
      <c r="AP1184" s="8"/>
      <c r="AQ1184" s="8"/>
      <c r="AS1184" s="36"/>
      <c r="AT1184" s="36"/>
      <c r="AU1184" s="9"/>
      <c r="AV1184" s="8"/>
      <c r="AW1184" s="8"/>
      <c r="AX1184" s="8"/>
      <c r="AY1184" s="8"/>
      <c r="AZ1184" s="8"/>
      <c r="BA1184" s="8"/>
      <c r="BB1184" s="8"/>
      <c r="BC1184" s="8"/>
      <c r="CW1184" s="8">
        <v>0.40283469945355194</v>
      </c>
      <c r="CX1184" s="36">
        <v>68.7</v>
      </c>
      <c r="CY1184" s="36">
        <v>66.881902398806858</v>
      </c>
      <c r="CZ1184" s="36">
        <v>66.079947476491768</v>
      </c>
      <c r="DA1184" s="36">
        <v>35.689697062609198</v>
      </c>
      <c r="DB1184" s="36">
        <f ca="1"/>
        <v>74.424602086073236</v>
      </c>
      <c r="DC1184" s="36">
        <f ca="1"/>
        <v>67.593541888468195</v>
      </c>
      <c r="DD1184" s="36">
        <v>64.207947835017393</v>
      </c>
      <c r="DE1184" s="36">
        <f ca="1"/>
        <v>71.842437597979213</v>
      </c>
      <c r="DF1184" s="36">
        <v>67.67259987294139</v>
      </c>
    </row>
    <row r="1185" spans="1:110" x14ac:dyDescent="0.25">
      <c r="A1185" s="45">
        <v>88</v>
      </c>
      <c r="B1185" s="47" t="b">
        <v>1</v>
      </c>
      <c r="U1185" s="36"/>
      <c r="V1185" s="36"/>
      <c r="W1185" s="9"/>
      <c r="X1185" s="8"/>
      <c r="Y1185" s="8"/>
      <c r="Z1185" s="8"/>
      <c r="AA1185" s="8"/>
      <c r="AB1185" s="8"/>
      <c r="AC1185" s="8"/>
      <c r="AD1185" s="8"/>
      <c r="AE1185" s="8"/>
      <c r="AG1185" s="36"/>
      <c r="AH1185" s="36"/>
      <c r="AI1185" s="9"/>
      <c r="AJ1185" s="8"/>
      <c r="AK1185" s="8"/>
      <c r="AL1185" s="8"/>
      <c r="AM1185" s="8"/>
      <c r="AN1185" s="8"/>
      <c r="AO1185" s="8"/>
      <c r="AP1185" s="8"/>
      <c r="AQ1185" s="8"/>
      <c r="AS1185" s="36"/>
      <c r="AT1185" s="36"/>
      <c r="AU1185" s="9"/>
      <c r="AV1185" s="8"/>
      <c r="AW1185" s="8"/>
      <c r="AX1185" s="8"/>
      <c r="AY1185" s="8"/>
      <c r="AZ1185" s="8"/>
      <c r="BA1185" s="8"/>
      <c r="BB1185" s="8"/>
      <c r="BC1185" s="8"/>
      <c r="CW1185" s="8">
        <v>0.4031762295081967</v>
      </c>
      <c r="CX1185" s="36">
        <v>68.7</v>
      </c>
      <c r="CY1185" s="36">
        <v>66.890305271449535</v>
      </c>
      <c r="CZ1185" s="36">
        <v>66.088521991749985</v>
      </c>
      <c r="DA1185" s="36">
        <v>35.729299427358612</v>
      </c>
      <c r="DB1185" s="36">
        <f ca="1"/>
        <v>74.433909623432598</v>
      </c>
      <c r="DC1185" s="36">
        <f ca="1"/>
        <v>67.601130015068847</v>
      </c>
      <c r="DD1185" s="36">
        <v>64.219798078327557</v>
      </c>
      <c r="DE1185" s="36">
        <f ca="1"/>
        <v>71.849048743779562</v>
      </c>
      <c r="DF1185" s="36">
        <v>67.682395371421208</v>
      </c>
    </row>
    <row r="1186" spans="1:110" x14ac:dyDescent="0.25">
      <c r="A1186" s="45">
        <v>87</v>
      </c>
      <c r="B1186" s="47" t="b">
        <v>1</v>
      </c>
      <c r="U1186" s="36"/>
      <c r="V1186" s="36"/>
      <c r="W1186" s="9"/>
      <c r="X1186" s="8"/>
      <c r="Y1186" s="8"/>
      <c r="Z1186" s="8"/>
      <c r="AA1186" s="8"/>
      <c r="AB1186" s="8"/>
      <c r="AC1186" s="8"/>
      <c r="AD1186" s="8"/>
      <c r="AE1186" s="8"/>
      <c r="AG1186" s="36"/>
      <c r="AH1186" s="36"/>
      <c r="AI1186" s="9"/>
      <c r="AJ1186" s="8"/>
      <c r="AK1186" s="8"/>
      <c r="AL1186" s="8"/>
      <c r="AM1186" s="8"/>
      <c r="AN1186" s="8"/>
      <c r="AO1186" s="8"/>
      <c r="AP1186" s="8"/>
      <c r="AQ1186" s="8"/>
      <c r="AS1186" s="36"/>
      <c r="AT1186" s="36"/>
      <c r="AU1186" s="9"/>
      <c r="AV1186" s="8"/>
      <c r="AW1186" s="8"/>
      <c r="AX1186" s="8"/>
      <c r="AY1186" s="8"/>
      <c r="AZ1186" s="8"/>
      <c r="BA1186" s="8"/>
      <c r="BB1186" s="8"/>
      <c r="BC1186" s="8"/>
      <c r="CW1186" s="8">
        <v>0.40351775956284153</v>
      </c>
      <c r="CX1186" s="36">
        <v>68.7</v>
      </c>
      <c r="CY1186" s="36">
        <v>66.89870632710263</v>
      </c>
      <c r="CZ1186" s="36">
        <v>66.097095765169456</v>
      </c>
      <c r="DA1186" s="36">
        <v>35.768924460892755</v>
      </c>
      <c r="DB1186" s="36">
        <f ca="1"/>
        <v>74.443213331967172</v>
      </c>
      <c r="DC1186" s="36">
        <f ca="1"/>
        <v>67.60871707029122</v>
      </c>
      <c r="DD1186" s="36">
        <v>64.231643303536984</v>
      </c>
      <c r="DE1186" s="36">
        <f ca="1"/>
        <v>71.855657598033488</v>
      </c>
      <c r="DF1186" s="36">
        <v>67.692187832731733</v>
      </c>
    </row>
    <row r="1187" spans="1:110" x14ac:dyDescent="0.25">
      <c r="A1187" s="45">
        <v>84</v>
      </c>
      <c r="B1187" s="47" t="b">
        <v>1</v>
      </c>
      <c r="U1187" s="36"/>
      <c r="V1187" s="36"/>
      <c r="W1187" s="9"/>
      <c r="X1187" s="8"/>
      <c r="Y1187" s="8"/>
      <c r="Z1187" s="8"/>
      <c r="AA1187" s="8"/>
      <c r="AB1187" s="8"/>
      <c r="AC1187" s="8"/>
      <c r="AD1187" s="8"/>
      <c r="AE1187" s="8"/>
      <c r="AG1187" s="36"/>
      <c r="AH1187" s="36"/>
      <c r="AI1187" s="9"/>
      <c r="AJ1187" s="8"/>
      <c r="AK1187" s="8"/>
      <c r="AL1187" s="8"/>
      <c r="AM1187" s="8"/>
      <c r="AN1187" s="8"/>
      <c r="AO1187" s="8"/>
      <c r="AP1187" s="8"/>
      <c r="AQ1187" s="8"/>
      <c r="AS1187" s="36"/>
      <c r="AT1187" s="36"/>
      <c r="AU1187" s="9"/>
      <c r="AV1187" s="8"/>
      <c r="AW1187" s="8"/>
      <c r="AX1187" s="8"/>
      <c r="AY1187" s="8"/>
      <c r="AZ1187" s="8"/>
      <c r="BA1187" s="8"/>
      <c r="BB1187" s="8"/>
      <c r="BC1187" s="8"/>
      <c r="CW1187" s="8">
        <v>0.40385928961748635</v>
      </c>
      <c r="CX1187" s="36">
        <v>68.8</v>
      </c>
      <c r="CY1187" s="36">
        <v>66.9071055730859</v>
      </c>
      <c r="CZ1187" s="36">
        <v>66.105668803644406</v>
      </c>
      <c r="DA1187" s="36">
        <v>35.808572189178157</v>
      </c>
      <c r="DB1187" s="36">
        <f ca="1"/>
        <v>74.452513221201428</v>
      </c>
      <c r="DC1187" s="36">
        <f ca="1"/>
        <v>67.616303060393349</v>
      </c>
      <c r="DD1187" s="36">
        <v>64.243483517015164</v>
      </c>
      <c r="DE1187" s="36">
        <f ca="1"/>
        <v>71.862264166384122</v>
      </c>
      <c r="DF1187" s="36">
        <v>67.70197726389874</v>
      </c>
    </row>
    <row r="1188" spans="1:110" x14ac:dyDescent="0.25">
      <c r="A1188" s="45">
        <v>80</v>
      </c>
      <c r="B1188" s="47" t="b">
        <v>1</v>
      </c>
      <c r="U1188" s="36"/>
      <c r="V1188" s="36"/>
      <c r="W1188" s="9"/>
      <c r="X1188" s="8"/>
      <c r="Y1188" s="8"/>
      <c r="Z1188" s="8"/>
      <c r="AA1188" s="8"/>
      <c r="AB1188" s="8"/>
      <c r="AC1188" s="8"/>
      <c r="AD1188" s="8"/>
      <c r="AE1188" s="8"/>
      <c r="AG1188" s="36"/>
      <c r="AH1188" s="36"/>
      <c r="AI1188" s="9"/>
      <c r="AJ1188" s="8"/>
      <c r="AK1188" s="8"/>
      <c r="AL1188" s="8"/>
      <c r="AM1188" s="8"/>
      <c r="AN1188" s="8"/>
      <c r="AO1188" s="8"/>
      <c r="AP1188" s="8"/>
      <c r="AQ1188" s="8"/>
      <c r="AS1188" s="36"/>
      <c r="AT1188" s="36"/>
      <c r="AU1188" s="9"/>
      <c r="AV1188" s="8"/>
      <c r="AW1188" s="8"/>
      <c r="AX1188" s="8"/>
      <c r="AY1188" s="8"/>
      <c r="AZ1188" s="8"/>
      <c r="BA1188" s="8"/>
      <c r="BB1188" s="8"/>
      <c r="BC1188" s="8"/>
      <c r="CW1188" s="8">
        <v>0.40420081967213117</v>
      </c>
      <c r="CX1188" s="36">
        <v>68.8</v>
      </c>
      <c r="CY1188" s="36">
        <v>66.915503016708712</v>
      </c>
      <c r="CZ1188" s="36">
        <v>66.11424111406248</v>
      </c>
      <c r="DA1188" s="36">
        <v>35.84824263822599</v>
      </c>
      <c r="DB1188" s="36">
        <f ca="1"/>
        <v>74.461809300641818</v>
      </c>
      <c r="DC1188" s="36">
        <f ca="1"/>
        <v>67.623887991625949</v>
      </c>
      <c r="DD1188" s="36">
        <v>64.25531872511813</v>
      </c>
      <c r="DE1188" s="36">
        <f ca="1"/>
        <v>71.868868454464533</v>
      </c>
      <c r="DF1188" s="36">
        <v>67.711763671935742</v>
      </c>
    </row>
    <row r="1189" spans="1:110" x14ac:dyDescent="0.25">
      <c r="A1189" s="45">
        <v>79.7</v>
      </c>
      <c r="B1189" s="47" t="b">
        <v>1</v>
      </c>
      <c r="U1189" s="36"/>
      <c r="V1189" s="36"/>
      <c r="W1189" s="9"/>
      <c r="X1189" s="8"/>
      <c r="Y1189" s="8"/>
      <c r="Z1189" s="8"/>
      <c r="AA1189" s="8"/>
      <c r="AB1189" s="8"/>
      <c r="AC1189" s="8"/>
      <c r="AD1189" s="8"/>
      <c r="AE1189" s="8"/>
      <c r="AG1189" s="36"/>
      <c r="AH1189" s="36"/>
      <c r="AI1189" s="9"/>
      <c r="AJ1189" s="8"/>
      <c r="AK1189" s="8"/>
      <c r="AL1189" s="8"/>
      <c r="AM1189" s="8"/>
      <c r="AN1189" s="8"/>
      <c r="AO1189" s="8"/>
      <c r="AP1189" s="8"/>
      <c r="AQ1189" s="8"/>
      <c r="AS1189" s="36"/>
      <c r="AT1189" s="36"/>
      <c r="AU1189" s="9"/>
      <c r="AV1189" s="8"/>
      <c r="AW1189" s="8"/>
      <c r="AX1189" s="8"/>
      <c r="AY1189" s="8"/>
      <c r="AZ1189" s="8"/>
      <c r="BA1189" s="8"/>
      <c r="BB1189" s="8"/>
      <c r="BC1189" s="8"/>
      <c r="CW1189" s="8">
        <v>0.40454234972677594</v>
      </c>
      <c r="CX1189" s="36">
        <v>68.8</v>
      </c>
      <c r="CY1189" s="36">
        <v>66.923898665270158</v>
      </c>
      <c r="CZ1189" s="36">
        <v>66.122812703304589</v>
      </c>
      <c r="DA1189" s="36">
        <v>35.887935834092175</v>
      </c>
      <c r="DB1189" s="36">
        <f ca="1"/>
        <v>74.471101579776899</v>
      </c>
      <c r="DC1189" s="36">
        <f ca="1"/>
        <v>67.631471870232517</v>
      </c>
      <c r="DD1189" s="36">
        <v>64.267148934188498</v>
      </c>
      <c r="DE1189" s="36">
        <f ca="1"/>
        <v>71.875470467897614</v>
      </c>
      <c r="DF1189" s="36">
        <v>67.721547063844056</v>
      </c>
    </row>
    <row r="1190" spans="1:110" x14ac:dyDescent="0.25">
      <c r="A1190" s="45">
        <v>68.3</v>
      </c>
      <c r="B1190" s="47" t="b">
        <v>1</v>
      </c>
      <c r="U1190" s="36"/>
      <c r="V1190" s="36"/>
      <c r="W1190" s="9"/>
      <c r="X1190" s="8"/>
      <c r="Y1190" s="8"/>
      <c r="Z1190" s="8"/>
      <c r="AA1190" s="8"/>
      <c r="AB1190" s="8"/>
      <c r="AC1190" s="8"/>
      <c r="AD1190" s="8"/>
      <c r="AE1190" s="8"/>
      <c r="AG1190" s="36"/>
      <c r="AH1190" s="36"/>
      <c r="AI1190" s="9"/>
      <c r="AJ1190" s="8"/>
      <c r="AK1190" s="8"/>
      <c r="AL1190" s="8"/>
      <c r="AM1190" s="8"/>
      <c r="AN1190" s="8"/>
      <c r="AO1190" s="8"/>
      <c r="AP1190" s="8"/>
      <c r="AQ1190" s="8"/>
      <c r="AS1190" s="36"/>
      <c r="AT1190" s="36"/>
      <c r="AU1190" s="9"/>
      <c r="AV1190" s="8"/>
      <c r="AW1190" s="8"/>
      <c r="AX1190" s="8"/>
      <c r="AY1190" s="8"/>
      <c r="AZ1190" s="8"/>
      <c r="BA1190" s="8"/>
      <c r="BB1190" s="8"/>
      <c r="BC1190" s="8"/>
      <c r="CW1190" s="8">
        <v>0.40488387978142076</v>
      </c>
      <c r="CX1190" s="36">
        <v>68.8</v>
      </c>
      <c r="CY1190" s="36">
        <v>66.932292526059072</v>
      </c>
      <c r="CZ1190" s="36">
        <v>66.131383578245064</v>
      </c>
      <c r="DA1190" s="36">
        <v>35.927651802877499</v>
      </c>
      <c r="DB1190" s="36">
        <f ca="1"/>
        <v>74.480390068077369</v>
      </c>
      <c r="DC1190" s="36">
        <f ca="1"/>
        <v>67.639054702449258</v>
      </c>
      <c r="DD1190" s="36">
        <v>64.27897415055547</v>
      </c>
      <c r="DE1190" s="36">
        <f ca="1"/>
        <v>71.882070212296099</v>
      </c>
      <c r="DF1190" s="36">
        <v>67.73132744661288</v>
      </c>
    </row>
    <row r="1191" spans="1:110" x14ac:dyDescent="0.25">
      <c r="A1191" s="45">
        <v>68</v>
      </c>
      <c r="B1191" s="47" t="b">
        <v>1</v>
      </c>
      <c r="U1191" s="36"/>
      <c r="V1191" s="36"/>
      <c r="W1191" s="9"/>
      <c r="X1191" s="8"/>
      <c r="Y1191" s="8"/>
      <c r="Z1191" s="8"/>
      <c r="AA1191" s="8"/>
      <c r="AB1191" s="8"/>
      <c r="AC1191" s="8"/>
      <c r="AD1191" s="8"/>
      <c r="AE1191" s="8"/>
      <c r="AG1191" s="36"/>
      <c r="AH1191" s="36"/>
      <c r="AI1191" s="9"/>
      <c r="AJ1191" s="8"/>
      <c r="AK1191" s="8"/>
      <c r="AL1191" s="8"/>
      <c r="AM1191" s="8"/>
      <c r="AN1191" s="8"/>
      <c r="AO1191" s="8"/>
      <c r="AP1191" s="8"/>
      <c r="AQ1191" s="8"/>
      <c r="AS1191" s="36"/>
      <c r="AT1191" s="36"/>
      <c r="AU1191" s="9"/>
      <c r="AV1191" s="8"/>
      <c r="AW1191" s="8"/>
      <c r="AX1191" s="8"/>
      <c r="AY1191" s="8"/>
      <c r="AZ1191" s="8"/>
      <c r="BA1191" s="8"/>
      <c r="BB1191" s="8"/>
      <c r="BC1191" s="8"/>
      <c r="CW1191" s="8">
        <v>0.40522540983606559</v>
      </c>
      <c r="CX1191" s="36">
        <v>68.8</v>
      </c>
      <c r="CY1191" s="36">
        <v>66.94068460635404</v>
      </c>
      <c r="CZ1191" s="36">
        <v>66.139953745751598</v>
      </c>
      <c r="DA1191" s="36">
        <v>35.967390570727673</v>
      </c>
      <c r="DB1191" s="36">
        <f ca="1"/>
        <v>74.489674774996161</v>
      </c>
      <c r="DC1191" s="36">
        <f ca="1"/>
        <v>67.646636494505216</v>
      </c>
      <c r="DD1191" s="36">
        <v>64.290794380534962</v>
      </c>
      <c r="DE1191" s="36">
        <f ca="1"/>
        <v>71.888667693262747</v>
      </c>
      <c r="DF1191" s="36">
        <v>67.741104827219289</v>
      </c>
    </row>
    <row r="1192" spans="1:110" x14ac:dyDescent="0.25">
      <c r="A1192" s="45">
        <v>67.599999999999994</v>
      </c>
      <c r="B1192" s="47" t="b">
        <v>1</v>
      </c>
      <c r="U1192" s="36"/>
      <c r="V1192" s="36"/>
      <c r="W1192" s="9"/>
      <c r="X1192" s="8"/>
      <c r="Y1192" s="8"/>
      <c r="Z1192" s="8"/>
      <c r="AA1192" s="8"/>
      <c r="AB1192" s="8"/>
      <c r="AC1192" s="8"/>
      <c r="AD1192" s="8"/>
      <c r="AE1192" s="8"/>
      <c r="AG1192" s="36"/>
      <c r="AH1192" s="36"/>
      <c r="AI1192" s="9"/>
      <c r="AJ1192" s="8"/>
      <c r="AK1192" s="8"/>
      <c r="AL1192" s="8"/>
      <c r="AM1192" s="8"/>
      <c r="AN1192" s="8"/>
      <c r="AO1192" s="8"/>
      <c r="AP1192" s="8"/>
      <c r="AQ1192" s="8"/>
      <c r="AS1192" s="36"/>
      <c r="AT1192" s="36"/>
      <c r="AU1192" s="9"/>
      <c r="AV1192" s="8"/>
      <c r="AW1192" s="8"/>
      <c r="AX1192" s="8"/>
      <c r="AY1192" s="8"/>
      <c r="AZ1192" s="8"/>
      <c r="BA1192" s="8"/>
      <c r="BB1192" s="8"/>
      <c r="BC1192" s="8"/>
      <c r="CW1192" s="8">
        <v>0.40556693989071041</v>
      </c>
      <c r="CX1192" s="36">
        <v>68.8</v>
      </c>
      <c r="CY1192" s="36">
        <v>66.94907491342353</v>
      </c>
      <c r="CZ1192" s="36">
        <v>66.148523212685419</v>
      </c>
      <c r="DA1192" s="36">
        <v>36.007152163833481</v>
      </c>
      <c r="DB1192" s="36">
        <f ca="1"/>
        <v>74.498955709968484</v>
      </c>
      <c r="DC1192" s="36">
        <f ca="1"/>
        <v>67.654217252622288</v>
      </c>
      <c r="DD1192" s="36">
        <v>64.302609630429544</v>
      </c>
      <c r="DE1192" s="36">
        <f ca="1"/>
        <v>71.895262916390251</v>
      </c>
      <c r="DF1192" s="36">
        <v>67.750879212628291</v>
      </c>
    </row>
    <row r="1193" spans="1:110" x14ac:dyDescent="0.25">
      <c r="A1193" s="45">
        <v>67.3</v>
      </c>
      <c r="B1193" s="47" t="b">
        <v>1</v>
      </c>
      <c r="U1193" s="36"/>
      <c r="V1193" s="36"/>
      <c r="W1193" s="9"/>
      <c r="X1193" s="8"/>
      <c r="Y1193" s="8"/>
      <c r="Z1193" s="8"/>
      <c r="AA1193" s="8"/>
      <c r="AB1193" s="8"/>
      <c r="AC1193" s="8"/>
      <c r="AD1193" s="8"/>
      <c r="AE1193" s="8"/>
      <c r="AG1193" s="36"/>
      <c r="AH1193" s="36"/>
      <c r="AI1193" s="9"/>
      <c r="AJ1193" s="8"/>
      <c r="AK1193" s="8"/>
      <c r="AL1193" s="8"/>
      <c r="AM1193" s="8"/>
      <c r="AN1193" s="8"/>
      <c r="AO1193" s="8"/>
      <c r="AP1193" s="8"/>
      <c r="AQ1193" s="8"/>
      <c r="AS1193" s="36"/>
      <c r="AT1193" s="36"/>
      <c r="AU1193" s="9"/>
      <c r="AV1193" s="8"/>
      <c r="AW1193" s="8"/>
      <c r="AX1193" s="8"/>
      <c r="AY1193" s="8"/>
      <c r="AZ1193" s="8"/>
      <c r="BA1193" s="8"/>
      <c r="BB1193" s="8"/>
      <c r="BC1193" s="8"/>
      <c r="CW1193" s="8">
        <v>0.40590846994535518</v>
      </c>
      <c r="CX1193" s="36">
        <v>68.8</v>
      </c>
      <c r="CY1193" s="36">
        <v>66.957463454525879</v>
      </c>
      <c r="CZ1193" s="36">
        <v>66.157091985901161</v>
      </c>
      <c r="DA1193" s="36">
        <v>36.046936608430819</v>
      </c>
      <c r="DB1193" s="36">
        <f ca="1"/>
        <v>74.508232882411903</v>
      </c>
      <c r="DC1193" s="36">
        <f ca="1"/>
        <v>67.661796983015222</v>
      </c>
      <c r="DD1193" s="36">
        <v>64.314419906528514</v>
      </c>
      <c r="DE1193" s="36">
        <f ca="1"/>
        <v>71.901855887261334</v>
      </c>
      <c r="DF1193" s="36">
        <v>67.760650609792947</v>
      </c>
    </row>
    <row r="1194" spans="1:110" x14ac:dyDescent="0.25">
      <c r="A1194" s="45">
        <v>66.8</v>
      </c>
      <c r="B1194" s="47" t="b">
        <v>1</v>
      </c>
      <c r="U1194" s="36"/>
      <c r="V1194" s="36"/>
      <c r="W1194" s="9"/>
      <c r="X1194" s="8"/>
      <c r="Y1194" s="8"/>
      <c r="Z1194" s="8"/>
      <c r="AA1194" s="8"/>
      <c r="AB1194" s="8"/>
      <c r="AC1194" s="8"/>
      <c r="AD1194" s="8"/>
      <c r="AE1194" s="8"/>
      <c r="AG1194" s="36"/>
      <c r="AH1194" s="36"/>
      <c r="AI1194" s="9"/>
      <c r="AJ1194" s="8"/>
      <c r="AK1194" s="8"/>
      <c r="AL1194" s="8"/>
      <c r="AM1194" s="8"/>
      <c r="AN1194" s="8"/>
      <c r="AO1194" s="8"/>
      <c r="AP1194" s="8"/>
      <c r="AQ1194" s="8"/>
      <c r="AS1194" s="36"/>
      <c r="AT1194" s="36"/>
      <c r="AU1194" s="9"/>
      <c r="AV1194" s="8"/>
      <c r="AW1194" s="8"/>
      <c r="AX1194" s="8"/>
      <c r="AY1194" s="8"/>
      <c r="AZ1194" s="8"/>
      <c r="BA1194" s="8"/>
      <c r="BB1194" s="8"/>
      <c r="BC1194" s="8"/>
      <c r="CW1194" s="8">
        <v>0.40625</v>
      </c>
      <c r="CX1194" s="36">
        <v>68.8</v>
      </c>
      <c r="CY1194" s="36">
        <v>66.965850236909375</v>
      </c>
      <c r="CZ1194" s="36">
        <v>66.165660072247121</v>
      </c>
      <c r="DA1194" s="36">
        <v>36.086743930800893</v>
      </c>
      <c r="DB1194" s="36">
        <f ca="1"/>
        <v>74.517506301726428</v>
      </c>
      <c r="DC1194" s="36">
        <f ca="1"/>
        <v>67.669375691891702</v>
      </c>
      <c r="DD1194" s="36">
        <v>64.326225215107954</v>
      </c>
      <c r="DE1194" s="36">
        <f ca="1"/>
        <v>71.908446611448753</v>
      </c>
      <c r="DF1194" s="36">
        <v>67.770419025654263</v>
      </c>
    </row>
    <row r="1195" spans="1:110" x14ac:dyDescent="0.25">
      <c r="A1195" s="45">
        <v>66.400000000000006</v>
      </c>
      <c r="B1195" s="47" t="b">
        <v>1</v>
      </c>
      <c r="U1195" s="36"/>
      <c r="V1195" s="36"/>
      <c r="W1195" s="9"/>
      <c r="X1195" s="8"/>
      <c r="Y1195" s="8"/>
      <c r="Z1195" s="8"/>
      <c r="AA1195" s="8"/>
      <c r="AB1195" s="8"/>
      <c r="AC1195" s="8"/>
      <c r="AD1195" s="8"/>
      <c r="AE1195" s="8"/>
      <c r="AG1195" s="36"/>
      <c r="AH1195" s="36"/>
      <c r="AI1195" s="9"/>
      <c r="AJ1195" s="8"/>
      <c r="AK1195" s="8"/>
      <c r="AL1195" s="8"/>
      <c r="AM1195" s="8"/>
      <c r="AN1195" s="8"/>
      <c r="AO1195" s="8"/>
      <c r="AP1195" s="8"/>
      <c r="AQ1195" s="8"/>
      <c r="AS1195" s="36"/>
      <c r="AT1195" s="36"/>
      <c r="AU1195" s="9"/>
      <c r="AV1195" s="8"/>
      <c r="AW1195" s="8"/>
      <c r="AX1195" s="8"/>
      <c r="AY1195" s="8"/>
      <c r="AZ1195" s="8"/>
      <c r="BA1195" s="8"/>
      <c r="BB1195" s="8"/>
      <c r="BC1195" s="8"/>
      <c r="CW1195" s="8">
        <v>0.40659153005464482</v>
      </c>
      <c r="CX1195" s="36">
        <v>68.900000000000006</v>
      </c>
      <c r="CY1195" s="36">
        <v>66.974235267812261</v>
      </c>
      <c r="CZ1195" s="36">
        <v>66.174227478565058</v>
      </c>
      <c r="DA1195" s="36">
        <v>36.126574157270255</v>
      </c>
      <c r="DB1195" s="36">
        <f ca="1"/>
        <v>74.526775977294548</v>
      </c>
      <c r="DC1195" s="36">
        <f ca="1"/>
        <v>67.676953385452435</v>
      </c>
      <c r="DD1195" s="36">
        <v>64.338025562430758</v>
      </c>
      <c r="DE1195" s="36">
        <f ca="1"/>
        <v>71.915035094515389</v>
      </c>
      <c r="DF1195" s="36">
        <v>67.780184467141396</v>
      </c>
    </row>
    <row r="1196" spans="1:110" x14ac:dyDescent="0.25">
      <c r="A1196" s="45">
        <v>66</v>
      </c>
      <c r="B1196" s="47" t="b">
        <v>1</v>
      </c>
      <c r="U1196" s="36"/>
      <c r="V1196" s="36"/>
      <c r="W1196" s="9"/>
      <c r="X1196" s="8"/>
      <c r="Y1196" s="8"/>
      <c r="Z1196" s="8"/>
      <c r="AA1196" s="8"/>
      <c r="AB1196" s="8"/>
      <c r="AC1196" s="8"/>
      <c r="AD1196" s="8"/>
      <c r="AE1196" s="8"/>
      <c r="AG1196" s="36"/>
      <c r="AH1196" s="36"/>
      <c r="AI1196" s="9"/>
      <c r="AJ1196" s="8"/>
      <c r="AK1196" s="8"/>
      <c r="AL1196" s="8"/>
      <c r="AM1196" s="8"/>
      <c r="AN1196" s="8"/>
      <c r="AO1196" s="8"/>
      <c r="AP1196" s="8"/>
      <c r="AQ1196" s="8"/>
      <c r="AS1196" s="36"/>
      <c r="AT1196" s="36"/>
      <c r="AU1196" s="9"/>
      <c r="AV1196" s="8"/>
      <c r="AW1196" s="8"/>
      <c r="AX1196" s="8"/>
      <c r="AY1196" s="8"/>
      <c r="AZ1196" s="8"/>
      <c r="BA1196" s="8"/>
      <c r="BB1196" s="8"/>
      <c r="BC1196" s="8"/>
      <c r="CW1196" s="8">
        <v>0.40693306010928959</v>
      </c>
      <c r="CX1196" s="36">
        <v>68.900000000000006</v>
      </c>
      <c r="CY1196" s="36">
        <v>66.98261855446286</v>
      </c>
      <c r="CZ1196" s="36">
        <v>66.182794211690464</v>
      </c>
      <c r="DA1196" s="36">
        <v>36.166427314210935</v>
      </c>
      <c r="DB1196" s="36">
        <f ca="1"/>
        <v>74.536041918481374</v>
      </c>
      <c r="DC1196" s="36">
        <f ca="1"/>
        <v>67.684530069891053</v>
      </c>
      <c r="DD1196" s="36">
        <v>64.34982095474669</v>
      </c>
      <c r="DE1196" s="36">
        <f ca="1"/>
        <v>71.921621342014248</v>
      </c>
      <c r="DF1196" s="36">
        <v>67.789946941171621</v>
      </c>
    </row>
    <row r="1197" spans="1:110" x14ac:dyDescent="0.25">
      <c r="A1197" s="45">
        <v>65.5</v>
      </c>
      <c r="B1197" s="47" t="b">
        <v>1</v>
      </c>
      <c r="U1197" s="36"/>
      <c r="V1197" s="36"/>
      <c r="W1197" s="9"/>
      <c r="X1197" s="8"/>
      <c r="Y1197" s="8"/>
      <c r="Z1197" s="8"/>
      <c r="AA1197" s="8"/>
      <c r="AB1197" s="8"/>
      <c r="AC1197" s="8"/>
      <c r="AD1197" s="8"/>
      <c r="AE1197" s="8"/>
      <c r="AG1197" s="36"/>
      <c r="AH1197" s="36"/>
      <c r="AI1197" s="9"/>
      <c r="AJ1197" s="8"/>
      <c r="AK1197" s="8"/>
      <c r="AL1197" s="8"/>
      <c r="AM1197" s="8"/>
      <c r="AN1197" s="8"/>
      <c r="AO1197" s="8"/>
      <c r="AP1197" s="8"/>
      <c r="AQ1197" s="8"/>
      <c r="AS1197" s="36"/>
      <c r="AT1197" s="36"/>
      <c r="AU1197" s="9"/>
      <c r="AV1197" s="8"/>
      <c r="AW1197" s="8"/>
      <c r="AX1197" s="8"/>
      <c r="AY1197" s="8"/>
      <c r="AZ1197" s="8"/>
      <c r="BA1197" s="8"/>
      <c r="BB1197" s="8"/>
      <c r="BC1197" s="8"/>
      <c r="CW1197" s="8">
        <v>0.40727459016393441</v>
      </c>
      <c r="CX1197" s="36">
        <v>68.900000000000006</v>
      </c>
      <c r="CY1197" s="36">
        <v>66.991000104079561</v>
      </c>
      <c r="CZ1197" s="36">
        <v>66.191360278452521</v>
      </c>
      <c r="DA1197" s="36">
        <v>36.206303428040528</v>
      </c>
      <c r="DB1197" s="36">
        <f ca="1"/>
        <v>74.545304134634605</v>
      </c>
      <c r="DC1197" s="36">
        <f ca="1"/>
        <v>67.69210575139428</v>
      </c>
      <c r="DD1197" s="36">
        <v>64.361611398292396</v>
      </c>
      <c r="DE1197" s="36">
        <f ca="1"/>
        <v>71.928205359488501</v>
      </c>
      <c r="DF1197" s="36">
        <v>67.799706454650334</v>
      </c>
    </row>
    <row r="1198" spans="1:110" x14ac:dyDescent="0.25">
      <c r="A1198" s="45">
        <v>65.2</v>
      </c>
      <c r="B1198" s="47" t="b">
        <v>1</v>
      </c>
      <c r="U1198" s="36"/>
      <c r="V1198" s="36"/>
      <c r="W1198" s="9"/>
      <c r="X1198" s="8"/>
      <c r="Y1198" s="8"/>
      <c r="Z1198" s="8"/>
      <c r="AA1198" s="8"/>
      <c r="AB1198" s="8"/>
      <c r="AC1198" s="8"/>
      <c r="AD1198" s="8"/>
      <c r="AE1198" s="8"/>
      <c r="AG1198" s="36"/>
      <c r="AH1198" s="36"/>
      <c r="AI1198" s="9"/>
      <c r="AJ1198" s="8"/>
      <c r="AK1198" s="8"/>
      <c r="AL1198" s="8"/>
      <c r="AM1198" s="8"/>
      <c r="AN1198" s="8"/>
      <c r="AO1198" s="8"/>
      <c r="AP1198" s="8"/>
      <c r="AQ1198" s="8"/>
      <c r="AS1198" s="36"/>
      <c r="AT1198" s="36"/>
      <c r="AU1198" s="9"/>
      <c r="AV1198" s="8"/>
      <c r="AW1198" s="8"/>
      <c r="AX1198" s="8"/>
      <c r="AY1198" s="8"/>
      <c r="AZ1198" s="8"/>
      <c r="BA1198" s="8"/>
      <c r="BB1198" s="8"/>
      <c r="BC1198" s="8"/>
      <c r="CW1198" s="8">
        <v>0.40761612021857924</v>
      </c>
      <c r="CX1198" s="36">
        <v>68.900000000000006</v>
      </c>
      <c r="CY1198" s="36">
        <v>66.999379923870876</v>
      </c>
      <c r="CZ1198" s="36">
        <v>66.199925685674003</v>
      </c>
      <c r="DA1198" s="36">
        <v>36.246202525222309</v>
      </c>
      <c r="DB1198" s="36">
        <f ca="1"/>
        <v>74.554562635084665</v>
      </c>
      <c r="DC1198" s="36">
        <f ca="1"/>
        <v>67.699680436141932</v>
      </c>
      <c r="DD1198" s="36">
        <v>64.373396899291407</v>
      </c>
      <c r="DE1198" s="36">
        <f ca="1"/>
        <v>71.934787152471557</v>
      </c>
      <c r="DF1198" s="36">
        <v>67.80946301447122</v>
      </c>
    </row>
    <row r="1199" spans="1:110" x14ac:dyDescent="0.25">
      <c r="A1199" s="45">
        <v>64.8</v>
      </c>
      <c r="B1199" s="47" t="b">
        <v>1</v>
      </c>
      <c r="U1199" s="36"/>
      <c r="V1199" s="36"/>
      <c r="W1199" s="9"/>
      <c r="X1199" s="8"/>
      <c r="Y1199" s="8"/>
      <c r="Z1199" s="8"/>
      <c r="AA1199" s="8"/>
      <c r="AB1199" s="8"/>
      <c r="AC1199" s="8"/>
      <c r="AD1199" s="8"/>
      <c r="AE1199" s="8"/>
      <c r="AG1199" s="36"/>
      <c r="AH1199" s="36"/>
      <c r="AI1199" s="9"/>
      <c r="AJ1199" s="8"/>
      <c r="AK1199" s="8"/>
      <c r="AL1199" s="8"/>
      <c r="AM1199" s="8"/>
      <c r="AN1199" s="8"/>
      <c r="AO1199" s="8"/>
      <c r="AP1199" s="8"/>
      <c r="AQ1199" s="8"/>
      <c r="AS1199" s="36"/>
      <c r="AT1199" s="36"/>
      <c r="AU1199" s="9"/>
      <c r="AV1199" s="8"/>
      <c r="AW1199" s="8"/>
      <c r="AX1199" s="8"/>
      <c r="AY1199" s="8"/>
      <c r="AZ1199" s="8"/>
      <c r="BA1199" s="8"/>
      <c r="BB1199" s="8"/>
      <c r="BC1199" s="8"/>
      <c r="CW1199" s="8">
        <v>0.40795765027322406</v>
      </c>
      <c r="CX1199" s="36">
        <v>68.900000000000006</v>
      </c>
      <c r="CY1199" s="36">
        <v>67.007758021035499</v>
      </c>
      <c r="CZ1199" s="36">
        <v>66.208490440171545</v>
      </c>
      <c r="DA1199" s="36">
        <v>36.286124632265313</v>
      </c>
      <c r="DB1199" s="36">
        <f ca="1"/>
        <v>74.563817429144706</v>
      </c>
      <c r="DC1199" s="36">
        <f ca="1"/>
        <v>67.707254130306922</v>
      </c>
      <c r="DD1199" s="36">
        <v>64.385177463954278</v>
      </c>
      <c r="DE1199" s="36">
        <f ca="1"/>
        <v>71.941366726487018</v>
      </c>
      <c r="DF1199" s="36">
        <v>67.81921662751617</v>
      </c>
    </row>
    <row r="1200" spans="1:110" x14ac:dyDescent="0.25">
      <c r="A1200" s="45">
        <v>64.400000000000006</v>
      </c>
      <c r="B1200" s="47" t="b">
        <v>1</v>
      </c>
      <c r="U1200" s="36"/>
      <c r="V1200" s="36"/>
      <c r="W1200" s="9"/>
      <c r="X1200" s="8"/>
      <c r="Y1200" s="8"/>
      <c r="Z1200" s="8"/>
      <c r="AA1200" s="8"/>
      <c r="AB1200" s="8"/>
      <c r="AC1200" s="8"/>
      <c r="AD1200" s="8"/>
      <c r="AE1200" s="8"/>
      <c r="AG1200" s="36"/>
      <c r="AH1200" s="36"/>
      <c r="AI1200" s="9"/>
      <c r="AJ1200" s="8"/>
      <c r="AK1200" s="8"/>
      <c r="AL1200" s="8"/>
      <c r="AM1200" s="8"/>
      <c r="AN1200" s="8"/>
      <c r="AO1200" s="8"/>
      <c r="AP1200" s="8"/>
      <c r="AQ1200" s="8"/>
      <c r="AS1200" s="36"/>
      <c r="AT1200" s="36"/>
      <c r="AU1200" s="9"/>
      <c r="AV1200" s="8"/>
      <c r="AW1200" s="8"/>
      <c r="AX1200" s="8"/>
      <c r="AY1200" s="8"/>
      <c r="AZ1200" s="8"/>
      <c r="BA1200" s="8"/>
      <c r="BB1200" s="8"/>
      <c r="BC1200" s="8"/>
      <c r="CW1200" s="8">
        <v>0.40829918032786883</v>
      </c>
      <c r="CX1200" s="36">
        <v>68.900000000000006</v>
      </c>
      <c r="CY1200" s="36">
        <v>67.016134402762361</v>
      </c>
      <c r="CZ1200" s="36">
        <v>66.217054548755527</v>
      </c>
      <c r="DA1200" s="36">
        <v>36.326069775724513</v>
      </c>
      <c r="DB1200" s="36">
        <f ca="1"/>
        <v>74.573068526110802</v>
      </c>
      <c r="DC1200" s="36">
        <f ca="1"/>
        <v>67.714826840055338</v>
      </c>
      <c r="DD1200" s="36">
        <v>64.396953098478534</v>
      </c>
      <c r="DE1200" s="36">
        <f ca="1"/>
        <v>71.947944087048811</v>
      </c>
      <c r="DF1200" s="36">
        <v>67.828967300655407</v>
      </c>
    </row>
    <row r="1201" spans="1:110" x14ac:dyDescent="0.25">
      <c r="A1201" s="45">
        <v>64</v>
      </c>
      <c r="B1201" s="47" t="b">
        <v>1</v>
      </c>
      <c r="U1201" s="36"/>
      <c r="V1201" s="36"/>
      <c r="W1201" s="9"/>
      <c r="X1201" s="8"/>
      <c r="Y1201" s="8"/>
      <c r="Z1201" s="8"/>
      <c r="AA1201" s="8"/>
      <c r="AB1201" s="8"/>
      <c r="AC1201" s="8"/>
      <c r="AD1201" s="8"/>
      <c r="AE1201" s="8"/>
      <c r="AG1201" s="36"/>
      <c r="AH1201" s="36"/>
      <c r="AI1201" s="9"/>
      <c r="AJ1201" s="8"/>
      <c r="AK1201" s="8"/>
      <c r="AL1201" s="8"/>
      <c r="AM1201" s="8"/>
      <c r="AN1201" s="8"/>
      <c r="AO1201" s="8"/>
      <c r="AP1201" s="8"/>
      <c r="AQ1201" s="8"/>
      <c r="AS1201" s="36"/>
      <c r="AT1201" s="36"/>
      <c r="AU1201" s="9"/>
      <c r="AV1201" s="8"/>
      <c r="AW1201" s="8"/>
      <c r="AX1201" s="8"/>
      <c r="AY1201" s="8"/>
      <c r="AZ1201" s="8"/>
      <c r="BA1201" s="8"/>
      <c r="BB1201" s="8"/>
      <c r="BC1201" s="8"/>
      <c r="CW1201" s="8">
        <v>0.40864071038251365</v>
      </c>
      <c r="CX1201" s="36">
        <v>68.900000000000006</v>
      </c>
      <c r="CY1201" s="36">
        <v>67.0245090762307</v>
      </c>
      <c r="CZ1201" s="36">
        <v>66.225618018230264</v>
      </c>
      <c r="DA1201" s="36">
        <v>36.366037982200844</v>
      </c>
      <c r="DB1201" s="36">
        <f ca="1"/>
        <v>74.582315935261889</v>
      </c>
      <c r="DC1201" s="36">
        <f ca="1"/>
        <v>67.722398571546478</v>
      </c>
      <c r="DD1201" s="36">
        <v>64.408723809048766</v>
      </c>
      <c r="DE1201" s="36">
        <f ca="1"/>
        <v>71.954519239661195</v>
      </c>
      <c r="DF1201" s="36">
        <v>67.838715040747502</v>
      </c>
    </row>
    <row r="1202" spans="1:110" x14ac:dyDescent="0.25">
      <c r="A1202" s="45">
        <v>63.7</v>
      </c>
      <c r="B1202" s="47" t="b">
        <v>1</v>
      </c>
      <c r="U1202" s="36"/>
      <c r="V1202" s="36"/>
      <c r="W1202" s="9"/>
      <c r="X1202" s="8"/>
      <c r="Y1202" s="8"/>
      <c r="Z1202" s="8"/>
      <c r="AA1202" s="8"/>
      <c r="AB1202" s="8"/>
      <c r="AC1202" s="8"/>
      <c r="AD1202" s="8"/>
      <c r="AE1202" s="8"/>
      <c r="AG1202" s="36"/>
      <c r="AH1202" s="36"/>
      <c r="AI1202" s="9"/>
      <c r="AJ1202" s="8"/>
      <c r="AK1202" s="8"/>
      <c r="AL1202" s="8"/>
      <c r="AM1202" s="8"/>
      <c r="AN1202" s="8"/>
      <c r="AO1202" s="8"/>
      <c r="AP1202" s="8"/>
      <c r="AQ1202" s="8"/>
      <c r="AS1202" s="36"/>
      <c r="AT1202" s="36"/>
      <c r="AU1202" s="9"/>
      <c r="AV1202" s="8"/>
      <c r="AW1202" s="8"/>
      <c r="AX1202" s="8"/>
      <c r="AY1202" s="8"/>
      <c r="AZ1202" s="8"/>
      <c r="BA1202" s="8"/>
      <c r="BB1202" s="8"/>
      <c r="BC1202" s="8"/>
      <c r="CW1202" s="8">
        <v>0.40898224043715847</v>
      </c>
      <c r="CX1202" s="36">
        <v>68.900000000000006</v>
      </c>
      <c r="CY1202" s="36">
        <v>67.032882048610006</v>
      </c>
      <c r="CZ1202" s="36">
        <v>66.234180855393817</v>
      </c>
      <c r="DA1202" s="36">
        <v>36.406029278341371</v>
      </c>
      <c r="DB1202" s="36">
        <f ca="1"/>
        <v>74.591559665859876</v>
      </c>
      <c r="DC1202" s="36">
        <f ca="1"/>
        <v>67.729969330932903</v>
      </c>
      <c r="DD1202" s="36">
        <v>64.420489601836607</v>
      </c>
      <c r="DE1202" s="36">
        <f ca="1"/>
        <v>71.961092189818785</v>
      </c>
      <c r="DF1202" s="36">
        <v>67.848459854639401</v>
      </c>
    </row>
    <row r="1203" spans="1:110" x14ac:dyDescent="0.25">
      <c r="A1203" s="45">
        <v>63.3</v>
      </c>
      <c r="B1203" s="47" t="b">
        <v>1</v>
      </c>
      <c r="U1203" s="36"/>
      <c r="V1203" s="36"/>
      <c r="W1203" s="9"/>
      <c r="X1203" s="8"/>
      <c r="Y1203" s="8"/>
      <c r="Z1203" s="8"/>
      <c r="AA1203" s="8"/>
      <c r="AB1203" s="8"/>
      <c r="AC1203" s="8"/>
      <c r="AD1203" s="8"/>
      <c r="AE1203" s="8"/>
      <c r="AG1203" s="36"/>
      <c r="AH1203" s="36"/>
      <c r="AI1203" s="9"/>
      <c r="AJ1203" s="8"/>
      <c r="AK1203" s="8"/>
      <c r="AL1203" s="8"/>
      <c r="AM1203" s="8"/>
      <c r="AN1203" s="8"/>
      <c r="AO1203" s="8"/>
      <c r="AP1203" s="8"/>
      <c r="AQ1203" s="8"/>
      <c r="AS1203" s="36"/>
      <c r="AT1203" s="36"/>
      <c r="AU1203" s="9"/>
      <c r="AV1203" s="8"/>
      <c r="AW1203" s="8"/>
      <c r="AX1203" s="8"/>
      <c r="AY1203" s="8"/>
      <c r="AZ1203" s="8"/>
      <c r="BA1203" s="8"/>
      <c r="BB1203" s="8"/>
      <c r="BC1203" s="8"/>
      <c r="CW1203" s="8">
        <v>0.4093237704918033</v>
      </c>
      <c r="CX1203" s="36">
        <v>68.900000000000006</v>
      </c>
      <c r="CY1203" s="36">
        <v>67.041253327060232</v>
      </c>
      <c r="CZ1203" s="36">
        <v>66.242743067038205</v>
      </c>
      <c r="DA1203" s="36">
        <v>36.446043690839332</v>
      </c>
      <c r="DB1203" s="36">
        <f ca="1"/>
        <v>74.600799727149735</v>
      </c>
      <c r="DC1203" s="36">
        <f ca="1"/>
        <v>67.73753912436041</v>
      </c>
      <c r="DD1203" s="36">
        <v>64.432250483000871</v>
      </c>
      <c r="DE1203" s="36">
        <f ca="1"/>
        <v>71.967662943006587</v>
      </c>
      <c r="DF1203" s="36">
        <v>67.858201749166483</v>
      </c>
    </row>
    <row r="1204" spans="1:110" x14ac:dyDescent="0.25">
      <c r="A1204" s="45">
        <v>62.9</v>
      </c>
      <c r="B1204" s="47" t="b">
        <v>1</v>
      </c>
      <c r="U1204" s="36"/>
      <c r="V1204" s="36"/>
      <c r="W1204" s="9"/>
      <c r="X1204" s="8"/>
      <c r="Y1204" s="8"/>
      <c r="Z1204" s="8"/>
      <c r="AA1204" s="8"/>
      <c r="AB1204" s="8"/>
      <c r="AC1204" s="8"/>
      <c r="AD1204" s="8"/>
      <c r="AE1204" s="8"/>
      <c r="AG1204" s="36"/>
      <c r="AH1204" s="36"/>
      <c r="AI1204" s="9"/>
      <c r="AJ1204" s="8"/>
      <c r="AK1204" s="8"/>
      <c r="AL1204" s="8"/>
      <c r="AM1204" s="8"/>
      <c r="AN1204" s="8"/>
      <c r="AO1204" s="8"/>
      <c r="AP1204" s="8"/>
      <c r="AQ1204" s="8"/>
      <c r="AS1204" s="36"/>
      <c r="AT1204" s="36"/>
      <c r="AU1204" s="9"/>
      <c r="AV1204" s="8"/>
      <c r="AW1204" s="8"/>
      <c r="AX1204" s="8"/>
      <c r="AY1204" s="8"/>
      <c r="AZ1204" s="8"/>
      <c r="BA1204" s="8"/>
      <c r="BB1204" s="8"/>
      <c r="BC1204" s="8"/>
      <c r="CW1204" s="8">
        <v>0.40966530054644806</v>
      </c>
      <c r="CX1204" s="36">
        <v>69</v>
      </c>
      <c r="CY1204" s="36">
        <v>67.049622918731671</v>
      </c>
      <c r="CZ1204" s="36">
        <v>66.251304659949582</v>
      </c>
      <c r="DA1204" s="36">
        <v>36.486081246434303</v>
      </c>
      <c r="DB1204" s="36">
        <f ca="1"/>
        <v>74.610036128359553</v>
      </c>
      <c r="DC1204" s="36">
        <f ca="1"/>
        <v>67.745107957968145</v>
      </c>
      <c r="DD1204" s="36">
        <v>64.444006458687454</v>
      </c>
      <c r="DE1204" s="36">
        <f ca="1"/>
        <v>71.974231504700029</v>
      </c>
      <c r="DF1204" s="36">
        <v>67.867940731152672</v>
      </c>
    </row>
    <row r="1205" spans="1:110" x14ac:dyDescent="0.25">
      <c r="A1205" s="45">
        <v>62.5</v>
      </c>
      <c r="B1205" s="47" t="b">
        <v>1</v>
      </c>
      <c r="U1205" s="36"/>
      <c r="V1205" s="36"/>
      <c r="W1205" s="9"/>
      <c r="X1205" s="8"/>
      <c r="Y1205" s="8"/>
      <c r="Z1205" s="8"/>
      <c r="AA1205" s="8"/>
      <c r="AB1205" s="8"/>
      <c r="AC1205" s="8"/>
      <c r="AD1205" s="8"/>
      <c r="AE1205" s="8"/>
      <c r="AG1205" s="36"/>
      <c r="AH1205" s="36"/>
      <c r="AI1205" s="9"/>
      <c r="AJ1205" s="8"/>
      <c r="AK1205" s="8"/>
      <c r="AL1205" s="8"/>
      <c r="AM1205" s="8"/>
      <c r="AN1205" s="8"/>
      <c r="AO1205" s="8"/>
      <c r="AP1205" s="8"/>
      <c r="AQ1205" s="8"/>
      <c r="AS1205" s="36"/>
      <c r="AT1205" s="36"/>
      <c r="AU1205" s="9"/>
      <c r="AV1205" s="8"/>
      <c r="AW1205" s="8"/>
      <c r="AX1205" s="8"/>
      <c r="AY1205" s="8"/>
      <c r="AZ1205" s="8"/>
      <c r="BA1205" s="8"/>
      <c r="BB1205" s="8"/>
      <c r="BC1205" s="8"/>
      <c r="CW1205" s="8">
        <v>0.41000683060109289</v>
      </c>
      <c r="CX1205" s="36">
        <v>69</v>
      </c>
      <c r="CY1205" s="36">
        <v>67.057990830765135</v>
      </c>
      <c r="CZ1205" s="36">
        <v>66.259865640907918</v>
      </c>
      <c r="DA1205" s="36">
        <v>36.52614197191226</v>
      </c>
      <c r="DB1205" s="36">
        <f ca="1"/>
        <v>74.619268878700552</v>
      </c>
      <c r="DC1205" s="36">
        <f ca="1"/>
        <v>67.752675837888631</v>
      </c>
      <c r="DD1205" s="36">
        <v>64.45575753502952</v>
      </c>
      <c r="DE1205" s="36">
        <f ca="1"/>
        <v>71.980797880365031</v>
      </c>
      <c r="DF1205" s="36">
        <v>67.877676807410339</v>
      </c>
    </row>
    <row r="1206" spans="1:110" x14ac:dyDescent="0.25">
      <c r="A1206" s="45">
        <v>69.099999999999994</v>
      </c>
      <c r="B1206" s="47" t="b">
        <v>1</v>
      </c>
      <c r="U1206" s="36"/>
      <c r="V1206" s="36"/>
      <c r="W1206" s="9"/>
      <c r="X1206" s="8"/>
      <c r="Y1206" s="8"/>
      <c r="Z1206" s="8"/>
      <c r="AA1206" s="8"/>
      <c r="AB1206" s="8"/>
      <c r="AC1206" s="8"/>
      <c r="AD1206" s="8"/>
      <c r="AE1206" s="8"/>
      <c r="AG1206" s="36"/>
      <c r="AH1206" s="36"/>
      <c r="AI1206" s="9"/>
      <c r="AJ1206" s="8"/>
      <c r="AK1206" s="8"/>
      <c r="AL1206" s="8"/>
      <c r="AM1206" s="8"/>
      <c r="AN1206" s="8"/>
      <c r="AO1206" s="8"/>
      <c r="AP1206" s="8"/>
      <c r="AQ1206" s="8"/>
      <c r="AS1206" s="36"/>
      <c r="AT1206" s="36"/>
      <c r="AU1206" s="9"/>
      <c r="AV1206" s="8"/>
      <c r="AW1206" s="8"/>
      <c r="AX1206" s="8"/>
      <c r="AY1206" s="8"/>
      <c r="AZ1206" s="8"/>
      <c r="BA1206" s="8"/>
      <c r="BB1206" s="8"/>
      <c r="BC1206" s="8"/>
      <c r="CW1206" s="8">
        <v>0.41034836065573771</v>
      </c>
      <c r="CX1206" s="36">
        <v>69</v>
      </c>
      <c r="CY1206" s="36">
        <v>67.066357070291929</v>
      </c>
      <c r="CZ1206" s="36">
        <v>66.2684260166873</v>
      </c>
      <c r="DA1206" s="36">
        <v>36.566225894105756</v>
      </c>
      <c r="DB1206" s="36">
        <f ca="1"/>
        <v>74.628497987367254</v>
      </c>
      <c r="DC1206" s="36">
        <f ca="1"/>
        <v>67.760242770247771</v>
      </c>
      <c r="DD1206" s="36">
        <v>64.467503718147384</v>
      </c>
      <c r="DE1206" s="36">
        <f ca="1"/>
        <v>71.987362075458051</v>
      </c>
      <c r="DF1206" s="36">
        <v>67.887409984740458</v>
      </c>
    </row>
    <row r="1207" spans="1:110" x14ac:dyDescent="0.25">
      <c r="A1207" s="45">
        <v>68.900000000000006</v>
      </c>
      <c r="B1207" s="47" t="b">
        <v>1</v>
      </c>
      <c r="U1207" s="36"/>
      <c r="V1207" s="36"/>
      <c r="W1207" s="9"/>
      <c r="X1207" s="8"/>
      <c r="Y1207" s="8"/>
      <c r="Z1207" s="8"/>
      <c r="AA1207" s="8"/>
      <c r="AB1207" s="8"/>
      <c r="AC1207" s="8"/>
      <c r="AD1207" s="8"/>
      <c r="AE1207" s="8"/>
      <c r="AG1207" s="36"/>
      <c r="AH1207" s="36"/>
      <c r="AI1207" s="9"/>
      <c r="AJ1207" s="8"/>
      <c r="AK1207" s="8"/>
      <c r="AL1207" s="8"/>
      <c r="AM1207" s="8"/>
      <c r="AN1207" s="8"/>
      <c r="AO1207" s="8"/>
      <c r="AP1207" s="8"/>
      <c r="AQ1207" s="8"/>
      <c r="AS1207" s="36"/>
      <c r="AT1207" s="36"/>
      <c r="AU1207" s="9"/>
      <c r="AV1207" s="8"/>
      <c r="AW1207" s="8"/>
      <c r="AX1207" s="8"/>
      <c r="AY1207" s="8"/>
      <c r="AZ1207" s="8"/>
      <c r="BA1207" s="8"/>
      <c r="BB1207" s="8"/>
      <c r="BC1207" s="8"/>
      <c r="CW1207" s="8">
        <v>0.41068989071038253</v>
      </c>
      <c r="CX1207" s="36">
        <v>69</v>
      </c>
      <c r="CY1207" s="36">
        <v>67.07472164443395</v>
      </c>
      <c r="CZ1207" s="36">
        <v>66.276985794055918</v>
      </c>
      <c r="DA1207" s="36">
        <v>36.606333039893947</v>
      </c>
      <c r="DB1207" s="36">
        <f ca="1"/>
        <v>74.637723463537469</v>
      </c>
      <c r="DC1207" s="36">
        <f ca="1"/>
        <v>67.767808761164872</v>
      </c>
      <c r="DD1207" s="36">
        <v>64.479245014148702</v>
      </c>
      <c r="DE1207" s="36">
        <f ca="1"/>
        <v>71.993924095426038</v>
      </c>
      <c r="DF1207" s="36">
        <v>67.897140269932606</v>
      </c>
    </row>
    <row r="1208" spans="1:110" x14ac:dyDescent="0.25">
      <c r="A1208" s="45">
        <v>68.7</v>
      </c>
      <c r="B1208" s="47" t="b">
        <v>1</v>
      </c>
      <c r="U1208" s="36"/>
      <c r="V1208" s="36"/>
      <c r="W1208" s="9"/>
      <c r="X1208" s="8"/>
      <c r="Y1208" s="8"/>
      <c r="Z1208" s="8"/>
      <c r="AA1208" s="8"/>
      <c r="AB1208" s="8"/>
      <c r="AC1208" s="8"/>
      <c r="AD1208" s="8"/>
      <c r="AE1208" s="8"/>
      <c r="AG1208" s="36"/>
      <c r="AH1208" s="36"/>
      <c r="AI1208" s="9"/>
      <c r="AJ1208" s="8"/>
      <c r="AK1208" s="8"/>
      <c r="AL1208" s="8"/>
      <c r="AM1208" s="8"/>
      <c r="AN1208" s="8"/>
      <c r="AO1208" s="8"/>
      <c r="AP1208" s="8"/>
      <c r="AQ1208" s="8"/>
      <c r="AS1208" s="36"/>
      <c r="AT1208" s="36"/>
      <c r="AU1208" s="9"/>
      <c r="AV1208" s="8"/>
      <c r="AW1208" s="8"/>
      <c r="AX1208" s="8"/>
      <c r="AY1208" s="8"/>
      <c r="AZ1208" s="8"/>
      <c r="BA1208" s="8"/>
      <c r="BB1208" s="8"/>
      <c r="BC1208" s="8"/>
      <c r="CW1208" s="8">
        <v>0.4110314207650273</v>
      </c>
      <c r="CX1208" s="36">
        <v>69</v>
      </c>
      <c r="CY1208" s="36">
        <v>67.083084560303661</v>
      </c>
      <c r="CZ1208" s="36">
        <v>66.285544979776063</v>
      </c>
      <c r="DA1208" s="36">
        <v>36.64646343620273</v>
      </c>
      <c r="DB1208" s="36">
        <f ca="1"/>
        <v>74.646945316372367</v>
      </c>
      <c r="DC1208" s="36">
        <f ca="1"/>
        <v>67.775373816752776</v>
      </c>
      <c r="DD1208" s="36">
        <v>64.490981429128396</v>
      </c>
      <c r="DE1208" s="36">
        <f ca="1"/>
        <v>72.000483945706591</v>
      </c>
      <c r="DF1208" s="36">
        <v>67.90686766976502</v>
      </c>
    </row>
    <row r="1209" spans="1:110" x14ac:dyDescent="0.25">
      <c r="A1209" s="45">
        <v>68.5</v>
      </c>
      <c r="B1209" s="47" t="b">
        <v>1</v>
      </c>
      <c r="U1209" s="36"/>
      <c r="V1209" s="36"/>
      <c r="W1209" s="9"/>
      <c r="X1209" s="8"/>
      <c r="Y1209" s="8"/>
      <c r="Z1209" s="8"/>
      <c r="AA1209" s="8"/>
      <c r="AB1209" s="8"/>
      <c r="AC1209" s="8"/>
      <c r="AD1209" s="8"/>
      <c r="AE1209" s="8"/>
      <c r="AG1209" s="36"/>
      <c r="AH1209" s="36"/>
      <c r="AI1209" s="9"/>
      <c r="AJ1209" s="8"/>
      <c r="AK1209" s="8"/>
      <c r="AL1209" s="8"/>
      <c r="AM1209" s="8"/>
      <c r="AN1209" s="8"/>
      <c r="AO1209" s="8"/>
      <c r="AP1209" s="8"/>
      <c r="AQ1209" s="8"/>
      <c r="AS1209" s="36"/>
      <c r="AT1209" s="36"/>
      <c r="AU1209" s="9"/>
      <c r="AV1209" s="8"/>
      <c r="AW1209" s="8"/>
      <c r="AX1209" s="8"/>
      <c r="AY1209" s="8"/>
      <c r="AZ1209" s="8"/>
      <c r="BA1209" s="8"/>
      <c r="BB1209" s="8"/>
      <c r="BC1209" s="8"/>
      <c r="CW1209" s="8">
        <v>0.41137295081967212</v>
      </c>
      <c r="CX1209" s="36">
        <v>69</v>
      </c>
      <c r="CY1209" s="36">
        <v>67.0914458250042</v>
      </c>
      <c r="CZ1209" s="36">
        <v>66.294103580604229</v>
      </c>
      <c r="DA1209" s="36">
        <v>36.686617110004889</v>
      </c>
      <c r="DB1209" s="36">
        <f ca="1"/>
        <v>74.65616355501659</v>
      </c>
      <c r="DC1209" s="36">
        <f ca="1"/>
        <v>67.782937943117815</v>
      </c>
      <c r="DD1209" s="36">
        <v>64.502712969168726</v>
      </c>
      <c r="DE1209" s="36">
        <f ca="1"/>
        <v>72.007041631727915</v>
      </c>
      <c r="DF1209" s="36">
        <v>67.916592191004639</v>
      </c>
    </row>
    <row r="1210" spans="1:110" x14ac:dyDescent="0.25">
      <c r="A1210" s="45">
        <v>68.3</v>
      </c>
      <c r="B1210" s="47" t="b">
        <v>1</v>
      </c>
      <c r="U1210" s="36"/>
      <c r="V1210" s="36"/>
      <c r="W1210" s="9"/>
      <c r="X1210" s="8"/>
      <c r="Y1210" s="8"/>
      <c r="Z1210" s="8"/>
      <c r="AA1210" s="8"/>
      <c r="AB1210" s="8"/>
      <c r="AC1210" s="8"/>
      <c r="AD1210" s="8"/>
      <c r="AE1210" s="8"/>
      <c r="AG1210" s="36"/>
      <c r="AH1210" s="36"/>
      <c r="AI1210" s="9"/>
      <c r="AJ1210" s="8"/>
      <c r="AK1210" s="8"/>
      <c r="AL1210" s="8"/>
      <c r="AM1210" s="8"/>
      <c r="AN1210" s="8"/>
      <c r="AO1210" s="8"/>
      <c r="AP1210" s="8"/>
      <c r="AQ1210" s="8"/>
      <c r="AS1210" s="36"/>
      <c r="AT1210" s="36"/>
      <c r="AU1210" s="9"/>
      <c r="AV1210" s="8"/>
      <c r="AW1210" s="8"/>
      <c r="AX1210" s="8"/>
      <c r="AY1210" s="8"/>
      <c r="AZ1210" s="8"/>
      <c r="BA1210" s="8"/>
      <c r="BB1210" s="8"/>
      <c r="BC1210" s="8"/>
      <c r="CW1210" s="8">
        <v>0.41171448087431695</v>
      </c>
      <c r="CX1210" s="36">
        <v>69</v>
      </c>
      <c r="CY1210" s="36">
        <v>67.099805445629443</v>
      </c>
      <c r="CZ1210" s="36">
        <v>66.302661603291199</v>
      </c>
      <c r="DA1210" s="36">
        <v>36.726794088320126</v>
      </c>
      <c r="DB1210" s="36">
        <f ca="1"/>
        <v>74.665378188598254</v>
      </c>
      <c r="DC1210" s="36">
        <f ca="1"/>
        <v>67.790501146359873</v>
      </c>
      <c r="DD1210" s="36">
        <v>64.514439640339361</v>
      </c>
      <c r="DE1210" s="36">
        <f ca="1"/>
        <v>72.013597158908809</v>
      </c>
      <c r="DF1210" s="36">
        <v>67.926313840407147</v>
      </c>
    </row>
    <row r="1211" spans="1:110" x14ac:dyDescent="0.25">
      <c r="A1211" s="45">
        <v>68.099999999999994</v>
      </c>
      <c r="B1211" s="47" t="b">
        <v>1</v>
      </c>
      <c r="U1211" s="36"/>
      <c r="V1211" s="36"/>
      <c r="W1211" s="9"/>
      <c r="X1211" s="8"/>
      <c r="Y1211" s="8"/>
      <c r="Z1211" s="8"/>
      <c r="AA1211" s="8"/>
      <c r="AB1211" s="8"/>
      <c r="AC1211" s="8"/>
      <c r="AD1211" s="8"/>
      <c r="AE1211" s="8"/>
      <c r="AG1211" s="36"/>
      <c r="AH1211" s="36"/>
      <c r="AI1211" s="9"/>
      <c r="AJ1211" s="8"/>
      <c r="AK1211" s="8"/>
      <c r="AL1211" s="8"/>
      <c r="AM1211" s="8"/>
      <c r="AN1211" s="8"/>
      <c r="AO1211" s="8"/>
      <c r="AP1211" s="8"/>
      <c r="AQ1211" s="8"/>
      <c r="AS1211" s="36"/>
      <c r="AT1211" s="36"/>
      <c r="AU1211" s="9"/>
      <c r="AV1211" s="8"/>
      <c r="AW1211" s="8"/>
      <c r="AX1211" s="8"/>
      <c r="AY1211" s="8"/>
      <c r="AZ1211" s="8"/>
      <c r="BA1211" s="8"/>
      <c r="BB1211" s="8"/>
      <c r="BC1211" s="8"/>
      <c r="CW1211" s="8">
        <v>0.41205601092896177</v>
      </c>
      <c r="CX1211" s="36">
        <v>69</v>
      </c>
      <c r="CY1211" s="36">
        <v>67.108163429263954</v>
      </c>
      <c r="CZ1211" s="36">
        <v>66.311219054581798</v>
      </c>
      <c r="DA1211" s="36">
        <v>36.766994398215246</v>
      </c>
      <c r="DB1211" s="36">
        <f ca="1"/>
        <v>74.674589226229088</v>
      </c>
      <c r="DC1211" s="36">
        <f ca="1"/>
        <v>67.798063432572405</v>
      </c>
      <c r="DD1211" s="36">
        <v>64.526161448697337</v>
      </c>
      <c r="DE1211" s="36">
        <f ca="1"/>
        <v>72.02015053265886</v>
      </c>
      <c r="DF1211" s="36">
        <v>67.936032624716987</v>
      </c>
    </row>
    <row r="1212" spans="1:110" x14ac:dyDescent="0.25">
      <c r="A1212" s="45">
        <v>67.900000000000006</v>
      </c>
      <c r="B1212" s="47" t="b">
        <v>1</v>
      </c>
      <c r="U1212" s="36"/>
      <c r="V1212" s="36"/>
      <c r="W1212" s="9"/>
      <c r="X1212" s="8"/>
      <c r="Y1212" s="8"/>
      <c r="Z1212" s="8"/>
      <c r="AA1212" s="8"/>
      <c r="AB1212" s="8"/>
      <c r="AC1212" s="8"/>
      <c r="AD1212" s="8"/>
      <c r="AE1212" s="8"/>
      <c r="AG1212" s="36"/>
      <c r="AH1212" s="36"/>
      <c r="AI1212" s="9"/>
      <c r="AJ1212" s="8"/>
      <c r="AK1212" s="8"/>
      <c r="AL1212" s="8"/>
      <c r="AM1212" s="8"/>
      <c r="AN1212" s="8"/>
      <c r="AO1212" s="8"/>
      <c r="AP1212" s="8"/>
      <c r="AQ1212" s="8"/>
      <c r="AS1212" s="36"/>
      <c r="AT1212" s="36"/>
      <c r="AU1212" s="9"/>
      <c r="AV1212" s="8"/>
      <c r="AW1212" s="8"/>
      <c r="AX1212" s="8"/>
      <c r="AY1212" s="8"/>
      <c r="AZ1212" s="8"/>
      <c r="BA1212" s="8"/>
      <c r="BB1212" s="8"/>
      <c r="BC1212" s="8"/>
      <c r="CW1212" s="8">
        <v>0.41239754098360654</v>
      </c>
      <c r="CX1212" s="36">
        <v>69</v>
      </c>
      <c r="CY1212" s="36">
        <v>67.116519782983133</v>
      </c>
      <c r="CZ1212" s="36">
        <v>66.319775941215369</v>
      </c>
      <c r="DA1212" s="36">
        <v>36.807218066804246</v>
      </c>
      <c r="DB1212" s="36">
        <f ca="1"/>
        <v>74.683796677004409</v>
      </c>
      <c r="DC1212" s="36">
        <f ca="1"/>
        <v>67.805624807842534</v>
      </c>
      <c r="DD1212" s="36">
        <v>64.537878400287212</v>
      </c>
      <c r="DE1212" s="36">
        <f ca="1"/>
        <v>72.026701758378337</v>
      </c>
      <c r="DF1212" s="36">
        <v>67.945748550667446</v>
      </c>
    </row>
    <row r="1213" spans="1:110" x14ac:dyDescent="0.25">
      <c r="A1213" s="45">
        <v>67.7</v>
      </c>
      <c r="B1213" s="47" t="b">
        <v>1</v>
      </c>
      <c r="U1213" s="36"/>
      <c r="V1213" s="36"/>
      <c r="W1213" s="9"/>
      <c r="X1213" s="8"/>
      <c r="Y1213" s="8"/>
      <c r="Z1213" s="8"/>
      <c r="AA1213" s="8"/>
      <c r="AB1213" s="8"/>
      <c r="AC1213" s="8"/>
      <c r="AD1213" s="8"/>
      <c r="AE1213" s="8"/>
      <c r="AG1213" s="36"/>
      <c r="AH1213" s="36"/>
      <c r="AI1213" s="9"/>
      <c r="AJ1213" s="8"/>
      <c r="AK1213" s="8"/>
      <c r="AL1213" s="8"/>
      <c r="AM1213" s="8"/>
      <c r="AN1213" s="8"/>
      <c r="AO1213" s="8"/>
      <c r="AP1213" s="8"/>
      <c r="AQ1213" s="8"/>
      <c r="AS1213" s="36"/>
      <c r="AT1213" s="36"/>
      <c r="AU1213" s="9"/>
      <c r="AV1213" s="8"/>
      <c r="AW1213" s="8"/>
      <c r="AX1213" s="8"/>
      <c r="AY1213" s="8"/>
      <c r="AZ1213" s="8"/>
      <c r="BA1213" s="8"/>
      <c r="BB1213" s="8"/>
      <c r="BC1213" s="8"/>
      <c r="CW1213" s="8">
        <v>0.41273907103825136</v>
      </c>
      <c r="CX1213" s="36">
        <v>69</v>
      </c>
      <c r="CY1213" s="36">
        <v>67.124874513853229</v>
      </c>
      <c r="CZ1213" s="36">
        <v>66.328332269925511</v>
      </c>
      <c r="DA1213" s="36">
        <v>36.847465121248405</v>
      </c>
      <c r="DB1213" s="36">
        <f ca="1"/>
        <v>74.693000550003305</v>
      </c>
      <c r="DC1213" s="36">
        <f ca="1"/>
        <v>67.813185278251041</v>
      </c>
      <c r="DD1213" s="36">
        <v>64.549590501140955</v>
      </c>
      <c r="DE1213" s="36">
        <f ca="1"/>
        <v>72.033250841458283</v>
      </c>
      <c r="DF1213" s="36">
        <v>67.955461624980671</v>
      </c>
    </row>
    <row r="1214" spans="1:110" x14ac:dyDescent="0.25">
      <c r="A1214" s="45">
        <v>67.5</v>
      </c>
      <c r="B1214" s="47" t="b">
        <v>1</v>
      </c>
      <c r="U1214" s="36"/>
      <c r="V1214" s="36"/>
      <c r="W1214" s="9"/>
      <c r="X1214" s="8"/>
      <c r="Y1214" s="8"/>
      <c r="Z1214" s="8"/>
      <c r="AA1214" s="8"/>
      <c r="AB1214" s="8"/>
      <c r="AC1214" s="8"/>
      <c r="AD1214" s="8"/>
      <c r="AE1214" s="8"/>
      <c r="AG1214" s="36"/>
      <c r="AH1214" s="36"/>
      <c r="AI1214" s="9"/>
      <c r="AJ1214" s="8"/>
      <c r="AK1214" s="8"/>
      <c r="AL1214" s="8"/>
      <c r="AM1214" s="8"/>
      <c r="AN1214" s="8"/>
      <c r="AO1214" s="8"/>
      <c r="AP1214" s="8"/>
      <c r="AQ1214" s="8"/>
      <c r="AS1214" s="36"/>
      <c r="AT1214" s="36"/>
      <c r="AU1214" s="9"/>
      <c r="AV1214" s="8"/>
      <c r="AW1214" s="8"/>
      <c r="AX1214" s="8"/>
      <c r="AY1214" s="8"/>
      <c r="AZ1214" s="8"/>
      <c r="BA1214" s="8"/>
      <c r="BB1214" s="8"/>
      <c r="BC1214" s="8"/>
      <c r="CW1214" s="8">
        <v>0.41308060109289618</v>
      </c>
      <c r="CX1214" s="36">
        <v>69</v>
      </c>
      <c r="CY1214" s="36">
        <v>67.133227628931351</v>
      </c>
      <c r="CZ1214" s="36">
        <v>66.336888047440112</v>
      </c>
      <c r="DA1214" s="36">
        <v>36.887735588756399</v>
      </c>
      <c r="DB1214" s="36">
        <f ca="1"/>
        <v>74.702200854288577</v>
      </c>
      <c r="DC1214" s="36">
        <f ca="1"/>
        <v>67.820744849872383</v>
      </c>
      <c r="DD1214" s="36">
        <v>64.561297757278112</v>
      </c>
      <c r="DE1214" s="36">
        <f ca="1"/>
        <v>72.039797787280563</v>
      </c>
      <c r="DF1214" s="36">
        <v>67.965171854367753</v>
      </c>
    </row>
    <row r="1215" spans="1:110" x14ac:dyDescent="0.25">
      <c r="A1215" s="45">
        <v>67.3</v>
      </c>
      <c r="B1215" s="47" t="b">
        <v>1</v>
      </c>
      <c r="U1215" s="36"/>
      <c r="V1215" s="36"/>
      <c r="W1215" s="9"/>
      <c r="X1215" s="8"/>
      <c r="Y1215" s="8"/>
      <c r="Z1215" s="8"/>
      <c r="AA1215" s="8"/>
      <c r="AB1215" s="8"/>
      <c r="AC1215" s="8"/>
      <c r="AD1215" s="8"/>
      <c r="AE1215" s="8"/>
      <c r="AG1215" s="36"/>
      <c r="AH1215" s="36"/>
      <c r="AI1215" s="9"/>
      <c r="AJ1215" s="8"/>
      <c r="AK1215" s="8"/>
      <c r="AL1215" s="8"/>
      <c r="AM1215" s="8"/>
      <c r="AN1215" s="8"/>
      <c r="AO1215" s="8"/>
      <c r="AP1215" s="8"/>
      <c r="AQ1215" s="8"/>
      <c r="AS1215" s="36"/>
      <c r="AT1215" s="36"/>
      <c r="AU1215" s="9"/>
      <c r="AV1215" s="8"/>
      <c r="AW1215" s="8"/>
      <c r="AX1215" s="8"/>
      <c r="AY1215" s="8"/>
      <c r="AZ1215" s="8"/>
      <c r="BA1215" s="8"/>
      <c r="BB1215" s="8"/>
      <c r="BC1215" s="8"/>
      <c r="CW1215" s="8">
        <v>0.41342213114754101</v>
      </c>
      <c r="CX1215" s="36">
        <v>69</v>
      </c>
      <c r="CY1215" s="36">
        <v>67.141579135265559</v>
      </c>
      <c r="CZ1215" s="36">
        <v>66.345443280481689</v>
      </c>
      <c r="DA1215" s="36">
        <v>36.928029496584379</v>
      </c>
      <c r="DB1215" s="36">
        <f ca="1"/>
        <v>74.711397598906842</v>
      </c>
      <c r="DC1215" s="36">
        <f ca="1"/>
        <v>67.828303528774782</v>
      </c>
      <c r="DD1215" s="36">
        <v>64.573000174705754</v>
      </c>
      <c r="DE1215" s="36">
        <f ca="1"/>
        <v>72.046342601217887</v>
      </c>
      <c r="DF1215" s="36">
        <v>67.974879245528669</v>
      </c>
    </row>
    <row r="1216" spans="1:110" x14ac:dyDescent="0.25">
      <c r="A1216" s="45">
        <v>67.2</v>
      </c>
      <c r="B1216" s="47" t="b">
        <v>1</v>
      </c>
      <c r="U1216" s="36"/>
      <c r="V1216" s="36"/>
      <c r="W1216" s="9"/>
      <c r="X1216" s="8"/>
      <c r="Y1216" s="8"/>
      <c r="Z1216" s="8"/>
      <c r="AA1216" s="8"/>
      <c r="AB1216" s="8"/>
      <c r="AC1216" s="8"/>
      <c r="AD1216" s="8"/>
      <c r="AE1216" s="8"/>
      <c r="AG1216" s="36"/>
      <c r="AH1216" s="36"/>
      <c r="AI1216" s="9"/>
      <c r="AJ1216" s="8"/>
      <c r="AK1216" s="8"/>
      <c r="AL1216" s="8"/>
      <c r="AM1216" s="8"/>
      <c r="AN1216" s="8"/>
      <c r="AO1216" s="8"/>
      <c r="AP1216" s="8"/>
      <c r="AQ1216" s="8"/>
      <c r="AS1216" s="36"/>
      <c r="AT1216" s="36"/>
      <c r="AU1216" s="9"/>
      <c r="AV1216" s="8"/>
      <c r="AW1216" s="8"/>
      <c r="AX1216" s="8"/>
      <c r="AY1216" s="8"/>
      <c r="AZ1216" s="8"/>
      <c r="BA1216" s="8"/>
      <c r="BB1216" s="8"/>
      <c r="BC1216" s="8"/>
      <c r="CW1216" s="8">
        <v>0.41376366120218577</v>
      </c>
      <c r="CX1216" s="36">
        <v>69</v>
      </c>
      <c r="CY1216" s="36">
        <v>67.149929039894886</v>
      </c>
      <c r="CZ1216" s="36">
        <v>66.353997975767001</v>
      </c>
      <c r="DA1216" s="36">
        <v>36.968346872036193</v>
      </c>
      <c r="DB1216" s="36">
        <f ca="1"/>
        <v>74.720590792888686</v>
      </c>
      <c r="DC1216" s="36">
        <f ca="1"/>
        <v>67.835861321020246</v>
      </c>
      <c r="DD1216" s="36">
        <v>64.584697759418589</v>
      </c>
      <c r="DE1216" s="36">
        <f ca="1"/>
        <v>72.052885288633817</v>
      </c>
      <c r="DF1216" s="36">
        <v>67.984583805152468</v>
      </c>
    </row>
    <row r="1217" spans="1:110" x14ac:dyDescent="0.25">
      <c r="A1217" s="45">
        <v>65.3</v>
      </c>
      <c r="B1217" s="47" t="b">
        <v>1</v>
      </c>
      <c r="U1217" s="36"/>
      <c r="V1217" s="36"/>
      <c r="W1217" s="9"/>
      <c r="X1217" s="8"/>
      <c r="Y1217" s="8"/>
      <c r="Z1217" s="8"/>
      <c r="AA1217" s="8"/>
      <c r="AB1217" s="8"/>
      <c r="AC1217" s="8"/>
      <c r="AD1217" s="8"/>
      <c r="AE1217" s="8"/>
      <c r="AG1217" s="36"/>
      <c r="AH1217" s="36"/>
      <c r="AI1217" s="9"/>
      <c r="AJ1217" s="8"/>
      <c r="AK1217" s="8"/>
      <c r="AL1217" s="8"/>
      <c r="AM1217" s="8"/>
      <c r="AN1217" s="8"/>
      <c r="AO1217" s="8"/>
      <c r="AP1217" s="8"/>
      <c r="AQ1217" s="8"/>
      <c r="AS1217" s="36"/>
      <c r="AT1217" s="36"/>
      <c r="AU1217" s="9"/>
      <c r="AV1217" s="8"/>
      <c r="AW1217" s="8"/>
      <c r="AX1217" s="8"/>
      <c r="AY1217" s="8"/>
      <c r="AZ1217" s="8"/>
      <c r="BA1217" s="8"/>
      <c r="BB1217" s="8"/>
      <c r="BC1217" s="8"/>
      <c r="CW1217" s="8">
        <v>0.4141051912568306</v>
      </c>
      <c r="CX1217" s="36">
        <v>69</v>
      </c>
      <c r="CY1217" s="36">
        <v>67.158277349849413</v>
      </c>
      <c r="CZ1217" s="36">
        <v>66.36255214000748</v>
      </c>
      <c r="DA1217" s="36">
        <v>37.008687742463366</v>
      </c>
      <c r="DB1217" s="36">
        <f ca="1"/>
        <v>74.729780445248593</v>
      </c>
      <c r="DC1217" s="36">
        <f ca="1"/>
        <v>67.843418232664604</v>
      </c>
      <c r="DD1217" s="36">
        <v>64.59639051739893</v>
      </c>
      <c r="DE1217" s="36">
        <f ca="1"/>
        <v>72.059425854882832</v>
      </c>
      <c r="DF1217" s="36">
        <v>67.994285539917172</v>
      </c>
    </row>
    <row r="1218" spans="1:110" x14ac:dyDescent="0.25">
      <c r="A1218" s="45">
        <v>66.900000000000006</v>
      </c>
      <c r="B1218" s="47" t="b">
        <v>1</v>
      </c>
      <c r="U1218" s="36"/>
      <c r="V1218" s="36"/>
      <c r="W1218" s="9"/>
      <c r="X1218" s="8"/>
      <c r="Y1218" s="8"/>
      <c r="Z1218" s="8"/>
      <c r="AA1218" s="8"/>
      <c r="AB1218" s="8"/>
      <c r="AC1218" s="8"/>
      <c r="AD1218" s="8"/>
      <c r="AE1218" s="8"/>
      <c r="AG1218" s="36"/>
      <c r="AH1218" s="36"/>
      <c r="AI1218" s="9"/>
      <c r="AJ1218" s="8"/>
      <c r="AK1218" s="8"/>
      <c r="AL1218" s="8"/>
      <c r="AM1218" s="8"/>
      <c r="AN1218" s="8"/>
      <c r="AO1218" s="8"/>
      <c r="AP1218" s="8"/>
      <c r="AQ1218" s="8"/>
      <c r="AS1218" s="36"/>
      <c r="AT1218" s="36"/>
      <c r="AU1218" s="9"/>
      <c r="AV1218" s="8"/>
      <c r="AW1218" s="8"/>
      <c r="AX1218" s="8"/>
      <c r="AY1218" s="8"/>
      <c r="AZ1218" s="8"/>
      <c r="BA1218" s="8"/>
      <c r="BB1218" s="8"/>
      <c r="BC1218" s="8"/>
      <c r="CW1218" s="8">
        <v>0.41444672131147542</v>
      </c>
      <c r="CX1218" s="36">
        <v>69.099999999999994</v>
      </c>
      <c r="CY1218" s="36">
        <v>67.16662407215027</v>
      </c>
      <c r="CZ1218" s="36">
        <v>66.371105779908987</v>
      </c>
      <c r="DA1218" s="36">
        <v>37.049052135265313</v>
      </c>
      <c r="DB1218" s="36">
        <f ca="1"/>
        <v>74.738966564985105</v>
      </c>
      <c r="DC1218" s="36">
        <f ca="1"/>
        <v>67.850974269757501</v>
      </c>
      <c r="DD1218" s="36">
        <v>64.608078454616759</v>
      </c>
      <c r="DE1218" s="36">
        <f ca="1"/>
        <v>72.065964305310374</v>
      </c>
      <c r="DF1218" s="36">
        <v>68.003984456489917</v>
      </c>
    </row>
    <row r="1219" spans="1:110" x14ac:dyDescent="0.25">
      <c r="A1219" s="45">
        <v>66.7</v>
      </c>
      <c r="B1219" s="47" t="b">
        <v>1</v>
      </c>
      <c r="U1219" s="36"/>
      <c r="V1219" s="36"/>
      <c r="W1219" s="9"/>
      <c r="X1219" s="8"/>
      <c r="Y1219" s="8"/>
      <c r="Z1219" s="8"/>
      <c r="AA1219" s="8"/>
      <c r="AB1219" s="8"/>
      <c r="AC1219" s="8"/>
      <c r="AD1219" s="8"/>
      <c r="AE1219" s="8"/>
      <c r="AG1219" s="36"/>
      <c r="AH1219" s="36"/>
      <c r="AI1219" s="9"/>
      <c r="AJ1219" s="8"/>
      <c r="AK1219" s="8"/>
      <c r="AL1219" s="8"/>
      <c r="AM1219" s="8"/>
      <c r="AN1219" s="8"/>
      <c r="AO1219" s="8"/>
      <c r="AP1219" s="8"/>
      <c r="AQ1219" s="8"/>
      <c r="AS1219" s="36"/>
      <c r="AT1219" s="36"/>
      <c r="AU1219" s="9"/>
      <c r="AV1219" s="8"/>
      <c r="AW1219" s="8"/>
      <c r="AX1219" s="8"/>
      <c r="AY1219" s="8"/>
      <c r="AZ1219" s="8"/>
      <c r="BA1219" s="8"/>
      <c r="BB1219" s="8"/>
      <c r="BC1219" s="8"/>
      <c r="CW1219" s="8">
        <v>0.41478825136612024</v>
      </c>
      <c r="CX1219" s="36">
        <v>69.099999999999994</v>
      </c>
      <c r="CY1219" s="36">
        <v>67.174969213809717</v>
      </c>
      <c r="CZ1219" s="36">
        <v>66.379658902171997</v>
      </c>
      <c r="DA1219" s="36">
        <v>37.089440077889371</v>
      </c>
      <c r="DB1219" s="36">
        <f ca="1"/>
        <v>74.748149161080818</v>
      </c>
      <c r="DC1219" s="36">
        <f ca="1"/>
        <v>67.858529438342529</v>
      </c>
      <c r="DD1219" s="36">
        <v>64.619761577029777</v>
      </c>
      <c r="DE1219" s="36">
        <f ca="1"/>
        <v>72.072500645252873</v>
      </c>
      <c r="DF1219" s="36">
        <v>68.013680561526954</v>
      </c>
    </row>
    <row r="1220" spans="1:110" x14ac:dyDescent="0.25">
      <c r="A1220" s="45">
        <v>66.5</v>
      </c>
      <c r="B1220" s="47" t="b">
        <v>1</v>
      </c>
      <c r="U1220" s="36"/>
      <c r="V1220" s="36"/>
      <c r="W1220" s="9"/>
      <c r="X1220" s="8"/>
      <c r="Y1220" s="8"/>
      <c r="Z1220" s="8"/>
      <c r="AA1220" s="8"/>
      <c r="AB1220" s="8"/>
      <c r="AC1220" s="8"/>
      <c r="AD1220" s="8"/>
      <c r="AE1220" s="8"/>
      <c r="AG1220" s="36"/>
      <c r="AH1220" s="36"/>
      <c r="AI1220" s="9"/>
      <c r="AJ1220" s="8"/>
      <c r="AK1220" s="8"/>
      <c r="AL1220" s="8"/>
      <c r="AM1220" s="8"/>
      <c r="AN1220" s="8"/>
      <c r="AO1220" s="8"/>
      <c r="AP1220" s="8"/>
      <c r="AQ1220" s="8"/>
      <c r="AS1220" s="36"/>
      <c r="AT1220" s="36"/>
      <c r="AU1220" s="9"/>
      <c r="AV1220" s="8"/>
      <c r="AW1220" s="8"/>
      <c r="AX1220" s="8"/>
      <c r="AY1220" s="8"/>
      <c r="AZ1220" s="8"/>
      <c r="BA1220" s="8"/>
      <c r="BB1220" s="8"/>
      <c r="BC1220" s="8"/>
      <c r="CW1220" s="8">
        <v>0.41512978142076501</v>
      </c>
      <c r="CX1220" s="36">
        <v>69.099999999999994</v>
      </c>
      <c r="CY1220" s="36">
        <v>67.183312781831177</v>
      </c>
      <c r="CZ1220" s="36">
        <v>66.388211513491584</v>
      </c>
      <c r="DA1220" s="36">
        <v>37.129851597830942</v>
      </c>
      <c r="DB1220" s="36">
        <f ca="1"/>
        <v>74.757328242502524</v>
      </c>
      <c r="DC1220" s="36">
        <f ca="1"/>
        <v>67.866083744457157</v>
      </c>
      <c r="DD1220" s="36">
        <v>64.63143989058338</v>
      </c>
      <c r="DE1220" s="36">
        <f ca="1"/>
        <v>72.079034880037767</v>
      </c>
      <c r="DF1220" s="36">
        <v>68.02337386167369</v>
      </c>
    </row>
    <row r="1221" spans="1:110" x14ac:dyDescent="0.25">
      <c r="A1221" s="45">
        <v>66.3</v>
      </c>
      <c r="B1221" s="47" t="b">
        <v>1</v>
      </c>
      <c r="U1221" s="36"/>
      <c r="V1221" s="36"/>
      <c r="W1221" s="9"/>
      <c r="X1221" s="8"/>
      <c r="Y1221" s="8"/>
      <c r="Z1221" s="8"/>
      <c r="AA1221" s="8"/>
      <c r="AB1221" s="8"/>
      <c r="AC1221" s="8"/>
      <c r="AD1221" s="8"/>
      <c r="AE1221" s="8"/>
      <c r="AG1221" s="36"/>
      <c r="AH1221" s="36"/>
      <c r="AI1221" s="9"/>
      <c r="AJ1221" s="8"/>
      <c r="AK1221" s="8"/>
      <c r="AL1221" s="8"/>
      <c r="AM1221" s="8"/>
      <c r="AN1221" s="8"/>
      <c r="AO1221" s="8"/>
      <c r="AP1221" s="8"/>
      <c r="AQ1221" s="8"/>
      <c r="AS1221" s="36"/>
      <c r="AT1221" s="36"/>
      <c r="AU1221" s="9"/>
      <c r="AV1221" s="8"/>
      <c r="AW1221" s="8"/>
      <c r="AX1221" s="8"/>
      <c r="AY1221" s="8"/>
      <c r="AZ1221" s="8"/>
      <c r="BA1221" s="8"/>
      <c r="BB1221" s="8"/>
      <c r="BC1221" s="8"/>
      <c r="CW1221" s="8">
        <v>0.41547131147540983</v>
      </c>
      <c r="CX1221" s="36">
        <v>69.099999999999994</v>
      </c>
      <c r="CY1221" s="36">
        <v>67.191654783209259</v>
      </c>
      <c r="CZ1221" s="36">
        <v>66.396763620557579</v>
      </c>
      <c r="DA1221" s="36">
        <v>37.170286722633627</v>
      </c>
      <c r="DB1221" s="36">
        <f ca="1"/>
        <v>74.766503818201173</v>
      </c>
      <c r="DC1221" s="36">
        <f ca="1"/>
        <v>67.873637194132897</v>
      </c>
      <c r="DD1221" s="36">
        <v>64.643113401210798</v>
      </c>
      <c r="DE1221" s="36">
        <f ca="1"/>
        <v>72.085567014983553</v>
      </c>
      <c r="DF1221" s="36">
        <v>68.033064363564733</v>
      </c>
    </row>
    <row r="1222" spans="1:110" x14ac:dyDescent="0.25">
      <c r="A1222" s="45">
        <v>75.5</v>
      </c>
      <c r="B1222" s="47" t="b">
        <v>1</v>
      </c>
      <c r="U1222" s="36"/>
      <c r="V1222" s="36"/>
      <c r="W1222" s="9"/>
      <c r="X1222" s="8"/>
      <c r="Y1222" s="8"/>
      <c r="Z1222" s="8"/>
      <c r="AA1222" s="8"/>
      <c r="AB1222" s="8"/>
      <c r="AC1222" s="8"/>
      <c r="AD1222" s="8"/>
      <c r="AE1222" s="8"/>
      <c r="AG1222" s="36"/>
      <c r="AH1222" s="36"/>
      <c r="AI1222" s="9"/>
      <c r="AJ1222" s="8"/>
      <c r="AK1222" s="8"/>
      <c r="AL1222" s="8"/>
      <c r="AM1222" s="8"/>
      <c r="AN1222" s="8"/>
      <c r="AO1222" s="8"/>
      <c r="AP1222" s="8"/>
      <c r="AQ1222" s="8"/>
      <c r="AS1222" s="36"/>
      <c r="AT1222" s="36"/>
      <c r="AU1222" s="9"/>
      <c r="AV1222" s="8"/>
      <c r="AW1222" s="8"/>
      <c r="AX1222" s="8"/>
      <c r="AY1222" s="8"/>
      <c r="AZ1222" s="8"/>
      <c r="BA1222" s="8"/>
      <c r="BB1222" s="8"/>
      <c r="BC1222" s="8"/>
      <c r="CW1222" s="8">
        <v>0.41581284153005466</v>
      </c>
      <c r="CX1222" s="36">
        <v>69.099999999999994</v>
      </c>
      <c r="CY1222" s="36">
        <v>67.19999522492985</v>
      </c>
      <c r="CZ1222" s="36">
        <v>66.40531523005437</v>
      </c>
      <c r="DA1222" s="36">
        <v>37.210745479889326</v>
      </c>
      <c r="DB1222" s="36">
        <f ca="1"/>
        <v>74.775675897112038</v>
      </c>
      <c r="DC1222" s="36">
        <f ca="1"/>
        <v>67.881189793395194</v>
      </c>
      <c r="DD1222" s="36">
        <v>64.65478211483304</v>
      </c>
      <c r="DE1222" s="36">
        <f ca="1"/>
        <v>72.092097055399819</v>
      </c>
      <c r="DF1222" s="36">
        <v>68.042752073823948</v>
      </c>
    </row>
    <row r="1223" spans="1:110" x14ac:dyDescent="0.25">
      <c r="A1223" s="45">
        <v>75.400000000000006</v>
      </c>
      <c r="B1223" s="47" t="b">
        <v>1</v>
      </c>
      <c r="U1223" s="36"/>
      <c r="V1223" s="36"/>
      <c r="W1223" s="9"/>
      <c r="X1223" s="8"/>
      <c r="Y1223" s="8"/>
      <c r="Z1223" s="8"/>
      <c r="AA1223" s="8"/>
      <c r="AB1223" s="8"/>
      <c r="AC1223" s="8"/>
      <c r="AD1223" s="8"/>
      <c r="AE1223" s="8"/>
      <c r="AG1223" s="36"/>
      <c r="AH1223" s="36"/>
      <c r="AI1223" s="9"/>
      <c r="AJ1223" s="8"/>
      <c r="AK1223" s="8"/>
      <c r="AL1223" s="8"/>
      <c r="AM1223" s="8"/>
      <c r="AN1223" s="8"/>
      <c r="AO1223" s="8"/>
      <c r="AP1223" s="8"/>
      <c r="AQ1223" s="8"/>
      <c r="AS1223" s="36"/>
      <c r="AT1223" s="36"/>
      <c r="AU1223" s="9"/>
      <c r="AV1223" s="8"/>
      <c r="AW1223" s="8"/>
      <c r="AX1223" s="8"/>
      <c r="AY1223" s="8"/>
      <c r="AZ1223" s="8"/>
      <c r="BA1223" s="8"/>
      <c r="BB1223" s="8"/>
      <c r="BC1223" s="8"/>
      <c r="CW1223" s="8">
        <v>0.41615437158469948</v>
      </c>
      <c r="CX1223" s="36">
        <v>69.099999999999994</v>
      </c>
      <c r="CY1223" s="36">
        <v>67.208334113970139</v>
      </c>
      <c r="CZ1223" s="36">
        <v>66.413866348661188</v>
      </c>
      <c r="DA1223" s="36">
        <v>37.251227897238351</v>
      </c>
      <c r="DB1223" s="36">
        <f ca="1"/>
        <v>74.784844488154704</v>
      </c>
      <c r="DC1223" s="36">
        <f ca="1"/>
        <v>67.888741548263539</v>
      </c>
      <c r="DD1223" s="36">
        <v>64.666446037358966</v>
      </c>
      <c r="DE1223" s="36">
        <f ca="1"/>
        <v>72.098625006587284</v>
      </c>
      <c r="DF1223" s="36">
        <v>68.052436999064483</v>
      </c>
    </row>
    <row r="1224" spans="1:110" x14ac:dyDescent="0.25">
      <c r="A1224" s="45">
        <v>75.3</v>
      </c>
      <c r="B1224" s="47" t="b">
        <v>1</v>
      </c>
      <c r="U1224" s="36"/>
      <c r="V1224" s="36"/>
      <c r="W1224" s="9"/>
      <c r="X1224" s="8"/>
      <c r="Y1224" s="8"/>
      <c r="Z1224" s="8"/>
      <c r="AA1224" s="8"/>
      <c r="AB1224" s="8"/>
      <c r="AC1224" s="8"/>
      <c r="AD1224" s="8"/>
      <c r="AE1224" s="8"/>
      <c r="AG1224" s="36"/>
      <c r="AH1224" s="36"/>
      <c r="AI1224" s="9"/>
      <c r="AJ1224" s="8"/>
      <c r="AK1224" s="8"/>
      <c r="AL1224" s="8"/>
      <c r="AM1224" s="8"/>
      <c r="AN1224" s="8"/>
      <c r="AO1224" s="8"/>
      <c r="AP1224" s="8"/>
      <c r="AQ1224" s="8"/>
      <c r="AS1224" s="36"/>
      <c r="AT1224" s="36"/>
      <c r="AU1224" s="9"/>
      <c r="AV1224" s="8"/>
      <c r="AW1224" s="8"/>
      <c r="AX1224" s="8"/>
      <c r="AY1224" s="8"/>
      <c r="AZ1224" s="8"/>
      <c r="BA1224" s="8"/>
      <c r="BB1224" s="8"/>
      <c r="BC1224" s="8"/>
      <c r="CW1224" s="8">
        <v>0.41649590163934425</v>
      </c>
      <c r="CX1224" s="36">
        <v>69.099999999999994</v>
      </c>
      <c r="CY1224" s="36">
        <v>67.216671457298631</v>
      </c>
      <c r="CZ1224" s="36">
        <v>66.422416983052031</v>
      </c>
      <c r="DA1224" s="36">
        <v>37.291734002369495</v>
      </c>
      <c r="DB1224" s="36">
        <f ca="1"/>
        <v>74.794009600233167</v>
      </c>
      <c r="DC1224" s="36">
        <f ca="1"/>
        <v>67.896292464751554</v>
      </c>
      <c r="DD1224" s="36">
        <v>64.678105174685285</v>
      </c>
      <c r="DE1224" s="36">
        <f ca="1"/>
        <v>72.105150873837815</v>
      </c>
      <c r="DF1224" s="36">
        <v>68.062119145888801</v>
      </c>
    </row>
    <row r="1225" spans="1:110" x14ac:dyDescent="0.25">
      <c r="A1225" s="45">
        <v>75.099999999999994</v>
      </c>
      <c r="B1225" s="47" t="b">
        <v>1</v>
      </c>
      <c r="U1225" s="36"/>
      <c r="V1225" s="36"/>
      <c r="W1225" s="9"/>
      <c r="X1225" s="8"/>
      <c r="Y1225" s="8"/>
      <c r="Z1225" s="8"/>
      <c r="AA1225" s="8"/>
      <c r="AB1225" s="8"/>
      <c r="AC1225" s="8"/>
      <c r="AD1225" s="8"/>
      <c r="AE1225" s="8"/>
      <c r="AG1225" s="36"/>
      <c r="AH1225" s="36"/>
      <c r="AI1225" s="9"/>
      <c r="AJ1225" s="8"/>
      <c r="AK1225" s="8"/>
      <c r="AL1225" s="8"/>
      <c r="AM1225" s="8"/>
      <c r="AN1225" s="8"/>
      <c r="AO1225" s="8"/>
      <c r="AP1225" s="8"/>
      <c r="AQ1225" s="8"/>
      <c r="AS1225" s="36"/>
      <c r="AT1225" s="36"/>
      <c r="AU1225" s="9"/>
      <c r="AV1225" s="8"/>
      <c r="AW1225" s="8"/>
      <c r="AX1225" s="8"/>
      <c r="AY1225" s="8"/>
      <c r="AZ1225" s="8"/>
      <c r="BA1225" s="8"/>
      <c r="BB1225" s="8"/>
      <c r="BC1225" s="8"/>
      <c r="CW1225" s="8">
        <v>0.41683743169398907</v>
      </c>
      <c r="CX1225" s="36">
        <v>69.099999999999994</v>
      </c>
      <c r="CY1225" s="36">
        <v>67.225007261875248</v>
      </c>
      <c r="CZ1225" s="36">
        <v>66.430967139895699</v>
      </c>
      <c r="DA1225" s="36">
        <v>37.332263823020227</v>
      </c>
      <c r="DB1225" s="36">
        <f ca="1"/>
        <v>74.803171242235905</v>
      </c>
      <c r="DC1225" s="36">
        <f ca="1"/>
        <v>67.903842548866933</v>
      </c>
      <c r="DD1225" s="36">
        <v>64.689759532696684</v>
      </c>
      <c r="DE1225" s="36">
        <f ca="1"/>
        <v>72.111674662434496</v>
      </c>
      <c r="DF1225" s="36">
        <v>68.07179852088872</v>
      </c>
    </row>
    <row r="1226" spans="1:110" x14ac:dyDescent="0.25">
      <c r="A1226" s="45">
        <v>74.7</v>
      </c>
      <c r="B1226" s="47" t="b">
        <v>1</v>
      </c>
      <c r="U1226" s="36"/>
      <c r="V1226" s="36"/>
      <c r="W1226" s="9"/>
      <c r="X1226" s="8"/>
      <c r="Y1226" s="8"/>
      <c r="Z1226" s="8"/>
      <c r="AA1226" s="8"/>
      <c r="AB1226" s="8"/>
      <c r="AC1226" s="8"/>
      <c r="AD1226" s="8"/>
      <c r="AE1226" s="8"/>
      <c r="AG1226" s="36"/>
      <c r="AH1226" s="36"/>
      <c r="AI1226" s="9"/>
      <c r="AJ1226" s="8"/>
      <c r="AK1226" s="8"/>
      <c r="AL1226" s="8"/>
      <c r="AM1226" s="8"/>
      <c r="AN1226" s="8"/>
      <c r="AO1226" s="8"/>
      <c r="AP1226" s="8"/>
      <c r="AQ1226" s="8"/>
      <c r="AS1226" s="36"/>
      <c r="AT1226" s="36"/>
      <c r="AU1226" s="9"/>
      <c r="AV1226" s="8"/>
      <c r="AW1226" s="8"/>
      <c r="AX1226" s="8"/>
      <c r="AY1226" s="8"/>
      <c r="AZ1226" s="8"/>
      <c r="BA1226" s="8"/>
      <c r="BB1226" s="8"/>
      <c r="BC1226" s="8"/>
      <c r="CW1226" s="8">
        <v>0.41717896174863389</v>
      </c>
      <c r="CX1226" s="36">
        <v>69.099999999999994</v>
      </c>
      <c r="CY1226" s="36">
        <v>67.233341534651345</v>
      </c>
      <c r="CZ1226" s="36">
        <v>66.439516825855804</v>
      </c>
      <c r="DA1226" s="36">
        <v>37.372817386976728</v>
      </c>
      <c r="DB1226" s="36">
        <f ca="1"/>
        <v>74.812329423035877</v>
      </c>
      <c r="DC1226" s="36">
        <f ca="1"/>
        <v>67.911391806611547</v>
      </c>
      <c r="DD1226" s="36">
        <v>64.701409117265726</v>
      </c>
      <c r="DE1226" s="36">
        <f ca="1"/>
        <v>72.118196377651614</v>
      </c>
      <c r="DF1226" s="36">
        <v>68.081475130645501</v>
      </c>
    </row>
    <row r="1227" spans="1:110" x14ac:dyDescent="0.25">
      <c r="A1227" s="45">
        <v>74.099999999999994</v>
      </c>
      <c r="B1227" s="47" t="b">
        <v>1</v>
      </c>
      <c r="U1227" s="36"/>
      <c r="V1227" s="36"/>
      <c r="W1227" s="9"/>
      <c r="X1227" s="8"/>
      <c r="Y1227" s="8"/>
      <c r="Z1227" s="8"/>
      <c r="AA1227" s="8"/>
      <c r="AB1227" s="8"/>
      <c r="AC1227" s="8"/>
      <c r="AD1227" s="8"/>
      <c r="AE1227" s="8"/>
      <c r="AG1227" s="36"/>
      <c r="AH1227" s="36"/>
      <c r="AI1227" s="9"/>
      <c r="AJ1227" s="8"/>
      <c r="AK1227" s="8"/>
      <c r="AL1227" s="8"/>
      <c r="AM1227" s="8"/>
      <c r="AN1227" s="8"/>
      <c r="AO1227" s="8"/>
      <c r="AP1227" s="8"/>
      <c r="AQ1227" s="8"/>
      <c r="AS1227" s="36"/>
      <c r="AT1227" s="36"/>
      <c r="AU1227" s="9"/>
      <c r="AV1227" s="8"/>
      <c r="AW1227" s="8"/>
      <c r="AX1227" s="8"/>
      <c r="AY1227" s="8"/>
      <c r="AZ1227" s="8"/>
      <c r="BA1227" s="8"/>
      <c r="BB1227" s="8"/>
      <c r="BC1227" s="8"/>
      <c r="CW1227" s="8">
        <v>0.41752049180327871</v>
      </c>
      <c r="CX1227" s="36">
        <v>69.099999999999994</v>
      </c>
      <c r="CY1227" s="36">
        <v>67.241674282569704</v>
      </c>
      <c r="CZ1227" s="36">
        <v>66.448066047590956</v>
      </c>
      <c r="DA1227" s="36">
        <v>37.413394722074074</v>
      </c>
      <c r="DB1227" s="36">
        <f ca="1"/>
        <v>74.821484151490665</v>
      </c>
      <c r="DC1227" s="36">
        <f ca="1"/>
        <v>67.918940243981439</v>
      </c>
      <c r="DD1227" s="36">
        <v>64.713053934253011</v>
      </c>
      <c r="DE1227" s="36">
        <f ca="1"/>
        <v>72.124716024754747</v>
      </c>
      <c r="DF1227" s="36">
        <v>68.09114898172983</v>
      </c>
    </row>
    <row r="1228" spans="1:110" x14ac:dyDescent="0.25">
      <c r="A1228" s="45">
        <v>73.3</v>
      </c>
      <c r="B1228" s="47" t="b">
        <v>1</v>
      </c>
      <c r="U1228" s="36"/>
      <c r="V1228" s="36"/>
      <c r="W1228" s="9"/>
      <c r="X1228" s="8"/>
      <c r="Y1228" s="8"/>
      <c r="Z1228" s="8"/>
      <c r="AA1228" s="8"/>
      <c r="AB1228" s="8"/>
      <c r="AC1228" s="8"/>
      <c r="AD1228" s="8"/>
      <c r="AE1228" s="8"/>
      <c r="AG1228" s="36"/>
      <c r="AH1228" s="36"/>
      <c r="AI1228" s="9"/>
      <c r="AJ1228" s="8"/>
      <c r="AK1228" s="8"/>
      <c r="AL1228" s="8"/>
      <c r="AM1228" s="8"/>
      <c r="AN1228" s="8"/>
      <c r="AO1228" s="8"/>
      <c r="AP1228" s="8"/>
      <c r="AQ1228" s="8"/>
      <c r="AS1228" s="36"/>
      <c r="AT1228" s="36"/>
      <c r="AU1228" s="9"/>
      <c r="AV1228" s="8"/>
      <c r="AW1228" s="8"/>
      <c r="AX1228" s="8"/>
      <c r="AY1228" s="8"/>
      <c r="AZ1228" s="8"/>
      <c r="BA1228" s="8"/>
      <c r="BB1228" s="8"/>
      <c r="BC1228" s="8"/>
      <c r="CW1228" s="8">
        <v>0.41786202185792348</v>
      </c>
      <c r="CX1228" s="36">
        <v>69.2</v>
      </c>
      <c r="CY1228" s="36">
        <v>67.250005512564698</v>
      </c>
      <c r="CZ1228" s="36">
        <v>66.45661481175469</v>
      </c>
      <c r="DA1228" s="36">
        <v>37.453995856196293</v>
      </c>
      <c r="DB1228" s="36">
        <f ca="1"/>
        <v>74.830635436442506</v>
      </c>
      <c r="DC1228" s="36">
        <f ca="1"/>
        <v>67.92648786696688</v>
      </c>
      <c r="DD1228" s="36">
        <v>64.724693989507131</v>
      </c>
      <c r="DE1228" s="36">
        <f ca="1"/>
        <v>72.131233609000745</v>
      </c>
      <c r="DF1228" s="36">
        <v>68.10082008070188</v>
      </c>
    </row>
    <row r="1229" spans="1:110" x14ac:dyDescent="0.25">
      <c r="A1229" s="45">
        <v>72.7</v>
      </c>
      <c r="B1229" s="47" t="b">
        <v>1</v>
      </c>
      <c r="U1229" s="36"/>
      <c r="V1229" s="36"/>
      <c r="W1229" s="9"/>
      <c r="X1229" s="8"/>
      <c r="Y1229" s="8"/>
      <c r="Z1229" s="8"/>
      <c r="AA1229" s="8"/>
      <c r="AB1229" s="8"/>
      <c r="AC1229" s="8"/>
      <c r="AD1229" s="8"/>
      <c r="AE1229" s="8"/>
      <c r="AG1229" s="36"/>
      <c r="AH1229" s="36"/>
      <c r="AI1229" s="9"/>
      <c r="AJ1229" s="8"/>
      <c r="AK1229" s="8"/>
      <c r="AL1229" s="8"/>
      <c r="AM1229" s="8"/>
      <c r="AN1229" s="8"/>
      <c r="AO1229" s="8"/>
      <c r="AP1229" s="8"/>
      <c r="AQ1229" s="8"/>
      <c r="AS1229" s="36"/>
      <c r="AT1229" s="36"/>
      <c r="AU1229" s="9"/>
      <c r="AV1229" s="8"/>
      <c r="AW1229" s="8"/>
      <c r="AX1229" s="8"/>
      <c r="AY1229" s="8"/>
      <c r="AZ1229" s="8"/>
      <c r="BA1229" s="8"/>
      <c r="BB1229" s="8"/>
      <c r="BC1229" s="8"/>
      <c r="CW1229" s="8">
        <v>0.41820355191256831</v>
      </c>
      <c r="CX1229" s="36">
        <v>69.2</v>
      </c>
      <c r="CY1229" s="36">
        <v>67.258335231562214</v>
      </c>
      <c r="CZ1229" s="36">
        <v>66.465163124995371</v>
      </c>
      <c r="DA1229" s="36">
        <v>37.494620817276555</v>
      </c>
      <c r="DB1229" s="36">
        <f ca="1"/>
        <v>74.839783286718301</v>
      </c>
      <c r="DC1229" s="36">
        <f ca="1"/>
        <v>67.93403468155239</v>
      </c>
      <c r="DD1229" s="36">
        <v>64.736329288864738</v>
      </c>
      <c r="DE1229" s="36">
        <f ca="1"/>
        <v>72.137749135637833</v>
      </c>
      <c r="DF1229" s="36">
        <v>68.110488434111375</v>
      </c>
    </row>
    <row r="1230" spans="1:110" x14ac:dyDescent="0.25">
      <c r="A1230" s="45">
        <v>72.400000000000006</v>
      </c>
      <c r="B1230" s="47" t="b">
        <v>1</v>
      </c>
      <c r="U1230" s="36"/>
      <c r="V1230" s="36"/>
      <c r="W1230" s="9"/>
      <c r="X1230" s="8"/>
      <c r="Y1230" s="8"/>
      <c r="Z1230" s="8"/>
      <c r="AA1230" s="8"/>
      <c r="AB1230" s="8"/>
      <c r="AC1230" s="8"/>
      <c r="AD1230" s="8"/>
      <c r="AE1230" s="8"/>
      <c r="AG1230" s="36"/>
      <c r="AH1230" s="36"/>
      <c r="AI1230" s="9"/>
      <c r="AJ1230" s="8"/>
      <c r="AK1230" s="8"/>
      <c r="AL1230" s="8"/>
      <c r="AM1230" s="8"/>
      <c r="AN1230" s="8"/>
      <c r="AO1230" s="8"/>
      <c r="AP1230" s="8"/>
      <c r="AQ1230" s="8"/>
      <c r="AS1230" s="36"/>
      <c r="AT1230" s="36"/>
      <c r="AU1230" s="9"/>
      <c r="AV1230" s="8"/>
      <c r="AW1230" s="8"/>
      <c r="AX1230" s="8"/>
      <c r="AY1230" s="8"/>
      <c r="AZ1230" s="8"/>
      <c r="BA1230" s="8"/>
      <c r="BB1230" s="8"/>
      <c r="BC1230" s="8"/>
      <c r="CW1230" s="8">
        <v>0.41854508196721313</v>
      </c>
      <c r="CX1230" s="36">
        <v>69.2</v>
      </c>
      <c r="CY1230" s="36">
        <v>67.266663446479768</v>
      </c>
      <c r="CZ1230" s="36">
        <v>66.47371099395663</v>
      </c>
      <c r="DA1230" s="36">
        <v>37.535269633297155</v>
      </c>
      <c r="DB1230" s="36">
        <f ca="1"/>
        <v>74.848927711129761</v>
      </c>
      <c r="DC1230" s="36">
        <f ca="1"/>
        <v>67.941580693716844</v>
      </c>
      <c r="DD1230" s="36">
        <v>64.747959838150578</v>
      </c>
      <c r="DE1230" s="36">
        <f ca="1"/>
        <v>72.144262609905567</v>
      </c>
      <c r="DF1230" s="36">
        <v>68.120154048497596</v>
      </c>
    </row>
    <row r="1231" spans="1:110" x14ac:dyDescent="0.25">
      <c r="A1231" s="45">
        <v>72.2</v>
      </c>
      <c r="B1231" s="47" t="b">
        <v>1</v>
      </c>
      <c r="U1231" s="36"/>
      <c r="V1231" s="36"/>
      <c r="W1231" s="9"/>
      <c r="X1231" s="8"/>
      <c r="Y1231" s="8"/>
      <c r="Z1231" s="8"/>
      <c r="AA1231" s="8"/>
      <c r="AB1231" s="8"/>
      <c r="AC1231" s="8"/>
      <c r="AD1231" s="8"/>
      <c r="AE1231" s="8"/>
      <c r="AG1231" s="36"/>
      <c r="AH1231" s="36"/>
      <c r="AI1231" s="9"/>
      <c r="AJ1231" s="8"/>
      <c r="AK1231" s="8"/>
      <c r="AL1231" s="8"/>
      <c r="AM1231" s="8"/>
      <c r="AN1231" s="8"/>
      <c r="AO1231" s="8"/>
      <c r="AP1231" s="8"/>
      <c r="AQ1231" s="8"/>
      <c r="AS1231" s="36"/>
      <c r="AT1231" s="36"/>
      <c r="AU1231" s="9"/>
      <c r="AV1231" s="8"/>
      <c r="AW1231" s="8"/>
      <c r="AX1231" s="8"/>
      <c r="AY1231" s="8"/>
      <c r="AZ1231" s="8"/>
      <c r="BA1231" s="8"/>
      <c r="BB1231" s="8"/>
      <c r="BC1231" s="8"/>
      <c r="CW1231" s="8">
        <v>0.4188866120218579</v>
      </c>
      <c r="CX1231" s="36">
        <v>69.2</v>
      </c>
      <c r="CY1231" s="36">
        <v>67.274990164226537</v>
      </c>
      <c r="CZ1231" s="36">
        <v>66.482258425276882</v>
      </c>
      <c r="DA1231" s="36">
        <v>37.575942332289742</v>
      </c>
      <c r="DB1231" s="36">
        <f ca="1"/>
        <v>74.858068718473419</v>
      </c>
      <c r="DC1231" s="36">
        <f ca="1"/>
        <v>67.949125909433363</v>
      </c>
      <c r="DD1231" s="36">
        <v>64.759585643177502</v>
      </c>
      <c r="DE1231" s="36">
        <f ca="1"/>
        <v>72.150774037034907</v>
      </c>
      <c r="DF1231" s="36">
        <v>68.12981693038941</v>
      </c>
    </row>
    <row r="1232" spans="1:110" x14ac:dyDescent="0.25">
      <c r="A1232" s="45">
        <v>72</v>
      </c>
      <c r="B1232" s="47" t="b">
        <v>1</v>
      </c>
      <c r="U1232" s="36"/>
      <c r="V1232" s="36"/>
      <c r="W1232" s="9"/>
      <c r="X1232" s="8"/>
      <c r="Y1232" s="8"/>
      <c r="Z1232" s="8"/>
      <c r="AA1232" s="8"/>
      <c r="AB1232" s="8"/>
      <c r="AC1232" s="8"/>
      <c r="AD1232" s="8"/>
      <c r="AE1232" s="8"/>
      <c r="AG1232" s="36"/>
      <c r="AH1232" s="36"/>
      <c r="AI1232" s="9"/>
      <c r="AJ1232" s="8"/>
      <c r="AK1232" s="8"/>
      <c r="AL1232" s="8"/>
      <c r="AM1232" s="8"/>
      <c r="AN1232" s="8"/>
      <c r="AO1232" s="8"/>
      <c r="AP1232" s="8"/>
      <c r="AQ1232" s="8"/>
      <c r="AS1232" s="36"/>
      <c r="AT1232" s="36"/>
      <c r="AU1232" s="9"/>
      <c r="AV1232" s="8"/>
      <c r="AW1232" s="8"/>
      <c r="AX1232" s="8"/>
      <c r="AY1232" s="8"/>
      <c r="AZ1232" s="8"/>
      <c r="BA1232" s="8"/>
      <c r="BB1232" s="8"/>
      <c r="BC1232" s="8"/>
      <c r="CW1232" s="8">
        <v>0.41922814207650272</v>
      </c>
      <c r="CX1232" s="36">
        <v>69.2</v>
      </c>
      <c r="CY1232" s="36">
        <v>67.283315391703383</v>
      </c>
      <c r="CZ1232" s="36">
        <v>66.490805425589897</v>
      </c>
      <c r="DA1232" s="36">
        <v>37.616638942335449</v>
      </c>
      <c r="DB1232" s="36">
        <f ca="1"/>
        <v>74.867206317530702</v>
      </c>
      <c r="DC1232" s="36">
        <f ca="1"/>
        <v>67.956670334669525</v>
      </c>
      <c r="DD1232" s="36">
        <v>64.771206709746508</v>
      </c>
      <c r="DE1232" s="36">
        <f ca="1"/>
        <v>72.157283422248284</v>
      </c>
      <c r="DF1232" s="36">
        <v>68.139477086305362</v>
      </c>
    </row>
    <row r="1233" spans="1:110" x14ac:dyDescent="0.25">
      <c r="A1233" s="45">
        <v>71.8</v>
      </c>
      <c r="B1233" s="47" t="b">
        <v>1</v>
      </c>
      <c r="U1233" s="36"/>
      <c r="V1233" s="36"/>
      <c r="W1233" s="9"/>
      <c r="X1233" s="8"/>
      <c r="Y1233" s="8"/>
      <c r="Z1233" s="8"/>
      <c r="AA1233" s="8"/>
      <c r="AB1233" s="8"/>
      <c r="AC1233" s="8"/>
      <c r="AD1233" s="8"/>
      <c r="AE1233" s="8"/>
      <c r="AG1233" s="36"/>
      <c r="AH1233" s="36"/>
      <c r="AI1233" s="9"/>
      <c r="AJ1233" s="8"/>
      <c r="AK1233" s="8"/>
      <c r="AL1233" s="8"/>
      <c r="AM1233" s="8"/>
      <c r="AN1233" s="8"/>
      <c r="AO1233" s="8"/>
      <c r="AP1233" s="8"/>
      <c r="AQ1233" s="8"/>
      <c r="AS1233" s="36"/>
      <c r="AT1233" s="36"/>
      <c r="AU1233" s="9"/>
      <c r="AV1233" s="8"/>
      <c r="AW1233" s="8"/>
      <c r="AX1233" s="8"/>
      <c r="AY1233" s="8"/>
      <c r="AZ1233" s="8"/>
      <c r="BA1233" s="8"/>
      <c r="BB1233" s="8"/>
      <c r="BC1233" s="8"/>
      <c r="CW1233" s="8">
        <v>0.41956967213114754</v>
      </c>
      <c r="CX1233" s="36">
        <v>69.2</v>
      </c>
      <c r="CY1233" s="36">
        <v>67.291639135802896</v>
      </c>
      <c r="CZ1233" s="36">
        <v>66.499352001524414</v>
      </c>
      <c r="DA1233" s="36">
        <v>37.657359491564911</v>
      </c>
      <c r="DB1233" s="36">
        <f ca="1"/>
        <v>74.876340517067987</v>
      </c>
      <c r="DC1233" s="36">
        <f ca="1"/>
        <v>67.964213975387267</v>
      </c>
      <c r="DD1233" s="36">
        <v>64.7828230436468</v>
      </c>
      <c r="DE1233" s="36">
        <f ca="1"/>
        <v>72.163790770759576</v>
      </c>
      <c r="DF1233" s="36">
        <v>68.149134522753656</v>
      </c>
    </row>
    <row r="1234" spans="1:110" x14ac:dyDescent="0.25">
      <c r="A1234" s="45">
        <v>75</v>
      </c>
      <c r="B1234" s="47" t="b">
        <v>1</v>
      </c>
      <c r="U1234" s="36"/>
      <c r="V1234" s="36"/>
      <c r="W1234" s="9"/>
      <c r="X1234" s="8"/>
      <c r="Y1234" s="8"/>
      <c r="Z1234" s="8"/>
      <c r="AA1234" s="8"/>
      <c r="AB1234" s="8"/>
      <c r="AC1234" s="8"/>
      <c r="AD1234" s="8"/>
      <c r="AE1234" s="8"/>
      <c r="AG1234" s="36"/>
      <c r="AH1234" s="36"/>
      <c r="AI1234" s="9"/>
      <c r="AJ1234" s="8"/>
      <c r="AK1234" s="8"/>
      <c r="AL1234" s="8"/>
      <c r="AM1234" s="8"/>
      <c r="AN1234" s="8"/>
      <c r="AO1234" s="8"/>
      <c r="AP1234" s="8"/>
      <c r="AQ1234" s="8"/>
      <c r="AS1234" s="36"/>
      <c r="AT1234" s="36"/>
      <c r="AU1234" s="9"/>
      <c r="AV1234" s="8"/>
      <c r="AW1234" s="8"/>
      <c r="AX1234" s="8"/>
      <c r="AY1234" s="8"/>
      <c r="AZ1234" s="8"/>
      <c r="BA1234" s="8"/>
      <c r="BB1234" s="8"/>
      <c r="BC1234" s="8"/>
      <c r="CW1234" s="8">
        <v>0.41991120218579236</v>
      </c>
      <c r="CX1234" s="36">
        <v>69.2</v>
      </c>
      <c r="CY1234" s="36">
        <v>67.299961403409483</v>
      </c>
      <c r="CZ1234" s="36">
        <v>66.507898159704368</v>
      </c>
      <c r="DA1234" s="36">
        <v>37.698104008158467</v>
      </c>
      <c r="DB1234" s="36">
        <f ca="1"/>
        <v>74.885471325836662</v>
      </c>
      <c r="DC1234" s="36">
        <f ca="1"/>
        <v>67.971756837542969</v>
      </c>
      <c r="DD1234" s="36">
        <v>64.794434650655816</v>
      </c>
      <c r="DE1234" s="36">
        <f ca="1"/>
        <v>72.170296087774148</v>
      </c>
      <c r="DF1234" s="36">
        <v>68.158789246232288</v>
      </c>
    </row>
    <row r="1235" spans="1:110" x14ac:dyDescent="0.25">
      <c r="A1235" s="45">
        <v>71.2</v>
      </c>
      <c r="B1235" s="47" t="b">
        <v>1</v>
      </c>
      <c r="U1235" s="36"/>
      <c r="V1235" s="36"/>
      <c r="W1235" s="9"/>
      <c r="X1235" s="8"/>
      <c r="Y1235" s="8"/>
      <c r="Z1235" s="8"/>
      <c r="AA1235" s="8"/>
      <c r="AB1235" s="8"/>
      <c r="AC1235" s="8"/>
      <c r="AD1235" s="8"/>
      <c r="AE1235" s="8"/>
      <c r="AG1235" s="36"/>
      <c r="AH1235" s="36"/>
      <c r="AI1235" s="9"/>
      <c r="AJ1235" s="8"/>
      <c r="AK1235" s="8"/>
      <c r="AL1235" s="8"/>
      <c r="AM1235" s="8"/>
      <c r="AN1235" s="8"/>
      <c r="AO1235" s="8"/>
      <c r="AP1235" s="8"/>
      <c r="AQ1235" s="8"/>
      <c r="AS1235" s="36"/>
      <c r="AT1235" s="36"/>
      <c r="AU1235" s="9"/>
      <c r="AV1235" s="8"/>
      <c r="AW1235" s="8"/>
      <c r="AX1235" s="8"/>
      <c r="AY1235" s="8"/>
      <c r="AZ1235" s="8"/>
      <c r="BA1235" s="8"/>
      <c r="BB1235" s="8"/>
      <c r="BC1235" s="8"/>
      <c r="CW1235" s="8">
        <v>0.42025273224043713</v>
      </c>
      <c r="CX1235" s="36">
        <v>69.2</v>
      </c>
      <c r="CY1235" s="36">
        <v>67.308282201399365</v>
      </c>
      <c r="CZ1235" s="36">
        <v>66.516443906748947</v>
      </c>
      <c r="DA1235" s="36">
        <v>37.738872520346213</v>
      </c>
      <c r="DB1235" s="36">
        <f ca="1"/>
        <v>74.894598752573202</v>
      </c>
      <c r="DC1235" s="36">
        <f ca="1"/>
        <v>67.979298927087513</v>
      </c>
      <c r="DD1235" s="36">
        <v>64.806041536539226</v>
      </c>
      <c r="DE1235" s="36">
        <f ca="1"/>
        <v>72.176799378488923</v>
      </c>
      <c r="DF1235" s="36">
        <v>68.168441263228928</v>
      </c>
    </row>
    <row r="1236" spans="1:110" x14ac:dyDescent="0.25">
      <c r="A1236" s="45">
        <v>78</v>
      </c>
      <c r="B1236" s="47" t="b">
        <v>1</v>
      </c>
      <c r="U1236" s="36"/>
      <c r="V1236" s="36"/>
      <c r="W1236" s="9"/>
      <c r="X1236" s="8"/>
      <c r="Y1236" s="8"/>
      <c r="Z1236" s="8"/>
      <c r="AA1236" s="8"/>
      <c r="AB1236" s="8"/>
      <c r="AC1236" s="8"/>
      <c r="AD1236" s="8"/>
      <c r="AE1236" s="8"/>
      <c r="AG1236" s="36"/>
      <c r="AH1236" s="36"/>
      <c r="AI1236" s="9"/>
      <c r="AJ1236" s="8"/>
      <c r="AK1236" s="8"/>
      <c r="AL1236" s="8"/>
      <c r="AM1236" s="8"/>
      <c r="AN1236" s="8"/>
      <c r="AO1236" s="8"/>
      <c r="AP1236" s="8"/>
      <c r="AQ1236" s="8"/>
      <c r="AS1236" s="36"/>
      <c r="AT1236" s="36"/>
      <c r="AU1236" s="9"/>
      <c r="AV1236" s="8"/>
      <c r="AW1236" s="8"/>
      <c r="AX1236" s="8"/>
      <c r="AY1236" s="8"/>
      <c r="AZ1236" s="8"/>
      <c r="BA1236" s="8"/>
      <c r="BB1236" s="8"/>
      <c r="BC1236" s="8"/>
      <c r="CW1236" s="8">
        <v>0.42059426229508196</v>
      </c>
      <c r="CX1236" s="36">
        <v>69.2</v>
      </c>
      <c r="CY1236" s="36">
        <v>67.316601536640633</v>
      </c>
      <c r="CZ1236" s="36">
        <v>66.524989249272508</v>
      </c>
      <c r="DA1236" s="36">
        <v>37.779665056408192</v>
      </c>
      <c r="DB1236" s="36">
        <f ca="1"/>
        <v>74.903722805999195</v>
      </c>
      <c r="DC1236" s="36">
        <f ca="1"/>
        <v>67.986840249966278</v>
      </c>
      <c r="DD1236" s="36">
        <v>64.817643707050962</v>
      </c>
      <c r="DE1236" s="36">
        <f ca="1"/>
        <v>72.183300648092413</v>
      </c>
      <c r="DF1236" s="36">
        <v>68.178090580221138</v>
      </c>
    </row>
    <row r="1237" spans="1:110" x14ac:dyDescent="0.25">
      <c r="A1237" s="45">
        <v>73</v>
      </c>
      <c r="B1237" s="47" t="b">
        <v>1</v>
      </c>
      <c r="U1237" s="36"/>
      <c r="V1237" s="36"/>
      <c r="W1237" s="9"/>
      <c r="X1237" s="8"/>
      <c r="Y1237" s="8"/>
      <c r="Z1237" s="8"/>
      <c r="AA1237" s="8"/>
      <c r="AB1237" s="8"/>
      <c r="AC1237" s="8"/>
      <c r="AD1237" s="8"/>
      <c r="AE1237" s="8"/>
      <c r="AG1237" s="36"/>
      <c r="AH1237" s="36"/>
      <c r="AI1237" s="9"/>
      <c r="AJ1237" s="8"/>
      <c r="AK1237" s="8"/>
      <c r="AL1237" s="8"/>
      <c r="AM1237" s="8"/>
      <c r="AN1237" s="8"/>
      <c r="AO1237" s="8"/>
      <c r="AP1237" s="8"/>
      <c r="AQ1237" s="8"/>
      <c r="AS1237" s="36"/>
      <c r="AT1237" s="36"/>
      <c r="AU1237" s="9"/>
      <c r="AV1237" s="8"/>
      <c r="AW1237" s="8"/>
      <c r="AX1237" s="8"/>
      <c r="AY1237" s="8"/>
      <c r="AZ1237" s="8"/>
      <c r="BA1237" s="8"/>
      <c r="BB1237" s="8"/>
      <c r="BC1237" s="8"/>
      <c r="CW1237" s="8">
        <v>0.42093579234972678</v>
      </c>
      <c r="CX1237" s="36">
        <v>69.3</v>
      </c>
      <c r="CY1237" s="36">
        <v>67.324919415993264</v>
      </c>
      <c r="CZ1237" s="36">
        <v>66.533534193884876</v>
      </c>
      <c r="DA1237" s="36">
        <v>37.820481644674409</v>
      </c>
      <c r="DB1237" s="36">
        <f ca="1"/>
        <v>74.912843494821445</v>
      </c>
      <c r="DC1237" s="36">
        <f ca="1"/>
        <v>67.994380812119203</v>
      </c>
      <c r="DD1237" s="36">
        <v>64.829241167933347</v>
      </c>
      <c r="DE1237" s="36">
        <f ca="1"/>
        <v>72.189799901764701</v>
      </c>
      <c r="DF1237" s="36">
        <v>68.187737203676264</v>
      </c>
    </row>
    <row r="1238" spans="1:110" x14ac:dyDescent="0.25">
      <c r="A1238" s="45">
        <v>68.900000000000006</v>
      </c>
      <c r="B1238" s="47" t="b">
        <v>1</v>
      </c>
      <c r="U1238" s="36"/>
      <c r="V1238" s="36"/>
      <c r="W1238" s="9"/>
      <c r="X1238" s="8"/>
      <c r="Y1238" s="8"/>
      <c r="Z1238" s="8"/>
      <c r="AA1238" s="8"/>
      <c r="AB1238" s="8"/>
      <c r="AC1238" s="8"/>
      <c r="AD1238" s="8"/>
      <c r="AE1238" s="8"/>
      <c r="AG1238" s="36"/>
      <c r="AH1238" s="36"/>
      <c r="AI1238" s="9"/>
      <c r="AJ1238" s="8"/>
      <c r="AK1238" s="8"/>
      <c r="AL1238" s="8"/>
      <c r="AM1238" s="8"/>
      <c r="AN1238" s="8"/>
      <c r="AO1238" s="8"/>
      <c r="AP1238" s="8"/>
      <c r="AQ1238" s="8"/>
      <c r="AS1238" s="36"/>
      <c r="AT1238" s="36"/>
      <c r="AU1238" s="9"/>
      <c r="AV1238" s="8"/>
      <c r="AW1238" s="8"/>
      <c r="AX1238" s="8"/>
      <c r="AY1238" s="8"/>
      <c r="AZ1238" s="8"/>
      <c r="BA1238" s="8"/>
      <c r="BB1238" s="8"/>
      <c r="BC1238" s="8"/>
      <c r="CW1238" s="8">
        <v>0.4212773224043716</v>
      </c>
      <c r="CX1238" s="36">
        <v>69.3</v>
      </c>
      <c r="CY1238" s="36">
        <v>67.33323584630925</v>
      </c>
      <c r="CZ1238" s="36">
        <v>66.542078747190999</v>
      </c>
      <c r="DA1238" s="36">
        <v>37.861322313525079</v>
      </c>
      <c r="DB1238" s="36">
        <f ca="1"/>
        <v>74.921960827731979</v>
      </c>
      <c r="DC1238" s="36">
        <f ca="1"/>
        <v>68.001920619480785</v>
      </c>
      <c r="DD1238" s="36">
        <v>64.840833924916993</v>
      </c>
      <c r="DE1238" s="36">
        <f ca="1"/>
        <v>72.19629714467753</v>
      </c>
      <c r="DF1238" s="36">
        <v>68.19738114005159</v>
      </c>
    </row>
    <row r="1239" spans="1:110" x14ac:dyDescent="0.25">
      <c r="A1239" s="45">
        <v>67.900000000000006</v>
      </c>
      <c r="B1239" s="47" t="b">
        <v>1</v>
      </c>
      <c r="U1239" s="36"/>
      <c r="V1239" s="36"/>
      <c r="W1239" s="9"/>
      <c r="X1239" s="8"/>
      <c r="Y1239" s="8"/>
      <c r="Z1239" s="8"/>
      <c r="AA1239" s="8"/>
      <c r="AB1239" s="8"/>
      <c r="AC1239" s="8"/>
      <c r="AD1239" s="8"/>
      <c r="AE1239" s="8"/>
      <c r="AG1239" s="36"/>
      <c r="AH1239" s="36"/>
      <c r="AI1239" s="9"/>
      <c r="AJ1239" s="8"/>
      <c r="AK1239" s="8"/>
      <c r="AL1239" s="8"/>
      <c r="AM1239" s="8"/>
      <c r="AN1239" s="8"/>
      <c r="AO1239" s="8"/>
      <c r="AP1239" s="8"/>
      <c r="AQ1239" s="8"/>
      <c r="AS1239" s="36"/>
      <c r="AT1239" s="36"/>
      <c r="AU1239" s="9"/>
      <c r="AV1239" s="8"/>
      <c r="AW1239" s="8"/>
      <c r="AX1239" s="8"/>
      <c r="AY1239" s="8"/>
      <c r="AZ1239" s="8"/>
      <c r="BA1239" s="8"/>
      <c r="BB1239" s="8"/>
      <c r="BC1239" s="8"/>
      <c r="CW1239" s="8">
        <v>0.42161885245901637</v>
      </c>
      <c r="CX1239" s="36">
        <v>69.3</v>
      </c>
      <c r="CY1239" s="36">
        <v>67.341550834432525</v>
      </c>
      <c r="CZ1239" s="36">
        <v>66.55062291579128</v>
      </c>
      <c r="DA1239" s="36">
        <v>37.90218709139063</v>
      </c>
      <c r="DB1239" s="36">
        <f ca="1"/>
        <v>74.931074813408159</v>
      </c>
      <c r="DC1239" s="36">
        <f ca="1"/>
        <v>68.009459677980203</v>
      </c>
      <c r="DD1239" s="36">
        <v>64.852421983720944</v>
      </c>
      <c r="DE1239" s="36">
        <f ca="1"/>
        <v>72.202792381994314</v>
      </c>
      <c r="DF1239" s="36">
        <v>68.207022395794269</v>
      </c>
    </row>
    <row r="1240" spans="1:110" x14ac:dyDescent="0.25">
      <c r="A1240" s="45">
        <v>69.5</v>
      </c>
      <c r="B1240" s="47" t="b">
        <v>1</v>
      </c>
      <c r="U1240" s="36"/>
      <c r="V1240" s="36"/>
      <c r="W1240" s="9"/>
      <c r="X1240" s="8"/>
      <c r="Y1240" s="8"/>
      <c r="Z1240" s="8"/>
      <c r="AA1240" s="8"/>
      <c r="AB1240" s="8"/>
      <c r="AC1240" s="8"/>
      <c r="AD1240" s="8"/>
      <c r="AE1240" s="8"/>
      <c r="AG1240" s="36"/>
      <c r="AH1240" s="36"/>
      <c r="AI1240" s="9"/>
      <c r="AJ1240" s="8"/>
      <c r="AK1240" s="8"/>
      <c r="AL1240" s="8"/>
      <c r="AM1240" s="8"/>
      <c r="AN1240" s="8"/>
      <c r="AO1240" s="8"/>
      <c r="AP1240" s="8"/>
      <c r="AQ1240" s="8"/>
      <c r="AS1240" s="36"/>
      <c r="AT1240" s="36"/>
      <c r="AU1240" s="9"/>
      <c r="AV1240" s="8"/>
      <c r="AW1240" s="8"/>
      <c r="AX1240" s="8"/>
      <c r="AY1240" s="8"/>
      <c r="AZ1240" s="8"/>
      <c r="BA1240" s="8"/>
      <c r="BB1240" s="8"/>
      <c r="BC1240" s="8"/>
      <c r="CW1240" s="8">
        <v>0.42196038251366119</v>
      </c>
      <c r="CX1240" s="36">
        <v>69.3</v>
      </c>
      <c r="CY1240" s="36">
        <v>67.349864387199119</v>
      </c>
      <c r="CZ1240" s="36">
        <v>66.559166706281573</v>
      </c>
      <c r="DA1240" s="36">
        <v>37.943076006751916</v>
      </c>
      <c r="DB1240" s="36">
        <f ca="1"/>
        <v>74.940185460512723</v>
      </c>
      <c r="DC1240" s="36">
        <f ca="1"/>
        <v>68.016997993541239</v>
      </c>
      <c r="DD1240" s="36">
        <v>64.864005350052651</v>
      </c>
      <c r="DE1240" s="36">
        <f ca="1"/>
        <v>72.209285618870169</v>
      </c>
      <c r="DF1240" s="36">
        <v>68.216660977341462</v>
      </c>
    </row>
    <row r="1241" spans="1:110" x14ac:dyDescent="0.25">
      <c r="A1241" s="45">
        <v>76</v>
      </c>
      <c r="B1241" s="47" t="b">
        <v>1</v>
      </c>
      <c r="U1241" s="36"/>
      <c r="V1241" s="36"/>
      <c r="W1241" s="9"/>
      <c r="X1241" s="8"/>
      <c r="Y1241" s="8"/>
      <c r="Z1241" s="8"/>
      <c r="AA1241" s="8"/>
      <c r="AB1241" s="8"/>
      <c r="AC1241" s="8"/>
      <c r="AD1241" s="8"/>
      <c r="AE1241" s="8"/>
      <c r="AG1241" s="36"/>
      <c r="AH1241" s="36"/>
      <c r="AI1241" s="9"/>
      <c r="AJ1241" s="8"/>
      <c r="AK1241" s="8"/>
      <c r="AL1241" s="8"/>
      <c r="AM1241" s="8"/>
      <c r="AN1241" s="8"/>
      <c r="AO1241" s="8"/>
      <c r="AP1241" s="8"/>
      <c r="AQ1241" s="8"/>
      <c r="AS1241" s="36"/>
      <c r="AT1241" s="36"/>
      <c r="AU1241" s="9"/>
      <c r="AV1241" s="8"/>
      <c r="AW1241" s="8"/>
      <c r="AX1241" s="8"/>
      <c r="AY1241" s="8"/>
      <c r="AZ1241" s="8"/>
      <c r="BA1241" s="8"/>
      <c r="BB1241" s="8"/>
      <c r="BC1241" s="8"/>
      <c r="CW1241" s="8">
        <v>0.42230191256830601</v>
      </c>
      <c r="CX1241" s="36">
        <v>69.3</v>
      </c>
      <c r="CY1241" s="36">
        <v>67.358176511437094</v>
      </c>
      <c r="CZ1241" s="36">
        <v>66.567710125253072</v>
      </c>
      <c r="DA1241" s="36">
        <v>37.983989088140234</v>
      </c>
      <c r="DB1241" s="36">
        <f ca="1"/>
        <v>74.949292777693813</v>
      </c>
      <c r="DC1241" s="36">
        <f ca="1"/>
        <v>68.024535572082385</v>
      </c>
      <c r="DD1241" s="36">
        <v>64.875584029607978</v>
      </c>
      <c r="DE1241" s="36">
        <f ca="1"/>
        <v>72.215776860451939</v>
      </c>
      <c r="DF1241" s="36">
        <v>68.226296891120313</v>
      </c>
    </row>
    <row r="1242" spans="1:110" x14ac:dyDescent="0.25">
      <c r="A1242" s="45">
        <v>77</v>
      </c>
      <c r="B1242" s="47" t="b">
        <v>1</v>
      </c>
      <c r="U1242" s="36"/>
      <c r="V1242" s="36"/>
      <c r="W1242" s="9"/>
      <c r="X1242" s="8"/>
      <c r="Y1242" s="8"/>
      <c r="Z1242" s="8"/>
      <c r="AA1242" s="8"/>
      <c r="AB1242" s="8"/>
      <c r="AC1242" s="8"/>
      <c r="AD1242" s="8"/>
      <c r="AE1242" s="8"/>
      <c r="AG1242" s="36"/>
      <c r="AH1242" s="36"/>
      <c r="AI1242" s="9"/>
      <c r="AJ1242" s="8"/>
      <c r="AK1242" s="8"/>
      <c r="AL1242" s="8"/>
      <c r="AM1242" s="8"/>
      <c r="AN1242" s="8"/>
      <c r="AO1242" s="8"/>
      <c r="AP1242" s="8"/>
      <c r="AQ1242" s="8"/>
      <c r="AS1242" s="36"/>
      <c r="AT1242" s="36"/>
      <c r="AU1242" s="9"/>
      <c r="AV1242" s="8"/>
      <c r="AW1242" s="8"/>
      <c r="AX1242" s="8"/>
      <c r="AY1242" s="8"/>
      <c r="AZ1242" s="8"/>
      <c r="BA1242" s="8"/>
      <c r="BB1242" s="8"/>
      <c r="BC1242" s="8"/>
      <c r="CW1242" s="8">
        <v>0.42264344262295084</v>
      </c>
      <c r="CX1242" s="36">
        <v>69.3</v>
      </c>
      <c r="CY1242" s="36">
        <v>67.366487213966693</v>
      </c>
      <c r="CZ1242" s="36">
        <v>66.576253179292507</v>
      </c>
      <c r="DA1242" s="36">
        <v>38.024926364137507</v>
      </c>
      <c r="DB1242" s="36">
        <f ca="1"/>
        <v>74.958396773585065</v>
      </c>
      <c r="DC1242" s="36">
        <f ca="1"/>
        <v>68.032072419516879</v>
      </c>
      <c r="DD1242" s="36">
        <v>64.887158028071369</v>
      </c>
      <c r="DE1242" s="36">
        <f ca="1"/>
        <v>72.222266111878255</v>
      </c>
      <c r="DF1242" s="36">
        <v>68.235930143547989</v>
      </c>
    </row>
    <row r="1243" spans="1:110" x14ac:dyDescent="0.25">
      <c r="A1243" s="45">
        <v>76</v>
      </c>
      <c r="B1243" s="47" t="b">
        <v>1</v>
      </c>
      <c r="U1243" s="36"/>
      <c r="V1243" s="36"/>
      <c r="W1243" s="9"/>
      <c r="X1243" s="8"/>
      <c r="Y1243" s="8"/>
      <c r="Z1243" s="8"/>
      <c r="AA1243" s="8"/>
      <c r="AB1243" s="8"/>
      <c r="AC1243" s="8"/>
      <c r="AD1243" s="8"/>
      <c r="AE1243" s="8"/>
      <c r="AG1243" s="36"/>
      <c r="AH1243" s="36"/>
      <c r="AI1243" s="9"/>
      <c r="AJ1243" s="8"/>
      <c r="AK1243" s="8"/>
      <c r="AL1243" s="8"/>
      <c r="AM1243" s="8"/>
      <c r="AN1243" s="8"/>
      <c r="AO1243" s="8"/>
      <c r="AP1243" s="8"/>
      <c r="AQ1243" s="8"/>
      <c r="AS1243" s="36"/>
      <c r="AT1243" s="36"/>
      <c r="AU1243" s="9"/>
      <c r="AV1243" s="8"/>
      <c r="AW1243" s="8"/>
      <c r="AX1243" s="8"/>
      <c r="AY1243" s="8"/>
      <c r="AZ1243" s="8"/>
      <c r="BA1243" s="8"/>
      <c r="BB1243" s="8"/>
      <c r="BC1243" s="8"/>
      <c r="CW1243" s="8">
        <v>0.42298497267759561</v>
      </c>
      <c r="CX1243" s="36">
        <v>69.3</v>
      </c>
      <c r="CY1243" s="36">
        <v>67.374796501600301</v>
      </c>
      <c r="CZ1243" s="36">
        <v>66.584795874982206</v>
      </c>
      <c r="DA1243" s="36">
        <v>38.065887863376432</v>
      </c>
      <c r="DB1243" s="36">
        <f ca="1"/>
        <v>74.967497456805674</v>
      </c>
      <c r="DC1243" s="36">
        <f ca="1"/>
        <v>68.039608541752671</v>
      </c>
      <c r="DD1243" s="36">
        <v>64.898727351115696</v>
      </c>
      <c r="DE1243" s="36">
        <f ca="1"/>
        <v>72.228753378279535</v>
      </c>
      <c r="DF1243" s="36">
        <v>68.245560741031781</v>
      </c>
    </row>
    <row r="1244" spans="1:110" x14ac:dyDescent="0.25">
      <c r="A1244" s="45">
        <v>74</v>
      </c>
      <c r="B1244" s="47" t="b">
        <v>1</v>
      </c>
      <c r="U1244" s="36"/>
      <c r="V1244" s="36"/>
      <c r="W1244" s="9"/>
      <c r="X1244" s="8"/>
      <c r="Y1244" s="8"/>
      <c r="Z1244" s="8"/>
      <c r="AA1244" s="8"/>
      <c r="AB1244" s="8"/>
      <c r="AC1244" s="8"/>
      <c r="AD1244" s="8"/>
      <c r="AE1244" s="8"/>
      <c r="AG1244" s="36"/>
      <c r="AH1244" s="36"/>
      <c r="AI1244" s="9"/>
      <c r="AJ1244" s="8"/>
      <c r="AK1244" s="8"/>
      <c r="AL1244" s="8"/>
      <c r="AM1244" s="8"/>
      <c r="AN1244" s="8"/>
      <c r="AO1244" s="8"/>
      <c r="AP1244" s="8"/>
      <c r="AQ1244" s="8"/>
      <c r="AS1244" s="36"/>
      <c r="AT1244" s="36"/>
      <c r="AU1244" s="9"/>
      <c r="AV1244" s="8"/>
      <c r="AW1244" s="8"/>
      <c r="AX1244" s="8"/>
      <c r="AY1244" s="8"/>
      <c r="AZ1244" s="8"/>
      <c r="BA1244" s="8"/>
      <c r="BB1244" s="8"/>
      <c r="BC1244" s="8"/>
      <c r="CW1244" s="8">
        <v>0.42332650273224043</v>
      </c>
      <c r="CX1244" s="36">
        <v>69.3</v>
      </c>
      <c r="CY1244" s="36">
        <v>67.383104381142516</v>
      </c>
      <c r="CZ1244" s="36">
        <v>66.59333821889993</v>
      </c>
      <c r="DA1244" s="36">
        <v>38.106873614540532</v>
      </c>
      <c r="DB1244" s="36">
        <f ca="1"/>
        <v>74.976594835960455</v>
      </c>
      <c r="DC1244" s="36">
        <f ca="1"/>
        <v>68.047143944692579</v>
      </c>
      <c r="DD1244" s="36">
        <v>64.910292004402407</v>
      </c>
      <c r="DE1244" s="36">
        <f ca="1"/>
        <v>72.235238664778066</v>
      </c>
      <c r="DF1244" s="36">
        <v>68.25518868996906</v>
      </c>
    </row>
    <row r="1245" spans="1:110" x14ac:dyDescent="0.25">
      <c r="A1245" s="45">
        <v>69.3</v>
      </c>
      <c r="B1245" s="47" t="b">
        <v>1</v>
      </c>
      <c r="U1245" s="36"/>
      <c r="V1245" s="36"/>
      <c r="W1245" s="9"/>
      <c r="X1245" s="8"/>
      <c r="Y1245" s="8"/>
      <c r="Z1245" s="8"/>
      <c r="AA1245" s="8"/>
      <c r="AB1245" s="8"/>
      <c r="AC1245" s="8"/>
      <c r="AD1245" s="8"/>
      <c r="AE1245" s="8"/>
      <c r="AG1245" s="36"/>
      <c r="AH1245" s="36"/>
      <c r="AI1245" s="9"/>
      <c r="AJ1245" s="8"/>
      <c r="AK1245" s="8"/>
      <c r="AL1245" s="8"/>
      <c r="AM1245" s="8"/>
      <c r="AN1245" s="8"/>
      <c r="AO1245" s="8"/>
      <c r="AP1245" s="8"/>
      <c r="AQ1245" s="8"/>
      <c r="AS1245" s="36"/>
      <c r="AT1245" s="36"/>
      <c r="AU1245" s="9"/>
      <c r="AV1245" s="8"/>
      <c r="AW1245" s="8"/>
      <c r="AX1245" s="8"/>
      <c r="AY1245" s="8"/>
      <c r="AZ1245" s="8"/>
      <c r="BA1245" s="8"/>
      <c r="BB1245" s="8"/>
      <c r="BC1245" s="8"/>
      <c r="CW1245" s="8">
        <v>0.42366803278688525</v>
      </c>
      <c r="CX1245" s="36">
        <v>69.3</v>
      </c>
      <c r="CY1245" s="36">
        <v>67.391410859390206</v>
      </c>
      <c r="CZ1245" s="36">
        <v>66.601880217619041</v>
      </c>
      <c r="DA1245" s="36">
        <v>38.147883646364335</v>
      </c>
      <c r="DB1245" s="36">
        <f ca="1"/>
        <v>74.985688919639855</v>
      </c>
      <c r="DC1245" s="36">
        <f ca="1"/>
        <v>68.054678634234207</v>
      </c>
      <c r="DD1245" s="36">
        <v>64.921851993581569</v>
      </c>
      <c r="DE1245" s="36">
        <f ca="1"/>
        <v>72.241721976487966</v>
      </c>
      <c r="DF1245" s="36">
        <v>68.264813996747364</v>
      </c>
    </row>
    <row r="1246" spans="1:110" x14ac:dyDescent="0.25">
      <c r="A1246" s="45">
        <v>65.900000000000006</v>
      </c>
      <c r="B1246" s="47" t="b">
        <v>1</v>
      </c>
      <c r="U1246" s="36"/>
      <c r="V1246" s="36"/>
      <c r="W1246" s="9"/>
      <c r="X1246" s="8"/>
      <c r="Y1246" s="8"/>
      <c r="Z1246" s="8"/>
      <c r="AA1246" s="8"/>
      <c r="AB1246" s="8"/>
      <c r="AC1246" s="8"/>
      <c r="AD1246" s="8"/>
      <c r="AE1246" s="8"/>
      <c r="AG1246" s="36"/>
      <c r="AH1246" s="36"/>
      <c r="AI1246" s="9"/>
      <c r="AJ1246" s="8"/>
      <c r="AK1246" s="8"/>
      <c r="AL1246" s="8"/>
      <c r="AM1246" s="8"/>
      <c r="AN1246" s="8"/>
      <c r="AO1246" s="8"/>
      <c r="AP1246" s="8"/>
      <c r="AQ1246" s="8"/>
      <c r="AS1246" s="36"/>
      <c r="AT1246" s="36"/>
      <c r="AU1246" s="9"/>
      <c r="AV1246" s="8"/>
      <c r="AW1246" s="8"/>
      <c r="AX1246" s="8"/>
      <c r="AY1246" s="8"/>
      <c r="AZ1246" s="8"/>
      <c r="BA1246" s="8"/>
      <c r="BB1246" s="8"/>
      <c r="BC1246" s="8"/>
      <c r="CW1246" s="8">
        <v>0.42400956284153007</v>
      </c>
      <c r="CX1246" s="36">
        <v>69.400000000000006</v>
      </c>
      <c r="CY1246" s="36">
        <v>67.399715943132506</v>
      </c>
      <c r="CZ1246" s="36">
        <v>66.610421877708646</v>
      </c>
      <c r="DA1246" s="36">
        <v>38.188917987633452</v>
      </c>
      <c r="DB1246" s="36">
        <f ca="1"/>
        <v>74.994779716420041</v>
      </c>
      <c r="DC1246" s="36">
        <f ca="1"/>
        <v>68.062212616270045</v>
      </c>
      <c r="DD1246" s="36">
        <v>64.933407324291821</v>
      </c>
      <c r="DE1246" s="36">
        <f ca="1"/>
        <v>72.24820331851528</v>
      </c>
      <c r="DF1246" s="36">
        <v>68.274436667744425</v>
      </c>
    </row>
    <row r="1247" spans="1:110" x14ac:dyDescent="0.25">
      <c r="A1247" s="45">
        <v>64.7</v>
      </c>
      <c r="B1247" s="47" t="b">
        <v>1</v>
      </c>
      <c r="U1247" s="36"/>
      <c r="V1247" s="36"/>
      <c r="W1247" s="9"/>
      <c r="X1247" s="8"/>
      <c r="Y1247" s="8"/>
      <c r="Z1247" s="8"/>
      <c r="AA1247" s="8"/>
      <c r="AB1247" s="8"/>
      <c r="AC1247" s="8"/>
      <c r="AD1247" s="8"/>
      <c r="AE1247" s="8"/>
      <c r="AG1247" s="36"/>
      <c r="AH1247" s="36"/>
      <c r="AI1247" s="9"/>
      <c r="AJ1247" s="8"/>
      <c r="AK1247" s="8"/>
      <c r="AL1247" s="8"/>
      <c r="AM1247" s="8"/>
      <c r="AN1247" s="8"/>
      <c r="AO1247" s="8"/>
      <c r="AP1247" s="8"/>
      <c r="AQ1247" s="8"/>
      <c r="AS1247" s="36"/>
      <c r="AT1247" s="36"/>
      <c r="AU1247" s="9"/>
      <c r="AV1247" s="8"/>
      <c r="AW1247" s="8"/>
      <c r="AX1247" s="8"/>
      <c r="AY1247" s="8"/>
      <c r="AZ1247" s="8"/>
      <c r="BA1247" s="8"/>
      <c r="BB1247" s="8"/>
      <c r="BC1247" s="8"/>
      <c r="CW1247" s="8">
        <v>0.42435109289617484</v>
      </c>
      <c r="CX1247" s="36">
        <v>69.400000000000006</v>
      </c>
      <c r="CY1247" s="36">
        <v>67.408019639150936</v>
      </c>
      <c r="CZ1247" s="36">
        <v>66.61896320573338</v>
      </c>
      <c r="DA1247" s="36">
        <v>38.229976667184687</v>
      </c>
      <c r="DB1247" s="36">
        <f ca="1"/>
        <v>75.003867234862994</v>
      </c>
      <c r="DC1247" s="36">
        <f ca="1"/>
        <v>68.069745896687465</v>
      </c>
      <c r="DD1247" s="36">
        <v>64.944958002160476</v>
      </c>
      <c r="DE1247" s="36">
        <f ca="1"/>
        <v>72.254682695957982</v>
      </c>
      <c r="DF1247" s="36">
        <v>68.284056709328183</v>
      </c>
    </row>
    <row r="1248" spans="1:110" x14ac:dyDescent="0.25">
      <c r="A1248" s="45">
        <v>66.8</v>
      </c>
      <c r="B1248" s="47" t="b">
        <v>1</v>
      </c>
      <c r="U1248" s="36"/>
      <c r="V1248" s="36"/>
      <c r="W1248" s="9"/>
      <c r="X1248" s="8"/>
      <c r="Y1248" s="8"/>
      <c r="Z1248" s="8"/>
      <c r="AA1248" s="8"/>
      <c r="AB1248" s="8"/>
      <c r="AC1248" s="8"/>
      <c r="AD1248" s="8"/>
      <c r="AE1248" s="8"/>
      <c r="AG1248" s="36"/>
      <c r="AH1248" s="36"/>
      <c r="AI1248" s="9"/>
      <c r="AJ1248" s="8"/>
      <c r="AK1248" s="8"/>
      <c r="AL1248" s="8"/>
      <c r="AM1248" s="8"/>
      <c r="AN1248" s="8"/>
      <c r="AO1248" s="8"/>
      <c r="AP1248" s="8"/>
      <c r="AQ1248" s="8"/>
      <c r="AS1248" s="36"/>
      <c r="AT1248" s="36"/>
      <c r="AU1248" s="9"/>
      <c r="AV1248" s="8"/>
      <c r="AW1248" s="8"/>
      <c r="AX1248" s="8"/>
      <c r="AY1248" s="8"/>
      <c r="AZ1248" s="8"/>
      <c r="BA1248" s="8"/>
      <c r="BB1248" s="8"/>
      <c r="BC1248" s="8"/>
      <c r="CW1248" s="8">
        <v>0.42469262295081966</v>
      </c>
      <c r="CX1248" s="36">
        <v>69.400000000000006</v>
      </c>
      <c r="CY1248" s="36">
        <v>67.41632195421937</v>
      </c>
      <c r="CZ1248" s="36">
        <v>66.627504208253669</v>
      </c>
      <c r="DA1248" s="36">
        <v>38.271059713906219</v>
      </c>
      <c r="DB1248" s="36">
        <f ca="1"/>
        <v>75.012951483516488</v>
      </c>
      <c r="DC1248" s="36">
        <f ca="1"/>
        <v>68.077278481368808</v>
      </c>
      <c r="DD1248" s="36">
        <v>64.956504032803508</v>
      </c>
      <c r="DE1248" s="36">
        <f ca="1"/>
        <v>72.261160113905987</v>
      </c>
      <c r="DF1248" s="36">
        <v>68.293674127856889</v>
      </c>
    </row>
    <row r="1249" spans="1:110" x14ac:dyDescent="0.25">
      <c r="A1249" s="45">
        <v>67.2</v>
      </c>
      <c r="B1249" s="47" t="b">
        <v>1</v>
      </c>
      <c r="U1249" s="36"/>
      <c r="V1249" s="36"/>
      <c r="W1249" s="9"/>
      <c r="X1249" s="8"/>
      <c r="Y1249" s="8"/>
      <c r="Z1249" s="8"/>
      <c r="AA1249" s="8"/>
      <c r="AB1249" s="8"/>
      <c r="AC1249" s="8"/>
      <c r="AD1249" s="8"/>
      <c r="AE1249" s="8"/>
      <c r="AG1249" s="36"/>
      <c r="AH1249" s="36"/>
      <c r="AI1249" s="9"/>
      <c r="AJ1249" s="8"/>
      <c r="AK1249" s="8"/>
      <c r="AL1249" s="8"/>
      <c r="AM1249" s="8"/>
      <c r="AN1249" s="8"/>
      <c r="AO1249" s="8"/>
      <c r="AP1249" s="8"/>
      <c r="AQ1249" s="8"/>
      <c r="AS1249" s="36"/>
      <c r="AT1249" s="36"/>
      <c r="AU1249" s="9"/>
      <c r="AV1249" s="8"/>
      <c r="AW1249" s="8"/>
      <c r="AX1249" s="8"/>
      <c r="AY1249" s="8"/>
      <c r="AZ1249" s="8"/>
      <c r="BA1249" s="8"/>
      <c r="BB1249" s="8"/>
      <c r="BC1249" s="8"/>
      <c r="CW1249" s="8">
        <v>0.42503415300546449</v>
      </c>
      <c r="CX1249" s="36">
        <v>69.400000000000006</v>
      </c>
      <c r="CY1249" s="36">
        <v>67.424622895104093</v>
      </c>
      <c r="CZ1249" s="36">
        <v>66.636044891825733</v>
      </c>
      <c r="DA1249" s="36">
        <v>38.312167156737686</v>
      </c>
      <c r="DB1249" s="36">
        <f ca="1"/>
        <v>75.022032470914212</v>
      </c>
      <c r="DC1249" s="36">
        <f ca="1"/>
        <v>68.084810376191385</v>
      </c>
      <c r="DD1249" s="36">
        <v>64.968045421825622</v>
      </c>
      <c r="DE1249" s="36">
        <f ca="1"/>
        <v>72.267635577441254</v>
      </c>
      <c r="DF1249" s="36">
        <v>68.30328892967907</v>
      </c>
    </row>
    <row r="1250" spans="1:110" x14ac:dyDescent="0.25">
      <c r="A1250" s="45">
        <v>66.5</v>
      </c>
      <c r="B1250" s="47" t="b">
        <v>1</v>
      </c>
      <c r="U1250" s="36"/>
      <c r="V1250" s="36"/>
      <c r="W1250" s="9"/>
      <c r="X1250" s="8"/>
      <c r="Y1250" s="8"/>
      <c r="Z1250" s="8"/>
      <c r="AA1250" s="8"/>
      <c r="AB1250" s="8"/>
      <c r="AC1250" s="8"/>
      <c r="AD1250" s="8"/>
      <c r="AE1250" s="8"/>
      <c r="AG1250" s="36"/>
      <c r="AH1250" s="36"/>
      <c r="AI1250" s="9"/>
      <c r="AJ1250" s="8"/>
      <c r="AK1250" s="8"/>
      <c r="AL1250" s="8"/>
      <c r="AM1250" s="8"/>
      <c r="AN1250" s="8"/>
      <c r="AO1250" s="8"/>
      <c r="AP1250" s="8"/>
      <c r="AQ1250" s="8"/>
      <c r="AS1250" s="36"/>
      <c r="AT1250" s="36"/>
      <c r="AU1250" s="9"/>
      <c r="AV1250" s="8"/>
      <c r="AW1250" s="8"/>
      <c r="AX1250" s="8"/>
      <c r="AY1250" s="8"/>
      <c r="AZ1250" s="8"/>
      <c r="BA1250" s="8"/>
      <c r="BB1250" s="8"/>
      <c r="BC1250" s="8"/>
      <c r="CW1250" s="8">
        <v>0.42537568306010931</v>
      </c>
      <c r="CX1250" s="36">
        <v>69.400000000000006</v>
      </c>
      <c r="CY1250" s="36">
        <v>67.432922468563902</v>
      </c>
      <c r="CZ1250" s="36">
        <v>66.644585263001503</v>
      </c>
      <c r="DA1250" s="36">
        <v>38.353299024670328</v>
      </c>
      <c r="DB1250" s="36">
        <f ca="1"/>
        <v>75.031110205575828</v>
      </c>
      <c r="DC1250" s="36">
        <f ca="1"/>
        <v>68.092341587027477</v>
      </c>
      <c r="DD1250" s="36">
        <v>64.979582174820251</v>
      </c>
      <c r="DE1250" s="36">
        <f ca="1"/>
        <v>72.274109091637754</v>
      </c>
      <c r="DF1250" s="36">
        <v>68.312901121133621</v>
      </c>
    </row>
    <row r="1251" spans="1:110" x14ac:dyDescent="0.25">
      <c r="A1251" s="45">
        <v>74</v>
      </c>
      <c r="B1251" s="47" t="b">
        <v>1</v>
      </c>
      <c r="U1251" s="36"/>
      <c r="V1251" s="36"/>
      <c r="W1251" s="9"/>
      <c r="X1251" s="8"/>
      <c r="Y1251" s="8"/>
      <c r="Z1251" s="8"/>
      <c r="AA1251" s="8"/>
      <c r="AB1251" s="8"/>
      <c r="AC1251" s="8"/>
      <c r="AD1251" s="8"/>
      <c r="AE1251" s="8"/>
      <c r="AG1251" s="36"/>
      <c r="AH1251" s="36"/>
      <c r="AI1251" s="9"/>
      <c r="AJ1251" s="8"/>
      <c r="AK1251" s="8"/>
      <c r="AL1251" s="8"/>
      <c r="AM1251" s="8"/>
      <c r="AN1251" s="8"/>
      <c r="AO1251" s="8"/>
      <c r="AP1251" s="8"/>
      <c r="AQ1251" s="8"/>
      <c r="AS1251" s="36"/>
      <c r="AT1251" s="36"/>
      <c r="AU1251" s="9"/>
      <c r="AV1251" s="8"/>
      <c r="AW1251" s="8"/>
      <c r="AX1251" s="8"/>
      <c r="AY1251" s="8"/>
      <c r="AZ1251" s="8"/>
      <c r="BA1251" s="8"/>
      <c r="BB1251" s="8"/>
      <c r="BC1251" s="8"/>
      <c r="CW1251" s="8">
        <v>0.42571721311475408</v>
      </c>
      <c r="CX1251" s="36">
        <v>69.400000000000006</v>
      </c>
      <c r="CY1251" s="36">
        <v>67.441220681350046</v>
      </c>
      <c r="CZ1251" s="36">
        <v>66.653125328328713</v>
      </c>
      <c r="DA1251" s="36">
        <v>38.394455346747044</v>
      </c>
      <c r="DB1251" s="36">
        <f ca="1"/>
        <v>75.040184696006946</v>
      </c>
      <c r="DC1251" s="36">
        <f ca="1"/>
        <v>68.099872119744461</v>
      </c>
      <c r="DD1251" s="36">
        <v>64.99111429736962</v>
      </c>
      <c r="DE1251" s="36">
        <f ca="1"/>
        <v>72.280580661561501</v>
      </c>
      <c r="DF1251" s="36">
        <v>68.322510708549785</v>
      </c>
    </row>
    <row r="1252" spans="1:110" x14ac:dyDescent="0.25">
      <c r="A1252" s="45">
        <v>72</v>
      </c>
      <c r="B1252" s="47" t="b">
        <v>1</v>
      </c>
      <c r="U1252" s="36"/>
      <c r="V1252" s="36"/>
      <c r="W1252" s="9"/>
      <c r="X1252" s="8"/>
      <c r="Y1252" s="8"/>
      <c r="Z1252" s="8"/>
      <c r="AA1252" s="8"/>
      <c r="AB1252" s="8"/>
      <c r="AC1252" s="8"/>
      <c r="AD1252" s="8"/>
      <c r="AE1252" s="8"/>
      <c r="AG1252" s="36"/>
      <c r="AH1252" s="36"/>
      <c r="AI1252" s="9"/>
      <c r="AJ1252" s="8"/>
      <c r="AK1252" s="8"/>
      <c r="AL1252" s="8"/>
      <c r="AM1252" s="8"/>
      <c r="AN1252" s="8"/>
      <c r="AO1252" s="8"/>
      <c r="AP1252" s="8"/>
      <c r="AQ1252" s="8"/>
      <c r="AS1252" s="36"/>
      <c r="AT1252" s="36"/>
      <c r="AU1252" s="9"/>
      <c r="AV1252" s="8"/>
      <c r="AW1252" s="8"/>
      <c r="AX1252" s="8"/>
      <c r="AY1252" s="8"/>
      <c r="AZ1252" s="8"/>
      <c r="BA1252" s="8"/>
      <c r="BB1252" s="8"/>
      <c r="BC1252" s="8"/>
      <c r="CW1252" s="8">
        <v>0.4260587431693989</v>
      </c>
      <c r="CX1252" s="36">
        <v>69.400000000000006</v>
      </c>
      <c r="CY1252" s="36">
        <v>67.449517540206358</v>
      </c>
      <c r="CZ1252" s="36">
        <v>66.661665094351008</v>
      </c>
      <c r="DA1252" s="36">
        <v>38.435636152062621</v>
      </c>
      <c r="DB1252" s="36">
        <f ca="1"/>
        <v>75.049255950699305</v>
      </c>
      <c r="DC1252" s="36">
        <f ca="1"/>
        <v>68.107401980204742</v>
      </c>
      <c r="DD1252" s="36">
        <v>65.002641795044724</v>
      </c>
      <c r="DE1252" s="36">
        <f ca="1"/>
        <v>72.287050292270649</v>
      </c>
      <c r="DF1252" s="36">
        <v>68.332117698247259</v>
      </c>
    </row>
    <row r="1253" spans="1:110" x14ac:dyDescent="0.25">
      <c r="A1253" s="45">
        <v>70</v>
      </c>
      <c r="B1253" s="47" t="b">
        <v>1</v>
      </c>
      <c r="U1253" s="36"/>
      <c r="V1253" s="36"/>
      <c r="W1253" s="9"/>
      <c r="X1253" s="8"/>
      <c r="Y1253" s="8"/>
      <c r="Z1253" s="8"/>
      <c r="AA1253" s="8"/>
      <c r="AB1253" s="8"/>
      <c r="AC1253" s="8"/>
      <c r="AD1253" s="8"/>
      <c r="AE1253" s="8"/>
      <c r="AG1253" s="36"/>
      <c r="AH1253" s="36"/>
      <c r="AI1253" s="9"/>
      <c r="AJ1253" s="8"/>
      <c r="AK1253" s="8"/>
      <c r="AL1253" s="8"/>
      <c r="AM1253" s="8"/>
      <c r="AN1253" s="8"/>
      <c r="AO1253" s="8"/>
      <c r="AP1253" s="8"/>
      <c r="AQ1253" s="8"/>
      <c r="AS1253" s="36"/>
      <c r="AT1253" s="36"/>
      <c r="AU1253" s="9"/>
      <c r="AV1253" s="8"/>
      <c r="AW1253" s="8"/>
      <c r="AX1253" s="8"/>
      <c r="AY1253" s="8"/>
      <c r="AZ1253" s="8"/>
      <c r="BA1253" s="8"/>
      <c r="BB1253" s="8"/>
      <c r="BC1253" s="8"/>
      <c r="CW1253" s="8">
        <v>0.42640027322404372</v>
      </c>
      <c r="CX1253" s="36">
        <v>69.400000000000006</v>
      </c>
      <c r="CY1253" s="36">
        <v>67.457813051869238</v>
      </c>
      <c r="CZ1253" s="36">
        <v>66.670204567607854</v>
      </c>
      <c r="DA1253" s="36">
        <v>38.476841469763755</v>
      </c>
      <c r="DB1253" s="36">
        <f ca="1"/>
        <v>75.058323978130744</v>
      </c>
      <c r="DC1253" s="36">
        <f ca="1"/>
        <v>68.114931174265877</v>
      </c>
      <c r="DD1253" s="36">
        <v>65.014164673405446</v>
      </c>
      <c r="DE1253" s="36">
        <f ca="1"/>
        <v>72.293517988815424</v>
      </c>
      <c r="DF1253" s="36">
        <v>68.341722096536174</v>
      </c>
    </row>
    <row r="1254" spans="1:110" x14ac:dyDescent="0.25">
      <c r="A1254" s="45">
        <v>81.400000000000006</v>
      </c>
      <c r="B1254" s="47" t="b">
        <v>1</v>
      </c>
      <c r="U1254" s="36"/>
      <c r="V1254" s="36"/>
      <c r="W1254" s="9"/>
      <c r="X1254" s="8"/>
      <c r="Y1254" s="8"/>
      <c r="Z1254" s="8"/>
      <c r="AA1254" s="8"/>
      <c r="AB1254" s="8"/>
      <c r="AC1254" s="8"/>
      <c r="AD1254" s="8"/>
      <c r="AE1254" s="8"/>
      <c r="AG1254" s="36"/>
      <c r="AH1254" s="36"/>
      <c r="AI1254" s="9"/>
      <c r="AJ1254" s="8"/>
      <c r="AK1254" s="8"/>
      <c r="AL1254" s="8"/>
      <c r="AM1254" s="8"/>
      <c r="AN1254" s="8"/>
      <c r="AO1254" s="8"/>
      <c r="AP1254" s="8"/>
      <c r="AQ1254" s="8"/>
      <c r="AS1254" s="36"/>
      <c r="AT1254" s="36"/>
      <c r="AU1254" s="9"/>
      <c r="AV1254" s="8"/>
      <c r="AW1254" s="8"/>
      <c r="AX1254" s="8"/>
      <c r="AY1254" s="8"/>
      <c r="AZ1254" s="8"/>
      <c r="BA1254" s="8"/>
      <c r="BB1254" s="8"/>
      <c r="BC1254" s="8"/>
      <c r="CW1254" s="8">
        <v>0.42674180327868855</v>
      </c>
      <c r="CX1254" s="36">
        <v>69.400000000000006</v>
      </c>
      <c r="CY1254" s="36">
        <v>67.466107223067752</v>
      </c>
      <c r="CZ1254" s="36">
        <v>66.678743754634851</v>
      </c>
      <c r="DA1254" s="36">
        <v>38.518071329049242</v>
      </c>
      <c r="DB1254" s="36">
        <f ca="1"/>
        <v>75.067388786765221</v>
      </c>
      <c r="DC1254" s="36">
        <f ca="1"/>
        <v>68.12245970778055</v>
      </c>
      <c r="DD1254" s="36">
        <v>65.0256829380005</v>
      </c>
      <c r="DE1254" s="36">
        <f ca="1"/>
        <v>72.299983756238234</v>
      </c>
      <c r="DF1254" s="36">
        <v>68.351323909717152</v>
      </c>
    </row>
    <row r="1255" spans="1:110" x14ac:dyDescent="0.25">
      <c r="A1255" s="45">
        <v>81.2</v>
      </c>
      <c r="B1255" s="47" t="b">
        <v>1</v>
      </c>
      <c r="U1255" s="36"/>
      <c r="V1255" s="36"/>
      <c r="W1255" s="9"/>
      <c r="X1255" s="8"/>
      <c r="Y1255" s="8"/>
      <c r="Z1255" s="8"/>
      <c r="AA1255" s="8"/>
      <c r="AB1255" s="8"/>
      <c r="AC1255" s="8"/>
      <c r="AD1255" s="8"/>
      <c r="AE1255" s="8"/>
      <c r="AG1255" s="36"/>
      <c r="AH1255" s="36"/>
      <c r="AI1255" s="9"/>
      <c r="AJ1255" s="8"/>
      <c r="AK1255" s="8"/>
      <c r="AL1255" s="8"/>
      <c r="AM1255" s="8"/>
      <c r="AN1255" s="8"/>
      <c r="AO1255" s="8"/>
      <c r="AP1255" s="8"/>
      <c r="AQ1255" s="8"/>
      <c r="AS1255" s="36"/>
      <c r="AT1255" s="36"/>
      <c r="AU1255" s="9"/>
      <c r="AV1255" s="8"/>
      <c r="AW1255" s="8"/>
      <c r="AX1255" s="8"/>
      <c r="AY1255" s="8"/>
      <c r="AZ1255" s="8"/>
      <c r="BA1255" s="8"/>
      <c r="BB1255" s="8"/>
      <c r="BC1255" s="8"/>
      <c r="CW1255" s="8">
        <v>0.42708333333333331</v>
      </c>
      <c r="CX1255" s="36">
        <v>69.400000000000006</v>
      </c>
      <c r="CY1255" s="36">
        <v>67.474400060523607</v>
      </c>
      <c r="CZ1255" s="36">
        <v>66.687282661963309</v>
      </c>
      <c r="DA1255" s="36">
        <v>38.559325759170079</v>
      </c>
      <c r="DB1255" s="36">
        <f ca="1"/>
        <v>75.076450385053036</v>
      </c>
      <c r="DC1255" s="36">
        <f ca="1"/>
        <v>68.129987586596613</v>
      </c>
      <c r="DD1255" s="36">
        <v>65.037196594367529</v>
      </c>
      <c r="DE1255" s="36">
        <f ca="1"/>
        <v>72.306447599573701</v>
      </c>
      <c r="DF1255" s="36">
        <v>68.360923144081383</v>
      </c>
    </row>
    <row r="1256" spans="1:110" x14ac:dyDescent="0.25">
      <c r="A1256" s="45">
        <v>81</v>
      </c>
      <c r="B1256" s="47" t="b">
        <v>1</v>
      </c>
      <c r="U1256" s="36"/>
      <c r="V1256" s="36"/>
      <c r="W1256" s="9"/>
      <c r="X1256" s="8"/>
      <c r="Y1256" s="8"/>
      <c r="Z1256" s="8"/>
      <c r="AA1256" s="8"/>
      <c r="AB1256" s="8"/>
      <c r="AC1256" s="8"/>
      <c r="AD1256" s="8"/>
      <c r="AE1256" s="8"/>
      <c r="AG1256" s="36"/>
      <c r="AH1256" s="36"/>
      <c r="AI1256" s="9"/>
      <c r="AJ1256" s="8"/>
      <c r="AK1256" s="8"/>
      <c r="AL1256" s="8"/>
      <c r="AM1256" s="8"/>
      <c r="AN1256" s="8"/>
      <c r="AO1256" s="8"/>
      <c r="AP1256" s="8"/>
      <c r="AQ1256" s="8"/>
      <c r="AS1256" s="36"/>
      <c r="AT1256" s="36"/>
      <c r="AU1256" s="9"/>
      <c r="AV1256" s="8"/>
      <c r="AW1256" s="8"/>
      <c r="AX1256" s="8"/>
      <c r="AY1256" s="8"/>
      <c r="AZ1256" s="8"/>
      <c r="BA1256" s="8"/>
      <c r="BB1256" s="8"/>
      <c r="BC1256" s="8"/>
      <c r="CW1256" s="8">
        <v>0.42742486338797814</v>
      </c>
      <c r="CX1256" s="36">
        <v>69.400000000000006</v>
      </c>
      <c r="CY1256" s="36">
        <v>67.482691570951232</v>
      </c>
      <c r="CZ1256" s="36">
        <v>66.695821296120712</v>
      </c>
      <c r="DA1256" s="36">
        <v>38.60060478942961</v>
      </c>
      <c r="DB1256" s="36">
        <f ca="1"/>
        <v>75.08550878143069</v>
      </c>
      <c r="DC1256" s="36">
        <f ca="1"/>
        <v>68.137514816557157</v>
      </c>
      <c r="DD1256" s="36">
        <v>65.048705648033064</v>
      </c>
      <c r="DE1256" s="36">
        <f ca="1"/>
        <v>72.312909523848646</v>
      </c>
      <c r="DF1256" s="36">
        <v>68.370519805910575</v>
      </c>
    </row>
    <row r="1257" spans="1:110" x14ac:dyDescent="0.25">
      <c r="A1257" s="45">
        <v>85</v>
      </c>
      <c r="B1257" s="47" t="b">
        <v>1</v>
      </c>
      <c r="U1257" s="36"/>
      <c r="V1257" s="36"/>
      <c r="W1257" s="9"/>
      <c r="X1257" s="8"/>
      <c r="Y1257" s="8"/>
      <c r="Z1257" s="8"/>
      <c r="AA1257" s="8"/>
      <c r="AB1257" s="8"/>
      <c r="AC1257" s="8"/>
      <c r="AD1257" s="8"/>
      <c r="AE1257" s="8"/>
      <c r="AG1257" s="36"/>
      <c r="AH1257" s="36"/>
      <c r="AI1257" s="9"/>
      <c r="AJ1257" s="8"/>
      <c r="AK1257" s="8"/>
      <c r="AL1257" s="8"/>
      <c r="AM1257" s="8"/>
      <c r="AN1257" s="8"/>
      <c r="AO1257" s="8"/>
      <c r="AP1257" s="8"/>
      <c r="AQ1257" s="8"/>
      <c r="AS1257" s="36"/>
      <c r="AT1257" s="36"/>
      <c r="AU1257" s="9"/>
      <c r="AV1257" s="8"/>
      <c r="AW1257" s="8"/>
      <c r="AX1257" s="8"/>
      <c r="AY1257" s="8"/>
      <c r="AZ1257" s="8"/>
      <c r="BA1257" s="8"/>
      <c r="BB1257" s="8"/>
      <c r="BC1257" s="8"/>
      <c r="CW1257" s="8">
        <v>0.42776639344262296</v>
      </c>
      <c r="CX1257" s="36">
        <v>69.400000000000006</v>
      </c>
      <c r="CY1257" s="36">
        <v>67.490981761057796</v>
      </c>
      <c r="CZ1257" s="36">
        <v>66.70435966363047</v>
      </c>
      <c r="DA1257" s="36">
        <v>38.641908449183603</v>
      </c>
      <c r="DB1257" s="36">
        <f ca="1"/>
        <v>75.09456398432107</v>
      </c>
      <c r="DC1257" s="36">
        <f ca="1"/>
        <v>68.145041403500514</v>
      </c>
      <c r="DD1257" s="36">
        <v>65.060210104512649</v>
      </c>
      <c r="DE1257" s="36">
        <f ca="1"/>
        <v>72.319369534082142</v>
      </c>
      <c r="DF1257" s="36">
        <v>68.380113901477074</v>
      </c>
    </row>
    <row r="1258" spans="1:110" x14ac:dyDescent="0.25">
      <c r="A1258" s="45">
        <v>84</v>
      </c>
      <c r="B1258" s="47" t="b">
        <v>1</v>
      </c>
      <c r="U1258" s="36"/>
      <c r="V1258" s="36"/>
      <c r="W1258" s="9"/>
      <c r="X1258" s="8"/>
      <c r="Y1258" s="8"/>
      <c r="Z1258" s="8"/>
      <c r="AA1258" s="8"/>
      <c r="AB1258" s="8"/>
      <c r="AC1258" s="8"/>
      <c r="AD1258" s="8"/>
      <c r="AE1258" s="8"/>
      <c r="AG1258" s="36"/>
      <c r="AH1258" s="36"/>
      <c r="AI1258" s="9"/>
      <c r="AJ1258" s="8"/>
      <c r="AK1258" s="8"/>
      <c r="AL1258" s="8"/>
      <c r="AM1258" s="8"/>
      <c r="AN1258" s="8"/>
      <c r="AO1258" s="8"/>
      <c r="AP1258" s="8"/>
      <c r="AQ1258" s="8"/>
      <c r="AS1258" s="36"/>
      <c r="AT1258" s="36"/>
      <c r="AU1258" s="9"/>
      <c r="AV1258" s="8"/>
      <c r="AW1258" s="8"/>
      <c r="AX1258" s="8"/>
      <c r="AY1258" s="8"/>
      <c r="AZ1258" s="8"/>
      <c r="BA1258" s="8"/>
      <c r="BB1258" s="8"/>
      <c r="BC1258" s="8"/>
      <c r="CW1258" s="8">
        <v>0.42810792349726778</v>
      </c>
      <c r="CX1258" s="36">
        <v>69.400000000000006</v>
      </c>
      <c r="CY1258" s="36">
        <v>67.499270637543304</v>
      </c>
      <c r="CZ1258" s="36">
        <v>66.712897771012308</v>
      </c>
      <c r="DA1258" s="36">
        <v>38.683236767840384</v>
      </c>
      <c r="DB1258" s="36">
        <f ca="1"/>
        <v>75.103616002133435</v>
      </c>
      <c r="DC1258" s="36">
        <f ca="1"/>
        <v>68.152567353260281</v>
      </c>
      <c r="DD1258" s="36">
        <v>65.071709969310803</v>
      </c>
      <c r="DE1258" s="36">
        <f ca="1"/>
        <v>72.325827635285535</v>
      </c>
      <c r="DF1258" s="36">
        <v>68.389705437043844</v>
      </c>
    </row>
    <row r="1259" spans="1:110" x14ac:dyDescent="0.25">
      <c r="A1259" s="45">
        <v>86</v>
      </c>
      <c r="B1259" s="47" t="b">
        <v>1</v>
      </c>
      <c r="U1259" s="36"/>
      <c r="V1259" s="36"/>
      <c r="W1259" s="9"/>
      <c r="X1259" s="8"/>
      <c r="Y1259" s="8"/>
      <c r="Z1259" s="8"/>
      <c r="AA1259" s="8"/>
      <c r="AB1259" s="8"/>
      <c r="AC1259" s="8"/>
      <c r="AD1259" s="8"/>
      <c r="AE1259" s="8"/>
      <c r="AG1259" s="36"/>
      <c r="AH1259" s="36"/>
      <c r="AI1259" s="9"/>
      <c r="AJ1259" s="8"/>
      <c r="AK1259" s="8"/>
      <c r="AL1259" s="8"/>
      <c r="AM1259" s="8"/>
      <c r="AN1259" s="8"/>
      <c r="AO1259" s="8"/>
      <c r="AP1259" s="8"/>
      <c r="AQ1259" s="8"/>
      <c r="AS1259" s="36"/>
      <c r="AT1259" s="36"/>
      <c r="AU1259" s="9"/>
      <c r="AV1259" s="8"/>
      <c r="AW1259" s="8"/>
      <c r="AX1259" s="8"/>
      <c r="AY1259" s="8"/>
      <c r="AZ1259" s="8"/>
      <c r="BA1259" s="8"/>
      <c r="BB1259" s="8"/>
      <c r="BC1259" s="8"/>
      <c r="CW1259" s="8">
        <v>0.42844945355191255</v>
      </c>
      <c r="CX1259" s="36">
        <v>69.400000000000006</v>
      </c>
      <c r="CY1259" s="36">
        <v>67.507558207100544</v>
      </c>
      <c r="CZ1259" s="36">
        <v>66.721435624781734</v>
      </c>
      <c r="DA1259" s="36">
        <v>38.724589774861045</v>
      </c>
      <c r="DB1259" s="36">
        <f ca="1"/>
        <v>75.112664843263545</v>
      </c>
      <c r="DC1259" s="36">
        <f ca="1"/>
        <v>68.160092671665382</v>
      </c>
      <c r="DD1259" s="36">
        <v>65.083205247921029</v>
      </c>
      <c r="DE1259" s="36">
        <f ca="1"/>
        <v>72.332283832462537</v>
      </c>
      <c r="DF1259" s="36">
        <v>68.399294418864542</v>
      </c>
    </row>
    <row r="1260" spans="1:110" x14ac:dyDescent="0.25">
      <c r="A1260" s="45">
        <v>79.7</v>
      </c>
      <c r="B1260" s="47" t="b">
        <v>1</v>
      </c>
      <c r="U1260" s="36"/>
      <c r="V1260" s="36"/>
      <c r="W1260" s="9"/>
      <c r="X1260" s="8"/>
      <c r="Y1260" s="8"/>
      <c r="Z1260" s="8"/>
      <c r="AA1260" s="8"/>
      <c r="AB1260" s="8"/>
      <c r="AC1260" s="8"/>
      <c r="AD1260" s="8"/>
      <c r="AE1260" s="8"/>
      <c r="AG1260" s="36"/>
      <c r="AH1260" s="36"/>
      <c r="AI1260" s="9"/>
      <c r="AJ1260" s="8"/>
      <c r="AK1260" s="8"/>
      <c r="AL1260" s="8"/>
      <c r="AM1260" s="8"/>
      <c r="AN1260" s="8"/>
      <c r="AO1260" s="8"/>
      <c r="AP1260" s="8"/>
      <c r="AQ1260" s="8"/>
      <c r="AS1260" s="36"/>
      <c r="AT1260" s="36"/>
      <c r="AU1260" s="9"/>
      <c r="AV1260" s="8"/>
      <c r="AW1260" s="8"/>
      <c r="AX1260" s="8"/>
      <c r="AY1260" s="8"/>
      <c r="AZ1260" s="8"/>
      <c r="BA1260" s="8"/>
      <c r="BB1260" s="8"/>
      <c r="BC1260" s="8"/>
      <c r="CW1260" s="8">
        <v>0.42879098360655737</v>
      </c>
      <c r="CX1260" s="36">
        <v>69.400000000000006</v>
      </c>
      <c r="CY1260" s="36">
        <v>67.515844476415225</v>
      </c>
      <c r="CZ1260" s="36">
        <v>66.7299732314507</v>
      </c>
      <c r="DA1260" s="36">
        <v>38.765967499759448</v>
      </c>
      <c r="DB1260" s="36">
        <f ca="1"/>
        <v>75.121710516093643</v>
      </c>
      <c r="DC1260" s="36">
        <f ca="1"/>
        <v>68.167617364540106</v>
      </c>
      <c r="DD1260" s="36">
        <v>65.094695945825961</v>
      </c>
      <c r="DE1260" s="36">
        <f ca="1"/>
        <v>72.338738130609144</v>
      </c>
      <c r="DF1260" s="36">
        <v>68.408880853183547</v>
      </c>
    </row>
    <row r="1261" spans="1:110" x14ac:dyDescent="0.25">
      <c r="A1261" s="45">
        <v>79.8</v>
      </c>
      <c r="B1261" s="47" t="b">
        <v>1</v>
      </c>
      <c r="U1261" s="36"/>
      <c r="V1261" s="36"/>
      <c r="W1261" s="9"/>
      <c r="X1261" s="8"/>
      <c r="Y1261" s="8"/>
      <c r="Z1261" s="8"/>
      <c r="AA1261" s="8"/>
      <c r="AB1261" s="8"/>
      <c r="AC1261" s="8"/>
      <c r="AD1261" s="8"/>
      <c r="AE1261" s="8"/>
      <c r="AG1261" s="36"/>
      <c r="AH1261" s="36"/>
      <c r="AI1261" s="9"/>
      <c r="AJ1261" s="8"/>
      <c r="AK1261" s="8"/>
      <c r="AL1261" s="8"/>
      <c r="AM1261" s="8"/>
      <c r="AN1261" s="8"/>
      <c r="AO1261" s="8"/>
      <c r="AP1261" s="8"/>
      <c r="AQ1261" s="8"/>
      <c r="AS1261" s="36"/>
      <c r="AT1261" s="36"/>
      <c r="AU1261" s="9"/>
      <c r="AV1261" s="8"/>
      <c r="AW1261" s="8"/>
      <c r="AX1261" s="8"/>
      <c r="AY1261" s="8"/>
      <c r="AZ1261" s="8"/>
      <c r="BA1261" s="8"/>
      <c r="BB1261" s="8"/>
      <c r="BC1261" s="8"/>
      <c r="CW1261" s="8">
        <v>0.4291325136612022</v>
      </c>
      <c r="CX1261" s="36">
        <v>69.5</v>
      </c>
      <c r="CY1261" s="36">
        <v>67.524129452165937</v>
      </c>
      <c r="CZ1261" s="36">
        <v>66.738510597527181</v>
      </c>
      <c r="DA1261" s="36">
        <v>38.807369972102464</v>
      </c>
      <c r="DB1261" s="36">
        <f ca="1"/>
        <v>75.13075302899253</v>
      </c>
      <c r="DC1261" s="36">
        <f ca="1"/>
        <v>68.175141437704113</v>
      </c>
      <c r="DD1261" s="36">
        <v>65.106182068497247</v>
      </c>
      <c r="DE1261" s="36">
        <f ca="1"/>
        <v>72.345190534713751</v>
      </c>
      <c r="DF1261" s="36">
        <v>68.418464746235969</v>
      </c>
    </row>
    <row r="1262" spans="1:110" x14ac:dyDescent="0.25">
      <c r="A1262" s="45">
        <v>79.5</v>
      </c>
      <c r="B1262" s="47" t="b">
        <v>1</v>
      </c>
      <c r="U1262" s="36"/>
      <c r="V1262" s="36"/>
      <c r="W1262" s="9"/>
      <c r="X1262" s="8"/>
      <c r="Y1262" s="8"/>
      <c r="Z1262" s="8"/>
      <c r="AA1262" s="8"/>
      <c r="AB1262" s="8"/>
      <c r="AC1262" s="8"/>
      <c r="AD1262" s="8"/>
      <c r="AE1262" s="8"/>
      <c r="AG1262" s="36"/>
      <c r="AH1262" s="36"/>
      <c r="AI1262" s="9"/>
      <c r="AJ1262" s="8"/>
      <c r="AK1262" s="8"/>
      <c r="AL1262" s="8"/>
      <c r="AM1262" s="8"/>
      <c r="AN1262" s="8"/>
      <c r="AO1262" s="8"/>
      <c r="AP1262" s="8"/>
      <c r="AQ1262" s="8"/>
      <c r="AS1262" s="36"/>
      <c r="AT1262" s="36"/>
      <c r="AU1262" s="9"/>
      <c r="AV1262" s="8"/>
      <c r="AW1262" s="8"/>
      <c r="AX1262" s="8"/>
      <c r="AY1262" s="8"/>
      <c r="AZ1262" s="8"/>
      <c r="BA1262" s="8"/>
      <c r="BB1262" s="8"/>
      <c r="BC1262" s="8"/>
      <c r="CW1262" s="8">
        <v>0.42947404371584702</v>
      </c>
      <c r="CX1262" s="36">
        <v>69.5</v>
      </c>
      <c r="CY1262" s="36">
        <v>67.532413141024264</v>
      </c>
      <c r="CZ1262" s="36">
        <v>66.747047729515529</v>
      </c>
      <c r="DA1262" s="36">
        <v>38.848797221509997</v>
      </c>
      <c r="DB1262" s="36">
        <f ca="1"/>
        <v>75.139792390315648</v>
      </c>
      <c r="DC1262" s="36">
        <f ca="1"/>
        <v>68.182664896972483</v>
      </c>
      <c r="DD1262" s="36">
        <v>65.117663621395707</v>
      </c>
      <c r="DE1262" s="36">
        <f ca="1"/>
        <v>72.351641049757191</v>
      </c>
      <c r="DF1262" s="36">
        <v>68.428046104247699</v>
      </c>
    </row>
    <row r="1263" spans="1:110" x14ac:dyDescent="0.25">
      <c r="A1263" s="45">
        <v>79</v>
      </c>
      <c r="B1263" s="47" t="b">
        <v>1</v>
      </c>
      <c r="U1263" s="36"/>
      <c r="V1263" s="36"/>
      <c r="W1263" s="9"/>
      <c r="X1263" s="8"/>
      <c r="Y1263" s="8"/>
      <c r="Z1263" s="8"/>
      <c r="AA1263" s="8"/>
      <c r="AB1263" s="8"/>
      <c r="AC1263" s="8"/>
      <c r="AD1263" s="8"/>
      <c r="AE1263" s="8"/>
      <c r="AG1263" s="36"/>
      <c r="AH1263" s="36"/>
      <c r="AI1263" s="9"/>
      <c r="AJ1263" s="8"/>
      <c r="AK1263" s="8"/>
      <c r="AL1263" s="8"/>
      <c r="AM1263" s="8"/>
      <c r="AN1263" s="8"/>
      <c r="AO1263" s="8"/>
      <c r="AP1263" s="8"/>
      <c r="AQ1263" s="8"/>
      <c r="AS1263" s="36"/>
      <c r="AT1263" s="36"/>
      <c r="AU1263" s="9"/>
      <c r="AV1263" s="8"/>
      <c r="AW1263" s="8"/>
      <c r="AX1263" s="8"/>
      <c r="AY1263" s="8"/>
      <c r="AZ1263" s="8"/>
      <c r="BA1263" s="8"/>
      <c r="BB1263" s="8"/>
      <c r="BC1263" s="8"/>
      <c r="CW1263" s="8">
        <v>0.42981557377049179</v>
      </c>
      <c r="CX1263" s="36">
        <v>69.5</v>
      </c>
      <c r="CY1263" s="36">
        <v>67.540695549654757</v>
      </c>
      <c r="CZ1263" s="36">
        <v>66.755584633916158</v>
      </c>
      <c r="DA1263" s="36">
        <v>38.89024927765518</v>
      </c>
      <c r="DB1263" s="36">
        <f ca="1"/>
        <v>75.148828608405097</v>
      </c>
      <c r="DC1263" s="36">
        <f ca="1"/>
        <v>68.190187748155751</v>
      </c>
      <c r="DD1263" s="36">
        <v>65.129140609971259</v>
      </c>
      <c r="DE1263" s="36">
        <f ca="1"/>
        <v>72.358089680712695</v>
      </c>
      <c r="DF1263" s="36">
        <v>68.437624933435472</v>
      </c>
    </row>
    <row r="1264" spans="1:110" x14ac:dyDescent="0.25">
      <c r="A1264" s="45">
        <v>78.7</v>
      </c>
      <c r="B1264" s="47" t="b">
        <v>1</v>
      </c>
      <c r="U1264" s="36"/>
      <c r="V1264" s="36"/>
      <c r="W1264" s="9"/>
      <c r="X1264" s="8"/>
      <c r="Y1264" s="8"/>
      <c r="Z1264" s="8"/>
      <c r="AA1264" s="8"/>
      <c r="AB1264" s="8"/>
      <c r="AC1264" s="8"/>
      <c r="AD1264" s="8"/>
      <c r="AE1264" s="8"/>
      <c r="AG1264" s="36"/>
      <c r="AH1264" s="36"/>
      <c r="AI1264" s="9"/>
      <c r="AJ1264" s="8"/>
      <c r="AK1264" s="8"/>
      <c r="AL1264" s="8"/>
      <c r="AM1264" s="8"/>
      <c r="AN1264" s="8"/>
      <c r="AO1264" s="8"/>
      <c r="AP1264" s="8"/>
      <c r="AQ1264" s="8"/>
      <c r="AS1264" s="36"/>
      <c r="AT1264" s="36"/>
      <c r="AU1264" s="9"/>
      <c r="AV1264" s="8"/>
      <c r="AW1264" s="8"/>
      <c r="AX1264" s="8"/>
      <c r="AY1264" s="8"/>
      <c r="AZ1264" s="8"/>
      <c r="BA1264" s="8"/>
      <c r="BB1264" s="8"/>
      <c r="BC1264" s="8"/>
      <c r="CW1264" s="8">
        <v>0.43015710382513661</v>
      </c>
      <c r="CX1264" s="36">
        <v>69.5</v>
      </c>
      <c r="CY1264" s="36">
        <v>67.548976684715015</v>
      </c>
      <c r="CZ1264" s="36">
        <v>66.764121317226042</v>
      </c>
      <c r="DA1264" s="36">
        <v>38.931726170264476</v>
      </c>
      <c r="DB1264" s="36">
        <f ca="1"/>
        <v>75.15786169158973</v>
      </c>
      <c r="DC1264" s="36">
        <f ca="1"/>
        <v>68.197709997059917</v>
      </c>
      <c r="DD1264" s="36">
        <v>65.140613039663023</v>
      </c>
      <c r="DE1264" s="36">
        <f ca="1"/>
        <v>72.364536432546018</v>
      </c>
      <c r="DF1264" s="36">
        <v>68.447201240006876</v>
      </c>
    </row>
    <row r="1265" spans="1:110" x14ac:dyDescent="0.25">
      <c r="A1265" s="45">
        <v>78.3</v>
      </c>
      <c r="B1265" s="47" t="b">
        <v>1</v>
      </c>
      <c r="U1265" s="36"/>
      <c r="V1265" s="36"/>
      <c r="W1265" s="9"/>
      <c r="X1265" s="8"/>
      <c r="Y1265" s="8"/>
      <c r="Z1265" s="8"/>
      <c r="AA1265" s="8"/>
      <c r="AB1265" s="8"/>
      <c r="AC1265" s="8"/>
      <c r="AD1265" s="8"/>
      <c r="AE1265" s="8"/>
      <c r="AG1265" s="36"/>
      <c r="AH1265" s="36"/>
      <c r="AI1265" s="9"/>
      <c r="AJ1265" s="8"/>
      <c r="AK1265" s="8"/>
      <c r="AL1265" s="8"/>
      <c r="AM1265" s="8"/>
      <c r="AN1265" s="8"/>
      <c r="AO1265" s="8"/>
      <c r="AP1265" s="8"/>
      <c r="AQ1265" s="8"/>
      <c r="AS1265" s="36"/>
      <c r="AT1265" s="36"/>
      <c r="AU1265" s="9"/>
      <c r="AV1265" s="8"/>
      <c r="AW1265" s="8"/>
      <c r="AX1265" s="8"/>
      <c r="AY1265" s="8"/>
      <c r="AZ1265" s="8"/>
      <c r="BA1265" s="8"/>
      <c r="BB1265" s="8"/>
      <c r="BC1265" s="8"/>
      <c r="CW1265" s="8">
        <v>0.43049863387978143</v>
      </c>
      <c r="CX1265" s="36">
        <v>69.5</v>
      </c>
      <c r="CY1265" s="36">
        <v>67.557256552855719</v>
      </c>
      <c r="CZ1265" s="36">
        <v>66.772657785938208</v>
      </c>
      <c r="DA1265" s="36">
        <v>38.973227929117847</v>
      </c>
      <c r="DB1265" s="36">
        <f ca="1"/>
        <v>75.166891648185185</v>
      </c>
      <c r="DC1265" s="36">
        <f ca="1"/>
        <v>68.205231649486535</v>
      </c>
      <c r="DD1265" s="36">
        <v>65.152080915899319</v>
      </c>
      <c r="DE1265" s="36">
        <f ca="1"/>
        <v>72.370981310215328</v>
      </c>
      <c r="DF1265" s="36">
        <v>68.456775030160401</v>
      </c>
    </row>
    <row r="1266" spans="1:110" x14ac:dyDescent="0.25">
      <c r="A1266" s="45">
        <v>78</v>
      </c>
      <c r="B1266" s="47" t="b">
        <v>1</v>
      </c>
      <c r="U1266" s="36"/>
      <c r="V1266" s="36"/>
      <c r="W1266" s="9"/>
      <c r="X1266" s="8"/>
      <c r="Y1266" s="8"/>
      <c r="Z1266" s="8"/>
      <c r="AA1266" s="8"/>
      <c r="AB1266" s="8"/>
      <c r="AC1266" s="8"/>
      <c r="AD1266" s="8"/>
      <c r="AE1266" s="8"/>
      <c r="AG1266" s="36"/>
      <c r="AH1266" s="36"/>
      <c r="AI1266" s="9"/>
      <c r="AJ1266" s="8"/>
      <c r="AK1266" s="8"/>
      <c r="AL1266" s="8"/>
      <c r="AM1266" s="8"/>
      <c r="AN1266" s="8"/>
      <c r="AO1266" s="8"/>
      <c r="AP1266" s="8"/>
      <c r="AQ1266" s="8"/>
      <c r="AS1266" s="36"/>
      <c r="AT1266" s="36"/>
      <c r="AU1266" s="9"/>
      <c r="AV1266" s="8"/>
      <c r="AW1266" s="8"/>
      <c r="AX1266" s="8"/>
      <c r="AY1266" s="8"/>
      <c r="AZ1266" s="8"/>
      <c r="BA1266" s="8"/>
      <c r="BB1266" s="8"/>
      <c r="BC1266" s="8"/>
      <c r="CW1266" s="8">
        <v>0.43084016393442626</v>
      </c>
      <c r="CX1266" s="36">
        <v>69.5</v>
      </c>
      <c r="CY1266" s="36">
        <v>67.565535160720671</v>
      </c>
      <c r="CZ1266" s="36">
        <v>66.781194046542282</v>
      </c>
      <c r="DA1266" s="36">
        <v>39.014754584048809</v>
      </c>
      <c r="DB1266" s="36">
        <f ca="1"/>
        <v>75.175918486493927</v>
      </c>
      <c r="DC1266" s="36">
        <f ca="1"/>
        <v>68.212752711232682</v>
      </c>
      <c r="DD1266" s="36">
        <v>65.163544244097707</v>
      </c>
      <c r="DE1266" s="36">
        <f ca="1"/>
        <v>72.377424318671387</v>
      </c>
      <c r="DF1266" s="36">
        <v>68.466346310085441</v>
      </c>
    </row>
    <row r="1267" spans="1:110" x14ac:dyDescent="0.25">
      <c r="A1267" s="45">
        <v>77.400000000000006</v>
      </c>
      <c r="B1267" s="47" t="b">
        <v>1</v>
      </c>
      <c r="U1267" s="36"/>
      <c r="V1267" s="36"/>
      <c r="W1267" s="9"/>
      <c r="X1267" s="8"/>
      <c r="Y1267" s="8"/>
      <c r="Z1267" s="8"/>
      <c r="AA1267" s="8"/>
      <c r="AB1267" s="8"/>
      <c r="AC1267" s="8"/>
      <c r="AD1267" s="8"/>
      <c r="AE1267" s="8"/>
      <c r="AG1267" s="36"/>
      <c r="AH1267" s="36"/>
      <c r="AI1267" s="9"/>
      <c r="AJ1267" s="8"/>
      <c r="AK1267" s="8"/>
      <c r="AL1267" s="8"/>
      <c r="AM1267" s="8"/>
      <c r="AN1267" s="8"/>
      <c r="AO1267" s="8"/>
      <c r="AP1267" s="8"/>
      <c r="AQ1267" s="8"/>
      <c r="AS1267" s="36"/>
      <c r="AT1267" s="36"/>
      <c r="AU1267" s="9"/>
      <c r="AV1267" s="8"/>
      <c r="AW1267" s="8"/>
      <c r="AX1267" s="8"/>
      <c r="AY1267" s="8"/>
      <c r="AZ1267" s="8"/>
      <c r="BA1267" s="8"/>
      <c r="BB1267" s="8"/>
      <c r="BC1267" s="8"/>
      <c r="CW1267" s="8">
        <v>0.43118169398907102</v>
      </c>
      <c r="CX1267" s="36">
        <v>69.5</v>
      </c>
      <c r="CY1267" s="36">
        <v>67.573812514946823</v>
      </c>
      <c r="CZ1267" s="36">
        <v>66.789730105524242</v>
      </c>
      <c r="DA1267" s="36">
        <v>39.056306164944601</v>
      </c>
      <c r="DB1267" s="36">
        <f ca="1"/>
        <v>75.184942214805318</v>
      </c>
      <c r="DC1267" s="36">
        <f ca="1"/>
        <v>68.220273188091042</v>
      </c>
      <c r="DD1267" s="36">
        <v>65.175003029665007</v>
      </c>
      <c r="DE1267" s="36">
        <f ca="1"/>
        <v>72.383865462857514</v>
      </c>
      <c r="DF1267" s="36">
        <v>68.475915085962384</v>
      </c>
    </row>
    <row r="1268" spans="1:110" x14ac:dyDescent="0.25">
      <c r="A1268" s="45">
        <v>77</v>
      </c>
      <c r="B1268" s="47" t="b">
        <v>1</v>
      </c>
      <c r="U1268" s="36"/>
      <c r="V1268" s="36"/>
      <c r="W1268" s="9"/>
      <c r="X1268" s="8"/>
      <c r="Y1268" s="8"/>
      <c r="Z1268" s="8"/>
      <c r="AA1268" s="8"/>
      <c r="AB1268" s="8"/>
      <c r="AC1268" s="8"/>
      <c r="AD1268" s="8"/>
      <c r="AE1268" s="8"/>
      <c r="AG1268" s="36"/>
      <c r="AH1268" s="36"/>
      <c r="AI1268" s="9"/>
      <c r="AJ1268" s="8"/>
      <c r="AK1268" s="8"/>
      <c r="AL1268" s="8"/>
      <c r="AM1268" s="8"/>
      <c r="AN1268" s="8"/>
      <c r="AO1268" s="8"/>
      <c r="AP1268" s="8"/>
      <c r="AQ1268" s="8"/>
      <c r="AS1268" s="36"/>
      <c r="AT1268" s="36"/>
      <c r="AU1268" s="9"/>
      <c r="AV1268" s="8"/>
      <c r="AW1268" s="8"/>
      <c r="AX1268" s="8"/>
      <c r="AY1268" s="8"/>
      <c r="AZ1268" s="8"/>
      <c r="BA1268" s="8"/>
      <c r="BB1268" s="8"/>
      <c r="BC1268" s="8"/>
      <c r="CW1268" s="8">
        <v>0.43152322404371585</v>
      </c>
      <c r="CX1268" s="36">
        <v>69.5</v>
      </c>
      <c r="CY1268" s="36">
        <v>67.582088622164321</v>
      </c>
      <c r="CZ1268" s="36">
        <v>66.798265969366454</v>
      </c>
      <c r="DA1268" s="36">
        <v>39.09788270174635</v>
      </c>
      <c r="DB1268" s="36">
        <f ca="1"/>
        <v>75.193962841395646</v>
      </c>
      <c r="DC1268" s="36">
        <f ca="1"/>
        <v>68.227793085849896</v>
      </c>
      <c r="DD1268" s="36">
        <v>65.186457277997334</v>
      </c>
      <c r="DE1268" s="36">
        <f ca="1"/>
        <v>72.390304747709649</v>
      </c>
      <c r="DF1268" s="36">
        <v>68.485481363962592</v>
      </c>
    </row>
    <row r="1269" spans="1:110" x14ac:dyDescent="0.25">
      <c r="A1269" s="45">
        <v>76.400000000000006</v>
      </c>
      <c r="B1269" s="47" t="b">
        <v>1</v>
      </c>
      <c r="U1269" s="36"/>
      <c r="V1269" s="36"/>
      <c r="W1269" s="9"/>
      <c r="X1269" s="8"/>
      <c r="Y1269" s="8"/>
      <c r="Z1269" s="8"/>
      <c r="AA1269" s="8"/>
      <c r="AB1269" s="8"/>
      <c r="AC1269" s="8"/>
      <c r="AD1269" s="8"/>
      <c r="AE1269" s="8"/>
      <c r="AG1269" s="36"/>
      <c r="AH1269" s="36"/>
      <c r="AI1269" s="9"/>
      <c r="AJ1269" s="8"/>
      <c r="AK1269" s="8"/>
      <c r="AL1269" s="8"/>
      <c r="AM1269" s="8"/>
      <c r="AN1269" s="8"/>
      <c r="AO1269" s="8"/>
      <c r="AP1269" s="8"/>
      <c r="AQ1269" s="8"/>
      <c r="AS1269" s="36"/>
      <c r="AT1269" s="36"/>
      <c r="AU1269" s="9"/>
      <c r="AV1269" s="8"/>
      <c r="AW1269" s="8"/>
      <c r="AX1269" s="8"/>
      <c r="AY1269" s="8"/>
      <c r="AZ1269" s="8"/>
      <c r="BA1269" s="8"/>
      <c r="BB1269" s="8"/>
      <c r="BC1269" s="8"/>
      <c r="CW1269" s="8">
        <v>0.43186475409836067</v>
      </c>
      <c r="CX1269" s="36">
        <v>69.5</v>
      </c>
      <c r="CY1269" s="36">
        <v>67.590363488996559</v>
      </c>
      <c r="CZ1269" s="36">
        <v>66.806801644547889</v>
      </c>
      <c r="DA1269" s="36">
        <v>39.139484224449106</v>
      </c>
      <c r="DB1269" s="36">
        <f ca="1"/>
        <v>75.202980374528252</v>
      </c>
      <c r="DC1269" s="36">
        <f ca="1"/>
        <v>68.235312410293204</v>
      </c>
      <c r="DD1269" s="36">
        <v>65.197906994480135</v>
      </c>
      <c r="DE1269" s="36">
        <f ca="1"/>
        <v>72.396742178156273</v>
      </c>
      <c r="DF1269" s="36">
        <v>68.495045150248501</v>
      </c>
    </row>
    <row r="1270" spans="1:110" x14ac:dyDescent="0.25">
      <c r="A1270" s="45">
        <v>82.5</v>
      </c>
      <c r="B1270" s="47" t="b">
        <v>1</v>
      </c>
      <c r="U1270" s="36"/>
      <c r="V1270" s="36"/>
      <c r="W1270" s="9"/>
      <c r="X1270" s="8"/>
      <c r="Y1270" s="8"/>
      <c r="Z1270" s="8"/>
      <c r="AA1270" s="8"/>
      <c r="AB1270" s="8"/>
      <c r="AC1270" s="8"/>
      <c r="AD1270" s="8"/>
      <c r="AE1270" s="8"/>
      <c r="AG1270" s="36"/>
      <c r="AH1270" s="36"/>
      <c r="AI1270" s="9"/>
      <c r="AJ1270" s="8"/>
      <c r="AK1270" s="8"/>
      <c r="AL1270" s="8"/>
      <c r="AM1270" s="8"/>
      <c r="AN1270" s="8"/>
      <c r="AO1270" s="8"/>
      <c r="AP1270" s="8"/>
      <c r="AQ1270" s="8"/>
      <c r="AS1270" s="36"/>
      <c r="AT1270" s="36"/>
      <c r="AU1270" s="9"/>
      <c r="AV1270" s="8"/>
      <c r="AW1270" s="8"/>
      <c r="AX1270" s="8"/>
      <c r="AY1270" s="8"/>
      <c r="AZ1270" s="8"/>
      <c r="BA1270" s="8"/>
      <c r="BB1270" s="8"/>
      <c r="BC1270" s="8"/>
      <c r="CW1270" s="8">
        <v>0.43220628415300544</v>
      </c>
      <c r="CX1270" s="36">
        <v>69.599999999999994</v>
      </c>
      <c r="CY1270" s="36">
        <v>67.598637122060211</v>
      </c>
      <c r="CZ1270" s="36">
        <v>66.815337137543878</v>
      </c>
      <c r="DA1270" s="36">
        <v>39.18111076310209</v>
      </c>
      <c r="DB1270" s="36">
        <f ca="1"/>
        <v>75.211994822453505</v>
      </c>
      <c r="DC1270" s="36">
        <f ca="1"/>
        <v>68.242831167200592</v>
      </c>
      <c r="DD1270" s="36">
        <v>65.20935218448821</v>
      </c>
      <c r="DE1270" s="36">
        <f ca="1"/>
        <v>72.403177759118577</v>
      </c>
      <c r="DF1270" s="36">
        <v>68.504606450973569</v>
      </c>
    </row>
    <row r="1271" spans="1:110" x14ac:dyDescent="0.25">
      <c r="A1271" s="45">
        <v>82.2</v>
      </c>
      <c r="B1271" s="47" t="b">
        <v>1</v>
      </c>
      <c r="U1271" s="36"/>
      <c r="V1271" s="36"/>
      <c r="W1271" s="9"/>
      <c r="X1271" s="8"/>
      <c r="Y1271" s="8"/>
      <c r="Z1271" s="8"/>
      <c r="AA1271" s="8"/>
      <c r="AB1271" s="8"/>
      <c r="AC1271" s="8"/>
      <c r="AD1271" s="8"/>
      <c r="AE1271" s="8"/>
      <c r="AG1271" s="36"/>
      <c r="AH1271" s="36"/>
      <c r="AI1271" s="9"/>
      <c r="AJ1271" s="8"/>
      <c r="AK1271" s="8"/>
      <c r="AL1271" s="8"/>
      <c r="AM1271" s="8"/>
      <c r="AN1271" s="8"/>
      <c r="AO1271" s="8"/>
      <c r="AP1271" s="8"/>
      <c r="AQ1271" s="8"/>
      <c r="AS1271" s="36"/>
      <c r="AT1271" s="36"/>
      <c r="AU1271" s="9"/>
      <c r="AV1271" s="8"/>
      <c r="AW1271" s="8"/>
      <c r="AX1271" s="8"/>
      <c r="AY1271" s="8"/>
      <c r="AZ1271" s="8"/>
      <c r="BA1271" s="8"/>
      <c r="BB1271" s="8"/>
      <c r="BC1271" s="8"/>
      <c r="CW1271" s="8">
        <v>0.43254781420765026</v>
      </c>
      <c r="CX1271" s="36">
        <v>69.599999999999994</v>
      </c>
      <c r="CY1271" s="36">
        <v>67.606909527965243</v>
      </c>
      <c r="CZ1271" s="36">
        <v>66.823872454826429</v>
      </c>
      <c r="DA1271" s="36">
        <v>39.222762347808711</v>
      </c>
      <c r="DB1271" s="36">
        <f ca="1"/>
        <v>75.221006193408854</v>
      </c>
      <c r="DC1271" s="36">
        <f ca="1"/>
        <v>68.250349362347407</v>
      </c>
      <c r="DD1271" s="36">
        <v>65.220792853385746</v>
      </c>
      <c r="DE1271" s="36">
        <f ca="1"/>
        <v>72.409611495510447</v>
      </c>
      <c r="DF1271" s="36">
        <v>68.514165272282412</v>
      </c>
    </row>
    <row r="1272" spans="1:110" x14ac:dyDescent="0.25">
      <c r="A1272" s="45">
        <v>82.1</v>
      </c>
      <c r="B1272" s="47" t="b">
        <v>1</v>
      </c>
      <c r="U1272" s="36"/>
      <c r="V1272" s="36"/>
      <c r="W1272" s="9"/>
      <c r="X1272" s="8"/>
      <c r="Y1272" s="8"/>
      <c r="Z1272" s="8"/>
      <c r="AA1272" s="8"/>
      <c r="AB1272" s="8"/>
      <c r="AC1272" s="8"/>
      <c r="AD1272" s="8"/>
      <c r="AE1272" s="8"/>
      <c r="AG1272" s="36"/>
      <c r="AH1272" s="36"/>
      <c r="AI1272" s="9"/>
      <c r="AJ1272" s="8"/>
      <c r="AK1272" s="8"/>
      <c r="AL1272" s="8"/>
      <c r="AM1272" s="8"/>
      <c r="AN1272" s="8"/>
      <c r="AO1272" s="8"/>
      <c r="AP1272" s="8"/>
      <c r="AQ1272" s="8"/>
      <c r="AS1272" s="36"/>
      <c r="AT1272" s="36"/>
      <c r="AU1272" s="9"/>
      <c r="AV1272" s="8"/>
      <c r="AW1272" s="8"/>
      <c r="AX1272" s="8"/>
      <c r="AY1272" s="8"/>
      <c r="AZ1272" s="8"/>
      <c r="BA1272" s="8"/>
      <c r="BB1272" s="8"/>
      <c r="BC1272" s="8"/>
      <c r="CW1272" s="8">
        <v>0.43288934426229508</v>
      </c>
      <c r="CX1272" s="36">
        <v>69.599999999999994</v>
      </c>
      <c r="CY1272" s="36">
        <v>67.615180713315013</v>
      </c>
      <c r="CZ1272" s="36">
        <v>66.832407602864194</v>
      </c>
      <c r="DA1272" s="36">
        <v>39.264439008726796</v>
      </c>
      <c r="DB1272" s="36">
        <f ca="1"/>
        <v>75.23001449561896</v>
      </c>
      <c r="DC1272" s="36">
        <f ca="1"/>
        <v>68.257867001504749</v>
      </c>
      <c r="DD1272" s="36">
        <v>65.232229006526325</v>
      </c>
      <c r="DE1272" s="36">
        <f ca="1"/>
        <v>72.416043392238421</v>
      </c>
      <c r="DF1272" s="36">
        <v>68.523721620310766</v>
      </c>
    </row>
    <row r="1273" spans="1:110" x14ac:dyDescent="0.25">
      <c r="A1273" s="45">
        <v>81.8</v>
      </c>
      <c r="B1273" s="47" t="b">
        <v>1</v>
      </c>
      <c r="U1273" s="36"/>
      <c r="V1273" s="36"/>
      <c r="W1273" s="9"/>
      <c r="X1273" s="8"/>
      <c r="Y1273" s="8"/>
      <c r="Z1273" s="8"/>
      <c r="AA1273" s="8"/>
      <c r="AB1273" s="8"/>
      <c r="AC1273" s="8"/>
      <c r="AD1273" s="8"/>
      <c r="AE1273" s="8"/>
      <c r="AG1273" s="36"/>
      <c r="AH1273" s="36"/>
      <c r="AI1273" s="9"/>
      <c r="AJ1273" s="8"/>
      <c r="AK1273" s="8"/>
      <c r="AL1273" s="8"/>
      <c r="AM1273" s="8"/>
      <c r="AN1273" s="8"/>
      <c r="AO1273" s="8"/>
      <c r="AP1273" s="8"/>
      <c r="AQ1273" s="8"/>
      <c r="AS1273" s="36"/>
      <c r="AT1273" s="36"/>
      <c r="AU1273" s="9"/>
      <c r="AV1273" s="8"/>
      <c r="AW1273" s="8"/>
      <c r="AX1273" s="8"/>
      <c r="AY1273" s="8"/>
      <c r="AZ1273" s="8"/>
      <c r="BA1273" s="8"/>
      <c r="BB1273" s="8"/>
      <c r="BC1273" s="8"/>
      <c r="CW1273" s="8">
        <v>0.43323087431693991</v>
      </c>
      <c r="CX1273" s="36">
        <v>69.599999999999994</v>
      </c>
      <c r="CY1273" s="36">
        <v>67.623450684706242</v>
      </c>
      <c r="CZ1273" s="36">
        <v>66.840942588122289</v>
      </c>
      <c r="DA1273" s="36">
        <v>39.306140776068645</v>
      </c>
      <c r="DB1273" s="36">
        <f ca="1"/>
        <v>75.239019737295664</v>
      </c>
      <c r="DC1273" s="36">
        <f ca="1"/>
        <v>68.265384090439511</v>
      </c>
      <c r="DD1273" s="36">
        <v>65.243660649252988</v>
      </c>
      <c r="DE1273" s="36">
        <f ca="1"/>
        <v>72.422473454201835</v>
      </c>
      <c r="DF1273" s="36">
        <v>68.533275501185543</v>
      </c>
    </row>
    <row r="1274" spans="1:110" x14ac:dyDescent="0.25">
      <c r="A1274" s="45">
        <v>81.8</v>
      </c>
      <c r="B1274" s="47" t="b">
        <v>1</v>
      </c>
      <c r="U1274" s="36"/>
      <c r="V1274" s="36"/>
      <c r="W1274" s="9"/>
      <c r="X1274" s="8"/>
      <c r="Y1274" s="8"/>
      <c r="Z1274" s="8"/>
      <c r="AA1274" s="8"/>
      <c r="AB1274" s="8"/>
      <c r="AC1274" s="8"/>
      <c r="AD1274" s="8"/>
      <c r="AE1274" s="8"/>
      <c r="AG1274" s="36"/>
      <c r="AH1274" s="36"/>
      <c r="AI1274" s="9"/>
      <c r="AJ1274" s="8"/>
      <c r="AK1274" s="8"/>
      <c r="AL1274" s="8"/>
      <c r="AM1274" s="8"/>
      <c r="AN1274" s="8"/>
      <c r="AO1274" s="8"/>
      <c r="AP1274" s="8"/>
      <c r="AQ1274" s="8"/>
      <c r="AS1274" s="36"/>
      <c r="AT1274" s="36"/>
      <c r="AU1274" s="9"/>
      <c r="AV1274" s="8"/>
      <c r="AW1274" s="8"/>
      <c r="AX1274" s="8"/>
      <c r="AY1274" s="8"/>
      <c r="AZ1274" s="8"/>
      <c r="BA1274" s="8"/>
      <c r="BB1274" s="8"/>
      <c r="BC1274" s="8"/>
      <c r="CW1274" s="8">
        <v>0.43357240437158467</v>
      </c>
      <c r="CX1274" s="36">
        <v>69.599999999999994</v>
      </c>
      <c r="CY1274" s="36">
        <v>67.6317194487291</v>
      </c>
      <c r="CZ1274" s="36">
        <v>66.849477417062602</v>
      </c>
      <c r="DA1274" s="36">
        <v>39.347867680101167</v>
      </c>
      <c r="DB1274" s="36">
        <f ca="1"/>
        <v>75.248021926638103</v>
      </c>
      <c r="DC1274" s="36">
        <f ca="1"/>
        <v>68.272900634914393</v>
      </c>
      <c r="DD1274" s="36">
        <v>65.255087786898244</v>
      </c>
      <c r="DE1274" s="36">
        <f ca="1"/>
        <v>72.428901686292775</v>
      </c>
      <c r="DF1274" s="36">
        <v>68.542826921024869</v>
      </c>
    </row>
    <row r="1275" spans="1:110" x14ac:dyDescent="0.25">
      <c r="A1275" s="45">
        <v>81.7</v>
      </c>
      <c r="B1275" s="47" t="b">
        <v>1</v>
      </c>
      <c r="U1275" s="36"/>
      <c r="V1275" s="36"/>
      <c r="W1275" s="9"/>
      <c r="X1275" s="8"/>
      <c r="Y1275" s="8"/>
      <c r="Z1275" s="8"/>
      <c r="AA1275" s="8"/>
      <c r="AB1275" s="8"/>
      <c r="AC1275" s="8"/>
      <c r="AD1275" s="8"/>
      <c r="AE1275" s="8"/>
      <c r="AG1275" s="36"/>
      <c r="AH1275" s="36"/>
      <c r="AI1275" s="9"/>
      <c r="AJ1275" s="8"/>
      <c r="AK1275" s="8"/>
      <c r="AL1275" s="8"/>
      <c r="AM1275" s="8"/>
      <c r="AN1275" s="8"/>
      <c r="AO1275" s="8"/>
      <c r="AP1275" s="8"/>
      <c r="AQ1275" s="8"/>
      <c r="AS1275" s="36"/>
      <c r="AT1275" s="36"/>
      <c r="AU1275" s="9"/>
      <c r="AV1275" s="8"/>
      <c r="AW1275" s="8"/>
      <c r="AX1275" s="8"/>
      <c r="AY1275" s="8"/>
      <c r="AZ1275" s="8"/>
      <c r="BA1275" s="8"/>
      <c r="BB1275" s="8"/>
      <c r="BC1275" s="8"/>
      <c r="CW1275" s="8">
        <v>0.4339139344262295</v>
      </c>
      <c r="CX1275" s="36">
        <v>69.599999999999994</v>
      </c>
      <c r="CY1275" s="36">
        <v>67.639987011967236</v>
      </c>
      <c r="CZ1275" s="36">
        <v>66.858012096143725</v>
      </c>
      <c r="DA1275" s="36">
        <v>39.389619751146107</v>
      </c>
      <c r="DB1275" s="36">
        <f ca="1"/>
        <v>75.257021071832696</v>
      </c>
      <c r="DC1275" s="36">
        <f ca="1"/>
        <v>68.28041664068796</v>
      </c>
      <c r="DD1275" s="36">
        <v>65.266510424784116</v>
      </c>
      <c r="DE1275" s="36">
        <f ca="1"/>
        <v>72.435328093396137</v>
      </c>
      <c r="DF1275" s="36">
        <v>68.552375885938133</v>
      </c>
    </row>
    <row r="1276" spans="1:110" x14ac:dyDescent="0.25">
      <c r="A1276" s="45">
        <v>81.5</v>
      </c>
      <c r="B1276" s="47" t="b">
        <v>1</v>
      </c>
      <c r="U1276" s="36"/>
      <c r="V1276" s="36"/>
      <c r="W1276" s="9"/>
      <c r="X1276" s="8"/>
      <c r="Y1276" s="8"/>
      <c r="Z1276" s="8"/>
      <c r="AA1276" s="8"/>
      <c r="AB1276" s="8"/>
      <c r="AC1276" s="8"/>
      <c r="AD1276" s="8"/>
      <c r="AE1276" s="8"/>
      <c r="AG1276" s="36"/>
      <c r="AH1276" s="36"/>
      <c r="AI1276" s="9"/>
      <c r="AJ1276" s="8"/>
      <c r="AK1276" s="8"/>
      <c r="AL1276" s="8"/>
      <c r="AM1276" s="8"/>
      <c r="AN1276" s="8"/>
      <c r="AO1276" s="8"/>
      <c r="AP1276" s="8"/>
      <c r="AQ1276" s="8"/>
      <c r="AS1276" s="36"/>
      <c r="AT1276" s="36"/>
      <c r="AU1276" s="9"/>
      <c r="AV1276" s="8"/>
      <c r="AW1276" s="8"/>
      <c r="AX1276" s="8"/>
      <c r="AY1276" s="8"/>
      <c r="AZ1276" s="8"/>
      <c r="BA1276" s="8"/>
      <c r="BB1276" s="8"/>
      <c r="BC1276" s="8"/>
      <c r="CW1276" s="8">
        <v>0.43425546448087432</v>
      </c>
      <c r="CX1276" s="36">
        <v>69.599999999999994</v>
      </c>
      <c r="CY1276" s="36">
        <v>67.648253380997815</v>
      </c>
      <c r="CZ1276" s="36">
        <v>66.866546631820981</v>
      </c>
      <c r="DA1276" s="36">
        <v>39.431397019580039</v>
      </c>
      <c r="DB1276" s="36">
        <f ca="1"/>
        <v>75.266017181053286</v>
      </c>
      <c r="DC1276" s="36">
        <f ca="1"/>
        <v>68.287932113514657</v>
      </c>
      <c r="DD1276" s="36">
        <v>65.277928568222137</v>
      </c>
      <c r="DE1276" s="36">
        <f ca="1"/>
        <v>72.441752680389655</v>
      </c>
      <c r="DF1276" s="36">
        <v>68.561922402025971</v>
      </c>
    </row>
    <row r="1277" spans="1:110" x14ac:dyDescent="0.25">
      <c r="A1277" s="45">
        <v>81</v>
      </c>
      <c r="B1277" s="47" t="b">
        <v>1</v>
      </c>
      <c r="U1277" s="36"/>
      <c r="V1277" s="36"/>
      <c r="W1277" s="9"/>
      <c r="X1277" s="8"/>
      <c r="Y1277" s="8"/>
      <c r="Z1277" s="8"/>
      <c r="AA1277" s="8"/>
      <c r="AB1277" s="8"/>
      <c r="AC1277" s="8"/>
      <c r="AD1277" s="8"/>
      <c r="AE1277" s="8"/>
      <c r="AG1277" s="36"/>
      <c r="AH1277" s="36"/>
      <c r="AI1277" s="9"/>
      <c r="AJ1277" s="8"/>
      <c r="AK1277" s="8"/>
      <c r="AL1277" s="8"/>
      <c r="AM1277" s="8"/>
      <c r="AN1277" s="8"/>
      <c r="AO1277" s="8"/>
      <c r="AP1277" s="8"/>
      <c r="AQ1277" s="8"/>
      <c r="AS1277" s="36"/>
      <c r="AT1277" s="36"/>
      <c r="AU1277" s="9"/>
      <c r="AV1277" s="8"/>
      <c r="AW1277" s="8"/>
      <c r="AX1277" s="8"/>
      <c r="AY1277" s="8"/>
      <c r="AZ1277" s="8"/>
      <c r="BA1277" s="8"/>
      <c r="BB1277" s="8"/>
      <c r="BC1277" s="8"/>
      <c r="CW1277" s="8">
        <v>0.43459699453551914</v>
      </c>
      <c r="CX1277" s="36">
        <v>69.599999999999994</v>
      </c>
      <c r="CY1277" s="36">
        <v>67.65651856239154</v>
      </c>
      <c r="CZ1277" s="36">
        <v>66.875081030546355</v>
      </c>
      <c r="DA1277" s="36">
        <v>39.473199515834629</v>
      </c>
      <c r="DB1277" s="36">
        <f ca="1"/>
        <v>75.27501026246108</v>
      </c>
      <c r="DC1277" s="36">
        <f ca="1"/>
        <v>68.29544705914482</v>
      </c>
      <c r="DD1277" s="36">
        <v>65.289342222513426</v>
      </c>
      <c r="DE1277" s="36">
        <f ca="1"/>
        <v>72.448175452143872</v>
      </c>
      <c r="DF1277" s="36">
        <v>68.571466475380376</v>
      </c>
    </row>
    <row r="1278" spans="1:110" x14ac:dyDescent="0.25">
      <c r="A1278" s="45">
        <v>84</v>
      </c>
      <c r="B1278" s="47" t="b">
        <v>1</v>
      </c>
      <c r="U1278" s="36"/>
      <c r="V1278" s="36"/>
      <c r="W1278" s="9"/>
      <c r="X1278" s="8"/>
      <c r="Y1278" s="8"/>
      <c r="Z1278" s="8"/>
      <c r="AA1278" s="8"/>
      <c r="AB1278" s="8"/>
      <c r="AC1278" s="8"/>
      <c r="AD1278" s="8"/>
      <c r="AE1278" s="8"/>
      <c r="AG1278" s="36"/>
      <c r="AH1278" s="36"/>
      <c r="AI1278" s="9"/>
      <c r="AJ1278" s="8"/>
      <c r="AK1278" s="8"/>
      <c r="AL1278" s="8"/>
      <c r="AM1278" s="8"/>
      <c r="AN1278" s="8"/>
      <c r="AO1278" s="8"/>
      <c r="AP1278" s="8"/>
      <c r="AQ1278" s="8"/>
      <c r="AS1278" s="36"/>
      <c r="AT1278" s="36"/>
      <c r="AU1278" s="9"/>
      <c r="AV1278" s="8"/>
      <c r="AW1278" s="8"/>
      <c r="AX1278" s="8"/>
      <c r="AY1278" s="8"/>
      <c r="AZ1278" s="8"/>
      <c r="BA1278" s="8"/>
      <c r="BB1278" s="8"/>
      <c r="BC1278" s="8"/>
      <c r="CW1278" s="8">
        <v>0.43493852459016391</v>
      </c>
      <c r="CX1278" s="36">
        <v>69.599999999999994</v>
      </c>
      <c r="CY1278" s="36">
        <v>67.664782562712702</v>
      </c>
      <c r="CZ1278" s="36">
        <v>66.883615298768859</v>
      </c>
      <c r="DA1278" s="36">
        <v>39.515027270396622</v>
      </c>
      <c r="DB1278" s="36">
        <f ca="1"/>
        <v>75.284000324204825</v>
      </c>
      <c r="DC1278" s="36">
        <f ca="1"/>
        <v>68.302961483324751</v>
      </c>
      <c r="DD1278" s="36">
        <v>65.300751392948627</v>
      </c>
      <c r="DE1278" s="36">
        <f ca="1"/>
        <v>72.45459641352231</v>
      </c>
      <c r="DF1278" s="36">
        <v>68.581008112084646</v>
      </c>
    </row>
    <row r="1279" spans="1:110" x14ac:dyDescent="0.25">
      <c r="A1279" s="45">
        <v>84</v>
      </c>
      <c r="B1279" s="47" t="b">
        <v>1</v>
      </c>
      <c r="U1279" s="36"/>
      <c r="V1279" s="36"/>
      <c r="W1279" s="9"/>
      <c r="X1279" s="8"/>
      <c r="Y1279" s="8"/>
      <c r="Z1279" s="8"/>
      <c r="AA1279" s="8"/>
      <c r="AB1279" s="8"/>
      <c r="AC1279" s="8"/>
      <c r="AD1279" s="8"/>
      <c r="AE1279" s="8"/>
      <c r="AG1279" s="36"/>
      <c r="AH1279" s="36"/>
      <c r="AI1279" s="9"/>
      <c r="AJ1279" s="8"/>
      <c r="AK1279" s="8"/>
      <c r="AL1279" s="8"/>
      <c r="AM1279" s="8"/>
      <c r="AN1279" s="8"/>
      <c r="AO1279" s="8"/>
      <c r="AP1279" s="8"/>
      <c r="AQ1279" s="8"/>
      <c r="AS1279" s="36"/>
      <c r="AT1279" s="36"/>
      <c r="AU1279" s="9"/>
      <c r="AV1279" s="8"/>
      <c r="AW1279" s="8"/>
      <c r="AX1279" s="8"/>
      <c r="AY1279" s="8"/>
      <c r="AZ1279" s="8"/>
      <c r="BA1279" s="8"/>
      <c r="BB1279" s="8"/>
      <c r="BC1279" s="8"/>
      <c r="CW1279" s="8">
        <v>0.43528005464480873</v>
      </c>
      <c r="CX1279" s="36">
        <v>69.599999999999994</v>
      </c>
      <c r="CY1279" s="36">
        <v>67.673045388519228</v>
      </c>
      <c r="CZ1279" s="36">
        <v>66.892149442934183</v>
      </c>
      <c r="DA1279" s="36">
        <v>39.556880313808158</v>
      </c>
      <c r="DB1279" s="36">
        <f ca="1"/>
        <v>75.292987374420761</v>
      </c>
      <c r="DC1279" s="36">
        <f ca="1"/>
        <v>68.310475391796771</v>
      </c>
      <c r="DD1279" s="36">
        <v>65.312156084808066</v>
      </c>
      <c r="DE1279" s="36">
        <f ca="1"/>
        <v>72.461015569381331</v>
      </c>
      <c r="DF1279" s="36">
        <v>68.590547318213538</v>
      </c>
    </row>
    <row r="1280" spans="1:110" x14ac:dyDescent="0.25">
      <c r="A1280" s="45">
        <v>80</v>
      </c>
      <c r="B1280" s="47" t="b">
        <v>1</v>
      </c>
      <c r="U1280" s="36"/>
      <c r="V1280" s="36"/>
      <c r="W1280" s="9"/>
      <c r="X1280" s="8"/>
      <c r="Y1280" s="8"/>
      <c r="Z1280" s="8"/>
      <c r="AA1280" s="8"/>
      <c r="AB1280" s="8"/>
      <c r="AC1280" s="8"/>
      <c r="AD1280" s="8"/>
      <c r="AE1280" s="8"/>
      <c r="AG1280" s="36"/>
      <c r="AH1280" s="36"/>
      <c r="AI1280" s="9"/>
      <c r="AJ1280" s="8"/>
      <c r="AK1280" s="8"/>
      <c r="AL1280" s="8"/>
      <c r="AM1280" s="8"/>
      <c r="AN1280" s="8"/>
      <c r="AO1280" s="8"/>
      <c r="AP1280" s="8"/>
      <c r="AQ1280" s="8"/>
      <c r="AS1280" s="36"/>
      <c r="AT1280" s="36"/>
      <c r="AU1280" s="9"/>
      <c r="AV1280" s="8"/>
      <c r="AW1280" s="8"/>
      <c r="AX1280" s="8"/>
      <c r="AY1280" s="8"/>
      <c r="AZ1280" s="8"/>
      <c r="BA1280" s="8"/>
      <c r="BB1280" s="8"/>
      <c r="BC1280" s="8"/>
      <c r="CW1280" s="8">
        <v>0.43562158469945356</v>
      </c>
      <c r="CX1280" s="36">
        <v>69.7</v>
      </c>
      <c r="CY1280" s="36">
        <v>67.681307046362733</v>
      </c>
      <c r="CZ1280" s="36">
        <v>66.900683469484946</v>
      </c>
      <c r="DA1280" s="36">
        <v>39.598758676666733</v>
      </c>
      <c r="DB1280" s="36">
        <f ca="1"/>
        <v>75.301971421232707</v>
      </c>
      <c r="DC1280" s="36">
        <f ca="1"/>
        <v>68.317988790299168</v>
      </c>
      <c r="DD1280" s="36">
        <v>65.323556303361698</v>
      </c>
      <c r="DE1280" s="36">
        <f ca="1"/>
        <v>72.467432924570275</v>
      </c>
      <c r="DF1280" s="36">
        <v>68.600084099833154</v>
      </c>
    </row>
    <row r="1281" spans="1:110" x14ac:dyDescent="0.25">
      <c r="A1281" s="45">
        <v>81</v>
      </c>
      <c r="B1281" s="47" t="b">
        <v>1</v>
      </c>
      <c r="U1281" s="36"/>
      <c r="V1281" s="36"/>
      <c r="W1281" s="9"/>
      <c r="X1281" s="8"/>
      <c r="Y1281" s="8"/>
      <c r="Z1281" s="8"/>
      <c r="AA1281" s="8"/>
      <c r="AB1281" s="8"/>
      <c r="AC1281" s="8"/>
      <c r="AD1281" s="8"/>
      <c r="AE1281" s="8"/>
      <c r="AG1281" s="36"/>
      <c r="AH1281" s="36"/>
      <c r="AI1281" s="9"/>
      <c r="AJ1281" s="8"/>
      <c r="AK1281" s="8"/>
      <c r="AL1281" s="8"/>
      <c r="AM1281" s="8"/>
      <c r="AN1281" s="8"/>
      <c r="AO1281" s="8"/>
      <c r="AP1281" s="8"/>
      <c r="AQ1281" s="8"/>
      <c r="AS1281" s="36"/>
      <c r="AT1281" s="36"/>
      <c r="AU1281" s="9"/>
      <c r="AV1281" s="8"/>
      <c r="AW1281" s="8"/>
      <c r="AX1281" s="8"/>
      <c r="AY1281" s="8"/>
      <c r="AZ1281" s="8"/>
      <c r="BA1281" s="8"/>
      <c r="BB1281" s="8"/>
      <c r="BC1281" s="8"/>
      <c r="CW1281" s="8">
        <v>0.43596311475409838</v>
      </c>
      <c r="CX1281" s="36">
        <v>69.7</v>
      </c>
      <c r="CY1281" s="36">
        <v>67.68956754278851</v>
      </c>
      <c r="CZ1281" s="36">
        <v>66.909217384860739</v>
      </c>
      <c r="DA1281" s="36">
        <v>39.640662389625426</v>
      </c>
      <c r="DB1281" s="36">
        <f ca="1"/>
        <v>75.31095247275212</v>
      </c>
      <c r="DC1281" s="36">
        <f ca="1"/>
        <v>68.325501684566262</v>
      </c>
      <c r="DD1281" s="36">
        <v>65.334952053869131</v>
      </c>
      <c r="DE1281" s="36">
        <f ca="1"/>
        <v>72.473848483931491</v>
      </c>
      <c r="DF1281" s="36">
        <v>68.60961846300107</v>
      </c>
    </row>
    <row r="1282" spans="1:110" x14ac:dyDescent="0.25">
      <c r="A1282" s="45">
        <v>79.7</v>
      </c>
      <c r="B1282" s="47" t="b">
        <v>1</v>
      </c>
      <c r="U1282" s="36"/>
      <c r="V1282" s="36"/>
      <c r="W1282" s="9"/>
      <c r="X1282" s="8"/>
      <c r="Y1282" s="8"/>
      <c r="Z1282" s="8"/>
      <c r="AA1282" s="8"/>
      <c r="AB1282" s="8"/>
      <c r="AC1282" s="8"/>
      <c r="AD1282" s="8"/>
      <c r="AE1282" s="8"/>
      <c r="AG1282" s="36"/>
      <c r="AH1282" s="36"/>
      <c r="AI1282" s="9"/>
      <c r="AJ1282" s="8"/>
      <c r="AK1282" s="8"/>
      <c r="AL1282" s="8"/>
      <c r="AM1282" s="8"/>
      <c r="AN1282" s="8"/>
      <c r="AO1282" s="8"/>
      <c r="AP1282" s="8"/>
      <c r="AQ1282" s="8"/>
      <c r="AS1282" s="36"/>
      <c r="AT1282" s="36"/>
      <c r="AU1282" s="9"/>
      <c r="AV1282" s="8"/>
      <c r="AW1282" s="8"/>
      <c r="AX1282" s="8"/>
      <c r="AY1282" s="8"/>
      <c r="AZ1282" s="8"/>
      <c r="BA1282" s="8"/>
      <c r="BB1282" s="8"/>
      <c r="BC1282" s="8"/>
      <c r="CW1282" s="8">
        <v>0.43630464480874315</v>
      </c>
      <c r="CX1282" s="36">
        <v>69.7</v>
      </c>
      <c r="CY1282" s="36">
        <v>67.697826884335598</v>
      </c>
      <c r="CZ1282" s="36">
        <v>66.917751195497928</v>
      </c>
      <c r="DA1282" s="36">
        <v>39.68259148339304</v>
      </c>
      <c r="DB1282" s="36">
        <f ca="1"/>
        <v>75.319930537078193</v>
      </c>
      <c r="DC1282" s="36">
        <f ca="1"/>
        <v>68.33301408032851</v>
      </c>
      <c r="DD1282" s="36">
        <v>65.346343341579683</v>
      </c>
      <c r="DE1282" s="36">
        <f ca="1"/>
        <v>72.480262252300292</v>
      </c>
      <c r="DF1282" s="36">
        <v>68.619150413766391</v>
      </c>
    </row>
    <row r="1283" spans="1:110" x14ac:dyDescent="0.25">
      <c r="A1283" s="45">
        <v>79.3</v>
      </c>
      <c r="B1283" s="47" t="b">
        <v>1</v>
      </c>
      <c r="U1283" s="36"/>
      <c r="V1283" s="36"/>
      <c r="W1283" s="9"/>
      <c r="X1283" s="8"/>
      <c r="Y1283" s="8"/>
      <c r="Z1283" s="8"/>
      <c r="AA1283" s="8"/>
      <c r="AB1283" s="8"/>
      <c r="AC1283" s="8"/>
      <c r="AD1283" s="8"/>
      <c r="AE1283" s="8"/>
      <c r="AG1283" s="36"/>
      <c r="AH1283" s="36"/>
      <c r="AI1283" s="9"/>
      <c r="AJ1283" s="8"/>
      <c r="AK1283" s="8"/>
      <c r="AL1283" s="8"/>
      <c r="AM1283" s="8"/>
      <c r="AN1283" s="8"/>
      <c r="AO1283" s="8"/>
      <c r="AP1283" s="8"/>
      <c r="AQ1283" s="8"/>
      <c r="AS1283" s="36"/>
      <c r="AT1283" s="36"/>
      <c r="AU1283" s="9"/>
      <c r="AV1283" s="8"/>
      <c r="AW1283" s="8"/>
      <c r="AX1283" s="8"/>
      <c r="AY1283" s="8"/>
      <c r="AZ1283" s="8"/>
      <c r="BA1283" s="8"/>
      <c r="BB1283" s="8"/>
      <c r="BC1283" s="8"/>
      <c r="CW1283" s="8">
        <v>0.43664617486338797</v>
      </c>
      <c r="CX1283" s="36">
        <v>69.7</v>
      </c>
      <c r="CY1283" s="36">
        <v>67.706085077536841</v>
      </c>
      <c r="CZ1283" s="36">
        <v>66.926284907830137</v>
      </c>
      <c r="DA1283" s="36">
        <v>39.724545988734199</v>
      </c>
      <c r="DB1283" s="36">
        <f ca="1"/>
        <v>75.328905622297754</v>
      </c>
      <c r="DC1283" s="36">
        <f ca="1"/>
        <v>68.340525983312446</v>
      </c>
      <c r="DD1283" s="36">
        <v>65.357730171732427</v>
      </c>
      <c r="DE1283" s="36">
        <f ca="1"/>
        <v>72.486674234505031</v>
      </c>
      <c r="DF1283" s="36">
        <v>68.628679958169684</v>
      </c>
    </row>
    <row r="1284" spans="1:110" x14ac:dyDescent="0.25">
      <c r="A1284" s="45">
        <v>79.3</v>
      </c>
      <c r="B1284" s="47" t="b">
        <v>1</v>
      </c>
      <c r="U1284" s="36"/>
      <c r="V1284" s="36"/>
      <c r="W1284" s="9"/>
      <c r="X1284" s="8"/>
      <c r="Y1284" s="8"/>
      <c r="Z1284" s="8"/>
      <c r="AA1284" s="8"/>
      <c r="AB1284" s="8"/>
      <c r="AC1284" s="8"/>
      <c r="AD1284" s="8"/>
      <c r="AE1284" s="8"/>
      <c r="AG1284" s="36"/>
      <c r="AH1284" s="36"/>
      <c r="AI1284" s="9"/>
      <c r="AJ1284" s="8"/>
      <c r="AK1284" s="8"/>
      <c r="AL1284" s="8"/>
      <c r="AM1284" s="8"/>
      <c r="AN1284" s="8"/>
      <c r="AO1284" s="8"/>
      <c r="AP1284" s="8"/>
      <c r="AQ1284" s="8"/>
      <c r="AS1284" s="36"/>
      <c r="AT1284" s="36"/>
      <c r="AU1284" s="9"/>
      <c r="AV1284" s="8"/>
      <c r="AW1284" s="8"/>
      <c r="AX1284" s="8"/>
      <c r="AY1284" s="8"/>
      <c r="AZ1284" s="8"/>
      <c r="BA1284" s="8"/>
      <c r="BB1284" s="8"/>
      <c r="BC1284" s="8"/>
      <c r="CW1284" s="8">
        <v>0.43698770491803279</v>
      </c>
      <c r="CX1284" s="36">
        <v>69.7</v>
      </c>
      <c r="CY1284" s="36">
        <v>67.714342128918901</v>
      </c>
      <c r="CZ1284" s="36">
        <v>66.934818528287721</v>
      </c>
      <c r="DA1284" s="36">
        <v>39.766525936469485</v>
      </c>
      <c r="DB1284" s="36">
        <f ca="1"/>
        <v>75.337877736485524</v>
      </c>
      <c r="DC1284" s="36">
        <f ca="1"/>
        <v>68.348037399240738</v>
      </c>
      <c r="DD1284" s="36">
        <v>65.369112549556149</v>
      </c>
      <c r="DE1284" s="36">
        <f ca="1"/>
        <v>72.493084435367152</v>
      </c>
      <c r="DF1284" s="36">
        <v>68.638207102243129</v>
      </c>
    </row>
    <row r="1285" spans="1:110" x14ac:dyDescent="0.25">
      <c r="A1285" s="45">
        <v>78.900000000000006</v>
      </c>
      <c r="B1285" s="47" t="b">
        <v>1</v>
      </c>
      <c r="U1285" s="36"/>
      <c r="V1285" s="36"/>
      <c r="W1285" s="9"/>
      <c r="X1285" s="8"/>
      <c r="Y1285" s="8"/>
      <c r="Z1285" s="8"/>
      <c r="AA1285" s="8"/>
      <c r="AB1285" s="8"/>
      <c r="AC1285" s="8"/>
      <c r="AD1285" s="8"/>
      <c r="AE1285" s="8"/>
      <c r="AG1285" s="36"/>
      <c r="AH1285" s="36"/>
      <c r="AI1285" s="9"/>
      <c r="AJ1285" s="8"/>
      <c r="AK1285" s="8"/>
      <c r="AL1285" s="8"/>
      <c r="AM1285" s="8"/>
      <c r="AN1285" s="8"/>
      <c r="AO1285" s="8"/>
      <c r="AP1285" s="8"/>
      <c r="AQ1285" s="8"/>
      <c r="AS1285" s="36"/>
      <c r="AT1285" s="36"/>
      <c r="AU1285" s="9"/>
      <c r="AV1285" s="8"/>
      <c r="AW1285" s="8"/>
      <c r="AX1285" s="8"/>
      <c r="AY1285" s="8"/>
      <c r="AZ1285" s="8"/>
      <c r="BA1285" s="8"/>
      <c r="BB1285" s="8"/>
      <c r="BC1285" s="8"/>
      <c r="CW1285" s="8">
        <v>0.43732923497267762</v>
      </c>
      <c r="CX1285" s="36">
        <v>69.7</v>
      </c>
      <c r="CY1285" s="36">
        <v>67.722598045002286</v>
      </c>
      <c r="CZ1285" s="36">
        <v>66.943352063298349</v>
      </c>
      <c r="DA1285" s="36">
        <v>39.80853135747558</v>
      </c>
      <c r="DB1285" s="36">
        <f ca="1"/>
        <v>75.34684688770399</v>
      </c>
      <c r="DC1285" s="36">
        <f ca="1"/>
        <v>68.35554833383226</v>
      </c>
      <c r="DD1285" s="36">
        <v>65.380490480269444</v>
      </c>
      <c r="DE1285" s="36">
        <f ca="1"/>
        <v>72.499492859701178</v>
      </c>
      <c r="DF1285" s="36">
        <v>68.647731852010452</v>
      </c>
    </row>
    <row r="1286" spans="1:110" x14ac:dyDescent="0.25">
      <c r="A1286" s="45">
        <v>82.7</v>
      </c>
      <c r="B1286" s="47" t="b">
        <v>1</v>
      </c>
      <c r="U1286" s="36"/>
      <c r="V1286" s="36"/>
      <c r="W1286" s="9"/>
      <c r="X1286" s="8"/>
      <c r="Y1286" s="8"/>
      <c r="Z1286" s="8"/>
      <c r="AA1286" s="8"/>
      <c r="AB1286" s="8"/>
      <c r="AC1286" s="8"/>
      <c r="AD1286" s="8"/>
      <c r="AE1286" s="8"/>
      <c r="AG1286" s="36"/>
      <c r="AH1286" s="36"/>
      <c r="AI1286" s="9"/>
      <c r="AJ1286" s="8"/>
      <c r="AK1286" s="8"/>
      <c r="AL1286" s="8"/>
      <c r="AM1286" s="8"/>
      <c r="AN1286" s="8"/>
      <c r="AO1286" s="8"/>
      <c r="AP1286" s="8"/>
      <c r="AQ1286" s="8"/>
      <c r="AS1286" s="36"/>
      <c r="AT1286" s="36"/>
      <c r="AU1286" s="9"/>
      <c r="AV1286" s="8"/>
      <c r="AW1286" s="8"/>
      <c r="AX1286" s="8"/>
      <c r="AY1286" s="8"/>
      <c r="AZ1286" s="8"/>
      <c r="BA1286" s="8"/>
      <c r="BB1286" s="8"/>
      <c r="BC1286" s="8"/>
      <c r="CW1286" s="8">
        <v>0.43767076502732238</v>
      </c>
      <c r="CX1286" s="36">
        <v>69.8</v>
      </c>
      <c r="CY1286" s="36">
        <v>67.730852832301395</v>
      </c>
      <c r="CZ1286" s="36">
        <v>66.951885519286677</v>
      </c>
      <c r="DA1286" s="36">
        <v>39.850562282685431</v>
      </c>
      <c r="DB1286" s="36">
        <f ca="1"/>
        <v>75.355813084003572</v>
      </c>
      <c r="DC1286" s="36">
        <f ca="1"/>
        <v>68.363058792802079</v>
      </c>
      <c r="DD1286" s="36">
        <v>65.391863969080717</v>
      </c>
      <c r="DE1286" s="36">
        <f ca="1"/>
        <v>72.505899512314741</v>
      </c>
      <c r="DF1286" s="36">
        <v>68.657254213487022</v>
      </c>
    </row>
    <row r="1287" spans="1:110" x14ac:dyDescent="0.25">
      <c r="A1287" s="45">
        <v>82.5</v>
      </c>
      <c r="B1287" s="47" t="b">
        <v>1</v>
      </c>
      <c r="U1287" s="36"/>
      <c r="V1287" s="36"/>
      <c r="W1287" s="9"/>
      <c r="X1287" s="8"/>
      <c r="Y1287" s="8"/>
      <c r="Z1287" s="8"/>
      <c r="AA1287" s="8"/>
      <c r="AB1287" s="8"/>
      <c r="AC1287" s="8"/>
      <c r="AD1287" s="8"/>
      <c r="AE1287" s="8"/>
      <c r="AG1287" s="36"/>
      <c r="AH1287" s="36"/>
      <c r="AI1287" s="9"/>
      <c r="AJ1287" s="8"/>
      <c r="AK1287" s="8"/>
      <c r="AL1287" s="8"/>
      <c r="AM1287" s="8"/>
      <c r="AN1287" s="8"/>
      <c r="AO1287" s="8"/>
      <c r="AP1287" s="8"/>
      <c r="AQ1287" s="8"/>
      <c r="AS1287" s="36"/>
      <c r="AT1287" s="36"/>
      <c r="AU1287" s="9"/>
      <c r="AV1287" s="8"/>
      <c r="AW1287" s="8"/>
      <c r="AX1287" s="8"/>
      <c r="AY1287" s="8"/>
      <c r="AZ1287" s="8"/>
      <c r="BA1287" s="8"/>
      <c r="BB1287" s="8"/>
      <c r="BC1287" s="8"/>
      <c r="CW1287" s="8">
        <v>0.43801229508196721</v>
      </c>
      <c r="CX1287" s="36">
        <v>69.8</v>
      </c>
      <c r="CY1287" s="36">
        <v>67.739106497324599</v>
      </c>
      <c r="CZ1287" s="36">
        <v>66.960418902674405</v>
      </c>
      <c r="DA1287" s="36">
        <v>39.892618743088349</v>
      </c>
      <c r="DB1287" s="36">
        <f ca="1"/>
        <v>75.364776333422597</v>
      </c>
      <c r="DC1287" s="36">
        <f ca="1"/>
        <v>68.370568781861479</v>
      </c>
      <c r="DD1287" s="36">
        <v>65.403233021188228</v>
      </c>
      <c r="DE1287" s="36">
        <f ca="1"/>
        <v>72.512304398008652</v>
      </c>
      <c r="DF1287" s="36">
        <v>68.666774192679881</v>
      </c>
    </row>
    <row r="1288" spans="1:110" x14ac:dyDescent="0.25">
      <c r="A1288" s="45">
        <v>82.3</v>
      </c>
      <c r="B1288" s="47" t="b">
        <v>1</v>
      </c>
      <c r="U1288" s="36"/>
      <c r="V1288" s="36"/>
      <c r="W1288" s="9"/>
      <c r="X1288" s="8"/>
      <c r="Y1288" s="8"/>
      <c r="Z1288" s="8"/>
      <c r="AA1288" s="8"/>
      <c r="AB1288" s="8"/>
      <c r="AC1288" s="8"/>
      <c r="AD1288" s="8"/>
      <c r="AE1288" s="8"/>
      <c r="AG1288" s="36"/>
      <c r="AH1288" s="36"/>
      <c r="AI1288" s="9"/>
      <c r="AJ1288" s="8"/>
      <c r="AK1288" s="8"/>
      <c r="AL1288" s="8"/>
      <c r="AM1288" s="8"/>
      <c r="AN1288" s="8"/>
      <c r="AO1288" s="8"/>
      <c r="AP1288" s="8"/>
      <c r="AQ1288" s="8"/>
      <c r="AS1288" s="36"/>
      <c r="AT1288" s="36"/>
      <c r="AU1288" s="9"/>
      <c r="AV1288" s="8"/>
      <c r="AW1288" s="8"/>
      <c r="AX1288" s="8"/>
      <c r="AY1288" s="8"/>
      <c r="AZ1288" s="8"/>
      <c r="BA1288" s="8"/>
      <c r="BB1288" s="8"/>
      <c r="BC1288" s="8"/>
      <c r="CW1288" s="8">
        <v>0.43835382513661203</v>
      </c>
      <c r="CX1288" s="36">
        <v>69.8</v>
      </c>
      <c r="CY1288" s="36">
        <v>67.747359046574218</v>
      </c>
      <c r="CZ1288" s="36">
        <v>66.968952219880478</v>
      </c>
      <c r="DA1288" s="36">
        <v>39.934700769730185</v>
      </c>
      <c r="DB1288" s="36">
        <f ca="1"/>
        <v>75.373736643987399</v>
      </c>
      <c r="DC1288" s="36">
        <f ca="1"/>
        <v>68.378078306718081</v>
      </c>
      <c r="DD1288" s="36">
        <v>65.414597641780091</v>
      </c>
      <c r="DE1288" s="36">
        <f ca="1"/>
        <v>72.5187075215769</v>
      </c>
      <c r="DF1288" s="36">
        <v>68.67629179558773</v>
      </c>
    </row>
    <row r="1289" spans="1:110" x14ac:dyDescent="0.25">
      <c r="A1289" s="45">
        <v>82</v>
      </c>
      <c r="B1289" s="47" t="b">
        <v>1</v>
      </c>
      <c r="U1289" s="36"/>
      <c r="V1289" s="36"/>
      <c r="W1289" s="9"/>
      <c r="X1289" s="8"/>
      <c r="Y1289" s="8"/>
      <c r="Z1289" s="8"/>
      <c r="AA1289" s="8"/>
      <c r="AB1289" s="8"/>
      <c r="AC1289" s="8"/>
      <c r="AD1289" s="8"/>
      <c r="AE1289" s="8"/>
      <c r="AG1289" s="36"/>
      <c r="AH1289" s="36"/>
      <c r="AI1289" s="9"/>
      <c r="AJ1289" s="8"/>
      <c r="AK1289" s="8"/>
      <c r="AL1289" s="8"/>
      <c r="AM1289" s="8"/>
      <c r="AN1289" s="8"/>
      <c r="AO1289" s="8"/>
      <c r="AP1289" s="8"/>
      <c r="AQ1289" s="8"/>
      <c r="AS1289" s="36"/>
      <c r="AT1289" s="36"/>
      <c r="AU1289" s="9"/>
      <c r="AV1289" s="8"/>
      <c r="AW1289" s="8"/>
      <c r="AX1289" s="8"/>
      <c r="AY1289" s="8"/>
      <c r="AZ1289" s="8"/>
      <c r="BA1289" s="8"/>
      <c r="BB1289" s="8"/>
      <c r="BC1289" s="8"/>
      <c r="CW1289" s="8">
        <v>0.43869535519125685</v>
      </c>
      <c r="CX1289" s="36">
        <v>69.8</v>
      </c>
      <c r="CY1289" s="36">
        <v>67.755610486546587</v>
      </c>
      <c r="CZ1289" s="36">
        <v>66.977485477321139</v>
      </c>
      <c r="DA1289" s="36">
        <v>39.976808393713405</v>
      </c>
      <c r="DB1289" s="36">
        <f ca="1"/>
        <v>75.382694023712375</v>
      </c>
      <c r="DC1289" s="36">
        <f ca="1"/>
        <v>68.385587373075722</v>
      </c>
      <c r="DD1289" s="36">
        <v>65.425957836034314</v>
      </c>
      <c r="DE1289" s="36">
        <f ca="1"/>
        <v>72.525108887806638</v>
      </c>
      <c r="DF1289" s="36">
        <v>68.685807028200998</v>
      </c>
    </row>
    <row r="1290" spans="1:110" x14ac:dyDescent="0.25">
      <c r="A1290" s="45">
        <v>82</v>
      </c>
      <c r="B1290" s="47" t="b">
        <v>1</v>
      </c>
      <c r="U1290" s="36"/>
      <c r="V1290" s="36"/>
      <c r="W1290" s="9"/>
      <c r="X1290" s="8"/>
      <c r="Y1290" s="8"/>
      <c r="Z1290" s="8"/>
      <c r="AA1290" s="8"/>
      <c r="AB1290" s="8"/>
      <c r="AC1290" s="8"/>
      <c r="AD1290" s="8"/>
      <c r="AE1290" s="8"/>
      <c r="AG1290" s="36"/>
      <c r="AH1290" s="36"/>
      <c r="AI1290" s="9"/>
      <c r="AJ1290" s="8"/>
      <c r="AK1290" s="8"/>
      <c r="AL1290" s="8"/>
      <c r="AM1290" s="8"/>
      <c r="AN1290" s="8"/>
      <c r="AO1290" s="8"/>
      <c r="AP1290" s="8"/>
      <c r="AQ1290" s="8"/>
      <c r="AS1290" s="36"/>
      <c r="AT1290" s="36"/>
      <c r="AU1290" s="9"/>
      <c r="AV1290" s="8"/>
      <c r="AW1290" s="8"/>
      <c r="AX1290" s="8"/>
      <c r="AY1290" s="8"/>
      <c r="AZ1290" s="8"/>
      <c r="BA1290" s="8"/>
      <c r="BB1290" s="8"/>
      <c r="BC1290" s="8"/>
      <c r="CW1290" s="8">
        <v>0.43903688524590162</v>
      </c>
      <c r="CX1290" s="36">
        <v>69.8</v>
      </c>
      <c r="CY1290" s="36">
        <v>67.763860823732088</v>
      </c>
      <c r="CZ1290" s="36">
        <v>66.986018681409675</v>
      </c>
      <c r="DA1290" s="36">
        <v>40.01894164619727</v>
      </c>
      <c r="DB1290" s="36">
        <f ca="1"/>
        <v>75.391648480599969</v>
      </c>
      <c r="DC1290" s="36">
        <f ca="1"/>
        <v>68.393095986634663</v>
      </c>
      <c r="DD1290" s="36">
        <v>65.437313609118831</v>
      </c>
      <c r="DE1290" s="36">
        <f ca="1"/>
        <v>72.531508501478299</v>
      </c>
      <c r="DF1290" s="36">
        <v>68.6953198965019</v>
      </c>
    </row>
    <row r="1291" spans="1:110" x14ac:dyDescent="0.25">
      <c r="A1291" s="45">
        <v>81.8</v>
      </c>
      <c r="B1291" s="47" t="b">
        <v>1</v>
      </c>
      <c r="U1291" s="36"/>
      <c r="V1291" s="36"/>
      <c r="W1291" s="9"/>
      <c r="X1291" s="8"/>
      <c r="Y1291" s="8"/>
      <c r="Z1291" s="8"/>
      <c r="AA1291" s="8"/>
      <c r="AB1291" s="8"/>
      <c r="AC1291" s="8"/>
      <c r="AD1291" s="8"/>
      <c r="AE1291" s="8"/>
      <c r="AG1291" s="36"/>
      <c r="AH1291" s="36"/>
      <c r="AI1291" s="9"/>
      <c r="AJ1291" s="8"/>
      <c r="AK1291" s="8"/>
      <c r="AL1291" s="8"/>
      <c r="AM1291" s="8"/>
      <c r="AN1291" s="8"/>
      <c r="AO1291" s="8"/>
      <c r="AP1291" s="8"/>
      <c r="AQ1291" s="8"/>
      <c r="AS1291" s="36"/>
      <c r="AT1291" s="36"/>
      <c r="AU1291" s="9"/>
      <c r="AV1291" s="8"/>
      <c r="AW1291" s="8"/>
      <c r="AX1291" s="8"/>
      <c r="AY1291" s="8"/>
      <c r="AZ1291" s="8"/>
      <c r="BA1291" s="8"/>
      <c r="BB1291" s="8"/>
      <c r="BC1291" s="8"/>
      <c r="CW1291" s="8">
        <v>0.43937841530054644</v>
      </c>
      <c r="CX1291" s="36">
        <v>69.8</v>
      </c>
      <c r="CY1291" s="36">
        <v>67.772110064615205</v>
      </c>
      <c r="CZ1291" s="36">
        <v>66.994551838556845</v>
      </c>
      <c r="DA1291" s="36">
        <v>40.061100558397996</v>
      </c>
      <c r="DB1291" s="36">
        <f ca="1"/>
        <v>75.400600022640816</v>
      </c>
      <c r="DC1291" s="36">
        <f ca="1"/>
        <v>68.400604153091479</v>
      </c>
      <c r="DD1291" s="36">
        <v>65.448664966191558</v>
      </c>
      <c r="DE1291" s="36">
        <f ca="1"/>
        <v>72.537906367365579</v>
      </c>
      <c r="DF1291" s="36">
        <v>68.70483040646441</v>
      </c>
    </row>
    <row r="1292" spans="1:110" x14ac:dyDescent="0.25">
      <c r="A1292" s="45">
        <v>81.599999999999994</v>
      </c>
      <c r="B1292" s="47" t="b">
        <v>1</v>
      </c>
      <c r="U1292" s="36"/>
      <c r="V1292" s="36"/>
      <c r="W1292" s="9"/>
      <c r="X1292" s="8"/>
      <c r="Y1292" s="8"/>
      <c r="Z1292" s="8"/>
      <c r="AA1292" s="8"/>
      <c r="AB1292" s="8"/>
      <c r="AC1292" s="8"/>
      <c r="AD1292" s="8"/>
      <c r="AE1292" s="8"/>
      <c r="AG1292" s="36"/>
      <c r="AH1292" s="36"/>
      <c r="AI1292" s="9"/>
      <c r="AJ1292" s="8"/>
      <c r="AK1292" s="8"/>
      <c r="AL1292" s="8"/>
      <c r="AM1292" s="8"/>
      <c r="AN1292" s="8"/>
      <c r="AO1292" s="8"/>
      <c r="AP1292" s="8"/>
      <c r="AQ1292" s="8"/>
      <c r="AS1292" s="36"/>
      <c r="AT1292" s="36"/>
      <c r="AU1292" s="9"/>
      <c r="AV1292" s="8"/>
      <c r="AW1292" s="8"/>
      <c r="AX1292" s="8"/>
      <c r="AY1292" s="8"/>
      <c r="AZ1292" s="8"/>
      <c r="BA1292" s="8"/>
      <c r="BB1292" s="8"/>
      <c r="BC1292" s="8"/>
      <c r="CW1292" s="8">
        <v>0.43971994535519127</v>
      </c>
      <c r="CX1292" s="36">
        <v>69.8</v>
      </c>
      <c r="CY1292" s="36">
        <v>67.780358215674539</v>
      </c>
      <c r="CZ1292" s="36">
        <v>67.003084955170465</v>
      </c>
      <c r="DA1292" s="36">
        <v>40.103285161588857</v>
      </c>
      <c r="DB1292" s="36">
        <f ca="1"/>
        <v>75.409548657813716</v>
      </c>
      <c r="DC1292" s="36">
        <f ca="1"/>
        <v>68.408111878139152</v>
      </c>
      <c r="DD1292" s="36">
        <v>65.460011912400319</v>
      </c>
      <c r="DE1292" s="36">
        <f ca="1"/>
        <v>72.544302490235467</v>
      </c>
      <c r="DF1292" s="36">
        <v>68.714338564054358</v>
      </c>
    </row>
    <row r="1293" spans="1:110" x14ac:dyDescent="0.25">
      <c r="A1293" s="45">
        <v>81.5</v>
      </c>
      <c r="B1293" s="47" t="b">
        <v>1</v>
      </c>
      <c r="U1293" s="36"/>
      <c r="V1293" s="36"/>
      <c r="W1293" s="9"/>
      <c r="X1293" s="8"/>
      <c r="Y1293" s="8"/>
      <c r="Z1293" s="8"/>
      <c r="AA1293" s="8"/>
      <c r="AB1293" s="8"/>
      <c r="AC1293" s="8"/>
      <c r="AD1293" s="8"/>
      <c r="AE1293" s="8"/>
      <c r="AG1293" s="36"/>
      <c r="AH1293" s="36"/>
      <c r="AI1293" s="9"/>
      <c r="AJ1293" s="8"/>
      <c r="AK1293" s="8"/>
      <c r="AL1293" s="8"/>
      <c r="AM1293" s="8"/>
      <c r="AN1293" s="8"/>
      <c r="AO1293" s="8"/>
      <c r="AP1293" s="8"/>
      <c r="AQ1293" s="8"/>
      <c r="AS1293" s="36"/>
      <c r="AT1293" s="36"/>
      <c r="AU1293" s="9"/>
      <c r="AV1293" s="8"/>
      <c r="AW1293" s="8"/>
      <c r="AX1293" s="8"/>
      <c r="AY1293" s="8"/>
      <c r="AZ1293" s="8"/>
      <c r="BA1293" s="8"/>
      <c r="BB1293" s="8"/>
      <c r="BC1293" s="8"/>
      <c r="CW1293" s="8">
        <v>0.44006147540983609</v>
      </c>
      <c r="CX1293" s="36">
        <v>69.8</v>
      </c>
      <c r="CY1293" s="36">
        <v>67.78860528338285</v>
      </c>
      <c r="CZ1293" s="36">
        <v>67.011618037655936</v>
      </c>
      <c r="DA1293" s="36">
        <v>40.145495487100348</v>
      </c>
      <c r="DB1293" s="36">
        <f ca="1"/>
        <v>75.418494394085741</v>
      </c>
      <c r="DC1293" s="36">
        <f ca="1"/>
        <v>68.415619167467113</v>
      </c>
      <c r="DD1293" s="36">
        <v>65.47135445288302</v>
      </c>
      <c r="DE1293" s="36">
        <f ca="1"/>
        <v>72.550696874848242</v>
      </c>
      <c r="DF1293" s="36">
        <v>68.723844375229405</v>
      </c>
    </row>
    <row r="1294" spans="1:110" x14ac:dyDescent="0.25">
      <c r="A1294" s="45">
        <v>81.3</v>
      </c>
      <c r="B1294" s="47" t="b">
        <v>1</v>
      </c>
      <c r="U1294" s="36"/>
      <c r="V1294" s="36"/>
      <c r="W1294" s="9"/>
      <c r="X1294" s="8"/>
      <c r="Y1294" s="8"/>
      <c r="Z1294" s="8"/>
      <c r="AA1294" s="8"/>
      <c r="AB1294" s="8"/>
      <c r="AC1294" s="8"/>
      <c r="AD1294" s="8"/>
      <c r="AE1294" s="8"/>
      <c r="AG1294" s="36"/>
      <c r="AH1294" s="36"/>
      <c r="AI1294" s="9"/>
      <c r="AJ1294" s="8"/>
      <c r="AK1294" s="8"/>
      <c r="AL1294" s="8"/>
      <c r="AM1294" s="8"/>
      <c r="AN1294" s="8"/>
      <c r="AO1294" s="8"/>
      <c r="AP1294" s="8"/>
      <c r="AQ1294" s="8"/>
      <c r="AS1294" s="36"/>
      <c r="AT1294" s="36"/>
      <c r="AU1294" s="9"/>
      <c r="AV1294" s="8"/>
      <c r="AW1294" s="8"/>
      <c r="AX1294" s="8"/>
      <c r="AY1294" s="8"/>
      <c r="AZ1294" s="8"/>
      <c r="BA1294" s="8"/>
      <c r="BB1294" s="8"/>
      <c r="BC1294" s="8"/>
      <c r="CW1294" s="8">
        <v>0.44040300546448086</v>
      </c>
      <c r="CX1294" s="36">
        <v>69.900000000000006</v>
      </c>
      <c r="CY1294" s="36">
        <v>67.7968512742071</v>
      </c>
      <c r="CZ1294" s="36">
        <v>67.020151092415844</v>
      </c>
      <c r="DA1294" s="36">
        <v>40.187731566320245</v>
      </c>
      <c r="DB1294" s="36">
        <f ca="1"/>
        <v>75.427437239412185</v>
      </c>
      <c r="DC1294" s="36">
        <f ca="1"/>
        <v>68.423126026761253</v>
      </c>
      <c r="DD1294" s="36">
        <v>65.482692592767549</v>
      </c>
      <c r="DE1294" s="36">
        <f ca="1"/>
        <v>72.557089525957579</v>
      </c>
      <c r="DF1294" s="36">
        <v>68.733347845939107</v>
      </c>
    </row>
    <row r="1295" spans="1:110" x14ac:dyDescent="0.25">
      <c r="A1295" s="45">
        <v>81.2</v>
      </c>
      <c r="B1295" s="47" t="b">
        <v>1</v>
      </c>
      <c r="U1295" s="36"/>
      <c r="V1295" s="36"/>
      <c r="W1295" s="9"/>
      <c r="X1295" s="8"/>
      <c r="Y1295" s="8"/>
      <c r="Z1295" s="8"/>
      <c r="AA1295" s="8"/>
      <c r="AB1295" s="8"/>
      <c r="AC1295" s="8"/>
      <c r="AD1295" s="8"/>
      <c r="AE1295" s="8"/>
      <c r="AG1295" s="36"/>
      <c r="AH1295" s="36"/>
      <c r="AI1295" s="9"/>
      <c r="AJ1295" s="8"/>
      <c r="AK1295" s="8"/>
      <c r="AL1295" s="8"/>
      <c r="AM1295" s="8"/>
      <c r="AN1295" s="8"/>
      <c r="AO1295" s="8"/>
      <c r="AP1295" s="8"/>
      <c r="AQ1295" s="8"/>
      <c r="AS1295" s="36"/>
      <c r="AT1295" s="36"/>
      <c r="AU1295" s="9"/>
      <c r="AV1295" s="8"/>
      <c r="AW1295" s="8"/>
      <c r="AX1295" s="8"/>
      <c r="AY1295" s="8"/>
      <c r="AZ1295" s="8"/>
      <c r="BA1295" s="8"/>
      <c r="BB1295" s="8"/>
      <c r="BC1295" s="8"/>
      <c r="CW1295" s="8">
        <v>0.44074453551912568</v>
      </c>
      <c r="CX1295" s="36">
        <v>69.900000000000006</v>
      </c>
      <c r="CY1295" s="36">
        <v>67.80509619460851</v>
      </c>
      <c r="CZ1295" s="36">
        <v>67.028684125850361</v>
      </c>
      <c r="DA1295" s="36">
        <v>40.229993430693924</v>
      </c>
      <c r="DB1295" s="36">
        <f ca="1"/>
        <v>75.436377201736761</v>
      </c>
      <c r="DC1295" s="36">
        <f ca="1"/>
        <v>68.430632461703922</v>
      </c>
      <c r="DD1295" s="36">
        <v>65.494026337171903</v>
      </c>
      <c r="DE1295" s="36">
        <f ca="1"/>
        <v>72.5634804483105</v>
      </c>
      <c r="DF1295" s="36">
        <v>68.74284898212494</v>
      </c>
    </row>
    <row r="1296" spans="1:110" x14ac:dyDescent="0.25">
      <c r="A1296" s="45">
        <v>88</v>
      </c>
      <c r="B1296" s="47" t="b">
        <v>1</v>
      </c>
      <c r="U1296" s="36"/>
      <c r="V1296" s="36"/>
      <c r="W1296" s="9"/>
      <c r="X1296" s="8"/>
      <c r="Y1296" s="8"/>
      <c r="Z1296" s="8"/>
      <c r="AA1296" s="8"/>
      <c r="AB1296" s="8"/>
      <c r="AC1296" s="8"/>
      <c r="AD1296" s="8"/>
      <c r="AE1296" s="8"/>
      <c r="AG1296" s="36"/>
      <c r="AH1296" s="36"/>
      <c r="AI1296" s="9"/>
      <c r="AJ1296" s="8"/>
      <c r="AK1296" s="8"/>
      <c r="AL1296" s="8"/>
      <c r="AM1296" s="8"/>
      <c r="AN1296" s="8"/>
      <c r="AO1296" s="8"/>
      <c r="AP1296" s="8"/>
      <c r="AQ1296" s="8"/>
      <c r="AS1296" s="36"/>
      <c r="AT1296" s="36"/>
      <c r="AU1296" s="9"/>
      <c r="AV1296" s="8"/>
      <c r="AW1296" s="8"/>
      <c r="AX1296" s="8"/>
      <c r="AY1296" s="8"/>
      <c r="AZ1296" s="8"/>
      <c r="BA1296" s="8"/>
      <c r="BB1296" s="8"/>
      <c r="BC1296" s="8"/>
      <c r="CW1296" s="8">
        <v>0.4410860655737705</v>
      </c>
      <c r="CX1296" s="36">
        <v>69.900000000000006</v>
      </c>
      <c r="CY1296" s="36">
        <v>67.81334005104253</v>
      </c>
      <c r="CZ1296" s="36">
        <v>67.037217144356887</v>
      </c>
      <c r="DA1296" s="36">
        <v>40.272281111724268</v>
      </c>
      <c r="DB1296" s="36">
        <f ca="1"/>
        <v>75.44531428899154</v>
      </c>
      <c r="DC1296" s="36">
        <f ca="1"/>
        <v>68.438138477974064</v>
      </c>
      <c r="DD1296" s="36">
        <v>65.505355691204102</v>
      </c>
      <c r="DE1296" s="36">
        <f ca="1"/>
        <v>72.569869646647419</v>
      </c>
      <c r="DF1296" s="36">
        <v>68.752347789720375</v>
      </c>
    </row>
    <row r="1297" spans="1:110" x14ac:dyDescent="0.25">
      <c r="A1297" s="45">
        <v>89</v>
      </c>
      <c r="B1297" s="47" t="b">
        <v>1</v>
      </c>
      <c r="U1297" s="36"/>
      <c r="V1297" s="36"/>
      <c r="W1297" s="9"/>
      <c r="X1297" s="8"/>
      <c r="Y1297" s="8"/>
      <c r="Z1297" s="8"/>
      <c r="AA1297" s="8"/>
      <c r="AB1297" s="8"/>
      <c r="AC1297" s="8"/>
      <c r="AD1297" s="8"/>
      <c r="AE1297" s="8"/>
      <c r="AG1297" s="36"/>
      <c r="AH1297" s="36"/>
      <c r="AI1297" s="9"/>
      <c r="AJ1297" s="8"/>
      <c r="AK1297" s="8"/>
      <c r="AL1297" s="8"/>
      <c r="AM1297" s="8"/>
      <c r="AN1297" s="8"/>
      <c r="AO1297" s="8"/>
      <c r="AP1297" s="8"/>
      <c r="AQ1297" s="8"/>
      <c r="AS1297" s="36"/>
      <c r="AT1297" s="36"/>
      <c r="AU1297" s="9"/>
      <c r="AV1297" s="8"/>
      <c r="AW1297" s="8"/>
      <c r="AX1297" s="8"/>
      <c r="AY1297" s="8"/>
      <c r="AZ1297" s="8"/>
      <c r="BA1297" s="8"/>
      <c r="BB1297" s="8"/>
      <c r="BC1297" s="8"/>
      <c r="CW1297" s="8">
        <v>0.44142759562841533</v>
      </c>
      <c r="CX1297" s="36">
        <v>69.900000000000006</v>
      </c>
      <c r="CY1297" s="36">
        <v>67.821582849958972</v>
      </c>
      <c r="CZ1297" s="36">
        <v>67.045750154330577</v>
      </c>
      <c r="DA1297" s="36">
        <v>40.314594640972025</v>
      </c>
      <c r="DB1297" s="36">
        <f ca="1"/>
        <v>75.454248509097027</v>
      </c>
      <c r="DC1297" s="36">
        <f ca="1"/>
        <v>68.445644081247139</v>
      </c>
      <c r="DD1297" s="36">
        <v>65.516680659962333</v>
      </c>
      <c r="DE1297" s="36">
        <f ca="1"/>
        <v>72.576257125702227</v>
      </c>
      <c r="DF1297" s="36">
        <v>68.761844274650798</v>
      </c>
    </row>
    <row r="1298" spans="1:110" x14ac:dyDescent="0.25">
      <c r="A1298" s="45">
        <v>79.900000000000006</v>
      </c>
      <c r="B1298" s="47" t="b">
        <v>1</v>
      </c>
      <c r="U1298" s="36"/>
      <c r="V1298" s="36"/>
      <c r="W1298" s="9"/>
      <c r="X1298" s="8"/>
      <c r="Y1298" s="8"/>
      <c r="Z1298" s="8"/>
      <c r="AA1298" s="8"/>
      <c r="AB1298" s="8"/>
      <c r="AC1298" s="8"/>
      <c r="AD1298" s="8"/>
      <c r="AE1298" s="8"/>
      <c r="AG1298" s="36"/>
      <c r="AH1298" s="36"/>
      <c r="AI1298" s="9"/>
      <c r="AJ1298" s="8"/>
      <c r="AK1298" s="8"/>
      <c r="AL1298" s="8"/>
      <c r="AM1298" s="8"/>
      <c r="AN1298" s="8"/>
      <c r="AO1298" s="8"/>
      <c r="AP1298" s="8"/>
      <c r="AQ1298" s="8"/>
      <c r="AS1298" s="36"/>
      <c r="AT1298" s="36"/>
      <c r="AU1298" s="9"/>
      <c r="AV1298" s="8"/>
      <c r="AW1298" s="8"/>
      <c r="AX1298" s="8"/>
      <c r="AY1298" s="8"/>
      <c r="AZ1298" s="8"/>
      <c r="BA1298" s="8"/>
      <c r="BB1298" s="8"/>
      <c r="BC1298" s="8"/>
      <c r="CW1298" s="8">
        <v>0.44176912568306009</v>
      </c>
      <c r="CX1298" s="36">
        <v>69.900000000000006</v>
      </c>
      <c r="CY1298" s="36">
        <v>67.829824597801974</v>
      </c>
      <c r="CZ1298" s="36">
        <v>67.054283162163827</v>
      </c>
      <c r="DA1298" s="36">
        <v>40.356934050055784</v>
      </c>
      <c r="DB1298" s="36">
        <f ca="1"/>
        <v>75.463179869962261</v>
      </c>
      <c r="DC1298" s="36">
        <f ca="1"/>
        <v>68.45314927719518</v>
      </c>
      <c r="DD1298" s="36">
        <v>65.528001248534892</v>
      </c>
      <c r="DE1298" s="36">
        <f ca="1"/>
        <v>72.582642890202251</v>
      </c>
      <c r="DF1298" s="36">
        <v>68.771338442833681</v>
      </c>
    </row>
    <row r="1299" spans="1:110" x14ac:dyDescent="0.25">
      <c r="A1299" s="45">
        <v>80</v>
      </c>
      <c r="B1299" s="47" t="b">
        <v>1</v>
      </c>
      <c r="U1299" s="36"/>
      <c r="V1299" s="36"/>
      <c r="W1299" s="9"/>
      <c r="X1299" s="8"/>
      <c r="Y1299" s="8"/>
      <c r="Z1299" s="8"/>
      <c r="AA1299" s="8"/>
      <c r="AB1299" s="8"/>
      <c r="AC1299" s="8"/>
      <c r="AD1299" s="8"/>
      <c r="AE1299" s="8"/>
      <c r="AG1299" s="36"/>
      <c r="AH1299" s="36"/>
      <c r="AI1299" s="9"/>
      <c r="AJ1299" s="8"/>
      <c r="AK1299" s="8"/>
      <c r="AL1299" s="8"/>
      <c r="AM1299" s="8"/>
      <c r="AN1299" s="8"/>
      <c r="AO1299" s="8"/>
      <c r="AP1299" s="8"/>
      <c r="AQ1299" s="8"/>
      <c r="AS1299" s="36"/>
      <c r="AT1299" s="36"/>
      <c r="AU1299" s="9"/>
      <c r="AV1299" s="8"/>
      <c r="AW1299" s="8"/>
      <c r="AX1299" s="8"/>
      <c r="AY1299" s="8"/>
      <c r="AZ1299" s="8"/>
      <c r="BA1299" s="8"/>
      <c r="BB1299" s="8"/>
      <c r="BC1299" s="8"/>
      <c r="CW1299" s="8">
        <v>0.44211065573770492</v>
      </c>
      <c r="CX1299" s="36">
        <v>69.900000000000006</v>
      </c>
      <c r="CY1299" s="36">
        <v>67.838065301010047</v>
      </c>
      <c r="CZ1299" s="36">
        <v>67.062816174246748</v>
      </c>
      <c r="DA1299" s="36">
        <v>40.399299370652244</v>
      </c>
      <c r="DB1299" s="36">
        <f ca="1"/>
        <v>75.472108379484752</v>
      </c>
      <c r="DC1299" s="36">
        <f ca="1"/>
        <v>68.4606540714869</v>
      </c>
      <c r="DD1299" s="36">
        <v>65.53931746200027</v>
      </c>
      <c r="DE1299" s="36">
        <f ca="1"/>
        <v>72.589026944868294</v>
      </c>
      <c r="DF1299" s="36">
        <v>68.780830300178508</v>
      </c>
    </row>
    <row r="1300" spans="1:110" x14ac:dyDescent="0.25">
      <c r="A1300" s="45">
        <v>79.8</v>
      </c>
      <c r="B1300" s="47" t="b">
        <v>1</v>
      </c>
      <c r="U1300" s="36"/>
      <c r="V1300" s="36"/>
      <c r="W1300" s="9"/>
      <c r="X1300" s="8"/>
      <c r="Y1300" s="8"/>
      <c r="Z1300" s="8"/>
      <c r="AA1300" s="8"/>
      <c r="AB1300" s="8"/>
      <c r="AC1300" s="8"/>
      <c r="AD1300" s="8"/>
      <c r="AE1300" s="8"/>
      <c r="AG1300" s="36"/>
      <c r="AH1300" s="36"/>
      <c r="AI1300" s="9"/>
      <c r="AJ1300" s="8"/>
      <c r="AK1300" s="8"/>
      <c r="AL1300" s="8"/>
      <c r="AM1300" s="8"/>
      <c r="AN1300" s="8"/>
      <c r="AO1300" s="8"/>
      <c r="AP1300" s="8"/>
      <c r="AQ1300" s="8"/>
      <c r="AS1300" s="36"/>
      <c r="AT1300" s="36"/>
      <c r="AU1300" s="9"/>
      <c r="AV1300" s="8"/>
      <c r="AW1300" s="8"/>
      <c r="AX1300" s="8"/>
      <c r="AY1300" s="8"/>
      <c r="AZ1300" s="8"/>
      <c r="BA1300" s="8"/>
      <c r="BB1300" s="8"/>
      <c r="BC1300" s="8"/>
      <c r="CW1300" s="8">
        <v>0.44245218579234974</v>
      </c>
      <c r="CX1300" s="36">
        <v>69.900000000000006</v>
      </c>
      <c r="CY1300" s="36">
        <v>67.846304966016163</v>
      </c>
      <c r="CZ1300" s="36">
        <v>67.071349196966978</v>
      </c>
      <c r="DA1300" s="36">
        <v>40.441690634496254</v>
      </c>
      <c r="DB1300" s="36">
        <f ca="1"/>
        <v>75.481034045550658</v>
      </c>
      <c r="DC1300" s="36">
        <f ca="1"/>
        <v>68.468158469787596</v>
      </c>
      <c r="DD1300" s="36">
        <v>65.550629305427151</v>
      </c>
      <c r="DE1300" s="36">
        <f ca="1"/>
        <v>72.595409294414708</v>
      </c>
      <c r="DF1300" s="36">
        <v>68.79031985258689</v>
      </c>
    </row>
    <row r="1301" spans="1:110" x14ac:dyDescent="0.25">
      <c r="A1301" s="45">
        <v>79.400000000000006</v>
      </c>
      <c r="B1301" s="47" t="b">
        <v>1</v>
      </c>
      <c r="U1301" s="36"/>
      <c r="V1301" s="36"/>
      <c r="W1301" s="9"/>
      <c r="X1301" s="8"/>
      <c r="Y1301" s="8"/>
      <c r="Z1301" s="8"/>
      <c r="AA1301" s="8"/>
      <c r="AB1301" s="8"/>
      <c r="AC1301" s="8"/>
      <c r="AD1301" s="8"/>
      <c r="AE1301" s="8"/>
      <c r="AG1301" s="36"/>
      <c r="AH1301" s="36"/>
      <c r="AI1301" s="9"/>
      <c r="AJ1301" s="8"/>
      <c r="AK1301" s="8"/>
      <c r="AL1301" s="8"/>
      <c r="AM1301" s="8"/>
      <c r="AN1301" s="8"/>
      <c r="AO1301" s="8"/>
      <c r="AP1301" s="8"/>
      <c r="AQ1301" s="8"/>
      <c r="AS1301" s="36"/>
      <c r="AT1301" s="36"/>
      <c r="AU1301" s="9"/>
      <c r="AV1301" s="8"/>
      <c r="AW1301" s="8"/>
      <c r="AX1301" s="8"/>
      <c r="AY1301" s="8"/>
      <c r="AZ1301" s="8"/>
      <c r="BA1301" s="8"/>
      <c r="BB1301" s="8"/>
      <c r="BC1301" s="8"/>
      <c r="CW1301" s="8">
        <v>0.44279371584699456</v>
      </c>
      <c r="CX1301" s="36">
        <v>69.900000000000006</v>
      </c>
      <c r="CY1301" s="36">
        <v>67.854543599247734</v>
      </c>
      <c r="CZ1301" s="36">
        <v>67.079882236709807</v>
      </c>
      <c r="DA1301" s="36">
        <v>40.484107873380992</v>
      </c>
      <c r="DB1301" s="36">
        <f ca="1"/>
        <v>75.489956876034739</v>
      </c>
      <c r="DC1301" s="36">
        <f ca="1"/>
        <v>68.4756624777593</v>
      </c>
      <c r="DD1301" s="36">
        <v>65.561936783874387</v>
      </c>
      <c r="DE1301" s="36">
        <f ca="1"/>
        <v>72.601789943549349</v>
      </c>
      <c r="DF1301" s="36">
        <v>68.79980710595251</v>
      </c>
    </row>
    <row r="1302" spans="1:110" x14ac:dyDescent="0.25">
      <c r="A1302" s="45">
        <v>76.2</v>
      </c>
      <c r="B1302" s="47" t="b">
        <v>1</v>
      </c>
      <c r="U1302" s="36"/>
      <c r="V1302" s="36"/>
      <c r="W1302" s="9"/>
      <c r="X1302" s="8"/>
      <c r="Y1302" s="8"/>
      <c r="Z1302" s="8"/>
      <c r="AA1302" s="8"/>
      <c r="AB1302" s="8"/>
      <c r="AC1302" s="8"/>
      <c r="AD1302" s="8"/>
      <c r="AE1302" s="8"/>
      <c r="AG1302" s="36"/>
      <c r="AH1302" s="36"/>
      <c r="AI1302" s="9"/>
      <c r="AJ1302" s="8"/>
      <c r="AK1302" s="8"/>
      <c r="AL1302" s="8"/>
      <c r="AM1302" s="8"/>
      <c r="AN1302" s="8"/>
      <c r="AO1302" s="8"/>
      <c r="AP1302" s="8"/>
      <c r="AQ1302" s="8"/>
      <c r="AS1302" s="36"/>
      <c r="AT1302" s="36"/>
      <c r="AU1302" s="9"/>
      <c r="AV1302" s="8"/>
      <c r="AW1302" s="8"/>
      <c r="AX1302" s="8"/>
      <c r="AY1302" s="8"/>
      <c r="AZ1302" s="8"/>
      <c r="BA1302" s="8"/>
      <c r="BB1302" s="8"/>
      <c r="BC1302" s="8"/>
      <c r="CW1302" s="8">
        <v>0.44313524590163933</v>
      </c>
      <c r="CX1302" s="36">
        <v>69.900000000000006</v>
      </c>
      <c r="CY1302" s="36">
        <v>67.862781207126645</v>
      </c>
      <c r="CZ1302" s="36">
        <v>67.088415299858127</v>
      </c>
      <c r="DA1302" s="36">
        <v>40.526551119158157</v>
      </c>
      <c r="DB1302" s="36">
        <f ca="1"/>
        <v>75.498876878800459</v>
      </c>
      <c r="DC1302" s="36">
        <f ca="1"/>
        <v>68.483166101060746</v>
      </c>
      <c r="DD1302" s="36">
        <v>65.573239902391151</v>
      </c>
      <c r="DE1302" s="36">
        <f ca="1"/>
        <v>72.60816889697368</v>
      </c>
      <c r="DF1302" s="36">
        <v>68.80929206616122</v>
      </c>
    </row>
    <row r="1303" spans="1:110" x14ac:dyDescent="0.25">
      <c r="A1303" s="45">
        <v>75.8</v>
      </c>
      <c r="B1303" s="47" t="b">
        <v>1</v>
      </c>
      <c r="U1303" s="36"/>
      <c r="V1303" s="36"/>
      <c r="W1303" s="9"/>
      <c r="X1303" s="8"/>
      <c r="Y1303" s="8"/>
      <c r="Z1303" s="8"/>
      <c r="AA1303" s="8"/>
      <c r="AB1303" s="8"/>
      <c r="AC1303" s="8"/>
      <c r="AD1303" s="8"/>
      <c r="AE1303" s="8"/>
      <c r="AG1303" s="36"/>
      <c r="AH1303" s="36"/>
      <c r="AI1303" s="9"/>
      <c r="AJ1303" s="8"/>
      <c r="AK1303" s="8"/>
      <c r="AL1303" s="8"/>
      <c r="AM1303" s="8"/>
      <c r="AN1303" s="8"/>
      <c r="AO1303" s="8"/>
      <c r="AP1303" s="8"/>
      <c r="AQ1303" s="8"/>
      <c r="AS1303" s="36"/>
      <c r="AT1303" s="36"/>
      <c r="AU1303" s="9"/>
      <c r="AV1303" s="8"/>
      <c r="AW1303" s="8"/>
      <c r="AX1303" s="8"/>
      <c r="AY1303" s="8"/>
      <c r="AZ1303" s="8"/>
      <c r="BA1303" s="8"/>
      <c r="BB1303" s="8"/>
      <c r="BC1303" s="8"/>
      <c r="CW1303" s="8">
        <v>0.44347677595628415</v>
      </c>
      <c r="CX1303" s="36">
        <v>69.900000000000006</v>
      </c>
      <c r="CY1303" s="36">
        <v>67.871017796069367</v>
      </c>
      <c r="CZ1303" s="36">
        <v>67.096948392792527</v>
      </c>
      <c r="DA1303" s="36">
        <v>40.569020403738037</v>
      </c>
      <c r="DB1303" s="36">
        <f ca="1"/>
        <v>75.507794061699997</v>
      </c>
      <c r="DC1303" s="36">
        <f ca="1"/>
        <v>68.490669345347399</v>
      </c>
      <c r="DD1303" s="36">
        <v>65.58453866601684</v>
      </c>
      <c r="DE1303" s="36">
        <f ca="1"/>
        <v>72.614546159382755</v>
      </c>
      <c r="DF1303" s="36">
        <v>68.818774739091069</v>
      </c>
    </row>
    <row r="1304" spans="1:110" x14ac:dyDescent="0.25">
      <c r="A1304" s="45">
        <v>75.599999999999994</v>
      </c>
      <c r="B1304" s="47" t="b">
        <v>1</v>
      </c>
      <c r="U1304" s="36"/>
      <c r="V1304" s="36"/>
      <c r="W1304" s="9"/>
      <c r="X1304" s="8"/>
      <c r="Y1304" s="8"/>
      <c r="Z1304" s="8"/>
      <c r="AA1304" s="8"/>
      <c r="AB1304" s="8"/>
      <c r="AC1304" s="8"/>
      <c r="AD1304" s="8"/>
      <c r="AE1304" s="8"/>
      <c r="AG1304" s="36"/>
      <c r="AH1304" s="36"/>
      <c r="AI1304" s="9"/>
      <c r="AJ1304" s="8"/>
      <c r="AK1304" s="8"/>
      <c r="AL1304" s="8"/>
      <c r="AM1304" s="8"/>
      <c r="AN1304" s="8"/>
      <c r="AO1304" s="8"/>
      <c r="AP1304" s="8"/>
      <c r="AQ1304" s="8"/>
      <c r="AS1304" s="36"/>
      <c r="AT1304" s="36"/>
      <c r="AU1304" s="9"/>
      <c r="AV1304" s="8"/>
      <c r="AW1304" s="8"/>
      <c r="AX1304" s="8"/>
      <c r="AY1304" s="8"/>
      <c r="AZ1304" s="8"/>
      <c r="BA1304" s="8"/>
      <c r="BB1304" s="8"/>
      <c r="BC1304" s="8"/>
      <c r="CW1304" s="8">
        <v>0.44381830601092898</v>
      </c>
      <c r="CX1304" s="36">
        <v>69.900000000000006</v>
      </c>
      <c r="CY1304" s="36">
        <v>67.879253372486914</v>
      </c>
      <c r="CZ1304" s="36">
        <v>67.105481521891406</v>
      </c>
      <c r="DA1304" s="36">
        <v>40.611515759089727</v>
      </c>
      <c r="DB1304" s="36">
        <f ca="1"/>
        <v>75.516708432574347</v>
      </c>
      <c r="DC1304" s="36">
        <f ca="1"/>
        <v>68.498172216271527</v>
      </c>
      <c r="DD1304" s="36">
        <v>65.595833079781187</v>
      </c>
      <c r="DE1304" s="36">
        <f ca="1"/>
        <v>72.620921735465231</v>
      </c>
      <c r="DF1304" s="36">
        <v>68.828255130612305</v>
      </c>
    </row>
    <row r="1305" spans="1:110" x14ac:dyDescent="0.25">
      <c r="A1305" s="45">
        <v>75.3</v>
      </c>
      <c r="B1305" s="47" t="b">
        <v>1</v>
      </c>
      <c r="U1305" s="36"/>
      <c r="V1305" s="36"/>
      <c r="W1305" s="9"/>
      <c r="X1305" s="8"/>
      <c r="Y1305" s="8"/>
      <c r="Z1305" s="8"/>
      <c r="AA1305" s="8"/>
      <c r="AB1305" s="8"/>
      <c r="AC1305" s="8"/>
      <c r="AD1305" s="8"/>
      <c r="AE1305" s="8"/>
      <c r="AG1305" s="36"/>
      <c r="AH1305" s="36"/>
      <c r="AI1305" s="9"/>
      <c r="AJ1305" s="8"/>
      <c r="AK1305" s="8"/>
      <c r="AL1305" s="8"/>
      <c r="AM1305" s="8"/>
      <c r="AN1305" s="8"/>
      <c r="AO1305" s="8"/>
      <c r="AP1305" s="8"/>
      <c r="AQ1305" s="8"/>
      <c r="AS1305" s="36"/>
      <c r="AT1305" s="36"/>
      <c r="AU1305" s="9"/>
      <c r="AV1305" s="8"/>
      <c r="AW1305" s="8"/>
      <c r="AX1305" s="8"/>
      <c r="AY1305" s="8"/>
      <c r="AZ1305" s="8"/>
      <c r="BA1305" s="8"/>
      <c r="BB1305" s="8"/>
      <c r="BC1305" s="8"/>
      <c r="CW1305" s="8">
        <v>0.44415983606557374</v>
      </c>
      <c r="CX1305" s="36">
        <v>70</v>
      </c>
      <c r="CY1305" s="36">
        <v>67.887487942784887</v>
      </c>
      <c r="CZ1305" s="36">
        <v>67.114014693530734</v>
      </c>
      <c r="DA1305" s="36">
        <v>40.654037217241168</v>
      </c>
      <c r="DB1305" s="36">
        <f ca="1"/>
        <v>75.525619999253294</v>
      </c>
      <c r="DC1305" s="36">
        <f ca="1"/>
        <v>68.505674719482201</v>
      </c>
      <c r="DD1305" s="36">
        <v>65.60712314870419</v>
      </c>
      <c r="DE1305" s="36">
        <f ca="1"/>
        <v>72.627295629903429</v>
      </c>
      <c r="DF1305" s="36">
        <v>68.837733246587419</v>
      </c>
    </row>
    <row r="1306" spans="1:110" x14ac:dyDescent="0.25">
      <c r="A1306" s="45">
        <v>75.2</v>
      </c>
      <c r="B1306" s="47" t="b">
        <v>1</v>
      </c>
      <c r="U1306" s="36"/>
      <c r="V1306" s="36"/>
      <c r="W1306" s="9"/>
      <c r="X1306" s="8"/>
      <c r="Y1306" s="8"/>
      <c r="Z1306" s="8"/>
      <c r="AA1306" s="8"/>
      <c r="AB1306" s="8"/>
      <c r="AC1306" s="8"/>
      <c r="AD1306" s="8"/>
      <c r="AE1306" s="8"/>
      <c r="AG1306" s="36"/>
      <c r="AH1306" s="36"/>
      <c r="AI1306" s="9"/>
      <c r="AJ1306" s="8"/>
      <c r="AK1306" s="8"/>
      <c r="AL1306" s="8"/>
      <c r="AM1306" s="8"/>
      <c r="AN1306" s="8"/>
      <c r="AO1306" s="8"/>
      <c r="AP1306" s="8"/>
      <c r="AQ1306" s="8"/>
      <c r="AS1306" s="36"/>
      <c r="AT1306" s="36"/>
      <c r="AU1306" s="9"/>
      <c r="AV1306" s="8"/>
      <c r="AW1306" s="8"/>
      <c r="AX1306" s="8"/>
      <c r="AY1306" s="8"/>
      <c r="AZ1306" s="8"/>
      <c r="BA1306" s="8"/>
      <c r="BB1306" s="8"/>
      <c r="BC1306" s="8"/>
      <c r="CW1306" s="8">
        <v>0.44450136612021857</v>
      </c>
      <c r="CX1306" s="36">
        <v>70</v>
      </c>
      <c r="CY1306" s="36">
        <v>67.895721513363583</v>
      </c>
      <c r="CZ1306" s="36">
        <v>67.122547914084493</v>
      </c>
      <c r="DA1306" s="36">
        <v>40.696584810279433</v>
      </c>
      <c r="DB1306" s="36">
        <f ca="1"/>
        <v>75.534528769555536</v>
      </c>
      <c r="DC1306" s="36">
        <f ca="1"/>
        <v>68.513176860625322</v>
      </c>
      <c r="DD1306" s="36">
        <v>65.61840887779627</v>
      </c>
      <c r="DE1306" s="36">
        <f ca="1"/>
        <v>72.633667847373388</v>
      </c>
      <c r="DF1306" s="36">
        <v>68.847209092871196</v>
      </c>
    </row>
    <row r="1307" spans="1:110" x14ac:dyDescent="0.25">
      <c r="A1307" s="45">
        <v>75</v>
      </c>
      <c r="B1307" s="47" t="b">
        <v>1</v>
      </c>
      <c r="U1307" s="36"/>
      <c r="V1307" s="36"/>
      <c r="W1307" s="9"/>
      <c r="X1307" s="8"/>
      <c r="Y1307" s="8"/>
      <c r="Z1307" s="8"/>
      <c r="AA1307" s="8"/>
      <c r="AB1307" s="8"/>
      <c r="AC1307" s="8"/>
      <c r="AD1307" s="8"/>
      <c r="AE1307" s="8"/>
      <c r="AG1307" s="36"/>
      <c r="AH1307" s="36"/>
      <c r="AI1307" s="9"/>
      <c r="AJ1307" s="8"/>
      <c r="AK1307" s="8"/>
      <c r="AL1307" s="8"/>
      <c r="AM1307" s="8"/>
      <c r="AN1307" s="8"/>
      <c r="AO1307" s="8"/>
      <c r="AP1307" s="8"/>
      <c r="AQ1307" s="8"/>
      <c r="AS1307" s="36"/>
      <c r="AT1307" s="36"/>
      <c r="AU1307" s="9"/>
      <c r="AV1307" s="8"/>
      <c r="AW1307" s="8"/>
      <c r="AX1307" s="8"/>
      <c r="AY1307" s="8"/>
      <c r="AZ1307" s="8"/>
      <c r="BA1307" s="8"/>
      <c r="BB1307" s="8"/>
      <c r="BC1307" s="8"/>
      <c r="CW1307" s="8">
        <v>0.44484289617486339</v>
      </c>
      <c r="CX1307" s="36">
        <v>70</v>
      </c>
      <c r="CY1307" s="36">
        <v>67.903954090617916</v>
      </c>
      <c r="CZ1307" s="36">
        <v>67.131081189924288</v>
      </c>
      <c r="DA1307" s="36">
        <v>40.73915857035071</v>
      </c>
      <c r="DB1307" s="36">
        <f ca="1"/>
        <v>75.543434751288657</v>
      </c>
      <c r="DC1307" s="36">
        <f ca="1"/>
        <v>68.520678645343637</v>
      </c>
      <c r="DD1307" s="36">
        <v>65.62969027205817</v>
      </c>
      <c r="DE1307" s="36">
        <f ca="1"/>
        <v>72.640038392544781</v>
      </c>
      <c r="DF1307" s="36">
        <v>68.856682675310722</v>
      </c>
    </row>
    <row r="1308" spans="1:110" x14ac:dyDescent="0.25">
      <c r="A1308" s="45">
        <v>74.7</v>
      </c>
      <c r="B1308" s="47" t="b">
        <v>1</v>
      </c>
      <c r="U1308" s="36"/>
      <c r="V1308" s="36"/>
      <c r="W1308" s="9"/>
      <c r="X1308" s="8"/>
      <c r="Y1308" s="8"/>
      <c r="Z1308" s="8"/>
      <c r="AA1308" s="8"/>
      <c r="AB1308" s="8"/>
      <c r="AC1308" s="8"/>
      <c r="AD1308" s="8"/>
      <c r="AE1308" s="8"/>
      <c r="AG1308" s="36"/>
      <c r="AH1308" s="36"/>
      <c r="AI1308" s="9"/>
      <c r="AJ1308" s="8"/>
      <c r="AK1308" s="8"/>
      <c r="AL1308" s="8"/>
      <c r="AM1308" s="8"/>
      <c r="AN1308" s="8"/>
      <c r="AO1308" s="8"/>
      <c r="AP1308" s="8"/>
      <c r="AQ1308" s="8"/>
      <c r="AS1308" s="36"/>
      <c r="AT1308" s="36"/>
      <c r="AU1308" s="9"/>
      <c r="AV1308" s="8"/>
      <c r="AW1308" s="8"/>
      <c r="AX1308" s="8"/>
      <c r="AY1308" s="8"/>
      <c r="AZ1308" s="8"/>
      <c r="BA1308" s="8"/>
      <c r="BB1308" s="8"/>
      <c r="BC1308" s="8"/>
      <c r="CW1308" s="8">
        <v>0.44518442622950821</v>
      </c>
      <c r="CX1308" s="36">
        <v>70</v>
      </c>
      <c r="CY1308" s="36">
        <v>67.912185680937583</v>
      </c>
      <c r="CZ1308" s="36">
        <v>67.139614527419752</v>
      </c>
      <c r="DA1308" s="36">
        <v>40.781758529660621</v>
      </c>
      <c r="DB1308" s="36">
        <f ca="1"/>
        <v>75.552337952249289</v>
      </c>
      <c r="DC1308" s="36">
        <f ca="1"/>
        <v>68.528180079276879</v>
      </c>
      <c r="DD1308" s="36">
        <v>65.640967336481083</v>
      </c>
      <c r="DE1308" s="36">
        <f ca="1"/>
        <v>72.64640727008107</v>
      </c>
      <c r="DF1308" s="36">
        <v>68.866153999745393</v>
      </c>
    </row>
    <row r="1309" spans="1:110" x14ac:dyDescent="0.25">
      <c r="A1309" s="45">
        <v>74.5</v>
      </c>
      <c r="B1309" s="47" t="b">
        <v>1</v>
      </c>
      <c r="U1309" s="36"/>
      <c r="V1309" s="36"/>
      <c r="W1309" s="9"/>
      <c r="X1309" s="8"/>
      <c r="Y1309" s="8"/>
      <c r="Z1309" s="8"/>
      <c r="AA1309" s="8"/>
      <c r="AB1309" s="8"/>
      <c r="AC1309" s="8"/>
      <c r="AD1309" s="8"/>
      <c r="AE1309" s="8"/>
      <c r="AG1309" s="36"/>
      <c r="AH1309" s="36"/>
      <c r="AI1309" s="9"/>
      <c r="AJ1309" s="8"/>
      <c r="AK1309" s="8"/>
      <c r="AL1309" s="8"/>
      <c r="AM1309" s="8"/>
      <c r="AN1309" s="8"/>
      <c r="AO1309" s="8"/>
      <c r="AP1309" s="8"/>
      <c r="AQ1309" s="8"/>
      <c r="AS1309" s="36"/>
      <c r="AT1309" s="36"/>
      <c r="AU1309" s="9"/>
      <c r="AV1309" s="8"/>
      <c r="AW1309" s="8"/>
      <c r="AX1309" s="8"/>
      <c r="AY1309" s="8"/>
      <c r="AZ1309" s="8"/>
      <c r="BA1309" s="8"/>
      <c r="BB1309" s="8"/>
      <c r="BC1309" s="8"/>
      <c r="CW1309" s="8">
        <v>0.44552595628415298</v>
      </c>
      <c r="CX1309" s="36">
        <v>70</v>
      </c>
      <c r="CY1309" s="36">
        <v>67.920416290706981</v>
      </c>
      <c r="CZ1309" s="36">
        <v>67.148147932938272</v>
      </c>
      <c r="DA1309" s="36">
        <v>40.824384720474221</v>
      </c>
      <c r="DB1309" s="36">
        <f ca="1"/>
        <v>75.561238380222989</v>
      </c>
      <c r="DC1309" s="36">
        <f ca="1"/>
        <v>68.535681168061615</v>
      </c>
      <c r="DD1309" s="36">
        <v>65.652240076046596</v>
      </c>
      <c r="DE1309" s="36">
        <f ca="1"/>
        <v>72.652774484639465</v>
      </c>
      <c r="DF1309" s="36">
        <v>68.875623072007059</v>
      </c>
    </row>
    <row r="1310" spans="1:110" x14ac:dyDescent="0.25">
      <c r="A1310" s="45">
        <v>74.2</v>
      </c>
      <c r="B1310" s="47" t="b">
        <v>1</v>
      </c>
      <c r="U1310" s="36"/>
      <c r="V1310" s="36"/>
      <c r="W1310" s="9"/>
      <c r="X1310" s="8"/>
      <c r="Y1310" s="8"/>
      <c r="Z1310" s="8"/>
      <c r="AA1310" s="8"/>
      <c r="AB1310" s="8"/>
      <c r="AC1310" s="8"/>
      <c r="AD1310" s="8"/>
      <c r="AE1310" s="8"/>
      <c r="AG1310" s="36"/>
      <c r="AH1310" s="36"/>
      <c r="AI1310" s="9"/>
      <c r="AJ1310" s="8"/>
      <c r="AK1310" s="8"/>
      <c r="AL1310" s="8"/>
      <c r="AM1310" s="8"/>
      <c r="AN1310" s="8"/>
      <c r="AO1310" s="8"/>
      <c r="AP1310" s="8"/>
      <c r="AQ1310" s="8"/>
      <c r="AS1310" s="36"/>
      <c r="AT1310" s="36"/>
      <c r="AU1310" s="9"/>
      <c r="AV1310" s="8"/>
      <c r="AW1310" s="8"/>
      <c r="AX1310" s="8"/>
      <c r="AY1310" s="8"/>
      <c r="AZ1310" s="8"/>
      <c r="BA1310" s="8"/>
      <c r="BB1310" s="8"/>
      <c r="BC1310" s="8"/>
      <c r="CW1310" s="8">
        <v>0.4458674863387978</v>
      </c>
      <c r="CX1310" s="36">
        <v>70</v>
      </c>
      <c r="CY1310" s="36">
        <v>67.928645926305322</v>
      </c>
      <c r="CZ1310" s="36">
        <v>67.156681412845202</v>
      </c>
      <c r="DA1310" s="36">
        <v>40.867037175116245</v>
      </c>
      <c r="DB1310" s="36">
        <f ca="1"/>
        <v>75.570136042984458</v>
      </c>
      <c r="DC1310" s="36">
        <f ca="1"/>
        <v>68.543181917331438</v>
      </c>
      <c r="DD1310" s="36">
        <v>65.663508495726774</v>
      </c>
      <c r="DE1310" s="36">
        <f ca="1"/>
        <v>72.659140040870966</v>
      </c>
      <c r="DF1310" s="36">
        <v>68.885089897919897</v>
      </c>
    </row>
    <row r="1311" spans="1:110" x14ac:dyDescent="0.25">
      <c r="A1311" s="45">
        <v>74</v>
      </c>
      <c r="B1311" s="47" t="b">
        <v>1</v>
      </c>
      <c r="U1311" s="36"/>
      <c r="V1311" s="36"/>
      <c r="W1311" s="9"/>
      <c r="X1311" s="8"/>
      <c r="Y1311" s="8"/>
      <c r="Z1311" s="8"/>
      <c r="AA1311" s="8"/>
      <c r="AB1311" s="8"/>
      <c r="AC1311" s="8"/>
      <c r="AD1311" s="8"/>
      <c r="AE1311" s="8"/>
      <c r="AG1311" s="36"/>
      <c r="AH1311" s="36"/>
      <c r="AI1311" s="9"/>
      <c r="AJ1311" s="8"/>
      <c r="AK1311" s="8"/>
      <c r="AL1311" s="8"/>
      <c r="AM1311" s="8"/>
      <c r="AN1311" s="8"/>
      <c r="AO1311" s="8"/>
      <c r="AP1311" s="8"/>
      <c r="AQ1311" s="8"/>
      <c r="AS1311" s="36"/>
      <c r="AT1311" s="36"/>
      <c r="AU1311" s="9"/>
      <c r="AV1311" s="8"/>
      <c r="AW1311" s="8"/>
      <c r="AX1311" s="8"/>
      <c r="AY1311" s="8"/>
      <c r="AZ1311" s="8"/>
      <c r="BA1311" s="8"/>
      <c r="BB1311" s="8"/>
      <c r="BC1311" s="8"/>
      <c r="CW1311" s="8">
        <v>0.44620901639344263</v>
      </c>
      <c r="CX1311" s="36">
        <v>70</v>
      </c>
      <c r="CY1311" s="36">
        <v>67.936874594106641</v>
      </c>
      <c r="CZ1311" s="36">
        <v>67.165214973503964</v>
      </c>
      <c r="DA1311" s="36">
        <v>40.909715925971184</v>
      </c>
      <c r="DB1311" s="36">
        <f ca="1"/>
        <v>75.579030948297486</v>
      </c>
      <c r="DC1311" s="36">
        <f ca="1"/>
        <v>68.550682332716917</v>
      </c>
      <c r="DD1311" s="36">
        <v>65.674772600484118</v>
      </c>
      <c r="DE1311" s="36">
        <f ca="1"/>
        <v>72.665503943420376</v>
      </c>
      <c r="DF1311" s="36">
        <v>68.894554483300524</v>
      </c>
    </row>
    <row r="1312" spans="1:110" x14ac:dyDescent="0.25">
      <c r="A1312" s="45">
        <v>73.5</v>
      </c>
      <c r="B1312" s="47" t="b">
        <v>1</v>
      </c>
      <c r="U1312" s="36"/>
      <c r="V1312" s="36"/>
      <c r="W1312" s="9"/>
      <c r="X1312" s="8"/>
      <c r="Y1312" s="8"/>
      <c r="Z1312" s="8"/>
      <c r="AA1312" s="8"/>
      <c r="AB1312" s="8"/>
      <c r="AC1312" s="8"/>
      <c r="AD1312" s="8"/>
      <c r="AE1312" s="8"/>
      <c r="AG1312" s="36"/>
      <c r="AH1312" s="36"/>
      <c r="AI1312" s="9"/>
      <c r="AJ1312" s="8"/>
      <c r="AK1312" s="8"/>
      <c r="AL1312" s="8"/>
      <c r="AM1312" s="8"/>
      <c r="AN1312" s="8"/>
      <c r="AO1312" s="8"/>
      <c r="AP1312" s="8"/>
      <c r="AQ1312" s="8"/>
      <c r="AS1312" s="36"/>
      <c r="AT1312" s="36"/>
      <c r="AU1312" s="9"/>
      <c r="AV1312" s="8"/>
      <c r="AW1312" s="8"/>
      <c r="AX1312" s="8"/>
      <c r="AY1312" s="8"/>
      <c r="AZ1312" s="8"/>
      <c r="BA1312" s="8"/>
      <c r="BB1312" s="8"/>
      <c r="BC1312" s="8"/>
      <c r="CW1312" s="8">
        <v>0.44655054644808745</v>
      </c>
      <c r="CX1312" s="36">
        <v>70</v>
      </c>
      <c r="CY1312" s="36">
        <v>67.945102300479832</v>
      </c>
      <c r="CZ1312" s="36">
        <v>67.173748621275848</v>
      </c>
      <c r="DA1312" s="36">
        <v>40.952421005483444</v>
      </c>
      <c r="DB1312" s="36">
        <f ca="1"/>
        <v>75.587923103915017</v>
      </c>
      <c r="DC1312" s="36">
        <f ca="1"/>
        <v>68.558182419845664</v>
      </c>
      <c r="DD1312" s="36">
        <v>65.68603239527171</v>
      </c>
      <c r="DE1312" s="36">
        <f ca="1"/>
        <v>72.671866196926331</v>
      </c>
      <c r="DF1312" s="36">
        <v>68.904016833958096</v>
      </c>
    </row>
    <row r="1313" spans="1:110" x14ac:dyDescent="0.25">
      <c r="A1313" s="45">
        <v>73.3</v>
      </c>
      <c r="B1313" s="47" t="b">
        <v>1</v>
      </c>
      <c r="U1313" s="36"/>
      <c r="V1313" s="36"/>
      <c r="W1313" s="9"/>
      <c r="X1313" s="8"/>
      <c r="Y1313" s="8"/>
      <c r="Z1313" s="8"/>
      <c r="AA1313" s="8"/>
      <c r="AB1313" s="8"/>
      <c r="AC1313" s="8"/>
      <c r="AD1313" s="8"/>
      <c r="AE1313" s="8"/>
      <c r="AG1313" s="36"/>
      <c r="AH1313" s="36"/>
      <c r="AI1313" s="9"/>
      <c r="AJ1313" s="8"/>
      <c r="AK1313" s="8"/>
      <c r="AL1313" s="8"/>
      <c r="AM1313" s="8"/>
      <c r="AN1313" s="8"/>
      <c r="AO1313" s="8"/>
      <c r="AP1313" s="8"/>
      <c r="AQ1313" s="8"/>
      <c r="AS1313" s="36"/>
      <c r="AT1313" s="36"/>
      <c r="AU1313" s="9"/>
      <c r="AV1313" s="8"/>
      <c r="AW1313" s="8"/>
      <c r="AX1313" s="8"/>
      <c r="AY1313" s="8"/>
      <c r="AZ1313" s="8"/>
      <c r="BA1313" s="8"/>
      <c r="BB1313" s="8"/>
      <c r="BC1313" s="8"/>
      <c r="CW1313" s="8">
        <v>0.44689207650273222</v>
      </c>
      <c r="CX1313" s="36">
        <v>71</v>
      </c>
      <c r="CY1313" s="36">
        <v>67.9533290517887</v>
      </c>
      <c r="CZ1313" s="36">
        <v>67.182282362520169</v>
      </c>
      <c r="DA1313" s="36">
        <v>40.995152446157583</v>
      </c>
      <c r="DB1313" s="36">
        <f ca="1"/>
        <v>75.596812517579238</v>
      </c>
      <c r="DC1313" s="36">
        <f ca="1"/>
        <v>68.565682184342307</v>
      </c>
      <c r="DD1313" s="36">
        <v>65.697287885033091</v>
      </c>
      <c r="DE1313" s="36">
        <f ca="1"/>
        <v>72.678226806021385</v>
      </c>
      <c r="DF1313" s="36">
        <v>68.913476955694193</v>
      </c>
    </row>
    <row r="1314" spans="1:110" x14ac:dyDescent="0.25">
      <c r="A1314" s="45">
        <v>73.099999999999994</v>
      </c>
      <c r="B1314" s="47" t="b">
        <v>1</v>
      </c>
      <c r="U1314" s="36"/>
      <c r="V1314" s="36"/>
      <c r="W1314" s="9"/>
      <c r="X1314" s="8"/>
      <c r="Y1314" s="8"/>
      <c r="Z1314" s="8"/>
      <c r="AA1314" s="8"/>
      <c r="AB1314" s="8"/>
      <c r="AC1314" s="8"/>
      <c r="AD1314" s="8"/>
      <c r="AE1314" s="8"/>
      <c r="AG1314" s="36"/>
      <c r="AH1314" s="36"/>
      <c r="AI1314" s="9"/>
      <c r="AJ1314" s="8"/>
      <c r="AK1314" s="8"/>
      <c r="AL1314" s="8"/>
      <c r="AM1314" s="8"/>
      <c r="AN1314" s="8"/>
      <c r="AO1314" s="8"/>
      <c r="AP1314" s="8"/>
      <c r="AQ1314" s="8"/>
      <c r="AS1314" s="36"/>
      <c r="AT1314" s="36"/>
      <c r="AU1314" s="9"/>
      <c r="AV1314" s="8"/>
      <c r="AW1314" s="8"/>
      <c r="AX1314" s="8"/>
      <c r="AY1314" s="8"/>
      <c r="AZ1314" s="8"/>
      <c r="BA1314" s="8"/>
      <c r="BB1314" s="8"/>
      <c r="BC1314" s="8"/>
      <c r="CW1314" s="8">
        <v>0.44723360655737704</v>
      </c>
      <c r="CX1314" s="36">
        <v>71</v>
      </c>
      <c r="CY1314" s="36">
        <v>67.961554854391949</v>
      </c>
      <c r="CZ1314" s="36">
        <v>67.190816203594423</v>
      </c>
      <c r="DA1314" s="36">
        <v>41.037910280558336</v>
      </c>
      <c r="DB1314" s="36">
        <f ca="1"/>
        <v>75.605699197021579</v>
      </c>
      <c r="DC1314" s="36">
        <f ca="1"/>
        <v>68.573181631828604</v>
      </c>
      <c r="DD1314" s="36">
        <v>65.708539074702415</v>
      </c>
      <c r="DE1314" s="36">
        <f ca="1"/>
        <v>72.684585775331939</v>
      </c>
      <c r="DF1314" s="36">
        <v>68.922934854302937</v>
      </c>
    </row>
    <row r="1315" spans="1:110" x14ac:dyDescent="0.25">
      <c r="A1315" s="45">
        <v>73</v>
      </c>
      <c r="B1315" s="47" t="b">
        <v>1</v>
      </c>
      <c r="U1315" s="36"/>
      <c r="V1315" s="36"/>
      <c r="W1315" s="9"/>
      <c r="X1315" s="8"/>
      <c r="Y1315" s="8"/>
      <c r="Z1315" s="8"/>
      <c r="AA1315" s="8"/>
      <c r="AB1315" s="8"/>
      <c r="AC1315" s="8"/>
      <c r="AD1315" s="8"/>
      <c r="AE1315" s="8"/>
      <c r="AG1315" s="36"/>
      <c r="AH1315" s="36"/>
      <c r="AI1315" s="9"/>
      <c r="AJ1315" s="8"/>
      <c r="AK1315" s="8"/>
      <c r="AL1315" s="8"/>
      <c r="AM1315" s="8"/>
      <c r="AN1315" s="8"/>
      <c r="AO1315" s="8"/>
      <c r="AP1315" s="8"/>
      <c r="AQ1315" s="8"/>
      <c r="AS1315" s="36"/>
      <c r="AT1315" s="36"/>
      <c r="AU1315" s="9"/>
      <c r="AV1315" s="8"/>
      <c r="AW1315" s="8"/>
      <c r="AX1315" s="8"/>
      <c r="AY1315" s="8"/>
      <c r="AZ1315" s="8"/>
      <c r="BA1315" s="8"/>
      <c r="BB1315" s="8"/>
      <c r="BC1315" s="8"/>
      <c r="CW1315" s="8">
        <v>0.44757513661202186</v>
      </c>
      <c r="CX1315" s="36">
        <v>71</v>
      </c>
      <c r="CY1315" s="36">
        <v>67.969779714643295</v>
      </c>
      <c r="CZ1315" s="36">
        <v>67.199350150854116</v>
      </c>
      <c r="DA1315" s="36">
        <v>41.080694541310848</v>
      </c>
      <c r="DB1315" s="36">
        <f ca="1"/>
        <v>75.614583149962755</v>
      </c>
      <c r="DC1315" s="36">
        <f ca="1"/>
        <v>68.580680767923411</v>
      </c>
      <c r="DD1315" s="36">
        <v>65.719785969204381</v>
      </c>
      <c r="DE1315" s="36">
        <f ca="1"/>
        <v>72.690943109478326</v>
      </c>
      <c r="DF1315" s="36">
        <v>68.932390535571059</v>
      </c>
    </row>
    <row r="1316" spans="1:110" x14ac:dyDescent="0.25">
      <c r="A1316" s="45">
        <v>72.7</v>
      </c>
      <c r="B1316" s="47" t="b">
        <v>1</v>
      </c>
      <c r="U1316" s="36"/>
      <c r="V1316" s="36"/>
      <c r="W1316" s="9"/>
      <c r="X1316" s="8"/>
      <c r="Y1316" s="8"/>
      <c r="Z1316" s="8"/>
      <c r="AA1316" s="8"/>
      <c r="AB1316" s="8"/>
      <c r="AC1316" s="8"/>
      <c r="AD1316" s="8"/>
      <c r="AE1316" s="8"/>
      <c r="AG1316" s="36"/>
      <c r="AH1316" s="36"/>
      <c r="AI1316" s="9"/>
      <c r="AJ1316" s="8"/>
      <c r="AK1316" s="8"/>
      <c r="AL1316" s="8"/>
      <c r="AM1316" s="8"/>
      <c r="AN1316" s="8"/>
      <c r="AO1316" s="8"/>
      <c r="AP1316" s="8"/>
      <c r="AQ1316" s="8"/>
      <c r="AS1316" s="36"/>
      <c r="AT1316" s="36"/>
      <c r="AU1316" s="9"/>
      <c r="AV1316" s="8"/>
      <c r="AW1316" s="8"/>
      <c r="AX1316" s="8"/>
      <c r="AY1316" s="8"/>
      <c r="AZ1316" s="8"/>
      <c r="BA1316" s="8"/>
      <c r="BB1316" s="8"/>
      <c r="BC1316" s="8"/>
      <c r="CW1316" s="8">
        <v>0.44791666666666669</v>
      </c>
      <c r="CX1316" s="36">
        <v>71</v>
      </c>
      <c r="CY1316" s="36">
        <v>67.978003638891423</v>
      </c>
      <c r="CZ1316" s="36">
        <v>67.207884210652864</v>
      </c>
      <c r="DA1316" s="36">
        <v>41.12350526110076</v>
      </c>
      <c r="DB1316" s="36">
        <f ca="1"/>
        <v>75.623464384112864</v>
      </c>
      <c r="DC1316" s="36">
        <f ca="1"/>
        <v>68.588179598242746</v>
      </c>
      <c r="DD1316" s="36">
        <v>65.731028573454296</v>
      </c>
      <c r="DE1316" s="36">
        <f ca="1"/>
        <v>72.697298813074809</v>
      </c>
      <c r="DF1316" s="36">
        <v>68.941844005277829</v>
      </c>
    </row>
    <row r="1317" spans="1:110" x14ac:dyDescent="0.25">
      <c r="A1317" s="45">
        <v>72.599999999999994</v>
      </c>
      <c r="B1317" s="47" t="b">
        <v>1</v>
      </c>
      <c r="U1317" s="36"/>
      <c r="V1317" s="36"/>
      <c r="W1317" s="9"/>
      <c r="X1317" s="8"/>
      <c r="Y1317" s="8"/>
      <c r="Z1317" s="8"/>
      <c r="AA1317" s="8"/>
      <c r="AB1317" s="8"/>
      <c r="AC1317" s="8"/>
      <c r="AD1317" s="8"/>
      <c r="AE1317" s="8"/>
      <c r="AG1317" s="36"/>
      <c r="AH1317" s="36"/>
      <c r="AI1317" s="9"/>
      <c r="AJ1317" s="8"/>
      <c r="AK1317" s="8"/>
      <c r="AL1317" s="8"/>
      <c r="AM1317" s="8"/>
      <c r="AN1317" s="8"/>
      <c r="AO1317" s="8"/>
      <c r="AP1317" s="8"/>
      <c r="AQ1317" s="8"/>
      <c r="AS1317" s="36"/>
      <c r="AT1317" s="36"/>
      <c r="AU1317" s="9"/>
      <c r="AV1317" s="8"/>
      <c r="AW1317" s="8"/>
      <c r="AX1317" s="8"/>
      <c r="AY1317" s="8"/>
      <c r="AZ1317" s="8"/>
      <c r="BA1317" s="8"/>
      <c r="BB1317" s="8"/>
      <c r="BC1317" s="8"/>
      <c r="CW1317" s="8">
        <v>0.44825819672131145</v>
      </c>
      <c r="CX1317" s="36">
        <v>71</v>
      </c>
      <c r="CY1317" s="36">
        <v>67.986226633480101</v>
      </c>
      <c r="CZ1317" s="36">
        <v>67.216418389342465</v>
      </c>
      <c r="DA1317" s="36">
        <v>41.166342472674394</v>
      </c>
      <c r="DB1317" s="36">
        <f ca="1"/>
        <v>75.632342907171392</v>
      </c>
      <c r="DC1317" s="36">
        <f ca="1"/>
        <v>68.595678128399769</v>
      </c>
      <c r="DD1317" s="36">
        <v>65.742266892358117</v>
      </c>
      <c r="DE1317" s="36">
        <f ca="1"/>
        <v>72.703652890729657</v>
      </c>
      <c r="DF1317" s="36">
        <v>68.951295269195143</v>
      </c>
    </row>
    <row r="1318" spans="1:110" x14ac:dyDescent="0.25">
      <c r="A1318" s="45">
        <v>83.7</v>
      </c>
      <c r="B1318" s="47" t="b">
        <v>1</v>
      </c>
      <c r="U1318" s="36"/>
      <c r="V1318" s="36"/>
      <c r="W1318" s="9"/>
      <c r="X1318" s="8"/>
      <c r="Y1318" s="8"/>
      <c r="Z1318" s="8"/>
      <c r="AA1318" s="8"/>
      <c r="AB1318" s="8"/>
      <c r="AC1318" s="8"/>
      <c r="AD1318" s="8"/>
      <c r="AE1318" s="8"/>
      <c r="AG1318" s="36"/>
      <c r="AH1318" s="36"/>
      <c r="AI1318" s="9"/>
      <c r="AJ1318" s="8"/>
      <c r="AK1318" s="8"/>
      <c r="AL1318" s="8"/>
      <c r="AM1318" s="8"/>
      <c r="AN1318" s="8"/>
      <c r="AO1318" s="8"/>
      <c r="AP1318" s="8"/>
      <c r="AQ1318" s="8"/>
      <c r="AS1318" s="36"/>
      <c r="AT1318" s="36"/>
      <c r="AU1318" s="9"/>
      <c r="AV1318" s="8"/>
      <c r="AW1318" s="8"/>
      <c r="AX1318" s="8"/>
      <c r="AY1318" s="8"/>
      <c r="AZ1318" s="8"/>
      <c r="BA1318" s="8"/>
      <c r="BB1318" s="8"/>
      <c r="BC1318" s="8"/>
      <c r="CW1318" s="8">
        <v>0.44859972677595628</v>
      </c>
      <c r="CX1318" s="36">
        <v>71</v>
      </c>
      <c r="CY1318" s="36">
        <v>67.994448704748123</v>
      </c>
      <c r="CZ1318" s="36">
        <v>67.224952693273025</v>
      </c>
      <c r="DA1318" s="36">
        <v>41.209206208838935</v>
      </c>
      <c r="DB1318" s="36">
        <f ca="1"/>
        <v>75.641218726827248</v>
      </c>
      <c r="DC1318" s="36">
        <f ca="1"/>
        <v>68.603176364004909</v>
      </c>
      <c r="DD1318" s="36">
        <v>65.75350093081245</v>
      </c>
      <c r="DE1318" s="36">
        <f ca="1"/>
        <v>72.71000534704514</v>
      </c>
      <c r="DF1318" s="36">
        <v>68.960744333087604</v>
      </c>
    </row>
    <row r="1319" spans="1:110" x14ac:dyDescent="0.25">
      <c r="A1319" s="45">
        <v>83.5</v>
      </c>
      <c r="B1319" s="47" t="b">
        <v>1</v>
      </c>
      <c r="U1319" s="36"/>
      <c r="V1319" s="36"/>
      <c r="W1319" s="9"/>
      <c r="X1319" s="8"/>
      <c r="Y1319" s="8"/>
      <c r="Z1319" s="8"/>
      <c r="AA1319" s="8"/>
      <c r="AB1319" s="8"/>
      <c r="AC1319" s="8"/>
      <c r="AD1319" s="8"/>
      <c r="AE1319" s="8"/>
      <c r="AG1319" s="36"/>
      <c r="AH1319" s="36"/>
      <c r="AI1319" s="9"/>
      <c r="AJ1319" s="8"/>
      <c r="AK1319" s="8"/>
      <c r="AL1319" s="8"/>
      <c r="AM1319" s="8"/>
      <c r="AN1319" s="8"/>
      <c r="AO1319" s="8"/>
      <c r="AP1319" s="8"/>
      <c r="AQ1319" s="8"/>
      <c r="AS1319" s="36"/>
      <c r="AT1319" s="36"/>
      <c r="AU1319" s="9"/>
      <c r="AV1319" s="8"/>
      <c r="AW1319" s="8"/>
      <c r="AX1319" s="8"/>
      <c r="AY1319" s="8"/>
      <c r="AZ1319" s="8"/>
      <c r="BA1319" s="8"/>
      <c r="BB1319" s="8"/>
      <c r="BC1319" s="8"/>
      <c r="CW1319" s="8">
        <v>0.4489412568306011</v>
      </c>
      <c r="CX1319" s="36">
        <v>71</v>
      </c>
      <c r="CY1319" s="36">
        <v>68.002669859029425</v>
      </c>
      <c r="CZ1319" s="36">
        <v>67.23348712879276</v>
      </c>
      <c r="DA1319" s="36">
        <v>41.252096502462514</v>
      </c>
      <c r="DB1319" s="36">
        <f ca="1"/>
        <v>75.650091850758855</v>
      </c>
      <c r="DC1319" s="36">
        <f ca="1"/>
        <v>68.610674310665786</v>
      </c>
      <c r="DD1319" s="36">
        <v>65.764730693704593</v>
      </c>
      <c r="DE1319" s="36">
        <f ca="1"/>
        <v>72.716356186617517</v>
      </c>
      <c r="DF1319" s="36">
        <v>68.970191202712414</v>
      </c>
    </row>
    <row r="1320" spans="1:110" x14ac:dyDescent="0.25">
      <c r="A1320" s="45">
        <v>83.5</v>
      </c>
      <c r="B1320" s="47" t="b">
        <v>1</v>
      </c>
      <c r="U1320" s="36"/>
      <c r="V1320" s="36"/>
      <c r="W1320" s="9"/>
      <c r="X1320" s="8"/>
      <c r="Y1320" s="8"/>
      <c r="Z1320" s="8"/>
      <c r="AA1320" s="8"/>
      <c r="AB1320" s="8"/>
      <c r="AC1320" s="8"/>
      <c r="AD1320" s="8"/>
      <c r="AE1320" s="8"/>
      <c r="AG1320" s="36"/>
      <c r="AH1320" s="36"/>
      <c r="AI1320" s="9"/>
      <c r="AJ1320" s="8"/>
      <c r="AK1320" s="8"/>
      <c r="AL1320" s="8"/>
      <c r="AM1320" s="8"/>
      <c r="AN1320" s="8"/>
      <c r="AO1320" s="8"/>
      <c r="AP1320" s="8"/>
      <c r="AQ1320" s="8"/>
      <c r="AS1320" s="36"/>
      <c r="AT1320" s="36"/>
      <c r="AU1320" s="9"/>
      <c r="AV1320" s="8"/>
      <c r="AW1320" s="8"/>
      <c r="AX1320" s="8"/>
      <c r="AY1320" s="8"/>
      <c r="AZ1320" s="8"/>
      <c r="BA1320" s="8"/>
      <c r="BB1320" s="8"/>
      <c r="BC1320" s="8"/>
      <c r="CW1320" s="8">
        <v>0.44928278688524592</v>
      </c>
      <c r="CX1320" s="36">
        <v>71</v>
      </c>
      <c r="CY1320" s="36">
        <v>68.010890102653107</v>
      </c>
      <c r="CZ1320" s="36">
        <v>67.242021702248138</v>
      </c>
      <c r="DA1320" s="36">
        <v>41.295013386474444</v>
      </c>
      <c r="DB1320" s="36">
        <f ca="1"/>
        <v>75.658962286634178</v>
      </c>
      <c r="DC1320" s="36">
        <f ca="1"/>
        <v>68.618171973987302</v>
      </c>
      <c r="DD1320" s="36">
        <v>65.77595618591252</v>
      </c>
      <c r="DE1320" s="36">
        <f ca="1"/>
        <v>72.722705414037122</v>
      </c>
      <c r="DF1320" s="36">
        <v>68.979635883819583</v>
      </c>
    </row>
    <row r="1321" spans="1:110" x14ac:dyDescent="0.25">
      <c r="A1321" s="45">
        <v>83.3</v>
      </c>
      <c r="B1321" s="47" t="b">
        <v>1</v>
      </c>
      <c r="U1321" s="36"/>
      <c r="V1321" s="36"/>
      <c r="W1321" s="9"/>
      <c r="X1321" s="8"/>
      <c r="Y1321" s="8"/>
      <c r="Z1321" s="8"/>
      <c r="AA1321" s="8"/>
      <c r="AB1321" s="8"/>
      <c r="AC1321" s="8"/>
      <c r="AD1321" s="8"/>
      <c r="AE1321" s="8"/>
      <c r="AG1321" s="36"/>
      <c r="AH1321" s="36"/>
      <c r="AI1321" s="9"/>
      <c r="AJ1321" s="8"/>
      <c r="AK1321" s="8"/>
      <c r="AL1321" s="8"/>
      <c r="AM1321" s="8"/>
      <c r="AN1321" s="8"/>
      <c r="AO1321" s="8"/>
      <c r="AP1321" s="8"/>
      <c r="AQ1321" s="8"/>
      <c r="AS1321" s="36"/>
      <c r="AT1321" s="36"/>
      <c r="AU1321" s="9"/>
      <c r="AV1321" s="8"/>
      <c r="AW1321" s="8"/>
      <c r="AX1321" s="8"/>
      <c r="AY1321" s="8"/>
      <c r="AZ1321" s="8"/>
      <c r="BA1321" s="8"/>
      <c r="BB1321" s="8"/>
      <c r="BC1321" s="8"/>
      <c r="CW1321" s="8">
        <v>0.44962431693989069</v>
      </c>
      <c r="CX1321" s="36">
        <v>71</v>
      </c>
      <c r="CY1321" s="36">
        <v>68.019109441943428</v>
      </c>
      <c r="CZ1321" s="36">
        <v>67.250556419983965</v>
      </c>
      <c r="DA1321" s="36">
        <v>41.337956893865247</v>
      </c>
      <c r="DB1321" s="36">
        <f ca="1"/>
        <v>75.667830042110779</v>
      </c>
      <c r="DC1321" s="36">
        <f ca="1"/>
        <v>68.62566935957166</v>
      </c>
      <c r="DD1321" s="36">
        <v>65.787177412304985</v>
      </c>
      <c r="DE1321" s="36">
        <f ca="1"/>
        <v>72.729053033888377</v>
      </c>
      <c r="DF1321" s="36">
        <v>68.989078382151774</v>
      </c>
    </row>
    <row r="1322" spans="1:110" x14ac:dyDescent="0.25">
      <c r="A1322" s="45">
        <v>82.5</v>
      </c>
      <c r="B1322" s="47" t="b">
        <v>1</v>
      </c>
      <c r="U1322" s="36"/>
      <c r="V1322" s="36"/>
      <c r="W1322" s="9"/>
      <c r="X1322" s="8"/>
      <c r="Y1322" s="8"/>
      <c r="Z1322" s="8"/>
      <c r="AA1322" s="8"/>
      <c r="AB1322" s="8"/>
      <c r="AC1322" s="8"/>
      <c r="AD1322" s="8"/>
      <c r="AE1322" s="8"/>
      <c r="AG1322" s="36"/>
      <c r="AH1322" s="36"/>
      <c r="AI1322" s="9"/>
      <c r="AJ1322" s="8"/>
      <c r="AK1322" s="8"/>
      <c r="AL1322" s="8"/>
      <c r="AM1322" s="8"/>
      <c r="AN1322" s="8"/>
      <c r="AO1322" s="8"/>
      <c r="AP1322" s="8"/>
      <c r="AQ1322" s="8"/>
      <c r="AS1322" s="36"/>
      <c r="AT1322" s="36"/>
      <c r="AU1322" s="9"/>
      <c r="AV1322" s="8"/>
      <c r="AW1322" s="8"/>
      <c r="AX1322" s="8"/>
      <c r="AY1322" s="8"/>
      <c r="AZ1322" s="8"/>
      <c r="BA1322" s="8"/>
      <c r="BB1322" s="8"/>
      <c r="BC1322" s="8"/>
      <c r="CW1322" s="8">
        <v>0.44996584699453551</v>
      </c>
      <c r="CX1322" s="36">
        <v>71</v>
      </c>
      <c r="CY1322" s="36">
        <v>68.027327883219854</v>
      </c>
      <c r="CZ1322" s="36">
        <v>67.25909128834347</v>
      </c>
      <c r="DA1322" s="36">
        <v>41.380927057686947</v>
      </c>
      <c r="DB1322" s="36">
        <f ca="1"/>
        <v>75.676695124835803</v>
      </c>
      <c r="DC1322" s="36">
        <f ca="1"/>
        <v>68.63316647301842</v>
      </c>
      <c r="DD1322" s="36">
        <v>65.798394377741445</v>
      </c>
      <c r="DE1322" s="36">
        <f ca="1"/>
        <v>72.735399050749777</v>
      </c>
      <c r="DF1322" s="36">
        <v>68.998518703444518</v>
      </c>
    </row>
    <row r="1323" spans="1:110" x14ac:dyDescent="0.25">
      <c r="A1323" s="45">
        <v>83</v>
      </c>
      <c r="B1323" s="47" t="b">
        <v>1</v>
      </c>
      <c r="U1323" s="36"/>
      <c r="V1323" s="36"/>
      <c r="W1323" s="9"/>
      <c r="X1323" s="8"/>
      <c r="Y1323" s="8"/>
      <c r="Z1323" s="8"/>
      <c r="AA1323" s="8"/>
      <c r="AB1323" s="8"/>
      <c r="AC1323" s="8"/>
      <c r="AD1323" s="8"/>
      <c r="AE1323" s="8"/>
      <c r="AG1323" s="36"/>
      <c r="AH1323" s="36"/>
      <c r="AI1323" s="9"/>
      <c r="AJ1323" s="8"/>
      <c r="AK1323" s="8"/>
      <c r="AL1323" s="8"/>
      <c r="AM1323" s="8"/>
      <c r="AN1323" s="8"/>
      <c r="AO1323" s="8"/>
      <c r="AP1323" s="8"/>
      <c r="AQ1323" s="8"/>
      <c r="AS1323" s="36"/>
      <c r="AT1323" s="36"/>
      <c r="AU1323" s="9"/>
      <c r="AV1323" s="8"/>
      <c r="AW1323" s="8"/>
      <c r="AX1323" s="8"/>
      <c r="AY1323" s="8"/>
      <c r="AZ1323" s="8"/>
      <c r="BA1323" s="8"/>
      <c r="BB1323" s="8"/>
      <c r="BC1323" s="8"/>
      <c r="CW1323" s="8">
        <v>0.45030737704918034</v>
      </c>
      <c r="CX1323" s="36">
        <v>71</v>
      </c>
      <c r="CY1323" s="36">
        <v>68.035545432797136</v>
      </c>
      <c r="CZ1323" s="36">
        <v>67.267626313668174</v>
      </c>
      <c r="DA1323" s="36">
        <v>41.423923911053087</v>
      </c>
      <c r="DB1323" s="36">
        <f ca="1"/>
        <v>75.685557542446077</v>
      </c>
      <c r="DC1323" s="36">
        <f ca="1"/>
        <v>68.640663319924457</v>
      </c>
      <c r="DD1323" s="36">
        <v>65.809607087072195</v>
      </c>
      <c r="DE1323" s="36">
        <f ca="1"/>
        <v>72.741743469193992</v>
      </c>
      <c r="DF1323" s="36">
        <v>69.007956853426066</v>
      </c>
    </row>
    <row r="1324" spans="1:110" x14ac:dyDescent="0.25">
      <c r="A1324" s="45">
        <v>83</v>
      </c>
      <c r="B1324" s="47" t="b">
        <v>1</v>
      </c>
      <c r="U1324" s="36"/>
      <c r="V1324" s="36"/>
      <c r="W1324" s="9"/>
      <c r="X1324" s="8"/>
      <c r="Y1324" s="8"/>
      <c r="Z1324" s="8"/>
      <c r="AA1324" s="8"/>
      <c r="AB1324" s="8"/>
      <c r="AC1324" s="8"/>
      <c r="AD1324" s="8"/>
      <c r="AE1324" s="8"/>
      <c r="AG1324" s="36"/>
      <c r="AH1324" s="36"/>
      <c r="AI1324" s="9"/>
      <c r="AJ1324" s="8"/>
      <c r="AK1324" s="8"/>
      <c r="AL1324" s="8"/>
      <c r="AM1324" s="8"/>
      <c r="AN1324" s="8"/>
      <c r="AO1324" s="8"/>
      <c r="AP1324" s="8"/>
      <c r="AQ1324" s="8"/>
      <c r="AS1324" s="36"/>
      <c r="AT1324" s="36"/>
      <c r="AU1324" s="9"/>
      <c r="AV1324" s="8"/>
      <c r="AW1324" s="8"/>
      <c r="AX1324" s="8"/>
      <c r="AY1324" s="8"/>
      <c r="AZ1324" s="8"/>
      <c r="BA1324" s="8"/>
      <c r="BB1324" s="8"/>
      <c r="BC1324" s="8"/>
      <c r="CW1324" s="8">
        <v>0.45064890710382516</v>
      </c>
      <c r="CX1324" s="36">
        <v>71</v>
      </c>
      <c r="CY1324" s="36">
        <v>68.04376209698529</v>
      </c>
      <c r="CZ1324" s="36">
        <v>67.276161502297924</v>
      </c>
      <c r="DA1324" s="36">
        <v>41.466947487139016</v>
      </c>
      <c r="DB1324" s="36">
        <f ca="1"/>
        <v>75.694417302568212</v>
      </c>
      <c r="DC1324" s="36">
        <f ca="1"/>
        <v>68.648159905884086</v>
      </c>
      <c r="DD1324" s="36">
        <v>65.820815545138274</v>
      </c>
      <c r="DE1324" s="36">
        <f ca="1"/>
        <v>72.748086293787807</v>
      </c>
      <c r="DF1324" s="36">
        <v>69.017392837817582</v>
      </c>
    </row>
    <row r="1325" spans="1:110" x14ac:dyDescent="0.25">
      <c r="A1325" s="45">
        <v>82.7</v>
      </c>
      <c r="B1325" s="47" t="b">
        <v>1</v>
      </c>
      <c r="U1325" s="36"/>
      <c r="V1325" s="36"/>
      <c r="W1325" s="9"/>
      <c r="X1325" s="8"/>
      <c r="Y1325" s="8"/>
      <c r="Z1325" s="8"/>
      <c r="AA1325" s="8"/>
      <c r="AB1325" s="8"/>
      <c r="AC1325" s="8"/>
      <c r="AD1325" s="8"/>
      <c r="AE1325" s="8"/>
      <c r="AG1325" s="36"/>
      <c r="AH1325" s="36"/>
      <c r="AI1325" s="9"/>
      <c r="AJ1325" s="8"/>
      <c r="AK1325" s="8"/>
      <c r="AL1325" s="8"/>
      <c r="AM1325" s="8"/>
      <c r="AN1325" s="8"/>
      <c r="AO1325" s="8"/>
      <c r="AP1325" s="8"/>
      <c r="AQ1325" s="8"/>
      <c r="AS1325" s="36"/>
      <c r="AT1325" s="36"/>
      <c r="AU1325" s="9"/>
      <c r="AV1325" s="8"/>
      <c r="AW1325" s="8"/>
      <c r="AX1325" s="8"/>
      <c r="AY1325" s="8"/>
      <c r="AZ1325" s="8"/>
      <c r="BA1325" s="8"/>
      <c r="BB1325" s="8"/>
      <c r="BC1325" s="8"/>
      <c r="CW1325" s="8">
        <v>0.45099043715846993</v>
      </c>
      <c r="CX1325" s="36">
        <v>71</v>
      </c>
      <c r="CY1325" s="36">
        <v>68.051977882089673</v>
      </c>
      <c r="CZ1325" s="36">
        <v>67.284696860571117</v>
      </c>
      <c r="DA1325" s="36">
        <v>41.509997819181947</v>
      </c>
      <c r="DB1325" s="36">
        <f ca="1"/>
        <v>75.70327441281853</v>
      </c>
      <c r="DC1325" s="36">
        <f ca="1"/>
        <v>68.655656236489008</v>
      </c>
      <c r="DD1325" s="36">
        <v>65.832019756771587</v>
      </c>
      <c r="DE1325" s="36">
        <f ca="1"/>
        <v>72.754427529092212</v>
      </c>
      <c r="DF1325" s="36">
        <v>69.026826662333036</v>
      </c>
    </row>
    <row r="1326" spans="1:110" x14ac:dyDescent="0.25">
      <c r="A1326" s="45">
        <v>82.6</v>
      </c>
      <c r="B1326" s="47" t="b">
        <v>1</v>
      </c>
      <c r="U1326" s="36"/>
      <c r="V1326" s="36"/>
      <c r="W1326" s="9"/>
      <c r="X1326" s="8"/>
      <c r="Y1326" s="8"/>
      <c r="Z1326" s="8"/>
      <c r="AA1326" s="8"/>
      <c r="AB1326" s="8"/>
      <c r="AC1326" s="8"/>
      <c r="AD1326" s="8"/>
      <c r="AE1326" s="8"/>
      <c r="AG1326" s="36"/>
      <c r="AH1326" s="36"/>
      <c r="AI1326" s="9"/>
      <c r="AJ1326" s="8"/>
      <c r="AK1326" s="8"/>
      <c r="AL1326" s="8"/>
      <c r="AM1326" s="8"/>
      <c r="AN1326" s="8"/>
      <c r="AO1326" s="8"/>
      <c r="AP1326" s="8"/>
      <c r="AQ1326" s="8"/>
      <c r="AS1326" s="36"/>
      <c r="AT1326" s="36"/>
      <c r="AU1326" s="9"/>
      <c r="AV1326" s="8"/>
      <c r="AW1326" s="8"/>
      <c r="AX1326" s="8"/>
      <c r="AY1326" s="8"/>
      <c r="AZ1326" s="8"/>
      <c r="BA1326" s="8"/>
      <c r="BB1326" s="8"/>
      <c r="BC1326" s="8"/>
      <c r="CW1326" s="8">
        <v>0.45133196721311475</v>
      </c>
      <c r="CX1326" s="36">
        <v>71</v>
      </c>
      <c r="CY1326" s="36">
        <v>68.060192794411009</v>
      </c>
      <c r="CZ1326" s="36">
        <v>67.293232394824543</v>
      </c>
      <c r="DA1326" s="36">
        <v>41.55307494048116</v>
      </c>
      <c r="DB1326" s="36">
        <f ca="1"/>
        <v>75.712128880803149</v>
      </c>
      <c r="DC1326" s="36">
        <f ca="1"/>
        <v>68.663152317328411</v>
      </c>
      <c r="DD1326" s="36">
        <v>65.843219726794899</v>
      </c>
      <c r="DE1326" s="36">
        <f ca="1"/>
        <v>72.76076717966238</v>
      </c>
      <c r="DF1326" s="36">
        <v>69.036258332679353</v>
      </c>
    </row>
    <row r="1327" spans="1:110" x14ac:dyDescent="0.25">
      <c r="A1327" s="45">
        <v>82.4</v>
      </c>
      <c r="B1327" s="47" t="b">
        <v>1</v>
      </c>
      <c r="U1327" s="36"/>
      <c r="V1327" s="36"/>
      <c r="W1327" s="9"/>
      <c r="X1327" s="8"/>
      <c r="Y1327" s="8"/>
      <c r="Z1327" s="8"/>
      <c r="AA1327" s="8"/>
      <c r="AB1327" s="8"/>
      <c r="AC1327" s="8"/>
      <c r="AD1327" s="8"/>
      <c r="AE1327" s="8"/>
      <c r="AG1327" s="36"/>
      <c r="AH1327" s="36"/>
      <c r="AI1327" s="9"/>
      <c r="AJ1327" s="8"/>
      <c r="AK1327" s="8"/>
      <c r="AL1327" s="8"/>
      <c r="AM1327" s="8"/>
      <c r="AN1327" s="8"/>
      <c r="AO1327" s="8"/>
      <c r="AP1327" s="8"/>
      <c r="AQ1327" s="8"/>
      <c r="AS1327" s="36"/>
      <c r="AT1327" s="36"/>
      <c r="AU1327" s="9"/>
      <c r="AV1327" s="8"/>
      <c r="AW1327" s="8"/>
      <c r="AX1327" s="8"/>
      <c r="AY1327" s="8"/>
      <c r="AZ1327" s="8"/>
      <c r="BA1327" s="8"/>
      <c r="BB1327" s="8"/>
      <c r="BC1327" s="8"/>
      <c r="CW1327" s="8">
        <v>0.45167349726775957</v>
      </c>
      <c r="CX1327" s="36">
        <v>71</v>
      </c>
      <c r="CY1327" s="36">
        <v>68.068406840245387</v>
      </c>
      <c r="CZ1327" s="36">
        <v>67.301768111393585</v>
      </c>
      <c r="DA1327" s="36">
        <v>41.596178884398107</v>
      </c>
      <c r="DB1327" s="36">
        <f ca="1"/>
        <v>75.720980714118113</v>
      </c>
      <c r="DC1327" s="36">
        <f ca="1"/>
        <v>68.670648153988921</v>
      </c>
      <c r="DD1327" s="36">
        <v>65.854415460021826</v>
      </c>
      <c r="DE1327" s="36">
        <f ca="1"/>
        <v>72.767105250047749</v>
      </c>
      <c r="DF1327" s="36">
        <v>69.045687854556292</v>
      </c>
    </row>
    <row r="1328" spans="1:110" x14ac:dyDescent="0.25">
      <c r="A1328" s="45">
        <v>82</v>
      </c>
      <c r="B1328" s="47" t="b">
        <v>1</v>
      </c>
      <c r="U1328" s="36"/>
      <c r="V1328" s="36"/>
      <c r="W1328" s="9"/>
      <c r="X1328" s="8"/>
      <c r="Y1328" s="8"/>
      <c r="Z1328" s="8"/>
      <c r="AA1328" s="8"/>
      <c r="AB1328" s="8"/>
      <c r="AC1328" s="8"/>
      <c r="AD1328" s="8"/>
      <c r="AE1328" s="8"/>
      <c r="AG1328" s="36"/>
      <c r="AH1328" s="36"/>
      <c r="AI1328" s="9"/>
      <c r="AJ1328" s="8"/>
      <c r="AK1328" s="8"/>
      <c r="AL1328" s="8"/>
      <c r="AM1328" s="8"/>
      <c r="AN1328" s="8"/>
      <c r="AO1328" s="8"/>
      <c r="AP1328" s="8"/>
      <c r="AQ1328" s="8"/>
      <c r="AS1328" s="36"/>
      <c r="AT1328" s="36"/>
      <c r="AU1328" s="9"/>
      <c r="AV1328" s="8"/>
      <c r="AW1328" s="8"/>
      <c r="AX1328" s="8"/>
      <c r="AY1328" s="8"/>
      <c r="AZ1328" s="8"/>
      <c r="BA1328" s="8"/>
      <c r="BB1328" s="8"/>
      <c r="BC1328" s="8"/>
      <c r="CW1328" s="8">
        <v>0.45201502732240439</v>
      </c>
      <c r="CX1328" s="36">
        <v>71</v>
      </c>
      <c r="CY1328" s="36">
        <v>68.076620025884353</v>
      </c>
      <c r="CZ1328" s="36">
        <v>67.310304016612079</v>
      </c>
      <c r="DA1328" s="36">
        <v>41.63930968435659</v>
      </c>
      <c r="DB1328" s="36">
        <f ca="1"/>
        <v>75.729829920349303</v>
      </c>
      <c r="DC1328" s="36">
        <f ca="1"/>
        <v>68.678143752054694</v>
      </c>
      <c r="DD1328" s="36">
        <v>65.865606961256915</v>
      </c>
      <c r="DE1328" s="36">
        <f ca="1"/>
        <v>72.773441744791995</v>
      </c>
      <c r="DF1328" s="36">
        <v>69.055115233656693</v>
      </c>
    </row>
    <row r="1329" spans="1:110" x14ac:dyDescent="0.25">
      <c r="A1329" s="45">
        <v>82.1</v>
      </c>
      <c r="B1329" s="47" t="b">
        <v>1</v>
      </c>
      <c r="U1329" s="36"/>
      <c r="V1329" s="36"/>
      <c r="W1329" s="9"/>
      <c r="X1329" s="8"/>
      <c r="Y1329" s="8"/>
      <c r="Z1329" s="8"/>
      <c r="AA1329" s="8"/>
      <c r="AB1329" s="8"/>
      <c r="AC1329" s="8"/>
      <c r="AD1329" s="8"/>
      <c r="AE1329" s="8"/>
      <c r="AG1329" s="36"/>
      <c r="AH1329" s="36"/>
      <c r="AI1329" s="9"/>
      <c r="AJ1329" s="8"/>
      <c r="AK1329" s="8"/>
      <c r="AL1329" s="8"/>
      <c r="AM1329" s="8"/>
      <c r="AN1329" s="8"/>
      <c r="AO1329" s="8"/>
      <c r="AP1329" s="8"/>
      <c r="AQ1329" s="8"/>
      <c r="AS1329" s="36"/>
      <c r="AT1329" s="36"/>
      <c r="AU1329" s="9"/>
      <c r="AV1329" s="8"/>
      <c r="AW1329" s="8"/>
      <c r="AX1329" s="8"/>
      <c r="AY1329" s="8"/>
      <c r="AZ1329" s="8"/>
      <c r="BA1329" s="8"/>
      <c r="BB1329" s="8"/>
      <c r="BC1329" s="8"/>
      <c r="CW1329" s="8">
        <v>0.45235655737704916</v>
      </c>
      <c r="CX1329" s="36">
        <v>71</v>
      </c>
      <c r="CY1329" s="36">
        <v>68.0848323576149</v>
      </c>
      <c r="CZ1329" s="36">
        <v>67.318840116812481</v>
      </c>
      <c r="DA1329" s="36">
        <v>41.682467373842982</v>
      </c>
      <c r="DB1329" s="36">
        <f ca="1"/>
        <v>75.738676507072583</v>
      </c>
      <c r="DC1329" s="36">
        <f ca="1"/>
        <v>68.685639117107456</v>
      </c>
      <c r="DD1329" s="36">
        <v>65.87679423529562</v>
      </c>
      <c r="DE1329" s="36">
        <f ca="1"/>
        <v>72.779776668433058</v>
      </c>
      <c r="DF1329" s="36">
        <v>69.064540475666291</v>
      </c>
    </row>
    <row r="1330" spans="1:110" x14ac:dyDescent="0.25">
      <c r="A1330" s="45">
        <v>81.900000000000006</v>
      </c>
      <c r="B1330" s="47" t="b">
        <v>1</v>
      </c>
      <c r="U1330" s="36"/>
      <c r="V1330" s="36"/>
      <c r="W1330" s="9"/>
      <c r="X1330" s="8"/>
      <c r="Y1330" s="8"/>
      <c r="Z1330" s="8"/>
      <c r="AA1330" s="8"/>
      <c r="AB1330" s="8"/>
      <c r="AC1330" s="8"/>
      <c r="AD1330" s="8"/>
      <c r="AE1330" s="8"/>
      <c r="AG1330" s="36"/>
      <c r="AH1330" s="36"/>
      <c r="AI1330" s="9"/>
      <c r="AJ1330" s="8"/>
      <c r="AK1330" s="8"/>
      <c r="AL1330" s="8"/>
      <c r="AM1330" s="8"/>
      <c r="AN1330" s="8"/>
      <c r="AO1330" s="8"/>
      <c r="AP1330" s="8"/>
      <c r="AQ1330" s="8"/>
      <c r="AS1330" s="36"/>
      <c r="AT1330" s="36"/>
      <c r="AU1330" s="9"/>
      <c r="AV1330" s="8"/>
      <c r="AW1330" s="8"/>
      <c r="AX1330" s="8"/>
      <c r="AY1330" s="8"/>
      <c r="AZ1330" s="8"/>
      <c r="BA1330" s="8"/>
      <c r="BB1330" s="8"/>
      <c r="BC1330" s="8"/>
      <c r="CW1330" s="8">
        <v>0.45269808743169399</v>
      </c>
      <c r="CX1330" s="36">
        <v>71</v>
      </c>
      <c r="CY1330" s="36">
        <v>68.093043841719535</v>
      </c>
      <c r="CZ1330" s="36">
        <v>67.327376418325827</v>
      </c>
      <c r="DA1330" s="36">
        <v>41.725651986406284</v>
      </c>
      <c r="DB1330" s="36">
        <f ca="1"/>
        <v>75.747520481853783</v>
      </c>
      <c r="DC1330" s="36">
        <f ca="1"/>
        <v>68.693134254726473</v>
      </c>
      <c r="DD1330" s="36">
        <v>65.887977286924325</v>
      </c>
      <c r="DE1330" s="36">
        <f ca="1"/>
        <v>72.786110025503248</v>
      </c>
      <c r="DF1330" s="36">
        <v>69.073963586263872</v>
      </c>
    </row>
    <row r="1331" spans="1:110" x14ac:dyDescent="0.25">
      <c r="A1331" s="45">
        <v>81.8</v>
      </c>
      <c r="B1331" s="47" t="b">
        <v>1</v>
      </c>
      <c r="U1331" s="36"/>
      <c r="V1331" s="36"/>
      <c r="W1331" s="9"/>
      <c r="X1331" s="8"/>
      <c r="Y1331" s="8"/>
      <c r="Z1331" s="8"/>
      <c r="AA1331" s="8"/>
      <c r="AB1331" s="8"/>
      <c r="AC1331" s="8"/>
      <c r="AD1331" s="8"/>
      <c r="AE1331" s="8"/>
      <c r="AG1331" s="36"/>
      <c r="AH1331" s="36"/>
      <c r="AI1331" s="9"/>
      <c r="AJ1331" s="8"/>
      <c r="AK1331" s="8"/>
      <c r="AL1331" s="8"/>
      <c r="AM1331" s="8"/>
      <c r="AN1331" s="8"/>
      <c r="AO1331" s="8"/>
      <c r="AP1331" s="8"/>
      <c r="AQ1331" s="8"/>
      <c r="AS1331" s="36"/>
      <c r="AT1331" s="36"/>
      <c r="AU1331" s="9"/>
      <c r="AV1331" s="8"/>
      <c r="AW1331" s="8"/>
      <c r="AX1331" s="8"/>
      <c r="AY1331" s="8"/>
      <c r="AZ1331" s="8"/>
      <c r="BA1331" s="8"/>
      <c r="BB1331" s="8"/>
      <c r="BC1331" s="8"/>
      <c r="CW1331" s="8">
        <v>0.45303961748633881</v>
      </c>
      <c r="CX1331" s="36">
        <v>71</v>
      </c>
      <c r="CY1331" s="36">
        <v>68.101254484476286</v>
      </c>
      <c r="CZ1331" s="36">
        <v>67.335912927481701</v>
      </c>
      <c r="DA1331" s="36">
        <v>41.768863555658349</v>
      </c>
      <c r="DB1331" s="36">
        <f ca="1"/>
        <v>75.756361852248816</v>
      </c>
      <c r="DC1331" s="36">
        <f ca="1"/>
        <v>68.700629170488611</v>
      </c>
      <c r="DD1331" s="36">
        <v>65.899156120920466</v>
      </c>
      <c r="DE1331" s="36">
        <f ca="1"/>
        <v>72.792441820529163</v>
      </c>
      <c r="DF1331" s="36">
        <v>69.083384571121258</v>
      </c>
    </row>
    <row r="1332" spans="1:110" x14ac:dyDescent="0.25">
      <c r="A1332" s="45">
        <v>81.5</v>
      </c>
      <c r="B1332" s="47" t="b">
        <v>1</v>
      </c>
      <c r="U1332" s="36"/>
      <c r="V1332" s="36"/>
      <c r="W1332" s="9"/>
      <c r="X1332" s="8"/>
      <c r="Y1332" s="8"/>
      <c r="Z1332" s="8"/>
      <c r="AA1332" s="8"/>
      <c r="AB1332" s="8"/>
      <c r="AC1332" s="8"/>
      <c r="AD1332" s="8"/>
      <c r="AE1332" s="8"/>
      <c r="AG1332" s="36"/>
      <c r="AH1332" s="36"/>
      <c r="AI1332" s="9"/>
      <c r="AJ1332" s="8"/>
      <c r="AK1332" s="8"/>
      <c r="AL1332" s="8"/>
      <c r="AM1332" s="8"/>
      <c r="AN1332" s="8"/>
      <c r="AO1332" s="8"/>
      <c r="AP1332" s="8"/>
      <c r="AQ1332" s="8"/>
      <c r="AS1332" s="36"/>
      <c r="AT1332" s="36"/>
      <c r="AU1332" s="9"/>
      <c r="AV1332" s="8"/>
      <c r="AW1332" s="8"/>
      <c r="AX1332" s="8"/>
      <c r="AY1332" s="8"/>
      <c r="AZ1332" s="8"/>
      <c r="BA1332" s="8"/>
      <c r="BB1332" s="8"/>
      <c r="BC1332" s="8"/>
      <c r="CW1332" s="8">
        <v>0.45338114754098363</v>
      </c>
      <c r="CX1332" s="36">
        <v>71.099999999999994</v>
      </c>
      <c r="CY1332" s="36">
        <v>68.109464292158762</v>
      </c>
      <c r="CZ1332" s="36">
        <v>67.344449650608567</v>
      </c>
      <c r="DA1332" s="36">
        <v>41.812102115273966</v>
      </c>
      <c r="DB1332" s="36">
        <f ca="1"/>
        <v>75.765200625803644</v>
      </c>
      <c r="DC1332" s="36">
        <f ca="1"/>
        <v>68.708123869968404</v>
      </c>
      <c r="DD1332" s="36">
        <v>65.910330742052381</v>
      </c>
      <c r="DE1332" s="36">
        <f ca="1"/>
        <v>72.79877205803173</v>
      </c>
      <c r="DF1332" s="36">
        <v>69.092803435903363</v>
      </c>
    </row>
    <row r="1333" spans="1:110" x14ac:dyDescent="0.25">
      <c r="A1333" s="45">
        <v>81.099999999999994</v>
      </c>
      <c r="B1333" s="47" t="b">
        <v>1</v>
      </c>
      <c r="U1333" s="36"/>
      <c r="V1333" s="36"/>
      <c r="W1333" s="9"/>
      <c r="X1333" s="8"/>
      <c r="Y1333" s="8"/>
      <c r="Z1333" s="8"/>
      <c r="AA1333" s="8"/>
      <c r="AB1333" s="8"/>
      <c r="AC1333" s="8"/>
      <c r="AD1333" s="8"/>
      <c r="AE1333" s="8"/>
      <c r="AG1333" s="36"/>
      <c r="AH1333" s="36"/>
      <c r="AI1333" s="9"/>
      <c r="AJ1333" s="8"/>
      <c r="AK1333" s="8"/>
      <c r="AL1333" s="8"/>
      <c r="AM1333" s="8"/>
      <c r="AN1333" s="8"/>
      <c r="AO1333" s="8"/>
      <c r="AP1333" s="8"/>
      <c r="AQ1333" s="8"/>
      <c r="AS1333" s="36"/>
      <c r="AT1333" s="36"/>
      <c r="AU1333" s="9"/>
      <c r="AV1333" s="8"/>
      <c r="AW1333" s="8"/>
      <c r="AX1333" s="8"/>
      <c r="AY1333" s="8"/>
      <c r="AZ1333" s="8"/>
      <c r="BA1333" s="8"/>
      <c r="BB1333" s="8"/>
      <c r="BC1333" s="8"/>
      <c r="CW1333" s="8">
        <v>0.4537226775956284</v>
      </c>
      <c r="CX1333" s="36">
        <v>71.099999999999994</v>
      </c>
      <c r="CY1333" s="36">
        <v>68.117673271036168</v>
      </c>
      <c r="CZ1333" s="36">
        <v>67.352986594033439</v>
      </c>
      <c r="DA1333" s="36">
        <v>41.855367698991088</v>
      </c>
      <c r="DB1333" s="36">
        <f ca="1"/>
        <v>75.774036810054341</v>
      </c>
      <c r="DC1333" s="36">
        <f ca="1"/>
        <v>68.715618358738013</v>
      </c>
      <c r="DD1333" s="36">
        <v>65.921501155079483</v>
      </c>
      <c r="DE1333" s="36">
        <f ca="1"/>
        <v>72.805100742526335</v>
      </c>
      <c r="DF1333" s="36">
        <v>69.102220186268198</v>
      </c>
    </row>
    <row r="1334" spans="1:110" x14ac:dyDescent="0.25">
      <c r="A1334" s="45">
        <v>74.099999999999994</v>
      </c>
      <c r="B1334" s="47" t="b">
        <v>1</v>
      </c>
      <c r="U1334" s="36"/>
      <c r="V1334" s="36"/>
      <c r="W1334" s="9"/>
      <c r="X1334" s="8"/>
      <c r="Y1334" s="8"/>
      <c r="Z1334" s="8"/>
      <c r="AA1334" s="8"/>
      <c r="AB1334" s="8"/>
      <c r="AC1334" s="8"/>
      <c r="AD1334" s="8"/>
      <c r="AE1334" s="8"/>
      <c r="AG1334" s="36"/>
      <c r="AH1334" s="36"/>
      <c r="AI1334" s="9"/>
      <c r="AJ1334" s="8"/>
      <c r="AK1334" s="8"/>
      <c r="AL1334" s="8"/>
      <c r="AM1334" s="8"/>
      <c r="AN1334" s="8"/>
      <c r="AO1334" s="8"/>
      <c r="AP1334" s="8"/>
      <c r="AQ1334" s="8"/>
      <c r="AS1334" s="36"/>
      <c r="AT1334" s="36"/>
      <c r="AU1334" s="9"/>
      <c r="AV1334" s="8"/>
      <c r="AW1334" s="8"/>
      <c r="AX1334" s="8"/>
      <c r="AY1334" s="8"/>
      <c r="AZ1334" s="8"/>
      <c r="BA1334" s="8"/>
      <c r="BB1334" s="8"/>
      <c r="BC1334" s="8"/>
      <c r="CW1334" s="8">
        <v>0.45406420765027322</v>
      </c>
      <c r="CX1334" s="36">
        <v>71.099999999999994</v>
      </c>
      <c r="CY1334" s="36">
        <v>68.125881427373358</v>
      </c>
      <c r="CZ1334" s="36">
        <v>67.361523764081994</v>
      </c>
      <c r="DA1334" s="36">
        <v>41.898660340610981</v>
      </c>
      <c r="DB1334" s="36">
        <f ca="1"/>
        <v>75.782870412527203</v>
      </c>
      <c r="DC1334" s="36">
        <f ca="1"/>
        <v>68.723112642367312</v>
      </c>
      <c r="DD1334" s="36">
        <v>65.932667364752234</v>
      </c>
      <c r="DE1334" s="36">
        <f ca="1"/>
        <v>72.81142787852275</v>
      </c>
      <c r="DF1334" s="36">
        <v>69.111634827866894</v>
      </c>
    </row>
    <row r="1335" spans="1:110" x14ac:dyDescent="0.25">
      <c r="A1335" s="45">
        <v>74</v>
      </c>
      <c r="B1335" s="47" t="b">
        <v>1</v>
      </c>
      <c r="U1335" s="36"/>
      <c r="V1335" s="36"/>
      <c r="W1335" s="9"/>
      <c r="X1335" s="8"/>
      <c r="Y1335" s="8"/>
      <c r="Z1335" s="8"/>
      <c r="AA1335" s="8"/>
      <c r="AB1335" s="8"/>
      <c r="AC1335" s="8"/>
      <c r="AD1335" s="8"/>
      <c r="AE1335" s="8"/>
      <c r="AG1335" s="36"/>
      <c r="AH1335" s="36"/>
      <c r="AI1335" s="9"/>
      <c r="AJ1335" s="8"/>
      <c r="AK1335" s="8"/>
      <c r="AL1335" s="8"/>
      <c r="AM1335" s="8"/>
      <c r="AN1335" s="8"/>
      <c r="AO1335" s="8"/>
      <c r="AP1335" s="8"/>
      <c r="AQ1335" s="8"/>
      <c r="AS1335" s="36"/>
      <c r="AT1335" s="36"/>
      <c r="AU1335" s="9"/>
      <c r="AV1335" s="8"/>
      <c r="AW1335" s="8"/>
      <c r="AX1335" s="8"/>
      <c r="AY1335" s="8"/>
      <c r="AZ1335" s="8"/>
      <c r="BA1335" s="8"/>
      <c r="BB1335" s="8"/>
      <c r="BC1335" s="8"/>
      <c r="CW1335" s="8">
        <v>0.45440573770491804</v>
      </c>
      <c r="CX1335" s="36">
        <v>71.099999999999994</v>
      </c>
      <c r="CY1335" s="36">
        <v>68.134088767430839</v>
      </c>
      <c r="CZ1335" s="36">
        <v>67.370061167078944</v>
      </c>
      <c r="DA1335" s="36">
        <v>41.941980073998366</v>
      </c>
      <c r="DB1335" s="36">
        <f ca="1"/>
        <v>75.791701440738677</v>
      </c>
      <c r="DC1335" s="36">
        <f ca="1"/>
        <v>68.730606726423886</v>
      </c>
      <c r="DD1335" s="36">
        <v>65.943829375812143</v>
      </c>
      <c r="DE1335" s="36">
        <f ca="1"/>
        <v>72.817753470525133</v>
      </c>
      <c r="DF1335" s="36">
        <v>69.121047366343774</v>
      </c>
    </row>
    <row r="1336" spans="1:110" x14ac:dyDescent="0.25">
      <c r="A1336" s="45">
        <v>73.900000000000006</v>
      </c>
      <c r="B1336" s="47" t="b">
        <v>1</v>
      </c>
      <c r="U1336" s="36"/>
      <c r="V1336" s="36"/>
      <c r="W1336" s="9"/>
      <c r="X1336" s="8"/>
      <c r="Y1336" s="8"/>
      <c r="Z1336" s="8"/>
      <c r="AA1336" s="8"/>
      <c r="AB1336" s="8"/>
      <c r="AC1336" s="8"/>
      <c r="AD1336" s="8"/>
      <c r="AE1336" s="8"/>
      <c r="AG1336" s="36"/>
      <c r="AH1336" s="36"/>
      <c r="AI1336" s="9"/>
      <c r="AJ1336" s="8"/>
      <c r="AK1336" s="8"/>
      <c r="AL1336" s="8"/>
      <c r="AM1336" s="8"/>
      <c r="AN1336" s="8"/>
      <c r="AO1336" s="8"/>
      <c r="AP1336" s="8"/>
      <c r="AQ1336" s="8"/>
      <c r="AS1336" s="36"/>
      <c r="AT1336" s="36"/>
      <c r="AU1336" s="9"/>
      <c r="AV1336" s="8"/>
      <c r="AW1336" s="8"/>
      <c r="AX1336" s="8"/>
      <c r="AY1336" s="8"/>
      <c r="AZ1336" s="8"/>
      <c r="BA1336" s="8"/>
      <c r="BB1336" s="8"/>
      <c r="BC1336" s="8"/>
      <c r="CW1336" s="8">
        <v>0.45474726775956287</v>
      </c>
      <c r="CX1336" s="36">
        <v>71.099999999999994</v>
      </c>
      <c r="CY1336" s="36">
        <v>68.142295297464855</v>
      </c>
      <c r="CZ1336" s="36">
        <v>67.378598809347551</v>
      </c>
      <c r="DA1336" s="36">
        <v>41.985326933081581</v>
      </c>
      <c r="DB1336" s="36">
        <f ca="1"/>
        <v>75.800529902195549</v>
      </c>
      <c r="DC1336" s="36">
        <f ca="1"/>
        <v>68.738100616473062</v>
      </c>
      <c r="DD1336" s="36">
        <v>65.954987192991808</v>
      </c>
      <c r="DE1336" s="36">
        <f ca="1"/>
        <v>72.824077523032187</v>
      </c>
      <c r="DF1336" s="36">
        <v>69.130457807336342</v>
      </c>
    </row>
    <row r="1337" spans="1:110" x14ac:dyDescent="0.25">
      <c r="A1337" s="45">
        <v>73.7</v>
      </c>
      <c r="B1337" s="47" t="b">
        <v>1</v>
      </c>
      <c r="U1337" s="36"/>
      <c r="V1337" s="36"/>
      <c r="W1337" s="9"/>
      <c r="X1337" s="8"/>
      <c r="Y1337" s="8"/>
      <c r="Z1337" s="8"/>
      <c r="AA1337" s="8"/>
      <c r="AB1337" s="8"/>
      <c r="AC1337" s="8"/>
      <c r="AD1337" s="8"/>
      <c r="AE1337" s="8"/>
      <c r="AG1337" s="36"/>
      <c r="AH1337" s="36"/>
      <c r="AI1337" s="9"/>
      <c r="AJ1337" s="8"/>
      <c r="AK1337" s="8"/>
      <c r="AL1337" s="8"/>
      <c r="AM1337" s="8"/>
      <c r="AN1337" s="8"/>
      <c r="AO1337" s="8"/>
      <c r="AP1337" s="8"/>
      <c r="AQ1337" s="8"/>
      <c r="AS1337" s="36"/>
      <c r="AT1337" s="36"/>
      <c r="AU1337" s="9"/>
      <c r="AV1337" s="8"/>
      <c r="AW1337" s="8"/>
      <c r="AX1337" s="8"/>
      <c r="AY1337" s="8"/>
      <c r="AZ1337" s="8"/>
      <c r="BA1337" s="8"/>
      <c r="BB1337" s="8"/>
      <c r="BC1337" s="8"/>
      <c r="CW1337" s="8">
        <v>0.45508879781420764</v>
      </c>
      <c r="CX1337" s="36">
        <v>71.099999999999994</v>
      </c>
      <c r="CY1337" s="36">
        <v>68.150501023727372</v>
      </c>
      <c r="CZ1337" s="36">
        <v>67.387136697210011</v>
      </c>
      <c r="DA1337" s="36">
        <v>42.028700951852699</v>
      </c>
      <c r="DB1337" s="36">
        <f ca="1"/>
        <v>75.809355804394826</v>
      </c>
      <c r="DC1337" s="36">
        <f ca="1"/>
        <v>68.745594318077963</v>
      </c>
      <c r="DD1337" s="36">
        <v>65.966140821014974</v>
      </c>
      <c r="DE1337" s="36">
        <f ca="1"/>
        <v>72.830400040537</v>
      </c>
      <c r="DF1337" s="36">
        <v>69.13986615647535</v>
      </c>
    </row>
    <row r="1338" spans="1:110" x14ac:dyDescent="0.25">
      <c r="A1338" s="45">
        <v>73.599999999999994</v>
      </c>
      <c r="B1338" s="47" t="b">
        <v>1</v>
      </c>
      <c r="U1338" s="36"/>
      <c r="V1338" s="36"/>
      <c r="W1338" s="9"/>
      <c r="X1338" s="8"/>
      <c r="Y1338" s="8"/>
      <c r="Z1338" s="8"/>
      <c r="AA1338" s="8"/>
      <c r="AB1338" s="8"/>
      <c r="AC1338" s="8"/>
      <c r="AD1338" s="8"/>
      <c r="AE1338" s="8"/>
      <c r="AG1338" s="36"/>
      <c r="AH1338" s="36"/>
      <c r="AI1338" s="9"/>
      <c r="AJ1338" s="8"/>
      <c r="AK1338" s="8"/>
      <c r="AL1338" s="8"/>
      <c r="AM1338" s="8"/>
      <c r="AN1338" s="8"/>
      <c r="AO1338" s="8"/>
      <c r="AP1338" s="8"/>
      <c r="AQ1338" s="8"/>
      <c r="AS1338" s="36"/>
      <c r="AT1338" s="36"/>
      <c r="AU1338" s="9"/>
      <c r="AV1338" s="8"/>
      <c r="AW1338" s="8"/>
      <c r="AX1338" s="8"/>
      <c r="AY1338" s="8"/>
      <c r="AZ1338" s="8"/>
      <c r="BA1338" s="8"/>
      <c r="BB1338" s="8"/>
      <c r="BC1338" s="8"/>
      <c r="CW1338" s="8">
        <v>0.45543032786885246</v>
      </c>
      <c r="CX1338" s="36">
        <v>71.099999999999994</v>
      </c>
      <c r="CY1338" s="36">
        <v>68.158705952466121</v>
      </c>
      <c r="CZ1338" s="36">
        <v>67.395674836987368</v>
      </c>
      <c r="DA1338" s="36">
        <v>42.072102164367784</v>
      </c>
      <c r="DB1338" s="36">
        <f ca="1"/>
        <v>75.818179154823923</v>
      </c>
      <c r="DC1338" s="36">
        <f ca="1"/>
        <v>68.753087836799537</v>
      </c>
      <c r="DD1338" s="36">
        <v>65.97729026459649</v>
      </c>
      <c r="DE1338" s="36">
        <f ca="1"/>
        <v>72.836721027527275</v>
      </c>
      <c r="DF1338" s="36">
        <v>69.149272419384744</v>
      </c>
    </row>
    <row r="1339" spans="1:110" x14ac:dyDescent="0.25">
      <c r="A1339" s="45">
        <v>73.400000000000006</v>
      </c>
      <c r="B1339" s="47" t="b">
        <v>1</v>
      </c>
      <c r="U1339" s="36"/>
      <c r="V1339" s="36"/>
      <c r="W1339" s="9"/>
      <c r="X1339" s="8"/>
      <c r="Y1339" s="8"/>
      <c r="Z1339" s="8"/>
      <c r="AA1339" s="8"/>
      <c r="AB1339" s="8"/>
      <c r="AC1339" s="8"/>
      <c r="AD1339" s="8"/>
      <c r="AE1339" s="8"/>
      <c r="AG1339" s="36"/>
      <c r="AH1339" s="36"/>
      <c r="AI1339" s="9"/>
      <c r="AJ1339" s="8"/>
      <c r="AK1339" s="8"/>
      <c r="AL1339" s="8"/>
      <c r="AM1339" s="8"/>
      <c r="AN1339" s="8"/>
      <c r="AO1339" s="8"/>
      <c r="AP1339" s="8"/>
      <c r="AQ1339" s="8"/>
      <c r="AS1339" s="36"/>
      <c r="AT1339" s="36"/>
      <c r="AU1339" s="9"/>
      <c r="AV1339" s="8"/>
      <c r="AW1339" s="8"/>
      <c r="AX1339" s="8"/>
      <c r="AY1339" s="8"/>
      <c r="AZ1339" s="8"/>
      <c r="BA1339" s="8"/>
      <c r="BB1339" s="8"/>
      <c r="BC1339" s="8"/>
      <c r="CW1339" s="8">
        <v>0.45577185792349728</v>
      </c>
      <c r="CX1339" s="36">
        <v>71.099999999999994</v>
      </c>
      <c r="CY1339" s="36">
        <v>68.166910089924684</v>
      </c>
      <c r="CZ1339" s="36">
        <v>67.404213234999673</v>
      </c>
      <c r="DA1339" s="36">
        <v>42.115530604746958</v>
      </c>
      <c r="DB1339" s="36">
        <f ca="1"/>
        <v>75.826999960960634</v>
      </c>
      <c r="DC1339" s="36">
        <f ca="1"/>
        <v>68.760581178196531</v>
      </c>
      <c r="DD1339" s="36">
        <v>65.988435528442395</v>
      </c>
      <c r="DE1339" s="36">
        <f ca="1"/>
        <v>72.843040488485158</v>
      </c>
      <c r="DF1339" s="36">
        <v>69.158676601681819</v>
      </c>
    </row>
    <row r="1340" spans="1:110" x14ac:dyDescent="0.25">
      <c r="A1340" s="45">
        <v>73.3</v>
      </c>
      <c r="B1340" s="47" t="b">
        <v>1</v>
      </c>
      <c r="U1340" s="36"/>
      <c r="V1340" s="36"/>
      <c r="W1340" s="9"/>
      <c r="X1340" s="8"/>
      <c r="Y1340" s="8"/>
      <c r="Z1340" s="8"/>
      <c r="AA1340" s="8"/>
      <c r="AB1340" s="8"/>
      <c r="AC1340" s="8"/>
      <c r="AD1340" s="8"/>
      <c r="AE1340" s="8"/>
      <c r="AG1340" s="36"/>
      <c r="AH1340" s="36"/>
      <c r="AI1340" s="9"/>
      <c r="AJ1340" s="8"/>
      <c r="AK1340" s="8"/>
      <c r="AL1340" s="8"/>
      <c r="AM1340" s="8"/>
      <c r="AN1340" s="8"/>
      <c r="AO1340" s="8"/>
      <c r="AP1340" s="8"/>
      <c r="AQ1340" s="8"/>
      <c r="AS1340" s="36"/>
      <c r="AT1340" s="36"/>
      <c r="AU1340" s="9"/>
      <c r="AV1340" s="8"/>
      <c r="AW1340" s="8"/>
      <c r="AX1340" s="8"/>
      <c r="AY1340" s="8"/>
      <c r="AZ1340" s="8"/>
      <c r="BA1340" s="8"/>
      <c r="BB1340" s="8"/>
      <c r="BC1340" s="8"/>
      <c r="CW1340" s="8">
        <v>0.4561133879781421</v>
      </c>
      <c r="CX1340" s="36">
        <v>71.099999999999994</v>
      </c>
      <c r="CY1340" s="36">
        <v>68.17511344234245</v>
      </c>
      <c r="CZ1340" s="36">
        <v>67.412751897565741</v>
      </c>
      <c r="DA1340" s="36">
        <v>42.158986307174608</v>
      </c>
      <c r="DB1340" s="36">
        <f ca="1"/>
        <v>75.835818230273162</v>
      </c>
      <c r="DC1340" s="36">
        <f ca="1"/>
        <v>68.768074347825632</v>
      </c>
      <c r="DD1340" s="36">
        <v>65.999576617249886</v>
      </c>
      <c r="DE1340" s="36">
        <f ca="1"/>
        <v>72.849358427887424</v>
      </c>
      <c r="DF1340" s="36">
        <v>69.168078708977134</v>
      </c>
    </row>
    <row r="1341" spans="1:110" x14ac:dyDescent="0.25">
      <c r="A1341" s="45">
        <v>73.099999999999994</v>
      </c>
      <c r="B1341" s="47" t="b">
        <v>1</v>
      </c>
      <c r="U1341" s="36"/>
      <c r="V1341" s="36"/>
      <c r="W1341" s="9"/>
      <c r="X1341" s="8"/>
      <c r="Y1341" s="8"/>
      <c r="Z1341" s="8"/>
      <c r="AA1341" s="8"/>
      <c r="AB1341" s="8"/>
      <c r="AC1341" s="8"/>
      <c r="AD1341" s="8"/>
      <c r="AE1341" s="8"/>
      <c r="AG1341" s="36"/>
      <c r="AH1341" s="36"/>
      <c r="AI1341" s="9"/>
      <c r="AJ1341" s="8"/>
      <c r="AK1341" s="8"/>
      <c r="AL1341" s="8"/>
      <c r="AM1341" s="8"/>
      <c r="AN1341" s="8"/>
      <c r="AO1341" s="8"/>
      <c r="AP1341" s="8"/>
      <c r="AQ1341" s="8"/>
      <c r="AS1341" s="36"/>
      <c r="AT1341" s="36"/>
      <c r="AU1341" s="9"/>
      <c r="AV1341" s="8"/>
      <c r="AW1341" s="8"/>
      <c r="AX1341" s="8"/>
      <c r="AY1341" s="8"/>
      <c r="AZ1341" s="8"/>
      <c r="BA1341" s="8"/>
      <c r="BB1341" s="8"/>
      <c r="BC1341" s="8"/>
      <c r="CW1341" s="8">
        <v>0.45645491803278687</v>
      </c>
      <c r="CX1341" s="36">
        <v>71.099999999999994</v>
      </c>
      <c r="CY1341" s="36">
        <v>68.183316015954688</v>
      </c>
      <c r="CZ1341" s="36">
        <v>67.421290831003475</v>
      </c>
      <c r="DA1341" s="36">
        <v>42.202469305899548</v>
      </c>
      <c r="DB1341" s="36">
        <f ca="1"/>
        <v>75.844633970220244</v>
      </c>
      <c r="DC1341" s="36">
        <f ca="1"/>
        <v>68.775567351241335</v>
      </c>
      <c r="DD1341" s="36">
        <v>66.010713535707396</v>
      </c>
      <c r="DE1341" s="36">
        <f ca="1"/>
        <v>72.855674850205403</v>
      </c>
      <c r="DF1341" s="36">
        <v>69.177478746874627</v>
      </c>
    </row>
    <row r="1342" spans="1:110" x14ac:dyDescent="0.25">
      <c r="A1342" s="45">
        <v>73</v>
      </c>
      <c r="B1342" s="47" t="b">
        <v>1</v>
      </c>
      <c r="U1342" s="36"/>
      <c r="V1342" s="36"/>
      <c r="W1342" s="9"/>
      <c r="X1342" s="8"/>
      <c r="Y1342" s="8"/>
      <c r="Z1342" s="8"/>
      <c r="AA1342" s="8"/>
      <c r="AB1342" s="8"/>
      <c r="AC1342" s="8"/>
      <c r="AD1342" s="8"/>
      <c r="AE1342" s="8"/>
      <c r="AG1342" s="36"/>
      <c r="AH1342" s="36"/>
      <c r="AI1342" s="9"/>
      <c r="AJ1342" s="8"/>
      <c r="AK1342" s="8"/>
      <c r="AL1342" s="8"/>
      <c r="AM1342" s="8"/>
      <c r="AN1342" s="8"/>
      <c r="AO1342" s="8"/>
      <c r="AP1342" s="8"/>
      <c r="AQ1342" s="8"/>
      <c r="AS1342" s="36"/>
      <c r="AT1342" s="36"/>
      <c r="AU1342" s="9"/>
      <c r="AV1342" s="8"/>
      <c r="AW1342" s="8"/>
      <c r="AX1342" s="8"/>
      <c r="AY1342" s="8"/>
      <c r="AZ1342" s="8"/>
      <c r="BA1342" s="8"/>
      <c r="BB1342" s="8"/>
      <c r="BC1342" s="8"/>
      <c r="CW1342" s="8">
        <v>0.45679644808743169</v>
      </c>
      <c r="CX1342" s="36">
        <v>71.099999999999994</v>
      </c>
      <c r="CY1342" s="36">
        <v>68.191517816992615</v>
      </c>
      <c r="CZ1342" s="36">
        <v>67.429830041629771</v>
      </c>
      <c r="DA1342" s="36">
        <v>42.245979635235173</v>
      </c>
      <c r="DB1342" s="36">
        <f ca="1"/>
        <v>75.853447188251067</v>
      </c>
      <c r="DC1342" s="36">
        <f ca="1"/>
        <v>68.78306019399615</v>
      </c>
      <c r="DD1342" s="36">
        <v>66.021846288494586</v>
      </c>
      <c r="DE1342" s="36">
        <f ca="1"/>
        <v>72.861989759905029</v>
      </c>
      <c r="DF1342" s="36">
        <v>69.186876720971554</v>
      </c>
    </row>
    <row r="1343" spans="1:110" x14ac:dyDescent="0.25">
      <c r="A1343" s="45">
        <v>72.8</v>
      </c>
      <c r="B1343" s="47" t="b">
        <v>1</v>
      </c>
      <c r="U1343" s="36"/>
      <c r="V1343" s="36"/>
      <c r="W1343" s="9"/>
      <c r="X1343" s="8"/>
      <c r="Y1343" s="8"/>
      <c r="Z1343" s="8"/>
      <c r="AA1343" s="8"/>
      <c r="AB1343" s="8"/>
      <c r="AC1343" s="8"/>
      <c r="AD1343" s="8"/>
      <c r="AE1343" s="8"/>
      <c r="AG1343" s="36"/>
      <c r="AH1343" s="36"/>
      <c r="AI1343" s="9"/>
      <c r="AJ1343" s="8"/>
      <c r="AK1343" s="8"/>
      <c r="AL1343" s="8"/>
      <c r="AM1343" s="8"/>
      <c r="AN1343" s="8"/>
      <c r="AO1343" s="8"/>
      <c r="AP1343" s="8"/>
      <c r="AQ1343" s="8"/>
      <c r="AS1343" s="36"/>
      <c r="AT1343" s="36"/>
      <c r="AU1343" s="9"/>
      <c r="AV1343" s="8"/>
      <c r="AW1343" s="8"/>
      <c r="AX1343" s="8"/>
      <c r="AY1343" s="8"/>
      <c r="AZ1343" s="8"/>
      <c r="BA1343" s="8"/>
      <c r="BB1343" s="8"/>
      <c r="BC1343" s="8"/>
      <c r="CW1343" s="8">
        <v>0.45713797814207652</v>
      </c>
      <c r="CX1343" s="36">
        <v>71.2</v>
      </c>
      <c r="CY1343" s="36">
        <v>68.199718851683386</v>
      </c>
      <c r="CZ1343" s="36">
        <v>67.438369535760458</v>
      </c>
      <c r="DA1343" s="36">
        <v>42.289517329559608</v>
      </c>
      <c r="DB1343" s="36">
        <f ca="1"/>
        <v>75.862257891805442</v>
      </c>
      <c r="DC1343" s="36">
        <f ca="1"/>
        <v>68.790552881640494</v>
      </c>
      <c r="DD1343" s="36">
        <v>66.032974880282353</v>
      </c>
      <c r="DE1343" s="36">
        <f ca="1"/>
        <v>72.86830316144686</v>
      </c>
      <c r="DF1343" s="36">
        <v>69.196272636858637</v>
      </c>
    </row>
    <row r="1344" spans="1:110" x14ac:dyDescent="0.25">
      <c r="A1344" s="45">
        <v>72.400000000000006</v>
      </c>
      <c r="B1344" s="47" t="b">
        <v>1</v>
      </c>
      <c r="U1344" s="36"/>
      <c r="V1344" s="36"/>
      <c r="W1344" s="9"/>
      <c r="X1344" s="8"/>
      <c r="Y1344" s="8"/>
      <c r="Z1344" s="8"/>
      <c r="AA1344" s="8"/>
      <c r="AB1344" s="8"/>
      <c r="AC1344" s="8"/>
      <c r="AD1344" s="8"/>
      <c r="AE1344" s="8"/>
      <c r="AG1344" s="36"/>
      <c r="AH1344" s="36"/>
      <c r="AI1344" s="9"/>
      <c r="AJ1344" s="8"/>
      <c r="AK1344" s="8"/>
      <c r="AL1344" s="8"/>
      <c r="AM1344" s="8"/>
      <c r="AN1344" s="8"/>
      <c r="AO1344" s="8"/>
      <c r="AP1344" s="8"/>
      <c r="AQ1344" s="8"/>
      <c r="AS1344" s="36"/>
      <c r="AT1344" s="36"/>
      <c r="AU1344" s="9"/>
      <c r="AV1344" s="8"/>
      <c r="AW1344" s="8"/>
      <c r="AX1344" s="8"/>
      <c r="AY1344" s="8"/>
      <c r="AZ1344" s="8"/>
      <c r="BA1344" s="8"/>
      <c r="BB1344" s="8"/>
      <c r="BC1344" s="8"/>
      <c r="CW1344" s="8">
        <v>0.45747950819672129</v>
      </c>
      <c r="CX1344" s="36">
        <v>71.2</v>
      </c>
      <c r="CY1344" s="36">
        <v>68.20791912625009</v>
      </c>
      <c r="CZ1344" s="36">
        <v>67.446909319710571</v>
      </c>
      <c r="DA1344" s="36">
        <v>42.333082423315872</v>
      </c>
      <c r="DB1344" s="36">
        <f ca="1"/>
        <v>75.871066088313782</v>
      </c>
      <c r="DC1344" s="36">
        <f ca="1"/>
        <v>68.798045419722783</v>
      </c>
      <c r="DD1344" s="36">
        <v>66.044099315732879</v>
      </c>
      <c r="DE1344" s="36">
        <f ca="1"/>
        <v>72.874615059286143</v>
      </c>
      <c r="DF1344" s="36">
        <v>69.205666500119975</v>
      </c>
    </row>
    <row r="1345" spans="1:110" x14ac:dyDescent="0.25">
      <c r="A1345" s="45">
        <v>72.5</v>
      </c>
      <c r="B1345" s="47" t="b">
        <v>1</v>
      </c>
      <c r="U1345" s="36"/>
      <c r="V1345" s="36"/>
      <c r="W1345" s="9"/>
      <c r="X1345" s="8"/>
      <c r="Y1345" s="8"/>
      <c r="Z1345" s="8"/>
      <c r="AA1345" s="8"/>
      <c r="AB1345" s="8"/>
      <c r="AC1345" s="8"/>
      <c r="AD1345" s="8"/>
      <c r="AE1345" s="8"/>
      <c r="AG1345" s="36"/>
      <c r="AH1345" s="36"/>
      <c r="AI1345" s="9"/>
      <c r="AJ1345" s="8"/>
      <c r="AK1345" s="8"/>
      <c r="AL1345" s="8"/>
      <c r="AM1345" s="8"/>
      <c r="AN1345" s="8"/>
      <c r="AO1345" s="8"/>
      <c r="AP1345" s="8"/>
      <c r="AQ1345" s="8"/>
      <c r="AS1345" s="36"/>
      <c r="AT1345" s="36"/>
      <c r="AU1345" s="9"/>
      <c r="AV1345" s="8"/>
      <c r="AW1345" s="8"/>
      <c r="AX1345" s="8"/>
      <c r="AY1345" s="8"/>
      <c r="AZ1345" s="8"/>
      <c r="BA1345" s="8"/>
      <c r="BB1345" s="8"/>
      <c r="BC1345" s="8"/>
      <c r="CW1345" s="8">
        <v>0.45782103825136611</v>
      </c>
      <c r="CX1345" s="36">
        <v>71.2</v>
      </c>
      <c r="CY1345" s="36">
        <v>68.21611864691188</v>
      </c>
      <c r="CZ1345" s="36">
        <v>67.455449399794176</v>
      </c>
      <c r="DA1345" s="36">
        <v>42.376674951012085</v>
      </c>
      <c r="DB1345" s="36">
        <f ca="1"/>
        <v>75.879871785197153</v>
      </c>
      <c r="DC1345" s="36">
        <f ca="1"/>
        <v>68.805537813789456</v>
      </c>
      <c r="DD1345" s="36">
        <v>66.055219599499651</v>
      </c>
      <c r="DE1345" s="36">
        <f ca="1"/>
        <v>72.880925457872777</v>
      </c>
      <c r="DF1345" s="36">
        <v>69.215058316333128</v>
      </c>
    </row>
    <row r="1346" spans="1:110" x14ac:dyDescent="0.25">
      <c r="A1346" s="45">
        <v>72.3</v>
      </c>
      <c r="B1346" s="47" t="b">
        <v>1</v>
      </c>
      <c r="U1346" s="36"/>
      <c r="V1346" s="36"/>
      <c r="W1346" s="9"/>
      <c r="X1346" s="8"/>
      <c r="Y1346" s="8"/>
      <c r="Z1346" s="8"/>
      <c r="AA1346" s="8"/>
      <c r="AB1346" s="8"/>
      <c r="AC1346" s="8"/>
      <c r="AD1346" s="8"/>
      <c r="AE1346" s="8"/>
      <c r="AG1346" s="36"/>
      <c r="AH1346" s="36"/>
      <c r="AI1346" s="9"/>
      <c r="AJ1346" s="8"/>
      <c r="AK1346" s="8"/>
      <c r="AL1346" s="8"/>
      <c r="AM1346" s="8"/>
      <c r="AN1346" s="8"/>
      <c r="AO1346" s="8"/>
      <c r="AP1346" s="8"/>
      <c r="AQ1346" s="8"/>
      <c r="AS1346" s="36"/>
      <c r="AT1346" s="36"/>
      <c r="AU1346" s="9"/>
      <c r="AV1346" s="8"/>
      <c r="AW1346" s="8"/>
      <c r="AX1346" s="8"/>
      <c r="AY1346" s="8"/>
      <c r="AZ1346" s="8"/>
      <c r="BA1346" s="8"/>
      <c r="BB1346" s="8"/>
      <c r="BC1346" s="8"/>
      <c r="CW1346" s="8">
        <v>0.45816256830601093</v>
      </c>
      <c r="CX1346" s="36">
        <v>71.2</v>
      </c>
      <c r="CY1346" s="36">
        <v>68.22431741988396</v>
      </c>
      <c r="CZ1346" s="36">
        <v>67.463989782324447</v>
      </c>
      <c r="DA1346" s="36">
        <v>42.420294947221578</v>
      </c>
      <c r="DB1346" s="36">
        <f ca="1"/>
        <v>75.888674989867269</v>
      </c>
      <c r="DC1346" s="36">
        <f ca="1"/>
        <v>68.813030069385007</v>
      </c>
      <c r="DD1346" s="36">
        <v>66.066335736227487</v>
      </c>
      <c r="DE1346" s="36">
        <f ca="1"/>
        <v>72.887234361651394</v>
      </c>
      <c r="DF1346" s="36">
        <v>69.224448091069149</v>
      </c>
    </row>
    <row r="1347" spans="1:110" x14ac:dyDescent="0.25">
      <c r="A1347" s="45">
        <v>72.099999999999994</v>
      </c>
      <c r="B1347" s="47" t="b">
        <v>1</v>
      </c>
      <c r="U1347" s="36"/>
      <c r="V1347" s="36"/>
      <c r="W1347" s="9"/>
      <c r="X1347" s="8"/>
      <c r="Y1347" s="8"/>
      <c r="Z1347" s="8"/>
      <c r="AA1347" s="8"/>
      <c r="AB1347" s="8"/>
      <c r="AC1347" s="8"/>
      <c r="AD1347" s="8"/>
      <c r="AE1347" s="8"/>
      <c r="AG1347" s="36"/>
      <c r="AH1347" s="36"/>
      <c r="AI1347" s="9"/>
      <c r="AJ1347" s="8"/>
      <c r="AK1347" s="8"/>
      <c r="AL1347" s="8"/>
      <c r="AM1347" s="8"/>
      <c r="AN1347" s="8"/>
      <c r="AO1347" s="8"/>
      <c r="AP1347" s="8"/>
      <c r="AQ1347" s="8"/>
      <c r="AS1347" s="36"/>
      <c r="AT1347" s="36"/>
      <c r="AU1347" s="9"/>
      <c r="AV1347" s="8"/>
      <c r="AW1347" s="8"/>
      <c r="AX1347" s="8"/>
      <c r="AY1347" s="8"/>
      <c r="AZ1347" s="8"/>
      <c r="BA1347" s="8"/>
      <c r="BB1347" s="8"/>
      <c r="BC1347" s="8"/>
      <c r="CW1347" s="8">
        <v>0.45850409836065575</v>
      </c>
      <c r="CX1347" s="36">
        <v>71.2</v>
      </c>
      <c r="CY1347" s="36">
        <v>68.232515451377608</v>
      </c>
      <c r="CZ1347" s="36">
        <v>67.472530473613844</v>
      </c>
      <c r="DA1347" s="36">
        <v>42.463942446583097</v>
      </c>
      <c r="DB1347" s="36">
        <f ca="1"/>
        <v>75.897475709726677</v>
      </c>
      <c r="DC1347" s="36">
        <f ca="1"/>
        <v>68.82052219205201</v>
      </c>
      <c r="DD1347" s="36">
        <v>66.077447730552535</v>
      </c>
      <c r="DE1347" s="36">
        <f ca="1"/>
        <v>72.893541775061337</v>
      </c>
      <c r="DF1347" s="36">
        <v>69.233835829892627</v>
      </c>
    </row>
    <row r="1348" spans="1:110" x14ac:dyDescent="0.25">
      <c r="A1348" s="45">
        <v>71.900000000000006</v>
      </c>
      <c r="B1348" s="47" t="b">
        <v>1</v>
      </c>
      <c r="U1348" s="36"/>
      <c r="V1348" s="36"/>
      <c r="W1348" s="9"/>
      <c r="X1348" s="8"/>
      <c r="Y1348" s="8"/>
      <c r="Z1348" s="8"/>
      <c r="AA1348" s="8"/>
      <c r="AB1348" s="8"/>
      <c r="AC1348" s="8"/>
      <c r="AD1348" s="8"/>
      <c r="AE1348" s="8"/>
      <c r="AG1348" s="36"/>
      <c r="AH1348" s="36"/>
      <c r="AI1348" s="9"/>
      <c r="AJ1348" s="8"/>
      <c r="AK1348" s="8"/>
      <c r="AL1348" s="8"/>
      <c r="AM1348" s="8"/>
      <c r="AN1348" s="8"/>
      <c r="AO1348" s="8"/>
      <c r="AP1348" s="8"/>
      <c r="AQ1348" s="8"/>
      <c r="AS1348" s="36"/>
      <c r="AT1348" s="36"/>
      <c r="AU1348" s="9"/>
      <c r="AV1348" s="8"/>
      <c r="AW1348" s="8"/>
      <c r="AX1348" s="8"/>
      <c r="AY1348" s="8"/>
      <c r="AZ1348" s="8"/>
      <c r="BA1348" s="8"/>
      <c r="BB1348" s="8"/>
      <c r="BC1348" s="8"/>
      <c r="CW1348" s="8">
        <v>0.45884562841530052</v>
      </c>
      <c r="CX1348" s="36">
        <v>71.2</v>
      </c>
      <c r="CY1348" s="36">
        <v>68.240712747600185</v>
      </c>
      <c r="CZ1348" s="36">
        <v>67.481071479973863</v>
      </c>
      <c r="DA1348" s="36">
        <v>42.507617483800921</v>
      </c>
      <c r="DB1348" s="36">
        <f ca="1"/>
        <v>75.906273952168604</v>
      </c>
      <c r="DC1348" s="36">
        <f ca="1"/>
        <v>68.828014187331121</v>
      </c>
      <c r="DD1348" s="36">
        <v>66.088555587102292</v>
      </c>
      <c r="DE1348" s="36">
        <f ca="1"/>
        <v>72.899847702536746</v>
      </c>
      <c r="DF1348" s="36">
        <v>69.243221538361666</v>
      </c>
    </row>
    <row r="1349" spans="1:110" x14ac:dyDescent="0.25">
      <c r="A1349" s="45">
        <v>71.7</v>
      </c>
      <c r="B1349" s="47" t="b">
        <v>1</v>
      </c>
      <c r="U1349" s="36"/>
      <c r="V1349" s="36"/>
      <c r="W1349" s="9"/>
      <c r="X1349" s="8"/>
      <c r="Y1349" s="8"/>
      <c r="Z1349" s="8"/>
      <c r="AA1349" s="8"/>
      <c r="AB1349" s="8"/>
      <c r="AC1349" s="8"/>
      <c r="AD1349" s="8"/>
      <c r="AE1349" s="8"/>
      <c r="AG1349" s="36"/>
      <c r="AH1349" s="36"/>
      <c r="AI1349" s="9"/>
      <c r="AJ1349" s="8"/>
      <c r="AK1349" s="8"/>
      <c r="AL1349" s="8"/>
      <c r="AM1349" s="8"/>
      <c r="AN1349" s="8"/>
      <c r="AO1349" s="8"/>
      <c r="AP1349" s="8"/>
      <c r="AQ1349" s="8"/>
      <c r="AS1349" s="36"/>
      <c r="AT1349" s="36"/>
      <c r="AU1349" s="9"/>
      <c r="AV1349" s="8"/>
      <c r="AW1349" s="8"/>
      <c r="AX1349" s="8"/>
      <c r="AY1349" s="8"/>
      <c r="AZ1349" s="8"/>
      <c r="BA1349" s="8"/>
      <c r="BB1349" s="8"/>
      <c r="BC1349" s="8"/>
      <c r="CW1349" s="8">
        <v>0.45918715846994534</v>
      </c>
      <c r="CX1349" s="36">
        <v>71.2</v>
      </c>
      <c r="CY1349" s="36">
        <v>68.248909314755267</v>
      </c>
      <c r="CZ1349" s="36">
        <v>67.489612807715361</v>
      </c>
      <c r="DA1349" s="36">
        <v>42.551320093645103</v>
      </c>
      <c r="DB1349" s="36">
        <f ca="1"/>
        <v>75.915069724577194</v>
      </c>
      <c r="DC1349" s="36">
        <f ca="1"/>
        <v>68.835506060761148</v>
      </c>
      <c r="DD1349" s="36">
        <v>66.099659310495724</v>
      </c>
      <c r="DE1349" s="36">
        <f ca="1"/>
        <v>72.906152148506465</v>
      </c>
      <c r="DF1349" s="36">
        <v>69.25260522202791</v>
      </c>
    </row>
    <row r="1350" spans="1:110" x14ac:dyDescent="0.25">
      <c r="A1350" s="45">
        <v>72</v>
      </c>
      <c r="B1350" s="47" t="b">
        <v>1</v>
      </c>
      <c r="U1350" s="36"/>
      <c r="V1350" s="36"/>
      <c r="W1350" s="9"/>
      <c r="X1350" s="8"/>
      <c r="Y1350" s="8"/>
      <c r="Z1350" s="8"/>
      <c r="AA1350" s="8"/>
      <c r="AB1350" s="8"/>
      <c r="AC1350" s="8"/>
      <c r="AD1350" s="8"/>
      <c r="AE1350" s="8"/>
      <c r="AG1350" s="36"/>
      <c r="AH1350" s="36"/>
      <c r="AI1350" s="9"/>
      <c r="AJ1350" s="8"/>
      <c r="AK1350" s="8"/>
      <c r="AL1350" s="8"/>
      <c r="AM1350" s="8"/>
      <c r="AN1350" s="8"/>
      <c r="AO1350" s="8"/>
      <c r="AP1350" s="8"/>
      <c r="AQ1350" s="8"/>
      <c r="AS1350" s="36"/>
      <c r="AT1350" s="36"/>
      <c r="AU1350" s="9"/>
      <c r="AV1350" s="8"/>
      <c r="AW1350" s="8"/>
      <c r="AX1350" s="8"/>
      <c r="AY1350" s="8"/>
      <c r="AZ1350" s="8"/>
      <c r="BA1350" s="8"/>
      <c r="BB1350" s="8"/>
      <c r="BC1350" s="8"/>
      <c r="CW1350" s="8">
        <v>0.45952868852459017</v>
      </c>
      <c r="CX1350" s="36">
        <v>71.2</v>
      </c>
      <c r="CY1350" s="36">
        <v>68.257105159042567</v>
      </c>
      <c r="CZ1350" s="36">
        <v>67.498154463148424</v>
      </c>
      <c r="DA1350" s="36">
        <v>42.595050310951514</v>
      </c>
      <c r="DB1350" s="36">
        <f ca="1"/>
        <v>75.923863034327397</v>
      </c>
      <c r="DC1350" s="36">
        <f ca="1"/>
        <v>68.842997817879066</v>
      </c>
      <c r="DD1350" s="36">
        <v>66.110758905343118</v>
      </c>
      <c r="DE1350" s="36">
        <f ca="1"/>
        <v>72.912455117394202</v>
      </c>
      <c r="DF1350" s="36">
        <v>69.261986886436688</v>
      </c>
    </row>
    <row r="1351" spans="1:110" x14ac:dyDescent="0.25">
      <c r="A1351" s="45">
        <v>69.900000000000006</v>
      </c>
      <c r="B1351" s="47" t="b">
        <v>1</v>
      </c>
      <c r="U1351" s="36"/>
      <c r="V1351" s="36"/>
      <c r="W1351" s="9"/>
      <c r="X1351" s="8"/>
      <c r="Y1351" s="8"/>
      <c r="Z1351" s="8"/>
      <c r="AA1351" s="8"/>
      <c r="AB1351" s="8"/>
      <c r="AC1351" s="8"/>
      <c r="AD1351" s="8"/>
      <c r="AE1351" s="8"/>
      <c r="AG1351" s="36"/>
      <c r="AH1351" s="36"/>
      <c r="AI1351" s="9"/>
      <c r="AJ1351" s="8"/>
      <c r="AK1351" s="8"/>
      <c r="AL1351" s="8"/>
      <c r="AM1351" s="8"/>
      <c r="AN1351" s="8"/>
      <c r="AO1351" s="8"/>
      <c r="AP1351" s="8"/>
      <c r="AQ1351" s="8"/>
      <c r="AS1351" s="36"/>
      <c r="AT1351" s="36"/>
      <c r="AU1351" s="9"/>
      <c r="AV1351" s="8"/>
      <c r="AW1351" s="8"/>
      <c r="AX1351" s="8"/>
      <c r="AY1351" s="8"/>
      <c r="AZ1351" s="8"/>
      <c r="BA1351" s="8"/>
      <c r="BB1351" s="8"/>
      <c r="BC1351" s="8"/>
      <c r="CW1351" s="8">
        <v>0.45987021857923499</v>
      </c>
      <c r="CX1351" s="36">
        <v>71.2</v>
      </c>
      <c r="CY1351" s="36">
        <v>68.265300286658018</v>
      </c>
      <c r="CZ1351" s="36">
        <v>67.506696452582389</v>
      </c>
      <c r="DA1351" s="36">
        <v>42.638808170622163</v>
      </c>
      <c r="DB1351" s="36">
        <f ca="1"/>
        <v>75.932653888785083</v>
      </c>
      <c r="DC1351" s="36">
        <f ca="1"/>
        <v>68.850489464220033</v>
      </c>
      <c r="DD1351" s="36">
        <v>66.121854376246233</v>
      </c>
      <c r="DE1351" s="36">
        <f ca="1"/>
        <v>72.918756613618484</v>
      </c>
      <c r="DF1351" s="36">
        <v>69.271366537126866</v>
      </c>
    </row>
    <row r="1352" spans="1:110" x14ac:dyDescent="0.25">
      <c r="A1352" s="45">
        <v>69.5</v>
      </c>
      <c r="B1352" s="47" t="b">
        <v>1</v>
      </c>
      <c r="U1352" s="36"/>
      <c r="V1352" s="36"/>
      <c r="W1352" s="9"/>
      <c r="X1352" s="8"/>
      <c r="Y1352" s="8"/>
      <c r="Z1352" s="8"/>
      <c r="AA1352" s="8"/>
      <c r="AB1352" s="8"/>
      <c r="AC1352" s="8"/>
      <c r="AD1352" s="8"/>
      <c r="AE1352" s="8"/>
      <c r="AG1352" s="36"/>
      <c r="AH1352" s="36"/>
      <c r="AI1352" s="9"/>
      <c r="AJ1352" s="8"/>
      <c r="AK1352" s="8"/>
      <c r="AL1352" s="8"/>
      <c r="AM1352" s="8"/>
      <c r="AN1352" s="8"/>
      <c r="AO1352" s="8"/>
      <c r="AP1352" s="8"/>
      <c r="AQ1352" s="8"/>
      <c r="AS1352" s="36"/>
      <c r="AT1352" s="36"/>
      <c r="AU1352" s="9"/>
      <c r="AV1352" s="8"/>
      <c r="AW1352" s="8"/>
      <c r="AX1352" s="8"/>
      <c r="AY1352" s="8"/>
      <c r="AZ1352" s="8"/>
      <c r="BA1352" s="8"/>
      <c r="BB1352" s="8"/>
      <c r="BC1352" s="8"/>
      <c r="CW1352" s="8">
        <v>0.46021174863387976</v>
      </c>
      <c r="CX1352" s="36">
        <v>71.2</v>
      </c>
      <c r="CY1352" s="36">
        <v>68.273494703793844</v>
      </c>
      <c r="CZ1352" s="36">
        <v>67.515238782326051</v>
      </c>
      <c r="DA1352" s="36">
        <v>42.682593707625252</v>
      </c>
      <c r="DB1352" s="36">
        <f ca="1"/>
        <v>75.941442295307112</v>
      </c>
      <c r="DC1352" s="36">
        <f ca="1"/>
        <v>68.857981005317455</v>
      </c>
      <c r="DD1352" s="36">
        <v>66.132945727798301</v>
      </c>
      <c r="DE1352" s="36">
        <f ca="1"/>
        <v>72.925056641592676</v>
      </c>
      <c r="DF1352" s="36">
        <v>69.280744179631029</v>
      </c>
    </row>
    <row r="1353" spans="1:110" x14ac:dyDescent="0.25">
      <c r="A1353" s="45">
        <v>69.099999999999994</v>
      </c>
      <c r="B1353" s="47" t="b">
        <v>1</v>
      </c>
      <c r="U1353" s="36"/>
      <c r="V1353" s="36"/>
      <c r="W1353" s="9"/>
      <c r="X1353" s="8"/>
      <c r="Y1353" s="8"/>
      <c r="Z1353" s="8"/>
      <c r="AA1353" s="8"/>
      <c r="AB1353" s="8"/>
      <c r="AC1353" s="8"/>
      <c r="AD1353" s="8"/>
      <c r="AE1353" s="8"/>
      <c r="AG1353" s="36"/>
      <c r="AH1353" s="36"/>
      <c r="AI1353" s="9"/>
      <c r="AJ1353" s="8"/>
      <c r="AK1353" s="8"/>
      <c r="AL1353" s="8"/>
      <c r="AM1353" s="8"/>
      <c r="AN1353" s="8"/>
      <c r="AO1353" s="8"/>
      <c r="AP1353" s="8"/>
      <c r="AQ1353" s="8"/>
      <c r="AS1353" s="36"/>
      <c r="AT1353" s="36"/>
      <c r="AU1353" s="9"/>
      <c r="AV1353" s="8"/>
      <c r="AW1353" s="8"/>
      <c r="AX1353" s="8"/>
      <c r="AY1353" s="8"/>
      <c r="AZ1353" s="8"/>
      <c r="BA1353" s="8"/>
      <c r="BB1353" s="8"/>
      <c r="BC1353" s="8"/>
      <c r="CW1353" s="8">
        <v>0.46055327868852458</v>
      </c>
      <c r="CX1353" s="36">
        <v>71.2</v>
      </c>
      <c r="CY1353" s="36">
        <v>68.281688416638531</v>
      </c>
      <c r="CZ1353" s="36">
        <v>67.523781458687367</v>
      </c>
      <c r="DA1353" s="36">
        <v>42.726406956995397</v>
      </c>
      <c r="DB1353" s="36">
        <f ca="1"/>
        <v>75.950228261241293</v>
      </c>
      <c r="DC1353" s="36">
        <f ca="1"/>
        <v>68.865472446702952</v>
      </c>
      <c r="DD1353" s="36">
        <v>66.144032964584028</v>
      </c>
      <c r="DE1353" s="36">
        <f ca="1"/>
        <v>72.931355205725026</v>
      </c>
      <c r="DF1353" s="36">
        <v>69.290119819475407</v>
      </c>
    </row>
    <row r="1354" spans="1:110" x14ac:dyDescent="0.25">
      <c r="A1354" s="45">
        <v>68.5</v>
      </c>
      <c r="B1354" s="47" t="b">
        <v>1</v>
      </c>
      <c r="U1354" s="36"/>
      <c r="V1354" s="36"/>
      <c r="W1354" s="9"/>
      <c r="X1354" s="8"/>
      <c r="Y1354" s="8"/>
      <c r="Z1354" s="8"/>
      <c r="AA1354" s="8"/>
      <c r="AB1354" s="8"/>
      <c r="AC1354" s="8"/>
      <c r="AD1354" s="8"/>
      <c r="AE1354" s="8"/>
      <c r="AG1354" s="36"/>
      <c r="AH1354" s="36"/>
      <c r="AI1354" s="9"/>
      <c r="AJ1354" s="8"/>
      <c r="AK1354" s="8"/>
      <c r="AL1354" s="8"/>
      <c r="AM1354" s="8"/>
      <c r="AN1354" s="8"/>
      <c r="AO1354" s="8"/>
      <c r="AP1354" s="8"/>
      <c r="AQ1354" s="8"/>
      <c r="AS1354" s="36"/>
      <c r="AT1354" s="36"/>
      <c r="AU1354" s="9"/>
      <c r="AV1354" s="8"/>
      <c r="AW1354" s="8"/>
      <c r="AX1354" s="8"/>
      <c r="AY1354" s="8"/>
      <c r="AZ1354" s="8"/>
      <c r="BA1354" s="8"/>
      <c r="BB1354" s="8"/>
      <c r="BC1354" s="8"/>
      <c r="CW1354" s="8">
        <v>0.4608948087431694</v>
      </c>
      <c r="CX1354" s="36">
        <v>71.2</v>
      </c>
      <c r="CY1354" s="36">
        <v>68.289881431376855</v>
      </c>
      <c r="CZ1354" s="36">
        <v>67.532324487973852</v>
      </c>
      <c r="DA1354" s="36">
        <v>42.770247953833746</v>
      </c>
      <c r="DB1354" s="36">
        <f ca="1"/>
        <v>75.959011793926507</v>
      </c>
      <c r="DC1354" s="36">
        <f ca="1"/>
        <v>68.872963793906479</v>
      </c>
      <c r="DD1354" s="36">
        <v>66.155116091179607</v>
      </c>
      <c r="DE1354" s="36">
        <f ca="1"/>
        <v>72.93765231041867</v>
      </c>
      <c r="DF1354" s="36">
        <v>69.299493462179953</v>
      </c>
    </row>
    <row r="1355" spans="1:110" x14ac:dyDescent="0.25">
      <c r="A1355" s="45">
        <v>67.8</v>
      </c>
      <c r="B1355" s="47" t="b">
        <v>1</v>
      </c>
      <c r="U1355" s="36"/>
      <c r="V1355" s="36"/>
      <c r="W1355" s="9"/>
      <c r="X1355" s="8"/>
      <c r="Y1355" s="8"/>
      <c r="Z1355" s="8"/>
      <c r="AA1355" s="8"/>
      <c r="AB1355" s="8"/>
      <c r="AC1355" s="8"/>
      <c r="AD1355" s="8"/>
      <c r="AE1355" s="8"/>
      <c r="AG1355" s="36"/>
      <c r="AH1355" s="36"/>
      <c r="AI1355" s="9"/>
      <c r="AJ1355" s="8"/>
      <c r="AK1355" s="8"/>
      <c r="AL1355" s="8"/>
      <c r="AM1355" s="8"/>
      <c r="AN1355" s="8"/>
      <c r="AO1355" s="8"/>
      <c r="AP1355" s="8"/>
      <c r="AQ1355" s="8"/>
      <c r="AS1355" s="36"/>
      <c r="AT1355" s="36"/>
      <c r="AU1355" s="9"/>
      <c r="AV1355" s="8"/>
      <c r="AW1355" s="8"/>
      <c r="AX1355" s="8"/>
      <c r="AY1355" s="8"/>
      <c r="AZ1355" s="8"/>
      <c r="BA1355" s="8"/>
      <c r="BB1355" s="8"/>
      <c r="BC1355" s="8"/>
      <c r="CW1355" s="8">
        <v>0.46123633879781423</v>
      </c>
      <c r="CX1355" s="36">
        <v>71.2</v>
      </c>
      <c r="CY1355" s="36">
        <v>68.298073754189986</v>
      </c>
      <c r="CZ1355" s="36">
        <v>67.540867876492456</v>
      </c>
      <c r="DA1355" s="36">
        <v>42.81411673330819</v>
      </c>
      <c r="DB1355" s="36">
        <f ca="1"/>
        <v>75.967792900692686</v>
      </c>
      <c r="DC1355" s="36">
        <f ca="1"/>
        <v>68.880455052456227</v>
      </c>
      <c r="DD1355" s="36">
        <v>66.166195112152749</v>
      </c>
      <c r="DE1355" s="36">
        <f ca="1"/>
        <v>72.943947960071696</v>
      </c>
      <c r="DF1355" s="36">
        <v>69.308865113258378</v>
      </c>
    </row>
    <row r="1356" spans="1:110" x14ac:dyDescent="0.25">
      <c r="A1356" s="45">
        <v>67.8</v>
      </c>
      <c r="B1356" s="47" t="b">
        <v>1</v>
      </c>
      <c r="U1356" s="36"/>
      <c r="V1356" s="36"/>
      <c r="W1356" s="9"/>
      <c r="X1356" s="8"/>
      <c r="Y1356" s="8"/>
      <c r="Z1356" s="8"/>
      <c r="AA1356" s="8"/>
      <c r="AB1356" s="8"/>
      <c r="AC1356" s="8"/>
      <c r="AD1356" s="8"/>
      <c r="AE1356" s="8"/>
      <c r="AG1356" s="36"/>
      <c r="AH1356" s="36"/>
      <c r="AI1356" s="9"/>
      <c r="AJ1356" s="8"/>
      <c r="AK1356" s="8"/>
      <c r="AL1356" s="8"/>
      <c r="AM1356" s="8"/>
      <c r="AN1356" s="8"/>
      <c r="AO1356" s="8"/>
      <c r="AP1356" s="8"/>
      <c r="AQ1356" s="8"/>
      <c r="AS1356" s="36"/>
      <c r="AT1356" s="36"/>
      <c r="AU1356" s="9"/>
      <c r="AV1356" s="8"/>
      <c r="AW1356" s="8"/>
      <c r="AX1356" s="8"/>
      <c r="AY1356" s="8"/>
      <c r="AZ1356" s="8"/>
      <c r="BA1356" s="8"/>
      <c r="BB1356" s="8"/>
      <c r="BC1356" s="8"/>
      <c r="CW1356" s="8">
        <v>0.46157786885245899</v>
      </c>
      <c r="CX1356" s="36">
        <v>71.3</v>
      </c>
      <c r="CY1356" s="36">
        <v>68.306265391255479</v>
      </c>
      <c r="CZ1356" s="36">
        <v>67.549411630549528</v>
      </c>
      <c r="DA1356" s="36">
        <v>42.858013330653527</v>
      </c>
      <c r="DB1356" s="36">
        <f ca="1"/>
        <v>75.976571588860921</v>
      </c>
      <c r="DC1356" s="36">
        <f ca="1"/>
        <v>68.8879462278788</v>
      </c>
      <c r="DD1356" s="36">
        <v>66.177270032062751</v>
      </c>
      <c r="DE1356" s="36">
        <f ca="1"/>
        <v>72.950242159077106</v>
      </c>
      <c r="DF1356" s="36">
        <v>69.318234778218141</v>
      </c>
    </row>
    <row r="1357" spans="1:110" x14ac:dyDescent="0.25">
      <c r="A1357" s="45">
        <v>66.599999999999994</v>
      </c>
      <c r="B1357" s="47" t="b">
        <v>1</v>
      </c>
      <c r="U1357" s="36"/>
      <c r="V1357" s="36"/>
      <c r="W1357" s="9"/>
      <c r="X1357" s="8"/>
      <c r="Y1357" s="8"/>
      <c r="Z1357" s="8"/>
      <c r="AA1357" s="8"/>
      <c r="AB1357" s="8"/>
      <c r="AC1357" s="8"/>
      <c r="AD1357" s="8"/>
      <c r="AE1357" s="8"/>
      <c r="AG1357" s="36"/>
      <c r="AH1357" s="36"/>
      <c r="AI1357" s="9"/>
      <c r="AJ1357" s="8"/>
      <c r="AK1357" s="8"/>
      <c r="AL1357" s="8"/>
      <c r="AM1357" s="8"/>
      <c r="AN1357" s="8"/>
      <c r="AO1357" s="8"/>
      <c r="AP1357" s="8"/>
      <c r="AQ1357" s="8"/>
      <c r="AS1357" s="36"/>
      <c r="AT1357" s="36"/>
      <c r="AU1357" s="9"/>
      <c r="AV1357" s="8"/>
      <c r="AW1357" s="8"/>
      <c r="AX1357" s="8"/>
      <c r="AY1357" s="8"/>
      <c r="AZ1357" s="8"/>
      <c r="BA1357" s="8"/>
      <c r="BB1357" s="8"/>
      <c r="BC1357" s="8"/>
      <c r="CW1357" s="8">
        <v>0.46191939890710382</v>
      </c>
      <c r="CX1357" s="36">
        <v>71.3</v>
      </c>
      <c r="CY1357" s="36">
        <v>68.314456348747285</v>
      </c>
      <c r="CZ1357" s="36">
        <v>67.557955756450923</v>
      </c>
      <c r="DA1357" s="36">
        <v>42.901937781171654</v>
      </c>
      <c r="DB1357" s="36">
        <f ca="1"/>
        <v>75.985347865743435</v>
      </c>
      <c r="DC1357" s="36">
        <f ca="1"/>
        <v>68.895437325699149</v>
      </c>
      <c r="DD1357" s="36">
        <v>66.188340855460424</v>
      </c>
      <c r="DE1357" s="36">
        <f ca="1"/>
        <v>72.956534911822885</v>
      </c>
      <c r="DF1357" s="36">
        <v>69.327602462560478</v>
      </c>
    </row>
    <row r="1358" spans="1:110" x14ac:dyDescent="0.25">
      <c r="A1358" s="45">
        <v>65.3</v>
      </c>
      <c r="B1358" s="47" t="b">
        <v>1</v>
      </c>
      <c r="U1358" s="36"/>
      <c r="V1358" s="36"/>
      <c r="W1358" s="9"/>
      <c r="X1358" s="8"/>
      <c r="Y1358" s="8"/>
      <c r="Z1358" s="8"/>
      <c r="AA1358" s="8"/>
      <c r="AB1358" s="8"/>
      <c r="AC1358" s="8"/>
      <c r="AD1358" s="8"/>
      <c r="AE1358" s="8"/>
      <c r="AG1358" s="36"/>
      <c r="AH1358" s="36"/>
      <c r="AI1358" s="9"/>
      <c r="AJ1358" s="8"/>
      <c r="AK1358" s="8"/>
      <c r="AL1358" s="8"/>
      <c r="AM1358" s="8"/>
      <c r="AN1358" s="8"/>
      <c r="AO1358" s="8"/>
      <c r="AP1358" s="8"/>
      <c r="AQ1358" s="8"/>
      <c r="AS1358" s="36"/>
      <c r="AT1358" s="36"/>
      <c r="AU1358" s="9"/>
      <c r="AV1358" s="8"/>
      <c r="AW1358" s="8"/>
      <c r="AX1358" s="8"/>
      <c r="AY1358" s="8"/>
      <c r="AZ1358" s="8"/>
      <c r="BA1358" s="8"/>
      <c r="BB1358" s="8"/>
      <c r="BC1358" s="8"/>
      <c r="CW1358" s="8">
        <v>0.46226092896174864</v>
      </c>
      <c r="CX1358" s="36">
        <v>71.3</v>
      </c>
      <c r="CY1358" s="36">
        <v>68.322646632835813</v>
      </c>
      <c r="CZ1358" s="36">
        <v>67.566500260501968</v>
      </c>
      <c r="DA1358" s="36">
        <v>42.945890120231667</v>
      </c>
      <c r="DB1358" s="36">
        <f ca="1"/>
        <v>75.994121738643656</v>
      </c>
      <c r="DC1358" s="36">
        <f ca="1"/>
        <v>68.902928351440607</v>
      </c>
      <c r="DD1358" s="36">
        <v>66.199407586888213</v>
      </c>
      <c r="DE1358" s="36">
        <f ca="1"/>
        <v>72.962826222692044</v>
      </c>
      <c r="DF1358" s="36">
        <v>69.336968171780512</v>
      </c>
    </row>
    <row r="1359" spans="1:110" x14ac:dyDescent="0.25">
      <c r="A1359" s="45">
        <v>65</v>
      </c>
      <c r="B1359" s="47" t="b">
        <v>1</v>
      </c>
      <c r="U1359" s="36"/>
      <c r="V1359" s="36"/>
      <c r="W1359" s="9"/>
      <c r="X1359" s="8"/>
      <c r="Y1359" s="8"/>
      <c r="Z1359" s="8"/>
      <c r="AA1359" s="8"/>
      <c r="AB1359" s="8"/>
      <c r="AC1359" s="8"/>
      <c r="AD1359" s="8"/>
      <c r="AE1359" s="8"/>
      <c r="AG1359" s="36"/>
      <c r="AH1359" s="36"/>
      <c r="AI1359" s="9"/>
      <c r="AJ1359" s="8"/>
      <c r="AK1359" s="8"/>
      <c r="AL1359" s="8"/>
      <c r="AM1359" s="8"/>
      <c r="AN1359" s="8"/>
      <c r="AO1359" s="8"/>
      <c r="AP1359" s="8"/>
      <c r="AQ1359" s="8"/>
      <c r="AS1359" s="36"/>
      <c r="AT1359" s="36"/>
      <c r="AU1359" s="9"/>
      <c r="AV1359" s="8"/>
      <c r="AW1359" s="8"/>
      <c r="AX1359" s="8"/>
      <c r="AY1359" s="8"/>
      <c r="AZ1359" s="8"/>
      <c r="BA1359" s="8"/>
      <c r="BB1359" s="8"/>
      <c r="BC1359" s="8"/>
      <c r="CW1359" s="8">
        <v>0.46260245901639346</v>
      </c>
      <c r="CX1359" s="36">
        <v>71.3</v>
      </c>
      <c r="CY1359" s="36">
        <v>68.330836249687991</v>
      </c>
      <c r="CZ1359" s="36">
        <v>67.575045149007735</v>
      </c>
      <c r="DA1359" s="36">
        <v>42.989870383270087</v>
      </c>
      <c r="DB1359" s="36">
        <f ca="1"/>
        <v>76.0028932148563</v>
      </c>
      <c r="DC1359" s="36">
        <f ca="1"/>
        <v>68.910419310624931</v>
      </c>
      <c r="DD1359" s="36">
        <v>66.210470230880162</v>
      </c>
      <c r="DE1359" s="36">
        <f ca="1"/>
        <v>72.969116096062564</v>
      </c>
      <c r="DF1359" s="36">
        <v>69.34633191136713</v>
      </c>
    </row>
    <row r="1360" spans="1:110" x14ac:dyDescent="0.25">
      <c r="A1360" s="45">
        <v>64.599999999999994</v>
      </c>
      <c r="B1360" s="47" t="b">
        <v>1</v>
      </c>
      <c r="U1360" s="36"/>
      <c r="V1360" s="36"/>
      <c r="W1360" s="9"/>
      <c r="X1360" s="8"/>
      <c r="Y1360" s="8"/>
      <c r="Z1360" s="8"/>
      <c r="AA1360" s="8"/>
      <c r="AB1360" s="8"/>
      <c r="AC1360" s="8"/>
      <c r="AD1360" s="8"/>
      <c r="AE1360" s="8"/>
      <c r="AG1360" s="36"/>
      <c r="AH1360" s="36"/>
      <c r="AI1360" s="9"/>
      <c r="AJ1360" s="8"/>
      <c r="AK1360" s="8"/>
      <c r="AL1360" s="8"/>
      <c r="AM1360" s="8"/>
      <c r="AN1360" s="8"/>
      <c r="AO1360" s="8"/>
      <c r="AP1360" s="8"/>
      <c r="AQ1360" s="8"/>
      <c r="AS1360" s="36"/>
      <c r="AT1360" s="36"/>
      <c r="AU1360" s="9"/>
      <c r="AV1360" s="8"/>
      <c r="AW1360" s="8"/>
      <c r="AX1360" s="8"/>
      <c r="AY1360" s="8"/>
      <c r="AZ1360" s="8"/>
      <c r="BA1360" s="8"/>
      <c r="BB1360" s="8"/>
      <c r="BC1360" s="8"/>
      <c r="CW1360" s="8">
        <v>0.46294398907103823</v>
      </c>
      <c r="CX1360" s="36">
        <v>71.3</v>
      </c>
      <c r="CY1360" s="36">
        <v>68.339025205467209</v>
      </c>
      <c r="CZ1360" s="36">
        <v>67.583590428272714</v>
      </c>
      <c r="DA1360" s="36">
        <v>43.033878605791017</v>
      </c>
      <c r="DB1360" s="36">
        <f ca="1"/>
        <v>76.011662301667315</v>
      </c>
      <c r="DC1360" s="36">
        <f ca="1"/>
        <v>68.917910208772369</v>
      </c>
      <c r="DD1360" s="36">
        <v>66.22152879196193</v>
      </c>
      <c r="DE1360" s="36">
        <f ca="1"/>
        <v>72.975404536307494</v>
      </c>
      <c r="DF1360" s="36">
        <v>69.355693686803164</v>
      </c>
    </row>
    <row r="1361" spans="1:110" x14ac:dyDescent="0.25">
      <c r="A1361" s="45">
        <v>64.7</v>
      </c>
      <c r="B1361" s="47" t="b">
        <v>1</v>
      </c>
      <c r="U1361" s="36"/>
      <c r="V1361" s="36"/>
      <c r="W1361" s="9"/>
      <c r="X1361" s="8"/>
      <c r="Y1361" s="8"/>
      <c r="Z1361" s="8"/>
      <c r="AA1361" s="8"/>
      <c r="AB1361" s="8"/>
      <c r="AC1361" s="8"/>
      <c r="AD1361" s="8"/>
      <c r="AE1361" s="8"/>
      <c r="AG1361" s="36"/>
      <c r="AH1361" s="36"/>
      <c r="AI1361" s="9"/>
      <c r="AJ1361" s="8"/>
      <c r="AK1361" s="8"/>
      <c r="AL1361" s="8"/>
      <c r="AM1361" s="8"/>
      <c r="AN1361" s="8"/>
      <c r="AO1361" s="8"/>
      <c r="AP1361" s="8"/>
      <c r="AQ1361" s="8"/>
      <c r="AS1361" s="36"/>
      <c r="AT1361" s="36"/>
      <c r="AU1361" s="9"/>
      <c r="AV1361" s="8"/>
      <c r="AW1361" s="8"/>
      <c r="AX1361" s="8"/>
      <c r="AY1361" s="8"/>
      <c r="AZ1361" s="8"/>
      <c r="BA1361" s="8"/>
      <c r="BB1361" s="8"/>
      <c r="BC1361" s="8"/>
      <c r="CW1361" s="8">
        <v>0.46328551912568305</v>
      </c>
      <c r="CX1361" s="36">
        <v>71.3</v>
      </c>
      <c r="CY1361" s="36">
        <v>68.34721350633346</v>
      </c>
      <c r="CZ1361" s="36">
        <v>67.592136104601053</v>
      </c>
      <c r="DA1361" s="36">
        <v>43.077914823366328</v>
      </c>
      <c r="DB1361" s="36">
        <f ca="1"/>
        <v>76.020429006354021</v>
      </c>
      <c r="DC1361" s="36">
        <f ca="1"/>
        <v>68.925401051401622</v>
      </c>
      <c r="DD1361" s="36">
        <v>66.232583274650835</v>
      </c>
      <c r="DE1361" s="36">
        <f ca="1"/>
        <v>72.981691547794966</v>
      </c>
      <c r="DF1361" s="36">
        <v>69.365053503565349</v>
      </c>
    </row>
    <row r="1362" spans="1:110" x14ac:dyDescent="0.25">
      <c r="A1362" s="45">
        <v>64.400000000000006</v>
      </c>
      <c r="B1362" s="47" t="b">
        <v>1</v>
      </c>
      <c r="U1362" s="36"/>
      <c r="V1362" s="36"/>
      <c r="W1362" s="9"/>
      <c r="X1362" s="8"/>
      <c r="Y1362" s="8"/>
      <c r="Z1362" s="8"/>
      <c r="AA1362" s="8"/>
      <c r="AB1362" s="8"/>
      <c r="AC1362" s="8"/>
      <c r="AD1362" s="8"/>
      <c r="AE1362" s="8"/>
      <c r="AG1362" s="36"/>
      <c r="AH1362" s="36"/>
      <c r="AI1362" s="9"/>
      <c r="AJ1362" s="8"/>
      <c r="AK1362" s="8"/>
      <c r="AL1362" s="8"/>
      <c r="AM1362" s="8"/>
      <c r="AN1362" s="8"/>
      <c r="AO1362" s="8"/>
      <c r="AP1362" s="8"/>
      <c r="AQ1362" s="8"/>
      <c r="AS1362" s="36"/>
      <c r="AT1362" s="36"/>
      <c r="AU1362" s="9"/>
      <c r="AV1362" s="8"/>
      <c r="AW1362" s="8"/>
      <c r="AX1362" s="8"/>
      <c r="AY1362" s="8"/>
      <c r="AZ1362" s="8"/>
      <c r="BA1362" s="8"/>
      <c r="BB1362" s="8"/>
      <c r="BC1362" s="8"/>
      <c r="CW1362" s="8">
        <v>0.46362704918032788</v>
      </c>
      <c r="CX1362" s="36">
        <v>71.3</v>
      </c>
      <c r="CY1362" s="36">
        <v>68.3554011584433</v>
      </c>
      <c r="CZ1362" s="36">
        <v>67.600682184296659</v>
      </c>
      <c r="DA1362" s="36">
        <v>43.121979071635813</v>
      </c>
      <c r="DB1362" s="36">
        <f ca="1"/>
        <v>76.029193336185102</v>
      </c>
      <c r="DC1362" s="36">
        <f ca="1"/>
        <v>68.932891844029911</v>
      </c>
      <c r="DD1362" s="36">
        <v>66.243633683455911</v>
      </c>
      <c r="DE1362" s="36">
        <f ca="1"/>
        <v>72.987977134888141</v>
      </c>
      <c r="DF1362" s="36">
        <v>69.37441136712431</v>
      </c>
    </row>
    <row r="1363" spans="1:110" x14ac:dyDescent="0.25">
      <c r="A1363" s="45">
        <v>64.7</v>
      </c>
      <c r="B1363" s="47" t="b">
        <v>1</v>
      </c>
      <c r="U1363" s="36"/>
      <c r="V1363" s="36"/>
      <c r="W1363" s="9"/>
      <c r="X1363" s="8"/>
      <c r="Y1363" s="8"/>
      <c r="Z1363" s="8"/>
      <c r="AA1363" s="8"/>
      <c r="AB1363" s="8"/>
      <c r="AC1363" s="8"/>
      <c r="AD1363" s="8"/>
      <c r="AE1363" s="8"/>
      <c r="AG1363" s="36"/>
      <c r="AH1363" s="36"/>
      <c r="AI1363" s="9"/>
      <c r="AJ1363" s="8"/>
      <c r="AK1363" s="8"/>
      <c r="AL1363" s="8"/>
      <c r="AM1363" s="8"/>
      <c r="AN1363" s="8"/>
      <c r="AO1363" s="8"/>
      <c r="AP1363" s="8"/>
      <c r="AQ1363" s="8"/>
      <c r="AS1363" s="36"/>
      <c r="AT1363" s="36"/>
      <c r="AU1363" s="9"/>
      <c r="AV1363" s="8"/>
      <c r="AW1363" s="8"/>
      <c r="AX1363" s="8"/>
      <c r="AY1363" s="8"/>
      <c r="AZ1363" s="8"/>
      <c r="BA1363" s="8"/>
      <c r="BB1363" s="8"/>
      <c r="BC1363" s="8"/>
      <c r="CW1363" s="8">
        <v>0.4639685792349727</v>
      </c>
      <c r="CX1363" s="36">
        <v>71.400000000000006</v>
      </c>
      <c r="CY1363" s="36">
        <v>68.363588167949899</v>
      </c>
      <c r="CZ1363" s="36">
        <v>67.609228673662955</v>
      </c>
      <c r="DA1363" s="36">
        <v>43.166071386307379</v>
      </c>
      <c r="DB1363" s="36">
        <f ca="1"/>
        <v>76.037955298420655</v>
      </c>
      <c r="DC1363" s="36">
        <f ca="1"/>
        <v>68.940382592173023</v>
      </c>
      <c r="DD1363" s="36">
        <v>66.254680022877835</v>
      </c>
      <c r="DE1363" s="36">
        <f ca="1"/>
        <v>72.994261301945372</v>
      </c>
      <c r="DF1363" s="36">
        <v>69.383767282944689</v>
      </c>
    </row>
    <row r="1364" spans="1:110" x14ac:dyDescent="0.25">
      <c r="A1364" s="45">
        <v>64.400000000000006</v>
      </c>
      <c r="B1364" s="47" t="b">
        <v>1</v>
      </c>
      <c r="U1364" s="36"/>
      <c r="V1364" s="36"/>
      <c r="W1364" s="9"/>
      <c r="X1364" s="8"/>
      <c r="Y1364" s="8"/>
      <c r="Z1364" s="8"/>
      <c r="AA1364" s="8"/>
      <c r="AB1364" s="8"/>
      <c r="AC1364" s="8"/>
      <c r="AD1364" s="8"/>
      <c r="AE1364" s="8"/>
      <c r="AG1364" s="36"/>
      <c r="AH1364" s="36"/>
      <c r="AI1364" s="9"/>
      <c r="AJ1364" s="8"/>
      <c r="AK1364" s="8"/>
      <c r="AL1364" s="8"/>
      <c r="AM1364" s="8"/>
      <c r="AN1364" s="8"/>
      <c r="AO1364" s="8"/>
      <c r="AP1364" s="8"/>
      <c r="AQ1364" s="8"/>
      <c r="AS1364" s="36"/>
      <c r="AT1364" s="36"/>
      <c r="AU1364" s="9"/>
      <c r="AV1364" s="8"/>
      <c r="AW1364" s="8"/>
      <c r="AX1364" s="8"/>
      <c r="AY1364" s="8"/>
      <c r="AZ1364" s="8"/>
      <c r="BA1364" s="8"/>
      <c r="BB1364" s="8"/>
      <c r="BC1364" s="8"/>
      <c r="CW1364" s="8">
        <v>0.46431010928961747</v>
      </c>
      <c r="CX1364" s="36">
        <v>71.400000000000006</v>
      </c>
      <c r="CY1364" s="36">
        <v>68.371774541003106</v>
      </c>
      <c r="CZ1364" s="36">
        <v>67.617775579003336</v>
      </c>
      <c r="DA1364" s="36">
        <v>43.210191803157166</v>
      </c>
      <c r="DB1364" s="36">
        <f ca="1"/>
        <v>76.046714900312224</v>
      </c>
      <c r="DC1364" s="36">
        <f ca="1"/>
        <v>68.947873301345297</v>
      </c>
      <c r="DD1364" s="36">
        <v>66.265722297409042</v>
      </c>
      <c r="DE1364" s="36">
        <f ca="1"/>
        <v>73.00054405332007</v>
      </c>
      <c r="DF1364" s="36">
        <v>69.393121256485074</v>
      </c>
    </row>
    <row r="1365" spans="1:110" x14ac:dyDescent="0.25">
      <c r="A1365" s="45">
        <v>63.9</v>
      </c>
      <c r="B1365" s="47" t="b">
        <v>1</v>
      </c>
      <c r="U1365" s="36"/>
      <c r="V1365" s="36"/>
      <c r="W1365" s="9"/>
      <c r="X1365" s="8"/>
      <c r="Y1365" s="8"/>
      <c r="Z1365" s="8"/>
      <c r="AA1365" s="8"/>
      <c r="AB1365" s="8"/>
      <c r="AC1365" s="8"/>
      <c r="AD1365" s="8"/>
      <c r="AE1365" s="8"/>
      <c r="AG1365" s="36"/>
      <c r="AH1365" s="36"/>
      <c r="AI1365" s="9"/>
      <c r="AJ1365" s="8"/>
      <c r="AK1365" s="8"/>
      <c r="AL1365" s="8"/>
      <c r="AM1365" s="8"/>
      <c r="AN1365" s="8"/>
      <c r="AO1365" s="8"/>
      <c r="AP1365" s="8"/>
      <c r="AQ1365" s="8"/>
      <c r="AS1365" s="36"/>
      <c r="AT1365" s="36"/>
      <c r="AU1365" s="9"/>
      <c r="AV1365" s="8"/>
      <c r="AW1365" s="8"/>
      <c r="AX1365" s="8"/>
      <c r="AY1365" s="8"/>
      <c r="AZ1365" s="8"/>
      <c r="BA1365" s="8"/>
      <c r="BB1365" s="8"/>
      <c r="BC1365" s="8"/>
      <c r="CW1365" s="8">
        <v>0.46465163934426229</v>
      </c>
      <c r="CX1365" s="36">
        <v>71.400000000000006</v>
      </c>
      <c r="CY1365" s="36">
        <v>68.379960283749426</v>
      </c>
      <c r="CZ1365" s="36">
        <v>67.626322906620658</v>
      </c>
      <c r="DA1365" s="36">
        <v>43.254340358029822</v>
      </c>
      <c r="DB1365" s="36">
        <f ca="1"/>
        <v>76.05547214910284</v>
      </c>
      <c r="DC1365" s="36">
        <f ca="1"/>
        <v>68.955363977059662</v>
      </c>
      <c r="DD1365" s="36">
        <v>66.276760511533666</v>
      </c>
      <c r="DE1365" s="36">
        <f ca="1"/>
        <v>73.006825393360884</v>
      </c>
      <c r="DF1365" s="36">
        <v>69.402473293198085</v>
      </c>
    </row>
    <row r="1366" spans="1:110" x14ac:dyDescent="0.25">
      <c r="A1366" s="45">
        <v>63.4</v>
      </c>
      <c r="B1366" s="47" t="b">
        <v>1</v>
      </c>
      <c r="U1366" s="36"/>
      <c r="V1366" s="36"/>
      <c r="W1366" s="9"/>
      <c r="X1366" s="8"/>
      <c r="Y1366" s="8"/>
      <c r="Z1366" s="8"/>
      <c r="AA1366" s="8"/>
      <c r="AB1366" s="8"/>
      <c r="AC1366" s="8"/>
      <c r="AD1366" s="8"/>
      <c r="AE1366" s="8"/>
      <c r="AG1366" s="36"/>
      <c r="AH1366" s="36"/>
      <c r="AI1366" s="9"/>
      <c r="AJ1366" s="8"/>
      <c r="AK1366" s="8"/>
      <c r="AL1366" s="8"/>
      <c r="AM1366" s="8"/>
      <c r="AN1366" s="8"/>
      <c r="AO1366" s="8"/>
      <c r="AP1366" s="8"/>
      <c r="AQ1366" s="8"/>
      <c r="AS1366" s="36"/>
      <c r="AT1366" s="36"/>
      <c r="AU1366" s="9"/>
      <c r="AV1366" s="8"/>
      <c r="AW1366" s="8"/>
      <c r="AX1366" s="8"/>
      <c r="AY1366" s="8"/>
      <c r="AZ1366" s="8"/>
      <c r="BA1366" s="8"/>
      <c r="BB1366" s="8"/>
      <c r="BC1366" s="8"/>
      <c r="CW1366" s="8">
        <v>0.46499316939890711</v>
      </c>
      <c r="CX1366" s="36">
        <v>71.400000000000006</v>
      </c>
      <c r="CY1366" s="36">
        <v>68.388145402332086</v>
      </c>
      <c r="CZ1366" s="36">
        <v>67.634870662817832</v>
      </c>
      <c r="DA1366" s="36">
        <v>43.298517086838579</v>
      </c>
      <c r="DB1366" s="36">
        <f ca="1"/>
        <v>76.064227052027121</v>
      </c>
      <c r="DC1366" s="36">
        <f ca="1"/>
        <v>68.962854624827699</v>
      </c>
      <c r="DD1366" s="36">
        <v>66.287794669727674</v>
      </c>
      <c r="DE1366" s="36">
        <f ca="1"/>
        <v>73.013105326411576</v>
      </c>
      <c r="DF1366" s="36">
        <v>69.411823398530402</v>
      </c>
    </row>
    <row r="1367" spans="1:110" x14ac:dyDescent="0.25">
      <c r="A1367" s="45">
        <v>62.9</v>
      </c>
      <c r="B1367" s="47" t="b">
        <v>1</v>
      </c>
      <c r="U1367" s="36"/>
      <c r="V1367" s="36"/>
      <c r="W1367" s="9"/>
      <c r="X1367" s="8"/>
      <c r="Y1367" s="8"/>
      <c r="Z1367" s="8"/>
      <c r="AA1367" s="8"/>
      <c r="AB1367" s="8"/>
      <c r="AC1367" s="8"/>
      <c r="AD1367" s="8"/>
      <c r="AE1367" s="8"/>
      <c r="AG1367" s="36"/>
      <c r="AH1367" s="36"/>
      <c r="AI1367" s="9"/>
      <c r="AJ1367" s="8"/>
      <c r="AK1367" s="8"/>
      <c r="AL1367" s="8"/>
      <c r="AM1367" s="8"/>
      <c r="AN1367" s="8"/>
      <c r="AO1367" s="8"/>
      <c r="AP1367" s="8"/>
      <c r="AQ1367" s="8"/>
      <c r="AS1367" s="36"/>
      <c r="AT1367" s="36"/>
      <c r="AU1367" s="9"/>
      <c r="AV1367" s="8"/>
      <c r="AW1367" s="8"/>
      <c r="AX1367" s="8"/>
      <c r="AY1367" s="8"/>
      <c r="AZ1367" s="8"/>
      <c r="BA1367" s="8"/>
      <c r="BB1367" s="8"/>
      <c r="BC1367" s="8"/>
      <c r="CW1367" s="8">
        <v>0.46533469945355194</v>
      </c>
      <c r="CX1367" s="36">
        <v>71.400000000000006</v>
      </c>
      <c r="CY1367" s="36">
        <v>68.396329902891082</v>
      </c>
      <c r="CZ1367" s="36">
        <v>67.643418853897487</v>
      </c>
      <c r="DA1367" s="36">
        <v>43.342722025565465</v>
      </c>
      <c r="DB1367" s="36">
        <f ca="1"/>
        <v>76.072979616311187</v>
      </c>
      <c r="DC1367" s="36">
        <f ca="1"/>
        <v>68.970345250159639</v>
      </c>
      <c r="DD1367" s="36">
        <v>66.29882477645873</v>
      </c>
      <c r="DE1367" s="36">
        <f ca="1"/>
        <v>73.019383856811132</v>
      </c>
      <c r="DF1367" s="36">
        <v>69.421171577922735</v>
      </c>
    </row>
    <row r="1368" spans="1:110" x14ac:dyDescent="0.25">
      <c r="A1368" s="45">
        <v>62.6</v>
      </c>
      <c r="B1368" s="47" t="b">
        <v>1</v>
      </c>
      <c r="U1368" s="36"/>
      <c r="V1368" s="36"/>
      <c r="W1368" s="9"/>
      <c r="X1368" s="8"/>
      <c r="Y1368" s="8"/>
      <c r="Z1368" s="8"/>
      <c r="AA1368" s="8"/>
      <c r="AB1368" s="8"/>
      <c r="AC1368" s="8"/>
      <c r="AD1368" s="8"/>
      <c r="AE1368" s="8"/>
      <c r="AG1368" s="36"/>
      <c r="AH1368" s="36"/>
      <c r="AI1368" s="9"/>
      <c r="AJ1368" s="8"/>
      <c r="AK1368" s="8"/>
      <c r="AL1368" s="8"/>
      <c r="AM1368" s="8"/>
      <c r="AN1368" s="8"/>
      <c r="AO1368" s="8"/>
      <c r="AP1368" s="8"/>
      <c r="AQ1368" s="8"/>
      <c r="AS1368" s="36"/>
      <c r="AT1368" s="36"/>
      <c r="AU1368" s="9"/>
      <c r="AV1368" s="8"/>
      <c r="AW1368" s="8"/>
      <c r="AX1368" s="8"/>
      <c r="AY1368" s="8"/>
      <c r="AZ1368" s="8"/>
      <c r="BA1368" s="8"/>
      <c r="BB1368" s="8"/>
      <c r="BC1368" s="8"/>
      <c r="CW1368" s="8">
        <v>0.4656762295081967</v>
      </c>
      <c r="CX1368" s="36">
        <v>71.400000000000006</v>
      </c>
      <c r="CY1368" s="36">
        <v>68.404513791563176</v>
      </c>
      <c r="CZ1368" s="36">
        <v>67.65196748616205</v>
      </c>
      <c r="DA1368" s="36">
        <v>43.386955210261512</v>
      </c>
      <c r="DB1368" s="36">
        <f ca="1"/>
        <v>76.081729849172845</v>
      </c>
      <c r="DC1368" s="36">
        <f ca="1"/>
        <v>68.977835858564418</v>
      </c>
      <c r="DD1368" s="36">
        <v>66.309850836186357</v>
      </c>
      <c r="DE1368" s="36">
        <f ca="1"/>
        <v>73.025660988893819</v>
      </c>
      <c r="DF1368" s="36">
        <v>69.43051783680994</v>
      </c>
    </row>
    <row r="1369" spans="1:110" x14ac:dyDescent="0.25">
      <c r="A1369" s="45">
        <v>62.1</v>
      </c>
      <c r="B1369" s="47" t="b">
        <v>1</v>
      </c>
      <c r="U1369" s="36"/>
      <c r="V1369" s="36"/>
      <c r="W1369" s="9"/>
      <c r="X1369" s="8"/>
      <c r="Y1369" s="8"/>
      <c r="Z1369" s="8"/>
      <c r="AA1369" s="8"/>
      <c r="AB1369" s="8"/>
      <c r="AC1369" s="8"/>
      <c r="AD1369" s="8"/>
      <c r="AE1369" s="8"/>
      <c r="AG1369" s="36"/>
      <c r="AH1369" s="36"/>
      <c r="AI1369" s="9"/>
      <c r="AJ1369" s="8"/>
      <c r="AK1369" s="8"/>
      <c r="AL1369" s="8"/>
      <c r="AM1369" s="8"/>
      <c r="AN1369" s="8"/>
      <c r="AO1369" s="8"/>
      <c r="AP1369" s="8"/>
      <c r="AQ1369" s="8"/>
      <c r="AS1369" s="36"/>
      <c r="AT1369" s="36"/>
      <c r="AU1369" s="9"/>
      <c r="AV1369" s="8"/>
      <c r="AW1369" s="8"/>
      <c r="AX1369" s="8"/>
      <c r="AY1369" s="8"/>
      <c r="AZ1369" s="8"/>
      <c r="BA1369" s="8"/>
      <c r="BB1369" s="8"/>
      <c r="BC1369" s="8"/>
      <c r="CW1369" s="8">
        <v>0.46601775956284153</v>
      </c>
      <c r="CX1369" s="36">
        <v>71.400000000000006</v>
      </c>
      <c r="CY1369" s="36">
        <v>68.412697074481954</v>
      </c>
      <c r="CZ1369" s="36">
        <v>67.660516565913852</v>
      </c>
      <c r="DA1369" s="36">
        <v>43.431216677046905</v>
      </c>
      <c r="DB1369" s="36">
        <f ca="1"/>
        <v>76.090477757821546</v>
      </c>
      <c r="DC1369" s="36">
        <f ca="1"/>
        <v>68.985326455549654</v>
      </c>
      <c r="DD1369" s="36">
        <v>66.320872853361891</v>
      </c>
      <c r="DE1369" s="36">
        <f ca="1"/>
        <v>73.031936726989088</v>
      </c>
      <c r="DF1369" s="36">
        <v>69.439862180620977</v>
      </c>
    </row>
    <row r="1370" spans="1:110" x14ac:dyDescent="0.25">
      <c r="A1370" s="45">
        <v>61.2</v>
      </c>
      <c r="B1370" s="47" t="b">
        <v>1</v>
      </c>
      <c r="U1370" s="36"/>
      <c r="V1370" s="36"/>
      <c r="W1370" s="9"/>
      <c r="X1370" s="8"/>
      <c r="Y1370" s="8"/>
      <c r="Z1370" s="8"/>
      <c r="AA1370" s="8"/>
      <c r="AB1370" s="8"/>
      <c r="AC1370" s="8"/>
      <c r="AD1370" s="8"/>
      <c r="AE1370" s="8"/>
      <c r="AG1370" s="36"/>
      <c r="AH1370" s="36"/>
      <c r="AI1370" s="9"/>
      <c r="AJ1370" s="8"/>
      <c r="AK1370" s="8"/>
      <c r="AL1370" s="8"/>
      <c r="AM1370" s="8"/>
      <c r="AN1370" s="8"/>
      <c r="AO1370" s="8"/>
      <c r="AP1370" s="8"/>
      <c r="AQ1370" s="8"/>
      <c r="AS1370" s="36"/>
      <c r="AT1370" s="36"/>
      <c r="AU1370" s="9"/>
      <c r="AV1370" s="8"/>
      <c r="AW1370" s="8"/>
      <c r="AX1370" s="8"/>
      <c r="AY1370" s="8"/>
      <c r="AZ1370" s="8"/>
      <c r="BA1370" s="8"/>
      <c r="BB1370" s="8"/>
      <c r="BC1370" s="8"/>
      <c r="CW1370" s="8">
        <v>0.46635928961748635</v>
      </c>
      <c r="CX1370" s="36">
        <v>71.400000000000006</v>
      </c>
      <c r="CY1370" s="36">
        <v>68.420879757777854</v>
      </c>
      <c r="CZ1370" s="36">
        <v>67.669066099455321</v>
      </c>
      <c r="DA1370" s="36">
        <v>43.47550646211112</v>
      </c>
      <c r="DB1370" s="36">
        <f ca="1"/>
        <v>76.099223349458399</v>
      </c>
      <c r="DC1370" s="36">
        <f ca="1"/>
        <v>68.992817046621738</v>
      </c>
      <c r="DD1370" s="36">
        <v>66.331890832428513</v>
      </c>
      <c r="DE1370" s="36">
        <f ca="1"/>
        <v>73.038211075421685</v>
      </c>
      <c r="DF1370" s="36">
        <v>69.449204614778949</v>
      </c>
    </row>
    <row r="1371" spans="1:110" x14ac:dyDescent="0.25">
      <c r="A1371" s="45">
        <v>63</v>
      </c>
      <c r="B1371" s="47" t="b">
        <v>1</v>
      </c>
      <c r="U1371" s="36"/>
      <c r="V1371" s="36"/>
      <c r="W1371" s="9"/>
      <c r="X1371" s="8"/>
      <c r="Y1371" s="8"/>
      <c r="Z1371" s="8"/>
      <c r="AA1371" s="8"/>
      <c r="AB1371" s="8"/>
      <c r="AC1371" s="8"/>
      <c r="AD1371" s="8"/>
      <c r="AE1371" s="8"/>
      <c r="AG1371" s="36"/>
      <c r="AH1371" s="36"/>
      <c r="AI1371" s="9"/>
      <c r="AJ1371" s="8"/>
      <c r="AK1371" s="8"/>
      <c r="AL1371" s="8"/>
      <c r="AM1371" s="8"/>
      <c r="AN1371" s="8"/>
      <c r="AO1371" s="8"/>
      <c r="AP1371" s="8"/>
      <c r="AQ1371" s="8"/>
      <c r="AS1371" s="36"/>
      <c r="AT1371" s="36"/>
      <c r="AU1371" s="9"/>
      <c r="AV1371" s="8"/>
      <c r="AW1371" s="8"/>
      <c r="AX1371" s="8"/>
      <c r="AY1371" s="8"/>
      <c r="AZ1371" s="8"/>
      <c r="BA1371" s="8"/>
      <c r="BB1371" s="8"/>
      <c r="BC1371" s="8"/>
      <c r="CW1371" s="8">
        <v>0.46670081967213117</v>
      </c>
      <c r="CX1371" s="36">
        <v>71.400000000000006</v>
      </c>
      <c r="CY1371" s="36">
        <v>68.429061847578197</v>
      </c>
      <c r="CZ1371" s="36">
        <v>67.677616093088545</v>
      </c>
      <c r="DA1371" s="36">
        <v>43.519824601713147</v>
      </c>
      <c r="DB1371" s="36">
        <f ca="1"/>
        <v>76.107966631276312</v>
      </c>
      <c r="DC1371" s="36">
        <f ca="1"/>
        <v>69.0003076372858</v>
      </c>
      <c r="DD1371" s="36">
        <v>66.342904777821261</v>
      </c>
      <c r="DE1371" s="36">
        <f ca="1"/>
        <v>73.044484038511669</v>
      </c>
      <c r="DF1371" s="36">
        <v>69.458545144701148</v>
      </c>
    </row>
    <row r="1372" spans="1:110" x14ac:dyDescent="0.25">
      <c r="A1372" s="45">
        <v>59.1</v>
      </c>
      <c r="B1372" s="47" t="b">
        <v>1</v>
      </c>
      <c r="U1372" s="36"/>
      <c r="V1372" s="36"/>
      <c r="W1372" s="9"/>
      <c r="X1372" s="8"/>
      <c r="Y1372" s="8"/>
      <c r="Z1372" s="8"/>
      <c r="AA1372" s="8"/>
      <c r="AB1372" s="8"/>
      <c r="AC1372" s="8"/>
      <c r="AD1372" s="8"/>
      <c r="AE1372" s="8"/>
      <c r="AG1372" s="36"/>
      <c r="AH1372" s="36"/>
      <c r="AI1372" s="9"/>
      <c r="AJ1372" s="8"/>
      <c r="AK1372" s="8"/>
      <c r="AL1372" s="8"/>
      <c r="AM1372" s="8"/>
      <c r="AN1372" s="8"/>
      <c r="AO1372" s="8"/>
      <c r="AP1372" s="8"/>
      <c r="AQ1372" s="8"/>
      <c r="AS1372" s="36"/>
      <c r="AT1372" s="36"/>
      <c r="AU1372" s="9"/>
      <c r="AV1372" s="8"/>
      <c r="AW1372" s="8"/>
      <c r="AX1372" s="8"/>
      <c r="AY1372" s="8"/>
      <c r="AZ1372" s="8"/>
      <c r="BA1372" s="8"/>
      <c r="BB1372" s="8"/>
      <c r="BC1372" s="8"/>
      <c r="CW1372" s="8">
        <v>0.46704234972677594</v>
      </c>
      <c r="CX1372" s="36">
        <v>71.400000000000006</v>
      </c>
      <c r="CY1372" s="36">
        <v>68.437243350007193</v>
      </c>
      <c r="CZ1372" s="36">
        <v>67.686166553115868</v>
      </c>
      <c r="DA1372" s="36">
        <v>43.564171132181691</v>
      </c>
      <c r="DB1372" s="36">
        <f ca="1"/>
        <v>76.11670761045994</v>
      </c>
      <c r="DC1372" s="36">
        <f ca="1"/>
        <v>69.007798233045833</v>
      </c>
      <c r="DD1372" s="36">
        <v>66.35391469396707</v>
      </c>
      <c r="DE1372" s="36">
        <f ca="1"/>
        <v>73.050755620574435</v>
      </c>
      <c r="DF1372" s="36">
        <v>69.467883775799081</v>
      </c>
    </row>
    <row r="1373" spans="1:110" x14ac:dyDescent="0.25">
      <c r="A1373" s="45">
        <v>57.9</v>
      </c>
      <c r="B1373" s="47" t="b">
        <v>1</v>
      </c>
      <c r="U1373" s="36"/>
      <c r="V1373" s="36"/>
      <c r="W1373" s="9"/>
      <c r="X1373" s="8"/>
      <c r="Y1373" s="8"/>
      <c r="Z1373" s="8"/>
      <c r="AA1373" s="8"/>
      <c r="AB1373" s="8"/>
      <c r="AC1373" s="8"/>
      <c r="AD1373" s="8"/>
      <c r="AE1373" s="8"/>
      <c r="AG1373" s="36"/>
      <c r="AH1373" s="36"/>
      <c r="AI1373" s="9"/>
      <c r="AJ1373" s="8"/>
      <c r="AK1373" s="8"/>
      <c r="AL1373" s="8"/>
      <c r="AM1373" s="8"/>
      <c r="AN1373" s="8"/>
      <c r="AO1373" s="8"/>
      <c r="AP1373" s="8"/>
      <c r="AQ1373" s="8"/>
      <c r="AS1373" s="36"/>
      <c r="AT1373" s="36"/>
      <c r="AU1373" s="9"/>
      <c r="AV1373" s="8"/>
      <c r="AW1373" s="8"/>
      <c r="AX1373" s="8"/>
      <c r="AY1373" s="8"/>
      <c r="AZ1373" s="8"/>
      <c r="BA1373" s="8"/>
      <c r="BB1373" s="8"/>
      <c r="BC1373" s="8"/>
      <c r="CW1373" s="8">
        <v>0.46738387978142076</v>
      </c>
      <c r="CX1373" s="36">
        <v>71.400000000000006</v>
      </c>
      <c r="CY1373" s="36">
        <v>68.445424271186042</v>
      </c>
      <c r="CZ1373" s="36">
        <v>67.694717485839476</v>
      </c>
      <c r="DA1373" s="36">
        <v>43.608546089915308</v>
      </c>
      <c r="DB1373" s="36">
        <f ca="1"/>
        <v>76.125446294185764</v>
      </c>
      <c r="DC1373" s="36">
        <f ca="1"/>
        <v>69.015288839404604</v>
      </c>
      <c r="DD1373" s="36">
        <v>66.364920585284793</v>
      </c>
      <c r="DE1373" s="36">
        <f ca="1"/>
        <v>73.057025825920661</v>
      </c>
      <c r="DF1373" s="36">
        <v>69.477220513478485</v>
      </c>
    </row>
    <row r="1374" spans="1:110" x14ac:dyDescent="0.25">
      <c r="A1374" s="45">
        <v>56.8</v>
      </c>
      <c r="B1374" s="47" t="b">
        <v>1</v>
      </c>
      <c r="U1374" s="36"/>
      <c r="V1374" s="36"/>
      <c r="W1374" s="9"/>
      <c r="X1374" s="8"/>
      <c r="Y1374" s="8"/>
      <c r="Z1374" s="8"/>
      <c r="AA1374" s="8"/>
      <c r="AB1374" s="8"/>
      <c r="AC1374" s="8"/>
      <c r="AD1374" s="8"/>
      <c r="AE1374" s="8"/>
      <c r="AG1374" s="36"/>
      <c r="AH1374" s="36"/>
      <c r="AI1374" s="9"/>
      <c r="AJ1374" s="8"/>
      <c r="AK1374" s="8"/>
      <c r="AL1374" s="8"/>
      <c r="AM1374" s="8"/>
      <c r="AN1374" s="8"/>
      <c r="AO1374" s="8"/>
      <c r="AP1374" s="8"/>
      <c r="AQ1374" s="8"/>
      <c r="AS1374" s="36"/>
      <c r="AT1374" s="36"/>
      <c r="AU1374" s="9"/>
      <c r="AV1374" s="8"/>
      <c r="AW1374" s="8"/>
      <c r="AX1374" s="8"/>
      <c r="AY1374" s="8"/>
      <c r="AZ1374" s="8"/>
      <c r="BA1374" s="8"/>
      <c r="BB1374" s="8"/>
      <c r="BC1374" s="8"/>
      <c r="CW1374" s="8">
        <v>0.46772540983606559</v>
      </c>
      <c r="CX1374" s="36">
        <v>71.400000000000006</v>
      </c>
      <c r="CY1374" s="36">
        <v>68.453604617232884</v>
      </c>
      <c r="CZ1374" s="36">
        <v>67.703268897561728</v>
      </c>
      <c r="DA1374" s="36">
        <v>43.652949511382602</v>
      </c>
      <c r="DB1374" s="36">
        <f ca="1"/>
        <v>76.134182689622151</v>
      </c>
      <c r="DC1374" s="36">
        <f ca="1"/>
        <v>69.022779461863777</v>
      </c>
      <c r="DD1374" s="36">
        <v>66.375922456185179</v>
      </c>
      <c r="DE1374" s="36">
        <f ca="1"/>
        <v>73.063294658856435</v>
      </c>
      <c r="DF1374" s="36">
        <v>69.486555363139345</v>
      </c>
    </row>
    <row r="1375" spans="1:110" x14ac:dyDescent="0.25">
      <c r="A1375" s="45">
        <v>55.3</v>
      </c>
      <c r="B1375" s="47" t="b">
        <v>1</v>
      </c>
      <c r="U1375" s="36"/>
      <c r="V1375" s="36"/>
      <c r="W1375" s="9"/>
      <c r="X1375" s="8"/>
      <c r="Y1375" s="8"/>
      <c r="Z1375" s="8"/>
      <c r="AA1375" s="8"/>
      <c r="AB1375" s="8"/>
      <c r="AC1375" s="8"/>
      <c r="AD1375" s="8"/>
      <c r="AE1375" s="8"/>
      <c r="AG1375" s="36"/>
      <c r="AH1375" s="36"/>
      <c r="AI1375" s="9"/>
      <c r="AJ1375" s="8"/>
      <c r="AK1375" s="8"/>
      <c r="AL1375" s="8"/>
      <c r="AM1375" s="8"/>
      <c r="AN1375" s="8"/>
      <c r="AO1375" s="8"/>
      <c r="AP1375" s="8"/>
      <c r="AQ1375" s="8"/>
      <c r="AS1375" s="36"/>
      <c r="AT1375" s="36"/>
      <c r="AU1375" s="9"/>
      <c r="AV1375" s="8"/>
      <c r="AW1375" s="8"/>
      <c r="AX1375" s="8"/>
      <c r="AY1375" s="8"/>
      <c r="AZ1375" s="8"/>
      <c r="BA1375" s="8"/>
      <c r="BB1375" s="8"/>
      <c r="BC1375" s="8"/>
      <c r="CW1375" s="8">
        <v>0.46806693989071041</v>
      </c>
      <c r="CX1375" s="36">
        <v>71.400000000000006</v>
      </c>
      <c r="CY1375" s="36">
        <v>68.461784394262892</v>
      </c>
      <c r="CZ1375" s="36">
        <v>67.711820794584909</v>
      </c>
      <c r="DA1375" s="36">
        <v>43.697381433122359</v>
      </c>
      <c r="DB1375" s="36">
        <f ca="1"/>
        <v>76.142916803929339</v>
      </c>
      <c r="DC1375" s="36">
        <f ca="1"/>
        <v>69.03027010592389</v>
      </c>
      <c r="DD1375" s="36">
        <v>66.38692031107098</v>
      </c>
      <c r="DE1375" s="36">
        <f ca="1"/>
        <v>73.069562123683255</v>
      </c>
      <c r="DF1375" s="36">
        <v>69.495888330175944</v>
      </c>
    </row>
    <row r="1376" spans="1:110" x14ac:dyDescent="0.25">
      <c r="A1376" s="45">
        <v>54.1</v>
      </c>
      <c r="B1376" s="47" t="b">
        <v>1</v>
      </c>
      <c r="U1376" s="36"/>
      <c r="V1376" s="36"/>
      <c r="W1376" s="9"/>
      <c r="X1376" s="8"/>
      <c r="Y1376" s="8"/>
      <c r="Z1376" s="8"/>
      <c r="AA1376" s="8"/>
      <c r="AB1376" s="8"/>
      <c r="AC1376" s="8"/>
      <c r="AD1376" s="8"/>
      <c r="AE1376" s="8"/>
      <c r="AG1376" s="36"/>
      <c r="AH1376" s="36"/>
      <c r="AI1376" s="9"/>
      <c r="AJ1376" s="8"/>
      <c r="AK1376" s="8"/>
      <c r="AL1376" s="8"/>
      <c r="AM1376" s="8"/>
      <c r="AN1376" s="8"/>
      <c r="AO1376" s="8"/>
      <c r="AP1376" s="8"/>
      <c r="AQ1376" s="8"/>
      <c r="AS1376" s="36"/>
      <c r="AT1376" s="36"/>
      <c r="AU1376" s="9"/>
      <c r="AV1376" s="8"/>
      <c r="AW1376" s="8"/>
      <c r="AX1376" s="8"/>
      <c r="AY1376" s="8"/>
      <c r="AZ1376" s="8"/>
      <c r="BA1376" s="8"/>
      <c r="BB1376" s="8"/>
      <c r="BC1376" s="8"/>
      <c r="CW1376" s="8">
        <v>0.46840846994535518</v>
      </c>
      <c r="CX1376" s="36">
        <v>71.400000000000006</v>
      </c>
      <c r="CY1376" s="36">
        <v>68.469963608388298</v>
      </c>
      <c r="CZ1376" s="36">
        <v>67.72037318321162</v>
      </c>
      <c r="DA1376" s="36">
        <v>43.741841891743803</v>
      </c>
      <c r="DB1376" s="36">
        <f ca="1"/>
        <v>76.151648644259524</v>
      </c>
      <c r="DC1376" s="36">
        <f ca="1"/>
        <v>69.037760777084372</v>
      </c>
      <c r="DD1376" s="36">
        <v>66.39791415433686</v>
      </c>
      <c r="DE1376" s="36">
        <f ca="1"/>
        <v>73.075828224697986</v>
      </c>
      <c r="DF1376" s="36">
        <v>69.505219419976896</v>
      </c>
    </row>
    <row r="1377" spans="1:110" x14ac:dyDescent="0.25">
      <c r="A1377" s="45">
        <v>53</v>
      </c>
      <c r="B1377" s="47" t="b">
        <v>1</v>
      </c>
      <c r="U1377" s="36"/>
      <c r="V1377" s="36"/>
      <c r="W1377" s="9"/>
      <c r="X1377" s="8"/>
      <c r="Y1377" s="8"/>
      <c r="Z1377" s="8"/>
      <c r="AA1377" s="8"/>
      <c r="AB1377" s="8"/>
      <c r="AC1377" s="8"/>
      <c r="AD1377" s="8"/>
      <c r="AE1377" s="8"/>
      <c r="AG1377" s="36"/>
      <c r="AH1377" s="36"/>
      <c r="AI1377" s="9"/>
      <c r="AJ1377" s="8"/>
      <c r="AK1377" s="8"/>
      <c r="AL1377" s="8"/>
      <c r="AM1377" s="8"/>
      <c r="AN1377" s="8"/>
      <c r="AO1377" s="8"/>
      <c r="AP1377" s="8"/>
      <c r="AQ1377" s="8"/>
      <c r="AS1377" s="36"/>
      <c r="AT1377" s="36"/>
      <c r="AU1377" s="9"/>
      <c r="AV1377" s="8"/>
      <c r="AW1377" s="8"/>
      <c r="AX1377" s="8"/>
      <c r="AY1377" s="8"/>
      <c r="AZ1377" s="8"/>
      <c r="BA1377" s="8"/>
      <c r="BB1377" s="8"/>
      <c r="BC1377" s="8"/>
      <c r="CW1377" s="8">
        <v>0.46875</v>
      </c>
      <c r="CX1377" s="36">
        <v>71.400000000000006</v>
      </c>
      <c r="CY1377" s="36">
        <v>68.47814226571839</v>
      </c>
      <c r="CZ1377" s="36">
        <v>67.728926069744446</v>
      </c>
      <c r="DA1377" s="36">
        <v>43.786330923926734</v>
      </c>
      <c r="DB1377" s="36">
        <f ca="1"/>
        <v>76.160378217756886</v>
      </c>
      <c r="DC1377" s="36">
        <f ca="1"/>
        <v>69.04525148084366</v>
      </c>
      <c r="DD1377" s="36">
        <v>66.408903990369524</v>
      </c>
      <c r="DE1377" s="36">
        <f ca="1"/>
        <v>73.082092966192945</v>
      </c>
      <c r="DF1377" s="36">
        <v>69.514548637925117</v>
      </c>
    </row>
    <row r="1378" spans="1:110" x14ac:dyDescent="0.25">
      <c r="A1378" s="45">
        <v>52.4</v>
      </c>
      <c r="B1378" s="47" t="b">
        <v>1</v>
      </c>
      <c r="U1378" s="36"/>
      <c r="V1378" s="36"/>
      <c r="W1378" s="9"/>
      <c r="X1378" s="8"/>
      <c r="Y1378" s="8"/>
      <c r="Z1378" s="8"/>
      <c r="AA1378" s="8"/>
      <c r="AB1378" s="8"/>
      <c r="AC1378" s="8"/>
      <c r="AD1378" s="8"/>
      <c r="AE1378" s="8"/>
      <c r="AG1378" s="36"/>
      <c r="AH1378" s="36"/>
      <c r="AI1378" s="9"/>
      <c r="AJ1378" s="8"/>
      <c r="AK1378" s="8"/>
      <c r="AL1378" s="8"/>
      <c r="AM1378" s="8"/>
      <c r="AN1378" s="8"/>
      <c r="AO1378" s="8"/>
      <c r="AP1378" s="8"/>
      <c r="AQ1378" s="8"/>
      <c r="AS1378" s="36"/>
      <c r="AT1378" s="36"/>
      <c r="AU1378" s="9"/>
      <c r="AV1378" s="8"/>
      <c r="AW1378" s="8"/>
      <c r="AX1378" s="8"/>
      <c r="AY1378" s="8"/>
      <c r="AZ1378" s="8"/>
      <c r="BA1378" s="8"/>
      <c r="BB1378" s="8"/>
      <c r="BC1378" s="8"/>
      <c r="CW1378" s="8">
        <v>0.46909153005464482</v>
      </c>
      <c r="CX1378" s="36">
        <v>71.400000000000006</v>
      </c>
      <c r="CY1378" s="36">
        <v>68.486320372359557</v>
      </c>
      <c r="CZ1378" s="36">
        <v>67.737479460486213</v>
      </c>
      <c r="DA1378" s="36">
        <v>43.830848566421722</v>
      </c>
      <c r="DB1378" s="36">
        <f ca="1"/>
        <v>76.169105531557619</v>
      </c>
      <c r="DC1378" s="36">
        <f ca="1"/>
        <v>69.052742222699109</v>
      </c>
      <c r="DD1378" s="36">
        <v>66.419889823547649</v>
      </c>
      <c r="DE1378" s="36">
        <f ca="1"/>
        <v>73.088356352455918</v>
      </c>
      <c r="DF1378" s="36">
        <v>69.523875989397908</v>
      </c>
    </row>
    <row r="1379" spans="1:110" x14ac:dyDescent="0.25">
      <c r="A1379" s="45">
        <v>52.1</v>
      </c>
      <c r="B1379" s="47" t="b">
        <v>1</v>
      </c>
      <c r="U1379" s="36"/>
      <c r="V1379" s="36"/>
      <c r="W1379" s="9"/>
      <c r="X1379" s="8"/>
      <c r="Y1379" s="8"/>
      <c r="Z1379" s="8"/>
      <c r="AA1379" s="8"/>
      <c r="AB1379" s="8"/>
      <c r="AC1379" s="8"/>
      <c r="AD1379" s="8"/>
      <c r="AE1379" s="8"/>
      <c r="AG1379" s="36"/>
      <c r="AH1379" s="36"/>
      <c r="AI1379" s="9"/>
      <c r="AJ1379" s="8"/>
      <c r="AK1379" s="8"/>
      <c r="AL1379" s="8"/>
      <c r="AM1379" s="8"/>
      <c r="AN1379" s="8"/>
      <c r="AO1379" s="8"/>
      <c r="AP1379" s="8"/>
      <c r="AQ1379" s="8"/>
      <c r="AS1379" s="36"/>
      <c r="AT1379" s="36"/>
      <c r="AU1379" s="9"/>
      <c r="AV1379" s="8"/>
      <c r="AW1379" s="8"/>
      <c r="AX1379" s="8"/>
      <c r="AY1379" s="8"/>
      <c r="AZ1379" s="8"/>
      <c r="BA1379" s="8"/>
      <c r="BB1379" s="8"/>
      <c r="BC1379" s="8"/>
      <c r="CW1379" s="8">
        <v>0.46943306010928959</v>
      </c>
      <c r="CX1379" s="36">
        <v>71.5</v>
      </c>
      <c r="CY1379" s="36">
        <v>68.49449793441535</v>
      </c>
      <c r="CZ1379" s="36">
        <v>67.746033361740004</v>
      </c>
      <c r="DA1379" s="36">
        <v>43.875394856050278</v>
      </c>
      <c r="DB1379" s="36">
        <f ca="1"/>
        <v>76.177830592790002</v>
      </c>
      <c r="DC1379" s="36">
        <f ca="1"/>
        <v>69.060233008147108</v>
      </c>
      <c r="DD1379" s="36">
        <v>66.430871658241955</v>
      </c>
      <c r="DE1379" s="36">
        <f ca="1"/>
        <v>73.09461838777014</v>
      </c>
      <c r="DF1379" s="36">
        <v>69.533201479766987</v>
      </c>
    </row>
    <row r="1380" spans="1:110" x14ac:dyDescent="0.25">
      <c r="A1380" s="45">
        <v>51.9</v>
      </c>
      <c r="B1380" s="47" t="b">
        <v>1</v>
      </c>
      <c r="U1380" s="36"/>
      <c r="V1380" s="36"/>
      <c r="W1380" s="9"/>
      <c r="X1380" s="8"/>
      <c r="Y1380" s="8"/>
      <c r="Z1380" s="8"/>
      <c r="AA1380" s="8"/>
      <c r="AB1380" s="8"/>
      <c r="AC1380" s="8"/>
      <c r="AD1380" s="8"/>
      <c r="AE1380" s="8"/>
      <c r="AG1380" s="36"/>
      <c r="AH1380" s="36"/>
      <c r="AI1380" s="9"/>
      <c r="AJ1380" s="8"/>
      <c r="AK1380" s="8"/>
      <c r="AL1380" s="8"/>
      <c r="AM1380" s="8"/>
      <c r="AN1380" s="8"/>
      <c r="AO1380" s="8"/>
      <c r="AP1380" s="8"/>
      <c r="AQ1380" s="8"/>
      <c r="AS1380" s="36"/>
      <c r="AT1380" s="36"/>
      <c r="AU1380" s="9"/>
      <c r="AV1380" s="8"/>
      <c r="AW1380" s="8"/>
      <c r="AX1380" s="8"/>
      <c r="AY1380" s="8"/>
      <c r="AZ1380" s="8"/>
      <c r="BA1380" s="8"/>
      <c r="BB1380" s="8"/>
      <c r="BC1380" s="8"/>
      <c r="CW1380" s="8">
        <v>0.46977459016393441</v>
      </c>
      <c r="CX1380" s="36">
        <v>71.5</v>
      </c>
      <c r="CY1380" s="36">
        <v>68.5026749579865</v>
      </c>
      <c r="CZ1380" s="36">
        <v>67.754587779809086</v>
      </c>
      <c r="DA1380" s="36">
        <v>43.919969829705067</v>
      </c>
      <c r="DB1380" s="36">
        <f ca="1"/>
        <v>76.186553408574383</v>
      </c>
      <c r="DC1380" s="36">
        <f ca="1"/>
        <v>69.067723842683051</v>
      </c>
      <c r="DD1380" s="36">
        <v>66.441849498815245</v>
      </c>
      <c r="DE1380" s="36">
        <f ca="1"/>
        <v>73.100879076414401</v>
      </c>
      <c r="DF1380" s="36">
        <v>69.542525114398458</v>
      </c>
    </row>
    <row r="1381" spans="1:110" x14ac:dyDescent="0.25">
      <c r="A1381" s="45">
        <v>51.9</v>
      </c>
      <c r="B1381" s="47" t="b">
        <v>1</v>
      </c>
      <c r="U1381" s="36"/>
      <c r="V1381" s="36"/>
      <c r="W1381" s="9"/>
      <c r="X1381" s="8"/>
      <c r="Y1381" s="8"/>
      <c r="Z1381" s="8"/>
      <c r="AA1381" s="8"/>
      <c r="AB1381" s="8"/>
      <c r="AC1381" s="8"/>
      <c r="AD1381" s="8"/>
      <c r="AE1381" s="8"/>
      <c r="AG1381" s="36"/>
      <c r="AH1381" s="36"/>
      <c r="AI1381" s="9"/>
      <c r="AJ1381" s="8"/>
      <c r="AK1381" s="8"/>
      <c r="AL1381" s="8"/>
      <c r="AM1381" s="8"/>
      <c r="AN1381" s="8"/>
      <c r="AO1381" s="8"/>
      <c r="AP1381" s="8"/>
      <c r="AQ1381" s="8"/>
      <c r="AS1381" s="36"/>
      <c r="AT1381" s="36"/>
      <c r="AU1381" s="9"/>
      <c r="AV1381" s="8"/>
      <c r="AW1381" s="8"/>
      <c r="AX1381" s="8"/>
      <c r="AY1381" s="8"/>
      <c r="AZ1381" s="8"/>
      <c r="BA1381" s="8"/>
      <c r="BB1381" s="8"/>
      <c r="BC1381" s="8"/>
      <c r="CW1381" s="8">
        <v>0.47011612021857924</v>
      </c>
      <c r="CX1381" s="36">
        <v>71.5</v>
      </c>
      <c r="CY1381" s="36">
        <v>68.510851449170929</v>
      </c>
      <c r="CZ1381" s="36">
        <v>67.763142720997038</v>
      </c>
      <c r="DA1381" s="36">
        <v>43.964573524350008</v>
      </c>
      <c r="DB1381" s="36">
        <f ca="1"/>
        <v>76.195273986023281</v>
      </c>
      <c r="DC1381" s="36">
        <f ca="1"/>
        <v>69.075214731801424</v>
      </c>
      <c r="DD1381" s="36">
        <v>66.452823349622335</v>
      </c>
      <c r="DE1381" s="36">
        <f ca="1"/>
        <v>73.10713842266297</v>
      </c>
      <c r="DF1381" s="36">
        <v>69.551846898652883</v>
      </c>
    </row>
    <row r="1382" spans="1:110" x14ac:dyDescent="0.25">
      <c r="A1382" s="45">
        <v>66.3</v>
      </c>
      <c r="B1382" s="47" t="b">
        <v>1</v>
      </c>
      <c r="U1382" s="36"/>
      <c r="V1382" s="36"/>
      <c r="W1382" s="9"/>
      <c r="X1382" s="8"/>
      <c r="Y1382" s="8"/>
      <c r="Z1382" s="8"/>
      <c r="AA1382" s="8"/>
      <c r="AB1382" s="8"/>
      <c r="AC1382" s="8"/>
      <c r="AD1382" s="8"/>
      <c r="AE1382" s="8"/>
      <c r="AG1382" s="36"/>
      <c r="AH1382" s="36"/>
      <c r="AI1382" s="9"/>
      <c r="AJ1382" s="8"/>
      <c r="AK1382" s="8"/>
      <c r="AL1382" s="8"/>
      <c r="AM1382" s="8"/>
      <c r="AN1382" s="8"/>
      <c r="AO1382" s="8"/>
      <c r="AP1382" s="8"/>
      <c r="AQ1382" s="8"/>
      <c r="AS1382" s="36"/>
      <c r="AT1382" s="36"/>
      <c r="AU1382" s="9"/>
      <c r="AV1382" s="8"/>
      <c r="AW1382" s="8"/>
      <c r="AX1382" s="8"/>
      <c r="AY1382" s="8"/>
      <c r="AZ1382" s="8"/>
      <c r="BA1382" s="8"/>
      <c r="BB1382" s="8"/>
      <c r="BC1382" s="8"/>
      <c r="CW1382" s="8">
        <v>0.47045765027322406</v>
      </c>
      <c r="CX1382" s="36">
        <v>71.5</v>
      </c>
      <c r="CY1382" s="36">
        <v>68.5190274140638</v>
      </c>
      <c r="CZ1382" s="36">
        <v>67.771698191607712</v>
      </c>
      <c r="DA1382" s="36">
        <v>44.009205977020564</v>
      </c>
      <c r="DB1382" s="36">
        <f ca="1"/>
        <v>76.203992332241413</v>
      </c>
      <c r="DC1382" s="36">
        <f ca="1"/>
        <v>69.082705680995772</v>
      </c>
      <c r="DD1382" s="36">
        <v>66.463793215010185</v>
      </c>
      <c r="DE1382" s="36">
        <f ca="1"/>
        <v>73.11339643078567</v>
      </c>
      <c r="DF1382" s="36">
        <v>69.561166837885338</v>
      </c>
    </row>
    <row r="1383" spans="1:110" x14ac:dyDescent="0.25">
      <c r="A1383" s="45">
        <v>66.099999999999994</v>
      </c>
      <c r="B1383" s="47" t="b">
        <v>1</v>
      </c>
      <c r="U1383" s="36"/>
      <c r="V1383" s="36"/>
      <c r="W1383" s="9"/>
      <c r="X1383" s="8"/>
      <c r="Y1383" s="8"/>
      <c r="Z1383" s="8"/>
      <c r="AA1383" s="8"/>
      <c r="AB1383" s="8"/>
      <c r="AC1383" s="8"/>
      <c r="AD1383" s="8"/>
      <c r="AE1383" s="8"/>
      <c r="AG1383" s="36"/>
      <c r="AH1383" s="36"/>
      <c r="AI1383" s="9"/>
      <c r="AJ1383" s="8"/>
      <c r="AK1383" s="8"/>
      <c r="AL1383" s="8"/>
      <c r="AM1383" s="8"/>
      <c r="AN1383" s="8"/>
      <c r="AO1383" s="8"/>
      <c r="AP1383" s="8"/>
      <c r="AQ1383" s="8"/>
      <c r="AS1383" s="36"/>
      <c r="AT1383" s="36"/>
      <c r="AU1383" s="9"/>
      <c r="AV1383" s="8"/>
      <c r="AW1383" s="8"/>
      <c r="AX1383" s="8"/>
      <c r="AY1383" s="8"/>
      <c r="AZ1383" s="8"/>
      <c r="BA1383" s="8"/>
      <c r="BB1383" s="8"/>
      <c r="BC1383" s="8"/>
      <c r="CW1383" s="8">
        <v>0.47079918032786883</v>
      </c>
      <c r="CX1383" s="36">
        <v>71.5</v>
      </c>
      <c r="CY1383" s="36">
        <v>68.527202858757562</v>
      </c>
      <c r="CZ1383" s="36">
        <v>67.780254197945297</v>
      </c>
      <c r="DA1383" s="36">
        <v>44.053867224823868</v>
      </c>
      <c r="DB1383" s="36">
        <f ca="1"/>
        <v>76.212708454325636</v>
      </c>
      <c r="DC1383" s="36">
        <f ca="1"/>
        <v>69.090196695758792</v>
      </c>
      <c r="DD1383" s="36">
        <v>66.474759099317822</v>
      </c>
      <c r="DE1383" s="36">
        <f ca="1"/>
        <v>73.119653105047902</v>
      </c>
      <c r="DF1383" s="36">
        <v>69.5704849374453</v>
      </c>
    </row>
    <row r="1384" spans="1:110" x14ac:dyDescent="0.25">
      <c r="A1384" s="45">
        <v>65.8</v>
      </c>
      <c r="B1384" s="47" t="b">
        <v>1</v>
      </c>
      <c r="U1384" s="36"/>
      <c r="V1384" s="36"/>
      <c r="W1384" s="9"/>
      <c r="X1384" s="8"/>
      <c r="Y1384" s="8"/>
      <c r="Z1384" s="8"/>
      <c r="AA1384" s="8"/>
      <c r="AB1384" s="8"/>
      <c r="AC1384" s="8"/>
      <c r="AD1384" s="8"/>
      <c r="AE1384" s="8"/>
      <c r="AG1384" s="36"/>
      <c r="AH1384" s="36"/>
      <c r="AI1384" s="9"/>
      <c r="AJ1384" s="8"/>
      <c r="AK1384" s="8"/>
      <c r="AL1384" s="8"/>
      <c r="AM1384" s="8"/>
      <c r="AN1384" s="8"/>
      <c r="AO1384" s="8"/>
      <c r="AP1384" s="8"/>
      <c r="AQ1384" s="8"/>
      <c r="AS1384" s="36"/>
      <c r="AT1384" s="36"/>
      <c r="AU1384" s="9"/>
      <c r="AV1384" s="8"/>
      <c r="AW1384" s="8"/>
      <c r="AX1384" s="8"/>
      <c r="AY1384" s="8"/>
      <c r="AZ1384" s="8"/>
      <c r="BA1384" s="8"/>
      <c r="BB1384" s="8"/>
      <c r="BC1384" s="8"/>
      <c r="CW1384" s="8">
        <v>0.47114071038251365</v>
      </c>
      <c r="CX1384" s="36">
        <v>71.5</v>
      </c>
      <c r="CY1384" s="36">
        <v>68.535377789341936</v>
      </c>
      <c r="CZ1384" s="36">
        <v>67.788810746314439</v>
      </c>
      <c r="DA1384" s="36">
        <v>44.098557304938922</v>
      </c>
      <c r="DB1384" s="36">
        <f ca="1"/>
        <v>76.22142235936515</v>
      </c>
      <c r="DC1384" s="36">
        <f ca="1"/>
        <v>69.09768778158228</v>
      </c>
      <c r="DD1384" s="36">
        <v>66.485721006876474</v>
      </c>
      <c r="DE1384" s="36">
        <f ca="1"/>
        <v>73.125908449710693</v>
      </c>
      <c r="DF1384" s="36">
        <v>69.57980120267689</v>
      </c>
    </row>
    <row r="1385" spans="1:110" x14ac:dyDescent="0.25">
      <c r="A1385" s="45">
        <v>65.7</v>
      </c>
      <c r="B1385" s="47" t="b">
        <v>1</v>
      </c>
      <c r="U1385" s="36"/>
      <c r="V1385" s="36"/>
      <c r="W1385" s="9"/>
      <c r="X1385" s="8"/>
      <c r="Y1385" s="8"/>
      <c r="Z1385" s="8"/>
      <c r="AA1385" s="8"/>
      <c r="AB1385" s="8"/>
      <c r="AC1385" s="8"/>
      <c r="AD1385" s="8"/>
      <c r="AE1385" s="8"/>
      <c r="AG1385" s="36"/>
      <c r="AH1385" s="36"/>
      <c r="AI1385" s="9"/>
      <c r="AJ1385" s="8"/>
      <c r="AK1385" s="8"/>
      <c r="AL1385" s="8"/>
      <c r="AM1385" s="8"/>
      <c r="AN1385" s="8"/>
      <c r="AO1385" s="8"/>
      <c r="AP1385" s="8"/>
      <c r="AQ1385" s="8"/>
      <c r="AS1385" s="36"/>
      <c r="AT1385" s="36"/>
      <c r="AU1385" s="9"/>
      <c r="AV1385" s="8"/>
      <c r="AW1385" s="8"/>
      <c r="AX1385" s="8"/>
      <c r="AY1385" s="8"/>
      <c r="AZ1385" s="8"/>
      <c r="BA1385" s="8"/>
      <c r="BB1385" s="8"/>
      <c r="BC1385" s="8"/>
      <c r="CW1385" s="8">
        <v>0.47148224043715847</v>
      </c>
      <c r="CX1385" s="36">
        <v>71.5</v>
      </c>
      <c r="CY1385" s="36">
        <v>68.543552211904029</v>
      </c>
      <c r="CZ1385" s="36">
        <v>67.797367843020197</v>
      </c>
      <c r="DA1385" s="36">
        <v>44.143276254616801</v>
      </c>
      <c r="DB1385" s="36">
        <f ca="1"/>
        <v>76.23013405444145</v>
      </c>
      <c r="DC1385" s="36">
        <f ca="1"/>
        <v>69.105178943957256</v>
      </c>
      <c r="DD1385" s="36">
        <v>66.496678942009453</v>
      </c>
      <c r="DE1385" s="36">
        <f ca="1"/>
        <v>73.132162469030632</v>
      </c>
      <c r="DF1385" s="36">
        <v>69.589115638918685</v>
      </c>
    </row>
    <row r="1386" spans="1:110" x14ac:dyDescent="0.25">
      <c r="A1386" s="45">
        <v>65.5</v>
      </c>
      <c r="B1386" s="47" t="b">
        <v>1</v>
      </c>
      <c r="U1386" s="36"/>
      <c r="V1386" s="36"/>
      <c r="W1386" s="9"/>
      <c r="X1386" s="8"/>
      <c r="Y1386" s="8"/>
      <c r="Z1386" s="8"/>
      <c r="AA1386" s="8"/>
      <c r="AB1386" s="8"/>
      <c r="AC1386" s="8"/>
      <c r="AD1386" s="8"/>
      <c r="AE1386" s="8"/>
      <c r="AG1386" s="36"/>
      <c r="AH1386" s="36"/>
      <c r="AI1386" s="9"/>
      <c r="AJ1386" s="8"/>
      <c r="AK1386" s="8"/>
      <c r="AL1386" s="8"/>
      <c r="AM1386" s="8"/>
      <c r="AN1386" s="8"/>
      <c r="AO1386" s="8"/>
      <c r="AP1386" s="8"/>
      <c r="AQ1386" s="8"/>
      <c r="AS1386" s="36"/>
      <c r="AT1386" s="36"/>
      <c r="AU1386" s="9"/>
      <c r="AV1386" s="8"/>
      <c r="AW1386" s="8"/>
      <c r="AX1386" s="8"/>
      <c r="AY1386" s="8"/>
      <c r="AZ1386" s="8"/>
      <c r="BA1386" s="8"/>
      <c r="BB1386" s="8"/>
      <c r="BC1386" s="8"/>
      <c r="CW1386" s="8">
        <v>0.4718237704918033</v>
      </c>
      <c r="CX1386" s="36">
        <v>71.5</v>
      </c>
      <c r="CY1386" s="36">
        <v>68.551726132528273</v>
      </c>
      <c r="CZ1386" s="36">
        <v>67.805925494367855</v>
      </c>
      <c r="DA1386" s="36">
        <v>44.188024111180781</v>
      </c>
      <c r="DB1386" s="36">
        <f ca="1"/>
        <v>76.238843546628317</v>
      </c>
      <c r="DC1386" s="36">
        <f ca="1"/>
        <v>69.112670188373912</v>
      </c>
      <c r="DD1386" s="36">
        <v>66.507632909032267</v>
      </c>
      <c r="DE1386" s="36">
        <f ca="1"/>
        <v>73.138415167259936</v>
      </c>
      <c r="DF1386" s="36">
        <v>69.598428251503918</v>
      </c>
    </row>
    <row r="1387" spans="1:110" x14ac:dyDescent="0.25">
      <c r="A1387" s="45">
        <v>65.3</v>
      </c>
      <c r="B1387" s="47" t="b">
        <v>1</v>
      </c>
      <c r="U1387" s="36"/>
      <c r="V1387" s="36"/>
      <c r="W1387" s="9"/>
      <c r="X1387" s="8"/>
      <c r="Y1387" s="8"/>
      <c r="Z1387" s="8"/>
      <c r="AA1387" s="8"/>
      <c r="AB1387" s="8"/>
      <c r="AC1387" s="8"/>
      <c r="AD1387" s="8"/>
      <c r="AE1387" s="8"/>
      <c r="AG1387" s="36"/>
      <c r="AH1387" s="36"/>
      <c r="AI1387" s="9"/>
      <c r="AJ1387" s="8"/>
      <c r="AK1387" s="8"/>
      <c r="AL1387" s="8"/>
      <c r="AM1387" s="8"/>
      <c r="AN1387" s="8"/>
      <c r="AO1387" s="8"/>
      <c r="AP1387" s="8"/>
      <c r="AQ1387" s="8"/>
      <c r="AS1387" s="36"/>
      <c r="AT1387" s="36"/>
      <c r="AU1387" s="9"/>
      <c r="AV1387" s="8"/>
      <c r="AW1387" s="8"/>
      <c r="AX1387" s="8"/>
      <c r="AY1387" s="8"/>
      <c r="AZ1387" s="8"/>
      <c r="BA1387" s="8"/>
      <c r="BB1387" s="8"/>
      <c r="BC1387" s="8"/>
      <c r="CW1387" s="8">
        <v>0.47216530054644806</v>
      </c>
      <c r="CX1387" s="36">
        <v>71.599999999999994</v>
      </c>
      <c r="CY1387" s="36">
        <v>68.559899557296518</v>
      </c>
      <c r="CZ1387" s="36">
        <v>67.814483706663481</v>
      </c>
      <c r="DA1387" s="36">
        <v>44.232800912026555</v>
      </c>
      <c r="DB1387" s="36">
        <f ca="1"/>
        <v>76.247550842991956</v>
      </c>
      <c r="DC1387" s="36">
        <f ca="1"/>
        <v>69.120161520321659</v>
      </c>
      <c r="DD1387" s="36">
        <v>66.518582912252612</v>
      </c>
      <c r="DE1387" s="36">
        <f ca="1"/>
        <v>73.144666548646541</v>
      </c>
      <c r="DF1387" s="36">
        <v>69.607739045760354</v>
      </c>
    </row>
    <row r="1388" spans="1:110" x14ac:dyDescent="0.25">
      <c r="A1388" s="45">
        <v>65.2</v>
      </c>
      <c r="B1388" s="47" t="b">
        <v>1</v>
      </c>
      <c r="U1388" s="36"/>
      <c r="V1388" s="36"/>
      <c r="W1388" s="9"/>
      <c r="X1388" s="8"/>
      <c r="Y1388" s="8"/>
      <c r="Z1388" s="8"/>
      <c r="AA1388" s="8"/>
      <c r="AB1388" s="8"/>
      <c r="AC1388" s="8"/>
      <c r="AD1388" s="8"/>
      <c r="AE1388" s="8"/>
      <c r="AG1388" s="36"/>
      <c r="AH1388" s="36"/>
      <c r="AI1388" s="9"/>
      <c r="AJ1388" s="8"/>
      <c r="AK1388" s="8"/>
      <c r="AL1388" s="8"/>
      <c r="AM1388" s="8"/>
      <c r="AN1388" s="8"/>
      <c r="AO1388" s="8"/>
      <c r="AP1388" s="8"/>
      <c r="AQ1388" s="8"/>
      <c r="AS1388" s="36"/>
      <c r="AT1388" s="36"/>
      <c r="AU1388" s="9"/>
      <c r="AV1388" s="8"/>
      <c r="AW1388" s="8"/>
      <c r="AX1388" s="8"/>
      <c r="AY1388" s="8"/>
      <c r="AZ1388" s="8"/>
      <c r="BA1388" s="8"/>
      <c r="BB1388" s="8"/>
      <c r="BC1388" s="8"/>
      <c r="CW1388" s="8">
        <v>0.47250683060109289</v>
      </c>
      <c r="CX1388" s="36">
        <v>71.599999999999994</v>
      </c>
      <c r="CY1388" s="36">
        <v>68.568072492288039</v>
      </c>
      <c r="CZ1388" s="36">
        <v>67.823042486213424</v>
      </c>
      <c r="DA1388" s="36">
        <v>44.27760669462247</v>
      </c>
      <c r="DB1388" s="36">
        <f ca="1"/>
        <v>76.256255950590969</v>
      </c>
      <c r="DC1388" s="36">
        <f ca="1"/>
        <v>69.127652945289213</v>
      </c>
      <c r="DD1388" s="36">
        <v>66.52952895597042</v>
      </c>
      <c r="DE1388" s="36">
        <f ca="1"/>
        <v>73.150916617434021</v>
      </c>
      <c r="DF1388" s="36">
        <v>69.617048027010441</v>
      </c>
    </row>
    <row r="1389" spans="1:110" x14ac:dyDescent="0.25">
      <c r="A1389" s="45">
        <v>65.099999999999994</v>
      </c>
      <c r="B1389" s="47" t="b">
        <v>1</v>
      </c>
      <c r="U1389" s="36"/>
      <c r="V1389" s="36"/>
      <c r="W1389" s="9"/>
      <c r="X1389" s="8"/>
      <c r="Y1389" s="8"/>
      <c r="Z1389" s="8"/>
      <c r="AA1389" s="8"/>
      <c r="AB1389" s="8"/>
      <c r="AC1389" s="8"/>
      <c r="AD1389" s="8"/>
      <c r="AE1389" s="8"/>
      <c r="AG1389" s="36"/>
      <c r="AH1389" s="36"/>
      <c r="AI1389" s="9"/>
      <c r="AJ1389" s="8"/>
      <c r="AK1389" s="8"/>
      <c r="AL1389" s="8"/>
      <c r="AM1389" s="8"/>
      <c r="AN1389" s="8"/>
      <c r="AO1389" s="8"/>
      <c r="AP1389" s="8"/>
      <c r="AQ1389" s="8"/>
      <c r="AS1389" s="36"/>
      <c r="AT1389" s="36"/>
      <c r="AU1389" s="9"/>
      <c r="AV1389" s="8"/>
      <c r="AW1389" s="8"/>
      <c r="AX1389" s="8"/>
      <c r="AY1389" s="8"/>
      <c r="AZ1389" s="8"/>
      <c r="BA1389" s="8"/>
      <c r="BB1389" s="8"/>
      <c r="BC1389" s="8"/>
      <c r="CW1389" s="8">
        <v>0.47284836065573771</v>
      </c>
      <c r="CX1389" s="36">
        <v>71.599999999999994</v>
      </c>
      <c r="CY1389" s="36">
        <v>68.576244943579582</v>
      </c>
      <c r="CZ1389" s="36">
        <v>67.831601839324662</v>
      </c>
      <c r="DA1389" s="36">
        <v>44.322441496509654</v>
      </c>
      <c r="DB1389" s="36">
        <f ca="1"/>
        <v>76.264958876476442</v>
      </c>
      <c r="DC1389" s="36">
        <f ca="1"/>
        <v>69.135144468764537</v>
      </c>
      <c r="DD1389" s="36">
        <v>66.540471044477826</v>
      </c>
      <c r="DE1389" s="36">
        <f ca="1"/>
        <v>73.157165377861688</v>
      </c>
      <c r="DF1389" s="36">
        <v>69.626355200571282</v>
      </c>
    </row>
    <row r="1390" spans="1:110" x14ac:dyDescent="0.25">
      <c r="A1390" s="45">
        <v>65</v>
      </c>
      <c r="B1390" s="47" t="b">
        <v>1</v>
      </c>
      <c r="U1390" s="36"/>
      <c r="V1390" s="36"/>
      <c r="W1390" s="9"/>
      <c r="X1390" s="8"/>
      <c r="Y1390" s="8"/>
      <c r="Z1390" s="8"/>
      <c r="AA1390" s="8"/>
      <c r="AB1390" s="8"/>
      <c r="AC1390" s="8"/>
      <c r="AD1390" s="8"/>
      <c r="AE1390" s="8"/>
      <c r="AG1390" s="36"/>
      <c r="AH1390" s="36"/>
      <c r="AI1390" s="9"/>
      <c r="AJ1390" s="8"/>
      <c r="AK1390" s="8"/>
      <c r="AL1390" s="8"/>
      <c r="AM1390" s="8"/>
      <c r="AN1390" s="8"/>
      <c r="AO1390" s="8"/>
      <c r="AP1390" s="8"/>
      <c r="AQ1390" s="8"/>
      <c r="AS1390" s="36"/>
      <c r="AT1390" s="36"/>
      <c r="AU1390" s="9"/>
      <c r="AV1390" s="8"/>
      <c r="AW1390" s="8"/>
      <c r="AX1390" s="8"/>
      <c r="AY1390" s="8"/>
      <c r="AZ1390" s="8"/>
      <c r="BA1390" s="8"/>
      <c r="BB1390" s="8"/>
      <c r="BC1390" s="8"/>
      <c r="CW1390" s="8">
        <v>0.47318989071038253</v>
      </c>
      <c r="CX1390" s="36">
        <v>71.599999999999994</v>
      </c>
      <c r="CY1390" s="36">
        <v>68.584416917245392</v>
      </c>
      <c r="CZ1390" s="36">
        <v>67.840161772304782</v>
      </c>
      <c r="DA1390" s="36">
        <v>44.367305355302257</v>
      </c>
      <c r="DB1390" s="36">
        <f ca="1"/>
        <v>76.273659627691899</v>
      </c>
      <c r="DC1390" s="36">
        <f ca="1"/>
        <v>69.142636096234924</v>
      </c>
      <c r="DD1390" s="36">
        <v>66.551409182059217</v>
      </c>
      <c r="DE1390" s="36">
        <f ca="1"/>
        <v>73.163412834164518</v>
      </c>
      <c r="DF1390" s="36">
        <v>69.635660571754599</v>
      </c>
    </row>
    <row r="1391" spans="1:110" x14ac:dyDescent="0.25">
      <c r="A1391" s="45">
        <v>65</v>
      </c>
      <c r="B1391" s="47" t="b">
        <v>1</v>
      </c>
      <c r="U1391" s="36"/>
      <c r="V1391" s="36"/>
      <c r="W1391" s="9"/>
      <c r="X1391" s="8"/>
      <c r="Y1391" s="8"/>
      <c r="Z1391" s="8"/>
      <c r="AA1391" s="8"/>
      <c r="AB1391" s="8"/>
      <c r="AC1391" s="8"/>
      <c r="AD1391" s="8"/>
      <c r="AE1391" s="8"/>
      <c r="AG1391" s="36"/>
      <c r="AH1391" s="36"/>
      <c r="AI1391" s="9"/>
      <c r="AJ1391" s="8"/>
      <c r="AK1391" s="8"/>
      <c r="AL1391" s="8"/>
      <c r="AM1391" s="8"/>
      <c r="AN1391" s="8"/>
      <c r="AO1391" s="8"/>
      <c r="AP1391" s="8"/>
      <c r="AQ1391" s="8"/>
      <c r="AS1391" s="36"/>
      <c r="AT1391" s="36"/>
      <c r="AU1391" s="9"/>
      <c r="AV1391" s="8"/>
      <c r="AW1391" s="8"/>
      <c r="AX1391" s="8"/>
      <c r="AY1391" s="8"/>
      <c r="AZ1391" s="8"/>
      <c r="BA1391" s="8"/>
      <c r="BB1391" s="8"/>
      <c r="BC1391" s="8"/>
      <c r="CW1391" s="8">
        <v>0.4735314207650273</v>
      </c>
      <c r="CX1391" s="36">
        <v>71.599999999999994</v>
      </c>
      <c r="CY1391" s="36">
        <v>68.592588419357241</v>
      </c>
      <c r="CZ1391" s="36">
        <v>67.848722291461783</v>
      </c>
      <c r="DA1391" s="36">
        <v>44.412198308687536</v>
      </c>
      <c r="DB1391" s="36">
        <f ca="1"/>
        <v>76.282358211273461</v>
      </c>
      <c r="DC1391" s="36">
        <f ca="1"/>
        <v>69.150127833187</v>
      </c>
      <c r="DD1391" s="36">
        <v>66.562343372991279</v>
      </c>
      <c r="DE1391" s="36">
        <f ca="1"/>
        <v>73.169658990573296</v>
      </c>
      <c r="DF1391" s="36">
        <v>69.644964145866922</v>
      </c>
    </row>
    <row r="1392" spans="1:110" x14ac:dyDescent="0.25">
      <c r="A1392" s="45">
        <v>64.900000000000006</v>
      </c>
      <c r="B1392" s="47" t="b">
        <v>1</v>
      </c>
      <c r="U1392" s="36"/>
      <c r="V1392" s="36"/>
      <c r="W1392" s="9"/>
      <c r="X1392" s="8"/>
      <c r="Y1392" s="8"/>
      <c r="Z1392" s="8"/>
      <c r="AA1392" s="8"/>
      <c r="AB1392" s="8"/>
      <c r="AC1392" s="8"/>
      <c r="AD1392" s="8"/>
      <c r="AE1392" s="8"/>
      <c r="AG1392" s="36"/>
      <c r="AH1392" s="36"/>
      <c r="AI1392" s="9"/>
      <c r="AJ1392" s="8"/>
      <c r="AK1392" s="8"/>
      <c r="AL1392" s="8"/>
      <c r="AM1392" s="8"/>
      <c r="AN1392" s="8"/>
      <c r="AO1392" s="8"/>
      <c r="AP1392" s="8"/>
      <c r="AQ1392" s="8"/>
      <c r="AS1392" s="36"/>
      <c r="AT1392" s="36"/>
      <c r="AU1392" s="9"/>
      <c r="AV1392" s="8"/>
      <c r="AW1392" s="8"/>
      <c r="AX1392" s="8"/>
      <c r="AY1392" s="8"/>
      <c r="AZ1392" s="8"/>
      <c r="BA1392" s="8"/>
      <c r="BB1392" s="8"/>
      <c r="BC1392" s="8"/>
      <c r="CW1392" s="8">
        <v>0.47387295081967212</v>
      </c>
      <c r="CX1392" s="36">
        <v>71.599999999999994</v>
      </c>
      <c r="CY1392" s="36">
        <v>68.600759455984459</v>
      </c>
      <c r="CZ1392" s="36">
        <v>67.857283403104532</v>
      </c>
      <c r="DA1392" s="36">
        <v>44.457120394426198</v>
      </c>
      <c r="DB1392" s="36">
        <f ca="1"/>
        <v>76.291054634249804</v>
      </c>
      <c r="DC1392" s="36">
        <f ca="1"/>
        <v>69.157619685106809</v>
      </c>
      <c r="DD1392" s="36">
        <v>66.573273621542938</v>
      </c>
      <c r="DE1392" s="36">
        <f ca="1"/>
        <v>73.175903851314558</v>
      </c>
      <c r="DF1392" s="36">
        <v>69.654265928209426</v>
      </c>
    </row>
    <row r="1393" spans="1:110" x14ac:dyDescent="0.25">
      <c r="A1393" s="45">
        <v>64.8</v>
      </c>
      <c r="B1393" s="47" t="b">
        <v>1</v>
      </c>
      <c r="U1393" s="36"/>
      <c r="V1393" s="36"/>
      <c r="W1393" s="9"/>
      <c r="X1393" s="8"/>
      <c r="Y1393" s="8"/>
      <c r="Z1393" s="8"/>
      <c r="AA1393" s="8"/>
      <c r="AB1393" s="8"/>
      <c r="AC1393" s="8"/>
      <c r="AD1393" s="8"/>
      <c r="AE1393" s="8"/>
      <c r="AG1393" s="36"/>
      <c r="AH1393" s="36"/>
      <c r="AI1393" s="9"/>
      <c r="AJ1393" s="8"/>
      <c r="AK1393" s="8"/>
      <c r="AL1393" s="8"/>
      <c r="AM1393" s="8"/>
      <c r="AN1393" s="8"/>
      <c r="AO1393" s="8"/>
      <c r="AP1393" s="8"/>
      <c r="AQ1393" s="8"/>
      <c r="AS1393" s="36"/>
      <c r="AT1393" s="36"/>
      <c r="AU1393" s="9"/>
      <c r="AV1393" s="8"/>
      <c r="AW1393" s="8"/>
      <c r="AX1393" s="8"/>
      <c r="AY1393" s="8"/>
      <c r="AZ1393" s="8"/>
      <c r="BA1393" s="8"/>
      <c r="BB1393" s="8"/>
      <c r="BC1393" s="8"/>
      <c r="CW1393" s="8">
        <v>0.47421448087431695</v>
      </c>
      <c r="CX1393" s="36">
        <v>71.599999999999994</v>
      </c>
      <c r="CY1393" s="36">
        <v>68.608930033193957</v>
      </c>
      <c r="CZ1393" s="36">
        <v>67.865845113542449</v>
      </c>
      <c r="DA1393" s="36">
        <v>44.502071650352434</v>
      </c>
      <c r="DB1393" s="36">
        <f ca="1"/>
        <v>76.299748903642197</v>
      </c>
      <c r="DC1393" s="36">
        <f ca="1"/>
        <v>69.165111657479727</v>
      </c>
      <c r="DD1393" s="36">
        <v>66.58419993197549</v>
      </c>
      <c r="DE1393" s="36">
        <f ca="1"/>
        <v>73.182147420610605</v>
      </c>
      <c r="DF1393" s="36">
        <v>69.663565924078114</v>
      </c>
    </row>
    <row r="1394" spans="1:110" x14ac:dyDescent="0.25">
      <c r="A1394" s="45">
        <v>64.7</v>
      </c>
      <c r="B1394" s="47" t="b">
        <v>1</v>
      </c>
      <c r="U1394" s="36"/>
      <c r="V1394" s="36"/>
      <c r="W1394" s="9"/>
      <c r="X1394" s="8"/>
      <c r="Y1394" s="8"/>
      <c r="Z1394" s="8"/>
      <c r="AA1394" s="8"/>
      <c r="AB1394" s="8"/>
      <c r="AC1394" s="8"/>
      <c r="AD1394" s="8"/>
      <c r="AE1394" s="8"/>
      <c r="AG1394" s="36"/>
      <c r="AH1394" s="36"/>
      <c r="AI1394" s="9"/>
      <c r="AJ1394" s="8"/>
      <c r="AK1394" s="8"/>
      <c r="AL1394" s="8"/>
      <c r="AM1394" s="8"/>
      <c r="AN1394" s="8"/>
      <c r="AO1394" s="8"/>
      <c r="AP1394" s="8"/>
      <c r="AQ1394" s="8"/>
      <c r="AS1394" s="36"/>
      <c r="AT1394" s="36"/>
      <c r="AU1394" s="9"/>
      <c r="AV1394" s="8"/>
      <c r="AW1394" s="8"/>
      <c r="AX1394" s="8"/>
      <c r="AY1394" s="8"/>
      <c r="AZ1394" s="8"/>
      <c r="BA1394" s="8"/>
      <c r="BB1394" s="8"/>
      <c r="BC1394" s="8"/>
      <c r="CW1394" s="8">
        <v>0.47455601092896177</v>
      </c>
      <c r="CX1394" s="36">
        <v>71.599999999999994</v>
      </c>
      <c r="CY1394" s="36">
        <v>68.617100157050288</v>
      </c>
      <c r="CZ1394" s="36">
        <v>67.874407429085679</v>
      </c>
      <c r="DA1394" s="36">
        <v>44.547052114374246</v>
      </c>
      <c r="DB1394" s="36">
        <f ca="1"/>
        <v>76.308441026464564</v>
      </c>
      <c r="DC1394" s="36">
        <f ca="1"/>
        <v>69.172603755790604</v>
      </c>
      <c r="DD1394" s="36">
        <v>66.595122308542514</v>
      </c>
      <c r="DE1394" s="36">
        <f ca="1"/>
        <v>73.188389702679601</v>
      </c>
      <c r="DF1394" s="36">
        <v>69.672864138763714</v>
      </c>
    </row>
    <row r="1395" spans="1:110" x14ac:dyDescent="0.25">
      <c r="A1395" s="45">
        <v>64.599999999999994</v>
      </c>
      <c r="B1395" s="47" t="b">
        <v>1</v>
      </c>
      <c r="U1395" s="36"/>
      <c r="V1395" s="36"/>
      <c r="W1395" s="9"/>
      <c r="X1395" s="8"/>
      <c r="Y1395" s="8"/>
      <c r="Z1395" s="8"/>
      <c r="AA1395" s="8"/>
      <c r="AB1395" s="8"/>
      <c r="AC1395" s="8"/>
      <c r="AD1395" s="8"/>
      <c r="AE1395" s="8"/>
      <c r="AG1395" s="36"/>
      <c r="AH1395" s="36"/>
      <c r="AI1395" s="9"/>
      <c r="AJ1395" s="8"/>
      <c r="AK1395" s="8"/>
      <c r="AL1395" s="8"/>
      <c r="AM1395" s="8"/>
      <c r="AN1395" s="8"/>
      <c r="AO1395" s="8"/>
      <c r="AP1395" s="8"/>
      <c r="AQ1395" s="8"/>
      <c r="AS1395" s="36"/>
      <c r="AT1395" s="36"/>
      <c r="AU1395" s="9"/>
      <c r="AV1395" s="8"/>
      <c r="AW1395" s="8"/>
      <c r="AX1395" s="8"/>
      <c r="AY1395" s="8"/>
      <c r="AZ1395" s="8"/>
      <c r="BA1395" s="8"/>
      <c r="BB1395" s="8"/>
      <c r="BC1395" s="8"/>
      <c r="CW1395" s="8">
        <v>0.47489754098360654</v>
      </c>
      <c r="CX1395" s="36">
        <v>71.599999999999994</v>
      </c>
      <c r="CY1395" s="36">
        <v>68.625269833615647</v>
      </c>
      <c r="CZ1395" s="36">
        <v>67.882970356045007</v>
      </c>
      <c r="DA1395" s="36">
        <v>44.592061824473554</v>
      </c>
      <c r="DB1395" s="36">
        <f ca="1"/>
        <v>76.317131009723539</v>
      </c>
      <c r="DC1395" s="36">
        <f ca="1"/>
        <v>69.180095985523749</v>
      </c>
      <c r="DD1395" s="36">
        <v>66.606040755489957</v>
      </c>
      <c r="DE1395" s="36">
        <f ca="1"/>
        <v>73.194630701735491</v>
      </c>
      <c r="DF1395" s="36">
        <v>69.682160577551812</v>
      </c>
    </row>
    <row r="1396" spans="1:110" x14ac:dyDescent="0.25">
      <c r="A1396" s="45">
        <v>64.3</v>
      </c>
      <c r="B1396" s="47" t="b">
        <v>1</v>
      </c>
      <c r="U1396" s="36"/>
      <c r="V1396" s="36"/>
      <c r="W1396" s="9"/>
      <c r="X1396" s="8"/>
      <c r="Y1396" s="8"/>
      <c r="Z1396" s="8"/>
      <c r="AA1396" s="8"/>
      <c r="AB1396" s="8"/>
      <c r="AC1396" s="8"/>
      <c r="AD1396" s="8"/>
      <c r="AE1396" s="8"/>
      <c r="AG1396" s="36"/>
      <c r="AH1396" s="36"/>
      <c r="AI1396" s="9"/>
      <c r="AJ1396" s="8"/>
      <c r="AK1396" s="8"/>
      <c r="AL1396" s="8"/>
      <c r="AM1396" s="8"/>
      <c r="AN1396" s="8"/>
      <c r="AO1396" s="8"/>
      <c r="AP1396" s="8"/>
      <c r="AQ1396" s="8"/>
      <c r="AS1396" s="36"/>
      <c r="AT1396" s="36"/>
      <c r="AU1396" s="9"/>
      <c r="AV1396" s="8"/>
      <c r="AW1396" s="8"/>
      <c r="AX1396" s="8"/>
      <c r="AY1396" s="8"/>
      <c r="AZ1396" s="8"/>
      <c r="BA1396" s="8"/>
      <c r="BB1396" s="8"/>
      <c r="BC1396" s="8"/>
      <c r="CW1396" s="8">
        <v>0.47523907103825136</v>
      </c>
      <c r="CX1396" s="36">
        <v>71.599999999999994</v>
      </c>
      <c r="CY1396" s="36">
        <v>68.63343906894994</v>
      </c>
      <c r="CZ1396" s="36">
        <v>67.891533900732156</v>
      </c>
      <c r="DA1396" s="36">
        <v>44.637100818706436</v>
      </c>
      <c r="DB1396" s="36">
        <f ca="1"/>
        <v>76.32581886041848</v>
      </c>
      <c r="DC1396" s="36">
        <f ca="1"/>
        <v>69.187588352162933</v>
      </c>
      <c r="DD1396" s="36">
        <v>66.616955277056135</v>
      </c>
      <c r="DE1396" s="36">
        <f ca="1"/>
        <v>73.200870421988114</v>
      </c>
      <c r="DF1396" s="36">
        <v>69.691455245722835</v>
      </c>
    </row>
    <row r="1397" spans="1:110" x14ac:dyDescent="0.25">
      <c r="A1397" s="45">
        <v>64.099999999999994</v>
      </c>
      <c r="B1397" s="47" t="b">
        <v>1</v>
      </c>
      <c r="U1397" s="36"/>
      <c r="V1397" s="36"/>
      <c r="W1397" s="9"/>
      <c r="X1397" s="8"/>
      <c r="Y1397" s="8"/>
      <c r="Z1397" s="8"/>
      <c r="AA1397" s="8"/>
      <c r="AB1397" s="8"/>
      <c r="AC1397" s="8"/>
      <c r="AD1397" s="8"/>
      <c r="AE1397" s="8"/>
      <c r="AG1397" s="36"/>
      <c r="AH1397" s="36"/>
      <c r="AI1397" s="9"/>
      <c r="AJ1397" s="8"/>
      <c r="AK1397" s="8"/>
      <c r="AL1397" s="8"/>
      <c r="AM1397" s="8"/>
      <c r="AN1397" s="8"/>
      <c r="AO1397" s="8"/>
      <c r="AP1397" s="8"/>
      <c r="AQ1397" s="8"/>
      <c r="AS1397" s="36"/>
      <c r="AT1397" s="36"/>
      <c r="AU1397" s="9"/>
      <c r="AV1397" s="8"/>
      <c r="AW1397" s="8"/>
      <c r="AX1397" s="8"/>
      <c r="AY1397" s="8"/>
      <c r="AZ1397" s="8"/>
      <c r="BA1397" s="8"/>
      <c r="BB1397" s="8"/>
      <c r="BC1397" s="8"/>
      <c r="CW1397" s="8">
        <v>0.47558060109289618</v>
      </c>
      <c r="CX1397" s="36">
        <v>71.599999999999994</v>
      </c>
      <c r="CY1397" s="36">
        <v>68.641607869110786</v>
      </c>
      <c r="CZ1397" s="36">
        <v>67.900098069459574</v>
      </c>
      <c r="DA1397" s="36">
        <v>44.68216913520326</v>
      </c>
      <c r="DB1397" s="36">
        <f ca="1"/>
        <v>76.334504585541467</v>
      </c>
      <c r="DC1397" s="36">
        <f ca="1"/>
        <v>69.195080861191471</v>
      </c>
      <c r="DD1397" s="36">
        <v>66.62786587747172</v>
      </c>
      <c r="DE1397" s="36">
        <f ca="1"/>
        <v>73.207108867643157</v>
      </c>
      <c r="DF1397" s="36">
        <v>69.700748148552009</v>
      </c>
    </row>
    <row r="1398" spans="1:110" x14ac:dyDescent="0.25">
      <c r="A1398" s="45">
        <v>74.7</v>
      </c>
      <c r="B1398" s="47" t="b">
        <v>1</v>
      </c>
      <c r="U1398" s="36"/>
      <c r="V1398" s="36"/>
      <c r="W1398" s="9"/>
      <c r="X1398" s="8"/>
      <c r="Y1398" s="8"/>
      <c r="Z1398" s="8"/>
      <c r="AA1398" s="8"/>
      <c r="AB1398" s="8"/>
      <c r="AC1398" s="8"/>
      <c r="AD1398" s="8"/>
      <c r="AE1398" s="8"/>
      <c r="AG1398" s="36"/>
      <c r="AH1398" s="36"/>
      <c r="AI1398" s="9"/>
      <c r="AJ1398" s="8"/>
      <c r="AK1398" s="8"/>
      <c r="AL1398" s="8"/>
      <c r="AM1398" s="8"/>
      <c r="AN1398" s="8"/>
      <c r="AO1398" s="8"/>
      <c r="AP1398" s="8"/>
      <c r="AQ1398" s="8"/>
      <c r="AS1398" s="36"/>
      <c r="AT1398" s="36"/>
      <c r="AU1398" s="9"/>
      <c r="AV1398" s="8"/>
      <c r="AW1398" s="8"/>
      <c r="AX1398" s="8"/>
      <c r="AY1398" s="8"/>
      <c r="AZ1398" s="8"/>
      <c r="BA1398" s="8"/>
      <c r="BB1398" s="8"/>
      <c r="BC1398" s="8"/>
      <c r="CW1398" s="8">
        <v>0.47592213114754101</v>
      </c>
      <c r="CX1398" s="36">
        <v>71.599999999999994</v>
      </c>
      <c r="CY1398" s="36">
        <v>68.649776240153514</v>
      </c>
      <c r="CZ1398" s="36">
        <v>67.908662868540432</v>
      </c>
      <c r="DA1398" s="36">
        <v>44.727266812168914</v>
      </c>
      <c r="DB1398" s="36">
        <f ca="1"/>
        <v>76.343188192077449</v>
      </c>
      <c r="DC1398" s="36">
        <f ca="1"/>
        <v>69.20257351809218</v>
      </c>
      <c r="DD1398" s="36">
        <v>66.638772560959865</v>
      </c>
      <c r="DE1398" s="36">
        <f ca="1"/>
        <v>73.213346042902273</v>
      </c>
      <c r="DF1398" s="36">
        <v>69.710039291309513</v>
      </c>
    </row>
    <row r="1399" spans="1:110" x14ac:dyDescent="0.25">
      <c r="A1399" s="45">
        <v>74.599999999999994</v>
      </c>
      <c r="B1399" s="47" t="b">
        <v>1</v>
      </c>
      <c r="U1399" s="36"/>
      <c r="V1399" s="36"/>
      <c r="W1399" s="9"/>
      <c r="X1399" s="8"/>
      <c r="Y1399" s="8"/>
      <c r="Z1399" s="8"/>
      <c r="AA1399" s="8"/>
      <c r="AB1399" s="8"/>
      <c r="AC1399" s="8"/>
      <c r="AD1399" s="8"/>
      <c r="AE1399" s="8"/>
      <c r="AG1399" s="36"/>
      <c r="AH1399" s="36"/>
      <c r="AI1399" s="9"/>
      <c r="AJ1399" s="8"/>
      <c r="AK1399" s="8"/>
      <c r="AL1399" s="8"/>
      <c r="AM1399" s="8"/>
      <c r="AN1399" s="8"/>
      <c r="AO1399" s="8"/>
      <c r="AP1399" s="8"/>
      <c r="AQ1399" s="8"/>
      <c r="AS1399" s="36"/>
      <c r="AT1399" s="36"/>
      <c r="AU1399" s="9"/>
      <c r="AV1399" s="8"/>
      <c r="AW1399" s="8"/>
      <c r="AX1399" s="8"/>
      <c r="AY1399" s="8"/>
      <c r="AZ1399" s="8"/>
      <c r="BA1399" s="8"/>
      <c r="BB1399" s="8"/>
      <c r="BC1399" s="8"/>
      <c r="CW1399" s="8">
        <v>0.47626366120218577</v>
      </c>
      <c r="CX1399" s="36">
        <v>71.599999999999994</v>
      </c>
      <c r="CY1399" s="36">
        <v>68.657944188131282</v>
      </c>
      <c r="CZ1399" s="36">
        <v>67.917228304288869</v>
      </c>
      <c r="DA1399" s="36">
        <v>44.772393887883041</v>
      </c>
      <c r="DB1399" s="36">
        <f ca="1"/>
        <v>76.351869687004182</v>
      </c>
      <c r="DC1399" s="36">
        <f ca="1"/>
        <v>69.210066328347494</v>
      </c>
      <c r="DD1399" s="36">
        <v>66.649675331736034</v>
      </c>
      <c r="DE1399" s="36">
        <f ca="1"/>
        <v>73.219581951962923</v>
      </c>
      <c r="DF1399" s="36">
        <v>69.719328679260428</v>
      </c>
    </row>
    <row r="1400" spans="1:110" x14ac:dyDescent="0.25">
      <c r="A1400" s="45">
        <v>74.5</v>
      </c>
      <c r="B1400" s="47" t="b">
        <v>1</v>
      </c>
      <c r="U1400" s="36"/>
      <c r="V1400" s="36"/>
      <c r="W1400" s="9"/>
      <c r="X1400" s="8"/>
      <c r="Y1400" s="8"/>
      <c r="Z1400" s="8"/>
      <c r="AA1400" s="8"/>
      <c r="AB1400" s="8"/>
      <c r="AC1400" s="8"/>
      <c r="AD1400" s="8"/>
      <c r="AE1400" s="8"/>
      <c r="AG1400" s="36"/>
      <c r="AH1400" s="36"/>
      <c r="AI1400" s="9"/>
      <c r="AJ1400" s="8"/>
      <c r="AK1400" s="8"/>
      <c r="AL1400" s="8"/>
      <c r="AM1400" s="8"/>
      <c r="AN1400" s="8"/>
      <c r="AO1400" s="8"/>
      <c r="AP1400" s="8"/>
      <c r="AQ1400" s="8"/>
      <c r="AS1400" s="36"/>
      <c r="AT1400" s="36"/>
      <c r="AU1400" s="9"/>
      <c r="AV1400" s="8"/>
      <c r="AW1400" s="8"/>
      <c r="AX1400" s="8"/>
      <c r="AY1400" s="8"/>
      <c r="AZ1400" s="8"/>
      <c r="BA1400" s="8"/>
      <c r="BB1400" s="8"/>
      <c r="BC1400" s="8"/>
      <c r="CW1400" s="8">
        <v>0.4766051912568306</v>
      </c>
      <c r="CX1400" s="36">
        <v>71.599999999999994</v>
      </c>
      <c r="CY1400" s="36">
        <v>68.666111719095056</v>
      </c>
      <c r="CZ1400" s="36">
        <v>67.92579438301992</v>
      </c>
      <c r="DA1400" s="36">
        <v>44.817550400700178</v>
      </c>
      <c r="DB1400" s="36">
        <f ca="1"/>
        <v>76.360549077292305</v>
      </c>
      <c r="DC1400" s="36">
        <f ca="1"/>
        <v>69.217559297439422</v>
      </c>
      <c r="DD1400" s="36">
        <v>66.660574194008248</v>
      </c>
      <c r="DE1400" s="36">
        <f ca="1"/>
        <v>73.225816599018643</v>
      </c>
      <c r="DF1400" s="36">
        <v>69.728616317664745</v>
      </c>
    </row>
    <row r="1401" spans="1:110" x14ac:dyDescent="0.25">
      <c r="A1401" s="45">
        <v>74.3</v>
      </c>
      <c r="B1401" s="47" t="b">
        <v>1</v>
      </c>
      <c r="U1401" s="36"/>
      <c r="V1401" s="36"/>
      <c r="W1401" s="9"/>
      <c r="X1401" s="8"/>
      <c r="Y1401" s="8"/>
      <c r="Z1401" s="8"/>
      <c r="AA1401" s="8"/>
      <c r="AB1401" s="8"/>
      <c r="AC1401" s="8"/>
      <c r="AD1401" s="8"/>
      <c r="AE1401" s="8"/>
      <c r="AG1401" s="36"/>
      <c r="AH1401" s="36"/>
      <c r="AI1401" s="9"/>
      <c r="AJ1401" s="8"/>
      <c r="AK1401" s="8"/>
      <c r="AL1401" s="8"/>
      <c r="AM1401" s="8"/>
      <c r="AN1401" s="8"/>
      <c r="AO1401" s="8"/>
      <c r="AP1401" s="8"/>
      <c r="AQ1401" s="8"/>
      <c r="AS1401" s="36"/>
      <c r="AT1401" s="36"/>
      <c r="AU1401" s="9"/>
      <c r="AV1401" s="8"/>
      <c r="AW1401" s="8"/>
      <c r="AX1401" s="8"/>
      <c r="AY1401" s="8"/>
      <c r="AZ1401" s="8"/>
      <c r="BA1401" s="8"/>
      <c r="BB1401" s="8"/>
      <c r="BC1401" s="8"/>
      <c r="CW1401" s="8">
        <v>0.47694672131147542</v>
      </c>
      <c r="CX1401" s="36">
        <v>71.7</v>
      </c>
      <c r="CY1401" s="36">
        <v>68.674278839093631</v>
      </c>
      <c r="CZ1401" s="36">
        <v>67.93436111104954</v>
      </c>
      <c r="DA1401" s="36">
        <v>44.862736389049985</v>
      </c>
      <c r="DB1401" s="36">
        <f ca="1"/>
        <v>76.369226369905363</v>
      </c>
      <c r="DC1401" s="36">
        <f ca="1"/>
        <v>69.225052430849587</v>
      </c>
      <c r="DD1401" s="36">
        <v>66.671469151976936</v>
      </c>
      <c r="DE1401" s="36">
        <f ca="1"/>
        <v>73.232049988258822</v>
      </c>
      <c r="DF1401" s="36">
        <v>69.737902211777453</v>
      </c>
    </row>
    <row r="1402" spans="1:110" x14ac:dyDescent="0.25">
      <c r="A1402" s="45">
        <v>74.2</v>
      </c>
      <c r="B1402" s="47" t="b">
        <v>1</v>
      </c>
      <c r="U1402" s="36"/>
      <c r="V1402" s="36"/>
      <c r="W1402" s="9"/>
      <c r="X1402" s="8"/>
      <c r="Y1402" s="8"/>
      <c r="Z1402" s="8"/>
      <c r="AA1402" s="8"/>
      <c r="AB1402" s="8"/>
      <c r="AC1402" s="8"/>
      <c r="AD1402" s="8"/>
      <c r="AE1402" s="8"/>
      <c r="AG1402" s="36"/>
      <c r="AH1402" s="36"/>
      <c r="AI1402" s="9"/>
      <c r="AJ1402" s="8"/>
      <c r="AK1402" s="8"/>
      <c r="AL1402" s="8"/>
      <c r="AM1402" s="8"/>
      <c r="AN1402" s="8"/>
      <c r="AO1402" s="8"/>
      <c r="AP1402" s="8"/>
      <c r="AQ1402" s="8"/>
      <c r="AS1402" s="36"/>
      <c r="AT1402" s="36"/>
      <c r="AU1402" s="9"/>
      <c r="AV1402" s="8"/>
      <c r="AW1402" s="8"/>
      <c r="AX1402" s="8"/>
      <c r="AY1402" s="8"/>
      <c r="AZ1402" s="8"/>
      <c r="BA1402" s="8"/>
      <c r="BB1402" s="8"/>
      <c r="BC1402" s="8"/>
      <c r="CW1402" s="8">
        <v>0.47728825136612024</v>
      </c>
      <c r="CX1402" s="36">
        <v>71.7</v>
      </c>
      <c r="CY1402" s="36">
        <v>68.682445554173711</v>
      </c>
      <c r="CZ1402" s="36">
        <v>67.942928494694627</v>
      </c>
      <c r="DA1402" s="36">
        <v>44.907951891437385</v>
      </c>
      <c r="DB1402" s="36">
        <f ca="1"/>
        <v>76.377901571799896</v>
      </c>
      <c r="DC1402" s="36">
        <f ca="1"/>
        <v>69.232545734059315</v>
      </c>
      <c r="DD1402" s="36">
        <v>66.682360209834982</v>
      </c>
      <c r="DE1402" s="36">
        <f ca="1"/>
        <v>73.238282123868913</v>
      </c>
      <c r="DF1402" s="36">
        <v>69.747186366848524</v>
      </c>
    </row>
    <row r="1403" spans="1:110" x14ac:dyDescent="0.25">
      <c r="A1403" s="45">
        <v>74</v>
      </c>
      <c r="B1403" s="47" t="b">
        <v>1</v>
      </c>
      <c r="U1403" s="36"/>
      <c r="V1403" s="36"/>
      <c r="W1403" s="9"/>
      <c r="X1403" s="8"/>
      <c r="Y1403" s="8"/>
      <c r="Z1403" s="8"/>
      <c r="AA1403" s="8"/>
      <c r="AB1403" s="8"/>
      <c r="AC1403" s="8"/>
      <c r="AD1403" s="8"/>
      <c r="AE1403" s="8"/>
      <c r="AG1403" s="36"/>
      <c r="AH1403" s="36"/>
      <c r="AI1403" s="9"/>
      <c r="AJ1403" s="8"/>
      <c r="AK1403" s="8"/>
      <c r="AL1403" s="8"/>
      <c r="AM1403" s="8"/>
      <c r="AN1403" s="8"/>
      <c r="AO1403" s="8"/>
      <c r="AP1403" s="8"/>
      <c r="AQ1403" s="8"/>
      <c r="AS1403" s="36"/>
      <c r="AT1403" s="36"/>
      <c r="AU1403" s="9"/>
      <c r="AV1403" s="8"/>
      <c r="AW1403" s="8"/>
      <c r="AX1403" s="8"/>
      <c r="AY1403" s="8"/>
      <c r="AZ1403" s="8"/>
      <c r="BA1403" s="8"/>
      <c r="BB1403" s="8"/>
      <c r="BC1403" s="8"/>
      <c r="CW1403" s="8">
        <v>0.47762978142076501</v>
      </c>
      <c r="CX1403" s="36">
        <v>71.7</v>
      </c>
      <c r="CY1403" s="36">
        <v>68.690611870379868</v>
      </c>
      <c r="CZ1403" s="36">
        <v>67.951496540272984</v>
      </c>
      <c r="DA1403" s="36">
        <v>44.953196946442816</v>
      </c>
      <c r="DB1403" s="36">
        <f ca="1"/>
        <v>76.386574689925396</v>
      </c>
      <c r="DC1403" s="36">
        <f ca="1"/>
        <v>69.240039212549547</v>
      </c>
      <c r="DD1403" s="36">
        <v>66.693247371767839</v>
      </c>
      <c r="DE1403" s="36">
        <f ca="1"/>
        <v>73.244513010030332</v>
      </c>
      <c r="DF1403" s="36">
        <v>69.756468788122902</v>
      </c>
    </row>
    <row r="1404" spans="1:110" x14ac:dyDescent="0.25">
      <c r="A1404" s="45">
        <v>73.900000000000006</v>
      </c>
      <c r="B1404" s="47" t="b">
        <v>1</v>
      </c>
      <c r="U1404" s="36"/>
      <c r="V1404" s="36"/>
      <c r="W1404" s="9"/>
      <c r="X1404" s="8"/>
      <c r="Y1404" s="8"/>
      <c r="Z1404" s="8"/>
      <c r="AA1404" s="8"/>
      <c r="AB1404" s="8"/>
      <c r="AC1404" s="8"/>
      <c r="AD1404" s="8"/>
      <c r="AE1404" s="8"/>
      <c r="AG1404" s="36"/>
      <c r="AH1404" s="36"/>
      <c r="AI1404" s="9"/>
      <c r="AJ1404" s="8"/>
      <c r="AK1404" s="8"/>
      <c r="AL1404" s="8"/>
      <c r="AM1404" s="8"/>
      <c r="AN1404" s="8"/>
      <c r="AO1404" s="8"/>
      <c r="AP1404" s="8"/>
      <c r="AQ1404" s="8"/>
      <c r="AS1404" s="36"/>
      <c r="AT1404" s="36"/>
      <c r="AU1404" s="9"/>
      <c r="AV1404" s="8"/>
      <c r="AW1404" s="8"/>
      <c r="AX1404" s="8"/>
      <c r="AY1404" s="8"/>
      <c r="AZ1404" s="8"/>
      <c r="BA1404" s="8"/>
      <c r="BB1404" s="8"/>
      <c r="BC1404" s="8"/>
      <c r="CW1404" s="8">
        <v>0.47797131147540983</v>
      </c>
      <c r="CX1404" s="36">
        <v>71.7</v>
      </c>
      <c r="CY1404" s="36">
        <v>68.698777793754658</v>
      </c>
      <c r="CZ1404" s="36">
        <v>67.960065254103682</v>
      </c>
      <c r="DA1404" s="36">
        <v>44.998471592722431</v>
      </c>
      <c r="DB1404" s="36">
        <f ca="1"/>
        <v>76.395245731224421</v>
      </c>
      <c r="DC1404" s="36">
        <f ca="1"/>
        <v>69.247532871800985</v>
      </c>
      <c r="DD1404" s="36">
        <v>66.704130641953427</v>
      </c>
      <c r="DE1404" s="36">
        <f ca="1"/>
        <v>73.250742650920529</v>
      </c>
      <c r="DF1404" s="36">
        <v>69.765749480840654</v>
      </c>
    </row>
    <row r="1405" spans="1:110" x14ac:dyDescent="0.25">
      <c r="A1405" s="45">
        <v>73.8</v>
      </c>
      <c r="B1405" s="47" t="b">
        <v>1</v>
      </c>
      <c r="U1405" s="36"/>
      <c r="V1405" s="36"/>
      <c r="W1405" s="9"/>
      <c r="X1405" s="8"/>
      <c r="Y1405" s="8"/>
      <c r="Z1405" s="8"/>
      <c r="AA1405" s="8"/>
      <c r="AB1405" s="8"/>
      <c r="AC1405" s="8"/>
      <c r="AD1405" s="8"/>
      <c r="AE1405" s="8"/>
      <c r="AG1405" s="36"/>
      <c r="AH1405" s="36"/>
      <c r="AI1405" s="9"/>
      <c r="AJ1405" s="8"/>
      <c r="AK1405" s="8"/>
      <c r="AL1405" s="8"/>
      <c r="AM1405" s="8"/>
      <c r="AN1405" s="8"/>
      <c r="AO1405" s="8"/>
      <c r="AP1405" s="8"/>
      <c r="AQ1405" s="8"/>
      <c r="AS1405" s="36"/>
      <c r="AT1405" s="36"/>
      <c r="AU1405" s="9"/>
      <c r="AV1405" s="8"/>
      <c r="AW1405" s="8"/>
      <c r="AX1405" s="8"/>
      <c r="AY1405" s="8"/>
      <c r="AZ1405" s="8"/>
      <c r="BA1405" s="8"/>
      <c r="BB1405" s="8"/>
      <c r="BC1405" s="8"/>
      <c r="CW1405" s="8">
        <v>0.47831284153005466</v>
      </c>
      <c r="CX1405" s="36">
        <v>71.7</v>
      </c>
      <c r="CY1405" s="36">
        <v>68.706943330338561</v>
      </c>
      <c r="CZ1405" s="36">
        <v>67.968634642506515</v>
      </c>
      <c r="DA1405" s="36">
        <v>45.043775869008272</v>
      </c>
      <c r="DB1405" s="36">
        <f ca="1"/>
        <v>76.403914702632562</v>
      </c>
      <c r="DC1405" s="36">
        <f ca="1"/>
        <v>69.255026717294086</v>
      </c>
      <c r="DD1405" s="36">
        <v>66.715010024562218</v>
      </c>
      <c r="DE1405" s="36">
        <f ca="1"/>
        <v>73.256971050713034</v>
      </c>
      <c r="DF1405" s="36">
        <v>69.775028450236846</v>
      </c>
    </row>
    <row r="1406" spans="1:110" x14ac:dyDescent="0.25">
      <c r="A1406" s="45">
        <v>73.7</v>
      </c>
      <c r="B1406" s="47" t="b">
        <v>1</v>
      </c>
      <c r="U1406" s="36"/>
      <c r="V1406" s="36"/>
      <c r="W1406" s="9"/>
      <c r="X1406" s="8"/>
      <c r="Y1406" s="8"/>
      <c r="Z1406" s="8"/>
      <c r="AA1406" s="8"/>
      <c r="AB1406" s="8"/>
      <c r="AC1406" s="8"/>
      <c r="AD1406" s="8"/>
      <c r="AE1406" s="8"/>
      <c r="AG1406" s="36"/>
      <c r="AH1406" s="36"/>
      <c r="AI1406" s="9"/>
      <c r="AJ1406" s="8"/>
      <c r="AK1406" s="8"/>
      <c r="AL1406" s="8"/>
      <c r="AM1406" s="8"/>
      <c r="AN1406" s="8"/>
      <c r="AO1406" s="8"/>
      <c r="AP1406" s="8"/>
      <c r="AQ1406" s="8"/>
      <c r="AS1406" s="36"/>
      <c r="AT1406" s="36"/>
      <c r="AU1406" s="9"/>
      <c r="AV1406" s="8"/>
      <c r="AW1406" s="8"/>
      <c r="AX1406" s="8"/>
      <c r="AY1406" s="8"/>
      <c r="AZ1406" s="8"/>
      <c r="BA1406" s="8"/>
      <c r="BB1406" s="8"/>
      <c r="BC1406" s="8"/>
      <c r="CW1406" s="8">
        <v>0.47865437158469948</v>
      </c>
      <c r="CX1406" s="36">
        <v>71.7</v>
      </c>
      <c r="CY1406" s="36">
        <v>68.715108486170124</v>
      </c>
      <c r="CZ1406" s="36">
        <v>67.977204711802628</v>
      </c>
      <c r="DA1406" s="36">
        <v>45.089109814108483</v>
      </c>
      <c r="DB1406" s="36">
        <f ca="1"/>
        <v>76.412581611078579</v>
      </c>
      <c r="DC1406" s="36">
        <f ca="1"/>
        <v>69.262520754509012</v>
      </c>
      <c r="DD1406" s="36">
        <v>66.725885523757256</v>
      </c>
      <c r="DE1406" s="36">
        <f ca="1"/>
        <v>73.263198213577439</v>
      </c>
      <c r="DF1406" s="36">
        <v>69.784305701541641</v>
      </c>
    </row>
    <row r="1407" spans="1:110" x14ac:dyDescent="0.25">
      <c r="A1407" s="45">
        <v>73.599999999999994</v>
      </c>
      <c r="B1407" s="47" t="b">
        <v>1</v>
      </c>
      <c r="U1407" s="36"/>
      <c r="V1407" s="36"/>
      <c r="W1407" s="9"/>
      <c r="X1407" s="8"/>
      <c r="Y1407" s="8"/>
      <c r="Z1407" s="8"/>
      <c r="AA1407" s="8"/>
      <c r="AB1407" s="8"/>
      <c r="AC1407" s="8"/>
      <c r="AD1407" s="8"/>
      <c r="AE1407" s="8"/>
      <c r="AG1407" s="36"/>
      <c r="AH1407" s="36"/>
      <c r="AI1407" s="9"/>
      <c r="AJ1407" s="8"/>
      <c r="AK1407" s="8"/>
      <c r="AL1407" s="8"/>
      <c r="AM1407" s="8"/>
      <c r="AN1407" s="8"/>
      <c r="AO1407" s="8"/>
      <c r="AP1407" s="8"/>
      <c r="AQ1407" s="8"/>
      <c r="AS1407" s="36"/>
      <c r="AT1407" s="36"/>
      <c r="AU1407" s="9"/>
      <c r="AV1407" s="8"/>
      <c r="AW1407" s="8"/>
      <c r="AX1407" s="8"/>
      <c r="AY1407" s="8"/>
      <c r="AZ1407" s="8"/>
      <c r="BA1407" s="8"/>
      <c r="BB1407" s="8"/>
      <c r="BC1407" s="8"/>
      <c r="CW1407" s="8">
        <v>0.47899590163934425</v>
      </c>
      <c r="CX1407" s="36">
        <v>71.7</v>
      </c>
      <c r="CY1407" s="36">
        <v>68.723273267285862</v>
      </c>
      <c r="CZ1407" s="36">
        <v>67.985775468314174</v>
      </c>
      <c r="DA1407" s="36">
        <v>45.134473466907465</v>
      </c>
      <c r="DB1407" s="36">
        <f ca="1"/>
        <v>76.421246463484295</v>
      </c>
      <c r="DC1407" s="36">
        <f ca="1"/>
        <v>69.27001498892578</v>
      </c>
      <c r="DD1407" s="36">
        <v>66.736757143694149</v>
      </c>
      <c r="DE1407" s="36">
        <f ca="1"/>
        <v>73.269424143679387</v>
      </c>
      <c r="DF1407" s="36">
        <v>69.793581239980341</v>
      </c>
    </row>
    <row r="1408" spans="1:110" x14ac:dyDescent="0.25">
      <c r="A1408" s="45">
        <v>73.599999999999994</v>
      </c>
      <c r="B1408" s="47" t="b">
        <v>1</v>
      </c>
      <c r="U1408" s="36"/>
      <c r="V1408" s="36"/>
      <c r="W1408" s="9"/>
      <c r="X1408" s="8"/>
      <c r="Y1408" s="8"/>
      <c r="Z1408" s="8"/>
      <c r="AA1408" s="8"/>
      <c r="AB1408" s="8"/>
      <c r="AC1408" s="8"/>
      <c r="AD1408" s="8"/>
      <c r="AE1408" s="8"/>
      <c r="AG1408" s="36"/>
      <c r="AH1408" s="36"/>
      <c r="AI1408" s="9"/>
      <c r="AJ1408" s="8"/>
      <c r="AK1408" s="8"/>
      <c r="AL1408" s="8"/>
      <c r="AM1408" s="8"/>
      <c r="AN1408" s="8"/>
      <c r="AO1408" s="8"/>
      <c r="AP1408" s="8"/>
      <c r="AQ1408" s="8"/>
      <c r="AS1408" s="36"/>
      <c r="AT1408" s="36"/>
      <c r="AU1408" s="9"/>
      <c r="AV1408" s="8"/>
      <c r="AW1408" s="8"/>
      <c r="AX1408" s="8"/>
      <c r="AY1408" s="8"/>
      <c r="AZ1408" s="8"/>
      <c r="BA1408" s="8"/>
      <c r="BB1408" s="8"/>
      <c r="BC1408" s="8"/>
      <c r="CW1408" s="8">
        <v>0.47933743169398907</v>
      </c>
      <c r="CX1408" s="36">
        <v>71.7</v>
      </c>
      <c r="CY1408" s="36">
        <v>68.731437679720415</v>
      </c>
      <c r="CZ1408" s="36">
        <v>67.994346918364528</v>
      </c>
      <c r="DA1408" s="36">
        <v>45.179866866366169</v>
      </c>
      <c r="DB1408" s="36">
        <f ca="1"/>
        <v>76.429909266764795</v>
      </c>
      <c r="DC1408" s="36">
        <f ca="1"/>
        <v>69.27750942602421</v>
      </c>
      <c r="DD1408" s="36">
        <v>66.747624888521074</v>
      </c>
      <c r="DE1408" s="36">
        <f ca="1"/>
        <v>73.275648845180697</v>
      </c>
      <c r="DF1408" s="36">
        <v>69.802855070773376</v>
      </c>
    </row>
    <row r="1409" spans="1:110" x14ac:dyDescent="0.25">
      <c r="A1409" s="45">
        <v>73.5</v>
      </c>
      <c r="B1409" s="47" t="b">
        <v>1</v>
      </c>
      <c r="U1409" s="36"/>
      <c r="V1409" s="36"/>
      <c r="W1409" s="9"/>
      <c r="X1409" s="8"/>
      <c r="Y1409" s="8"/>
      <c r="Z1409" s="8"/>
      <c r="AA1409" s="8"/>
      <c r="AB1409" s="8"/>
      <c r="AC1409" s="8"/>
      <c r="AD1409" s="8"/>
      <c r="AE1409" s="8"/>
      <c r="AG1409" s="36"/>
      <c r="AH1409" s="36"/>
      <c r="AI1409" s="9"/>
      <c r="AJ1409" s="8"/>
      <c r="AK1409" s="8"/>
      <c r="AL1409" s="8"/>
      <c r="AM1409" s="8"/>
      <c r="AN1409" s="8"/>
      <c r="AO1409" s="8"/>
      <c r="AP1409" s="8"/>
      <c r="AQ1409" s="8"/>
      <c r="AS1409" s="36"/>
      <c r="AT1409" s="36"/>
      <c r="AU1409" s="9"/>
      <c r="AV1409" s="8"/>
      <c r="AW1409" s="8"/>
      <c r="AX1409" s="8"/>
      <c r="AY1409" s="8"/>
      <c r="AZ1409" s="8"/>
      <c r="BA1409" s="8"/>
      <c r="BB1409" s="8"/>
      <c r="BC1409" s="8"/>
      <c r="CW1409" s="8">
        <v>0.47967896174863389</v>
      </c>
      <c r="CX1409" s="36">
        <v>71.7</v>
      </c>
      <c r="CY1409" s="36">
        <v>68.739601729506475</v>
      </c>
      <c r="CZ1409" s="36">
        <v>68.00291906827816</v>
      </c>
      <c r="DA1409" s="36">
        <v>45.225290051522165</v>
      </c>
      <c r="DB1409" s="36">
        <f ca="1"/>
        <v>76.43857002782832</v>
      </c>
      <c r="DC1409" s="36">
        <f ca="1"/>
        <v>69.285004071283964</v>
      </c>
      <c r="DD1409" s="36">
        <v>66.75848876237886</v>
      </c>
      <c r="DE1409" s="36">
        <f ca="1"/>
        <v>73.281872322239295</v>
      </c>
      <c r="DF1409" s="36">
        <v>69.812127199136341</v>
      </c>
    </row>
    <row r="1410" spans="1:110" x14ac:dyDescent="0.25">
      <c r="A1410" s="45">
        <v>73.400000000000006</v>
      </c>
      <c r="B1410" s="47" t="b">
        <v>1</v>
      </c>
      <c r="U1410" s="36"/>
      <c r="V1410" s="36"/>
      <c r="W1410" s="9"/>
      <c r="X1410" s="8"/>
      <c r="Y1410" s="8"/>
      <c r="Z1410" s="8"/>
      <c r="AA1410" s="8"/>
      <c r="AB1410" s="8"/>
      <c r="AC1410" s="8"/>
      <c r="AD1410" s="8"/>
      <c r="AE1410" s="8"/>
      <c r="AG1410" s="36"/>
      <c r="AH1410" s="36"/>
      <c r="AI1410" s="9"/>
      <c r="AJ1410" s="8"/>
      <c r="AK1410" s="8"/>
      <c r="AL1410" s="8"/>
      <c r="AM1410" s="8"/>
      <c r="AN1410" s="8"/>
      <c r="AO1410" s="8"/>
      <c r="AP1410" s="8"/>
      <c r="AQ1410" s="8"/>
      <c r="AS1410" s="36"/>
      <c r="AT1410" s="36"/>
      <c r="AU1410" s="9"/>
      <c r="AV1410" s="8"/>
      <c r="AW1410" s="8"/>
      <c r="AX1410" s="8"/>
      <c r="AY1410" s="8"/>
      <c r="AZ1410" s="8"/>
      <c r="BA1410" s="8"/>
      <c r="BB1410" s="8"/>
      <c r="BC1410" s="8"/>
      <c r="CW1410" s="8">
        <v>0.48002049180327871</v>
      </c>
      <c r="CX1410" s="36">
        <v>71.7</v>
      </c>
      <c r="CY1410" s="36">
        <v>68.747765422674917</v>
      </c>
      <c r="CZ1410" s="36">
        <v>68.011491924380763</v>
      </c>
      <c r="DA1410" s="36">
        <v>45.270743061490002</v>
      </c>
      <c r="DB1410" s="36">
        <f ca="1"/>
        <v>76.447228753576397</v>
      </c>
      <c r="DC1410" s="36">
        <f ca="1"/>
        <v>69.292498930184593</v>
      </c>
      <c r="DD1410" s="36">
        <v>66.769348769400963</v>
      </c>
      <c r="DE1410" s="36">
        <f ca="1"/>
        <v>73.288094579009254</v>
      </c>
      <c r="DF1410" s="36">
        <v>69.821397630280046</v>
      </c>
    </row>
    <row r="1411" spans="1:110" x14ac:dyDescent="0.25">
      <c r="A1411" s="45">
        <v>73.3</v>
      </c>
      <c r="B1411" s="47" t="b">
        <v>1</v>
      </c>
      <c r="U1411" s="36"/>
      <c r="V1411" s="36"/>
      <c r="W1411" s="9"/>
      <c r="X1411" s="8"/>
      <c r="Y1411" s="8"/>
      <c r="Z1411" s="8"/>
      <c r="AA1411" s="8"/>
      <c r="AB1411" s="8"/>
      <c r="AC1411" s="8"/>
      <c r="AD1411" s="8"/>
      <c r="AE1411" s="8"/>
      <c r="AG1411" s="36"/>
      <c r="AH1411" s="36"/>
      <c r="AI1411" s="9"/>
      <c r="AJ1411" s="8"/>
      <c r="AK1411" s="8"/>
      <c r="AL1411" s="8"/>
      <c r="AM1411" s="8"/>
      <c r="AN1411" s="8"/>
      <c r="AO1411" s="8"/>
      <c r="AP1411" s="8"/>
      <c r="AQ1411" s="8"/>
      <c r="AS1411" s="36"/>
      <c r="AT1411" s="36"/>
      <c r="AU1411" s="9"/>
      <c r="AV1411" s="8"/>
      <c r="AW1411" s="8"/>
      <c r="AX1411" s="8"/>
      <c r="AY1411" s="8"/>
      <c r="AZ1411" s="8"/>
      <c r="BA1411" s="8"/>
      <c r="BB1411" s="8"/>
      <c r="BC1411" s="8"/>
      <c r="CW1411" s="8">
        <v>0.48036202185792348</v>
      </c>
      <c r="CX1411" s="36">
        <v>71.7</v>
      </c>
      <c r="CY1411" s="36">
        <v>68.755928765254723</v>
      </c>
      <c r="CZ1411" s="36">
        <v>68.020065492999422</v>
      </c>
      <c r="DA1411" s="36">
        <v>45.316225935461276</v>
      </c>
      <c r="DB1411" s="36">
        <f ca="1"/>
        <v>76.455885450903878</v>
      </c>
      <c r="DC1411" s="36">
        <f ca="1"/>
        <v>69.299994008205587</v>
      </c>
      <c r="DD1411" s="36">
        <v>66.780204913713447</v>
      </c>
      <c r="DE1411" s="36">
        <f ca="1"/>
        <v>73.294315619640855</v>
      </c>
      <c r="DF1411" s="36">
        <v>69.83066636941048</v>
      </c>
    </row>
    <row r="1412" spans="1:110" x14ac:dyDescent="0.25">
      <c r="A1412" s="45">
        <v>73.2</v>
      </c>
      <c r="B1412" s="47" t="b">
        <v>1</v>
      </c>
      <c r="U1412" s="36"/>
      <c r="V1412" s="36"/>
      <c r="W1412" s="9"/>
      <c r="X1412" s="8"/>
      <c r="Y1412" s="8"/>
      <c r="Z1412" s="8"/>
      <c r="AA1412" s="8"/>
      <c r="AB1412" s="8"/>
      <c r="AC1412" s="8"/>
      <c r="AD1412" s="8"/>
      <c r="AE1412" s="8"/>
      <c r="AG1412" s="36"/>
      <c r="AH1412" s="36"/>
      <c r="AI1412" s="9"/>
      <c r="AJ1412" s="8"/>
      <c r="AK1412" s="8"/>
      <c r="AL1412" s="8"/>
      <c r="AM1412" s="8"/>
      <c r="AN1412" s="8"/>
      <c r="AO1412" s="8"/>
      <c r="AP1412" s="8"/>
      <c r="AQ1412" s="8"/>
      <c r="AS1412" s="36"/>
      <c r="AT1412" s="36"/>
      <c r="AU1412" s="9"/>
      <c r="AV1412" s="8"/>
      <c r="AW1412" s="8"/>
      <c r="AX1412" s="8"/>
      <c r="AY1412" s="8"/>
      <c r="AZ1412" s="8"/>
      <c r="BA1412" s="8"/>
      <c r="BB1412" s="8"/>
      <c r="BC1412" s="8"/>
      <c r="CW1412" s="8">
        <v>0.48070355191256831</v>
      </c>
      <c r="CX1412" s="36">
        <v>71.7</v>
      </c>
      <c r="CY1412" s="36">
        <v>68.7640917632731</v>
      </c>
      <c r="CZ1412" s="36">
        <v>68.028639780462328</v>
      </c>
      <c r="DA1412" s="36">
        <v>45.361738712704927</v>
      </c>
      <c r="DB1412" s="36">
        <f ca="1"/>
        <v>76.464540126698893</v>
      </c>
      <c r="DC1412" s="36">
        <f ca="1"/>
        <v>69.307489310826313</v>
      </c>
      <c r="DD1412" s="36">
        <v>66.791057199435102</v>
      </c>
      <c r="DE1412" s="36">
        <f ca="1"/>
        <v>73.300535448280542</v>
      </c>
      <c r="DF1412" s="36">
        <v>69.839933421728887</v>
      </c>
    </row>
    <row r="1413" spans="1:110" x14ac:dyDescent="0.25">
      <c r="A1413" s="45">
        <v>73.2</v>
      </c>
      <c r="B1413" s="47" t="b">
        <v>1</v>
      </c>
      <c r="U1413" s="36"/>
      <c r="V1413" s="36"/>
      <c r="W1413" s="9"/>
      <c r="X1413" s="8"/>
      <c r="Y1413" s="8"/>
      <c r="Z1413" s="8"/>
      <c r="AA1413" s="8"/>
      <c r="AB1413" s="8"/>
      <c r="AC1413" s="8"/>
      <c r="AD1413" s="8"/>
      <c r="AE1413" s="8"/>
      <c r="AG1413" s="36"/>
      <c r="AH1413" s="36"/>
      <c r="AI1413" s="9"/>
      <c r="AJ1413" s="8"/>
      <c r="AK1413" s="8"/>
      <c r="AL1413" s="8"/>
      <c r="AM1413" s="8"/>
      <c r="AN1413" s="8"/>
      <c r="AO1413" s="8"/>
      <c r="AP1413" s="8"/>
      <c r="AQ1413" s="8"/>
      <c r="AS1413" s="36"/>
      <c r="AT1413" s="36"/>
      <c r="AU1413" s="9"/>
      <c r="AV1413" s="8"/>
      <c r="AW1413" s="8"/>
      <c r="AX1413" s="8"/>
      <c r="AY1413" s="8"/>
      <c r="AZ1413" s="8"/>
      <c r="BA1413" s="8"/>
      <c r="BB1413" s="8"/>
      <c r="BC1413" s="8"/>
      <c r="CW1413" s="8">
        <v>0.48104508196721313</v>
      </c>
      <c r="CX1413" s="36">
        <v>71.7</v>
      </c>
      <c r="CY1413" s="36">
        <v>68.772254422755466</v>
      </c>
      <c r="CZ1413" s="36">
        <v>68.037214793099068</v>
      </c>
      <c r="DA1413" s="36">
        <v>45.407281432567331</v>
      </c>
      <c r="DB1413" s="36">
        <f ca="1"/>
        <v>76.473192787842962</v>
      </c>
      <c r="DC1413" s="36">
        <f ca="1"/>
        <v>69.314984843526162</v>
      </c>
      <c r="DD1413" s="36">
        <v>66.801905630677339</v>
      </c>
      <c r="DE1413" s="36">
        <f ca="1"/>
        <v>73.306754069071033</v>
      </c>
      <c r="DF1413" s="36">
        <v>69.849198792431778</v>
      </c>
    </row>
    <row r="1414" spans="1:110" x14ac:dyDescent="0.25">
      <c r="A1414" s="45">
        <v>71.099999999999994</v>
      </c>
      <c r="B1414" s="47" t="b">
        <v>1</v>
      </c>
      <c r="U1414" s="36"/>
      <c r="V1414" s="36"/>
      <c r="W1414" s="9"/>
      <c r="X1414" s="8"/>
      <c r="Y1414" s="8"/>
      <c r="Z1414" s="8"/>
      <c r="AA1414" s="8"/>
      <c r="AB1414" s="8"/>
      <c r="AC1414" s="8"/>
      <c r="AD1414" s="8"/>
      <c r="AE1414" s="8"/>
      <c r="AG1414" s="36"/>
      <c r="AH1414" s="36"/>
      <c r="AI1414" s="9"/>
      <c r="AJ1414" s="8"/>
      <c r="AK1414" s="8"/>
      <c r="AL1414" s="8"/>
      <c r="AM1414" s="8"/>
      <c r="AN1414" s="8"/>
      <c r="AO1414" s="8"/>
      <c r="AP1414" s="8"/>
      <c r="AQ1414" s="8"/>
      <c r="AS1414" s="36"/>
      <c r="AT1414" s="36"/>
      <c r="AU1414" s="9"/>
      <c r="AV1414" s="8"/>
      <c r="AW1414" s="8"/>
      <c r="AX1414" s="8"/>
      <c r="AY1414" s="8"/>
      <c r="AZ1414" s="8"/>
      <c r="BA1414" s="8"/>
      <c r="BB1414" s="8"/>
      <c r="BC1414" s="8"/>
      <c r="CW1414" s="8">
        <v>0.4813866120218579</v>
      </c>
      <c r="CX1414" s="36">
        <v>71.7</v>
      </c>
      <c r="CY1414" s="36">
        <v>68.780416749725518</v>
      </c>
      <c r="CZ1414" s="36">
        <v>68.045790537240563</v>
      </c>
      <c r="DA1414" s="36">
        <v>45.452854134472616</v>
      </c>
      <c r="DB1414" s="36">
        <f ca="1"/>
        <v>76.481843441211026</v>
      </c>
      <c r="DC1414" s="36">
        <f ca="1"/>
        <v>69.322480611784471</v>
      </c>
      <c r="DD1414" s="36">
        <v>66.812750211544326</v>
      </c>
      <c r="DE1414" s="36">
        <f ca="1"/>
        <v>73.312971486151199</v>
      </c>
      <c r="DF1414" s="36">
        <v>69.858462486710948</v>
      </c>
    </row>
    <row r="1415" spans="1:110" x14ac:dyDescent="0.25">
      <c r="A1415" s="45">
        <v>78</v>
      </c>
      <c r="B1415" s="47" t="b">
        <v>1</v>
      </c>
      <c r="U1415" s="36"/>
      <c r="V1415" s="36"/>
      <c r="W1415" s="9"/>
      <c r="X1415" s="8"/>
      <c r="Y1415" s="8"/>
      <c r="Z1415" s="8"/>
      <c r="AA1415" s="8"/>
      <c r="AB1415" s="8"/>
      <c r="AC1415" s="8"/>
      <c r="AD1415" s="8"/>
      <c r="AE1415" s="8"/>
      <c r="AG1415" s="36"/>
      <c r="AH1415" s="36"/>
      <c r="AI1415" s="9"/>
      <c r="AJ1415" s="8"/>
      <c r="AK1415" s="8"/>
      <c r="AL1415" s="8"/>
      <c r="AM1415" s="8"/>
      <c r="AN1415" s="8"/>
      <c r="AO1415" s="8"/>
      <c r="AP1415" s="8"/>
      <c r="AQ1415" s="8"/>
      <c r="AS1415" s="36"/>
      <c r="AT1415" s="36"/>
      <c r="AU1415" s="9"/>
      <c r="AV1415" s="8"/>
      <c r="AW1415" s="8"/>
      <c r="AX1415" s="8"/>
      <c r="AY1415" s="8"/>
      <c r="AZ1415" s="8"/>
      <c r="BA1415" s="8"/>
      <c r="BB1415" s="8"/>
      <c r="BC1415" s="8"/>
      <c r="CW1415" s="8">
        <v>0.48172814207650272</v>
      </c>
      <c r="CX1415" s="36">
        <v>71.7</v>
      </c>
      <c r="CY1415" s="36">
        <v>68.788578750205204</v>
      </c>
      <c r="CZ1415" s="36">
        <v>68.054367019219129</v>
      </c>
      <c r="DA1415" s="36">
        <v>45.498456857922832</v>
      </c>
      <c r="DB1415" s="36">
        <f ca="1"/>
        <v>76.490492093671463</v>
      </c>
      <c r="DC1415" s="36">
        <f ca="1"/>
        <v>69.329976621080633</v>
      </c>
      <c r="DD1415" s="36">
        <v>66.823590946132953</v>
      </c>
      <c r="DE1415" s="36">
        <f ca="1"/>
        <v>73.319187703656283</v>
      </c>
      <c r="DF1415" s="36">
        <v>69.867724509753529</v>
      </c>
    </row>
    <row r="1416" spans="1:110" x14ac:dyDescent="0.25">
      <c r="A1416" s="45">
        <v>77</v>
      </c>
      <c r="B1416" s="47" t="b">
        <v>1</v>
      </c>
      <c r="U1416" s="36"/>
      <c r="V1416" s="36"/>
      <c r="W1416" s="9"/>
      <c r="X1416" s="8"/>
      <c r="Y1416" s="8"/>
      <c r="Z1416" s="8"/>
      <c r="AA1416" s="8"/>
      <c r="AB1416" s="8"/>
      <c r="AC1416" s="8"/>
      <c r="AD1416" s="8"/>
      <c r="AE1416" s="8"/>
      <c r="AG1416" s="36"/>
      <c r="AH1416" s="36"/>
      <c r="AI1416" s="9"/>
      <c r="AJ1416" s="8"/>
      <c r="AK1416" s="8"/>
      <c r="AL1416" s="8"/>
      <c r="AM1416" s="8"/>
      <c r="AN1416" s="8"/>
      <c r="AO1416" s="8"/>
      <c r="AP1416" s="8"/>
      <c r="AQ1416" s="8"/>
      <c r="AS1416" s="36"/>
      <c r="AT1416" s="36"/>
      <c r="AU1416" s="9"/>
      <c r="AV1416" s="8"/>
      <c r="AW1416" s="8"/>
      <c r="AX1416" s="8"/>
      <c r="AY1416" s="8"/>
      <c r="AZ1416" s="8"/>
      <c r="BA1416" s="8"/>
      <c r="BB1416" s="8"/>
      <c r="BC1416" s="8"/>
      <c r="CW1416" s="8">
        <v>0.48206967213114754</v>
      </c>
      <c r="CX1416" s="36">
        <v>71.7</v>
      </c>
      <c r="CY1416" s="36">
        <v>68.796740430214811</v>
      </c>
      <c r="CZ1416" s="36">
        <v>68.062944245368527</v>
      </c>
      <c r="DA1416" s="36">
        <v>45.544089642498129</v>
      </c>
      <c r="DB1416" s="36">
        <f ca="1"/>
        <v>76.499138752086111</v>
      </c>
      <c r="DC1416" s="36">
        <f ca="1"/>
        <v>69.337472876894083</v>
      </c>
      <c r="DD1416" s="36">
        <v>66.834427838532804</v>
      </c>
      <c r="DE1416" s="36">
        <f ca="1"/>
        <v>73.325402725717723</v>
      </c>
      <c r="DF1416" s="36">
        <v>69.876984866741964</v>
      </c>
    </row>
    <row r="1417" spans="1:110" x14ac:dyDescent="0.25">
      <c r="A1417" s="45">
        <v>69.900000000000006</v>
      </c>
      <c r="B1417" s="47" t="b">
        <v>1</v>
      </c>
      <c r="U1417" s="36"/>
      <c r="V1417" s="36"/>
      <c r="W1417" s="9"/>
      <c r="X1417" s="8"/>
      <c r="Y1417" s="8"/>
      <c r="Z1417" s="8"/>
      <c r="AA1417" s="8"/>
      <c r="AB1417" s="8"/>
      <c r="AC1417" s="8"/>
      <c r="AD1417" s="8"/>
      <c r="AE1417" s="8"/>
      <c r="AG1417" s="36"/>
      <c r="AH1417" s="36"/>
      <c r="AI1417" s="9"/>
      <c r="AJ1417" s="8"/>
      <c r="AK1417" s="8"/>
      <c r="AL1417" s="8"/>
      <c r="AM1417" s="8"/>
      <c r="AN1417" s="8"/>
      <c r="AO1417" s="8"/>
      <c r="AP1417" s="8"/>
      <c r="AQ1417" s="8"/>
      <c r="AS1417" s="36"/>
      <c r="AT1417" s="36"/>
      <c r="AU1417" s="9"/>
      <c r="AV1417" s="8"/>
      <c r="AW1417" s="8"/>
      <c r="AX1417" s="8"/>
      <c r="AY1417" s="8"/>
      <c r="AZ1417" s="8"/>
      <c r="BA1417" s="8"/>
      <c r="BB1417" s="8"/>
      <c r="BC1417" s="8"/>
      <c r="CW1417" s="8">
        <v>0.48241120218579236</v>
      </c>
      <c r="CX1417" s="36">
        <v>71.8</v>
      </c>
      <c r="CY1417" s="36">
        <v>68.804901795772992</v>
      </c>
      <c r="CZ1417" s="36">
        <v>68.071522222023887</v>
      </c>
      <c r="DA1417" s="36">
        <v>45.589752527857001</v>
      </c>
      <c r="DB1417" s="36">
        <f ca="1"/>
        <v>76.507783423310357</v>
      </c>
      <c r="DC1417" s="36">
        <f ca="1"/>
        <v>69.344969384704328</v>
      </c>
      <c r="DD1417" s="36">
        <v>66.845260892826246</v>
      </c>
      <c r="DE1417" s="36">
        <f ca="1"/>
        <v>73.331616556463317</v>
      </c>
      <c r="DF1417" s="36">
        <v>69.886243562854077</v>
      </c>
    </row>
    <row r="1418" spans="1:110" x14ac:dyDescent="0.25">
      <c r="A1418" s="45">
        <v>69.400000000000006</v>
      </c>
      <c r="B1418" s="47" t="b">
        <v>1</v>
      </c>
      <c r="U1418" s="36"/>
      <c r="V1418" s="36"/>
      <c r="W1418" s="9"/>
      <c r="X1418" s="8"/>
      <c r="Y1418" s="8"/>
      <c r="Z1418" s="8"/>
      <c r="AA1418" s="8"/>
      <c r="AB1418" s="8"/>
      <c r="AC1418" s="8"/>
      <c r="AD1418" s="8"/>
      <c r="AE1418" s="8"/>
      <c r="AG1418" s="36"/>
      <c r="AH1418" s="36"/>
      <c r="AI1418" s="9"/>
      <c r="AJ1418" s="8"/>
      <c r="AK1418" s="8"/>
      <c r="AL1418" s="8"/>
      <c r="AM1418" s="8"/>
      <c r="AN1418" s="8"/>
      <c r="AO1418" s="8"/>
      <c r="AP1418" s="8"/>
      <c r="AQ1418" s="8"/>
      <c r="AS1418" s="36"/>
      <c r="AT1418" s="36"/>
      <c r="AU1418" s="9"/>
      <c r="AV1418" s="8"/>
      <c r="AW1418" s="8"/>
      <c r="AX1418" s="8"/>
      <c r="AY1418" s="8"/>
      <c r="AZ1418" s="8"/>
      <c r="BA1418" s="8"/>
      <c r="BB1418" s="8"/>
      <c r="BC1418" s="8"/>
      <c r="CW1418" s="8">
        <v>0.48275273224043713</v>
      </c>
      <c r="CX1418" s="36">
        <v>71.8</v>
      </c>
      <c r="CY1418" s="36">
        <v>68.813062852896735</v>
      </c>
      <c r="CZ1418" s="36">
        <v>68.080100955521758</v>
      </c>
      <c r="DA1418" s="36">
        <v>45.635445553736439</v>
      </c>
      <c r="DB1418" s="36">
        <f ca="1"/>
        <v>76.516426114193109</v>
      </c>
      <c r="DC1418" s="36">
        <f ca="1"/>
        <v>69.352466149990974</v>
      </c>
      <c r="DD1418" s="36">
        <v>66.856090113088442</v>
      </c>
      <c r="DE1418" s="36">
        <f ca="1"/>
        <v>73.337829200017154</v>
      </c>
      <c r="DF1418" s="36">
        <v>69.895500603263059</v>
      </c>
    </row>
    <row r="1419" spans="1:110" x14ac:dyDescent="0.25">
      <c r="A1419" s="45">
        <v>68.8</v>
      </c>
      <c r="B1419" s="47" t="b">
        <v>1</v>
      </c>
      <c r="U1419" s="36"/>
      <c r="V1419" s="36"/>
      <c r="W1419" s="9"/>
      <c r="X1419" s="8"/>
      <c r="Y1419" s="8"/>
      <c r="Z1419" s="8"/>
      <c r="AA1419" s="8"/>
      <c r="AB1419" s="8"/>
      <c r="AC1419" s="8"/>
      <c r="AD1419" s="8"/>
      <c r="AE1419" s="8"/>
      <c r="AG1419" s="36"/>
      <c r="AH1419" s="36"/>
      <c r="AI1419" s="9"/>
      <c r="AJ1419" s="8"/>
      <c r="AK1419" s="8"/>
      <c r="AL1419" s="8"/>
      <c r="AM1419" s="8"/>
      <c r="AN1419" s="8"/>
      <c r="AO1419" s="8"/>
      <c r="AP1419" s="8"/>
      <c r="AQ1419" s="8"/>
      <c r="AS1419" s="36"/>
      <c r="AT1419" s="36"/>
      <c r="AU1419" s="9"/>
      <c r="AV1419" s="8"/>
      <c r="AW1419" s="8"/>
      <c r="AX1419" s="8"/>
      <c r="AY1419" s="8"/>
      <c r="AZ1419" s="8"/>
      <c r="BA1419" s="8"/>
      <c r="BB1419" s="8"/>
      <c r="BC1419" s="8"/>
      <c r="CW1419" s="8">
        <v>0.48309426229508196</v>
      </c>
      <c r="CX1419" s="36">
        <v>71.8</v>
      </c>
      <c r="CY1419" s="36">
        <v>68.821223607601482</v>
      </c>
      <c r="CZ1419" s="36">
        <v>68.088680452200464</v>
      </c>
      <c r="DA1419" s="36">
        <v>45.681168759952222</v>
      </c>
      <c r="DB1419" s="36">
        <f ca="1"/>
        <v>76.525066831576893</v>
      </c>
      <c r="DC1419" s="36">
        <f ca="1"/>
        <v>69.359963178233784</v>
      </c>
      <c r="DD1419" s="36">
        <v>66.866915503387304</v>
      </c>
      <c r="DE1419" s="36">
        <f ca="1"/>
        <v>73.344040660499687</v>
      </c>
      <c r="DF1419" s="36">
        <v>69.904755993137542</v>
      </c>
    </row>
    <row r="1420" spans="1:110" x14ac:dyDescent="0.25">
      <c r="A1420" s="45">
        <v>68.5</v>
      </c>
      <c r="B1420" s="47" t="b">
        <v>1</v>
      </c>
      <c r="U1420" s="36"/>
      <c r="V1420" s="36"/>
      <c r="W1420" s="9"/>
      <c r="X1420" s="8"/>
      <c r="Y1420" s="8"/>
      <c r="Z1420" s="8"/>
      <c r="AA1420" s="8"/>
      <c r="AB1420" s="8"/>
      <c r="AC1420" s="8"/>
      <c r="AD1420" s="8"/>
      <c r="AE1420" s="8"/>
      <c r="AG1420" s="36"/>
      <c r="AH1420" s="36"/>
      <c r="AI1420" s="9"/>
      <c r="AJ1420" s="8"/>
      <c r="AK1420" s="8"/>
      <c r="AL1420" s="8"/>
      <c r="AM1420" s="8"/>
      <c r="AN1420" s="8"/>
      <c r="AO1420" s="8"/>
      <c r="AP1420" s="8"/>
      <c r="AQ1420" s="8"/>
      <c r="AS1420" s="36"/>
      <c r="AT1420" s="36"/>
      <c r="AU1420" s="9"/>
      <c r="AV1420" s="8"/>
      <c r="AW1420" s="8"/>
      <c r="AX1420" s="8"/>
      <c r="AY1420" s="8"/>
      <c r="AZ1420" s="8"/>
      <c r="BA1420" s="8"/>
      <c r="BB1420" s="8"/>
      <c r="BC1420" s="8"/>
      <c r="CW1420" s="8">
        <v>0.48343579234972678</v>
      </c>
      <c r="CX1420" s="36">
        <v>71.8</v>
      </c>
      <c r="CY1420" s="36">
        <v>68.82938406590111</v>
      </c>
      <c r="CZ1420" s="36">
        <v>68.097260718399554</v>
      </c>
      <c r="DA1420" s="36">
        <v>45.726922186399015</v>
      </c>
      <c r="DB1420" s="36">
        <f ca="1"/>
        <v>76.533705582297841</v>
      </c>
      <c r="DC1420" s="36">
        <f ca="1"/>
        <v>69.367460474912662</v>
      </c>
      <c r="DD1420" s="36">
        <v>66.877737067783613</v>
      </c>
      <c r="DE1420" s="36">
        <f ca="1"/>
        <v>73.350250942027742</v>
      </c>
      <c r="DF1420" s="36">
        <v>69.914009737641578</v>
      </c>
    </row>
    <row r="1421" spans="1:110" x14ac:dyDescent="0.25">
      <c r="A1421" s="45">
        <v>67.599999999999994</v>
      </c>
      <c r="B1421" s="47" t="b">
        <v>1</v>
      </c>
      <c r="U1421" s="36"/>
      <c r="V1421" s="36"/>
      <c r="W1421" s="9"/>
      <c r="X1421" s="8"/>
      <c r="Y1421" s="8"/>
      <c r="Z1421" s="8"/>
      <c r="AA1421" s="8"/>
      <c r="AB1421" s="8"/>
      <c r="AC1421" s="8"/>
      <c r="AD1421" s="8"/>
      <c r="AE1421" s="8"/>
      <c r="AG1421" s="36"/>
      <c r="AH1421" s="36"/>
      <c r="AI1421" s="9"/>
      <c r="AJ1421" s="8"/>
      <c r="AK1421" s="8"/>
      <c r="AL1421" s="8"/>
      <c r="AM1421" s="8"/>
      <c r="AN1421" s="8"/>
      <c r="AO1421" s="8"/>
      <c r="AP1421" s="8"/>
      <c r="AQ1421" s="8"/>
      <c r="AS1421" s="36"/>
      <c r="AT1421" s="36"/>
      <c r="AU1421" s="9"/>
      <c r="AV1421" s="8"/>
      <c r="AW1421" s="8"/>
      <c r="AX1421" s="8"/>
      <c r="AY1421" s="8"/>
      <c r="AZ1421" s="8"/>
      <c r="BA1421" s="8"/>
      <c r="BB1421" s="8"/>
      <c r="BC1421" s="8"/>
      <c r="CW1421" s="8">
        <v>0.4837773224043716</v>
      </c>
      <c r="CX1421" s="36">
        <v>71.8</v>
      </c>
      <c r="CY1421" s="36">
        <v>68.837544233807947</v>
      </c>
      <c r="CZ1421" s="36">
        <v>68.105841760460365</v>
      </c>
      <c r="DA1421" s="36">
        <v>45.772705873050697</v>
      </c>
      <c r="DB1421" s="36">
        <f ca="1"/>
        <v>76.542342373185789</v>
      </c>
      <c r="DC1421" s="36">
        <f ca="1"/>
        <v>69.374958045507697</v>
      </c>
      <c r="DD1421" s="36">
        <v>66.888554810330945</v>
      </c>
      <c r="DE1421" s="36">
        <f ca="1"/>
        <v>73.35646004871451</v>
      </c>
      <c r="DF1421" s="36">
        <v>69.923261841934675</v>
      </c>
    </row>
    <row r="1422" spans="1:110" x14ac:dyDescent="0.25">
      <c r="A1422" s="45">
        <v>67.2</v>
      </c>
      <c r="B1422" s="47" t="b">
        <v>1</v>
      </c>
      <c r="U1422" s="36"/>
      <c r="V1422" s="36"/>
      <c r="W1422" s="9"/>
      <c r="X1422" s="8"/>
      <c r="Y1422" s="8"/>
      <c r="Z1422" s="8"/>
      <c r="AA1422" s="8"/>
      <c r="AB1422" s="8"/>
      <c r="AC1422" s="8"/>
      <c r="AD1422" s="8"/>
      <c r="AE1422" s="8"/>
      <c r="AG1422" s="36"/>
      <c r="AH1422" s="36"/>
      <c r="AI1422" s="9"/>
      <c r="AJ1422" s="8"/>
      <c r="AK1422" s="8"/>
      <c r="AL1422" s="8"/>
      <c r="AM1422" s="8"/>
      <c r="AN1422" s="8"/>
      <c r="AO1422" s="8"/>
      <c r="AP1422" s="8"/>
      <c r="AQ1422" s="8"/>
      <c r="AS1422" s="36"/>
      <c r="AT1422" s="36"/>
      <c r="AU1422" s="9"/>
      <c r="AV1422" s="8"/>
      <c r="AW1422" s="8"/>
      <c r="AX1422" s="8"/>
      <c r="AY1422" s="8"/>
      <c r="AZ1422" s="8"/>
      <c r="BA1422" s="8"/>
      <c r="BB1422" s="8"/>
      <c r="BC1422" s="8"/>
      <c r="CW1422" s="8">
        <v>0.48411885245901637</v>
      </c>
      <c r="CX1422" s="36">
        <v>71.8</v>
      </c>
      <c r="CY1422" s="36">
        <v>68.845704117332843</v>
      </c>
      <c r="CZ1422" s="36">
        <v>68.114423584725714</v>
      </c>
      <c r="DA1422" s="36">
        <v>45.818519859960467</v>
      </c>
      <c r="DB1422" s="36">
        <f ca="1"/>
        <v>76.550977211064207</v>
      </c>
      <c r="DC1422" s="36">
        <f ca="1"/>
        <v>69.382455895499206</v>
      </c>
      <c r="DD1422" s="36">
        <v>66.899368735075697</v>
      </c>
      <c r="DE1422" s="36">
        <f ca="1"/>
        <v>73.362667984669613</v>
      </c>
      <c r="DF1422" s="36">
        <v>69.932512311171877</v>
      </c>
    </row>
    <row r="1423" spans="1:110" x14ac:dyDescent="0.25">
      <c r="A1423" s="45">
        <v>66.7</v>
      </c>
      <c r="B1423" s="47" t="b">
        <v>1</v>
      </c>
      <c r="U1423" s="36"/>
      <c r="V1423" s="36"/>
      <c r="W1423" s="9"/>
      <c r="X1423" s="8"/>
      <c r="Y1423" s="8"/>
      <c r="Z1423" s="8"/>
      <c r="AA1423" s="8"/>
      <c r="AB1423" s="8"/>
      <c r="AC1423" s="8"/>
      <c r="AD1423" s="8"/>
      <c r="AE1423" s="8"/>
      <c r="AG1423" s="36"/>
      <c r="AH1423" s="36"/>
      <c r="AI1423" s="9"/>
      <c r="AJ1423" s="8"/>
      <c r="AK1423" s="8"/>
      <c r="AL1423" s="8"/>
      <c r="AM1423" s="8"/>
      <c r="AN1423" s="8"/>
      <c r="AO1423" s="8"/>
      <c r="AP1423" s="8"/>
      <c r="AQ1423" s="8"/>
      <c r="AS1423" s="36"/>
      <c r="AT1423" s="36"/>
      <c r="AU1423" s="9"/>
      <c r="AV1423" s="8"/>
      <c r="AW1423" s="8"/>
      <c r="AX1423" s="8"/>
      <c r="AY1423" s="8"/>
      <c r="AZ1423" s="8"/>
      <c r="BA1423" s="8"/>
      <c r="BB1423" s="8"/>
      <c r="BC1423" s="8"/>
      <c r="CW1423" s="8">
        <v>0.48446038251366119</v>
      </c>
      <c r="CX1423" s="36">
        <v>71.8</v>
      </c>
      <c r="CY1423" s="36">
        <v>68.853863722485201</v>
      </c>
      <c r="CZ1423" s="36">
        <v>68.123006197540164</v>
      </c>
      <c r="DA1423" s="36">
        <v>45.86436418726116</v>
      </c>
      <c r="DB1423" s="36">
        <f ca="1"/>
        <v>76.559610102750383</v>
      </c>
      <c r="DC1423" s="36">
        <f ca="1"/>
        <v>69.38995403036779</v>
      </c>
      <c r="DD1423" s="36">
        <v>66.910178846057192</v>
      </c>
      <c r="DE1423" s="36">
        <f ca="1"/>
        <v>73.368874753999066</v>
      </c>
      <c r="DF1423" s="36">
        <v>69.941761150503666</v>
      </c>
    </row>
    <row r="1424" spans="1:110" x14ac:dyDescent="0.25">
      <c r="A1424" s="45">
        <v>66.900000000000006</v>
      </c>
      <c r="B1424" s="47" t="b">
        <v>1</v>
      </c>
      <c r="U1424" s="36"/>
      <c r="V1424" s="36"/>
      <c r="W1424" s="9"/>
      <c r="X1424" s="8"/>
      <c r="Y1424" s="8"/>
      <c r="Z1424" s="8"/>
      <c r="AA1424" s="8"/>
      <c r="AB1424" s="8"/>
      <c r="AC1424" s="8"/>
      <c r="AD1424" s="8"/>
      <c r="AE1424" s="8"/>
      <c r="AG1424" s="36"/>
      <c r="AH1424" s="36"/>
      <c r="AI1424" s="9"/>
      <c r="AJ1424" s="8"/>
      <c r="AK1424" s="8"/>
      <c r="AL1424" s="8"/>
      <c r="AM1424" s="8"/>
      <c r="AN1424" s="8"/>
      <c r="AO1424" s="8"/>
      <c r="AP1424" s="8"/>
      <c r="AQ1424" s="8"/>
      <c r="AS1424" s="36"/>
      <c r="AT1424" s="36"/>
      <c r="AU1424" s="9"/>
      <c r="AV1424" s="8"/>
      <c r="AW1424" s="8"/>
      <c r="AX1424" s="8"/>
      <c r="AY1424" s="8"/>
      <c r="AZ1424" s="8"/>
      <c r="BA1424" s="8"/>
      <c r="BB1424" s="8"/>
      <c r="BC1424" s="8"/>
      <c r="CW1424" s="8">
        <v>0.48480191256830601</v>
      </c>
      <c r="CX1424" s="36">
        <v>71.8</v>
      </c>
      <c r="CY1424" s="36">
        <v>68.862023055272957</v>
      </c>
      <c r="CZ1424" s="36">
        <v>68.131589605249872</v>
      </c>
      <c r="DA1424" s="36">
        <v>45.910238895165335</v>
      </c>
      <c r="DB1424" s="36">
        <f ca="1"/>
        <v>76.568241055055296</v>
      </c>
      <c r="DC1424" s="36">
        <f ca="1"/>
        <v>69.397452455594248</v>
      </c>
      <c r="DD1424" s="36">
        <v>66.92098514730759</v>
      </c>
      <c r="DE1424" s="36">
        <f ca="1"/>
        <v>73.375080360805399</v>
      </c>
      <c r="DF1424" s="36">
        <v>69.951008365076092</v>
      </c>
    </row>
    <row r="1425" spans="1:110" x14ac:dyDescent="0.25">
      <c r="A1425" s="45">
        <v>67.099999999999994</v>
      </c>
      <c r="B1425" s="47" t="b">
        <v>1</v>
      </c>
      <c r="U1425" s="36"/>
      <c r="V1425" s="36"/>
      <c r="W1425" s="9"/>
      <c r="X1425" s="8"/>
      <c r="Y1425" s="8"/>
      <c r="Z1425" s="8"/>
      <c r="AA1425" s="8"/>
      <c r="AB1425" s="8"/>
      <c r="AC1425" s="8"/>
      <c r="AD1425" s="8"/>
      <c r="AE1425" s="8"/>
      <c r="AG1425" s="36"/>
      <c r="AH1425" s="36"/>
      <c r="AI1425" s="9"/>
      <c r="AJ1425" s="8"/>
      <c r="AK1425" s="8"/>
      <c r="AL1425" s="8"/>
      <c r="AM1425" s="8"/>
      <c r="AN1425" s="8"/>
      <c r="AO1425" s="8"/>
      <c r="AP1425" s="8"/>
      <c r="AQ1425" s="8"/>
      <c r="AS1425" s="36"/>
      <c r="AT1425" s="36"/>
      <c r="AU1425" s="9"/>
      <c r="AV1425" s="8"/>
      <c r="AW1425" s="8"/>
      <c r="AX1425" s="8"/>
      <c r="AY1425" s="8"/>
      <c r="AZ1425" s="8"/>
      <c r="BA1425" s="8"/>
      <c r="BB1425" s="8"/>
      <c r="BC1425" s="8"/>
      <c r="CW1425" s="8">
        <v>0.48514344262295084</v>
      </c>
      <c r="CX1425" s="36">
        <v>71.8</v>
      </c>
      <c r="CY1425" s="36">
        <v>68.870182121702669</v>
      </c>
      <c r="CZ1425" s="36">
        <v>68.140173814202697</v>
      </c>
      <c r="DA1425" s="36">
        <v>45.956144023965557</v>
      </c>
      <c r="DB1425" s="36">
        <f ca="1"/>
        <v>76.576870074783798</v>
      </c>
      <c r="DC1425" s="36">
        <f ca="1"/>
        <v>69.40495117665975</v>
      </c>
      <c r="DD1425" s="36">
        <v>66.931787642851958</v>
      </c>
      <c r="DE1425" s="36">
        <f ca="1"/>
        <v>73.381284809187562</v>
      </c>
      <c r="DF1425" s="36">
        <v>69.960253960030784</v>
      </c>
    </row>
    <row r="1426" spans="1:110" x14ac:dyDescent="0.25">
      <c r="A1426" s="45">
        <v>66.599999999999994</v>
      </c>
      <c r="B1426" s="47" t="b">
        <v>1</v>
      </c>
      <c r="U1426" s="36"/>
      <c r="V1426" s="36"/>
      <c r="W1426" s="9"/>
      <c r="X1426" s="8"/>
      <c r="Y1426" s="8"/>
      <c r="Z1426" s="8"/>
      <c r="AA1426" s="8"/>
      <c r="AB1426" s="8"/>
      <c r="AC1426" s="8"/>
      <c r="AD1426" s="8"/>
      <c r="AE1426" s="8"/>
      <c r="AG1426" s="36"/>
      <c r="AH1426" s="36"/>
      <c r="AI1426" s="9"/>
      <c r="AJ1426" s="8"/>
      <c r="AK1426" s="8"/>
      <c r="AL1426" s="8"/>
      <c r="AM1426" s="8"/>
      <c r="AN1426" s="8"/>
      <c r="AO1426" s="8"/>
      <c r="AP1426" s="8"/>
      <c r="AQ1426" s="8"/>
      <c r="AS1426" s="36"/>
      <c r="AT1426" s="36"/>
      <c r="AU1426" s="9"/>
      <c r="AV1426" s="8"/>
      <c r="AW1426" s="8"/>
      <c r="AX1426" s="8"/>
      <c r="AY1426" s="8"/>
      <c r="AZ1426" s="8"/>
      <c r="BA1426" s="8"/>
      <c r="BB1426" s="8"/>
      <c r="BC1426" s="8"/>
      <c r="CW1426" s="8">
        <v>0.48548497267759561</v>
      </c>
      <c r="CX1426" s="36">
        <v>71.8</v>
      </c>
      <c r="CY1426" s="36">
        <v>68.878340927779533</v>
      </c>
      <c r="CZ1426" s="36">
        <v>68.148758830748321</v>
      </c>
      <c r="DA1426" s="36">
        <v>46.002079614034635</v>
      </c>
      <c r="DB1426" s="36">
        <f ca="1"/>
        <v>76.585497168734562</v>
      </c>
      <c r="DC1426" s="36">
        <f ca="1"/>
        <v>69.41245019904575</v>
      </c>
      <c r="DD1426" s="36">
        <v>66.942586336708274</v>
      </c>
      <c r="DE1426" s="36">
        <f ca="1"/>
        <v>73.387488103241012</v>
      </c>
      <c r="DF1426" s="36">
        <v>69.969497940504922</v>
      </c>
    </row>
    <row r="1427" spans="1:110" x14ac:dyDescent="0.25">
      <c r="A1427" s="45">
        <v>66.7</v>
      </c>
      <c r="B1427" s="47" t="b">
        <v>1</v>
      </c>
      <c r="U1427" s="36"/>
      <c r="V1427" s="36"/>
      <c r="W1427" s="9"/>
      <c r="X1427" s="8"/>
      <c r="Y1427" s="8"/>
      <c r="Z1427" s="8"/>
      <c r="AA1427" s="8"/>
      <c r="AB1427" s="8"/>
      <c r="AC1427" s="8"/>
      <c r="AD1427" s="8"/>
      <c r="AE1427" s="8"/>
      <c r="AG1427" s="36"/>
      <c r="AH1427" s="36"/>
      <c r="AI1427" s="9"/>
      <c r="AJ1427" s="8"/>
      <c r="AK1427" s="8"/>
      <c r="AL1427" s="8"/>
      <c r="AM1427" s="8"/>
      <c r="AN1427" s="8"/>
      <c r="AO1427" s="8"/>
      <c r="AP1427" s="8"/>
      <c r="AQ1427" s="8"/>
      <c r="AS1427" s="36"/>
      <c r="AT1427" s="36"/>
      <c r="AU1427" s="9"/>
      <c r="AV1427" s="8"/>
      <c r="AW1427" s="8"/>
      <c r="AX1427" s="8"/>
      <c r="AY1427" s="8"/>
      <c r="AZ1427" s="8"/>
      <c r="BA1427" s="8"/>
      <c r="BB1427" s="8"/>
      <c r="BC1427" s="8"/>
      <c r="CW1427" s="8">
        <v>0.48582650273224043</v>
      </c>
      <c r="CX1427" s="36">
        <v>71.8</v>
      </c>
      <c r="CY1427" s="36">
        <v>68.886499479507364</v>
      </c>
      <c r="CZ1427" s="36">
        <v>68.157344661238071</v>
      </c>
      <c r="DA1427" s="36">
        <v>46.048045705825793</v>
      </c>
      <c r="DB1427" s="36">
        <f ca="1"/>
        <v>76.594122343700164</v>
      </c>
      <c r="DC1427" s="36">
        <f ca="1"/>
        <v>69.419949528234099</v>
      </c>
      <c r="DD1427" s="36">
        <v>66.953381232887509</v>
      </c>
      <c r="DE1427" s="36">
        <f ca="1"/>
        <v>73.393690247057705</v>
      </c>
      <c r="DF1427" s="36">
        <v>69.978740311631313</v>
      </c>
    </row>
    <row r="1428" spans="1:110" x14ac:dyDescent="0.25">
      <c r="A1428" s="45">
        <v>67.2</v>
      </c>
      <c r="B1428" s="47" t="b">
        <v>1</v>
      </c>
      <c r="U1428" s="36"/>
      <c r="V1428" s="36"/>
      <c r="W1428" s="9"/>
      <c r="X1428" s="8"/>
      <c r="Y1428" s="8"/>
      <c r="Z1428" s="8"/>
      <c r="AA1428" s="8"/>
      <c r="AB1428" s="8"/>
      <c r="AC1428" s="8"/>
      <c r="AD1428" s="8"/>
      <c r="AE1428" s="8"/>
      <c r="AG1428" s="36"/>
      <c r="AH1428" s="36"/>
      <c r="AI1428" s="9"/>
      <c r="AJ1428" s="8"/>
      <c r="AK1428" s="8"/>
      <c r="AL1428" s="8"/>
      <c r="AM1428" s="8"/>
      <c r="AN1428" s="8"/>
      <c r="AO1428" s="8"/>
      <c r="AP1428" s="8"/>
      <c r="AQ1428" s="8"/>
      <c r="AS1428" s="36"/>
      <c r="AT1428" s="36"/>
      <c r="AU1428" s="9"/>
      <c r="AV1428" s="8"/>
      <c r="AW1428" s="8"/>
      <c r="AX1428" s="8"/>
      <c r="AY1428" s="8"/>
      <c r="AZ1428" s="8"/>
      <c r="BA1428" s="8"/>
      <c r="BB1428" s="8"/>
      <c r="BC1428" s="8"/>
      <c r="CW1428" s="8">
        <v>0.48616803278688525</v>
      </c>
      <c r="CX1428" s="36">
        <v>71.8</v>
      </c>
      <c r="CY1428" s="36">
        <v>68.894657782888729</v>
      </c>
      <c r="CZ1428" s="36">
        <v>68.165931312025194</v>
      </c>
      <c r="DA1428" s="36">
        <v>46.094042339872885</v>
      </c>
      <c r="DB1428" s="36">
        <f ca="1"/>
        <v>76.602745606467053</v>
      </c>
      <c r="DC1428" s="36">
        <f ca="1"/>
        <v>69.427449169707003</v>
      </c>
      <c r="DD1428" s="36">
        <v>66.964172335393499</v>
      </c>
      <c r="DE1428" s="36">
        <f ca="1"/>
        <v>73.399891244726149</v>
      </c>
      <c r="DF1428" s="36">
        <v>69.987981078538382</v>
      </c>
    </row>
    <row r="1429" spans="1:110" x14ac:dyDescent="0.25">
      <c r="A1429" s="45">
        <v>66.599999999999994</v>
      </c>
      <c r="B1429" s="47" t="b">
        <v>1</v>
      </c>
      <c r="U1429" s="36"/>
      <c r="V1429" s="36"/>
      <c r="W1429" s="9"/>
      <c r="X1429" s="8"/>
      <c r="Y1429" s="8"/>
      <c r="Z1429" s="8"/>
      <c r="AA1429" s="8"/>
      <c r="AB1429" s="8"/>
      <c r="AC1429" s="8"/>
      <c r="AD1429" s="8"/>
      <c r="AE1429" s="8"/>
      <c r="AG1429" s="36"/>
      <c r="AH1429" s="36"/>
      <c r="AI1429" s="9"/>
      <c r="AJ1429" s="8"/>
      <c r="AK1429" s="8"/>
      <c r="AL1429" s="8"/>
      <c r="AM1429" s="8"/>
      <c r="AN1429" s="8"/>
      <c r="AO1429" s="8"/>
      <c r="AP1429" s="8"/>
      <c r="AQ1429" s="8"/>
      <c r="AS1429" s="36"/>
      <c r="AT1429" s="36"/>
      <c r="AU1429" s="9"/>
      <c r="AV1429" s="8"/>
      <c r="AW1429" s="8"/>
      <c r="AX1429" s="8"/>
      <c r="AY1429" s="8"/>
      <c r="AZ1429" s="8"/>
      <c r="BA1429" s="8"/>
      <c r="BB1429" s="8"/>
      <c r="BC1429" s="8"/>
      <c r="CW1429" s="8">
        <v>0.48650956284153007</v>
      </c>
      <c r="CX1429" s="36">
        <v>71.8</v>
      </c>
      <c r="CY1429" s="36">
        <v>68.90281584392487</v>
      </c>
      <c r="CZ1429" s="36">
        <v>68.174518789464713</v>
      </c>
      <c r="DA1429" s="36">
        <v>46.140069556790621</v>
      </c>
      <c r="DB1429" s="36">
        <f ca="1"/>
        <v>76.611366963815669</v>
      </c>
      <c r="DC1429" s="36">
        <f ca="1"/>
        <v>69.434949128947096</v>
      </c>
      <c r="DD1429" s="36">
        <v>66.97495964822312</v>
      </c>
      <c r="DE1429" s="36">
        <f ca="1"/>
        <v>73.406091100331395</v>
      </c>
      <c r="DF1429" s="36">
        <v>69.997220246350224</v>
      </c>
    </row>
    <row r="1430" spans="1:110" x14ac:dyDescent="0.25">
      <c r="A1430" s="45">
        <v>65.7</v>
      </c>
      <c r="B1430" s="47" t="b">
        <v>1</v>
      </c>
      <c r="U1430" s="36"/>
      <c r="V1430" s="36"/>
      <c r="W1430" s="9"/>
      <c r="X1430" s="8"/>
      <c r="Y1430" s="8"/>
      <c r="Z1430" s="8"/>
      <c r="AA1430" s="8"/>
      <c r="AB1430" s="8"/>
      <c r="AC1430" s="8"/>
      <c r="AD1430" s="8"/>
      <c r="AE1430" s="8"/>
      <c r="AG1430" s="36"/>
      <c r="AH1430" s="36"/>
      <c r="AI1430" s="9"/>
      <c r="AJ1430" s="8"/>
      <c r="AK1430" s="8"/>
      <c r="AL1430" s="8"/>
      <c r="AM1430" s="8"/>
      <c r="AN1430" s="8"/>
      <c r="AO1430" s="8"/>
      <c r="AP1430" s="8"/>
      <c r="AQ1430" s="8"/>
      <c r="AS1430" s="36"/>
      <c r="AT1430" s="36"/>
      <c r="AU1430" s="9"/>
      <c r="AV1430" s="8"/>
      <c r="AW1430" s="8"/>
      <c r="AX1430" s="8"/>
      <c r="AY1430" s="8"/>
      <c r="AZ1430" s="8"/>
      <c r="BA1430" s="8"/>
      <c r="BB1430" s="8"/>
      <c r="BC1430" s="8"/>
      <c r="CW1430" s="8">
        <v>0.48685109289617484</v>
      </c>
      <c r="CX1430" s="36">
        <v>71.8</v>
      </c>
      <c r="CY1430" s="36">
        <v>68.910973668615796</v>
      </c>
      <c r="CZ1430" s="36">
        <v>68.183107099913499</v>
      </c>
      <c r="DA1430" s="36">
        <v>46.186127397274753</v>
      </c>
      <c r="DB1430" s="36">
        <f ca="1"/>
        <v>76.619986422520441</v>
      </c>
      <c r="DC1430" s="36">
        <f ca="1"/>
        <v>69.442449411437451</v>
      </c>
      <c r="DD1430" s="36">
        <v>66.985743175366167</v>
      </c>
      <c r="DE1430" s="36">
        <f ca="1"/>
        <v>73.412289817955056</v>
      </c>
      <c r="DF1430" s="36">
        <v>70.006457820186625</v>
      </c>
    </row>
    <row r="1431" spans="1:110" x14ac:dyDescent="0.25">
      <c r="A1431" s="45">
        <v>65.3</v>
      </c>
      <c r="B1431" s="47" t="b">
        <v>1</v>
      </c>
      <c r="U1431" s="36"/>
      <c r="V1431" s="36"/>
      <c r="W1431" s="9"/>
      <c r="X1431" s="8"/>
      <c r="Y1431" s="8"/>
      <c r="Z1431" s="8"/>
      <c r="AA1431" s="8"/>
      <c r="AB1431" s="8"/>
      <c r="AC1431" s="8"/>
      <c r="AD1431" s="8"/>
      <c r="AE1431" s="8"/>
      <c r="AG1431" s="36"/>
      <c r="AH1431" s="36"/>
      <c r="AI1431" s="9"/>
      <c r="AJ1431" s="8"/>
      <c r="AK1431" s="8"/>
      <c r="AL1431" s="8"/>
      <c r="AM1431" s="8"/>
      <c r="AN1431" s="8"/>
      <c r="AO1431" s="8"/>
      <c r="AP1431" s="8"/>
      <c r="AQ1431" s="8"/>
      <c r="AS1431" s="36"/>
      <c r="AT1431" s="36"/>
      <c r="AU1431" s="9"/>
      <c r="AV1431" s="8"/>
      <c r="AW1431" s="8"/>
      <c r="AX1431" s="8"/>
      <c r="AY1431" s="8"/>
      <c r="AZ1431" s="8"/>
      <c r="BA1431" s="8"/>
      <c r="BB1431" s="8"/>
      <c r="BC1431" s="8"/>
      <c r="CW1431" s="8">
        <v>0.48719262295081966</v>
      </c>
      <c r="CX1431" s="36">
        <v>71.8</v>
      </c>
      <c r="CY1431" s="36">
        <v>68.919131262960306</v>
      </c>
      <c r="CZ1431" s="36">
        <v>68.191696249730384</v>
      </c>
      <c r="DA1431" s="36">
        <v>46.23221590210234</v>
      </c>
      <c r="DB1431" s="36">
        <f ca="1"/>
        <v>76.628603989349799</v>
      </c>
      <c r="DC1431" s="36">
        <f ca="1"/>
        <v>69.449950022661625</v>
      </c>
      <c r="DD1431" s="36">
        <v>66.996522920805518</v>
      </c>
      <c r="DE1431" s="36">
        <f ca="1"/>
        <v>73.418487401675364</v>
      </c>
      <c r="DF1431" s="36">
        <v>70.015693805163011</v>
      </c>
    </row>
    <row r="1432" spans="1:110" x14ac:dyDescent="0.25">
      <c r="A1432" s="45">
        <v>64.900000000000006</v>
      </c>
      <c r="B1432" s="47" t="b">
        <v>1</v>
      </c>
      <c r="U1432" s="36"/>
      <c r="V1432" s="36"/>
      <c r="W1432" s="9"/>
      <c r="X1432" s="8"/>
      <c r="Y1432" s="8"/>
      <c r="Z1432" s="8"/>
      <c r="AA1432" s="8"/>
      <c r="AB1432" s="8"/>
      <c r="AC1432" s="8"/>
      <c r="AD1432" s="8"/>
      <c r="AE1432" s="8"/>
      <c r="AG1432" s="36"/>
      <c r="AH1432" s="36"/>
      <c r="AI1432" s="9"/>
      <c r="AJ1432" s="8"/>
      <c r="AK1432" s="8"/>
      <c r="AL1432" s="8"/>
      <c r="AM1432" s="8"/>
      <c r="AN1432" s="8"/>
      <c r="AO1432" s="8"/>
      <c r="AP1432" s="8"/>
      <c r="AQ1432" s="8"/>
      <c r="AS1432" s="36"/>
      <c r="AT1432" s="36"/>
      <c r="AU1432" s="9"/>
      <c r="AV1432" s="8"/>
      <c r="AW1432" s="8"/>
      <c r="AX1432" s="8"/>
      <c r="AY1432" s="8"/>
      <c r="AZ1432" s="8"/>
      <c r="BA1432" s="8"/>
      <c r="BB1432" s="8"/>
      <c r="BC1432" s="8"/>
      <c r="CW1432" s="8">
        <v>0.48753415300546449</v>
      </c>
      <c r="CX1432" s="36">
        <v>71.900000000000006</v>
      </c>
      <c r="CY1432" s="36">
        <v>68.927288632956021</v>
      </c>
      <c r="CZ1432" s="36">
        <v>68.200286245276061</v>
      </c>
      <c r="DA1432" s="36">
        <v>46.278335112131955</v>
      </c>
      <c r="DB1432" s="36">
        <f ca="1"/>
        <v>76.637219671066291</v>
      </c>
      <c r="DC1432" s="36">
        <f ca="1"/>
        <v>69.457450968103657</v>
      </c>
      <c r="DD1432" s="36">
        <v>67.007298888516999</v>
      </c>
      <c r="DE1432" s="36">
        <f ca="1"/>
        <v>73.424683855567153</v>
      </c>
      <c r="DF1432" s="36">
        <v>70.024928206390626</v>
      </c>
    </row>
    <row r="1433" spans="1:110" x14ac:dyDescent="0.25">
      <c r="A1433" s="45">
        <v>64.400000000000006</v>
      </c>
      <c r="B1433" s="47" t="b">
        <v>1</v>
      </c>
      <c r="U1433" s="36"/>
      <c r="V1433" s="36"/>
      <c r="W1433" s="9"/>
      <c r="X1433" s="8"/>
      <c r="Y1433" s="8"/>
      <c r="Z1433" s="8"/>
      <c r="AA1433" s="8"/>
      <c r="AB1433" s="8"/>
      <c r="AC1433" s="8"/>
      <c r="AD1433" s="8"/>
      <c r="AE1433" s="8"/>
      <c r="AG1433" s="36"/>
      <c r="AH1433" s="36"/>
      <c r="AI1433" s="9"/>
      <c r="AJ1433" s="8"/>
      <c r="AK1433" s="8"/>
      <c r="AL1433" s="8"/>
      <c r="AM1433" s="8"/>
      <c r="AN1433" s="8"/>
      <c r="AO1433" s="8"/>
      <c r="AP1433" s="8"/>
      <c r="AQ1433" s="8"/>
      <c r="AS1433" s="36"/>
      <c r="AT1433" s="36"/>
      <c r="AU1433" s="9"/>
      <c r="AV1433" s="8"/>
      <c r="AW1433" s="8"/>
      <c r="AX1433" s="8"/>
      <c r="AY1433" s="8"/>
      <c r="AZ1433" s="8"/>
      <c r="BA1433" s="8"/>
      <c r="BB1433" s="8"/>
      <c r="BC1433" s="8"/>
      <c r="CW1433" s="8">
        <v>0.48787568306010931</v>
      </c>
      <c r="CX1433" s="36">
        <v>71.900000000000006</v>
      </c>
      <c r="CY1433" s="36">
        <v>68.935445784599395</v>
      </c>
      <c r="CZ1433" s="36">
        <v>68.208877092913184</v>
      </c>
      <c r="DA1433" s="36">
        <v>46.324485068303879</v>
      </c>
      <c r="DB1433" s="36">
        <f ca="1"/>
        <v>76.645833474426496</v>
      </c>
      <c r="DC1433" s="36">
        <f ca="1"/>
        <v>69.464952253248114</v>
      </c>
      <c r="DD1433" s="36">
        <v>67.018071082469547</v>
      </c>
      <c r="DE1433" s="36">
        <f ca="1"/>
        <v>73.430879183701862</v>
      </c>
      <c r="DF1433" s="36">
        <v>70.034161028976413</v>
      </c>
    </row>
    <row r="1434" spans="1:110" x14ac:dyDescent="0.25">
      <c r="A1434" s="45">
        <v>64</v>
      </c>
      <c r="B1434" s="47" t="b">
        <v>1</v>
      </c>
      <c r="U1434" s="36"/>
      <c r="V1434" s="36"/>
      <c r="W1434" s="9"/>
      <c r="X1434" s="8"/>
      <c r="Y1434" s="8"/>
      <c r="Z1434" s="8"/>
      <c r="AA1434" s="8"/>
      <c r="AB1434" s="8"/>
      <c r="AC1434" s="8"/>
      <c r="AD1434" s="8"/>
      <c r="AE1434" s="8"/>
      <c r="AG1434" s="36"/>
      <c r="AH1434" s="36"/>
      <c r="AI1434" s="9"/>
      <c r="AJ1434" s="8"/>
      <c r="AK1434" s="8"/>
      <c r="AL1434" s="8"/>
      <c r="AM1434" s="8"/>
      <c r="AN1434" s="8"/>
      <c r="AO1434" s="8"/>
      <c r="AP1434" s="8"/>
      <c r="AQ1434" s="8"/>
      <c r="AS1434" s="36"/>
      <c r="AT1434" s="36"/>
      <c r="AU1434" s="9"/>
      <c r="AV1434" s="8"/>
      <c r="AW1434" s="8"/>
      <c r="AX1434" s="8"/>
      <c r="AY1434" s="8"/>
      <c r="AZ1434" s="8"/>
      <c r="BA1434" s="8"/>
      <c r="BB1434" s="8"/>
      <c r="BC1434" s="8"/>
      <c r="CW1434" s="8">
        <v>0.48821721311475408</v>
      </c>
      <c r="CX1434" s="36">
        <v>71.900000000000006</v>
      </c>
      <c r="CY1434" s="36">
        <v>68.94360272388576</v>
      </c>
      <c r="CZ1434" s="36">
        <v>68.217468799006497</v>
      </c>
      <c r="DA1434" s="36">
        <v>46.370665811640301</v>
      </c>
      <c r="DB1434" s="36">
        <f ca="1"/>
        <v>76.654445406181182</v>
      </c>
      <c r="DC1434" s="36">
        <f ca="1"/>
        <v>69.47245388358013</v>
      </c>
      <c r="DD1434" s="36">
        <v>67.028839506625076</v>
      </c>
      <c r="DE1434" s="36">
        <f ca="1"/>
        <v>73.43707339014766</v>
      </c>
      <c r="DF1434" s="36">
        <v>70.043392278023077</v>
      </c>
    </row>
    <row r="1435" spans="1:110" x14ac:dyDescent="0.25">
      <c r="A1435" s="45">
        <v>63.6</v>
      </c>
      <c r="B1435" s="47" t="b">
        <v>1</v>
      </c>
      <c r="U1435" s="36"/>
      <c r="V1435" s="36"/>
      <c r="W1435" s="9"/>
      <c r="X1435" s="8"/>
      <c r="Y1435" s="8"/>
      <c r="Z1435" s="8"/>
      <c r="AA1435" s="8"/>
      <c r="AB1435" s="8"/>
      <c r="AC1435" s="8"/>
      <c r="AD1435" s="8"/>
      <c r="AE1435" s="8"/>
      <c r="AG1435" s="36"/>
      <c r="AH1435" s="36"/>
      <c r="AI1435" s="9"/>
      <c r="AJ1435" s="8"/>
      <c r="AK1435" s="8"/>
      <c r="AL1435" s="8"/>
      <c r="AM1435" s="8"/>
      <c r="AN1435" s="8"/>
      <c r="AO1435" s="8"/>
      <c r="AP1435" s="8"/>
      <c r="AQ1435" s="8"/>
      <c r="AS1435" s="36"/>
      <c r="AT1435" s="36"/>
      <c r="AU1435" s="9"/>
      <c r="AV1435" s="8"/>
      <c r="AW1435" s="8"/>
      <c r="AX1435" s="8"/>
      <c r="AY1435" s="8"/>
      <c r="AZ1435" s="8"/>
      <c r="BA1435" s="8"/>
      <c r="BB1435" s="8"/>
      <c r="BC1435" s="8"/>
      <c r="CW1435" s="8">
        <v>0.4885587431693989</v>
      </c>
      <c r="CX1435" s="36">
        <v>71.900000000000006</v>
      </c>
      <c r="CY1435" s="36">
        <v>68.951759456809384</v>
      </c>
      <c r="CZ1435" s="36">
        <v>68.226061369922689</v>
      </c>
      <c r="DA1435" s="36">
        <v>46.416877383245598</v>
      </c>
      <c r="DB1435" s="36">
        <f ca="1"/>
        <v>76.663055473075261</v>
      </c>
      <c r="DC1435" s="36">
        <f ca="1"/>
        <v>69.479955864585435</v>
      </c>
      <c r="DD1435" s="36">
        <v>67.039604164938623</v>
      </c>
      <c r="DE1435" s="36">
        <f ca="1"/>
        <v>73.443266478969306</v>
      </c>
      <c r="DF1435" s="36">
        <v>70.052621958629189</v>
      </c>
    </row>
    <row r="1436" spans="1:110" x14ac:dyDescent="0.25">
      <c r="A1436" s="45">
        <v>63.1</v>
      </c>
      <c r="B1436" s="47" t="b">
        <v>1</v>
      </c>
      <c r="U1436" s="36"/>
      <c r="V1436" s="36"/>
      <c r="W1436" s="9"/>
      <c r="X1436" s="8"/>
      <c r="Y1436" s="8"/>
      <c r="Z1436" s="8"/>
      <c r="AA1436" s="8"/>
      <c r="AB1436" s="8"/>
      <c r="AC1436" s="8"/>
      <c r="AD1436" s="8"/>
      <c r="AE1436" s="8"/>
      <c r="AG1436" s="36"/>
      <c r="AH1436" s="36"/>
      <c r="AI1436" s="9"/>
      <c r="AJ1436" s="8"/>
      <c r="AK1436" s="8"/>
      <c r="AL1436" s="8"/>
      <c r="AM1436" s="8"/>
      <c r="AN1436" s="8"/>
      <c r="AO1436" s="8"/>
      <c r="AP1436" s="8"/>
      <c r="AQ1436" s="8"/>
      <c r="AS1436" s="36"/>
      <c r="AT1436" s="36"/>
      <c r="AU1436" s="9"/>
      <c r="AV1436" s="8"/>
      <c r="AW1436" s="8"/>
      <c r="AX1436" s="8"/>
      <c r="AY1436" s="8"/>
      <c r="AZ1436" s="8"/>
      <c r="BA1436" s="8"/>
      <c r="BB1436" s="8"/>
      <c r="BC1436" s="8"/>
      <c r="CW1436" s="8">
        <v>0.48890027322404372</v>
      </c>
      <c r="CX1436" s="36">
        <v>71.900000000000006</v>
      </c>
      <c r="CY1436" s="36">
        <v>68.959915989363424</v>
      </c>
      <c r="CZ1436" s="36">
        <v>68.234654812030584</v>
      </c>
      <c r="DA1436" s="36">
        <v>46.463119824306489</v>
      </c>
      <c r="DB1436" s="36">
        <f ca="1"/>
        <v>76.671663681847832</v>
      </c>
      <c r="DC1436" s="36">
        <f ca="1"/>
        <v>69.487458201750329</v>
      </c>
      <c r="DD1436" s="36">
        <v>67.050365061358306</v>
      </c>
      <c r="DE1436" s="36">
        <f ca="1"/>
        <v>73.449458454228321</v>
      </c>
      <c r="DF1436" s="36">
        <v>70.061850075889041</v>
      </c>
    </row>
    <row r="1437" spans="1:110" x14ac:dyDescent="0.25">
      <c r="A1437" s="45">
        <v>62.6</v>
      </c>
      <c r="B1437" s="47" t="b">
        <v>1</v>
      </c>
      <c r="U1437" s="36"/>
      <c r="V1437" s="36"/>
      <c r="W1437" s="9"/>
      <c r="X1437" s="8"/>
      <c r="Y1437" s="8"/>
      <c r="Z1437" s="8"/>
      <c r="AA1437" s="8"/>
      <c r="AB1437" s="8"/>
      <c r="AC1437" s="8"/>
      <c r="AD1437" s="8"/>
      <c r="AE1437" s="8"/>
      <c r="AG1437" s="36"/>
      <c r="AH1437" s="36"/>
      <c r="AI1437" s="9"/>
      <c r="AJ1437" s="8"/>
      <c r="AK1437" s="8"/>
      <c r="AL1437" s="8"/>
      <c r="AM1437" s="8"/>
      <c r="AN1437" s="8"/>
      <c r="AO1437" s="8"/>
      <c r="AP1437" s="8"/>
      <c r="AQ1437" s="8"/>
      <c r="AS1437" s="36"/>
      <c r="AT1437" s="36"/>
      <c r="AU1437" s="9"/>
      <c r="AV1437" s="8"/>
      <c r="AW1437" s="8"/>
      <c r="AX1437" s="8"/>
      <c r="AY1437" s="8"/>
      <c r="AZ1437" s="8"/>
      <c r="BA1437" s="8"/>
      <c r="BB1437" s="8"/>
      <c r="BC1437" s="8"/>
      <c r="CW1437" s="8">
        <v>0.48924180327868855</v>
      </c>
      <c r="CX1437" s="36">
        <v>71.900000000000006</v>
      </c>
      <c r="CY1437" s="36">
        <v>68.968072327540057</v>
      </c>
      <c r="CZ1437" s="36">
        <v>68.243249131701063</v>
      </c>
      <c r="DA1437" s="36">
        <v>46.509393176092324</v>
      </c>
      <c r="DB1437" s="36">
        <f ca="1"/>
        <v>76.680270039232298</v>
      </c>
      <c r="DC1437" s="36">
        <f ca="1"/>
        <v>69.494960900561779</v>
      </c>
      <c r="DD1437" s="36">
        <v>67.061122199825334</v>
      </c>
      <c r="DE1437" s="36">
        <f ca="1"/>
        <v>73.455649319982868</v>
      </c>
      <c r="DF1437" s="36">
        <v>70.07107663489289</v>
      </c>
    </row>
    <row r="1438" spans="1:110" x14ac:dyDescent="0.25">
      <c r="A1438" s="45">
        <v>62.1</v>
      </c>
      <c r="B1438" s="47" t="b">
        <v>1</v>
      </c>
      <c r="U1438" s="36"/>
      <c r="V1438" s="36"/>
      <c r="W1438" s="9"/>
      <c r="X1438" s="8"/>
      <c r="Y1438" s="8"/>
      <c r="Z1438" s="8"/>
      <c r="AA1438" s="8"/>
      <c r="AB1438" s="8"/>
      <c r="AC1438" s="8"/>
      <c r="AD1438" s="8"/>
      <c r="AE1438" s="8"/>
      <c r="AG1438" s="36"/>
      <c r="AH1438" s="36"/>
      <c r="AI1438" s="9"/>
      <c r="AJ1438" s="8"/>
      <c r="AK1438" s="8"/>
      <c r="AL1438" s="8"/>
      <c r="AM1438" s="8"/>
      <c r="AN1438" s="8"/>
      <c r="AO1438" s="8"/>
      <c r="AP1438" s="8"/>
      <c r="AQ1438" s="8"/>
      <c r="AS1438" s="36"/>
      <c r="AT1438" s="36"/>
      <c r="AU1438" s="9"/>
      <c r="AV1438" s="8"/>
      <c r="AW1438" s="8"/>
      <c r="AX1438" s="8"/>
      <c r="AY1438" s="8"/>
      <c r="AZ1438" s="8"/>
      <c r="BA1438" s="8"/>
      <c r="BB1438" s="8"/>
      <c r="BC1438" s="8"/>
      <c r="CW1438" s="8">
        <v>0.48958333333333331</v>
      </c>
      <c r="CX1438" s="36">
        <v>71.900000000000006</v>
      </c>
      <c r="CY1438" s="36">
        <v>68.976228477330437</v>
      </c>
      <c r="CZ1438" s="36">
        <v>68.251844335307027</v>
      </c>
      <c r="DA1438" s="36">
        <v>46.555697479955228</v>
      </c>
      <c r="DB1438" s="36">
        <f ca="1"/>
        <v>76.688874551956275</v>
      </c>
      <c r="DC1438" s="36">
        <f ca="1"/>
        <v>69.502463966507406</v>
      </c>
      <c r="DD1438" s="36">
        <v>67.071875584274068</v>
      </c>
      <c r="DE1438" s="36">
        <f ca="1"/>
        <v>73.461839080287959</v>
      </c>
      <c r="DF1438" s="36">
        <v>70.080301640726759</v>
      </c>
    </row>
    <row r="1439" spans="1:110" x14ac:dyDescent="0.25">
      <c r="A1439" s="45">
        <v>61.5</v>
      </c>
      <c r="B1439" s="47" t="b">
        <v>1</v>
      </c>
      <c r="U1439" s="36"/>
      <c r="V1439" s="36"/>
      <c r="W1439" s="9"/>
      <c r="X1439" s="8"/>
      <c r="Y1439" s="8"/>
      <c r="Z1439" s="8"/>
      <c r="AA1439" s="8"/>
      <c r="AB1439" s="8"/>
      <c r="AC1439" s="8"/>
      <c r="AD1439" s="8"/>
      <c r="AE1439" s="8"/>
      <c r="AG1439" s="36"/>
      <c r="AH1439" s="36"/>
      <c r="AI1439" s="9"/>
      <c r="AJ1439" s="8"/>
      <c r="AK1439" s="8"/>
      <c r="AL1439" s="8"/>
      <c r="AM1439" s="8"/>
      <c r="AN1439" s="8"/>
      <c r="AO1439" s="8"/>
      <c r="AP1439" s="8"/>
      <c r="AQ1439" s="8"/>
      <c r="AS1439" s="36"/>
      <c r="AT1439" s="36"/>
      <c r="AU1439" s="9"/>
      <c r="AV1439" s="8"/>
      <c r="AW1439" s="8"/>
      <c r="AX1439" s="8"/>
      <c r="AY1439" s="8"/>
      <c r="AZ1439" s="8"/>
      <c r="BA1439" s="8"/>
      <c r="BB1439" s="8"/>
      <c r="BC1439" s="8"/>
      <c r="CW1439" s="8">
        <v>0.48992486338797814</v>
      </c>
      <c r="CX1439" s="36">
        <v>71.900000000000006</v>
      </c>
      <c r="CY1439" s="36">
        <v>68.984384444724739</v>
      </c>
      <c r="CZ1439" s="36">
        <v>68.260440429223749</v>
      </c>
      <c r="DA1439" s="36">
        <v>46.602032777330407</v>
      </c>
      <c r="DB1439" s="36">
        <f ca="1"/>
        <v>76.697477226741711</v>
      </c>
      <c r="DC1439" s="36">
        <f ca="1"/>
        <v>69.509967405075557</v>
      </c>
      <c r="DD1439" s="36">
        <v>67.082625218631975</v>
      </c>
      <c r="DE1439" s="36">
        <f ca="1"/>
        <v>73.46802773919525</v>
      </c>
      <c r="DF1439" s="36">
        <v>70.089525098472649</v>
      </c>
    </row>
    <row r="1440" spans="1:110" x14ac:dyDescent="0.25">
      <c r="A1440" s="45">
        <v>61</v>
      </c>
      <c r="B1440" s="47" t="b">
        <v>1</v>
      </c>
      <c r="U1440" s="36"/>
      <c r="V1440" s="36"/>
      <c r="W1440" s="9"/>
      <c r="X1440" s="8"/>
      <c r="Y1440" s="8"/>
      <c r="Z1440" s="8"/>
      <c r="AA1440" s="8"/>
      <c r="AB1440" s="8"/>
      <c r="AC1440" s="8"/>
      <c r="AD1440" s="8"/>
      <c r="AE1440" s="8"/>
      <c r="AG1440" s="36"/>
      <c r="AH1440" s="36"/>
      <c r="AI1440" s="9"/>
      <c r="AJ1440" s="8"/>
      <c r="AK1440" s="8"/>
      <c r="AL1440" s="8"/>
      <c r="AM1440" s="8"/>
      <c r="AN1440" s="8"/>
      <c r="AO1440" s="8"/>
      <c r="AP1440" s="8"/>
      <c r="AQ1440" s="8"/>
      <c r="AS1440" s="36"/>
      <c r="AT1440" s="36"/>
      <c r="AU1440" s="9"/>
      <c r="AV1440" s="8"/>
      <c r="AW1440" s="8"/>
      <c r="AX1440" s="8"/>
      <c r="AY1440" s="8"/>
      <c r="AZ1440" s="8"/>
      <c r="BA1440" s="8"/>
      <c r="BB1440" s="8"/>
      <c r="BC1440" s="8"/>
      <c r="CW1440" s="8">
        <v>0.49026639344262296</v>
      </c>
      <c r="CX1440" s="36">
        <v>71.900000000000006</v>
      </c>
      <c r="CY1440" s="36">
        <v>68.992540235712241</v>
      </c>
      <c r="CZ1440" s="36">
        <v>68.269037419828479</v>
      </c>
      <c r="DA1440" s="36">
        <v>46.648399109736296</v>
      </c>
      <c r="DB1440" s="36">
        <f ca="1"/>
        <v>76.706078070304926</v>
      </c>
      <c r="DC1440" s="36">
        <f ca="1"/>
        <v>69.517471221755258</v>
      </c>
      <c r="DD1440" s="36">
        <v>67.093371106819703</v>
      </c>
      <c r="DE1440" s="36">
        <f ca="1"/>
        <v>73.474215300753201</v>
      </c>
      <c r="DF1440" s="36">
        <v>70.098747013208424</v>
      </c>
    </row>
    <row r="1441" spans="1:110" x14ac:dyDescent="0.25">
      <c r="A1441" s="45">
        <v>64</v>
      </c>
      <c r="B1441" s="47" t="b">
        <v>1</v>
      </c>
      <c r="U1441" s="36"/>
      <c r="V1441" s="36"/>
      <c r="W1441" s="9"/>
      <c r="X1441" s="8"/>
      <c r="Y1441" s="8"/>
      <c r="Z1441" s="8"/>
      <c r="AA1441" s="8"/>
      <c r="AB1441" s="8"/>
      <c r="AC1441" s="8"/>
      <c r="AD1441" s="8"/>
      <c r="AE1441" s="8"/>
      <c r="AG1441" s="36"/>
      <c r="AH1441" s="36"/>
      <c r="AI1441" s="9"/>
      <c r="AJ1441" s="8"/>
      <c r="AK1441" s="8"/>
      <c r="AL1441" s="8"/>
      <c r="AM1441" s="8"/>
      <c r="AN1441" s="8"/>
      <c r="AO1441" s="8"/>
      <c r="AP1441" s="8"/>
      <c r="AQ1441" s="8"/>
      <c r="AS1441" s="36"/>
      <c r="AT1441" s="36"/>
      <c r="AU1441" s="9"/>
      <c r="AV1441" s="8"/>
      <c r="AW1441" s="8"/>
      <c r="AX1441" s="8"/>
      <c r="AY1441" s="8"/>
      <c r="AZ1441" s="8"/>
      <c r="BA1441" s="8"/>
      <c r="BB1441" s="8"/>
      <c r="BC1441" s="8"/>
      <c r="CW1441" s="8">
        <v>0.49060792349726778</v>
      </c>
      <c r="CX1441" s="36">
        <v>71.900000000000006</v>
      </c>
      <c r="CY1441" s="36">
        <v>69.000695856281268</v>
      </c>
      <c r="CZ1441" s="36">
        <v>68.27763531350088</v>
      </c>
      <c r="DA1441" s="36">
        <v>46.694796518774794</v>
      </c>
      <c r="DB1441" s="36">
        <f ca="1"/>
        <v>76.714677089356584</v>
      </c>
      <c r="DC1441" s="36">
        <f ca="1"/>
        <v>69.524975422036334</v>
      </c>
      <c r="DD1441" s="36">
        <v>67.104113252751063</v>
      </c>
      <c r="DE1441" s="36">
        <f ca="1"/>
        <v>73.480401769007116</v>
      </c>
      <c r="DF1441" s="36">
        <v>70.1079673900079</v>
      </c>
    </row>
    <row r="1442" spans="1:110" x14ac:dyDescent="0.25">
      <c r="A1442" s="45">
        <v>59.8</v>
      </c>
      <c r="B1442" s="47" t="b">
        <v>1</v>
      </c>
      <c r="U1442" s="36"/>
      <c r="V1442" s="36"/>
      <c r="W1442" s="9"/>
      <c r="X1442" s="8"/>
      <c r="Y1442" s="8"/>
      <c r="Z1442" s="8"/>
      <c r="AA1442" s="8"/>
      <c r="AB1442" s="8"/>
      <c r="AC1442" s="8"/>
      <c r="AD1442" s="8"/>
      <c r="AE1442" s="8"/>
      <c r="AG1442" s="36"/>
      <c r="AH1442" s="36"/>
      <c r="AI1442" s="9"/>
      <c r="AJ1442" s="8"/>
      <c r="AK1442" s="8"/>
      <c r="AL1442" s="8"/>
      <c r="AM1442" s="8"/>
      <c r="AN1442" s="8"/>
      <c r="AO1442" s="8"/>
      <c r="AP1442" s="8"/>
      <c r="AQ1442" s="8"/>
      <c r="AS1442" s="36"/>
      <c r="AT1442" s="36"/>
      <c r="AU1442" s="9"/>
      <c r="AV1442" s="8"/>
      <c r="AW1442" s="8"/>
      <c r="AX1442" s="8"/>
      <c r="AY1442" s="8"/>
      <c r="AZ1442" s="8"/>
      <c r="BA1442" s="8"/>
      <c r="BB1442" s="8"/>
      <c r="BC1442" s="8"/>
      <c r="CW1442" s="8">
        <v>0.49094945355191255</v>
      </c>
      <c r="CX1442" s="36">
        <v>71.900000000000006</v>
      </c>
      <c r="CY1442" s="36">
        <v>69.008851312419296</v>
      </c>
      <c r="CZ1442" s="36">
        <v>68.286234116622808</v>
      </c>
      <c r="DA1442" s="36">
        <v>46.74122504613154</v>
      </c>
      <c r="DB1442" s="36">
        <f ca="1"/>
        <v>76.723274290601807</v>
      </c>
      <c r="DC1442" s="36">
        <f ca="1"/>
        <v>69.532480011409334</v>
      </c>
      <c r="DD1442" s="36">
        <v>67.114851660333045</v>
      </c>
      <c r="DE1442" s="36">
        <f ca="1"/>
        <v>73.486587147999089</v>
      </c>
      <c r="DF1442" s="36">
        <v>70.11718623394087</v>
      </c>
    </row>
    <row r="1443" spans="1:110" x14ac:dyDescent="0.25">
      <c r="A1443" s="45">
        <v>59.3</v>
      </c>
      <c r="B1443" s="47" t="b">
        <v>1</v>
      </c>
      <c r="U1443" s="36"/>
      <c r="V1443" s="36"/>
      <c r="W1443" s="9"/>
      <c r="X1443" s="8"/>
      <c r="Y1443" s="8"/>
      <c r="Z1443" s="8"/>
      <c r="AA1443" s="8"/>
      <c r="AB1443" s="8"/>
      <c r="AC1443" s="8"/>
      <c r="AD1443" s="8"/>
      <c r="AE1443" s="8"/>
      <c r="AG1443" s="36"/>
      <c r="AH1443" s="36"/>
      <c r="AI1443" s="9"/>
      <c r="AJ1443" s="8"/>
      <c r="AK1443" s="8"/>
      <c r="AL1443" s="8"/>
      <c r="AM1443" s="8"/>
      <c r="AN1443" s="8"/>
      <c r="AO1443" s="8"/>
      <c r="AP1443" s="8"/>
      <c r="AQ1443" s="8"/>
      <c r="AS1443" s="36"/>
      <c r="AT1443" s="36"/>
      <c r="AU1443" s="9"/>
      <c r="AV1443" s="8"/>
      <c r="AW1443" s="8"/>
      <c r="AX1443" s="8"/>
      <c r="AY1443" s="8"/>
      <c r="AZ1443" s="8"/>
      <c r="BA1443" s="8"/>
      <c r="BB1443" s="8"/>
      <c r="BC1443" s="8"/>
      <c r="CW1443" s="8">
        <v>0.49129098360655737</v>
      </c>
      <c r="CX1443" s="36">
        <v>71.900000000000006</v>
      </c>
      <c r="CY1443" s="36">
        <v>69.017006610112972</v>
      </c>
      <c r="CZ1443" s="36">
        <v>68.294833835578373</v>
      </c>
      <c r="DA1443" s="36">
        <v>46.787684733576107</v>
      </c>
      <c r="DB1443" s="36">
        <f ca="1"/>
        <v>76.731869680740147</v>
      </c>
      <c r="DC1443" s="36">
        <f ca="1"/>
        <v>69.539984995365671</v>
      </c>
      <c r="DD1443" s="36">
        <v>67.12558633346589</v>
      </c>
      <c r="DE1443" s="36">
        <f ca="1"/>
        <v>73.492771441768014</v>
      </c>
      <c r="DF1443" s="36">
        <v>70.126403550073121</v>
      </c>
    </row>
    <row r="1444" spans="1:110" x14ac:dyDescent="0.25">
      <c r="A1444" s="45">
        <v>58.7</v>
      </c>
      <c r="B1444" s="47" t="b">
        <v>1</v>
      </c>
      <c r="U1444" s="36"/>
      <c r="V1444" s="36"/>
      <c r="W1444" s="9"/>
      <c r="X1444" s="8"/>
      <c r="Y1444" s="8"/>
      <c r="Z1444" s="8"/>
      <c r="AA1444" s="8"/>
      <c r="AB1444" s="8"/>
      <c r="AC1444" s="8"/>
      <c r="AD1444" s="8"/>
      <c r="AE1444" s="8"/>
      <c r="AG1444" s="36"/>
      <c r="AH1444" s="36"/>
      <c r="AI1444" s="9"/>
      <c r="AJ1444" s="8"/>
      <c r="AK1444" s="8"/>
      <c r="AL1444" s="8"/>
      <c r="AM1444" s="8"/>
      <c r="AN1444" s="8"/>
      <c r="AO1444" s="8"/>
      <c r="AP1444" s="8"/>
      <c r="AQ1444" s="8"/>
      <c r="AS1444" s="36"/>
      <c r="AT1444" s="36"/>
      <c r="AU1444" s="9"/>
      <c r="AV1444" s="8"/>
      <c r="AW1444" s="8"/>
      <c r="AX1444" s="8"/>
      <c r="AY1444" s="8"/>
      <c r="AZ1444" s="8"/>
      <c r="BA1444" s="8"/>
      <c r="BB1444" s="8"/>
      <c r="BC1444" s="8"/>
      <c r="CW1444" s="8">
        <v>0.4916325136612022</v>
      </c>
      <c r="CX1444" s="36">
        <v>71.900000000000006</v>
      </c>
      <c r="CY1444" s="36">
        <v>69.02516175534808</v>
      </c>
      <c r="CZ1444" s="36">
        <v>68.303434476753978</v>
      </c>
      <c r="DA1444" s="36">
        <v>46.834175622962206</v>
      </c>
      <c r="DB1444" s="36">
        <f ca="1"/>
        <v>76.740463266465653</v>
      </c>
      <c r="DC1444" s="36">
        <f ca="1"/>
        <v>69.547490379397559</v>
      </c>
      <c r="DD1444" s="36">
        <v>67.136317276042988</v>
      </c>
      <c r="DE1444" s="36">
        <f ca="1"/>
        <v>73.498954654349703</v>
      </c>
      <c r="DF1444" s="36">
        <v>70.135619343466445</v>
      </c>
    </row>
    <row r="1445" spans="1:110" x14ac:dyDescent="0.25">
      <c r="A1445" s="45">
        <v>58.1</v>
      </c>
      <c r="B1445" s="47" t="b">
        <v>1</v>
      </c>
      <c r="U1445" s="36"/>
      <c r="V1445" s="36"/>
      <c r="W1445" s="9"/>
      <c r="X1445" s="8"/>
      <c r="Y1445" s="8"/>
      <c r="Z1445" s="8"/>
      <c r="AA1445" s="8"/>
      <c r="AB1445" s="8"/>
      <c r="AC1445" s="8"/>
      <c r="AD1445" s="8"/>
      <c r="AE1445" s="8"/>
      <c r="AG1445" s="36"/>
      <c r="AH1445" s="36"/>
      <c r="AI1445" s="9"/>
      <c r="AJ1445" s="8"/>
      <c r="AK1445" s="8"/>
      <c r="AL1445" s="8"/>
      <c r="AM1445" s="8"/>
      <c r="AN1445" s="8"/>
      <c r="AO1445" s="8"/>
      <c r="AP1445" s="8"/>
      <c r="AQ1445" s="8"/>
      <c r="AS1445" s="36"/>
      <c r="AT1445" s="36"/>
      <c r="AU1445" s="9"/>
      <c r="AV1445" s="8"/>
      <c r="AW1445" s="8"/>
      <c r="AX1445" s="8"/>
      <c r="AY1445" s="8"/>
      <c r="AZ1445" s="8"/>
      <c r="BA1445" s="8"/>
      <c r="BB1445" s="8"/>
      <c r="BC1445" s="8"/>
      <c r="CW1445" s="8">
        <v>0.49197404371584702</v>
      </c>
      <c r="CX1445" s="36">
        <v>71.900000000000006</v>
      </c>
      <c r="CY1445" s="36">
        <v>69.033316754109677</v>
      </c>
      <c r="CZ1445" s="36">
        <v>68.312036046538466</v>
      </c>
      <c r="DA1445" s="36">
        <v>46.880697756227939</v>
      </c>
      <c r="DB1445" s="36">
        <f ca="1"/>
        <v>76.749055054466879</v>
      </c>
      <c r="DC1445" s="36">
        <f ca="1"/>
        <v>69.554996168998088</v>
      </c>
      <c r="DD1445" s="36">
        <v>67.147044491951036</v>
      </c>
      <c r="DE1445" s="36">
        <f ca="1"/>
        <v>73.505136789776785</v>
      </c>
      <c r="DF1445" s="36">
        <v>70.144833619178655</v>
      </c>
    </row>
    <row r="1446" spans="1:110" x14ac:dyDescent="0.25">
      <c r="A1446" s="45">
        <v>74.599999999999994</v>
      </c>
      <c r="B1446" s="47" t="b">
        <v>1</v>
      </c>
      <c r="U1446" s="36"/>
      <c r="V1446" s="36"/>
      <c r="W1446" s="9"/>
      <c r="X1446" s="8"/>
      <c r="Y1446" s="8"/>
      <c r="Z1446" s="8"/>
      <c r="AA1446" s="8"/>
      <c r="AB1446" s="8"/>
      <c r="AC1446" s="8"/>
      <c r="AD1446" s="8"/>
      <c r="AE1446" s="8"/>
      <c r="AG1446" s="36"/>
      <c r="AH1446" s="36"/>
      <c r="AI1446" s="9"/>
      <c r="AJ1446" s="8"/>
      <c r="AK1446" s="8"/>
      <c r="AL1446" s="8"/>
      <c r="AM1446" s="8"/>
      <c r="AN1446" s="8"/>
      <c r="AO1446" s="8"/>
      <c r="AP1446" s="8"/>
      <c r="AQ1446" s="8"/>
      <c r="AS1446" s="36"/>
      <c r="AT1446" s="36"/>
      <c r="AU1446" s="9"/>
      <c r="AV1446" s="8"/>
      <c r="AW1446" s="8"/>
      <c r="AX1446" s="8"/>
      <c r="AY1446" s="8"/>
      <c r="AZ1446" s="8"/>
      <c r="BA1446" s="8"/>
      <c r="BB1446" s="8"/>
      <c r="BC1446" s="8"/>
      <c r="CW1446" s="8">
        <v>0.49231557377049179</v>
      </c>
      <c r="CX1446" s="36">
        <v>72</v>
      </c>
      <c r="CY1446" s="36">
        <v>69.041471612382011</v>
      </c>
      <c r="CZ1446" s="36">
        <v>68.320638551323057</v>
      </c>
      <c r="DA1446" s="36">
        <v>46.927251175395988</v>
      </c>
      <c r="DB1446" s="36">
        <f ca="1"/>
        <v>76.757645051426991</v>
      </c>
      <c r="DC1446" s="36">
        <f ca="1"/>
        <v>69.562502369661232</v>
      </c>
      <c r="DD1446" s="36">
        <v>67.157767985069952</v>
      </c>
      <c r="DE1446" s="36">
        <f ca="1"/>
        <v>73.511317852078818</v>
      </c>
      <c r="DF1446" s="36">
        <v>70.154046382263658</v>
      </c>
    </row>
    <row r="1447" spans="1:110" x14ac:dyDescent="0.25">
      <c r="A1447" s="45">
        <v>74.400000000000006</v>
      </c>
      <c r="B1447" s="47" t="b">
        <v>1</v>
      </c>
      <c r="U1447" s="36"/>
      <c r="V1447" s="36"/>
      <c r="W1447" s="9"/>
      <c r="X1447" s="8"/>
      <c r="Y1447" s="8"/>
      <c r="Z1447" s="8"/>
      <c r="AA1447" s="8"/>
      <c r="AB1447" s="8"/>
      <c r="AC1447" s="8"/>
      <c r="AD1447" s="8"/>
      <c r="AE1447" s="8"/>
      <c r="AG1447" s="36"/>
      <c r="AH1447" s="36"/>
      <c r="AI1447" s="9"/>
      <c r="AJ1447" s="8"/>
      <c r="AK1447" s="8"/>
      <c r="AL1447" s="8"/>
      <c r="AM1447" s="8"/>
      <c r="AN1447" s="8"/>
      <c r="AO1447" s="8"/>
      <c r="AP1447" s="8"/>
      <c r="AQ1447" s="8"/>
      <c r="AS1447" s="36"/>
      <c r="AT1447" s="36"/>
      <c r="AU1447" s="9"/>
      <c r="AV1447" s="8"/>
      <c r="AW1447" s="8"/>
      <c r="AX1447" s="8"/>
      <c r="AY1447" s="8"/>
      <c r="AZ1447" s="8"/>
      <c r="BA1447" s="8"/>
      <c r="BB1447" s="8"/>
      <c r="BC1447" s="8"/>
      <c r="CW1447" s="8">
        <v>0.49265710382513661</v>
      </c>
      <c r="CX1447" s="36">
        <v>72</v>
      </c>
      <c r="CY1447" s="36">
        <v>69.049626336148677</v>
      </c>
      <c r="CZ1447" s="36">
        <v>68.329241997501384</v>
      </c>
      <c r="DA1447" s="36">
        <v>46.973835922573919</v>
      </c>
      <c r="DB1447" s="36">
        <f ca="1"/>
        <v>76.766233264023668</v>
      </c>
      <c r="DC1447" s="36">
        <f ca="1"/>
        <v>69.570008986881902</v>
      </c>
      <c r="DD1447" s="36">
        <v>67.168487759272949</v>
      </c>
      <c r="DE1447" s="36">
        <f ca="1"/>
        <v>73.517497845282307</v>
      </c>
      <c r="DF1447" s="36">
        <v>70.16325763777138</v>
      </c>
    </row>
    <row r="1448" spans="1:110" x14ac:dyDescent="0.25">
      <c r="A1448" s="45">
        <v>74.099999999999994</v>
      </c>
      <c r="B1448" s="47" t="b">
        <v>1</v>
      </c>
      <c r="U1448" s="36"/>
      <c r="V1448" s="36"/>
      <c r="W1448" s="9"/>
      <c r="X1448" s="8"/>
      <c r="Y1448" s="8"/>
      <c r="Z1448" s="8"/>
      <c r="AA1448" s="8"/>
      <c r="AB1448" s="8"/>
      <c r="AC1448" s="8"/>
      <c r="AD1448" s="8"/>
      <c r="AE1448" s="8"/>
      <c r="AG1448" s="36"/>
      <c r="AH1448" s="36"/>
      <c r="AI1448" s="9"/>
      <c r="AJ1448" s="8"/>
      <c r="AK1448" s="8"/>
      <c r="AL1448" s="8"/>
      <c r="AM1448" s="8"/>
      <c r="AN1448" s="8"/>
      <c r="AO1448" s="8"/>
      <c r="AP1448" s="8"/>
      <c r="AQ1448" s="8"/>
      <c r="AS1448" s="36"/>
      <c r="AT1448" s="36"/>
      <c r="AU1448" s="9"/>
      <c r="AV1448" s="8"/>
      <c r="AW1448" s="8"/>
      <c r="AX1448" s="8"/>
      <c r="AY1448" s="8"/>
      <c r="AZ1448" s="8"/>
      <c r="BA1448" s="8"/>
      <c r="BB1448" s="8"/>
      <c r="BC1448" s="8"/>
      <c r="CW1448" s="8">
        <v>0.49299863387978143</v>
      </c>
      <c r="CX1448" s="36">
        <v>72</v>
      </c>
      <c r="CY1448" s="36">
        <v>69.057780931392514</v>
      </c>
      <c r="CZ1448" s="36">
        <v>68.337846391469526</v>
      </c>
      <c r="DA1448" s="36">
        <v>47.020452039954343</v>
      </c>
      <c r="DB1448" s="36">
        <f ca="1"/>
        <v>76.774819698929306</v>
      </c>
      <c r="DC1448" s="36">
        <f ca="1"/>
        <v>69.577516026155934</v>
      </c>
      <c r="DD1448" s="36">
        <v>67.179203818426487</v>
      </c>
      <c r="DE1448" s="36">
        <f ca="1"/>
        <v>73.5236767734106</v>
      </c>
      <c r="DF1448" s="36">
        <v>70.172467390747954</v>
      </c>
    </row>
    <row r="1449" spans="1:110" x14ac:dyDescent="0.25">
      <c r="A1449" s="45">
        <v>73.8</v>
      </c>
      <c r="B1449" s="47" t="b">
        <v>1</v>
      </c>
      <c r="U1449" s="36"/>
      <c r="V1449" s="36"/>
      <c r="W1449" s="9"/>
      <c r="X1449" s="8"/>
      <c r="Y1449" s="8"/>
      <c r="Z1449" s="8"/>
      <c r="AA1449" s="8"/>
      <c r="AB1449" s="8"/>
      <c r="AC1449" s="8"/>
      <c r="AD1449" s="8"/>
      <c r="AE1449" s="8"/>
      <c r="AG1449" s="36"/>
      <c r="AH1449" s="36"/>
      <c r="AI1449" s="9"/>
      <c r="AJ1449" s="8"/>
      <c r="AK1449" s="8"/>
      <c r="AL1449" s="8"/>
      <c r="AM1449" s="8"/>
      <c r="AN1449" s="8"/>
      <c r="AO1449" s="8"/>
      <c r="AP1449" s="8"/>
      <c r="AQ1449" s="8"/>
      <c r="AS1449" s="36"/>
      <c r="AT1449" s="36"/>
      <c r="AU1449" s="9"/>
      <c r="AV1449" s="8"/>
      <c r="AW1449" s="8"/>
      <c r="AX1449" s="8"/>
      <c r="AY1449" s="8"/>
      <c r="AZ1449" s="8"/>
      <c r="BA1449" s="8"/>
      <c r="BB1449" s="8"/>
      <c r="BC1449" s="8"/>
      <c r="CW1449" s="8">
        <v>0.49334016393442626</v>
      </c>
      <c r="CX1449" s="36">
        <v>72</v>
      </c>
      <c r="CY1449" s="36">
        <v>69.06593540409574</v>
      </c>
      <c r="CZ1449" s="36">
        <v>68.346451739625977</v>
      </c>
      <c r="DA1449" s="36">
        <v>47.06709956981517</v>
      </c>
      <c r="DB1449" s="36">
        <f ca="1"/>
        <v>76.783404362810913</v>
      </c>
      <c r="DC1449" s="36">
        <f ca="1"/>
        <v>69.58502349298017</v>
      </c>
      <c r="DD1449" s="36">
        <v>67.18991616639039</v>
      </c>
      <c r="DE1449" s="36">
        <f ca="1"/>
        <v>73.529854640484118</v>
      </c>
      <c r="DF1449" s="36">
        <v>70.181675646235547</v>
      </c>
    </row>
    <row r="1450" spans="1:110" x14ac:dyDescent="0.25">
      <c r="A1450" s="45">
        <v>73.599999999999994</v>
      </c>
      <c r="B1450" s="47" t="b">
        <v>1</v>
      </c>
      <c r="U1450" s="36"/>
      <c r="V1450" s="36"/>
      <c r="W1450" s="9"/>
      <c r="X1450" s="8"/>
      <c r="Y1450" s="8"/>
      <c r="Z1450" s="8"/>
      <c r="AA1450" s="8"/>
      <c r="AB1450" s="8"/>
      <c r="AC1450" s="8"/>
      <c r="AD1450" s="8"/>
      <c r="AE1450" s="8"/>
      <c r="AG1450" s="36"/>
      <c r="AH1450" s="36"/>
      <c r="AI1450" s="9"/>
      <c r="AJ1450" s="8"/>
      <c r="AK1450" s="8"/>
      <c r="AL1450" s="8"/>
      <c r="AM1450" s="8"/>
      <c r="AN1450" s="8"/>
      <c r="AO1450" s="8"/>
      <c r="AP1450" s="8"/>
      <c r="AQ1450" s="8"/>
      <c r="AS1450" s="36"/>
      <c r="AT1450" s="36"/>
      <c r="AU1450" s="9"/>
      <c r="AV1450" s="8"/>
      <c r="AW1450" s="8"/>
      <c r="AX1450" s="8"/>
      <c r="AY1450" s="8"/>
      <c r="AZ1450" s="8"/>
      <c r="BA1450" s="8"/>
      <c r="BB1450" s="8"/>
      <c r="BC1450" s="8"/>
      <c r="CW1450" s="8">
        <v>0.49368169398907102</v>
      </c>
      <c r="CX1450" s="36">
        <v>72</v>
      </c>
      <c r="CY1450" s="36">
        <v>69.074089760239943</v>
      </c>
      <c r="CZ1450" s="36">
        <v>68.355058048371944</v>
      </c>
      <c r="DA1450" s="36">
        <v>47.113778554519818</v>
      </c>
      <c r="DB1450" s="36">
        <f ca="1"/>
        <v>76.791987262330196</v>
      </c>
      <c r="DC1450" s="36">
        <f ca="1"/>
        <v>69.592531392852436</v>
      </c>
      <c r="DD1450" s="36">
        <v>67.200624807017732</v>
      </c>
      <c r="DE1450" s="36">
        <f ca="1"/>
        <v>73.536031450520142</v>
      </c>
      <c r="DF1450" s="36">
        <v>70.190882409272533</v>
      </c>
    </row>
    <row r="1451" spans="1:110" x14ac:dyDescent="0.25">
      <c r="A1451" s="45">
        <v>72.8</v>
      </c>
      <c r="B1451" s="47" t="b">
        <v>1</v>
      </c>
      <c r="U1451" s="36"/>
      <c r="V1451" s="36"/>
      <c r="W1451" s="9"/>
      <c r="X1451" s="8"/>
      <c r="Y1451" s="8"/>
      <c r="Z1451" s="8"/>
      <c r="AA1451" s="8"/>
      <c r="AB1451" s="8"/>
      <c r="AC1451" s="8"/>
      <c r="AD1451" s="8"/>
      <c r="AE1451" s="8"/>
      <c r="AG1451" s="36"/>
      <c r="AH1451" s="36"/>
      <c r="AI1451" s="9"/>
      <c r="AJ1451" s="8"/>
      <c r="AK1451" s="8"/>
      <c r="AL1451" s="8"/>
      <c r="AM1451" s="8"/>
      <c r="AN1451" s="8"/>
      <c r="AO1451" s="8"/>
      <c r="AP1451" s="8"/>
      <c r="AQ1451" s="8"/>
      <c r="AS1451" s="36"/>
      <c r="AT1451" s="36"/>
      <c r="AU1451" s="9"/>
      <c r="AV1451" s="8"/>
      <c r="AW1451" s="8"/>
      <c r="AX1451" s="8"/>
      <c r="AY1451" s="8"/>
      <c r="AZ1451" s="8"/>
      <c r="BA1451" s="8"/>
      <c r="BB1451" s="8"/>
      <c r="BC1451" s="8"/>
      <c r="CW1451" s="8">
        <v>0.49402322404371585</v>
      </c>
      <c r="CX1451" s="36">
        <v>72</v>
      </c>
      <c r="CY1451" s="36">
        <v>69.082244005806075</v>
      </c>
      <c r="CZ1451" s="36">
        <v>68.363665324110968</v>
      </c>
      <c r="DA1451" s="36">
        <v>47.160489036517482</v>
      </c>
      <c r="DB1451" s="36">
        <f ca="1"/>
        <v>76.800568404143633</v>
      </c>
      <c r="DC1451" s="36">
        <f ca="1"/>
        <v>69.600039731271565</v>
      </c>
      <c r="DD1451" s="36">
        <v>67.211329744155009</v>
      </c>
      <c r="DE1451" s="36">
        <f ca="1"/>
        <v>73.542207207533039</v>
      </c>
      <c r="DF1451" s="36">
        <v>70.200087684893433</v>
      </c>
    </row>
    <row r="1452" spans="1:110" x14ac:dyDescent="0.25">
      <c r="A1452" s="45">
        <v>72.599999999999994</v>
      </c>
      <c r="B1452" s="47" t="b">
        <v>1</v>
      </c>
      <c r="U1452" s="36"/>
      <c r="V1452" s="36"/>
      <c r="W1452" s="9"/>
      <c r="X1452" s="8"/>
      <c r="Y1452" s="8"/>
      <c r="Z1452" s="8"/>
      <c r="AA1452" s="8"/>
      <c r="AB1452" s="8"/>
      <c r="AC1452" s="8"/>
      <c r="AD1452" s="8"/>
      <c r="AE1452" s="8"/>
      <c r="AG1452" s="36"/>
      <c r="AH1452" s="36"/>
      <c r="AI1452" s="9"/>
      <c r="AJ1452" s="8"/>
      <c r="AK1452" s="8"/>
      <c r="AL1452" s="8"/>
      <c r="AM1452" s="8"/>
      <c r="AN1452" s="8"/>
      <c r="AO1452" s="8"/>
      <c r="AP1452" s="8"/>
      <c r="AQ1452" s="8"/>
      <c r="AS1452" s="36"/>
      <c r="AT1452" s="36"/>
      <c r="AU1452" s="9"/>
      <c r="AV1452" s="8"/>
      <c r="AW1452" s="8"/>
      <c r="AX1452" s="8"/>
      <c r="AY1452" s="8"/>
      <c r="AZ1452" s="8"/>
      <c r="BA1452" s="8"/>
      <c r="BB1452" s="8"/>
      <c r="BC1452" s="8"/>
      <c r="CW1452" s="8">
        <v>0.49436475409836067</v>
      </c>
      <c r="CX1452" s="36">
        <v>72</v>
      </c>
      <c r="CY1452" s="36">
        <v>69.090398146774575</v>
      </c>
      <c r="CZ1452" s="36">
        <v>68.372273573249373</v>
      </c>
      <c r="DA1452" s="36">
        <v>47.207231058343332</v>
      </c>
      <c r="DB1452" s="36">
        <f ca="1"/>
        <v>76.809147794902429</v>
      </c>
      <c r="DC1452" s="36">
        <f ca="1"/>
        <v>69.607548513737527</v>
      </c>
      <c r="DD1452" s="36">
        <v>67.222030981641993</v>
      </c>
      <c r="DE1452" s="36">
        <f ca="1"/>
        <v>73.548381915534137</v>
      </c>
      <c r="DF1452" s="36">
        <v>70.209291478128989</v>
      </c>
    </row>
    <row r="1453" spans="1:110" x14ac:dyDescent="0.25">
      <c r="A1453" s="45">
        <v>71.900000000000006</v>
      </c>
      <c r="B1453" s="47" t="b">
        <v>1</v>
      </c>
      <c r="U1453" s="36"/>
      <c r="V1453" s="36"/>
      <c r="W1453" s="9"/>
      <c r="X1453" s="8"/>
      <c r="Y1453" s="8"/>
      <c r="Z1453" s="8"/>
      <c r="AA1453" s="8"/>
      <c r="AB1453" s="8"/>
      <c r="AC1453" s="8"/>
      <c r="AD1453" s="8"/>
      <c r="AE1453" s="8"/>
      <c r="AG1453" s="36"/>
      <c r="AH1453" s="36"/>
      <c r="AI1453" s="9"/>
      <c r="AJ1453" s="8"/>
      <c r="AK1453" s="8"/>
      <c r="AL1453" s="8"/>
      <c r="AM1453" s="8"/>
      <c r="AN1453" s="8"/>
      <c r="AO1453" s="8"/>
      <c r="AP1453" s="8"/>
      <c r="AQ1453" s="8"/>
      <c r="AS1453" s="36"/>
      <c r="AT1453" s="36"/>
      <c r="AU1453" s="9"/>
      <c r="AV1453" s="8"/>
      <c r="AW1453" s="8"/>
      <c r="AX1453" s="8"/>
      <c r="AY1453" s="8"/>
      <c r="AZ1453" s="8"/>
      <c r="BA1453" s="8"/>
      <c r="BB1453" s="8"/>
      <c r="BC1453" s="8"/>
      <c r="CW1453" s="8">
        <v>0.49470628415300544</v>
      </c>
      <c r="CX1453" s="36">
        <v>72</v>
      </c>
      <c r="CY1453" s="36">
        <v>69.0985521891253</v>
      </c>
      <c r="CZ1453" s="36">
        <v>68.380882802195927</v>
      </c>
      <c r="DA1453" s="36">
        <v>47.254004662618762</v>
      </c>
      <c r="DB1453" s="36">
        <f ca="1"/>
        <v>76.817725441252605</v>
      </c>
      <c r="DC1453" s="36">
        <f ca="1"/>
        <v>69.615057745751315</v>
      </c>
      <c r="DD1453" s="36">
        <v>67.232728523311863</v>
      </c>
      <c r="DE1453" s="36">
        <f ca="1"/>
        <v>73.554555578531847</v>
      </c>
      <c r="DF1453" s="36">
        <v>70.218493794006136</v>
      </c>
    </row>
    <row r="1454" spans="1:110" x14ac:dyDescent="0.25">
      <c r="A1454" s="45">
        <v>78</v>
      </c>
      <c r="B1454" s="47" t="b">
        <v>1</v>
      </c>
      <c r="U1454" s="36"/>
      <c r="V1454" s="36"/>
      <c r="W1454" s="9"/>
      <c r="X1454" s="8"/>
      <c r="Y1454" s="8"/>
      <c r="Z1454" s="8"/>
      <c r="AA1454" s="8"/>
      <c r="AB1454" s="8"/>
      <c r="AC1454" s="8"/>
      <c r="AD1454" s="8"/>
      <c r="AE1454" s="8"/>
      <c r="AG1454" s="36"/>
      <c r="AH1454" s="36"/>
      <c r="AI1454" s="9"/>
      <c r="AJ1454" s="8"/>
      <c r="AK1454" s="8"/>
      <c r="AL1454" s="8"/>
      <c r="AM1454" s="8"/>
      <c r="AN1454" s="8"/>
      <c r="AO1454" s="8"/>
      <c r="AP1454" s="8"/>
      <c r="AQ1454" s="8"/>
      <c r="AS1454" s="36"/>
      <c r="AT1454" s="36"/>
      <c r="AU1454" s="9"/>
      <c r="AV1454" s="8"/>
      <c r="AW1454" s="8"/>
      <c r="AX1454" s="8"/>
      <c r="AY1454" s="8"/>
      <c r="AZ1454" s="8"/>
      <c r="BA1454" s="8"/>
      <c r="BB1454" s="8"/>
      <c r="BC1454" s="8"/>
      <c r="CW1454" s="8">
        <v>0.49504781420765026</v>
      </c>
      <c r="CX1454" s="36">
        <v>72</v>
      </c>
      <c r="CY1454" s="36">
        <v>69.106706138837637</v>
      </c>
      <c r="CZ1454" s="36">
        <v>68.38949301736217</v>
      </c>
      <c r="DA1454" s="36">
        <v>47.300809892051618</v>
      </c>
      <c r="DB1454" s="36">
        <f ca="1"/>
        <v>76.826301349835035</v>
      </c>
      <c r="DC1454" s="36">
        <f ca="1"/>
        <v>69.622567432815046</v>
      </c>
      <c r="DD1454" s="36">
        <v>67.243422372991176</v>
      </c>
      <c r="DE1454" s="36">
        <f ca="1"/>
        <v>73.560728200531585</v>
      </c>
      <c r="DF1454" s="36">
        <v>70.227694637548097</v>
      </c>
    </row>
    <row r="1455" spans="1:110" x14ac:dyDescent="0.25">
      <c r="A1455" s="45">
        <v>75</v>
      </c>
      <c r="B1455" s="47" t="b">
        <v>1</v>
      </c>
      <c r="U1455" s="36"/>
      <c r="V1455" s="36"/>
      <c r="W1455" s="9"/>
      <c r="X1455" s="8"/>
      <c r="Y1455" s="8"/>
      <c r="Z1455" s="8"/>
      <c r="AA1455" s="8"/>
      <c r="AB1455" s="8"/>
      <c r="AC1455" s="8"/>
      <c r="AD1455" s="8"/>
      <c r="AE1455" s="8"/>
      <c r="AG1455" s="36"/>
      <c r="AH1455" s="36"/>
      <c r="AI1455" s="9"/>
      <c r="AJ1455" s="8"/>
      <c r="AK1455" s="8"/>
      <c r="AL1455" s="8"/>
      <c r="AM1455" s="8"/>
      <c r="AN1455" s="8"/>
      <c r="AO1455" s="8"/>
      <c r="AP1455" s="8"/>
      <c r="AQ1455" s="8"/>
      <c r="AS1455" s="36"/>
      <c r="AT1455" s="36"/>
      <c r="AU1455" s="9"/>
      <c r="AV1455" s="8"/>
      <c r="AW1455" s="8"/>
      <c r="AX1455" s="8"/>
      <c r="AY1455" s="8"/>
      <c r="AZ1455" s="8"/>
      <c r="BA1455" s="8"/>
      <c r="BB1455" s="8"/>
      <c r="BC1455" s="8"/>
      <c r="CW1455" s="8">
        <v>0.49538934426229508</v>
      </c>
      <c r="CX1455" s="36">
        <v>72</v>
      </c>
      <c r="CY1455" s="36">
        <v>69.114860001890477</v>
      </c>
      <c r="CZ1455" s="36">
        <v>68.398104225162271</v>
      </c>
      <c r="DA1455" s="36">
        <v>47.347646789436446</v>
      </c>
      <c r="DB1455" s="36">
        <f ca="1"/>
        <v>76.834875527285476</v>
      </c>
      <c r="DC1455" s="36">
        <f ca="1"/>
        <v>69.630077580432015</v>
      </c>
      <c r="DD1455" s="36">
        <v>67.25411253449991</v>
      </c>
      <c r="DE1455" s="36">
        <f ca="1"/>
        <v>73.566899785535853</v>
      </c>
      <c r="DF1455" s="36">
        <v>70.236894013774361</v>
      </c>
    </row>
    <row r="1456" spans="1:110" x14ac:dyDescent="0.25">
      <c r="A1456" s="45">
        <v>76</v>
      </c>
      <c r="B1456" s="47" t="b">
        <v>1</v>
      </c>
      <c r="U1456" s="36"/>
      <c r="V1456" s="36"/>
      <c r="W1456" s="9"/>
      <c r="X1456" s="8"/>
      <c r="Y1456" s="8"/>
      <c r="Z1456" s="8"/>
      <c r="AA1456" s="8"/>
      <c r="AB1456" s="8"/>
      <c r="AC1456" s="8"/>
      <c r="AD1456" s="8"/>
      <c r="AE1456" s="8"/>
      <c r="AG1456" s="36"/>
      <c r="AH1456" s="36"/>
      <c r="AI1456" s="9"/>
      <c r="AJ1456" s="8"/>
      <c r="AK1456" s="8"/>
      <c r="AL1456" s="8"/>
      <c r="AM1456" s="8"/>
      <c r="AN1456" s="8"/>
      <c r="AO1456" s="8"/>
      <c r="AP1456" s="8"/>
      <c r="AQ1456" s="8"/>
      <c r="AS1456" s="36"/>
      <c r="AT1456" s="36"/>
      <c r="AU1456" s="9"/>
      <c r="AV1456" s="8"/>
      <c r="AW1456" s="8"/>
      <c r="AX1456" s="8"/>
      <c r="AY1456" s="8"/>
      <c r="AZ1456" s="8"/>
      <c r="BA1456" s="8"/>
      <c r="BB1456" s="8"/>
      <c r="BC1456" s="8"/>
      <c r="CW1456" s="8">
        <v>0.49573087431693991</v>
      </c>
      <c r="CX1456" s="36">
        <v>72</v>
      </c>
      <c r="CY1456" s="36">
        <v>69.123013784262241</v>
      </c>
      <c r="CZ1456" s="36">
        <v>68.406716432013226</v>
      </c>
      <c r="DA1456" s="36">
        <v>47.3945153976547</v>
      </c>
      <c r="DB1456" s="36">
        <f ca="1"/>
        <v>76.843447980234544</v>
      </c>
      <c r="DC1456" s="36">
        <f ca="1"/>
        <v>69.637588194106669</v>
      </c>
      <c r="DD1456" s="36">
        <v>67.264799011651419</v>
      </c>
      <c r="DE1456" s="36">
        <f ca="1"/>
        <v>73.57307033754428</v>
      </c>
      <c r="DF1456" s="36">
        <v>70.246091927700633</v>
      </c>
    </row>
    <row r="1457" spans="1:110" x14ac:dyDescent="0.25">
      <c r="A1457" s="45">
        <v>71</v>
      </c>
      <c r="B1457" s="47" t="b">
        <v>1</v>
      </c>
      <c r="U1457" s="36"/>
      <c r="V1457" s="36"/>
      <c r="W1457" s="9"/>
      <c r="X1457" s="8"/>
      <c r="Y1457" s="8"/>
      <c r="Z1457" s="8"/>
      <c r="AA1457" s="8"/>
      <c r="AB1457" s="8"/>
      <c r="AC1457" s="8"/>
      <c r="AD1457" s="8"/>
      <c r="AE1457" s="8"/>
      <c r="AG1457" s="36"/>
      <c r="AH1457" s="36"/>
      <c r="AI1457" s="9"/>
      <c r="AJ1457" s="8"/>
      <c r="AK1457" s="8"/>
      <c r="AL1457" s="8"/>
      <c r="AM1457" s="8"/>
      <c r="AN1457" s="8"/>
      <c r="AO1457" s="8"/>
      <c r="AP1457" s="8"/>
      <c r="AQ1457" s="8"/>
      <c r="AS1457" s="36"/>
      <c r="AT1457" s="36"/>
      <c r="AU1457" s="9"/>
      <c r="AV1457" s="8"/>
      <c r="AW1457" s="8"/>
      <c r="AX1457" s="8"/>
      <c r="AY1457" s="8"/>
      <c r="AZ1457" s="8"/>
      <c r="BA1457" s="8"/>
      <c r="BB1457" s="8"/>
      <c r="BC1457" s="8"/>
      <c r="CW1457" s="8">
        <v>0.49607240437158467</v>
      </c>
      <c r="CX1457" s="36">
        <v>72</v>
      </c>
      <c r="CY1457" s="36">
        <v>69.131167491931009</v>
      </c>
      <c r="CZ1457" s="36">
        <v>68.415329644334577</v>
      </c>
      <c r="DA1457" s="36">
        <v>47.441415759674975</v>
      </c>
      <c r="DB1457" s="36">
        <f ca="1"/>
        <v>76.85201871530785</v>
      </c>
      <c r="DC1457" s="36">
        <f ca="1"/>
        <v>69.645099279344649</v>
      </c>
      <c r="DD1457" s="36">
        <v>67.275481808252536</v>
      </c>
      <c r="DE1457" s="36">
        <f ca="1"/>
        <v>73.579239860553557</v>
      </c>
      <c r="DF1457" s="36">
        <v>70.255288384339039</v>
      </c>
    </row>
    <row r="1458" spans="1:110" x14ac:dyDescent="0.25">
      <c r="A1458" s="45">
        <v>78</v>
      </c>
      <c r="B1458" s="47" t="b">
        <v>1</v>
      </c>
      <c r="U1458" s="36"/>
      <c r="V1458" s="36"/>
      <c r="W1458" s="9"/>
      <c r="X1458" s="8"/>
      <c r="Y1458" s="8"/>
      <c r="Z1458" s="8"/>
      <c r="AA1458" s="8"/>
      <c r="AB1458" s="8"/>
      <c r="AC1458" s="8"/>
      <c r="AD1458" s="8"/>
      <c r="AE1458" s="8"/>
      <c r="AG1458" s="36"/>
      <c r="AH1458" s="36"/>
      <c r="AI1458" s="9"/>
      <c r="AJ1458" s="8"/>
      <c r="AK1458" s="8"/>
      <c r="AL1458" s="8"/>
      <c r="AM1458" s="8"/>
      <c r="AN1458" s="8"/>
      <c r="AO1458" s="8"/>
      <c r="AP1458" s="8"/>
      <c r="AQ1458" s="8"/>
      <c r="AS1458" s="36"/>
      <c r="AT1458" s="36"/>
      <c r="AU1458" s="9"/>
      <c r="AV1458" s="8"/>
      <c r="AW1458" s="8"/>
      <c r="AX1458" s="8"/>
      <c r="AY1458" s="8"/>
      <c r="AZ1458" s="8"/>
      <c r="BA1458" s="8"/>
      <c r="BB1458" s="8"/>
      <c r="BC1458" s="8"/>
      <c r="CW1458" s="8">
        <v>0.4964139344262295</v>
      </c>
      <c r="CX1458" s="36">
        <v>72</v>
      </c>
      <c r="CY1458" s="36">
        <v>69.139321130874393</v>
      </c>
      <c r="CZ1458" s="36">
        <v>68.423943868548818</v>
      </c>
      <c r="DA1458" s="36">
        <v>47.488347918553288</v>
      </c>
      <c r="DB1458" s="36">
        <f ca="1"/>
        <v>76.860587739125961</v>
      </c>
      <c r="DC1458" s="36">
        <f ca="1"/>
        <v>69.652610841652844</v>
      </c>
      <c r="DD1458" s="36">
        <v>67.286160928103484</v>
      </c>
      <c r="DE1458" s="36">
        <f ca="1"/>
        <v>73.585408358557558</v>
      </c>
      <c r="DF1458" s="36">
        <v>70.264483388697968</v>
      </c>
    </row>
    <row r="1459" spans="1:110" x14ac:dyDescent="0.25">
      <c r="A1459" s="45">
        <v>73</v>
      </c>
      <c r="B1459" s="47" t="b">
        <v>1</v>
      </c>
      <c r="U1459" s="36"/>
      <c r="V1459" s="36"/>
      <c r="W1459" s="9"/>
      <c r="X1459" s="8"/>
      <c r="Y1459" s="8"/>
      <c r="Z1459" s="8"/>
      <c r="AA1459" s="8"/>
      <c r="AB1459" s="8"/>
      <c r="AC1459" s="8"/>
      <c r="AD1459" s="8"/>
      <c r="AE1459" s="8"/>
      <c r="AG1459" s="36"/>
      <c r="AH1459" s="36"/>
      <c r="AI1459" s="9"/>
      <c r="AJ1459" s="8"/>
      <c r="AK1459" s="8"/>
      <c r="AL1459" s="8"/>
      <c r="AM1459" s="8"/>
      <c r="AN1459" s="8"/>
      <c r="AO1459" s="8"/>
      <c r="AP1459" s="8"/>
      <c r="AQ1459" s="8"/>
      <c r="AS1459" s="36"/>
      <c r="AT1459" s="36"/>
      <c r="AU1459" s="9"/>
      <c r="AV1459" s="8"/>
      <c r="AW1459" s="8"/>
      <c r="AX1459" s="8"/>
      <c r="AY1459" s="8"/>
      <c r="AZ1459" s="8"/>
      <c r="BA1459" s="8"/>
      <c r="BB1459" s="8"/>
      <c r="BC1459" s="8"/>
      <c r="CW1459" s="8">
        <v>0.49675546448087432</v>
      </c>
      <c r="CX1459" s="36">
        <v>72</v>
      </c>
      <c r="CY1459" s="36">
        <v>69.147474707069719</v>
      </c>
      <c r="CZ1459" s="36">
        <v>68.432559111081218</v>
      </c>
      <c r="DA1459" s="36">
        <v>47.535311917433283</v>
      </c>
      <c r="DB1459" s="36">
        <f ca="1"/>
        <v>76.869155058304443</v>
      </c>
      <c r="DC1459" s="36">
        <f ca="1"/>
        <v>69.660122886539398</v>
      </c>
      <c r="DD1459" s="36">
        <v>67.296836374998037</v>
      </c>
      <c r="DE1459" s="36">
        <f ca="1"/>
        <v>73.591575835547289</v>
      </c>
      <c r="DF1459" s="36">
        <v>70.273676945782199</v>
      </c>
    </row>
    <row r="1460" spans="1:110" x14ac:dyDescent="0.25">
      <c r="A1460" s="45">
        <v>69.900000000000006</v>
      </c>
      <c r="B1460" s="47" t="b">
        <v>1</v>
      </c>
      <c r="U1460" s="36"/>
      <c r="V1460" s="36"/>
      <c r="W1460" s="9"/>
      <c r="X1460" s="8"/>
      <c r="Y1460" s="8"/>
      <c r="Z1460" s="8"/>
      <c r="AA1460" s="8"/>
      <c r="AB1460" s="8"/>
      <c r="AC1460" s="8"/>
      <c r="AD1460" s="8"/>
      <c r="AE1460" s="8"/>
      <c r="AG1460" s="36"/>
      <c r="AH1460" s="36"/>
      <c r="AI1460" s="9"/>
      <c r="AJ1460" s="8"/>
      <c r="AK1460" s="8"/>
      <c r="AL1460" s="8"/>
      <c r="AM1460" s="8"/>
      <c r="AN1460" s="8"/>
      <c r="AO1460" s="8"/>
      <c r="AP1460" s="8"/>
      <c r="AQ1460" s="8"/>
      <c r="AS1460" s="36"/>
      <c r="AT1460" s="36"/>
      <c r="AU1460" s="9"/>
      <c r="AV1460" s="8"/>
      <c r="AW1460" s="8"/>
      <c r="AX1460" s="8"/>
      <c r="AY1460" s="8"/>
      <c r="AZ1460" s="8"/>
      <c r="BA1460" s="8"/>
      <c r="BB1460" s="8"/>
      <c r="BC1460" s="8"/>
      <c r="CW1460" s="8">
        <v>0.49709699453551914</v>
      </c>
      <c r="CX1460" s="36">
        <v>72</v>
      </c>
      <c r="CY1460" s="36">
        <v>69.155628226493945</v>
      </c>
      <c r="CZ1460" s="36">
        <v>68.441175378359873</v>
      </c>
      <c r="DA1460" s="36">
        <v>47.582307799546484</v>
      </c>
      <c r="DB1460" s="36">
        <f ca="1"/>
        <v>76.87772067945393</v>
      </c>
      <c r="DC1460" s="36">
        <f ca="1"/>
        <v>69.667635419513715</v>
      </c>
      <c r="DD1460" s="36">
        <v>67.307508152723358</v>
      </c>
      <c r="DE1460" s="36">
        <f ca="1"/>
        <v>73.597742295510912</v>
      </c>
      <c r="DF1460" s="36">
        <v>70.282869060592901</v>
      </c>
    </row>
    <row r="1461" spans="1:110" x14ac:dyDescent="0.25">
      <c r="A1461" s="45">
        <v>71</v>
      </c>
      <c r="B1461" s="47" t="b">
        <v>1</v>
      </c>
      <c r="U1461" s="36"/>
      <c r="V1461" s="36"/>
      <c r="W1461" s="9"/>
      <c r="X1461" s="8"/>
      <c r="Y1461" s="8"/>
      <c r="Z1461" s="8"/>
      <c r="AA1461" s="8"/>
      <c r="AB1461" s="8"/>
      <c r="AC1461" s="8"/>
      <c r="AD1461" s="8"/>
      <c r="AE1461" s="8"/>
      <c r="AG1461" s="36"/>
      <c r="AH1461" s="36"/>
      <c r="AI1461" s="9"/>
      <c r="AJ1461" s="8"/>
      <c r="AK1461" s="8"/>
      <c r="AL1461" s="8"/>
      <c r="AM1461" s="8"/>
      <c r="AN1461" s="8"/>
      <c r="AO1461" s="8"/>
      <c r="AP1461" s="8"/>
      <c r="AQ1461" s="8"/>
      <c r="AS1461" s="36"/>
      <c r="AT1461" s="36"/>
      <c r="AU1461" s="9"/>
      <c r="AV1461" s="8"/>
      <c r="AW1461" s="8"/>
      <c r="AX1461" s="8"/>
      <c r="AY1461" s="8"/>
      <c r="AZ1461" s="8"/>
      <c r="BA1461" s="8"/>
      <c r="BB1461" s="8"/>
      <c r="BC1461" s="8"/>
      <c r="CW1461" s="8">
        <v>0.49743852459016391</v>
      </c>
      <c r="CX1461" s="36">
        <v>72</v>
      </c>
      <c r="CY1461" s="36">
        <v>69.163781695123774</v>
      </c>
      <c r="CZ1461" s="36">
        <v>68.449792676815804</v>
      </c>
      <c r="DA1461" s="36">
        <v>47.629335608212472</v>
      </c>
      <c r="DB1461" s="36">
        <f ca="1"/>
        <v>76.886284609180123</v>
      </c>
      <c r="DC1461" s="36">
        <f ca="1"/>
        <v>69.675148446086567</v>
      </c>
      <c r="DD1461" s="36">
        <v>67.318176265060146</v>
      </c>
      <c r="DE1461" s="36">
        <f ca="1"/>
        <v>73.603907742433805</v>
      </c>
      <c r="DF1461" s="36">
        <v>70.292059738127634</v>
      </c>
    </row>
    <row r="1462" spans="1:110" x14ac:dyDescent="0.25">
      <c r="A1462" s="45">
        <v>74.900000000000006</v>
      </c>
      <c r="B1462" s="47" t="b">
        <v>1</v>
      </c>
      <c r="U1462" s="36"/>
      <c r="V1462" s="36"/>
      <c r="W1462" s="9"/>
      <c r="X1462" s="8"/>
      <c r="Y1462" s="8"/>
      <c r="Z1462" s="8"/>
      <c r="AA1462" s="8"/>
      <c r="AB1462" s="8"/>
      <c r="AC1462" s="8"/>
      <c r="AD1462" s="8"/>
      <c r="AE1462" s="8"/>
      <c r="AG1462" s="36"/>
      <c r="AH1462" s="36"/>
      <c r="AI1462" s="9"/>
      <c r="AJ1462" s="8"/>
      <c r="AK1462" s="8"/>
      <c r="AL1462" s="8"/>
      <c r="AM1462" s="8"/>
      <c r="AN1462" s="8"/>
      <c r="AO1462" s="8"/>
      <c r="AP1462" s="8"/>
      <c r="AQ1462" s="8"/>
      <c r="AS1462" s="36"/>
      <c r="AT1462" s="36"/>
      <c r="AU1462" s="9"/>
      <c r="AV1462" s="8"/>
      <c r="AW1462" s="8"/>
      <c r="AX1462" s="8"/>
      <c r="AY1462" s="8"/>
      <c r="AZ1462" s="8"/>
      <c r="BA1462" s="8"/>
      <c r="BB1462" s="8"/>
      <c r="BC1462" s="8"/>
      <c r="CW1462" s="8">
        <v>0.49778005464480873</v>
      </c>
      <c r="CX1462" s="36">
        <v>72</v>
      </c>
      <c r="CY1462" s="36">
        <v>69.171935118935636</v>
      </c>
      <c r="CZ1462" s="36">
        <v>68.458411012882891</v>
      </c>
      <c r="DA1462" s="36">
        <v>47.676395386839239</v>
      </c>
      <c r="DB1462" s="36">
        <f ca="1"/>
        <v>76.894846854083838</v>
      </c>
      <c r="DC1462" s="36">
        <f ca="1"/>
        <v>69.682661971770031</v>
      </c>
      <c r="DD1462" s="36">
        <v>67.328840715782647</v>
      </c>
      <c r="DE1462" s="36">
        <f ca="1"/>
        <v>73.610072180298545</v>
      </c>
      <c r="DF1462" s="36">
        <v>70.30124898338039</v>
      </c>
    </row>
    <row r="1463" spans="1:110" x14ac:dyDescent="0.25">
      <c r="A1463" s="45">
        <v>74.8</v>
      </c>
      <c r="B1463" s="47" t="b">
        <v>1</v>
      </c>
      <c r="U1463" s="36"/>
      <c r="V1463" s="36"/>
      <c r="W1463" s="9"/>
      <c r="X1463" s="8"/>
      <c r="Y1463" s="8"/>
      <c r="Z1463" s="8"/>
      <c r="AA1463" s="8"/>
      <c r="AB1463" s="8"/>
      <c r="AC1463" s="8"/>
      <c r="AD1463" s="8"/>
      <c r="AE1463" s="8"/>
      <c r="AG1463" s="36"/>
      <c r="AH1463" s="36"/>
      <c r="AI1463" s="9"/>
      <c r="AJ1463" s="8"/>
      <c r="AK1463" s="8"/>
      <c r="AL1463" s="8"/>
      <c r="AM1463" s="8"/>
      <c r="AN1463" s="8"/>
      <c r="AO1463" s="8"/>
      <c r="AP1463" s="8"/>
      <c r="AQ1463" s="8"/>
      <c r="AS1463" s="36"/>
      <c r="AT1463" s="36"/>
      <c r="AU1463" s="9"/>
      <c r="AV1463" s="8"/>
      <c r="AW1463" s="8"/>
      <c r="AX1463" s="8"/>
      <c r="AY1463" s="8"/>
      <c r="AZ1463" s="8"/>
      <c r="BA1463" s="8"/>
      <c r="BB1463" s="8"/>
      <c r="BC1463" s="8"/>
      <c r="CW1463" s="8">
        <v>0.49812158469945356</v>
      </c>
      <c r="CX1463" s="36">
        <v>72</v>
      </c>
      <c r="CY1463" s="36">
        <v>69.180088503905694</v>
      </c>
      <c r="CZ1463" s="36">
        <v>68.467030392998069</v>
      </c>
      <c r="DA1463" s="36">
        <v>47.723487178923314</v>
      </c>
      <c r="DB1463" s="36">
        <f ca="1"/>
        <v>76.903407420761042</v>
      </c>
      <c r="DC1463" s="36">
        <f ca="1"/>
        <v>69.690176002077536</v>
      </c>
      <c r="DD1463" s="36">
        <v>67.339501508658572</v>
      </c>
      <c r="DE1463" s="36">
        <f ca="1"/>
        <v>73.616235613084939</v>
      </c>
      <c r="DF1463" s="36">
        <v>70.310436801341638</v>
      </c>
    </row>
    <row r="1464" spans="1:110" x14ac:dyDescent="0.25">
      <c r="A1464" s="45">
        <v>74.900000000000006</v>
      </c>
      <c r="B1464" s="47" t="b">
        <v>1</v>
      </c>
      <c r="U1464" s="36"/>
      <c r="V1464" s="36"/>
      <c r="W1464" s="9"/>
      <c r="X1464" s="8"/>
      <c r="Y1464" s="8"/>
      <c r="Z1464" s="8"/>
      <c r="AA1464" s="8"/>
      <c r="AB1464" s="8"/>
      <c r="AC1464" s="8"/>
      <c r="AD1464" s="8"/>
      <c r="AE1464" s="8"/>
      <c r="AG1464" s="36"/>
      <c r="AH1464" s="36"/>
      <c r="AI1464" s="9"/>
      <c r="AJ1464" s="8"/>
      <c r="AK1464" s="8"/>
      <c r="AL1464" s="8"/>
      <c r="AM1464" s="8"/>
      <c r="AN1464" s="8"/>
      <c r="AO1464" s="8"/>
      <c r="AP1464" s="8"/>
      <c r="AQ1464" s="8"/>
      <c r="AS1464" s="36"/>
      <c r="AT1464" s="36"/>
      <c r="AU1464" s="9"/>
      <c r="AV1464" s="8"/>
      <c r="AW1464" s="8"/>
      <c r="AX1464" s="8"/>
      <c r="AY1464" s="8"/>
      <c r="AZ1464" s="8"/>
      <c r="BA1464" s="8"/>
      <c r="BB1464" s="8"/>
      <c r="BC1464" s="8"/>
      <c r="CW1464" s="8">
        <v>0.49846311475409838</v>
      </c>
      <c r="CX1464" s="36">
        <v>72</v>
      </c>
      <c r="CY1464" s="36">
        <v>69.188241856009981</v>
      </c>
      <c r="CZ1464" s="36">
        <v>68.475650823601129</v>
      </c>
      <c r="DA1464" s="36">
        <v>47.770611028050077</v>
      </c>
      <c r="DB1464" s="36">
        <f ca="1"/>
        <v>76.911966315802886</v>
      </c>
      <c r="DC1464" s="36">
        <f ca="1"/>
        <v>69.697690542523972</v>
      </c>
      <c r="DD1464" s="36">
        <v>67.35015864744922</v>
      </c>
      <c r="DE1464" s="36">
        <f ca="1"/>
        <v>73.622398044770065</v>
      </c>
      <c r="DF1464" s="36">
        <v>70.319623196998265</v>
      </c>
    </row>
    <row r="1465" spans="1:110" x14ac:dyDescent="0.25">
      <c r="A1465" s="45">
        <v>75</v>
      </c>
      <c r="B1465" s="47" t="b">
        <v>1</v>
      </c>
      <c r="U1465" s="36"/>
      <c r="V1465" s="36"/>
      <c r="W1465" s="9"/>
      <c r="X1465" s="8"/>
      <c r="Y1465" s="8"/>
      <c r="Z1465" s="8"/>
      <c r="AA1465" s="8"/>
      <c r="AB1465" s="8"/>
      <c r="AC1465" s="8"/>
      <c r="AD1465" s="8"/>
      <c r="AE1465" s="8"/>
      <c r="AG1465" s="36"/>
      <c r="AH1465" s="36"/>
      <c r="AI1465" s="9"/>
      <c r="AJ1465" s="8"/>
      <c r="AK1465" s="8"/>
      <c r="AL1465" s="8"/>
      <c r="AM1465" s="8"/>
      <c r="AN1465" s="8"/>
      <c r="AO1465" s="8"/>
      <c r="AP1465" s="8"/>
      <c r="AQ1465" s="8"/>
      <c r="AS1465" s="36"/>
      <c r="AT1465" s="36"/>
      <c r="AU1465" s="9"/>
      <c r="AV1465" s="8"/>
      <c r="AW1465" s="8"/>
      <c r="AX1465" s="8"/>
      <c r="AY1465" s="8"/>
      <c r="AZ1465" s="8"/>
      <c r="BA1465" s="8"/>
      <c r="BB1465" s="8"/>
      <c r="BC1465" s="8"/>
      <c r="CW1465" s="8">
        <v>0.49880464480874315</v>
      </c>
      <c r="CX1465" s="36">
        <v>72</v>
      </c>
      <c r="CY1465" s="36">
        <v>69.19639518122429</v>
      </c>
      <c r="CZ1465" s="36">
        <v>68.484272311134987</v>
      </c>
      <c r="DA1465" s="36">
        <v>47.817766977893989</v>
      </c>
      <c r="DB1465" s="36">
        <f ca="1"/>
        <v>76.920523545795746</v>
      </c>
      <c r="DC1465" s="36">
        <f ca="1"/>
        <v>69.705205598625597</v>
      </c>
      <c r="DD1465" s="36">
        <v>67.360812135909427</v>
      </c>
      <c r="DE1465" s="36">
        <f ca="1"/>
        <v>73.628559479328217</v>
      </c>
      <c r="DF1465" s="36">
        <v>70.328808175333705</v>
      </c>
    </row>
    <row r="1466" spans="1:110" x14ac:dyDescent="0.25">
      <c r="A1466" s="45">
        <v>75</v>
      </c>
      <c r="B1466" s="47" t="b">
        <v>1</v>
      </c>
      <c r="U1466" s="36"/>
      <c r="V1466" s="36"/>
      <c r="W1466" s="9"/>
      <c r="X1466" s="8"/>
      <c r="Y1466" s="8"/>
      <c r="Z1466" s="8"/>
      <c r="AA1466" s="8"/>
      <c r="AB1466" s="8"/>
      <c r="AC1466" s="8"/>
      <c r="AD1466" s="8"/>
      <c r="AE1466" s="8"/>
      <c r="AG1466" s="36"/>
      <c r="AH1466" s="36"/>
      <c r="AI1466" s="9"/>
      <c r="AJ1466" s="8"/>
      <c r="AK1466" s="8"/>
      <c r="AL1466" s="8"/>
      <c r="AM1466" s="8"/>
      <c r="AN1466" s="8"/>
      <c r="AO1466" s="8"/>
      <c r="AP1466" s="8"/>
      <c r="AQ1466" s="8"/>
      <c r="AS1466" s="36"/>
      <c r="AT1466" s="36"/>
      <c r="AU1466" s="9"/>
      <c r="AV1466" s="8"/>
      <c r="AW1466" s="8"/>
      <c r="AX1466" s="8"/>
      <c r="AY1466" s="8"/>
      <c r="AZ1466" s="8"/>
      <c r="BA1466" s="8"/>
      <c r="BB1466" s="8"/>
      <c r="BC1466" s="8"/>
      <c r="CW1466" s="8">
        <v>0.49914617486338797</v>
      </c>
      <c r="CX1466" s="36">
        <v>72</v>
      </c>
      <c r="CY1466" s="36">
        <v>69.204548485524342</v>
      </c>
      <c r="CZ1466" s="36">
        <v>68.492894862045489</v>
      </c>
      <c r="DA1466" s="36">
        <v>47.864955072218827</v>
      </c>
      <c r="DB1466" s="36">
        <f ca="1"/>
        <v>76.929079117321223</v>
      </c>
      <c r="DC1466" s="36">
        <f ca="1"/>
        <v>69.712721175900157</v>
      </c>
      <c r="DD1466" s="36">
        <v>67.371461977787604</v>
      </c>
      <c r="DE1466" s="36">
        <f ca="1"/>
        <v>73.634719920731058</v>
      </c>
      <c r="DF1466" s="36">
        <v>70.337991741327912</v>
      </c>
    </row>
    <row r="1467" spans="1:110" x14ac:dyDescent="0.25">
      <c r="A1467" s="45">
        <v>74.900000000000006</v>
      </c>
      <c r="B1467" s="47" t="b">
        <v>1</v>
      </c>
      <c r="U1467" s="36"/>
      <c r="V1467" s="36"/>
      <c r="W1467" s="9"/>
      <c r="X1467" s="8"/>
      <c r="Y1467" s="8"/>
      <c r="Z1467" s="8"/>
      <c r="AA1467" s="8"/>
      <c r="AB1467" s="8"/>
      <c r="AC1467" s="8"/>
      <c r="AD1467" s="8"/>
      <c r="AE1467" s="8"/>
      <c r="AG1467" s="36"/>
      <c r="AH1467" s="36"/>
      <c r="AI1467" s="9"/>
      <c r="AJ1467" s="8"/>
      <c r="AK1467" s="8"/>
      <c r="AL1467" s="8"/>
      <c r="AM1467" s="8"/>
      <c r="AN1467" s="8"/>
      <c r="AO1467" s="8"/>
      <c r="AP1467" s="8"/>
      <c r="AQ1467" s="8"/>
      <c r="AS1467" s="36"/>
      <c r="AT1467" s="36"/>
      <c r="AU1467" s="9"/>
      <c r="AV1467" s="8"/>
      <c r="AW1467" s="8"/>
      <c r="AX1467" s="8"/>
      <c r="AY1467" s="8"/>
      <c r="AZ1467" s="8"/>
      <c r="BA1467" s="8"/>
      <c r="BB1467" s="8"/>
      <c r="BC1467" s="8"/>
      <c r="CW1467" s="8">
        <v>0.49948770491803279</v>
      </c>
      <c r="CX1467" s="36">
        <v>72.099999999999994</v>
      </c>
      <c r="CY1467" s="36">
        <v>69.212701774885716</v>
      </c>
      <c r="CZ1467" s="36">
        <v>68.501518482781719</v>
      </c>
      <c r="DA1467" s="36">
        <v>47.912175354877895</v>
      </c>
      <c r="DB1467" s="36">
        <f ca="1"/>
        <v>76.937633036956242</v>
      </c>
      <c r="DC1467" s="36">
        <f ca="1"/>
        <v>69.720237279866893</v>
      </c>
      <c r="DD1467" s="36">
        <v>67.382108176825753</v>
      </c>
      <c r="DE1467" s="36">
        <f ca="1"/>
        <v>73.640879372947509</v>
      </c>
      <c r="DF1467" s="36">
        <v>70.347173899957369</v>
      </c>
    </row>
    <row r="1468" spans="1:110" x14ac:dyDescent="0.25">
      <c r="A1468" s="45">
        <v>74.7</v>
      </c>
      <c r="B1468" s="47" t="b">
        <v>1</v>
      </c>
      <c r="U1468" s="36"/>
      <c r="V1468" s="36"/>
      <c r="W1468" s="9"/>
      <c r="X1468" s="8"/>
      <c r="Y1468" s="8"/>
      <c r="Z1468" s="8"/>
      <c r="AA1468" s="8"/>
      <c r="AB1468" s="8"/>
      <c r="AC1468" s="8"/>
      <c r="AD1468" s="8"/>
      <c r="AE1468" s="8"/>
      <c r="AG1468" s="36"/>
      <c r="AH1468" s="36"/>
      <c r="AI1468" s="9"/>
      <c r="AJ1468" s="8"/>
      <c r="AK1468" s="8"/>
      <c r="AL1468" s="8"/>
      <c r="AM1468" s="8"/>
      <c r="AN1468" s="8"/>
      <c r="AO1468" s="8"/>
      <c r="AP1468" s="8"/>
      <c r="AQ1468" s="8"/>
      <c r="AS1468" s="36"/>
      <c r="AT1468" s="36"/>
      <c r="AU1468" s="9"/>
      <c r="AV1468" s="8"/>
      <c r="AW1468" s="8"/>
      <c r="AX1468" s="8"/>
      <c r="AY1468" s="8"/>
      <c r="AZ1468" s="8"/>
      <c r="BA1468" s="8"/>
      <c r="BB1468" s="8"/>
      <c r="BC1468" s="8"/>
      <c r="CW1468" s="8">
        <v>0.49982923497267762</v>
      </c>
      <c r="CX1468" s="36">
        <v>72.099999999999994</v>
      </c>
      <c r="CY1468" s="36">
        <v>69.220855055283891</v>
      </c>
      <c r="CZ1468" s="36">
        <v>68.510143179795776</v>
      </c>
      <c r="DA1468" s="36">
        <v>47.959427869814306</v>
      </c>
      <c r="DB1468" s="36">
        <f ca="1"/>
        <v>76.946185311273027</v>
      </c>
      <c r="DC1468" s="36">
        <f ca="1"/>
        <v>69.72775391604651</v>
      </c>
      <c r="DD1468" s="36">
        <v>67.392750736759481</v>
      </c>
      <c r="DE1468" s="36">
        <f ca="1"/>
        <v>73.647037839943792</v>
      </c>
      <c r="DF1468" s="36">
        <v>70.356354656195123</v>
      </c>
    </row>
    <row r="1469" spans="1:110" x14ac:dyDescent="0.25">
      <c r="A1469" s="45">
        <v>74.5</v>
      </c>
      <c r="B1469" s="47" t="b">
        <v>1</v>
      </c>
      <c r="U1469" s="36"/>
      <c r="V1469" s="36"/>
      <c r="W1469" s="9"/>
      <c r="X1469" s="8"/>
      <c r="Y1469" s="8"/>
      <c r="Z1469" s="8"/>
      <c r="AA1469" s="8"/>
      <c r="AB1469" s="8"/>
      <c r="AC1469" s="8"/>
      <c r="AD1469" s="8"/>
      <c r="AE1469" s="8"/>
      <c r="AG1469" s="36"/>
      <c r="AH1469" s="36"/>
      <c r="AI1469" s="9"/>
      <c r="AJ1469" s="8"/>
      <c r="AK1469" s="8"/>
      <c r="AL1469" s="8"/>
      <c r="AM1469" s="8"/>
      <c r="AN1469" s="8"/>
      <c r="AO1469" s="8"/>
      <c r="AP1469" s="8"/>
      <c r="AQ1469" s="8"/>
      <c r="AS1469" s="36"/>
      <c r="AT1469" s="36"/>
      <c r="AU1469" s="9"/>
      <c r="AV1469" s="8"/>
      <c r="AW1469" s="8"/>
      <c r="AX1469" s="8"/>
      <c r="AY1469" s="8"/>
      <c r="AZ1469" s="8"/>
      <c r="BA1469" s="8"/>
      <c r="BB1469" s="8"/>
      <c r="BC1469" s="8"/>
      <c r="CW1469" s="8">
        <v>0.50017076502732238</v>
      </c>
      <c r="CX1469" s="36">
        <v>72.099999999999994</v>
      </c>
      <c r="CY1469" s="36">
        <v>69.229008332694349</v>
      </c>
      <c r="CZ1469" s="36">
        <v>68.518768959542967</v>
      </c>
      <c r="DA1469" s="36">
        <v>48.006712661061236</v>
      </c>
      <c r="DB1469" s="36">
        <f ca="1"/>
        <v>76.954735946839136</v>
      </c>
      <c r="DC1469" s="36">
        <f ca="1"/>
        <v>69.735271089961302</v>
      </c>
      <c r="DD1469" s="36">
        <v>67.40338966131803</v>
      </c>
      <c r="DE1469" s="36">
        <f ca="1"/>
        <v>73.653195325683541</v>
      </c>
      <c r="DF1469" s="36">
        <v>70.365534015010837</v>
      </c>
    </row>
    <row r="1470" spans="1:110" x14ac:dyDescent="0.25">
      <c r="A1470" s="45">
        <v>74.400000000000006</v>
      </c>
      <c r="B1470" s="47" t="b">
        <v>1</v>
      </c>
      <c r="U1470" s="36"/>
      <c r="V1470" s="36"/>
      <c r="W1470" s="9"/>
      <c r="X1470" s="8"/>
      <c r="Y1470" s="8"/>
      <c r="Z1470" s="8"/>
      <c r="AA1470" s="8"/>
      <c r="AB1470" s="8"/>
      <c r="AC1470" s="8"/>
      <c r="AD1470" s="8"/>
      <c r="AE1470" s="8"/>
      <c r="AG1470" s="36"/>
      <c r="AH1470" s="36"/>
      <c r="AI1470" s="9"/>
      <c r="AJ1470" s="8"/>
      <c r="AK1470" s="8"/>
      <c r="AL1470" s="8"/>
      <c r="AM1470" s="8"/>
      <c r="AN1470" s="8"/>
      <c r="AO1470" s="8"/>
      <c r="AP1470" s="8"/>
      <c r="AQ1470" s="8"/>
      <c r="AS1470" s="36"/>
      <c r="AT1470" s="36"/>
      <c r="AU1470" s="9"/>
      <c r="AV1470" s="8"/>
      <c r="AW1470" s="8"/>
      <c r="AX1470" s="8"/>
      <c r="AY1470" s="8"/>
      <c r="AZ1470" s="8"/>
      <c r="BA1470" s="8"/>
      <c r="BB1470" s="8"/>
      <c r="BC1470" s="8"/>
      <c r="CW1470" s="8">
        <v>0.50051229508196726</v>
      </c>
      <c r="CX1470" s="36">
        <v>72.099999999999994</v>
      </c>
      <c r="CY1470" s="36">
        <v>69.237161613092525</v>
      </c>
      <c r="CZ1470" s="36">
        <v>68.527395828481659</v>
      </c>
      <c r="DA1470" s="36">
        <v>48.054029772742176</v>
      </c>
      <c r="DB1470" s="36">
        <f ca="1"/>
        <v>76.963284950217556</v>
      </c>
      <c r="DC1470" s="36">
        <f ca="1"/>
        <v>69.742788807135113</v>
      </c>
      <c r="DD1470" s="36">
        <v>67.414024954224246</v>
      </c>
      <c r="DE1470" s="36">
        <f ca="1"/>
        <v>73.65935183412769</v>
      </c>
      <c r="DF1470" s="36">
        <v>70.374711981370723</v>
      </c>
    </row>
    <row r="1471" spans="1:110" x14ac:dyDescent="0.25">
      <c r="A1471" s="45">
        <v>74.099999999999994</v>
      </c>
      <c r="B1471" s="47" t="b">
        <v>1</v>
      </c>
      <c r="U1471" s="36"/>
      <c r="V1471" s="36"/>
      <c r="W1471" s="9"/>
      <c r="X1471" s="8"/>
      <c r="Y1471" s="8"/>
      <c r="Z1471" s="8"/>
      <c r="AA1471" s="8"/>
      <c r="AB1471" s="8"/>
      <c r="AC1471" s="8"/>
      <c r="AD1471" s="8"/>
      <c r="AE1471" s="8"/>
      <c r="AG1471" s="36"/>
      <c r="AH1471" s="36"/>
      <c r="AI1471" s="9"/>
      <c r="AJ1471" s="8"/>
      <c r="AK1471" s="8"/>
      <c r="AL1471" s="8"/>
      <c r="AM1471" s="8"/>
      <c r="AN1471" s="8"/>
      <c r="AO1471" s="8"/>
      <c r="AP1471" s="8"/>
      <c r="AQ1471" s="8"/>
      <c r="AS1471" s="36"/>
      <c r="AT1471" s="36"/>
      <c r="AU1471" s="9"/>
      <c r="AV1471" s="8"/>
      <c r="AW1471" s="8"/>
      <c r="AX1471" s="8"/>
      <c r="AY1471" s="8"/>
      <c r="AZ1471" s="8"/>
      <c r="BA1471" s="8"/>
      <c r="BB1471" s="8"/>
      <c r="BC1471" s="8"/>
      <c r="CW1471" s="8">
        <v>0.50085382513661203</v>
      </c>
      <c r="CX1471" s="36">
        <v>72.099999999999994</v>
      </c>
      <c r="CY1471" s="36">
        <v>69.245314902453899</v>
      </c>
      <c r="CZ1471" s="36">
        <v>68.536023793073554</v>
      </c>
      <c r="DA1471" s="36">
        <v>48.101379249071094</v>
      </c>
      <c r="DB1471" s="36">
        <f ca="1"/>
        <v>76.971832327966652</v>
      </c>
      <c r="DC1471" s="36">
        <f ca="1"/>
        <v>69.750307073093396</v>
      </c>
      <c r="DD1471" s="36">
        <v>67.42465661919465</v>
      </c>
      <c r="DE1471" s="36">
        <f ca="1"/>
        <v>73.665507369234646</v>
      </c>
      <c r="DF1471" s="36">
        <v>70.383888560237722</v>
      </c>
    </row>
    <row r="1472" spans="1:110" x14ac:dyDescent="0.25">
      <c r="A1472" s="45">
        <v>73.900000000000006</v>
      </c>
      <c r="B1472" s="47" t="b">
        <v>1</v>
      </c>
      <c r="U1472" s="36"/>
      <c r="V1472" s="36"/>
      <c r="W1472" s="9"/>
      <c r="X1472" s="8"/>
      <c r="Y1472" s="8"/>
      <c r="Z1472" s="8"/>
      <c r="AA1472" s="8"/>
      <c r="AB1472" s="8"/>
      <c r="AC1472" s="8"/>
      <c r="AD1472" s="8"/>
      <c r="AE1472" s="8"/>
      <c r="AG1472" s="36"/>
      <c r="AH1472" s="36"/>
      <c r="AI1472" s="9"/>
      <c r="AJ1472" s="8"/>
      <c r="AK1472" s="8"/>
      <c r="AL1472" s="8"/>
      <c r="AM1472" s="8"/>
      <c r="AN1472" s="8"/>
      <c r="AO1472" s="8"/>
      <c r="AP1472" s="8"/>
      <c r="AQ1472" s="8"/>
      <c r="AS1472" s="36"/>
      <c r="AT1472" s="36"/>
      <c r="AU1472" s="9"/>
      <c r="AV1472" s="8"/>
      <c r="AW1472" s="8"/>
      <c r="AX1472" s="8"/>
      <c r="AY1472" s="8"/>
      <c r="AZ1472" s="8"/>
      <c r="BA1472" s="8"/>
      <c r="BB1472" s="8"/>
      <c r="BC1472" s="8"/>
      <c r="CW1472" s="8">
        <v>0.5011953551912568</v>
      </c>
      <c r="CX1472" s="36">
        <v>72.099999999999994</v>
      </c>
      <c r="CY1472" s="36">
        <v>69.253468206753936</v>
      </c>
      <c r="CZ1472" s="36">
        <v>68.544652859783568</v>
      </c>
      <c r="DA1472" s="36">
        <v>48.148761134352803</v>
      </c>
      <c r="DB1472" s="36">
        <f ca="1"/>
        <v>76.980378086640272</v>
      </c>
      <c r="DC1472" s="36">
        <f ca="1"/>
        <v>69.757825893363218</v>
      </c>
      <c r="DD1472" s="36">
        <v>67.435284659939413</v>
      </c>
      <c r="DE1472" s="36">
        <f ca="1"/>
        <v>73.671661934960142</v>
      </c>
      <c r="DF1472" s="36">
        <v>70.393063756571323</v>
      </c>
    </row>
    <row r="1473" spans="1:110" x14ac:dyDescent="0.25">
      <c r="A1473" s="45">
        <v>73.7</v>
      </c>
      <c r="B1473" s="47" t="b">
        <v>1</v>
      </c>
      <c r="U1473" s="36"/>
      <c r="V1473" s="36"/>
      <c r="W1473" s="9"/>
      <c r="X1473" s="8"/>
      <c r="Y1473" s="8"/>
      <c r="Z1473" s="8"/>
      <c r="AA1473" s="8"/>
      <c r="AB1473" s="8"/>
      <c r="AC1473" s="8"/>
      <c r="AD1473" s="8"/>
      <c r="AE1473" s="8"/>
      <c r="AG1473" s="36"/>
      <c r="AH1473" s="36"/>
      <c r="AI1473" s="9"/>
      <c r="AJ1473" s="8"/>
      <c r="AK1473" s="8"/>
      <c r="AL1473" s="8"/>
      <c r="AM1473" s="8"/>
      <c r="AN1473" s="8"/>
      <c r="AO1473" s="8"/>
      <c r="AP1473" s="8"/>
      <c r="AQ1473" s="8"/>
      <c r="AS1473" s="36"/>
      <c r="AT1473" s="36"/>
      <c r="AU1473" s="9"/>
      <c r="AV1473" s="8"/>
      <c r="AW1473" s="8"/>
      <c r="AX1473" s="8"/>
      <c r="AY1473" s="8"/>
      <c r="AZ1473" s="8"/>
      <c r="BA1473" s="8"/>
      <c r="BB1473" s="8"/>
      <c r="BC1473" s="8"/>
      <c r="CW1473" s="8">
        <v>0.50153688524590168</v>
      </c>
      <c r="CX1473" s="36">
        <v>72.099999999999994</v>
      </c>
      <c r="CY1473" s="36">
        <v>69.26162153196826</v>
      </c>
      <c r="CZ1473" s="36">
        <v>68.553283035079971</v>
      </c>
      <c r="DA1473" s="36">
        <v>48.19617547298315</v>
      </c>
      <c r="DB1473" s="36">
        <f ca="1"/>
        <v>76.988922232787758</v>
      </c>
      <c r="DC1473" s="36">
        <f ca="1"/>
        <v>69.765345273473287</v>
      </c>
      <c r="DD1473" s="36">
        <v>67.445909080162423</v>
      </c>
      <c r="DE1473" s="36">
        <f ca="1"/>
        <v>73.677815535257352</v>
      </c>
      <c r="DF1473" s="36">
        <v>70.402237575327774</v>
      </c>
    </row>
    <row r="1474" spans="1:110" x14ac:dyDescent="0.25">
      <c r="A1474" s="45">
        <v>73.5</v>
      </c>
      <c r="B1474" s="47" t="b">
        <v>1</v>
      </c>
      <c r="U1474" s="36"/>
      <c r="V1474" s="36"/>
      <c r="W1474" s="9"/>
      <c r="X1474" s="8"/>
      <c r="Y1474" s="8"/>
      <c r="Z1474" s="8"/>
      <c r="AA1474" s="8"/>
      <c r="AB1474" s="8"/>
      <c r="AC1474" s="8"/>
      <c r="AD1474" s="8"/>
      <c r="AE1474" s="8"/>
      <c r="AG1474" s="36"/>
      <c r="AH1474" s="36"/>
      <c r="AI1474" s="9"/>
      <c r="AJ1474" s="8"/>
      <c r="AK1474" s="8"/>
      <c r="AL1474" s="8"/>
      <c r="AM1474" s="8"/>
      <c r="AN1474" s="8"/>
      <c r="AO1474" s="8"/>
      <c r="AP1474" s="8"/>
      <c r="AQ1474" s="8"/>
      <c r="AS1474" s="36"/>
      <c r="AT1474" s="36"/>
      <c r="AU1474" s="9"/>
      <c r="AV1474" s="8"/>
      <c r="AW1474" s="8"/>
      <c r="AX1474" s="8"/>
      <c r="AY1474" s="8"/>
      <c r="AZ1474" s="8"/>
      <c r="BA1474" s="8"/>
      <c r="BB1474" s="8"/>
      <c r="BC1474" s="8"/>
      <c r="CW1474" s="8">
        <v>0.50187841530054644</v>
      </c>
      <c r="CX1474" s="36">
        <v>72.099999999999994</v>
      </c>
      <c r="CY1474" s="36">
        <v>69.269774884072547</v>
      </c>
      <c r="CZ1474" s="36">
        <v>68.56191432543423</v>
      </c>
      <c r="DA1474" s="36">
        <v>48.243622309449215</v>
      </c>
      <c r="DB1474" s="36">
        <f ca="1"/>
        <v>76.997464772953947</v>
      </c>
      <c r="DC1474" s="36">
        <f ca="1"/>
        <v>69.772865218954038</v>
      </c>
      <c r="DD1474" s="36">
        <v>67.456529883561188</v>
      </c>
      <c r="DE1474" s="36">
        <f ca="1"/>
        <v>73.683968174076895</v>
      </c>
      <c r="DF1474" s="36">
        <v>70.411410021460028</v>
      </c>
    </row>
    <row r="1475" spans="1:110" x14ac:dyDescent="0.25">
      <c r="A1475" s="45">
        <v>73.2</v>
      </c>
      <c r="B1475" s="47" t="b">
        <v>1</v>
      </c>
      <c r="U1475" s="36"/>
      <c r="V1475" s="36"/>
      <c r="W1475" s="9"/>
      <c r="X1475" s="8"/>
      <c r="Y1475" s="8"/>
      <c r="Z1475" s="8"/>
      <c r="AA1475" s="8"/>
      <c r="AB1475" s="8"/>
      <c r="AC1475" s="8"/>
      <c r="AD1475" s="8"/>
      <c r="AE1475" s="8"/>
      <c r="AG1475" s="36"/>
      <c r="AH1475" s="36"/>
      <c r="AI1475" s="9"/>
      <c r="AJ1475" s="8"/>
      <c r="AK1475" s="8"/>
      <c r="AL1475" s="8"/>
      <c r="AM1475" s="8"/>
      <c r="AN1475" s="8"/>
      <c r="AO1475" s="8"/>
      <c r="AP1475" s="8"/>
      <c r="AQ1475" s="8"/>
      <c r="AS1475" s="36"/>
      <c r="AT1475" s="36"/>
      <c r="AU1475" s="9"/>
      <c r="AV1475" s="8"/>
      <c r="AW1475" s="8"/>
      <c r="AX1475" s="8"/>
      <c r="AY1475" s="8"/>
      <c r="AZ1475" s="8"/>
      <c r="BA1475" s="8"/>
      <c r="BB1475" s="8"/>
      <c r="BC1475" s="8"/>
      <c r="CW1475" s="8">
        <v>0.50221994535519121</v>
      </c>
      <c r="CX1475" s="36">
        <v>72.099999999999994</v>
      </c>
      <c r="CY1475" s="36">
        <v>69.277928269042604</v>
      </c>
      <c r="CZ1475" s="36">
        <v>68.570546737321251</v>
      </c>
      <c r="DA1475" s="36">
        <v>48.291101688329668</v>
      </c>
      <c r="DB1475" s="36">
        <f ca="1"/>
        <v>77.006005713679272</v>
      </c>
      <c r="DC1475" s="36">
        <f ca="1"/>
        <v>69.780385735337575</v>
      </c>
      <c r="DD1475" s="36">
        <v>67.467147073827022</v>
      </c>
      <c r="DE1475" s="36">
        <f ca="1"/>
        <v>73.690119855366888</v>
      </c>
      <c r="DF1475" s="36">
        <v>70.420581099917698</v>
      </c>
    </row>
    <row r="1476" spans="1:110" x14ac:dyDescent="0.25">
      <c r="A1476" s="45">
        <v>73</v>
      </c>
      <c r="B1476" s="47" t="b">
        <v>1</v>
      </c>
      <c r="U1476" s="36"/>
      <c r="V1476" s="36"/>
      <c r="W1476" s="9"/>
      <c r="X1476" s="8"/>
      <c r="Y1476" s="8"/>
      <c r="Z1476" s="8"/>
      <c r="AA1476" s="8"/>
      <c r="AB1476" s="8"/>
      <c r="AC1476" s="8"/>
      <c r="AD1476" s="8"/>
      <c r="AE1476" s="8"/>
      <c r="AG1476" s="36"/>
      <c r="AH1476" s="36"/>
      <c r="AI1476" s="9"/>
      <c r="AJ1476" s="8"/>
      <c r="AK1476" s="8"/>
      <c r="AL1476" s="8"/>
      <c r="AM1476" s="8"/>
      <c r="AN1476" s="8"/>
      <c r="AO1476" s="8"/>
      <c r="AP1476" s="8"/>
      <c r="AQ1476" s="8"/>
      <c r="AS1476" s="36"/>
      <c r="AT1476" s="36"/>
      <c r="AU1476" s="9"/>
      <c r="AV1476" s="8"/>
      <c r="AW1476" s="8"/>
      <c r="AX1476" s="8"/>
      <c r="AY1476" s="8"/>
      <c r="AZ1476" s="8"/>
      <c r="BA1476" s="8"/>
      <c r="BB1476" s="8"/>
      <c r="BC1476" s="8"/>
      <c r="CW1476" s="8">
        <v>0.50256147540983609</v>
      </c>
      <c r="CX1476" s="36">
        <v>72.099999999999994</v>
      </c>
      <c r="CY1476" s="36">
        <v>69.286081692854466</v>
      </c>
      <c r="CZ1476" s="36">
        <v>68.57918027721928</v>
      </c>
      <c r="DA1476" s="36">
        <v>48.338613654294981</v>
      </c>
      <c r="DB1476" s="36">
        <f ca="1"/>
        <v>77.014545061499717</v>
      </c>
      <c r="DC1476" s="36">
        <f ca="1"/>
        <v>69.787906828157759</v>
      </c>
      <c r="DD1476" s="36">
        <v>67.477760654644882</v>
      </c>
      <c r="DE1476" s="36">
        <f ca="1"/>
        <v>73.696270583072902</v>
      </c>
      <c r="DF1476" s="36">
        <v>70.429750815647196</v>
      </c>
    </row>
    <row r="1477" spans="1:110" x14ac:dyDescent="0.25">
      <c r="A1477" s="45">
        <v>72.7</v>
      </c>
      <c r="B1477" s="47" t="b">
        <v>1</v>
      </c>
      <c r="U1477" s="36"/>
      <c r="V1477" s="36"/>
      <c r="W1477" s="9"/>
      <c r="X1477" s="8"/>
      <c r="Y1477" s="8"/>
      <c r="Z1477" s="8"/>
      <c r="AA1477" s="8"/>
      <c r="AB1477" s="8"/>
      <c r="AC1477" s="8"/>
      <c r="AD1477" s="8"/>
      <c r="AE1477" s="8"/>
      <c r="AG1477" s="36"/>
      <c r="AH1477" s="36"/>
      <c r="AI1477" s="9"/>
      <c r="AJ1477" s="8"/>
      <c r="AK1477" s="8"/>
      <c r="AL1477" s="8"/>
      <c r="AM1477" s="8"/>
      <c r="AN1477" s="8"/>
      <c r="AO1477" s="8"/>
      <c r="AP1477" s="8"/>
      <c r="AQ1477" s="8"/>
      <c r="AS1477" s="36"/>
      <c r="AT1477" s="36"/>
      <c r="AU1477" s="9"/>
      <c r="AV1477" s="8"/>
      <c r="AW1477" s="8"/>
      <c r="AX1477" s="8"/>
      <c r="AY1477" s="8"/>
      <c r="AZ1477" s="8"/>
      <c r="BA1477" s="8"/>
      <c r="BB1477" s="8"/>
      <c r="BC1477" s="8"/>
      <c r="CW1477" s="8">
        <v>0.50290300546448086</v>
      </c>
      <c r="CX1477" s="36">
        <v>72.099999999999994</v>
      </c>
      <c r="CY1477" s="36">
        <v>69.294235161484295</v>
      </c>
      <c r="CZ1477" s="36">
        <v>68.587814951610014</v>
      </c>
      <c r="DA1477" s="36">
        <v>48.386158252107599</v>
      </c>
      <c r="DB1477" s="36">
        <f ca="1"/>
        <v>77.023082822946918</v>
      </c>
      <c r="DC1477" s="36">
        <f ca="1"/>
        <v>69.795428502950216</v>
      </c>
      <c r="DD1477" s="36">
        <v>67.488370629693492</v>
      </c>
      <c r="DE1477" s="36">
        <f ca="1"/>
        <v>73.702420361137982</v>
      </c>
      <c r="DF1477" s="36">
        <v>70.438919173591671</v>
      </c>
    </row>
    <row r="1478" spans="1:110" x14ac:dyDescent="0.25">
      <c r="A1478" s="45">
        <v>53.7</v>
      </c>
      <c r="B1478" s="47" t="b">
        <v>1</v>
      </c>
      <c r="U1478" s="36"/>
      <c r="V1478" s="36"/>
      <c r="W1478" s="9"/>
      <c r="X1478" s="8"/>
      <c r="Y1478" s="8"/>
      <c r="Z1478" s="8"/>
      <c r="AA1478" s="8"/>
      <c r="AB1478" s="8"/>
      <c r="AC1478" s="8"/>
      <c r="AD1478" s="8"/>
      <c r="AE1478" s="8"/>
      <c r="AG1478" s="36"/>
      <c r="AH1478" s="36"/>
      <c r="AI1478" s="9"/>
      <c r="AJ1478" s="8"/>
      <c r="AK1478" s="8"/>
      <c r="AL1478" s="8"/>
      <c r="AM1478" s="8"/>
      <c r="AN1478" s="8"/>
      <c r="AO1478" s="8"/>
      <c r="AP1478" s="8"/>
      <c r="AQ1478" s="8"/>
      <c r="AS1478" s="36"/>
      <c r="AT1478" s="36"/>
      <c r="AU1478" s="9"/>
      <c r="AV1478" s="8"/>
      <c r="AW1478" s="8"/>
      <c r="AX1478" s="8"/>
      <c r="AY1478" s="8"/>
      <c r="AZ1478" s="8"/>
      <c r="BA1478" s="8"/>
      <c r="BB1478" s="8"/>
      <c r="BC1478" s="8"/>
      <c r="CW1478" s="8">
        <v>0.50324453551912574</v>
      </c>
      <c r="CX1478" s="36">
        <v>72.099999999999994</v>
      </c>
      <c r="CY1478" s="36">
        <v>69.302388680908521</v>
      </c>
      <c r="CZ1478" s="36">
        <v>68.596450766978592</v>
      </c>
      <c r="DA1478" s="36">
        <v>48.433735526622328</v>
      </c>
      <c r="DB1478" s="36">
        <f ca="1"/>
        <v>77.031619004548133</v>
      </c>
      <c r="DC1478" s="36">
        <f ca="1"/>
        <v>69.80295076525239</v>
      </c>
      <c r="DD1478" s="36">
        <v>67.498977002645375</v>
      </c>
      <c r="DE1478" s="36">
        <f ca="1"/>
        <v>73.70856919350274</v>
      </c>
      <c r="DF1478" s="36">
        <v>70.448086178691142</v>
      </c>
    </row>
    <row r="1479" spans="1:110" x14ac:dyDescent="0.25">
      <c r="A1479" s="45">
        <v>52.1</v>
      </c>
      <c r="B1479" s="47" t="b">
        <v>1</v>
      </c>
      <c r="U1479" s="36"/>
      <c r="V1479" s="36"/>
      <c r="W1479" s="9"/>
      <c r="X1479" s="8"/>
      <c r="Y1479" s="8"/>
      <c r="Z1479" s="8"/>
      <c r="AA1479" s="8"/>
      <c r="AB1479" s="8"/>
      <c r="AC1479" s="8"/>
      <c r="AD1479" s="8"/>
      <c r="AE1479" s="8"/>
      <c r="AG1479" s="36"/>
      <c r="AH1479" s="36"/>
      <c r="AI1479" s="9"/>
      <c r="AJ1479" s="8"/>
      <c r="AK1479" s="8"/>
      <c r="AL1479" s="8"/>
      <c r="AM1479" s="8"/>
      <c r="AN1479" s="8"/>
      <c r="AO1479" s="8"/>
      <c r="AP1479" s="8"/>
      <c r="AQ1479" s="8"/>
      <c r="AS1479" s="36"/>
      <c r="AT1479" s="36"/>
      <c r="AU1479" s="9"/>
      <c r="AV1479" s="8"/>
      <c r="AW1479" s="8"/>
      <c r="AX1479" s="8"/>
      <c r="AY1479" s="8"/>
      <c r="AZ1479" s="8"/>
      <c r="BA1479" s="8"/>
      <c r="BB1479" s="8"/>
      <c r="BC1479" s="8"/>
      <c r="CW1479" s="8">
        <v>0.5035860655737705</v>
      </c>
      <c r="CX1479" s="36">
        <v>72.099999999999994</v>
      </c>
      <c r="CY1479" s="36">
        <v>69.310542257103847</v>
      </c>
      <c r="CZ1479" s="36">
        <v>68.605087729813619</v>
      </c>
      <c r="DA1479" s="36">
        <v>48.481345522786469</v>
      </c>
      <c r="DB1479" s="36">
        <f ca="1"/>
        <v>77.040153612826359</v>
      </c>
      <c r="DC1479" s="36">
        <f ca="1"/>
        <v>69.810473620603503</v>
      </c>
      <c r="DD1479" s="36">
        <v>67.509579777166778</v>
      </c>
      <c r="DE1479" s="36">
        <f ca="1"/>
        <v>73.714717084105288</v>
      </c>
      <c r="DF1479" s="36">
        <v>70.457251835882303</v>
      </c>
    </row>
    <row r="1480" spans="1:110" x14ac:dyDescent="0.25">
      <c r="A1480" s="45">
        <v>52.1</v>
      </c>
      <c r="B1480" s="47" t="b">
        <v>1</v>
      </c>
      <c r="U1480" s="36"/>
      <c r="V1480" s="36"/>
      <c r="W1480" s="9"/>
      <c r="X1480" s="8"/>
      <c r="Y1480" s="8"/>
      <c r="Z1480" s="8"/>
      <c r="AA1480" s="8"/>
      <c r="AB1480" s="8"/>
      <c r="AC1480" s="8"/>
      <c r="AD1480" s="8"/>
      <c r="AE1480" s="8"/>
      <c r="AG1480" s="36"/>
      <c r="AH1480" s="36"/>
      <c r="AI1480" s="9"/>
      <c r="AJ1480" s="8"/>
      <c r="AK1480" s="8"/>
      <c r="AL1480" s="8"/>
      <c r="AM1480" s="8"/>
      <c r="AN1480" s="8"/>
      <c r="AO1480" s="8"/>
      <c r="AP1480" s="8"/>
      <c r="AQ1480" s="8"/>
      <c r="AS1480" s="36"/>
      <c r="AT1480" s="36"/>
      <c r="AU1480" s="9"/>
      <c r="AV1480" s="8"/>
      <c r="AW1480" s="8"/>
      <c r="AX1480" s="8"/>
      <c r="AY1480" s="8"/>
      <c r="AZ1480" s="8"/>
      <c r="BA1480" s="8"/>
      <c r="BB1480" s="8"/>
      <c r="BC1480" s="8"/>
      <c r="CW1480" s="8">
        <v>0.50392759562841527</v>
      </c>
      <c r="CX1480" s="36">
        <v>72.2</v>
      </c>
      <c r="CY1480" s="36">
        <v>69.318695896047231</v>
      </c>
      <c r="CZ1480" s="36">
        <v>68.613725846607267</v>
      </c>
      <c r="DA1480" s="36">
        <v>48.52898828564016</v>
      </c>
      <c r="DB1480" s="36">
        <f ca="1"/>
        <v>77.048686654300283</v>
      </c>
      <c r="DC1480" s="36">
        <f ca="1"/>
        <v>69.817997074544678</v>
      </c>
      <c r="DD1480" s="36">
        <v>67.520178956917704</v>
      </c>
      <c r="DE1480" s="36">
        <f ca="1"/>
        <v>73.720864036881338</v>
      </c>
      <c r="DF1480" s="36">
        <v>70.466416150098823</v>
      </c>
    </row>
    <row r="1481" spans="1:110" x14ac:dyDescent="0.25">
      <c r="A1481" s="45">
        <v>52.2</v>
      </c>
      <c r="B1481" s="47" t="b">
        <v>1</v>
      </c>
      <c r="U1481" s="36"/>
      <c r="V1481" s="36"/>
      <c r="W1481" s="9"/>
      <c r="X1481" s="8"/>
      <c r="Y1481" s="8"/>
      <c r="Z1481" s="8"/>
      <c r="AA1481" s="8"/>
      <c r="AB1481" s="8"/>
      <c r="AC1481" s="8"/>
      <c r="AD1481" s="8"/>
      <c r="AE1481" s="8"/>
      <c r="AG1481" s="36"/>
      <c r="AH1481" s="36"/>
      <c r="AI1481" s="9"/>
      <c r="AJ1481" s="8"/>
      <c r="AK1481" s="8"/>
      <c r="AL1481" s="8"/>
      <c r="AM1481" s="8"/>
      <c r="AN1481" s="8"/>
      <c r="AO1481" s="8"/>
      <c r="AP1481" s="8"/>
      <c r="AQ1481" s="8"/>
      <c r="AS1481" s="36"/>
      <c r="AT1481" s="36"/>
      <c r="AU1481" s="9"/>
      <c r="AV1481" s="8"/>
      <c r="AW1481" s="8"/>
      <c r="AX1481" s="8"/>
      <c r="AY1481" s="8"/>
      <c r="AZ1481" s="8"/>
      <c r="BA1481" s="8"/>
      <c r="BB1481" s="8"/>
      <c r="BC1481" s="8"/>
      <c r="CW1481" s="8">
        <v>0.50426912568306015</v>
      </c>
      <c r="CX1481" s="36">
        <v>72.2</v>
      </c>
      <c r="CY1481" s="36">
        <v>69.326849603715999</v>
      </c>
      <c r="CZ1481" s="36">
        <v>68.622365123855175</v>
      </c>
      <c r="DA1481" s="36">
        <v>48.576663860316607</v>
      </c>
      <c r="DB1481" s="36">
        <f ca="1"/>
        <v>77.057218135484376</v>
      </c>
      <c r="DC1481" s="36">
        <f ca="1"/>
        <v>69.825521132618903</v>
      </c>
      <c r="DD1481" s="36">
        <v>67.530774545552049</v>
      </c>
      <c r="DE1481" s="36">
        <f ca="1"/>
        <v>73.727010055764126</v>
      </c>
      <c r="DF1481" s="36">
        <v>70.475579126271143</v>
      </c>
    </row>
    <row r="1482" spans="1:110" x14ac:dyDescent="0.25">
      <c r="A1482" s="45">
        <v>52.3</v>
      </c>
      <c r="B1482" s="47" t="b">
        <v>1</v>
      </c>
      <c r="U1482" s="36"/>
      <c r="V1482" s="36"/>
      <c r="W1482" s="9"/>
      <c r="X1482" s="8"/>
      <c r="Y1482" s="8"/>
      <c r="Z1482" s="8"/>
      <c r="AA1482" s="8"/>
      <c r="AB1482" s="8"/>
      <c r="AC1482" s="8"/>
      <c r="AD1482" s="8"/>
      <c r="AE1482" s="8"/>
      <c r="AG1482" s="36"/>
      <c r="AH1482" s="36"/>
      <c r="AI1482" s="9"/>
      <c r="AJ1482" s="8"/>
      <c r="AK1482" s="8"/>
      <c r="AL1482" s="8"/>
      <c r="AM1482" s="8"/>
      <c r="AN1482" s="8"/>
      <c r="AO1482" s="8"/>
      <c r="AP1482" s="8"/>
      <c r="AQ1482" s="8"/>
      <c r="AS1482" s="36"/>
      <c r="AT1482" s="36"/>
      <c r="AU1482" s="9"/>
      <c r="AV1482" s="8"/>
      <c r="AW1482" s="8"/>
      <c r="AX1482" s="8"/>
      <c r="AY1482" s="8"/>
      <c r="AZ1482" s="8"/>
      <c r="BA1482" s="8"/>
      <c r="BB1482" s="8"/>
      <c r="BC1482" s="8"/>
      <c r="CW1482" s="8">
        <v>0.50461065573770492</v>
      </c>
      <c r="CX1482" s="36">
        <v>72.2</v>
      </c>
      <c r="CY1482" s="36">
        <v>69.335003386087763</v>
      </c>
      <c r="CZ1482" s="36">
        <v>68.631005568056707</v>
      </c>
      <c r="DA1482" s="36">
        <v>48.624372292042288</v>
      </c>
      <c r="DB1482" s="36">
        <f ca="1"/>
        <v>77.065748062888872</v>
      </c>
      <c r="DC1482" s="36">
        <f ca="1"/>
        <v>69.833045800371082</v>
      </c>
      <c r="DD1482" s="36">
        <v>67.541366546717427</v>
      </c>
      <c r="DE1482" s="36">
        <f ca="1"/>
        <v>73.733155144684531</v>
      </c>
      <c r="DF1482" s="36">
        <v>70.484740769326621</v>
      </c>
    </row>
    <row r="1483" spans="1:110" x14ac:dyDescent="0.25">
      <c r="A1483" s="45">
        <v>51.1</v>
      </c>
      <c r="B1483" s="47" t="b">
        <v>1</v>
      </c>
      <c r="U1483" s="36"/>
      <c r="V1483" s="36"/>
      <c r="W1483" s="9"/>
      <c r="X1483" s="8"/>
      <c r="Y1483" s="8"/>
      <c r="Z1483" s="8"/>
      <c r="AA1483" s="8"/>
      <c r="AB1483" s="8"/>
      <c r="AC1483" s="8"/>
      <c r="AD1483" s="8"/>
      <c r="AE1483" s="8"/>
      <c r="AG1483" s="36"/>
      <c r="AH1483" s="36"/>
      <c r="AI1483" s="9"/>
      <c r="AJ1483" s="8"/>
      <c r="AK1483" s="8"/>
      <c r="AL1483" s="8"/>
      <c r="AM1483" s="8"/>
      <c r="AN1483" s="8"/>
      <c r="AO1483" s="8"/>
      <c r="AP1483" s="8"/>
      <c r="AQ1483" s="8"/>
      <c r="AS1483" s="36"/>
      <c r="AT1483" s="36"/>
      <c r="AU1483" s="9"/>
      <c r="AV1483" s="8"/>
      <c r="AW1483" s="8"/>
      <c r="AX1483" s="8"/>
      <c r="AY1483" s="8"/>
      <c r="AZ1483" s="8"/>
      <c r="BA1483" s="8"/>
      <c r="BB1483" s="8"/>
      <c r="BC1483" s="8"/>
      <c r="CW1483" s="8">
        <v>0.50495218579234968</v>
      </c>
      <c r="CX1483" s="36">
        <v>72.2</v>
      </c>
      <c r="CY1483" s="36">
        <v>69.343157249140603</v>
      </c>
      <c r="CZ1483" s="36">
        <v>68.639647185714651</v>
      </c>
      <c r="DA1483" s="36">
        <v>48.672113626137275</v>
      </c>
      <c r="DB1483" s="36">
        <f ca="1"/>
        <v>77.074276443019826</v>
      </c>
      <c r="DC1483" s="36">
        <f ca="1"/>
        <v>69.840571083348024</v>
      </c>
      <c r="DD1483" s="36">
        <v>67.551954964055341</v>
      </c>
      <c r="DE1483" s="36">
        <f ca="1"/>
        <v>73.739299307571045</v>
      </c>
      <c r="DF1483" s="36">
        <v>70.493901084189517</v>
      </c>
    </row>
    <row r="1484" spans="1:110" x14ac:dyDescent="0.25">
      <c r="A1484" s="45">
        <v>49.4</v>
      </c>
      <c r="B1484" s="47" t="b">
        <v>1</v>
      </c>
      <c r="U1484" s="36"/>
      <c r="V1484" s="36"/>
      <c r="W1484" s="9"/>
      <c r="X1484" s="8"/>
      <c r="Y1484" s="8"/>
      <c r="Z1484" s="8"/>
      <c r="AA1484" s="8"/>
      <c r="AB1484" s="8"/>
      <c r="AC1484" s="8"/>
      <c r="AD1484" s="8"/>
      <c r="AE1484" s="8"/>
      <c r="AG1484" s="36"/>
      <c r="AH1484" s="36"/>
      <c r="AI1484" s="9"/>
      <c r="AJ1484" s="8"/>
      <c r="AK1484" s="8"/>
      <c r="AL1484" s="8"/>
      <c r="AM1484" s="8"/>
      <c r="AN1484" s="8"/>
      <c r="AO1484" s="8"/>
      <c r="AP1484" s="8"/>
      <c r="AQ1484" s="8"/>
      <c r="AS1484" s="36"/>
      <c r="AT1484" s="36"/>
      <c r="AU1484" s="9"/>
      <c r="AV1484" s="8"/>
      <c r="AW1484" s="8"/>
      <c r="AX1484" s="8"/>
      <c r="AY1484" s="8"/>
      <c r="AZ1484" s="8"/>
      <c r="BA1484" s="8"/>
      <c r="BB1484" s="8"/>
      <c r="BC1484" s="8"/>
      <c r="CW1484" s="8">
        <v>0.50529371584699456</v>
      </c>
      <c r="CX1484" s="36">
        <v>72.2</v>
      </c>
      <c r="CY1484" s="36">
        <v>69.35131119885294</v>
      </c>
      <c r="CZ1484" s="36">
        <v>68.648289983335644</v>
      </c>
      <c r="DA1484" s="36">
        <v>48.719887908015501</v>
      </c>
      <c r="DB1484" s="36">
        <f ca="1"/>
        <v>77.082803282379217</v>
      </c>
      <c r="DC1484" s="36">
        <f ca="1"/>
        <v>69.848096987098558</v>
      </c>
      <c r="DD1484" s="36">
        <v>67.562539801201126</v>
      </c>
      <c r="DE1484" s="36">
        <f ca="1"/>
        <v>73.745442548349743</v>
      </c>
      <c r="DF1484" s="36">
        <v>70.503060075781008</v>
      </c>
    </row>
    <row r="1485" spans="1:110" x14ac:dyDescent="0.25">
      <c r="A1485" s="45">
        <v>47.8</v>
      </c>
      <c r="B1485" s="47" t="b">
        <v>1</v>
      </c>
      <c r="U1485" s="36"/>
      <c r="V1485" s="36"/>
      <c r="W1485" s="9"/>
      <c r="X1485" s="8"/>
      <c r="Y1485" s="8"/>
      <c r="Z1485" s="8"/>
      <c r="AA1485" s="8"/>
      <c r="AB1485" s="8"/>
      <c r="AC1485" s="8"/>
      <c r="AD1485" s="8"/>
      <c r="AE1485" s="8"/>
      <c r="AG1485" s="36"/>
      <c r="AH1485" s="36"/>
      <c r="AI1485" s="9"/>
      <c r="AJ1485" s="8"/>
      <c r="AK1485" s="8"/>
      <c r="AL1485" s="8"/>
      <c r="AM1485" s="8"/>
      <c r="AN1485" s="8"/>
      <c r="AO1485" s="8"/>
      <c r="AP1485" s="8"/>
      <c r="AQ1485" s="8"/>
      <c r="AS1485" s="36"/>
      <c r="AT1485" s="36"/>
      <c r="AU1485" s="9"/>
      <c r="AV1485" s="8"/>
      <c r="AW1485" s="8"/>
      <c r="AX1485" s="8"/>
      <c r="AY1485" s="8"/>
      <c r="AZ1485" s="8"/>
      <c r="BA1485" s="8"/>
      <c r="BB1485" s="8"/>
      <c r="BC1485" s="8"/>
      <c r="CW1485" s="8">
        <v>0.50563524590163933</v>
      </c>
      <c r="CX1485" s="36">
        <v>72.2</v>
      </c>
      <c r="CY1485" s="36">
        <v>69.359465241203665</v>
      </c>
      <c r="CZ1485" s="36">
        <v>68.656933967429907</v>
      </c>
      <c r="DA1485" s="36">
        <v>48.767695183184919</v>
      </c>
      <c r="DB1485" s="36">
        <f ca="1"/>
        <v>77.091328587464844</v>
      </c>
      <c r="DC1485" s="36">
        <f ca="1"/>
        <v>69.85562351717347</v>
      </c>
      <c r="DD1485" s="36">
        <v>67.573121061783965</v>
      </c>
      <c r="DE1485" s="36">
        <f ca="1"/>
        <v>73.751584870944399</v>
      </c>
      <c r="DF1485" s="36">
        <v>70.5122177490192</v>
      </c>
    </row>
    <row r="1486" spans="1:110" x14ac:dyDescent="0.25">
      <c r="A1486" s="45">
        <v>46.2</v>
      </c>
      <c r="B1486" s="47" t="b">
        <v>1</v>
      </c>
      <c r="U1486" s="36"/>
      <c r="V1486" s="36"/>
      <c r="W1486" s="9"/>
      <c r="X1486" s="8"/>
      <c r="Y1486" s="8"/>
      <c r="Z1486" s="8"/>
      <c r="AA1486" s="8"/>
      <c r="AB1486" s="8"/>
      <c r="AC1486" s="8"/>
      <c r="AD1486" s="8"/>
      <c r="AE1486" s="8"/>
      <c r="AG1486" s="36"/>
      <c r="AH1486" s="36"/>
      <c r="AI1486" s="9"/>
      <c r="AJ1486" s="8"/>
      <c r="AK1486" s="8"/>
      <c r="AL1486" s="8"/>
      <c r="AM1486" s="8"/>
      <c r="AN1486" s="8"/>
      <c r="AO1486" s="8"/>
      <c r="AP1486" s="8"/>
      <c r="AQ1486" s="8"/>
      <c r="AS1486" s="36"/>
      <c r="AT1486" s="36"/>
      <c r="AU1486" s="9"/>
      <c r="AV1486" s="8"/>
      <c r="AW1486" s="8"/>
      <c r="AX1486" s="8"/>
      <c r="AY1486" s="8"/>
      <c r="AZ1486" s="8"/>
      <c r="BA1486" s="8"/>
      <c r="BB1486" s="8"/>
      <c r="BC1486" s="8"/>
      <c r="CW1486" s="8">
        <v>0.50597677595628421</v>
      </c>
      <c r="CX1486" s="36">
        <v>72.2</v>
      </c>
      <c r="CY1486" s="36">
        <v>69.367619382172165</v>
      </c>
      <c r="CZ1486" s="36">
        <v>68.665579144511455</v>
      </c>
      <c r="DA1486" s="36">
        <v>48.815535497247907</v>
      </c>
      <c r="DB1486" s="36">
        <f ca="1"/>
        <v>77.099852364770442</v>
      </c>
      <c r="DC1486" s="36">
        <f ca="1"/>
        <v>69.863150679125624</v>
      </c>
      <c r="DD1486" s="36">
        <v>67.583698749426901</v>
      </c>
      <c r="DE1486" s="36">
        <f ca="1"/>
        <v>73.75772627927644</v>
      </c>
      <c r="DF1486" s="36">
        <v>70.521374108819231</v>
      </c>
    </row>
    <row r="1487" spans="1:110" x14ac:dyDescent="0.25">
      <c r="A1487" s="45">
        <v>45.3</v>
      </c>
      <c r="B1487" s="47" t="b">
        <v>1</v>
      </c>
      <c r="U1487" s="36"/>
      <c r="V1487" s="36"/>
      <c r="W1487" s="9"/>
      <c r="X1487" s="8"/>
      <c r="Y1487" s="8"/>
      <c r="Z1487" s="8"/>
      <c r="AA1487" s="8"/>
      <c r="AB1487" s="8"/>
      <c r="AC1487" s="8"/>
      <c r="AD1487" s="8"/>
      <c r="AE1487" s="8"/>
      <c r="AG1487" s="36"/>
      <c r="AH1487" s="36"/>
      <c r="AI1487" s="9"/>
      <c r="AJ1487" s="8"/>
      <c r="AK1487" s="8"/>
      <c r="AL1487" s="8"/>
      <c r="AM1487" s="8"/>
      <c r="AN1487" s="8"/>
      <c r="AO1487" s="8"/>
      <c r="AP1487" s="8"/>
      <c r="AQ1487" s="8"/>
      <c r="AS1487" s="36"/>
      <c r="AT1487" s="36"/>
      <c r="AU1487" s="9"/>
      <c r="AV1487" s="8"/>
      <c r="AW1487" s="8"/>
      <c r="AX1487" s="8"/>
      <c r="AY1487" s="8"/>
      <c r="AZ1487" s="8"/>
      <c r="BA1487" s="8"/>
      <c r="BB1487" s="8"/>
      <c r="BC1487" s="8"/>
      <c r="CW1487" s="8">
        <v>0.50631830601092898</v>
      </c>
      <c r="CX1487" s="36">
        <v>72.2</v>
      </c>
      <c r="CY1487" s="36">
        <v>69.375773627738297</v>
      </c>
      <c r="CZ1487" s="36">
        <v>68.674225521097938</v>
      </c>
      <c r="DA1487" s="36">
        <v>48.863408895901401</v>
      </c>
      <c r="DB1487" s="36">
        <f ca="1"/>
        <v>77.108374620785739</v>
      </c>
      <c r="DC1487" s="36">
        <f ca="1"/>
        <v>69.870678478509859</v>
      </c>
      <c r="DD1487" s="36">
        <v>67.594272867746895</v>
      </c>
      <c r="DE1487" s="36">
        <f ca="1"/>
        <v>73.763866777265022</v>
      </c>
      <c r="DF1487" s="36">
        <v>70.530529160093153</v>
      </c>
    </row>
    <row r="1488" spans="1:110" x14ac:dyDescent="0.25">
      <c r="A1488" s="45">
        <v>44.5</v>
      </c>
      <c r="B1488" s="47" t="b">
        <v>1</v>
      </c>
      <c r="U1488" s="36"/>
      <c r="V1488" s="36"/>
      <c r="W1488" s="9"/>
      <c r="X1488" s="8"/>
      <c r="Y1488" s="8"/>
      <c r="Z1488" s="8"/>
      <c r="AA1488" s="8"/>
      <c r="AB1488" s="8"/>
      <c r="AC1488" s="8"/>
      <c r="AD1488" s="8"/>
      <c r="AE1488" s="8"/>
      <c r="AG1488" s="36"/>
      <c r="AH1488" s="36"/>
      <c r="AI1488" s="9"/>
      <c r="AJ1488" s="8"/>
      <c r="AK1488" s="8"/>
      <c r="AL1488" s="8"/>
      <c r="AM1488" s="8"/>
      <c r="AN1488" s="8"/>
      <c r="AO1488" s="8"/>
      <c r="AP1488" s="8"/>
      <c r="AQ1488" s="8"/>
      <c r="AS1488" s="36"/>
      <c r="AT1488" s="36"/>
      <c r="AU1488" s="9"/>
      <c r="AV1488" s="8"/>
      <c r="AW1488" s="8"/>
      <c r="AX1488" s="8"/>
      <c r="AY1488" s="8"/>
      <c r="AZ1488" s="8"/>
      <c r="BA1488" s="8"/>
      <c r="BB1488" s="8"/>
      <c r="BC1488" s="8"/>
      <c r="CW1488" s="8">
        <v>0.50665983606557374</v>
      </c>
      <c r="CX1488" s="36">
        <v>72.2</v>
      </c>
      <c r="CY1488" s="36">
        <v>69.383927983882501</v>
      </c>
      <c r="CZ1488" s="36">
        <v>68.682873103710946</v>
      </c>
      <c r="DA1488" s="36">
        <v>48.911315424937214</v>
      </c>
      <c r="DB1488" s="36">
        <f ca="1"/>
        <v>77.116895361996441</v>
      </c>
      <c r="DC1488" s="36">
        <f ca="1"/>
        <v>69.878206920883159</v>
      </c>
      <c r="DD1488" s="36">
        <v>67.604843420354797</v>
      </c>
      <c r="DE1488" s="36">
        <f ca="1"/>
        <v>73.770006368826941</v>
      </c>
      <c r="DF1488" s="36">
        <v>70.539682907750105</v>
      </c>
    </row>
    <row r="1489" spans="1:110" x14ac:dyDescent="0.25">
      <c r="A1489" s="45">
        <v>44.8</v>
      </c>
      <c r="B1489" s="47" t="b">
        <v>1</v>
      </c>
      <c r="U1489" s="36"/>
      <c r="V1489" s="36"/>
      <c r="W1489" s="9"/>
      <c r="X1489" s="8"/>
      <c r="Y1489" s="8"/>
      <c r="Z1489" s="8"/>
      <c r="AA1489" s="8"/>
      <c r="AB1489" s="8"/>
      <c r="AC1489" s="8"/>
      <c r="AD1489" s="8"/>
      <c r="AE1489" s="8"/>
      <c r="AG1489" s="36"/>
      <c r="AH1489" s="36"/>
      <c r="AI1489" s="9"/>
      <c r="AJ1489" s="8"/>
      <c r="AK1489" s="8"/>
      <c r="AL1489" s="8"/>
      <c r="AM1489" s="8"/>
      <c r="AN1489" s="8"/>
      <c r="AO1489" s="8"/>
      <c r="AP1489" s="8"/>
      <c r="AQ1489" s="8"/>
      <c r="AS1489" s="36"/>
      <c r="AT1489" s="36"/>
      <c r="AU1489" s="9"/>
      <c r="AV1489" s="8"/>
      <c r="AW1489" s="8"/>
      <c r="AX1489" s="8"/>
      <c r="AY1489" s="8"/>
      <c r="AZ1489" s="8"/>
      <c r="BA1489" s="8"/>
      <c r="BB1489" s="8"/>
      <c r="BC1489" s="8"/>
      <c r="CW1489" s="8">
        <v>0.50700136612021862</v>
      </c>
      <c r="CX1489" s="36">
        <v>72.2</v>
      </c>
      <c r="CY1489" s="36">
        <v>69.392082456585726</v>
      </c>
      <c r="CZ1489" s="36">
        <v>68.691521898875735</v>
      </c>
      <c r="DA1489" s="36">
        <v>48.95925513024234</v>
      </c>
      <c r="DB1489" s="36">
        <f ca="1"/>
        <v>77.125414594884248</v>
      </c>
      <c r="DC1489" s="36">
        <f ca="1"/>
        <v>69.885736011804596</v>
      </c>
      <c r="DD1489" s="36">
        <v>67.615410410855361</v>
      </c>
      <c r="DE1489" s="36">
        <f ca="1"/>
        <v>73.776145057876803</v>
      </c>
      <c r="DF1489" s="36">
        <v>70.548835356696202</v>
      </c>
    </row>
    <row r="1490" spans="1:110" x14ac:dyDescent="0.25">
      <c r="A1490" s="45">
        <v>45.5</v>
      </c>
      <c r="B1490" s="47" t="b">
        <v>1</v>
      </c>
      <c r="U1490" s="36"/>
      <c r="V1490" s="36"/>
      <c r="W1490" s="9"/>
      <c r="X1490" s="8"/>
      <c r="Y1490" s="8"/>
      <c r="Z1490" s="8"/>
      <c r="AA1490" s="8"/>
      <c r="AB1490" s="8"/>
      <c r="AC1490" s="8"/>
      <c r="AD1490" s="8"/>
      <c r="AE1490" s="8"/>
      <c r="AG1490" s="36"/>
      <c r="AH1490" s="36"/>
      <c r="AI1490" s="9"/>
      <c r="AJ1490" s="8"/>
      <c r="AK1490" s="8"/>
      <c r="AL1490" s="8"/>
      <c r="AM1490" s="8"/>
      <c r="AN1490" s="8"/>
      <c r="AO1490" s="8"/>
      <c r="AP1490" s="8"/>
      <c r="AQ1490" s="8"/>
      <c r="AS1490" s="36"/>
      <c r="AT1490" s="36"/>
      <c r="AU1490" s="9"/>
      <c r="AV1490" s="8"/>
      <c r="AW1490" s="8"/>
      <c r="AX1490" s="8"/>
      <c r="AY1490" s="8"/>
      <c r="AZ1490" s="8"/>
      <c r="BA1490" s="8"/>
      <c r="BB1490" s="8"/>
      <c r="BC1490" s="8"/>
      <c r="CW1490" s="8">
        <v>0.50734289617486339</v>
      </c>
      <c r="CX1490" s="36">
        <v>72.2</v>
      </c>
      <c r="CY1490" s="36">
        <v>69.400237051829563</v>
      </c>
      <c r="CZ1490" s="36">
        <v>68.700171913121636</v>
      </c>
      <c r="DA1490" s="36">
        <v>49.007228057799111</v>
      </c>
      <c r="DB1490" s="36">
        <f ca="1"/>
        <v>77.133932325926949</v>
      </c>
      <c r="DC1490" s="36">
        <f ca="1"/>
        <v>69.893265756835405</v>
      </c>
      <c r="DD1490" s="36">
        <v>67.625973842847287</v>
      </c>
      <c r="DE1490" s="36">
        <f ca="1"/>
        <v>73.782282848326886</v>
      </c>
      <c r="DF1490" s="36">
        <v>70.557986511834685</v>
      </c>
    </row>
    <row r="1491" spans="1:110" x14ac:dyDescent="0.25">
      <c r="A1491" s="45">
        <v>46.4</v>
      </c>
      <c r="B1491" s="47" t="b">
        <v>1</v>
      </c>
      <c r="U1491" s="36"/>
      <c r="V1491" s="36"/>
      <c r="W1491" s="9"/>
      <c r="X1491" s="8"/>
      <c r="Y1491" s="8"/>
      <c r="Z1491" s="8"/>
      <c r="AA1491" s="8"/>
      <c r="AB1491" s="8"/>
      <c r="AC1491" s="8"/>
      <c r="AD1491" s="8"/>
      <c r="AE1491" s="8"/>
      <c r="AG1491" s="36"/>
      <c r="AH1491" s="36"/>
      <c r="AI1491" s="9"/>
      <c r="AJ1491" s="8"/>
      <c r="AK1491" s="8"/>
      <c r="AL1491" s="8"/>
      <c r="AM1491" s="8"/>
      <c r="AN1491" s="8"/>
      <c r="AO1491" s="8"/>
      <c r="AP1491" s="8"/>
      <c r="AQ1491" s="8"/>
      <c r="AS1491" s="36"/>
      <c r="AT1491" s="36"/>
      <c r="AU1491" s="9"/>
      <c r="AV1491" s="8"/>
      <c r="AW1491" s="8"/>
      <c r="AX1491" s="8"/>
      <c r="AY1491" s="8"/>
      <c r="AZ1491" s="8"/>
      <c r="BA1491" s="8"/>
      <c r="BB1491" s="8"/>
      <c r="BC1491" s="8"/>
      <c r="CW1491" s="8">
        <v>0.50768442622950816</v>
      </c>
      <c r="CX1491" s="36">
        <v>72.2</v>
      </c>
      <c r="CY1491" s="36">
        <v>69.408391775596215</v>
      </c>
      <c r="CZ1491" s="36">
        <v>68.708823152981623</v>
      </c>
      <c r="DA1491" s="36">
        <v>49.055234253685562</v>
      </c>
      <c r="DB1491" s="36">
        <f ca="1"/>
        <v>77.142448561598442</v>
      </c>
      <c r="DC1491" s="36">
        <f ca="1"/>
        <v>69.900796161538949</v>
      </c>
      <c r="DD1491" s="36">
        <v>67.636533719923221</v>
      </c>
      <c r="DE1491" s="36">
        <f ca="1"/>
        <v>73.788419744087278</v>
      </c>
      <c r="DF1491" s="36">
        <v>70.567136378065783</v>
      </c>
    </row>
    <row r="1492" spans="1:110" x14ac:dyDescent="0.25">
      <c r="A1492" s="45">
        <v>47.8</v>
      </c>
      <c r="B1492" s="47" t="b">
        <v>1</v>
      </c>
      <c r="U1492" s="36"/>
      <c r="V1492" s="36"/>
      <c r="W1492" s="9"/>
      <c r="X1492" s="8"/>
      <c r="Y1492" s="8"/>
      <c r="Z1492" s="8"/>
      <c r="AA1492" s="8"/>
      <c r="AB1492" s="8"/>
      <c r="AC1492" s="8"/>
      <c r="AD1492" s="8"/>
      <c r="AE1492" s="8"/>
      <c r="AG1492" s="36"/>
      <c r="AH1492" s="36"/>
      <c r="AI1492" s="9"/>
      <c r="AJ1492" s="8"/>
      <c r="AK1492" s="8"/>
      <c r="AL1492" s="8"/>
      <c r="AM1492" s="8"/>
      <c r="AN1492" s="8"/>
      <c r="AO1492" s="8"/>
      <c r="AP1492" s="8"/>
      <c r="AQ1492" s="8"/>
      <c r="AS1492" s="36"/>
      <c r="AT1492" s="36"/>
      <c r="AU1492" s="9"/>
      <c r="AV1492" s="8"/>
      <c r="AW1492" s="8"/>
      <c r="AX1492" s="8"/>
      <c r="AY1492" s="8"/>
      <c r="AZ1492" s="8"/>
      <c r="BA1492" s="8"/>
      <c r="BB1492" s="8"/>
      <c r="BC1492" s="8"/>
      <c r="CW1492" s="8">
        <v>0.50802595628415304</v>
      </c>
      <c r="CX1492" s="36">
        <v>72.2</v>
      </c>
      <c r="CY1492" s="36">
        <v>69.416546633868563</v>
      </c>
      <c r="CZ1492" s="36">
        <v>68.717475624992787</v>
      </c>
      <c r="DA1492" s="36">
        <v>49.103273764075666</v>
      </c>
      <c r="DB1492" s="36">
        <f ca="1"/>
        <v>77.150963308368702</v>
      </c>
      <c r="DC1492" s="36">
        <f ca="1"/>
        <v>69.908327231480826</v>
      </c>
      <c r="DD1492" s="36">
        <v>67.647090045669756</v>
      </c>
      <c r="DE1492" s="36">
        <f ca="1"/>
        <v>73.794555749065822</v>
      </c>
      <c r="DF1492" s="36">
        <v>70.576284960286927</v>
      </c>
    </row>
    <row r="1493" spans="1:110" x14ac:dyDescent="0.25">
      <c r="A1493" s="45">
        <v>49.3</v>
      </c>
      <c r="B1493" s="47" t="b">
        <v>1</v>
      </c>
      <c r="U1493" s="36"/>
      <c r="V1493" s="36"/>
      <c r="W1493" s="9"/>
      <c r="X1493" s="8"/>
      <c r="Y1493" s="8"/>
      <c r="Z1493" s="8"/>
      <c r="AA1493" s="8"/>
      <c r="AB1493" s="8"/>
      <c r="AC1493" s="8"/>
      <c r="AD1493" s="8"/>
      <c r="AE1493" s="8"/>
      <c r="AG1493" s="36"/>
      <c r="AH1493" s="36"/>
      <c r="AI1493" s="9"/>
      <c r="AJ1493" s="8"/>
      <c r="AK1493" s="8"/>
      <c r="AL1493" s="8"/>
      <c r="AM1493" s="8"/>
      <c r="AN1493" s="8"/>
      <c r="AO1493" s="8"/>
      <c r="AP1493" s="8"/>
      <c r="AQ1493" s="8"/>
      <c r="AS1493" s="36"/>
      <c r="AT1493" s="36"/>
      <c r="AU1493" s="9"/>
      <c r="AV1493" s="8"/>
      <c r="AW1493" s="8"/>
      <c r="AX1493" s="8"/>
      <c r="AY1493" s="8"/>
      <c r="AZ1493" s="8"/>
      <c r="BA1493" s="8"/>
      <c r="BB1493" s="8"/>
      <c r="BC1493" s="8"/>
      <c r="CW1493" s="8">
        <v>0.5083674863387978</v>
      </c>
      <c r="CX1493" s="36">
        <v>72.2</v>
      </c>
      <c r="CY1493" s="36">
        <v>69.42470163263016</v>
      </c>
      <c r="CZ1493" s="36">
        <v>68.726129335696058</v>
      </c>
      <c r="DA1493" s="36">
        <v>49.151346635239534</v>
      </c>
      <c r="DB1493" s="36">
        <f ca="1"/>
        <v>77.159476572703895</v>
      </c>
      <c r="DC1493" s="36">
        <f ca="1"/>
        <v>69.915858972228818</v>
      </c>
      <c r="DD1493" s="36">
        <v>67.657642823667459</v>
      </c>
      <c r="DE1493" s="36">
        <f ca="1"/>
        <v>73.800690867168228</v>
      </c>
      <c r="DF1493" s="36">
        <v>70.58543226339259</v>
      </c>
    </row>
    <row r="1494" spans="1:110" x14ac:dyDescent="0.25">
      <c r="A1494" s="45">
        <v>61.4</v>
      </c>
      <c r="B1494" s="47" t="b">
        <v>1</v>
      </c>
      <c r="U1494" s="36"/>
      <c r="V1494" s="36"/>
      <c r="W1494" s="9"/>
      <c r="X1494" s="8"/>
      <c r="Y1494" s="8"/>
      <c r="Z1494" s="8"/>
      <c r="AA1494" s="8"/>
      <c r="AB1494" s="8"/>
      <c r="AC1494" s="8"/>
      <c r="AD1494" s="8"/>
      <c r="AE1494" s="8"/>
      <c r="AG1494" s="36"/>
      <c r="AH1494" s="36"/>
      <c r="AI1494" s="9"/>
      <c r="AJ1494" s="8"/>
      <c r="AK1494" s="8"/>
      <c r="AL1494" s="8"/>
      <c r="AM1494" s="8"/>
      <c r="AN1494" s="8"/>
      <c r="AO1494" s="8"/>
      <c r="AP1494" s="8"/>
      <c r="AQ1494" s="8"/>
      <c r="AS1494" s="36"/>
      <c r="AT1494" s="36"/>
      <c r="AU1494" s="9"/>
      <c r="AV1494" s="8"/>
      <c r="AW1494" s="8"/>
      <c r="AX1494" s="8"/>
      <c r="AY1494" s="8"/>
      <c r="AZ1494" s="8"/>
      <c r="BA1494" s="8"/>
      <c r="BB1494" s="8"/>
      <c r="BC1494" s="8"/>
      <c r="CW1494" s="8">
        <v>0.50870901639344257</v>
      </c>
      <c r="CX1494" s="36">
        <v>72.2</v>
      </c>
      <c r="CY1494" s="36">
        <v>69.432856777865268</v>
      </c>
      <c r="CZ1494" s="36">
        <v>68.734784291636458</v>
      </c>
      <c r="DA1494" s="36">
        <v>49.199452913543809</v>
      </c>
      <c r="DB1494" s="36">
        <f ca="1"/>
        <v>77.167988361066364</v>
      </c>
      <c r="DC1494" s="36">
        <f ca="1"/>
        <v>69.923391389353029</v>
      </c>
      <c r="DD1494" s="36">
        <v>67.668192057490884</v>
      </c>
      <c r="DE1494" s="36">
        <f ca="1"/>
        <v>73.806825102297935</v>
      </c>
      <c r="DF1494" s="36">
        <v>70.594578292274477</v>
      </c>
    </row>
    <row r="1495" spans="1:110" x14ac:dyDescent="0.25">
      <c r="A1495" s="45">
        <v>58.1</v>
      </c>
      <c r="B1495" s="47" t="b">
        <v>1</v>
      </c>
      <c r="U1495" s="36"/>
      <c r="V1495" s="36"/>
      <c r="W1495" s="9"/>
      <c r="X1495" s="8"/>
      <c r="Y1495" s="8"/>
      <c r="Z1495" s="8"/>
      <c r="AA1495" s="8"/>
      <c r="AB1495" s="8"/>
      <c r="AC1495" s="8"/>
      <c r="AD1495" s="8"/>
      <c r="AE1495" s="8"/>
      <c r="AG1495" s="36"/>
      <c r="AH1495" s="36"/>
      <c r="AI1495" s="9"/>
      <c r="AJ1495" s="8"/>
      <c r="AK1495" s="8"/>
      <c r="AL1495" s="8"/>
      <c r="AM1495" s="8"/>
      <c r="AN1495" s="8"/>
      <c r="AO1495" s="8"/>
      <c r="AP1495" s="8"/>
      <c r="AQ1495" s="8"/>
      <c r="AS1495" s="36"/>
      <c r="AT1495" s="36"/>
      <c r="AU1495" s="9"/>
      <c r="AV1495" s="8"/>
      <c r="AW1495" s="8"/>
      <c r="AX1495" s="8"/>
      <c r="AY1495" s="8"/>
      <c r="AZ1495" s="8"/>
      <c r="BA1495" s="8"/>
      <c r="BB1495" s="8"/>
      <c r="BC1495" s="8"/>
      <c r="CW1495" s="8">
        <v>0.50905054644808745</v>
      </c>
      <c r="CX1495" s="36">
        <v>72.2</v>
      </c>
      <c r="CY1495" s="36">
        <v>69.441012075558945</v>
      </c>
      <c r="CZ1495" s="36">
        <v>68.743440499363047</v>
      </c>
      <c r="DA1495" s="36">
        <v>49.247592645451832</v>
      </c>
      <c r="DB1495" s="36">
        <f ca="1"/>
        <v>77.176498679914687</v>
      </c>
      <c r="DC1495" s="36">
        <f ca="1"/>
        <v>69.930924488425788</v>
      </c>
      <c r="DD1495" s="36">
        <v>67.678737750708606</v>
      </c>
      <c r="DE1495" s="36">
        <f ca="1"/>
        <v>73.812958458356292</v>
      </c>
      <c r="DF1495" s="36">
        <v>70.603723051821362</v>
      </c>
    </row>
    <row r="1496" spans="1:110" x14ac:dyDescent="0.25">
      <c r="A1496" s="45">
        <v>61.1</v>
      </c>
      <c r="B1496" s="47" t="b">
        <v>1</v>
      </c>
      <c r="U1496" s="36"/>
      <c r="V1496" s="36"/>
      <c r="W1496" s="9"/>
      <c r="X1496" s="8"/>
      <c r="Y1496" s="8"/>
      <c r="Z1496" s="8"/>
      <c r="AA1496" s="8"/>
      <c r="AB1496" s="8"/>
      <c r="AC1496" s="8"/>
      <c r="AD1496" s="8"/>
      <c r="AE1496" s="8"/>
      <c r="AG1496" s="36"/>
      <c r="AH1496" s="36"/>
      <c r="AI1496" s="9"/>
      <c r="AJ1496" s="8"/>
      <c r="AK1496" s="8"/>
      <c r="AL1496" s="8"/>
      <c r="AM1496" s="8"/>
      <c r="AN1496" s="8"/>
      <c r="AO1496" s="8"/>
      <c r="AP1496" s="8"/>
      <c r="AQ1496" s="8"/>
      <c r="AS1496" s="36"/>
      <c r="AT1496" s="36"/>
      <c r="AU1496" s="9"/>
      <c r="AV1496" s="8"/>
      <c r="AW1496" s="8"/>
      <c r="AX1496" s="8"/>
      <c r="AY1496" s="8"/>
      <c r="AZ1496" s="8"/>
      <c r="BA1496" s="8"/>
      <c r="BB1496" s="8"/>
      <c r="BC1496" s="8"/>
      <c r="CW1496" s="8">
        <v>0.50939207650273222</v>
      </c>
      <c r="CX1496" s="36">
        <v>72.3</v>
      </c>
      <c r="CY1496" s="36">
        <v>69.449167531696972</v>
      </c>
      <c r="CZ1496" s="36">
        <v>68.752097965428817</v>
      </c>
      <c r="DA1496" s="36">
        <v>49.295765877523934</v>
      </c>
      <c r="DB1496" s="36">
        <f ca="1"/>
        <v>77.18500753570369</v>
      </c>
      <c r="DC1496" s="36">
        <f ca="1"/>
        <v>69.938458275021759</v>
      </c>
      <c r="DD1496" s="36">
        <v>67.689279906883186</v>
      </c>
      <c r="DE1496" s="36">
        <f ca="1"/>
        <v>73.819090939242514</v>
      </c>
      <c r="DF1496" s="36">
        <v>70.612866546919292</v>
      </c>
    </row>
    <row r="1497" spans="1:110" x14ac:dyDescent="0.25">
      <c r="A1497" s="45">
        <v>67</v>
      </c>
      <c r="B1497" s="47" t="b">
        <v>1</v>
      </c>
      <c r="U1497" s="36"/>
      <c r="V1497" s="36"/>
      <c r="W1497" s="9"/>
      <c r="X1497" s="8"/>
      <c r="Y1497" s="8"/>
      <c r="Z1497" s="8"/>
      <c r="AA1497" s="8"/>
      <c r="AB1497" s="8"/>
      <c r="AC1497" s="8"/>
      <c r="AD1497" s="8"/>
      <c r="AE1497" s="8"/>
      <c r="AG1497" s="36"/>
      <c r="AH1497" s="36"/>
      <c r="AI1497" s="9"/>
      <c r="AJ1497" s="8"/>
      <c r="AK1497" s="8"/>
      <c r="AL1497" s="8"/>
      <c r="AM1497" s="8"/>
      <c r="AN1497" s="8"/>
      <c r="AO1497" s="8"/>
      <c r="AP1497" s="8"/>
      <c r="AQ1497" s="8"/>
      <c r="AS1497" s="36"/>
      <c r="AT1497" s="36"/>
      <c r="AU1497" s="9"/>
      <c r="AV1497" s="8"/>
      <c r="AW1497" s="8"/>
      <c r="AX1497" s="8"/>
      <c r="AY1497" s="8"/>
      <c r="AZ1497" s="8"/>
      <c r="BA1497" s="8"/>
      <c r="BB1497" s="8"/>
      <c r="BC1497" s="8"/>
      <c r="CW1497" s="8">
        <v>0.50973360655737709</v>
      </c>
      <c r="CX1497" s="36">
        <v>72.3</v>
      </c>
      <c r="CY1497" s="36">
        <v>69.457323152266</v>
      </c>
      <c r="CZ1497" s="36">
        <v>68.760756696390956</v>
      </c>
      <c r="DA1497" s="36">
        <v>49.343972656417748</v>
      </c>
      <c r="DB1497" s="36">
        <f ca="1"/>
        <v>77.19351493488449</v>
      </c>
      <c r="DC1497" s="36">
        <f ca="1"/>
        <v>69.945992754717949</v>
      </c>
      <c r="DD1497" s="36">
        <v>67.699818529571246</v>
      </c>
      <c r="DE1497" s="36">
        <f ca="1"/>
        <v>73.825222548853631</v>
      </c>
      <c r="DF1497" s="36">
        <v>70.622008782451516</v>
      </c>
    </row>
    <row r="1498" spans="1:110" x14ac:dyDescent="0.25">
      <c r="A1498" s="45">
        <v>62</v>
      </c>
      <c r="B1498" s="47" t="b">
        <v>1</v>
      </c>
      <c r="U1498" s="36"/>
      <c r="V1498" s="36"/>
      <c r="W1498" s="9"/>
      <c r="X1498" s="8"/>
      <c r="Y1498" s="8"/>
      <c r="Z1498" s="8"/>
      <c r="AA1498" s="8"/>
      <c r="AB1498" s="8"/>
      <c r="AC1498" s="8"/>
      <c r="AD1498" s="8"/>
      <c r="AE1498" s="8"/>
      <c r="AG1498" s="36"/>
      <c r="AH1498" s="36"/>
      <c r="AI1498" s="9"/>
      <c r="AJ1498" s="8"/>
      <c r="AK1498" s="8"/>
      <c r="AL1498" s="8"/>
      <c r="AM1498" s="8"/>
      <c r="AN1498" s="8"/>
      <c r="AO1498" s="8"/>
      <c r="AP1498" s="8"/>
      <c r="AQ1498" s="8"/>
      <c r="AS1498" s="36"/>
      <c r="AT1498" s="36"/>
      <c r="AU1498" s="9"/>
      <c r="AV1498" s="8"/>
      <c r="AW1498" s="8"/>
      <c r="AX1498" s="8"/>
      <c r="AY1498" s="8"/>
      <c r="AZ1498" s="8"/>
      <c r="BA1498" s="8"/>
      <c r="BB1498" s="8"/>
      <c r="BC1498" s="8"/>
      <c r="CW1498" s="8">
        <v>0.51007513661202186</v>
      </c>
      <c r="CX1498" s="36">
        <v>72.3</v>
      </c>
      <c r="CY1498" s="36">
        <v>69.465478943253501</v>
      </c>
      <c r="CZ1498" s="36">
        <v>68.769416698810744</v>
      </c>
      <c r="DA1498" s="36">
        <v>49.392213028888406</v>
      </c>
      <c r="DB1498" s="36">
        <f ca="1"/>
        <v>77.202020883904524</v>
      </c>
      <c r="DC1498" s="36">
        <f ca="1"/>
        <v>69.953527933093739</v>
      </c>
      <c r="DD1498" s="36">
        <v>67.710353622323424</v>
      </c>
      <c r="DE1498" s="36">
        <f ca="1"/>
        <v>73.831353291084639</v>
      </c>
      <c r="DF1498" s="36">
        <v>70.631149763298481</v>
      </c>
    </row>
    <row r="1499" spans="1:110" x14ac:dyDescent="0.25">
      <c r="A1499" s="45">
        <v>59.7</v>
      </c>
      <c r="B1499" s="47" t="b">
        <v>1</v>
      </c>
      <c r="U1499" s="36"/>
      <c r="V1499" s="36"/>
      <c r="W1499" s="9"/>
      <c r="X1499" s="8"/>
      <c r="Y1499" s="8"/>
      <c r="Z1499" s="8"/>
      <c r="AA1499" s="8"/>
      <c r="AB1499" s="8"/>
      <c r="AC1499" s="8"/>
      <c r="AD1499" s="8"/>
      <c r="AE1499" s="8"/>
      <c r="AG1499" s="36"/>
      <c r="AH1499" s="36"/>
      <c r="AI1499" s="9"/>
      <c r="AJ1499" s="8"/>
      <c r="AK1499" s="8"/>
      <c r="AL1499" s="8"/>
      <c r="AM1499" s="8"/>
      <c r="AN1499" s="8"/>
      <c r="AO1499" s="8"/>
      <c r="AP1499" s="8"/>
      <c r="AQ1499" s="8"/>
      <c r="AS1499" s="36"/>
      <c r="AT1499" s="36"/>
      <c r="AU1499" s="9"/>
      <c r="AV1499" s="8"/>
      <c r="AW1499" s="8"/>
      <c r="AX1499" s="8"/>
      <c r="AY1499" s="8"/>
      <c r="AZ1499" s="8"/>
      <c r="BA1499" s="8"/>
      <c r="BB1499" s="8"/>
      <c r="BC1499" s="8"/>
      <c r="CW1499" s="8">
        <v>0.51041666666666663</v>
      </c>
      <c r="CX1499" s="36">
        <v>72.3</v>
      </c>
      <c r="CY1499" s="36">
        <v>69.473634910647803</v>
      </c>
      <c r="CZ1499" s="36">
        <v>68.778077979253737</v>
      </c>
      <c r="DA1499" s="36">
        <v>49.440487041788899</v>
      </c>
      <c r="DB1499" s="36">
        <f ca="1"/>
        <v>77.210525389207589</v>
      </c>
      <c r="DC1499" s="36">
        <f ca="1"/>
        <v>69.961063815730881</v>
      </c>
      <c r="DD1499" s="36">
        <v>67.720885188684406</v>
      </c>
      <c r="DE1499" s="36">
        <f ca="1"/>
        <v>73.837483169828403</v>
      </c>
      <c r="DF1499" s="36">
        <v>70.640289494337878</v>
      </c>
    </row>
    <row r="1500" spans="1:110" x14ac:dyDescent="0.25">
      <c r="A1500" s="45">
        <v>59.2</v>
      </c>
      <c r="B1500" s="47" t="b">
        <v>1</v>
      </c>
      <c r="U1500" s="36"/>
      <c r="V1500" s="36"/>
      <c r="W1500" s="9"/>
      <c r="X1500" s="8"/>
      <c r="Y1500" s="8"/>
      <c r="Z1500" s="8"/>
      <c r="AA1500" s="8"/>
      <c r="AB1500" s="8"/>
      <c r="AC1500" s="8"/>
      <c r="AD1500" s="8"/>
      <c r="AE1500" s="8"/>
      <c r="AG1500" s="36"/>
      <c r="AH1500" s="36"/>
      <c r="AI1500" s="9"/>
      <c r="AJ1500" s="8"/>
      <c r="AK1500" s="8"/>
      <c r="AL1500" s="8"/>
      <c r="AM1500" s="8"/>
      <c r="AN1500" s="8"/>
      <c r="AO1500" s="8"/>
      <c r="AP1500" s="8"/>
      <c r="AQ1500" s="8"/>
      <c r="AS1500" s="36"/>
      <c r="AT1500" s="36"/>
      <c r="AU1500" s="9"/>
      <c r="AV1500" s="8"/>
      <c r="AW1500" s="8"/>
      <c r="AX1500" s="8"/>
      <c r="AY1500" s="8"/>
      <c r="AZ1500" s="8"/>
      <c r="BA1500" s="8"/>
      <c r="BB1500" s="8"/>
      <c r="BC1500" s="8"/>
      <c r="CW1500" s="8">
        <v>0.51075819672131151</v>
      </c>
      <c r="CX1500" s="36">
        <v>72.3</v>
      </c>
      <c r="CY1500" s="36">
        <v>69.481791060438184</v>
      </c>
      <c r="CZ1500" s="36">
        <v>68.786740544289557</v>
      </c>
      <c r="DA1500" s="36">
        <v>49.488794742070297</v>
      </c>
      <c r="DB1500" s="36">
        <f ca="1"/>
        <v>77.21902845723389</v>
      </c>
      <c r="DC1500" s="36">
        <f ca="1"/>
        <v>69.968600408213604</v>
      </c>
      <c r="DD1500" s="36">
        <v>67.73141323219302</v>
      </c>
      <c r="DE1500" s="36">
        <f ca="1"/>
        <v>73.843612188975754</v>
      </c>
      <c r="DF1500" s="36">
        <v>70.64942798044477</v>
      </c>
    </row>
    <row r="1501" spans="1:110" x14ac:dyDescent="0.25">
      <c r="A1501" s="45">
        <v>58.6</v>
      </c>
      <c r="B1501" s="47" t="b">
        <v>1</v>
      </c>
      <c r="U1501" s="36"/>
      <c r="V1501" s="36"/>
      <c r="W1501" s="9"/>
      <c r="X1501" s="8"/>
      <c r="Y1501" s="8"/>
      <c r="Z1501" s="8"/>
      <c r="AA1501" s="8"/>
      <c r="AB1501" s="8"/>
      <c r="AC1501" s="8"/>
      <c r="AD1501" s="8"/>
      <c r="AE1501" s="8"/>
      <c r="AG1501" s="36"/>
      <c r="AH1501" s="36"/>
      <c r="AI1501" s="9"/>
      <c r="AJ1501" s="8"/>
      <c r="AK1501" s="8"/>
      <c r="AL1501" s="8"/>
      <c r="AM1501" s="8"/>
      <c r="AN1501" s="8"/>
      <c r="AO1501" s="8"/>
      <c r="AP1501" s="8"/>
      <c r="AQ1501" s="8"/>
      <c r="AS1501" s="36"/>
      <c r="AT1501" s="36"/>
      <c r="AU1501" s="9"/>
      <c r="AV1501" s="8"/>
      <c r="AW1501" s="8"/>
      <c r="AX1501" s="8"/>
      <c r="AY1501" s="8"/>
      <c r="AZ1501" s="8"/>
      <c r="BA1501" s="8"/>
      <c r="BB1501" s="8"/>
      <c r="BC1501" s="8"/>
      <c r="CW1501" s="8">
        <v>0.51109972677595628</v>
      </c>
      <c r="CX1501" s="36">
        <v>72.3</v>
      </c>
      <c r="CY1501" s="36">
        <v>69.489947398614817</v>
      </c>
      <c r="CZ1501" s="36">
        <v>68.795404400492188</v>
      </c>
      <c r="DA1501" s="36">
        <v>49.537136176781992</v>
      </c>
      <c r="DB1501" s="36">
        <f ca="1"/>
        <v>77.227530094420004</v>
      </c>
      <c r="DC1501" s="36">
        <f ca="1"/>
        <v>69.976137716128576</v>
      </c>
      <c r="DD1501" s="36">
        <v>67.741937756382072</v>
      </c>
      <c r="DE1501" s="36">
        <f ca="1"/>
        <v>73.849740352415452</v>
      </c>
      <c r="DF1501" s="36">
        <v>70.658565226491419</v>
      </c>
    </row>
    <row r="1502" spans="1:110" x14ac:dyDescent="0.25">
      <c r="A1502" s="45">
        <v>57.9</v>
      </c>
      <c r="B1502" s="47" t="b">
        <v>1</v>
      </c>
      <c r="U1502" s="36"/>
      <c r="V1502" s="36"/>
      <c r="W1502" s="9"/>
      <c r="X1502" s="8"/>
      <c r="Y1502" s="8"/>
      <c r="Z1502" s="8"/>
      <c r="AA1502" s="8"/>
      <c r="AB1502" s="8"/>
      <c r="AC1502" s="8"/>
      <c r="AD1502" s="8"/>
      <c r="AE1502" s="8"/>
      <c r="AG1502" s="36"/>
      <c r="AH1502" s="36"/>
      <c r="AI1502" s="9"/>
      <c r="AJ1502" s="8"/>
      <c r="AK1502" s="8"/>
      <c r="AL1502" s="8"/>
      <c r="AM1502" s="8"/>
      <c r="AN1502" s="8"/>
      <c r="AO1502" s="8"/>
      <c r="AP1502" s="8"/>
      <c r="AQ1502" s="8"/>
      <c r="AS1502" s="36"/>
      <c r="AT1502" s="36"/>
      <c r="AU1502" s="9"/>
      <c r="AV1502" s="8"/>
      <c r="AW1502" s="8"/>
      <c r="AX1502" s="8"/>
      <c r="AY1502" s="8"/>
      <c r="AZ1502" s="8"/>
      <c r="BA1502" s="8"/>
      <c r="BB1502" s="8"/>
      <c r="BC1502" s="8"/>
      <c r="CW1502" s="8">
        <v>0.51144125683060104</v>
      </c>
      <c r="CX1502" s="36">
        <v>72.3</v>
      </c>
      <c r="CY1502" s="36">
        <v>69.498103931168856</v>
      </c>
      <c r="CZ1502" s="36">
        <v>68.804069554439678</v>
      </c>
      <c r="DA1502" s="36">
        <v>49.585511393072053</v>
      </c>
      <c r="DB1502" s="36">
        <f ca="1"/>
        <v>77.236030307198988</v>
      </c>
      <c r="DC1502" s="36">
        <f ca="1"/>
        <v>69.9836757450649</v>
      </c>
      <c r="DD1502" s="36">
        <v>67.752458764778567</v>
      </c>
      <c r="DE1502" s="36">
        <f ca="1"/>
        <v>73.855867664034221</v>
      </c>
      <c r="DF1502" s="36">
        <v>70.667701237347472</v>
      </c>
    </row>
    <row r="1503" spans="1:110" x14ac:dyDescent="0.25">
      <c r="A1503" s="45">
        <v>56.7</v>
      </c>
      <c r="B1503" s="47" t="b">
        <v>1</v>
      </c>
      <c r="U1503" s="36"/>
      <c r="V1503" s="36"/>
      <c r="W1503" s="9"/>
      <c r="X1503" s="8"/>
      <c r="Y1503" s="8"/>
      <c r="Z1503" s="8"/>
      <c r="AA1503" s="8"/>
      <c r="AB1503" s="8"/>
      <c r="AC1503" s="8"/>
      <c r="AD1503" s="8"/>
      <c r="AE1503" s="8"/>
      <c r="AG1503" s="36"/>
      <c r="AH1503" s="36"/>
      <c r="AI1503" s="9"/>
      <c r="AJ1503" s="8"/>
      <c r="AK1503" s="8"/>
      <c r="AL1503" s="8"/>
      <c r="AM1503" s="8"/>
      <c r="AN1503" s="8"/>
      <c r="AO1503" s="8"/>
      <c r="AP1503" s="8"/>
      <c r="AQ1503" s="8"/>
      <c r="AS1503" s="36"/>
      <c r="AT1503" s="36"/>
      <c r="AU1503" s="9"/>
      <c r="AV1503" s="8"/>
      <c r="AW1503" s="8"/>
      <c r="AX1503" s="8"/>
      <c r="AY1503" s="8"/>
      <c r="AZ1503" s="8"/>
      <c r="BA1503" s="8"/>
      <c r="BB1503" s="8"/>
      <c r="BC1503" s="8"/>
      <c r="CW1503" s="8">
        <v>0.51178278688524592</v>
      </c>
      <c r="CX1503" s="36">
        <v>72.3</v>
      </c>
      <c r="CY1503" s="36">
        <v>69.50626066409248</v>
      </c>
      <c r="CZ1503" s="36">
        <v>68.812736012714694</v>
      </c>
      <c r="DA1503" s="36">
        <v>49.633920438187474</v>
      </c>
      <c r="DB1503" s="36">
        <f ca="1"/>
        <v>77.244529102000428</v>
      </c>
      <c r="DC1503" s="36">
        <f ca="1"/>
        <v>69.991214500614291</v>
      </c>
      <c r="DD1503" s="36">
        <v>67.762976260903557</v>
      </c>
      <c r="DE1503" s="36">
        <f ca="1"/>
        <v>73.861994127716841</v>
      </c>
      <c r="DF1503" s="36">
        <v>70.676836017879893</v>
      </c>
    </row>
    <row r="1504" spans="1:110" x14ac:dyDescent="0.25">
      <c r="A1504" s="45">
        <v>55.3</v>
      </c>
      <c r="B1504" s="47" t="b">
        <v>1</v>
      </c>
      <c r="U1504" s="36"/>
      <c r="V1504" s="36"/>
      <c r="W1504" s="9"/>
      <c r="X1504" s="8"/>
      <c r="Y1504" s="8"/>
      <c r="Z1504" s="8"/>
      <c r="AA1504" s="8"/>
      <c r="AB1504" s="8"/>
      <c r="AC1504" s="8"/>
      <c r="AD1504" s="8"/>
      <c r="AE1504" s="8"/>
      <c r="AG1504" s="36"/>
      <c r="AH1504" s="36"/>
      <c r="AI1504" s="9"/>
      <c r="AJ1504" s="8"/>
      <c r="AK1504" s="8"/>
      <c r="AL1504" s="8"/>
      <c r="AM1504" s="8"/>
      <c r="AN1504" s="8"/>
      <c r="AO1504" s="8"/>
      <c r="AP1504" s="8"/>
      <c r="AQ1504" s="8"/>
      <c r="AS1504" s="36"/>
      <c r="AT1504" s="36"/>
      <c r="AU1504" s="9"/>
      <c r="AV1504" s="8"/>
      <c r="AW1504" s="8"/>
      <c r="AX1504" s="8"/>
      <c r="AY1504" s="8"/>
      <c r="AZ1504" s="8"/>
      <c r="BA1504" s="8"/>
      <c r="BB1504" s="8"/>
      <c r="BC1504" s="8"/>
      <c r="CW1504" s="8">
        <v>0.51212431693989069</v>
      </c>
      <c r="CX1504" s="36">
        <v>72.3</v>
      </c>
      <c r="CY1504" s="36">
        <v>69.514417603378845</v>
      </c>
      <c r="CZ1504" s="36">
        <v>68.821403781903925</v>
      </c>
      <c r="DA1504" s="36">
        <v>49.682363359474365</v>
      </c>
      <c r="DB1504" s="36">
        <f ca="1"/>
        <v>77.253026485250345</v>
      </c>
      <c r="DC1504" s="36">
        <f ca="1"/>
        <v>69.998753988370936</v>
      </c>
      <c r="DD1504" s="36">
        <v>67.773490248272253</v>
      </c>
      <c r="DE1504" s="36">
        <f ca="1"/>
        <v>73.868119747346029</v>
      </c>
      <c r="DF1504" s="36">
        <v>70.685969572953013</v>
      </c>
    </row>
    <row r="1505" spans="1:110" x14ac:dyDescent="0.25">
      <c r="A1505" s="45">
        <v>54</v>
      </c>
      <c r="B1505" s="47" t="b">
        <v>1</v>
      </c>
      <c r="U1505" s="36"/>
      <c r="V1505" s="36"/>
      <c r="W1505" s="9"/>
      <c r="X1505" s="8"/>
      <c r="Y1505" s="8"/>
      <c r="Z1505" s="8"/>
      <c r="AA1505" s="8"/>
      <c r="AB1505" s="8"/>
      <c r="AC1505" s="8"/>
      <c r="AD1505" s="8"/>
      <c r="AE1505" s="8"/>
      <c r="AG1505" s="36"/>
      <c r="AH1505" s="36"/>
      <c r="AI1505" s="9"/>
      <c r="AJ1505" s="8"/>
      <c r="AK1505" s="8"/>
      <c r="AL1505" s="8"/>
      <c r="AM1505" s="8"/>
      <c r="AN1505" s="8"/>
      <c r="AO1505" s="8"/>
      <c r="AP1505" s="8"/>
      <c r="AQ1505" s="8"/>
      <c r="AS1505" s="36"/>
      <c r="AT1505" s="36"/>
      <c r="AU1505" s="9"/>
      <c r="AV1505" s="8"/>
      <c r="AW1505" s="8"/>
      <c r="AX1505" s="8"/>
      <c r="AY1505" s="8"/>
      <c r="AZ1505" s="8"/>
      <c r="BA1505" s="8"/>
      <c r="BB1505" s="8"/>
      <c r="BC1505" s="8"/>
      <c r="CW1505" s="8">
        <v>0.51246584699453557</v>
      </c>
      <c r="CX1505" s="36">
        <v>72.3</v>
      </c>
      <c r="CY1505" s="36">
        <v>69.52257475502222</v>
      </c>
      <c r="CZ1505" s="36">
        <v>68.830072868598606</v>
      </c>
      <c r="DA1505" s="36">
        <v>49.730840204378389</v>
      </c>
      <c r="DB1505" s="36">
        <f ca="1"/>
        <v>77.261522463371378</v>
      </c>
      <c r="DC1505" s="36">
        <f ca="1"/>
        <v>70.006294213931625</v>
      </c>
      <c r="DD1505" s="36">
        <v>67.784000730393984</v>
      </c>
      <c r="DE1505" s="36">
        <f ca="1"/>
        <v>73.87424452680257</v>
      </c>
      <c r="DF1505" s="36">
        <v>70.695101907428551</v>
      </c>
    </row>
    <row r="1506" spans="1:110" x14ac:dyDescent="0.25">
      <c r="A1506" s="45">
        <v>50</v>
      </c>
      <c r="B1506" s="47" t="b">
        <v>1</v>
      </c>
      <c r="U1506" s="36"/>
      <c r="V1506" s="36"/>
      <c r="W1506" s="9"/>
      <c r="X1506" s="8"/>
      <c r="Y1506" s="8"/>
      <c r="Z1506" s="8"/>
      <c r="AA1506" s="8"/>
      <c r="AB1506" s="8"/>
      <c r="AC1506" s="8"/>
      <c r="AD1506" s="8"/>
      <c r="AE1506" s="8"/>
      <c r="AG1506" s="36"/>
      <c r="AH1506" s="36"/>
      <c r="AI1506" s="9"/>
      <c r="AJ1506" s="8"/>
      <c r="AK1506" s="8"/>
      <c r="AL1506" s="8"/>
      <c r="AM1506" s="8"/>
      <c r="AN1506" s="8"/>
      <c r="AO1506" s="8"/>
      <c r="AP1506" s="8"/>
      <c r="AQ1506" s="8"/>
      <c r="AS1506" s="36"/>
      <c r="AT1506" s="36"/>
      <c r="AU1506" s="9"/>
      <c r="AV1506" s="8"/>
      <c r="AW1506" s="8"/>
      <c r="AX1506" s="8"/>
      <c r="AY1506" s="8"/>
      <c r="AZ1506" s="8"/>
      <c r="BA1506" s="8"/>
      <c r="BB1506" s="8"/>
      <c r="BC1506" s="8"/>
      <c r="CW1506" s="8">
        <v>0.51280737704918034</v>
      </c>
      <c r="CX1506" s="36">
        <v>72.3</v>
      </c>
      <c r="CY1506" s="36">
        <v>69.530732125017934</v>
      </c>
      <c r="CZ1506" s="36">
        <v>68.83874327939445</v>
      </c>
      <c r="DA1506" s="36">
        <v>49.779351020444885</v>
      </c>
      <c r="DB1506" s="36">
        <f ca="1"/>
        <v>77.27001704278274</v>
      </c>
      <c r="DC1506" s="36">
        <f ca="1"/>
        <v>70.013835182895747</v>
      </c>
      <c r="DD1506" s="36">
        <v>67.794507710772251</v>
      </c>
      <c r="DE1506" s="36">
        <f ca="1"/>
        <v>73.880368469965276</v>
      </c>
      <c r="DF1506" s="36">
        <v>70.704233026165667</v>
      </c>
    </row>
    <row r="1507" spans="1:110" x14ac:dyDescent="0.25">
      <c r="A1507" s="45">
        <v>56</v>
      </c>
      <c r="B1507" s="47" t="b">
        <v>1</v>
      </c>
      <c r="U1507" s="36"/>
      <c r="V1507" s="36"/>
      <c r="W1507" s="9"/>
      <c r="X1507" s="8"/>
      <c r="Y1507" s="8"/>
      <c r="Z1507" s="8"/>
      <c r="AA1507" s="8"/>
      <c r="AB1507" s="8"/>
      <c r="AC1507" s="8"/>
      <c r="AD1507" s="8"/>
      <c r="AE1507" s="8"/>
      <c r="AG1507" s="36"/>
      <c r="AH1507" s="36"/>
      <c r="AI1507" s="9"/>
      <c r="AJ1507" s="8"/>
      <c r="AK1507" s="8"/>
      <c r="AL1507" s="8"/>
      <c r="AM1507" s="8"/>
      <c r="AN1507" s="8"/>
      <c r="AO1507" s="8"/>
      <c r="AP1507" s="8"/>
      <c r="AQ1507" s="8"/>
      <c r="AS1507" s="36"/>
      <c r="AT1507" s="36"/>
      <c r="AU1507" s="9"/>
      <c r="AV1507" s="8"/>
      <c r="AW1507" s="8"/>
      <c r="AX1507" s="8"/>
      <c r="AY1507" s="8"/>
      <c r="AZ1507" s="8"/>
      <c r="BA1507" s="8"/>
      <c r="BB1507" s="8"/>
      <c r="BC1507" s="8"/>
      <c r="CW1507" s="8">
        <v>0.5131489071038251</v>
      </c>
      <c r="CX1507" s="36">
        <v>72.3</v>
      </c>
      <c r="CY1507" s="36">
        <v>69.538889719362444</v>
      </c>
      <c r="CZ1507" s="36">
        <v>68.847415020891447</v>
      </c>
      <c r="DA1507" s="36">
        <v>49.827895855319269</v>
      </c>
      <c r="DB1507" s="36">
        <f ca="1"/>
        <v>77.278510229900235</v>
      </c>
      <c r="DC1507" s="36">
        <f ca="1"/>
        <v>70.021376900865292</v>
      </c>
      <c r="DD1507" s="36">
        <v>67.805011192904729</v>
      </c>
      <c r="DE1507" s="36">
        <f ca="1"/>
        <v>73.886491580711024</v>
      </c>
      <c r="DF1507" s="36">
        <v>70.713362934020893</v>
      </c>
    </row>
    <row r="1508" spans="1:110" x14ac:dyDescent="0.25">
      <c r="A1508" s="45">
        <v>51.5</v>
      </c>
      <c r="B1508" s="47" t="b">
        <v>1</v>
      </c>
      <c r="U1508" s="36"/>
      <c r="V1508" s="36"/>
      <c r="W1508" s="9"/>
      <c r="X1508" s="8"/>
      <c r="Y1508" s="8"/>
      <c r="Z1508" s="8"/>
      <c r="AA1508" s="8"/>
      <c r="AB1508" s="8"/>
      <c r="AC1508" s="8"/>
      <c r="AD1508" s="8"/>
      <c r="AE1508" s="8"/>
      <c r="AG1508" s="36"/>
      <c r="AH1508" s="36"/>
      <c r="AI1508" s="9"/>
      <c r="AJ1508" s="8"/>
      <c r="AK1508" s="8"/>
      <c r="AL1508" s="8"/>
      <c r="AM1508" s="8"/>
      <c r="AN1508" s="8"/>
      <c r="AO1508" s="8"/>
      <c r="AP1508" s="8"/>
      <c r="AQ1508" s="8"/>
      <c r="AS1508" s="36"/>
      <c r="AT1508" s="36"/>
      <c r="AU1508" s="9"/>
      <c r="AV1508" s="8"/>
      <c r="AW1508" s="8"/>
      <c r="AX1508" s="8"/>
      <c r="AY1508" s="8"/>
      <c r="AZ1508" s="8"/>
      <c r="BA1508" s="8"/>
      <c r="BB1508" s="8"/>
      <c r="BC1508" s="8"/>
      <c r="CW1508" s="8">
        <v>0.51349043715846998</v>
      </c>
      <c r="CX1508" s="36">
        <v>72.3</v>
      </c>
      <c r="CY1508" s="36">
        <v>69.54704754405337</v>
      </c>
      <c r="CZ1508" s="36">
        <v>68.856088099694134</v>
      </c>
      <c r="DA1508" s="36">
        <v>49.876474756747257</v>
      </c>
      <c r="DB1508" s="36">
        <f ca="1"/>
        <v>77.287002031136353</v>
      </c>
      <c r="DC1508" s="36">
        <f ca="1"/>
        <v>70.028919373444978</v>
      </c>
      <c r="DD1508" s="36">
        <v>67.815511180283266</v>
      </c>
      <c r="DE1508" s="36">
        <f ca="1"/>
        <v>73.892613862914786</v>
      </c>
      <c r="DF1508" s="36">
        <v>70.722491635848286</v>
      </c>
    </row>
    <row r="1509" spans="1:110" x14ac:dyDescent="0.25">
      <c r="A1509" s="45">
        <v>51.9</v>
      </c>
      <c r="B1509" s="47" t="b">
        <v>1</v>
      </c>
      <c r="U1509" s="36"/>
      <c r="V1509" s="36"/>
      <c r="W1509" s="9"/>
      <c r="X1509" s="8"/>
      <c r="Y1509" s="8"/>
      <c r="Z1509" s="8"/>
      <c r="AA1509" s="8"/>
      <c r="AB1509" s="8"/>
      <c r="AC1509" s="8"/>
      <c r="AD1509" s="8"/>
      <c r="AE1509" s="8"/>
      <c r="AG1509" s="36"/>
      <c r="AH1509" s="36"/>
      <c r="AI1509" s="9"/>
      <c r="AJ1509" s="8"/>
      <c r="AK1509" s="8"/>
      <c r="AL1509" s="8"/>
      <c r="AM1509" s="8"/>
      <c r="AN1509" s="8"/>
      <c r="AO1509" s="8"/>
      <c r="AP1509" s="8"/>
      <c r="AQ1509" s="8"/>
      <c r="AS1509" s="36"/>
      <c r="AT1509" s="36"/>
      <c r="AU1509" s="9"/>
      <c r="AV1509" s="8"/>
      <c r="AW1509" s="8"/>
      <c r="AX1509" s="8"/>
      <c r="AY1509" s="8"/>
      <c r="AZ1509" s="8"/>
      <c r="BA1509" s="8"/>
      <c r="BB1509" s="8"/>
      <c r="BC1509" s="8"/>
      <c r="CW1509" s="8">
        <v>0.51383196721311475</v>
      </c>
      <c r="CX1509" s="36">
        <v>72.3</v>
      </c>
      <c r="CY1509" s="36">
        <v>69.555205605089512</v>
      </c>
      <c r="CZ1509" s="36">
        <v>68.864762522411581</v>
      </c>
      <c r="DA1509" s="36">
        <v>49.92508777257509</v>
      </c>
      <c r="DB1509" s="36">
        <f ca="1"/>
        <v>77.29549245290022</v>
      </c>
      <c r="DC1509" s="36">
        <f ca="1"/>
        <v>70.036462606242154</v>
      </c>
      <c r="DD1509" s="36">
        <v>67.826007676393871</v>
      </c>
      <c r="DE1509" s="36">
        <f ca="1"/>
        <v>73.898735320449632</v>
      </c>
      <c r="DF1509" s="36">
        <v>70.731619136499319</v>
      </c>
    </row>
    <row r="1510" spans="1:110" x14ac:dyDescent="0.25">
      <c r="A1510" s="45">
        <v>72.7</v>
      </c>
      <c r="B1510" s="47" t="b">
        <v>1</v>
      </c>
      <c r="U1510" s="36"/>
      <c r="V1510" s="36"/>
      <c r="W1510" s="9"/>
      <c r="X1510" s="8"/>
      <c r="Y1510" s="8"/>
      <c r="Z1510" s="8"/>
      <c r="AA1510" s="8"/>
      <c r="AB1510" s="8"/>
      <c r="AC1510" s="8"/>
      <c r="AD1510" s="8"/>
      <c r="AE1510" s="8"/>
      <c r="AG1510" s="36"/>
      <c r="AH1510" s="36"/>
      <c r="AI1510" s="9"/>
      <c r="AJ1510" s="8"/>
      <c r="AK1510" s="8"/>
      <c r="AL1510" s="8"/>
      <c r="AM1510" s="8"/>
      <c r="AN1510" s="8"/>
      <c r="AO1510" s="8"/>
      <c r="AP1510" s="8"/>
      <c r="AQ1510" s="8"/>
      <c r="AS1510" s="36"/>
      <c r="AT1510" s="36"/>
      <c r="AU1510" s="9"/>
      <c r="AV1510" s="8"/>
      <c r="AW1510" s="8"/>
      <c r="AX1510" s="8"/>
      <c r="AY1510" s="8"/>
      <c r="AZ1510" s="8"/>
      <c r="BA1510" s="8"/>
      <c r="BB1510" s="8"/>
      <c r="BC1510" s="8"/>
      <c r="CW1510" s="8">
        <v>0.51417349726775952</v>
      </c>
      <c r="CX1510" s="36">
        <v>72.400000000000006</v>
      </c>
      <c r="CY1510" s="36">
        <v>69.563363908470876</v>
      </c>
      <c r="CZ1510" s="36">
        <v>68.873438295657408</v>
      </c>
      <c r="DA1510" s="36">
        <v>49.973734950749964</v>
      </c>
      <c r="DB1510" s="36">
        <f ca="1"/>
        <v>77.303981501597733</v>
      </c>
      <c r="DC1510" s="36">
        <f ca="1"/>
        <v>70.044006604866922</v>
      </c>
      <c r="DD1510" s="36">
        <v>67.83650068471681</v>
      </c>
      <c r="DE1510" s="36">
        <f ca="1"/>
        <v>73.904855957186754</v>
      </c>
      <c r="DF1510" s="36">
        <v>70.740745440822963</v>
      </c>
    </row>
    <row r="1511" spans="1:110" x14ac:dyDescent="0.25">
      <c r="A1511" s="45">
        <v>72.400000000000006</v>
      </c>
      <c r="B1511" s="47" t="b">
        <v>1</v>
      </c>
      <c r="U1511" s="36"/>
      <c r="V1511" s="36"/>
      <c r="W1511" s="9"/>
      <c r="X1511" s="8"/>
      <c r="Y1511" s="8"/>
      <c r="Z1511" s="8"/>
      <c r="AA1511" s="8"/>
      <c r="AB1511" s="8"/>
      <c r="AC1511" s="8"/>
      <c r="AD1511" s="8"/>
      <c r="AE1511" s="8"/>
      <c r="AG1511" s="36"/>
      <c r="AH1511" s="36"/>
      <c r="AI1511" s="9"/>
      <c r="AJ1511" s="8"/>
      <c r="AK1511" s="8"/>
      <c r="AL1511" s="8"/>
      <c r="AM1511" s="8"/>
      <c r="AN1511" s="8"/>
      <c r="AO1511" s="8"/>
      <c r="AP1511" s="8"/>
      <c r="AQ1511" s="8"/>
      <c r="AS1511" s="36"/>
      <c r="AT1511" s="36"/>
      <c r="AU1511" s="9"/>
      <c r="AV1511" s="8"/>
      <c r="AW1511" s="8"/>
      <c r="AX1511" s="8"/>
      <c r="AY1511" s="8"/>
      <c r="AZ1511" s="8"/>
      <c r="BA1511" s="8"/>
      <c r="BB1511" s="8"/>
      <c r="BC1511" s="8"/>
      <c r="CW1511" s="8">
        <v>0.51451502732240439</v>
      </c>
      <c r="CX1511" s="36">
        <v>72.400000000000006</v>
      </c>
      <c r="CY1511" s="36">
        <v>69.571522460198707</v>
      </c>
      <c r="CZ1511" s="36">
        <v>68.882115426049779</v>
      </c>
      <c r="DA1511" s="36">
        <v>50.022416339320202</v>
      </c>
      <c r="DB1511" s="36">
        <f ca="1"/>
        <v>77.312469183631507</v>
      </c>
      <c r="DC1511" s="36">
        <f ca="1"/>
        <v>70.051551374932117</v>
      </c>
      <c r="DD1511" s="36">
        <v>67.846990208726567</v>
      </c>
      <c r="DE1511" s="36">
        <f ca="1"/>
        <v>73.910975776995485</v>
      </c>
      <c r="DF1511" s="36">
        <v>70.749870553665772</v>
      </c>
    </row>
    <row r="1512" spans="1:110" x14ac:dyDescent="0.25">
      <c r="A1512" s="45">
        <v>72.900000000000006</v>
      </c>
      <c r="B1512" s="47" t="b">
        <v>1</v>
      </c>
      <c r="U1512" s="36"/>
      <c r="V1512" s="36"/>
      <c r="W1512" s="9"/>
      <c r="X1512" s="8"/>
      <c r="Y1512" s="8"/>
      <c r="Z1512" s="8"/>
      <c r="AA1512" s="8"/>
      <c r="AB1512" s="8"/>
      <c r="AC1512" s="8"/>
      <c r="AD1512" s="8"/>
      <c r="AE1512" s="8"/>
      <c r="AG1512" s="36"/>
      <c r="AH1512" s="36"/>
      <c r="AI1512" s="9"/>
      <c r="AJ1512" s="8"/>
      <c r="AK1512" s="8"/>
      <c r="AL1512" s="8"/>
      <c r="AM1512" s="8"/>
      <c r="AN1512" s="8"/>
      <c r="AO1512" s="8"/>
      <c r="AP1512" s="8"/>
      <c r="AQ1512" s="8"/>
      <c r="AS1512" s="36"/>
      <c r="AT1512" s="36"/>
      <c r="AU1512" s="9"/>
      <c r="AV1512" s="8"/>
      <c r="AW1512" s="8"/>
      <c r="AX1512" s="8"/>
      <c r="AY1512" s="8"/>
      <c r="AZ1512" s="8"/>
      <c r="BA1512" s="8"/>
      <c r="BB1512" s="8"/>
      <c r="BC1512" s="8"/>
      <c r="CW1512" s="8">
        <v>0.51485655737704916</v>
      </c>
      <c r="CX1512" s="36">
        <v>72.400000000000006</v>
      </c>
      <c r="CY1512" s="36">
        <v>69.579681266275571</v>
      </c>
      <c r="CZ1512" s="36">
        <v>68.890793920211578</v>
      </c>
      <c r="DA1512" s="36">
        <v>50.071131986435525</v>
      </c>
      <c r="DB1512" s="36">
        <f ca="1"/>
        <v>77.320955505400946</v>
      </c>
      <c r="DC1512" s="36">
        <f ca="1"/>
        <v>70.059096922053357</v>
      </c>
      <c r="DD1512" s="36">
        <v>67.857476251891825</v>
      </c>
      <c r="DE1512" s="36">
        <f ca="1"/>
        <v>73.917094783743309</v>
      </c>
      <c r="DF1512" s="36">
        <v>70.758994479871745</v>
      </c>
    </row>
    <row r="1513" spans="1:110" x14ac:dyDescent="0.25">
      <c r="A1513" s="45">
        <v>72.900000000000006</v>
      </c>
      <c r="B1513" s="47" t="b">
        <v>1</v>
      </c>
      <c r="U1513" s="36"/>
      <c r="V1513" s="36"/>
      <c r="W1513" s="9"/>
      <c r="X1513" s="8"/>
      <c r="Y1513" s="8"/>
      <c r="Z1513" s="8"/>
      <c r="AA1513" s="8"/>
      <c r="AB1513" s="8"/>
      <c r="AC1513" s="8"/>
      <c r="AD1513" s="8"/>
      <c r="AE1513" s="8"/>
      <c r="AG1513" s="36"/>
      <c r="AH1513" s="36"/>
      <c r="AI1513" s="9"/>
      <c r="AJ1513" s="8"/>
      <c r="AK1513" s="8"/>
      <c r="AL1513" s="8"/>
      <c r="AM1513" s="8"/>
      <c r="AN1513" s="8"/>
      <c r="AO1513" s="8"/>
      <c r="AP1513" s="8"/>
      <c r="AQ1513" s="8"/>
      <c r="AS1513" s="36"/>
      <c r="AT1513" s="36"/>
      <c r="AU1513" s="9"/>
      <c r="AV1513" s="8"/>
      <c r="AW1513" s="8"/>
      <c r="AX1513" s="8"/>
      <c r="AY1513" s="8"/>
      <c r="AZ1513" s="8"/>
      <c r="BA1513" s="8"/>
      <c r="BB1513" s="8"/>
      <c r="BC1513" s="8"/>
      <c r="CW1513" s="8">
        <v>0.51519808743169404</v>
      </c>
      <c r="CX1513" s="36">
        <v>72.400000000000006</v>
      </c>
      <c r="CY1513" s="36">
        <v>69.587840332705284</v>
      </c>
      <c r="CZ1513" s="36">
        <v>68.899473784770194</v>
      </c>
      <c r="DA1513" s="36">
        <v>50.119881940347433</v>
      </c>
      <c r="DB1513" s="36">
        <f ca="1"/>
        <v>77.329440473302242</v>
      </c>
      <c r="DC1513" s="36">
        <f ca="1"/>
        <v>70.066643251849072</v>
      </c>
      <c r="DD1513" s="36">
        <v>67.867958817675543</v>
      </c>
      <c r="DE1513" s="36">
        <f ca="1"/>
        <v>73.92321298129589</v>
      </c>
      <c r="DF1513" s="36">
        <v>70.768117224282534</v>
      </c>
    </row>
    <row r="1514" spans="1:110" x14ac:dyDescent="0.25">
      <c r="A1514" s="45">
        <v>71.3</v>
      </c>
      <c r="B1514" s="47" t="b">
        <v>1</v>
      </c>
      <c r="U1514" s="36"/>
      <c r="V1514" s="36"/>
      <c r="W1514" s="9"/>
      <c r="X1514" s="8"/>
      <c r="Y1514" s="8"/>
      <c r="Z1514" s="8"/>
      <c r="AA1514" s="8"/>
      <c r="AB1514" s="8"/>
      <c r="AC1514" s="8"/>
      <c r="AD1514" s="8"/>
      <c r="AE1514" s="8"/>
      <c r="AG1514" s="36"/>
      <c r="AH1514" s="36"/>
      <c r="AI1514" s="9"/>
      <c r="AJ1514" s="8"/>
      <c r="AK1514" s="8"/>
      <c r="AL1514" s="8"/>
      <c r="AM1514" s="8"/>
      <c r="AN1514" s="8"/>
      <c r="AO1514" s="8"/>
      <c r="AP1514" s="8"/>
      <c r="AQ1514" s="8"/>
      <c r="AS1514" s="36"/>
      <c r="AT1514" s="36"/>
      <c r="AU1514" s="9"/>
      <c r="AV1514" s="8"/>
      <c r="AW1514" s="8"/>
      <c r="AX1514" s="8"/>
      <c r="AY1514" s="8"/>
      <c r="AZ1514" s="8"/>
      <c r="BA1514" s="8"/>
      <c r="BB1514" s="8"/>
      <c r="BC1514" s="8"/>
      <c r="CW1514" s="8">
        <v>0.51553961748633881</v>
      </c>
      <c r="CX1514" s="36">
        <v>72.400000000000006</v>
      </c>
      <c r="CY1514" s="36">
        <v>69.595999665493039</v>
      </c>
      <c r="CZ1514" s="36">
        <v>68.908155026357861</v>
      </c>
      <c r="DA1514" s="36">
        <v>50.168666249409391</v>
      </c>
      <c r="DB1514" s="36">
        <f ca="1"/>
        <v>77.337924093728461</v>
      </c>
      <c r="DC1514" s="36">
        <f ca="1"/>
        <v>70.074190369940524</v>
      </c>
      <c r="DD1514" s="36">
        <v>67.878437909534938</v>
      </c>
      <c r="DE1514" s="36">
        <f ca="1"/>
        <v>73.929330373517104</v>
      </c>
      <c r="DF1514" s="36">
        <v>70.777238791737318</v>
      </c>
    </row>
    <row r="1515" spans="1:110" x14ac:dyDescent="0.25">
      <c r="A1515" s="45">
        <v>72.8</v>
      </c>
      <c r="B1515" s="47" t="b">
        <v>1</v>
      </c>
      <c r="U1515" s="36"/>
      <c r="V1515" s="36"/>
      <c r="W1515" s="9"/>
      <c r="X1515" s="8"/>
      <c r="Y1515" s="8"/>
      <c r="Z1515" s="8"/>
      <c r="AA1515" s="8"/>
      <c r="AB1515" s="8"/>
      <c r="AC1515" s="8"/>
      <c r="AD1515" s="8"/>
      <c r="AE1515" s="8"/>
      <c r="AG1515" s="36"/>
      <c r="AH1515" s="36"/>
      <c r="AI1515" s="9"/>
      <c r="AJ1515" s="8"/>
      <c r="AK1515" s="8"/>
      <c r="AL1515" s="8"/>
      <c r="AM1515" s="8"/>
      <c r="AN1515" s="8"/>
      <c r="AO1515" s="8"/>
      <c r="AP1515" s="8"/>
      <c r="AQ1515" s="8"/>
      <c r="AS1515" s="36"/>
      <c r="AT1515" s="36"/>
      <c r="AU1515" s="9"/>
      <c r="AV1515" s="8"/>
      <c r="AW1515" s="8"/>
      <c r="AX1515" s="8"/>
      <c r="AY1515" s="8"/>
      <c r="AZ1515" s="8"/>
      <c r="BA1515" s="8"/>
      <c r="BB1515" s="8"/>
      <c r="BC1515" s="8"/>
      <c r="CW1515" s="8">
        <v>0.51588114754098358</v>
      </c>
      <c r="CX1515" s="36">
        <v>72.400000000000006</v>
      </c>
      <c r="CY1515" s="36">
        <v>69.604159270645397</v>
      </c>
      <c r="CZ1515" s="36">
        <v>68.916837651611431</v>
      </c>
      <c r="DA1515" s="36">
        <v>50.217484962077215</v>
      </c>
      <c r="DB1515" s="36">
        <f ca="1"/>
        <v>77.346406373069541</v>
      </c>
      <c r="DC1515" s="36">
        <f ca="1"/>
        <v>70.081738281951857</v>
      </c>
      <c r="DD1515" s="36">
        <v>67.888913530921499</v>
      </c>
      <c r="DE1515" s="36">
        <f ca="1"/>
        <v>73.935446964269005</v>
      </c>
      <c r="DF1515" s="36">
        <v>70.78635918707289</v>
      </c>
    </row>
    <row r="1516" spans="1:110" x14ac:dyDescent="0.25">
      <c r="A1516" s="45">
        <v>72.7</v>
      </c>
      <c r="B1516" s="47" t="b">
        <v>1</v>
      </c>
      <c r="U1516" s="36"/>
      <c r="V1516" s="36"/>
      <c r="W1516" s="9"/>
      <c r="X1516" s="8"/>
      <c r="Y1516" s="8"/>
      <c r="Z1516" s="8"/>
      <c r="AA1516" s="8"/>
      <c r="AB1516" s="8"/>
      <c r="AC1516" s="8"/>
      <c r="AD1516" s="8"/>
      <c r="AE1516" s="8"/>
      <c r="AG1516" s="36"/>
      <c r="AH1516" s="36"/>
      <c r="AI1516" s="9"/>
      <c r="AJ1516" s="8"/>
      <c r="AK1516" s="8"/>
      <c r="AL1516" s="8"/>
      <c r="AM1516" s="8"/>
      <c r="AN1516" s="8"/>
      <c r="AO1516" s="8"/>
      <c r="AP1516" s="8"/>
      <c r="AQ1516" s="8"/>
      <c r="AS1516" s="36"/>
      <c r="AT1516" s="36"/>
      <c r="AU1516" s="9"/>
      <c r="AV1516" s="8"/>
      <c r="AW1516" s="8"/>
      <c r="AX1516" s="8"/>
      <c r="AY1516" s="8"/>
      <c r="AZ1516" s="8"/>
      <c r="BA1516" s="8"/>
      <c r="BB1516" s="8"/>
      <c r="BC1516" s="8"/>
      <c r="CW1516" s="8">
        <v>0.51622267759562845</v>
      </c>
      <c r="CX1516" s="36">
        <v>72.400000000000006</v>
      </c>
      <c r="CY1516" s="36">
        <v>69.612319154170294</v>
      </c>
      <c r="CZ1516" s="36">
        <v>68.925521667172532</v>
      </c>
      <c r="DA1516" s="36">
        <v>50.266338126909289</v>
      </c>
      <c r="DB1516" s="36">
        <f ca="1"/>
        <v>77.354887317712354</v>
      </c>
      <c r="DC1516" s="36">
        <f ca="1"/>
        <v>70.089286993510072</v>
      </c>
      <c r="DD1516" s="36">
        <v>67.899385685281004</v>
      </c>
      <c r="DE1516" s="36">
        <f ca="1"/>
        <v>73.941562757411887</v>
      </c>
      <c r="DF1516" s="36">
        <v>70.795478415123682</v>
      </c>
    </row>
    <row r="1517" spans="1:110" x14ac:dyDescent="0.25">
      <c r="A1517" s="45">
        <v>72.599999999999994</v>
      </c>
      <c r="B1517" s="47" t="b">
        <v>1</v>
      </c>
      <c r="U1517" s="36"/>
      <c r="V1517" s="36"/>
      <c r="W1517" s="9"/>
      <c r="X1517" s="8"/>
      <c r="Y1517" s="8"/>
      <c r="Z1517" s="8"/>
      <c r="AA1517" s="8"/>
      <c r="AB1517" s="8"/>
      <c r="AC1517" s="8"/>
      <c r="AD1517" s="8"/>
      <c r="AE1517" s="8"/>
      <c r="AG1517" s="36"/>
      <c r="AH1517" s="36"/>
      <c r="AI1517" s="9"/>
      <c r="AJ1517" s="8"/>
      <c r="AK1517" s="8"/>
      <c r="AL1517" s="8"/>
      <c r="AM1517" s="8"/>
      <c r="AN1517" s="8"/>
      <c r="AO1517" s="8"/>
      <c r="AP1517" s="8"/>
      <c r="AQ1517" s="8"/>
      <c r="AS1517" s="36"/>
      <c r="AT1517" s="36"/>
      <c r="AU1517" s="9"/>
      <c r="AV1517" s="8"/>
      <c r="AW1517" s="8"/>
      <c r="AX1517" s="8"/>
      <c r="AY1517" s="8"/>
      <c r="AZ1517" s="8"/>
      <c r="BA1517" s="8"/>
      <c r="BB1517" s="8"/>
      <c r="BC1517" s="8"/>
      <c r="CW1517" s="8">
        <v>0.51656420765027322</v>
      </c>
      <c r="CX1517" s="36">
        <v>72.400000000000006</v>
      </c>
      <c r="CY1517" s="36">
        <v>69.620479322077131</v>
      </c>
      <c r="CZ1517" s="36">
        <v>68.934207079687667</v>
      </c>
      <c r="DA1517" s="36">
        <v>50.315225792566828</v>
      </c>
      <c r="DB1517" s="36">
        <f ca="1"/>
        <v>77.363366934040641</v>
      </c>
      <c r="DC1517" s="36">
        <f ca="1"/>
        <v>70.09683651024514</v>
      </c>
      <c r="DD1517" s="36">
        <v>67.909854376053545</v>
      </c>
      <c r="DE1517" s="36">
        <f ca="1"/>
        <v>73.947677756804325</v>
      </c>
      <c r="DF1517" s="36">
        <v>70.804596480721784</v>
      </c>
    </row>
    <row r="1518" spans="1:110" x14ac:dyDescent="0.25">
      <c r="A1518" s="45">
        <v>72.5</v>
      </c>
      <c r="B1518" s="47" t="b">
        <v>1</v>
      </c>
      <c r="U1518" s="36"/>
      <c r="V1518" s="36"/>
      <c r="W1518" s="9"/>
      <c r="X1518" s="8"/>
      <c r="Y1518" s="8"/>
      <c r="Z1518" s="8"/>
      <c r="AA1518" s="8"/>
      <c r="AB1518" s="8"/>
      <c r="AC1518" s="8"/>
      <c r="AD1518" s="8"/>
      <c r="AE1518" s="8"/>
      <c r="AG1518" s="36"/>
      <c r="AH1518" s="36"/>
      <c r="AI1518" s="9"/>
      <c r="AJ1518" s="8"/>
      <c r="AK1518" s="8"/>
      <c r="AL1518" s="8"/>
      <c r="AM1518" s="8"/>
      <c r="AN1518" s="8"/>
      <c r="AO1518" s="8"/>
      <c r="AP1518" s="8"/>
      <c r="AQ1518" s="8"/>
      <c r="AS1518" s="36"/>
      <c r="AT1518" s="36"/>
      <c r="AU1518" s="9"/>
      <c r="AV1518" s="8"/>
      <c r="AW1518" s="8"/>
      <c r="AX1518" s="8"/>
      <c r="AY1518" s="8"/>
      <c r="AZ1518" s="8"/>
      <c r="BA1518" s="8"/>
      <c r="BB1518" s="8"/>
      <c r="BC1518" s="8"/>
      <c r="CW1518" s="8">
        <v>0.51690573770491799</v>
      </c>
      <c r="CX1518" s="36">
        <v>72.400000000000006</v>
      </c>
      <c r="CY1518" s="36">
        <v>69.628639780376758</v>
      </c>
      <c r="CZ1518" s="36">
        <v>68.942893895808027</v>
      </c>
      <c r="DA1518" s="36">
        <v>50.364148007814279</v>
      </c>
      <c r="DB1518" s="36">
        <f ca="1"/>
        <v>77.37184522843522</v>
      </c>
      <c r="DC1518" s="36">
        <f ca="1"/>
        <v>70.10438683778996</v>
      </c>
      <c r="DD1518" s="36">
        <v>67.920319606673488</v>
      </c>
      <c r="DE1518" s="36">
        <f ca="1"/>
        <v>73.953791966303143</v>
      </c>
      <c r="DF1518" s="36">
        <v>70.813713388696897</v>
      </c>
    </row>
    <row r="1519" spans="1:110" x14ac:dyDescent="0.25">
      <c r="A1519" s="45">
        <v>72.2</v>
      </c>
      <c r="B1519" s="47" t="b">
        <v>1</v>
      </c>
      <c r="U1519" s="36"/>
      <c r="V1519" s="36"/>
      <c r="W1519" s="9"/>
      <c r="X1519" s="8"/>
      <c r="Y1519" s="8"/>
      <c r="Z1519" s="8"/>
      <c r="AA1519" s="8"/>
      <c r="AB1519" s="8"/>
      <c r="AC1519" s="8"/>
      <c r="AD1519" s="8"/>
      <c r="AE1519" s="8"/>
      <c r="AG1519" s="36"/>
      <c r="AH1519" s="36"/>
      <c r="AI1519" s="9"/>
      <c r="AJ1519" s="8"/>
      <c r="AK1519" s="8"/>
      <c r="AL1519" s="8"/>
      <c r="AM1519" s="8"/>
      <c r="AN1519" s="8"/>
      <c r="AO1519" s="8"/>
      <c r="AP1519" s="8"/>
      <c r="AQ1519" s="8"/>
      <c r="AS1519" s="36"/>
      <c r="AT1519" s="36"/>
      <c r="AU1519" s="9"/>
      <c r="AV1519" s="8"/>
      <c r="AW1519" s="8"/>
      <c r="AX1519" s="8"/>
      <c r="AY1519" s="8"/>
      <c r="AZ1519" s="8"/>
      <c r="BA1519" s="8"/>
      <c r="BB1519" s="8"/>
      <c r="BC1519" s="8"/>
      <c r="CW1519" s="8">
        <v>0.51724726775956287</v>
      </c>
      <c r="CX1519" s="36">
        <v>72.400000000000006</v>
      </c>
      <c r="CY1519" s="36">
        <v>69.636800535081505</v>
      </c>
      <c r="CZ1519" s="36">
        <v>68.951582122189862</v>
      </c>
      <c r="DA1519" s="36">
        <v>50.413104821519546</v>
      </c>
      <c r="DB1519" s="36">
        <f ca="1"/>
        <v>77.380322207273835</v>
      </c>
      <c r="DC1519" s="36">
        <f ca="1"/>
        <v>70.111937981780429</v>
      </c>
      <c r="DD1519" s="36">
        <v>67.930781380569584</v>
      </c>
      <c r="DE1519" s="36">
        <f ca="1"/>
        <v>73.959905389763435</v>
      </c>
      <c r="DF1519" s="36">
        <v>70.822829143876504</v>
      </c>
    </row>
    <row r="1520" spans="1:110" x14ac:dyDescent="0.25">
      <c r="A1520" s="45">
        <v>71.900000000000006</v>
      </c>
      <c r="B1520" s="47" t="b">
        <v>1</v>
      </c>
      <c r="U1520" s="36"/>
      <c r="V1520" s="36"/>
      <c r="W1520" s="9"/>
      <c r="X1520" s="8"/>
      <c r="Y1520" s="8"/>
      <c r="Z1520" s="8"/>
      <c r="AA1520" s="8"/>
      <c r="AB1520" s="8"/>
      <c r="AC1520" s="8"/>
      <c r="AD1520" s="8"/>
      <c r="AE1520" s="8"/>
      <c r="AG1520" s="36"/>
      <c r="AH1520" s="36"/>
      <c r="AI1520" s="9"/>
      <c r="AJ1520" s="8"/>
      <c r="AK1520" s="8"/>
      <c r="AL1520" s="8"/>
      <c r="AM1520" s="8"/>
      <c r="AN1520" s="8"/>
      <c r="AO1520" s="8"/>
      <c r="AP1520" s="8"/>
      <c r="AQ1520" s="8"/>
      <c r="AS1520" s="36"/>
      <c r="AT1520" s="36"/>
      <c r="AU1520" s="9"/>
      <c r="AV1520" s="8"/>
      <c r="AW1520" s="8"/>
      <c r="AX1520" s="8"/>
      <c r="AY1520" s="8"/>
      <c r="AZ1520" s="8"/>
      <c r="BA1520" s="8"/>
      <c r="BB1520" s="8"/>
      <c r="BC1520" s="8"/>
      <c r="CW1520" s="8">
        <v>0.51758879781420764</v>
      </c>
      <c r="CX1520" s="36">
        <v>72.400000000000006</v>
      </c>
      <c r="CY1520" s="36">
        <v>69.644961592205249</v>
      </c>
      <c r="CZ1520" s="36">
        <v>68.960271765494056</v>
      </c>
      <c r="DA1520" s="36">
        <v>50.462096282654237</v>
      </c>
      <c r="DB1520" s="36">
        <f ca="1"/>
        <v>77.388797876931307</v>
      </c>
      <c r="DC1520" s="36">
        <f ca="1"/>
        <v>70.119489947855456</v>
      </c>
      <c r="DD1520" s="36">
        <v>67.941239701164889</v>
      </c>
      <c r="DE1520" s="36">
        <f ca="1"/>
        <v>73.966018031038615</v>
      </c>
      <c r="DF1520" s="36">
        <v>70.831943751085731</v>
      </c>
    </row>
    <row r="1521" spans="1:110" x14ac:dyDescent="0.25">
      <c r="A1521" s="45">
        <v>71.5</v>
      </c>
      <c r="B1521" s="47" t="b">
        <v>1</v>
      </c>
      <c r="U1521" s="36"/>
      <c r="V1521" s="36"/>
      <c r="W1521" s="9"/>
      <c r="X1521" s="8"/>
      <c r="Y1521" s="8"/>
      <c r="Z1521" s="8"/>
      <c r="AA1521" s="8"/>
      <c r="AB1521" s="8"/>
      <c r="AC1521" s="8"/>
      <c r="AD1521" s="8"/>
      <c r="AE1521" s="8"/>
      <c r="AG1521" s="36"/>
      <c r="AH1521" s="36"/>
      <c r="AI1521" s="9"/>
      <c r="AJ1521" s="8"/>
      <c r="AK1521" s="8"/>
      <c r="AL1521" s="8"/>
      <c r="AM1521" s="8"/>
      <c r="AN1521" s="8"/>
      <c r="AO1521" s="8"/>
      <c r="AP1521" s="8"/>
      <c r="AQ1521" s="8"/>
      <c r="AS1521" s="36"/>
      <c r="AT1521" s="36"/>
      <c r="AU1521" s="9"/>
      <c r="AV1521" s="8"/>
      <c r="AW1521" s="8"/>
      <c r="AX1521" s="8"/>
      <c r="AY1521" s="8"/>
      <c r="AZ1521" s="8"/>
      <c r="BA1521" s="8"/>
      <c r="BB1521" s="8"/>
      <c r="BC1521" s="8"/>
      <c r="CW1521" s="8">
        <v>0.51793032786885251</v>
      </c>
      <c r="CX1521" s="36">
        <v>72.400000000000006</v>
      </c>
      <c r="CY1521" s="36">
        <v>69.653122957763429</v>
      </c>
      <c r="CZ1521" s="36">
        <v>68.968962832386765</v>
      </c>
      <c r="DA1521" s="36">
        <v>50.511122440294059</v>
      </c>
      <c r="DB1521" s="36">
        <f ca="1"/>
        <v>77.397272243779526</v>
      </c>
      <c r="DC1521" s="36">
        <f ca="1"/>
        <v>70.127042741656993</v>
      </c>
      <c r="DD1521" s="36">
        <v>67.951694571876814</v>
      </c>
      <c r="DE1521" s="36">
        <f ca="1"/>
        <v>73.972129893980451</v>
      </c>
      <c r="DF1521" s="36">
        <v>70.84105721514743</v>
      </c>
    </row>
    <row r="1522" spans="1:110" x14ac:dyDescent="0.25">
      <c r="A1522" s="45">
        <v>71.3</v>
      </c>
      <c r="B1522" s="47" t="b">
        <v>1</v>
      </c>
      <c r="U1522" s="36"/>
      <c r="V1522" s="36"/>
      <c r="W1522" s="9"/>
      <c r="X1522" s="8"/>
      <c r="Y1522" s="8"/>
      <c r="Z1522" s="8"/>
      <c r="AA1522" s="8"/>
      <c r="AB1522" s="8"/>
      <c r="AC1522" s="8"/>
      <c r="AD1522" s="8"/>
      <c r="AE1522" s="8"/>
      <c r="AG1522" s="36"/>
      <c r="AH1522" s="36"/>
      <c r="AI1522" s="9"/>
      <c r="AJ1522" s="8"/>
      <c r="AK1522" s="8"/>
      <c r="AL1522" s="8"/>
      <c r="AM1522" s="8"/>
      <c r="AN1522" s="8"/>
      <c r="AO1522" s="8"/>
      <c r="AP1522" s="8"/>
      <c r="AQ1522" s="8"/>
      <c r="AS1522" s="36"/>
      <c r="AT1522" s="36"/>
      <c r="AU1522" s="9"/>
      <c r="AV1522" s="8"/>
      <c r="AW1522" s="8"/>
      <c r="AX1522" s="8"/>
      <c r="AY1522" s="8"/>
      <c r="AZ1522" s="8"/>
      <c r="BA1522" s="8"/>
      <c r="BB1522" s="8"/>
      <c r="BC1522" s="8"/>
      <c r="CW1522" s="8">
        <v>0.51827185792349728</v>
      </c>
      <c r="CX1522" s="36">
        <v>72.400000000000006</v>
      </c>
      <c r="CY1522" s="36">
        <v>69.661284637773036</v>
      </c>
      <c r="CZ1522" s="36">
        <v>68.977655329538877</v>
      </c>
      <c r="DA1522" s="36">
        <v>50.560183343619002</v>
      </c>
      <c r="DB1522" s="36">
        <f ca="1"/>
        <v>77.40574531418747</v>
      </c>
      <c r="DC1522" s="36">
        <f ca="1"/>
        <v>70.134596368830046</v>
      </c>
      <c r="DD1522" s="36">
        <v>67.962145996117158</v>
      </c>
      <c r="DE1522" s="36">
        <f ca="1"/>
        <v>73.978240982438976</v>
      </c>
      <c r="DF1522" s="36">
        <v>70.850169540882291</v>
      </c>
    </row>
    <row r="1523" spans="1:110" x14ac:dyDescent="0.25">
      <c r="A1523" s="45">
        <v>71.099999999999994</v>
      </c>
      <c r="B1523" s="47" t="b">
        <v>1</v>
      </c>
      <c r="U1523" s="36"/>
      <c r="V1523" s="36"/>
      <c r="W1523" s="9"/>
      <c r="X1523" s="8"/>
      <c r="Y1523" s="8"/>
      <c r="Z1523" s="8"/>
      <c r="AA1523" s="8"/>
      <c r="AB1523" s="8"/>
      <c r="AC1523" s="8"/>
      <c r="AD1523" s="8"/>
      <c r="AE1523" s="8"/>
      <c r="AG1523" s="36"/>
      <c r="AH1523" s="36"/>
      <c r="AI1523" s="9"/>
      <c r="AJ1523" s="8"/>
      <c r="AK1523" s="8"/>
      <c r="AL1523" s="8"/>
      <c r="AM1523" s="8"/>
      <c r="AN1523" s="8"/>
      <c r="AO1523" s="8"/>
      <c r="AP1523" s="8"/>
      <c r="AQ1523" s="8"/>
      <c r="AS1523" s="36"/>
      <c r="AT1523" s="36"/>
      <c r="AU1523" s="9"/>
      <c r="AV1523" s="8"/>
      <c r="AW1523" s="8"/>
      <c r="AX1523" s="8"/>
      <c r="AY1523" s="8"/>
      <c r="AZ1523" s="8"/>
      <c r="BA1523" s="8"/>
      <c r="BB1523" s="8"/>
      <c r="BC1523" s="8"/>
      <c r="CW1523" s="8">
        <v>0.51861338797814205</v>
      </c>
      <c r="CX1523" s="36">
        <v>72.400000000000006</v>
      </c>
      <c r="CY1523" s="36">
        <v>69.669446638252722</v>
      </c>
      <c r="CZ1523" s="36">
        <v>68.986349263626295</v>
      </c>
      <c r="DA1523" s="36">
        <v>50.609279041913766</v>
      </c>
      <c r="DB1523" s="36">
        <f ca="1"/>
        <v>77.414217094521291</v>
      </c>
      <c r="DC1523" s="36">
        <f ca="1"/>
        <v>70.142150835022761</v>
      </c>
      <c r="DD1523" s="36">
        <v>67.972593977292064</v>
      </c>
      <c r="DE1523" s="36">
        <f ca="1"/>
        <v>73.984351300262674</v>
      </c>
      <c r="DF1523" s="36">
        <v>70.85928073310869</v>
      </c>
    </row>
    <row r="1524" spans="1:110" x14ac:dyDescent="0.25">
      <c r="A1524" s="45">
        <v>71</v>
      </c>
      <c r="B1524" s="47" t="b">
        <v>1</v>
      </c>
      <c r="U1524" s="36"/>
      <c r="V1524" s="36"/>
      <c r="W1524" s="9"/>
      <c r="X1524" s="8"/>
      <c r="Y1524" s="8"/>
      <c r="Z1524" s="8"/>
      <c r="AA1524" s="8"/>
      <c r="AB1524" s="8"/>
      <c r="AC1524" s="8"/>
      <c r="AD1524" s="8"/>
      <c r="AE1524" s="8"/>
      <c r="AG1524" s="36"/>
      <c r="AH1524" s="36"/>
      <c r="AI1524" s="9"/>
      <c r="AJ1524" s="8"/>
      <c r="AK1524" s="8"/>
      <c r="AL1524" s="8"/>
      <c r="AM1524" s="8"/>
      <c r="AN1524" s="8"/>
      <c r="AO1524" s="8"/>
      <c r="AP1524" s="8"/>
      <c r="AQ1524" s="8"/>
      <c r="AS1524" s="36"/>
      <c r="AT1524" s="36"/>
      <c r="AU1524" s="9"/>
      <c r="AV1524" s="8"/>
      <c r="AW1524" s="8"/>
      <c r="AX1524" s="8"/>
      <c r="AY1524" s="8"/>
      <c r="AZ1524" s="8"/>
      <c r="BA1524" s="8"/>
      <c r="BB1524" s="8"/>
      <c r="BC1524" s="8"/>
      <c r="CW1524" s="8">
        <v>0.51895491803278693</v>
      </c>
      <c r="CX1524" s="36">
        <v>72.5</v>
      </c>
      <c r="CY1524" s="36">
        <v>69.677608965222774</v>
      </c>
      <c r="CZ1524" s="36">
        <v>68.995044641330097</v>
      </c>
      <c r="DA1524" s="36">
        <v>50.658409584567963</v>
      </c>
      <c r="DB1524" s="36">
        <f ca="1"/>
        <v>77.422687591144268</v>
      </c>
      <c r="DC1524" s="36">
        <f ca="1"/>
        <v>70.149706145886398</v>
      </c>
      <c r="DD1524" s="36">
        <v>67.983038518802118</v>
      </c>
      <c r="DE1524" s="36">
        <f ca="1"/>
        <v>73.990460851298366</v>
      </c>
      <c r="DF1524" s="36">
        <v>70.868390796642856</v>
      </c>
    </row>
    <row r="1525" spans="1:110" x14ac:dyDescent="0.25">
      <c r="A1525" s="45">
        <v>78</v>
      </c>
      <c r="B1525" s="47" t="b">
        <v>1</v>
      </c>
      <c r="U1525" s="36"/>
      <c r="V1525" s="36"/>
      <c r="W1525" s="9"/>
      <c r="X1525" s="8"/>
      <c r="Y1525" s="8"/>
      <c r="Z1525" s="8"/>
      <c r="AA1525" s="8"/>
      <c r="AB1525" s="8"/>
      <c r="AC1525" s="8"/>
      <c r="AD1525" s="8"/>
      <c r="AE1525" s="8"/>
      <c r="AG1525" s="36"/>
      <c r="AH1525" s="36"/>
      <c r="AI1525" s="9"/>
      <c r="AJ1525" s="8"/>
      <c r="AK1525" s="8"/>
      <c r="AL1525" s="8"/>
      <c r="AM1525" s="8"/>
      <c r="AN1525" s="8"/>
      <c r="AO1525" s="8"/>
      <c r="AP1525" s="8"/>
      <c r="AQ1525" s="8"/>
      <c r="AS1525" s="36"/>
      <c r="AT1525" s="36"/>
      <c r="AU1525" s="9"/>
      <c r="AV1525" s="8"/>
      <c r="AW1525" s="8"/>
      <c r="AX1525" s="8"/>
      <c r="AY1525" s="8"/>
      <c r="AZ1525" s="8"/>
      <c r="BA1525" s="8"/>
      <c r="BB1525" s="8"/>
      <c r="BC1525" s="8"/>
      <c r="CW1525" s="8">
        <v>0.51929644808743169</v>
      </c>
      <c r="CX1525" s="36">
        <v>72.5</v>
      </c>
      <c r="CY1525" s="36">
        <v>69.68577162470514</v>
      </c>
      <c r="CZ1525" s="36">
        <v>69.003741469336376</v>
      </c>
      <c r="DA1525" s="36">
        <v>50.707575021076394</v>
      </c>
      <c r="DB1525" s="36">
        <f ca="1"/>
        <v>77.431156810416908</v>
      </c>
      <c r="DC1525" s="36">
        <f ca="1"/>
        <v>70.157262307075371</v>
      </c>
      <c r="DD1525" s="36">
        <v>67.993479624042266</v>
      </c>
      <c r="DE1525" s="36">
        <f ca="1"/>
        <v>73.99656963939124</v>
      </c>
      <c r="DF1525" s="36">
        <v>70.877499736298816</v>
      </c>
    </row>
    <row r="1526" spans="1:110" x14ac:dyDescent="0.25">
      <c r="A1526" s="45">
        <v>73.599999999999994</v>
      </c>
      <c r="B1526" s="47" t="b">
        <v>1</v>
      </c>
      <c r="U1526" s="36"/>
      <c r="V1526" s="36"/>
      <c r="W1526" s="9"/>
      <c r="X1526" s="8"/>
      <c r="Y1526" s="8"/>
      <c r="Z1526" s="8"/>
      <c r="AA1526" s="8"/>
      <c r="AB1526" s="8"/>
      <c r="AC1526" s="8"/>
      <c r="AD1526" s="8"/>
      <c r="AE1526" s="8"/>
      <c r="AG1526" s="36"/>
      <c r="AH1526" s="36"/>
      <c r="AI1526" s="9"/>
      <c r="AJ1526" s="8"/>
      <c r="AK1526" s="8"/>
      <c r="AL1526" s="8"/>
      <c r="AM1526" s="8"/>
      <c r="AN1526" s="8"/>
      <c r="AO1526" s="8"/>
      <c r="AP1526" s="8"/>
      <c r="AQ1526" s="8"/>
      <c r="AS1526" s="36"/>
      <c r="AT1526" s="36"/>
      <c r="AU1526" s="9"/>
      <c r="AV1526" s="8"/>
      <c r="AW1526" s="8"/>
      <c r="AX1526" s="8"/>
      <c r="AY1526" s="8"/>
      <c r="AZ1526" s="8"/>
      <c r="BA1526" s="8"/>
      <c r="BB1526" s="8"/>
      <c r="BC1526" s="8"/>
      <c r="CW1526" s="8">
        <v>0.51963797814207646</v>
      </c>
      <c r="CX1526" s="36">
        <v>72.5</v>
      </c>
      <c r="CY1526" s="36">
        <v>69.693934622723518</v>
      </c>
      <c r="CZ1526" s="36">
        <v>69.012439754336341</v>
      </c>
      <c r="DA1526" s="36">
        <v>50.756775401039441</v>
      </c>
      <c r="DB1526" s="36">
        <f ca="1"/>
        <v>77.439624758696951</v>
      </c>
      <c r="DC1526" s="36">
        <f ca="1"/>
        <v>70.16481932424729</v>
      </c>
      <c r="DD1526" s="36">
        <v>68.003917296401909</v>
      </c>
      <c r="DE1526" s="36">
        <f ca="1"/>
        <v>74.002677668384919</v>
      </c>
      <c r="DF1526" s="36">
        <v>70.886607556888436</v>
      </c>
    </row>
    <row r="1527" spans="1:110" x14ac:dyDescent="0.25">
      <c r="A1527" s="45">
        <v>73.400000000000006</v>
      </c>
      <c r="B1527" s="47" t="b">
        <v>1</v>
      </c>
      <c r="U1527" s="36"/>
      <c r="V1527" s="36"/>
      <c r="W1527" s="9"/>
      <c r="X1527" s="8"/>
      <c r="Y1527" s="8"/>
      <c r="Z1527" s="8"/>
      <c r="AA1527" s="8"/>
      <c r="AB1527" s="8"/>
      <c r="AC1527" s="8"/>
      <c r="AD1527" s="8"/>
      <c r="AE1527" s="8"/>
      <c r="AG1527" s="36"/>
      <c r="AH1527" s="36"/>
      <c r="AI1527" s="9"/>
      <c r="AJ1527" s="8"/>
      <c r="AK1527" s="8"/>
      <c r="AL1527" s="8"/>
      <c r="AM1527" s="8"/>
      <c r="AN1527" s="8"/>
      <c r="AO1527" s="8"/>
      <c r="AP1527" s="8"/>
      <c r="AQ1527" s="8"/>
      <c r="AS1527" s="36"/>
      <c r="AT1527" s="36"/>
      <c r="AU1527" s="9"/>
      <c r="AV1527" s="8"/>
      <c r="AW1527" s="8"/>
      <c r="AX1527" s="8"/>
      <c r="AY1527" s="8"/>
      <c r="AZ1527" s="8"/>
      <c r="BA1527" s="8"/>
      <c r="BB1527" s="8"/>
      <c r="BC1527" s="8"/>
      <c r="CW1527" s="8">
        <v>0.51997950819672134</v>
      </c>
      <c r="CX1527" s="36">
        <v>72.5</v>
      </c>
      <c r="CY1527" s="36">
        <v>69.702097965303324</v>
      </c>
      <c r="CZ1527" s="36">
        <v>69.021139503026362</v>
      </c>
      <c r="DA1527" s="36">
        <v>50.806010774163312</v>
      </c>
      <c r="DB1527" s="36">
        <f ca="1"/>
        <v>77.448091442339404</v>
      </c>
      <c r="DC1527" s="36">
        <f ca="1"/>
        <v>70.172377203063007</v>
      </c>
      <c r="DD1527" s="36">
        <v>68.014351539264851</v>
      </c>
      <c r="DE1527" s="36">
        <f ca="1"/>
        <v>74.008784942121522</v>
      </c>
      <c r="DF1527" s="36">
        <v>70.895714263221478</v>
      </c>
    </row>
    <row r="1528" spans="1:110" x14ac:dyDescent="0.25">
      <c r="A1528" s="45">
        <v>73</v>
      </c>
      <c r="B1528" s="47" t="b">
        <v>1</v>
      </c>
      <c r="U1528" s="36"/>
      <c r="V1528" s="36"/>
      <c r="W1528" s="9"/>
      <c r="X1528" s="8"/>
      <c r="Y1528" s="8"/>
      <c r="Z1528" s="8"/>
      <c r="AA1528" s="8"/>
      <c r="AB1528" s="8"/>
      <c r="AC1528" s="8"/>
      <c r="AD1528" s="8"/>
      <c r="AE1528" s="8"/>
      <c r="AG1528" s="36"/>
      <c r="AH1528" s="36"/>
      <c r="AI1528" s="9"/>
      <c r="AJ1528" s="8"/>
      <c r="AK1528" s="8"/>
      <c r="AL1528" s="8"/>
      <c r="AM1528" s="8"/>
      <c r="AN1528" s="8"/>
      <c r="AO1528" s="8"/>
      <c r="AP1528" s="8"/>
      <c r="AQ1528" s="8"/>
      <c r="AS1528" s="36"/>
      <c r="AT1528" s="36"/>
      <c r="AU1528" s="9"/>
      <c r="AV1528" s="8"/>
      <c r="AW1528" s="8"/>
      <c r="AX1528" s="8"/>
      <c r="AY1528" s="8"/>
      <c r="AZ1528" s="8"/>
      <c r="BA1528" s="8"/>
      <c r="BB1528" s="8"/>
      <c r="BC1528" s="8"/>
      <c r="CW1528" s="8">
        <v>0.52032103825136611</v>
      </c>
      <c r="CX1528" s="36">
        <v>72.5</v>
      </c>
      <c r="CY1528" s="36">
        <v>69.710261658471765</v>
      </c>
      <c r="CZ1528" s="36">
        <v>69.029840722107892</v>
      </c>
      <c r="DA1528" s="36">
        <v>50.855281190260328</v>
      </c>
      <c r="DB1528" s="36">
        <f ca="1"/>
        <v>77.456556867696548</v>
      </c>
      <c r="DC1528" s="36">
        <f ca="1"/>
        <v>70.1799359491866</v>
      </c>
      <c r="DD1528" s="36">
        <v>68.024782356009354</v>
      </c>
      <c r="DE1528" s="36">
        <f ca="1"/>
        <v>74.014891464441519</v>
      </c>
      <c r="DF1528" s="36">
        <v>70.904819860105533</v>
      </c>
    </row>
    <row r="1529" spans="1:110" x14ac:dyDescent="0.25">
      <c r="A1529" s="45">
        <v>73</v>
      </c>
      <c r="B1529" s="47" t="b">
        <v>1</v>
      </c>
      <c r="U1529" s="36"/>
      <c r="V1529" s="36"/>
      <c r="W1529" s="9"/>
      <c r="X1529" s="8"/>
      <c r="Y1529" s="8"/>
      <c r="Z1529" s="8"/>
      <c r="AA1529" s="8"/>
      <c r="AB1529" s="8"/>
      <c r="AC1529" s="8"/>
      <c r="AD1529" s="8"/>
      <c r="AE1529" s="8"/>
      <c r="AG1529" s="36"/>
      <c r="AH1529" s="36"/>
      <c r="AI1529" s="9"/>
      <c r="AJ1529" s="8"/>
      <c r="AK1529" s="8"/>
      <c r="AL1529" s="8"/>
      <c r="AM1529" s="8"/>
      <c r="AN1529" s="8"/>
      <c r="AO1529" s="8"/>
      <c r="AP1529" s="8"/>
      <c r="AQ1529" s="8"/>
      <c r="AS1529" s="36"/>
      <c r="AT1529" s="36"/>
      <c r="AU1529" s="9"/>
      <c r="AV1529" s="8"/>
      <c r="AW1529" s="8"/>
      <c r="AX1529" s="8"/>
      <c r="AY1529" s="8"/>
      <c r="AZ1529" s="8"/>
      <c r="BA1529" s="8"/>
      <c r="BB1529" s="8"/>
      <c r="BC1529" s="8"/>
      <c r="CW1529" s="8">
        <v>0.52066256830601088</v>
      </c>
      <c r="CX1529" s="36">
        <v>72.5</v>
      </c>
      <c r="CY1529" s="36">
        <v>69.718425708257826</v>
      </c>
      <c r="CZ1529" s="36">
        <v>69.03854341828783</v>
      </c>
      <c r="DA1529" s="36">
        <v>50.904586699249272</v>
      </c>
      <c r="DB1529" s="36">
        <f ca="1"/>
        <v>77.465021041118035</v>
      </c>
      <c r="DC1529" s="36">
        <f ca="1"/>
        <v>70.187495568285442</v>
      </c>
      <c r="DD1529" s="36">
        <v>68.035209750008121</v>
      </c>
      <c r="DE1529" s="36">
        <f ca="1"/>
        <v>74.020997239183913</v>
      </c>
      <c r="DF1529" s="36">
        <v>70.913924352346157</v>
      </c>
    </row>
    <row r="1530" spans="1:110" x14ac:dyDescent="0.25">
      <c r="A1530" s="45">
        <v>72.8</v>
      </c>
      <c r="B1530" s="47" t="b">
        <v>1</v>
      </c>
      <c r="U1530" s="36"/>
      <c r="V1530" s="36"/>
      <c r="W1530" s="9"/>
      <c r="X1530" s="8"/>
      <c r="Y1530" s="8"/>
      <c r="Z1530" s="8"/>
      <c r="AA1530" s="8"/>
      <c r="AB1530" s="8"/>
      <c r="AC1530" s="8"/>
      <c r="AD1530" s="8"/>
      <c r="AE1530" s="8"/>
      <c r="AG1530" s="36"/>
      <c r="AH1530" s="36"/>
      <c r="AI1530" s="9"/>
      <c r="AJ1530" s="8"/>
      <c r="AK1530" s="8"/>
      <c r="AL1530" s="8"/>
      <c r="AM1530" s="8"/>
      <c r="AN1530" s="8"/>
      <c r="AO1530" s="8"/>
      <c r="AP1530" s="8"/>
      <c r="AQ1530" s="8"/>
      <c r="AS1530" s="36"/>
      <c r="AT1530" s="36"/>
      <c r="AU1530" s="9"/>
      <c r="AV1530" s="8"/>
      <c r="AW1530" s="8"/>
      <c r="AX1530" s="8"/>
      <c r="AY1530" s="8"/>
      <c r="AZ1530" s="8"/>
      <c r="BA1530" s="8"/>
      <c r="BB1530" s="8"/>
      <c r="BC1530" s="8"/>
      <c r="CW1530" s="8">
        <v>0.52100409836065575</v>
      </c>
      <c r="CX1530" s="36">
        <v>72.5</v>
      </c>
      <c r="CY1530" s="36">
        <v>69.726590120692379</v>
      </c>
      <c r="CZ1530" s="36">
        <v>69.047247598278176</v>
      </c>
      <c r="DA1530" s="36">
        <v>50.953927351155663</v>
      </c>
      <c r="DB1530" s="36">
        <f ca="1"/>
        <v>77.473483968950845</v>
      </c>
      <c r="DC1530" s="36">
        <f ca="1"/>
        <v>70.195056066030219</v>
      </c>
      <c r="DD1530" s="36">
        <v>68.045633724628374</v>
      </c>
      <c r="DE1530" s="36">
        <f ca="1"/>
        <v>74.027102270186191</v>
      </c>
      <c r="DF1530" s="36">
        <v>70.92302774474679</v>
      </c>
    </row>
    <row r="1531" spans="1:110" x14ac:dyDescent="0.25">
      <c r="A1531" s="45">
        <v>72.400000000000006</v>
      </c>
      <c r="B1531" s="47" t="b">
        <v>1</v>
      </c>
      <c r="U1531" s="36"/>
      <c r="V1531" s="36"/>
      <c r="W1531" s="9"/>
      <c r="X1531" s="8"/>
      <c r="Y1531" s="8"/>
      <c r="Z1531" s="8"/>
      <c r="AA1531" s="8"/>
      <c r="AB1531" s="8"/>
      <c r="AC1531" s="8"/>
      <c r="AD1531" s="8"/>
      <c r="AE1531" s="8"/>
      <c r="AG1531" s="36"/>
      <c r="AH1531" s="36"/>
      <c r="AI1531" s="9"/>
      <c r="AJ1531" s="8"/>
      <c r="AK1531" s="8"/>
      <c r="AL1531" s="8"/>
      <c r="AM1531" s="8"/>
      <c r="AN1531" s="8"/>
      <c r="AO1531" s="8"/>
      <c r="AP1531" s="8"/>
      <c r="AQ1531" s="8"/>
      <c r="AS1531" s="36"/>
      <c r="AT1531" s="36"/>
      <c r="AU1531" s="9"/>
      <c r="AV1531" s="8"/>
      <c r="AW1531" s="8"/>
      <c r="AX1531" s="8"/>
      <c r="AY1531" s="8"/>
      <c r="AZ1531" s="8"/>
      <c r="BA1531" s="8"/>
      <c r="BB1531" s="8"/>
      <c r="BC1531" s="8"/>
      <c r="CW1531" s="8">
        <v>0.52134562841530052</v>
      </c>
      <c r="CX1531" s="36">
        <v>72.5</v>
      </c>
      <c r="CY1531" s="36">
        <v>69.734754901808117</v>
      </c>
      <c r="CZ1531" s="36">
        <v>69.055953268796188</v>
      </c>
      <c r="DA1531" s="36">
        <v>51.003303196112029</v>
      </c>
      <c r="DB1531" s="36">
        <f ca="1"/>
        <v>77.481945657539356</v>
      </c>
      <c r="DC1531" s="36">
        <f ca="1"/>
        <v>70.202617448094955</v>
      </c>
      <c r="DD1531" s="36">
        <v>68.056054283231759</v>
      </c>
      <c r="DE1531" s="36">
        <f ca="1"/>
        <v>74.033206561284331</v>
      </c>
      <c r="DF1531" s="36">
        <v>70.93213004210881</v>
      </c>
    </row>
    <row r="1532" spans="1:110" x14ac:dyDescent="0.25">
      <c r="A1532" s="45">
        <v>72.2</v>
      </c>
      <c r="B1532" s="47" t="b">
        <v>1</v>
      </c>
      <c r="U1532" s="36"/>
      <c r="V1532" s="36"/>
      <c r="W1532" s="9"/>
      <c r="X1532" s="8"/>
      <c r="Y1532" s="8"/>
      <c r="Z1532" s="8"/>
      <c r="AA1532" s="8"/>
      <c r="AB1532" s="8"/>
      <c r="AC1532" s="8"/>
      <c r="AD1532" s="8"/>
      <c r="AE1532" s="8"/>
      <c r="AG1532" s="36"/>
      <c r="AH1532" s="36"/>
      <c r="AI1532" s="9"/>
      <c r="AJ1532" s="8"/>
      <c r="AK1532" s="8"/>
      <c r="AL1532" s="8"/>
      <c r="AM1532" s="8"/>
      <c r="AN1532" s="8"/>
      <c r="AO1532" s="8"/>
      <c r="AP1532" s="8"/>
      <c r="AQ1532" s="8"/>
      <c r="AS1532" s="36"/>
      <c r="AT1532" s="36"/>
      <c r="AU1532" s="9"/>
      <c r="AV1532" s="8"/>
      <c r="AW1532" s="8"/>
      <c r="AX1532" s="8"/>
      <c r="AY1532" s="8"/>
      <c r="AZ1532" s="8"/>
      <c r="BA1532" s="8"/>
      <c r="BB1532" s="8"/>
      <c r="BC1532" s="8"/>
      <c r="CW1532" s="8">
        <v>0.5216871584699454</v>
      </c>
      <c r="CX1532" s="36">
        <v>72.5</v>
      </c>
      <c r="CY1532" s="36">
        <v>69.742920057639679</v>
      </c>
      <c r="CZ1532" s="36">
        <v>69.064660436564623</v>
      </c>
      <c r="DA1532" s="36">
        <v>51.052714284358309</v>
      </c>
      <c r="DB1532" s="36">
        <f ca="1"/>
        <v>77.490406113225404</v>
      </c>
      <c r="DC1532" s="36">
        <f ca="1"/>
        <v>70.210179720157043</v>
      </c>
      <c r="DD1532" s="36">
        <v>68.066471429174442</v>
      </c>
      <c r="DE1532" s="36">
        <f ca="1"/>
        <v>74.039310116312819</v>
      </c>
      <c r="DF1532" s="36">
        <v>70.941231249231649</v>
      </c>
    </row>
    <row r="1533" spans="1:110" x14ac:dyDescent="0.25">
      <c r="A1533" s="45">
        <v>71.099999999999994</v>
      </c>
      <c r="B1533" s="47" t="b">
        <v>1</v>
      </c>
      <c r="U1533" s="36"/>
      <c r="V1533" s="36"/>
      <c r="W1533" s="9"/>
      <c r="X1533" s="8"/>
      <c r="Y1533" s="8"/>
      <c r="Z1533" s="8"/>
      <c r="AA1533" s="8"/>
      <c r="AB1533" s="8"/>
      <c r="AC1533" s="8"/>
      <c r="AD1533" s="8"/>
      <c r="AE1533" s="8"/>
      <c r="AG1533" s="36"/>
      <c r="AH1533" s="36"/>
      <c r="AI1533" s="9"/>
      <c r="AJ1533" s="8"/>
      <c r="AK1533" s="8"/>
      <c r="AL1533" s="8"/>
      <c r="AM1533" s="8"/>
      <c r="AN1533" s="8"/>
      <c r="AO1533" s="8"/>
      <c r="AP1533" s="8"/>
      <c r="AQ1533" s="8"/>
      <c r="AS1533" s="36"/>
      <c r="AT1533" s="36"/>
      <c r="AU1533" s="9"/>
      <c r="AV1533" s="8"/>
      <c r="AW1533" s="8"/>
      <c r="AX1533" s="8"/>
      <c r="AY1533" s="8"/>
      <c r="AZ1533" s="8"/>
      <c r="BA1533" s="8"/>
      <c r="BB1533" s="8"/>
      <c r="BC1533" s="8"/>
      <c r="CW1533" s="8">
        <v>0.52202868852459017</v>
      </c>
      <c r="CX1533" s="36">
        <v>72.5</v>
      </c>
      <c r="CY1533" s="36">
        <v>69.751085594223582</v>
      </c>
      <c r="CZ1533" s="36">
        <v>69.073369108311439</v>
      </c>
      <c r="DA1533" s="36">
        <v>51.102160666242035</v>
      </c>
      <c r="DB1533" s="36">
        <f ca="1"/>
        <v>77.498865342348267</v>
      </c>
      <c r="DC1533" s="36">
        <f ca="1"/>
        <v>70.217742887897273</v>
      </c>
      <c r="DD1533" s="36">
        <v>68.076885165807084</v>
      </c>
      <c r="DE1533" s="36">
        <f ca="1"/>
        <v>74.045412939104736</v>
      </c>
      <c r="DF1533" s="36">
        <v>70.950331370912608</v>
      </c>
    </row>
    <row r="1534" spans="1:110" x14ac:dyDescent="0.25">
      <c r="A1534" s="45">
        <v>72</v>
      </c>
      <c r="B1534" s="47" t="b">
        <v>1</v>
      </c>
      <c r="U1534" s="36"/>
      <c r="V1534" s="36"/>
      <c r="W1534" s="9"/>
      <c r="X1534" s="8"/>
      <c r="Y1534" s="8"/>
      <c r="Z1534" s="8"/>
      <c r="AA1534" s="8"/>
      <c r="AB1534" s="8"/>
      <c r="AC1534" s="8"/>
      <c r="AD1534" s="8"/>
      <c r="AE1534" s="8"/>
      <c r="AG1534" s="36"/>
      <c r="AH1534" s="36"/>
      <c r="AI1534" s="9"/>
      <c r="AJ1534" s="8"/>
      <c r="AK1534" s="8"/>
      <c r="AL1534" s="8"/>
      <c r="AM1534" s="8"/>
      <c r="AN1534" s="8"/>
      <c r="AO1534" s="8"/>
      <c r="AP1534" s="8"/>
      <c r="AQ1534" s="8"/>
      <c r="AS1534" s="36"/>
      <c r="AT1534" s="36"/>
      <c r="AU1534" s="9"/>
      <c r="AV1534" s="8"/>
      <c r="AW1534" s="8"/>
      <c r="AX1534" s="8"/>
      <c r="AY1534" s="8"/>
      <c r="AZ1534" s="8"/>
      <c r="BA1534" s="8"/>
      <c r="BB1534" s="8"/>
      <c r="BC1534" s="8"/>
      <c r="CW1534" s="8">
        <v>0.52237021857923494</v>
      </c>
      <c r="CX1534" s="36">
        <v>72.5</v>
      </c>
      <c r="CY1534" s="36">
        <v>69.759251517598372</v>
      </c>
      <c r="CZ1534" s="36">
        <v>69.082079290770196</v>
      </c>
      <c r="DA1534" s="36">
        <v>51.151642392218754</v>
      </c>
      <c r="DB1534" s="36">
        <f ca="1"/>
        <v>77.507323351244679</v>
      </c>
      <c r="DC1534" s="36">
        <f ca="1"/>
        <v>70.225306956999901</v>
      </c>
      <c r="DD1534" s="36">
        <v>68.087295496474923</v>
      </c>
      <c r="DE1534" s="36">
        <f ca="1"/>
        <v>74.051515033491697</v>
      </c>
      <c r="DF1534" s="36">
        <v>70.959430411947096</v>
      </c>
    </row>
    <row r="1535" spans="1:110" x14ac:dyDescent="0.25">
      <c r="A1535" s="45">
        <v>76</v>
      </c>
      <c r="B1535" s="47" t="b">
        <v>1</v>
      </c>
      <c r="U1535" s="36"/>
      <c r="V1535" s="36"/>
      <c r="W1535" s="9"/>
      <c r="X1535" s="8"/>
      <c r="Y1535" s="8"/>
      <c r="Z1535" s="8"/>
      <c r="AA1535" s="8"/>
      <c r="AB1535" s="8"/>
      <c r="AC1535" s="8"/>
      <c r="AD1535" s="8"/>
      <c r="AE1535" s="8"/>
      <c r="AG1535" s="36"/>
      <c r="AH1535" s="36"/>
      <c r="AI1535" s="9"/>
      <c r="AJ1535" s="8"/>
      <c r="AK1535" s="8"/>
      <c r="AL1535" s="8"/>
      <c r="AM1535" s="8"/>
      <c r="AN1535" s="8"/>
      <c r="AO1535" s="8"/>
      <c r="AP1535" s="8"/>
      <c r="AQ1535" s="8"/>
      <c r="AS1535" s="36"/>
      <c r="AT1535" s="36"/>
      <c r="AU1535" s="9"/>
      <c r="AV1535" s="8"/>
      <c r="AW1535" s="8"/>
      <c r="AX1535" s="8"/>
      <c r="AY1535" s="8"/>
      <c r="AZ1535" s="8"/>
      <c r="BA1535" s="8"/>
      <c r="BB1535" s="8"/>
      <c r="BC1535" s="8"/>
      <c r="CW1535" s="8">
        <v>0.52271174863387981</v>
      </c>
      <c r="CX1535" s="36">
        <v>72.5</v>
      </c>
      <c r="CY1535" s="36">
        <v>69.767417833804529</v>
      </c>
      <c r="CZ1535" s="36">
        <v>69.090790990679594</v>
      </c>
      <c r="DA1535" s="36">
        <v>51.201159512852286</v>
      </c>
      <c r="DB1535" s="36">
        <f ca="1"/>
        <v>77.515780146248972</v>
      </c>
      <c r="DC1535" s="36">
        <f ca="1"/>
        <v>70.232871933152609</v>
      </c>
      <c r="DD1535" s="36">
        <v>68.097702424517649</v>
      </c>
      <c r="DE1535" s="36">
        <f ca="1"/>
        <v>74.057616403303868</v>
      </c>
      <c r="DF1535" s="36">
        <v>70.968528377128507</v>
      </c>
    </row>
    <row r="1536" spans="1:110" x14ac:dyDescent="0.25">
      <c r="A1536" s="45">
        <v>78</v>
      </c>
      <c r="B1536" s="47" t="b">
        <v>1</v>
      </c>
      <c r="U1536" s="36"/>
      <c r="V1536" s="36"/>
      <c r="W1536" s="9"/>
      <c r="X1536" s="8"/>
      <c r="Y1536" s="8"/>
      <c r="Z1536" s="8"/>
      <c r="AA1536" s="8"/>
      <c r="AB1536" s="8"/>
      <c r="AC1536" s="8"/>
      <c r="AD1536" s="8"/>
      <c r="AE1536" s="8"/>
      <c r="AG1536" s="36"/>
      <c r="AH1536" s="36"/>
      <c r="AI1536" s="9"/>
      <c r="AJ1536" s="8"/>
      <c r="AK1536" s="8"/>
      <c r="AL1536" s="8"/>
      <c r="AM1536" s="8"/>
      <c r="AN1536" s="8"/>
      <c r="AO1536" s="8"/>
      <c r="AP1536" s="8"/>
      <c r="AQ1536" s="8"/>
      <c r="AS1536" s="36"/>
      <c r="AT1536" s="36"/>
      <c r="AU1536" s="9"/>
      <c r="AV1536" s="8"/>
      <c r="AW1536" s="8"/>
      <c r="AX1536" s="8"/>
      <c r="AY1536" s="8"/>
      <c r="AZ1536" s="8"/>
      <c r="BA1536" s="8"/>
      <c r="BB1536" s="8"/>
      <c r="BC1536" s="8"/>
      <c r="CW1536" s="8">
        <v>0.52305327868852458</v>
      </c>
      <c r="CX1536" s="36">
        <v>72.5</v>
      </c>
      <c r="CY1536" s="36">
        <v>69.775584548884609</v>
      </c>
      <c r="CZ1536" s="36">
        <v>69.099504214784133</v>
      </c>
      <c r="DA1536" s="36">
        <v>51.250712078814971</v>
      </c>
      <c r="DB1536" s="36">
        <f ca="1"/>
        <v>77.524235733692962</v>
      </c>
      <c r="DC1536" s="36">
        <f ca="1"/>
        <v>70.240437822046573</v>
      </c>
      <c r="DD1536" s="36">
        <v>68.108105953269529</v>
      </c>
      <c r="DE1536" s="36">
        <f ca="1"/>
        <v>74.063717052370066</v>
      </c>
      <c r="DF1536" s="36">
        <v>70.977625271248314</v>
      </c>
    </row>
    <row r="1537" spans="1:110" x14ac:dyDescent="0.25">
      <c r="A1537" s="45">
        <v>71.599999999999994</v>
      </c>
      <c r="B1537" s="47" t="b">
        <v>1</v>
      </c>
      <c r="U1537" s="36"/>
      <c r="V1537" s="36"/>
      <c r="W1537" s="9"/>
      <c r="X1537" s="8"/>
      <c r="Y1537" s="8"/>
      <c r="Z1537" s="8"/>
      <c r="AA1537" s="8"/>
      <c r="AB1537" s="8"/>
      <c r="AC1537" s="8"/>
      <c r="AD1537" s="8"/>
      <c r="AE1537" s="8"/>
      <c r="AG1537" s="36"/>
      <c r="AH1537" s="36"/>
      <c r="AI1537" s="9"/>
      <c r="AJ1537" s="8"/>
      <c r="AK1537" s="8"/>
      <c r="AL1537" s="8"/>
      <c r="AM1537" s="8"/>
      <c r="AN1537" s="8"/>
      <c r="AO1537" s="8"/>
      <c r="AP1537" s="8"/>
      <c r="AQ1537" s="8"/>
      <c r="AS1537" s="36"/>
      <c r="AT1537" s="36"/>
      <c r="AU1537" s="9"/>
      <c r="AV1537" s="8"/>
      <c r="AW1537" s="8"/>
      <c r="AX1537" s="8"/>
      <c r="AY1537" s="8"/>
      <c r="AZ1537" s="8"/>
      <c r="BA1537" s="8"/>
      <c r="BB1537" s="8"/>
      <c r="BC1537" s="8"/>
      <c r="CW1537" s="8">
        <v>0.52339480874316935</v>
      </c>
      <c r="CX1537" s="36">
        <v>72.5</v>
      </c>
      <c r="CY1537" s="36">
        <v>69.783751668883184</v>
      </c>
      <c r="CZ1537" s="36">
        <v>69.108218969833615</v>
      </c>
      <c r="DA1537" s="36">
        <v>51.300300140888112</v>
      </c>
      <c r="DB1537" s="36">
        <f ca="1"/>
        <v>77.532690119906093</v>
      </c>
      <c r="DC1537" s="36">
        <f ca="1"/>
        <v>70.248004629376496</v>
      </c>
      <c r="DD1537" s="36">
        <v>68.118506086059426</v>
      </c>
      <c r="DE1537" s="36">
        <f ca="1"/>
        <v>74.069816984517686</v>
      </c>
      <c r="DF1537" s="36">
        <v>70.986721099096073</v>
      </c>
    </row>
    <row r="1538" spans="1:110" x14ac:dyDescent="0.25">
      <c r="A1538" s="45">
        <v>71.599999999999994</v>
      </c>
      <c r="B1538" s="47" t="b">
        <v>1</v>
      </c>
      <c r="U1538" s="36"/>
      <c r="V1538" s="36"/>
      <c r="W1538" s="9"/>
      <c r="X1538" s="8"/>
      <c r="Y1538" s="8"/>
      <c r="Z1538" s="8"/>
      <c r="AA1538" s="8"/>
      <c r="AB1538" s="8"/>
      <c r="AC1538" s="8"/>
      <c r="AD1538" s="8"/>
      <c r="AE1538" s="8"/>
      <c r="AG1538" s="36"/>
      <c r="AH1538" s="36"/>
      <c r="AI1538" s="9"/>
      <c r="AJ1538" s="8"/>
      <c r="AK1538" s="8"/>
      <c r="AL1538" s="8"/>
      <c r="AM1538" s="8"/>
      <c r="AN1538" s="8"/>
      <c r="AO1538" s="8"/>
      <c r="AP1538" s="8"/>
      <c r="AQ1538" s="8"/>
      <c r="AS1538" s="36"/>
      <c r="AT1538" s="36"/>
      <c r="AU1538" s="9"/>
      <c r="AV1538" s="8"/>
      <c r="AW1538" s="8"/>
      <c r="AX1538" s="8"/>
      <c r="AY1538" s="8"/>
      <c r="AZ1538" s="8"/>
      <c r="BA1538" s="8"/>
      <c r="BB1538" s="8"/>
      <c r="BC1538" s="8"/>
      <c r="CW1538" s="8">
        <v>0.52373633879781423</v>
      </c>
      <c r="CX1538" s="36">
        <v>72.5</v>
      </c>
      <c r="CY1538" s="36">
        <v>69.791919199846959</v>
      </c>
      <c r="CZ1538" s="36">
        <v>69.116935262583453</v>
      </c>
      <c r="DA1538" s="36">
        <v>51.349923749962215</v>
      </c>
      <c r="DB1538" s="36">
        <f ca="1"/>
        <v>77.541143311215421</v>
      </c>
      <c r="DC1538" s="36">
        <f ca="1"/>
        <v>70.255572360840659</v>
      </c>
      <c r="DD1538" s="36">
        <v>68.128902826210734</v>
      </c>
      <c r="DE1538" s="36">
        <f ca="1"/>
        <v>74.075916203572774</v>
      </c>
      <c r="DF1538" s="36">
        <v>70.995815865459406</v>
      </c>
    </row>
    <row r="1539" spans="1:110" x14ac:dyDescent="0.25">
      <c r="A1539" s="45">
        <v>71.400000000000006</v>
      </c>
      <c r="B1539" s="47" t="b">
        <v>1</v>
      </c>
      <c r="U1539" s="36"/>
      <c r="V1539" s="36"/>
      <c r="W1539" s="9"/>
      <c r="X1539" s="8"/>
      <c r="Y1539" s="8"/>
      <c r="Z1539" s="8"/>
      <c r="AA1539" s="8"/>
      <c r="AB1539" s="8"/>
      <c r="AC1539" s="8"/>
      <c r="AD1539" s="8"/>
      <c r="AE1539" s="8"/>
      <c r="AG1539" s="36"/>
      <c r="AH1539" s="36"/>
      <c r="AI1539" s="9"/>
      <c r="AJ1539" s="8"/>
      <c r="AK1539" s="8"/>
      <c r="AL1539" s="8"/>
      <c r="AM1539" s="8"/>
      <c r="AN1539" s="8"/>
      <c r="AO1539" s="8"/>
      <c r="AP1539" s="8"/>
      <c r="AQ1539" s="8"/>
      <c r="AS1539" s="36"/>
      <c r="AT1539" s="36"/>
      <c r="AU1539" s="9"/>
      <c r="AV1539" s="8"/>
      <c r="AW1539" s="8"/>
      <c r="AX1539" s="8"/>
      <c r="AY1539" s="8"/>
      <c r="AZ1539" s="8"/>
      <c r="BA1539" s="8"/>
      <c r="BB1539" s="8"/>
      <c r="BC1539" s="8"/>
      <c r="CW1539" s="8">
        <v>0.52407786885245899</v>
      </c>
      <c r="CX1539" s="36">
        <v>72.5</v>
      </c>
      <c r="CY1539" s="36">
        <v>69.800087147824726</v>
      </c>
      <c r="CZ1539" s="36">
        <v>69.125653099794704</v>
      </c>
      <c r="DA1539" s="36">
        <v>51.399582957037261</v>
      </c>
      <c r="DB1539" s="36">
        <f ca="1"/>
        <v>77.549595313945645</v>
      </c>
      <c r="DC1539" s="36">
        <f ca="1"/>
        <v>70.2631410221409</v>
      </c>
      <c r="DD1539" s="36">
        <v>68.139296177041416</v>
      </c>
      <c r="DE1539" s="36">
        <f ca="1"/>
        <v>74.082014713360039</v>
      </c>
      <c r="DF1539" s="36">
        <v>71.004909575124074</v>
      </c>
    </row>
    <row r="1540" spans="1:110" x14ac:dyDescent="0.25">
      <c r="A1540" s="45">
        <v>71.2</v>
      </c>
      <c r="B1540" s="47" t="b">
        <v>1</v>
      </c>
      <c r="U1540" s="36"/>
      <c r="V1540" s="36"/>
      <c r="W1540" s="9"/>
      <c r="X1540" s="8"/>
      <c r="Y1540" s="8"/>
      <c r="Z1540" s="8"/>
      <c r="AA1540" s="8"/>
      <c r="AB1540" s="8"/>
      <c r="AC1540" s="8"/>
      <c r="AD1540" s="8"/>
      <c r="AE1540" s="8"/>
      <c r="AG1540" s="36"/>
      <c r="AH1540" s="36"/>
      <c r="AI1540" s="9"/>
      <c r="AJ1540" s="8"/>
      <c r="AK1540" s="8"/>
      <c r="AL1540" s="8"/>
      <c r="AM1540" s="8"/>
      <c r="AN1540" s="8"/>
      <c r="AO1540" s="8"/>
      <c r="AP1540" s="8"/>
      <c r="AQ1540" s="8"/>
      <c r="AS1540" s="36"/>
      <c r="AT1540" s="36"/>
      <c r="AU1540" s="9"/>
      <c r="AV1540" s="8"/>
      <c r="AW1540" s="8"/>
      <c r="AX1540" s="8"/>
      <c r="AY1540" s="8"/>
      <c r="AZ1540" s="8"/>
      <c r="BA1540" s="8"/>
      <c r="BB1540" s="8"/>
      <c r="BC1540" s="8"/>
      <c r="CW1540" s="8">
        <v>0.52441939890710387</v>
      </c>
      <c r="CX1540" s="36">
        <v>72.5</v>
      </c>
      <c r="CY1540" s="36">
        <v>69.808255518867469</v>
      </c>
      <c r="CZ1540" s="36">
        <v>69.134372488233979</v>
      </c>
      <c r="DA1540" s="36">
        <v>51.449277813223112</v>
      </c>
      <c r="DB1540" s="36">
        <f ca="1"/>
        <v>77.558046134419158</v>
      </c>
      <c r="DC1540" s="36">
        <f ca="1"/>
        <v>70.270710618982662</v>
      </c>
      <c r="DD1540" s="36">
        <v>68.149686141864066</v>
      </c>
      <c r="DE1540" s="36">
        <f ca="1"/>
        <v>74.088112517702811</v>
      </c>
      <c r="DF1540" s="36">
        <v>71.014002232873963</v>
      </c>
    </row>
    <row r="1541" spans="1:110" x14ac:dyDescent="0.25">
      <c r="A1541" s="45">
        <v>71.599999999999994</v>
      </c>
      <c r="B1541" s="47" t="b">
        <v>1</v>
      </c>
      <c r="U1541" s="36"/>
      <c r="V1541" s="36"/>
      <c r="W1541" s="9"/>
      <c r="X1541" s="8"/>
      <c r="Y1541" s="8"/>
      <c r="Z1541" s="8"/>
      <c r="AA1541" s="8"/>
      <c r="AB1541" s="8"/>
      <c r="AC1541" s="8"/>
      <c r="AD1541" s="8"/>
      <c r="AE1541" s="8"/>
      <c r="AG1541" s="36"/>
      <c r="AH1541" s="36"/>
      <c r="AI1541" s="9"/>
      <c r="AJ1541" s="8"/>
      <c r="AK1541" s="8"/>
      <c r="AL1541" s="8"/>
      <c r="AM1541" s="8"/>
      <c r="AN1541" s="8"/>
      <c r="AO1541" s="8"/>
      <c r="AP1541" s="8"/>
      <c r="AQ1541" s="8"/>
      <c r="AS1541" s="36"/>
      <c r="AT1541" s="36"/>
      <c r="AU1541" s="9"/>
      <c r="AV1541" s="8"/>
      <c r="AW1541" s="8"/>
      <c r="AX1541" s="8"/>
      <c r="AY1541" s="8"/>
      <c r="AZ1541" s="8"/>
      <c r="BA1541" s="8"/>
      <c r="BB1541" s="8"/>
      <c r="BC1541" s="8"/>
      <c r="CW1541" s="8">
        <v>0.52476092896174864</v>
      </c>
      <c r="CX1541" s="36">
        <v>72.5</v>
      </c>
      <c r="CY1541" s="36">
        <v>69.8164243190283</v>
      </c>
      <c r="CZ1541" s="36">
        <v>69.143093434673617</v>
      </c>
      <c r="DA1541" s="36">
        <v>51.499008369739741</v>
      </c>
      <c r="DB1541" s="36">
        <f ca="1"/>
        <v>77.566495778956053</v>
      </c>
      <c r="DC1541" s="36">
        <f ca="1"/>
        <v>70.278281157075043</v>
      </c>
      <c r="DD1541" s="36">
        <v>68.160072723985877</v>
      </c>
      <c r="DE1541" s="36">
        <f ca="1"/>
        <v>74.094209620423172</v>
      </c>
      <c r="DF1541" s="36">
        <v>71.023093843491125</v>
      </c>
    </row>
    <row r="1542" spans="1:110" x14ac:dyDescent="0.25">
      <c r="A1542" s="45">
        <v>82</v>
      </c>
      <c r="B1542" s="47" t="b">
        <v>1</v>
      </c>
      <c r="U1542" s="36"/>
      <c r="V1542" s="36"/>
      <c r="W1542" s="9"/>
      <c r="X1542" s="8"/>
      <c r="Y1542" s="8"/>
      <c r="Z1542" s="8"/>
      <c r="AA1542" s="8"/>
      <c r="AB1542" s="8"/>
      <c r="AC1542" s="8"/>
      <c r="AD1542" s="8"/>
      <c r="AE1542" s="8"/>
      <c r="AG1542" s="36"/>
      <c r="AH1542" s="36"/>
      <c r="AI1542" s="9"/>
      <c r="AJ1542" s="8"/>
      <c r="AK1542" s="8"/>
      <c r="AL1542" s="8"/>
      <c r="AM1542" s="8"/>
      <c r="AN1542" s="8"/>
      <c r="AO1542" s="8"/>
      <c r="AP1542" s="8"/>
      <c r="AQ1542" s="8"/>
      <c r="AS1542" s="36"/>
      <c r="AT1542" s="36"/>
      <c r="AU1542" s="9"/>
      <c r="AV1542" s="8"/>
      <c r="AW1542" s="8"/>
      <c r="AX1542" s="8"/>
      <c r="AY1542" s="8"/>
      <c r="AZ1542" s="8"/>
      <c r="BA1542" s="8"/>
      <c r="BB1542" s="8"/>
      <c r="BC1542" s="8"/>
      <c r="CW1542" s="8">
        <v>0.52510245901639341</v>
      </c>
      <c r="CX1542" s="36">
        <v>72.599999999999994</v>
      </c>
      <c r="CY1542" s="36">
        <v>69.824593554362593</v>
      </c>
      <c r="CZ1542" s="36">
        <v>69.151815945891528</v>
      </c>
      <c r="DA1542" s="36">
        <v>51.548774677917621</v>
      </c>
      <c r="DB1542" s="36">
        <f ca="1"/>
        <v>77.574944253874207</v>
      </c>
      <c r="DC1542" s="36">
        <f ca="1"/>
        <v>70.285852642130834</v>
      </c>
      <c r="DD1542" s="36">
        <v>68.170455926708641</v>
      </c>
      <c r="DE1542" s="36">
        <f ca="1"/>
        <v>74.100306025341879</v>
      </c>
      <c r="DF1542" s="36">
        <v>71.032184411755836</v>
      </c>
    </row>
    <row r="1543" spans="1:110" x14ac:dyDescent="0.25">
      <c r="A1543" s="45">
        <v>81.7</v>
      </c>
      <c r="B1543" s="47" t="b">
        <v>1</v>
      </c>
      <c r="U1543" s="36"/>
      <c r="V1543" s="36"/>
      <c r="W1543" s="9"/>
      <c r="X1543" s="8"/>
      <c r="Y1543" s="8"/>
      <c r="Z1543" s="8"/>
      <c r="AA1543" s="8"/>
      <c r="AB1543" s="8"/>
      <c r="AC1543" s="8"/>
      <c r="AD1543" s="8"/>
      <c r="AE1543" s="8"/>
      <c r="AG1543" s="36"/>
      <c r="AH1543" s="36"/>
      <c r="AI1543" s="9"/>
      <c r="AJ1543" s="8"/>
      <c r="AK1543" s="8"/>
      <c r="AL1543" s="8"/>
      <c r="AM1543" s="8"/>
      <c r="AN1543" s="8"/>
      <c r="AO1543" s="8"/>
      <c r="AP1543" s="8"/>
      <c r="AQ1543" s="8"/>
      <c r="AS1543" s="36"/>
      <c r="AT1543" s="36"/>
      <c r="AU1543" s="9"/>
      <c r="AV1543" s="8"/>
      <c r="AW1543" s="8"/>
      <c r="AX1543" s="8"/>
      <c r="AY1543" s="8"/>
      <c r="AZ1543" s="8"/>
      <c r="BA1543" s="8"/>
      <c r="BB1543" s="8"/>
      <c r="BC1543" s="8"/>
      <c r="CW1543" s="8">
        <v>0.52544398907103829</v>
      </c>
      <c r="CX1543" s="36">
        <v>72.599999999999994</v>
      </c>
      <c r="CY1543" s="36">
        <v>69.832763230927952</v>
      </c>
      <c r="CZ1543" s="36">
        <v>69.160540028671448</v>
      </c>
      <c r="DA1543" s="36">
        <v>51.598576789198006</v>
      </c>
      <c r="DB1543" s="36">
        <f ca="1"/>
        <v>77.583391565489237</v>
      </c>
      <c r="DC1543" s="36">
        <f ca="1"/>
        <v>70.293425079866523</v>
      </c>
      <c r="DD1543" s="36">
        <v>68.180835753328807</v>
      </c>
      <c r="DE1543" s="36">
        <f ca="1"/>
        <v>74.106401736278414</v>
      </c>
      <c r="DF1543" s="36">
        <v>71.041273942446523</v>
      </c>
    </row>
    <row r="1544" spans="1:110" x14ac:dyDescent="0.25">
      <c r="A1544" s="45">
        <v>81.400000000000006</v>
      </c>
      <c r="B1544" s="47" t="b">
        <v>1</v>
      </c>
      <c r="U1544" s="36"/>
      <c r="V1544" s="36"/>
      <c r="W1544" s="9"/>
      <c r="X1544" s="8"/>
      <c r="Y1544" s="8"/>
      <c r="Z1544" s="8"/>
      <c r="AA1544" s="8"/>
      <c r="AB1544" s="8"/>
      <c r="AC1544" s="8"/>
      <c r="AD1544" s="8"/>
      <c r="AE1544" s="8"/>
      <c r="AG1544" s="36"/>
      <c r="AH1544" s="36"/>
      <c r="AI1544" s="9"/>
      <c r="AJ1544" s="8"/>
      <c r="AK1544" s="8"/>
      <c r="AL1544" s="8"/>
      <c r="AM1544" s="8"/>
      <c r="AN1544" s="8"/>
      <c r="AO1544" s="8"/>
      <c r="AP1544" s="8"/>
      <c r="AQ1544" s="8"/>
      <c r="AS1544" s="36"/>
      <c r="AT1544" s="36"/>
      <c r="AU1544" s="9"/>
      <c r="AV1544" s="8"/>
      <c r="AW1544" s="8"/>
      <c r="AX1544" s="8"/>
      <c r="AY1544" s="8"/>
      <c r="AZ1544" s="8"/>
      <c r="BA1544" s="8"/>
      <c r="BB1544" s="8"/>
      <c r="BC1544" s="8"/>
      <c r="CW1544" s="8">
        <v>0.52578551912568305</v>
      </c>
      <c r="CX1544" s="36">
        <v>72.599999999999994</v>
      </c>
      <c r="CY1544" s="36">
        <v>69.840933354784283</v>
      </c>
      <c r="CZ1544" s="36">
        <v>69.169265689802984</v>
      </c>
      <c r="DA1544" s="36">
        <v>51.648414755133231</v>
      </c>
      <c r="DB1544" s="36">
        <f ca="1"/>
        <v>77.591837720114597</v>
      </c>
      <c r="DC1544" s="36">
        <f ca="1"/>
        <v>70.300998476002292</v>
      </c>
      <c r="DD1544" s="36">
        <v>68.191212207137454</v>
      </c>
      <c r="DE1544" s="36">
        <f ca="1"/>
        <v>74.112496757051019</v>
      </c>
      <c r="DF1544" s="36">
        <v>71.050362440339853</v>
      </c>
    </row>
    <row r="1545" spans="1:110" x14ac:dyDescent="0.25">
      <c r="A1545" s="45">
        <v>81.099999999999994</v>
      </c>
      <c r="B1545" s="47" t="b">
        <v>1</v>
      </c>
      <c r="U1545" s="36"/>
      <c r="V1545" s="36"/>
      <c r="W1545" s="9"/>
      <c r="X1545" s="8"/>
      <c r="Y1545" s="8"/>
      <c r="Z1545" s="8"/>
      <c r="AA1545" s="8"/>
      <c r="AB1545" s="8"/>
      <c r="AC1545" s="8"/>
      <c r="AD1545" s="8"/>
      <c r="AE1545" s="8"/>
      <c r="AG1545" s="36"/>
      <c r="AH1545" s="36"/>
      <c r="AI1545" s="9"/>
      <c r="AJ1545" s="8"/>
      <c r="AK1545" s="8"/>
      <c r="AL1545" s="8"/>
      <c r="AM1545" s="8"/>
      <c r="AN1545" s="8"/>
      <c r="AO1545" s="8"/>
      <c r="AP1545" s="8"/>
      <c r="AQ1545" s="8"/>
      <c r="AS1545" s="36"/>
      <c r="AT1545" s="36"/>
      <c r="AU1545" s="9"/>
      <c r="AV1545" s="8"/>
      <c r="AW1545" s="8"/>
      <c r="AX1545" s="8"/>
      <c r="AY1545" s="8"/>
      <c r="AZ1545" s="8"/>
      <c r="BA1545" s="8"/>
      <c r="BB1545" s="8"/>
      <c r="BC1545" s="8"/>
      <c r="CW1545" s="8">
        <v>0.52612704918032782</v>
      </c>
      <c r="CX1545" s="36">
        <v>72.599999999999994</v>
      </c>
      <c r="CY1545" s="36">
        <v>69.849103931993781</v>
      </c>
      <c r="CZ1545" s="36">
        <v>69.177992936081338</v>
      </c>
      <c r="DA1545" s="36">
        <v>51.698288627387072</v>
      </c>
      <c r="DB1545" s="36">
        <f ca="1"/>
        <v>77.600282724061557</v>
      </c>
      <c r="DC1545" s="36">
        <f ca="1"/>
        <v>70.308572836262144</v>
      </c>
      <c r="DD1545" s="36">
        <v>68.201585291420329</v>
      </c>
      <c r="DE1545" s="36">
        <f ca="1"/>
        <v>74.118591091476659</v>
      </c>
      <c r="DF1545" s="36">
        <v>71.059449910210745</v>
      </c>
    </row>
    <row r="1546" spans="1:110" x14ac:dyDescent="0.25">
      <c r="A1546" s="45">
        <v>88</v>
      </c>
      <c r="B1546" s="47" t="b">
        <v>1</v>
      </c>
      <c r="U1546" s="36"/>
      <c r="V1546" s="36"/>
      <c r="W1546" s="9"/>
      <c r="X1546" s="8"/>
      <c r="Y1546" s="8"/>
      <c r="Z1546" s="8"/>
      <c r="AA1546" s="8"/>
      <c r="AB1546" s="8"/>
      <c r="AC1546" s="8"/>
      <c r="AD1546" s="8"/>
      <c r="AE1546" s="8"/>
      <c r="AG1546" s="36"/>
      <c r="AH1546" s="36"/>
      <c r="AI1546" s="9"/>
      <c r="AJ1546" s="8"/>
      <c r="AK1546" s="8"/>
      <c r="AL1546" s="8"/>
      <c r="AM1546" s="8"/>
      <c r="AN1546" s="8"/>
      <c r="AO1546" s="8"/>
      <c r="AP1546" s="8"/>
      <c r="AQ1546" s="8"/>
      <c r="AS1546" s="36"/>
      <c r="AT1546" s="36"/>
      <c r="AU1546" s="9"/>
      <c r="AV1546" s="8"/>
      <c r="AW1546" s="8"/>
      <c r="AX1546" s="8"/>
      <c r="AY1546" s="8"/>
      <c r="AZ1546" s="8"/>
      <c r="BA1546" s="8"/>
      <c r="BB1546" s="8"/>
      <c r="BC1546" s="8"/>
      <c r="CW1546" s="8">
        <v>0.5264685792349727</v>
      </c>
      <c r="CX1546" s="36">
        <v>72.599999999999994</v>
      </c>
      <c r="CY1546" s="36">
        <v>69.857274968620999</v>
      </c>
      <c r="CZ1546" s="36">
        <v>69.186721774307699</v>
      </c>
      <c r="DA1546" s="36">
        <v>51.748198457735064</v>
      </c>
      <c r="DB1546" s="36">
        <f ca="1"/>
        <v>77.608726583639296</v>
      </c>
      <c r="DC1546" s="36">
        <f ca="1"/>
        <v>70.31614816637385</v>
      </c>
      <c r="DD1546" s="36">
        <v>68.211955009457839</v>
      </c>
      <c r="DE1546" s="36">
        <f ca="1"/>
        <v>74.124684743371162</v>
      </c>
      <c r="DF1546" s="36">
        <v>71.068536356832382</v>
      </c>
    </row>
    <row r="1547" spans="1:110" x14ac:dyDescent="0.25">
      <c r="A1547" s="45">
        <v>86</v>
      </c>
      <c r="B1547" s="47" t="b">
        <v>1</v>
      </c>
      <c r="U1547" s="36"/>
      <c r="V1547" s="36"/>
      <c r="W1547" s="9"/>
      <c r="X1547" s="8"/>
      <c r="Y1547" s="8"/>
      <c r="Z1547" s="8"/>
      <c r="AA1547" s="8"/>
      <c r="AB1547" s="8"/>
      <c r="AC1547" s="8"/>
      <c r="AD1547" s="8"/>
      <c r="AE1547" s="8"/>
      <c r="AG1547" s="36"/>
      <c r="AH1547" s="36"/>
      <c r="AI1547" s="9"/>
      <c r="AJ1547" s="8"/>
      <c r="AK1547" s="8"/>
      <c r="AL1547" s="8"/>
      <c r="AM1547" s="8"/>
      <c r="AN1547" s="8"/>
      <c r="AO1547" s="8"/>
      <c r="AP1547" s="8"/>
      <c r="AQ1547" s="8"/>
      <c r="AS1547" s="36"/>
      <c r="AT1547" s="36"/>
      <c r="AU1547" s="9"/>
      <c r="AV1547" s="8"/>
      <c r="AW1547" s="8"/>
      <c r="AX1547" s="8"/>
      <c r="AY1547" s="8"/>
      <c r="AZ1547" s="8"/>
      <c r="BA1547" s="8"/>
      <c r="BB1547" s="8"/>
      <c r="BC1547" s="8"/>
      <c r="CW1547" s="8">
        <v>0.52681010928961747</v>
      </c>
      <c r="CX1547" s="36">
        <v>72.599999999999994</v>
      </c>
      <c r="CY1547" s="36">
        <v>69.865446470732849</v>
      </c>
      <c r="CZ1547" s="36">
        <v>69.19545221128908</v>
      </c>
      <c r="DA1547" s="36">
        <v>51.798144298064777</v>
      </c>
      <c r="DB1547" s="36">
        <f ca="1"/>
        <v>77.617169305154874</v>
      </c>
      <c r="DC1547" s="36">
        <f ca="1"/>
        <v>70.323724472069017</v>
      </c>
      <c r="DD1547" s="36">
        <v>68.222321364525058</v>
      </c>
      <c r="DE1547" s="36">
        <f ca="1"/>
        <v>74.130777716549019</v>
      </c>
      <c r="DF1547" s="36">
        <v>71.07762178497623</v>
      </c>
    </row>
    <row r="1548" spans="1:110" x14ac:dyDescent="0.25">
      <c r="A1548" s="45">
        <v>83</v>
      </c>
      <c r="B1548" s="47" t="b">
        <v>1</v>
      </c>
      <c r="U1548" s="36"/>
      <c r="V1548" s="36"/>
      <c r="W1548" s="9"/>
      <c r="X1548" s="8"/>
      <c r="Y1548" s="8"/>
      <c r="Z1548" s="8"/>
      <c r="AA1548" s="8"/>
      <c r="AB1548" s="8"/>
      <c r="AC1548" s="8"/>
      <c r="AD1548" s="8"/>
      <c r="AE1548" s="8"/>
      <c r="AG1548" s="36"/>
      <c r="AH1548" s="36"/>
      <c r="AI1548" s="9"/>
      <c r="AJ1548" s="8"/>
      <c r="AK1548" s="8"/>
      <c r="AL1548" s="8"/>
      <c r="AM1548" s="8"/>
      <c r="AN1548" s="8"/>
      <c r="AO1548" s="8"/>
      <c r="AP1548" s="8"/>
      <c r="AQ1548" s="8"/>
      <c r="AS1548" s="36"/>
      <c r="AT1548" s="36"/>
      <c r="AU1548" s="9"/>
      <c r="AV1548" s="8"/>
      <c r="AW1548" s="8"/>
      <c r="AX1548" s="8"/>
      <c r="AY1548" s="8"/>
      <c r="AZ1548" s="8"/>
      <c r="BA1548" s="8"/>
      <c r="BB1548" s="8"/>
      <c r="BC1548" s="8"/>
      <c r="CW1548" s="8">
        <v>0.52715163934426235</v>
      </c>
      <c r="CX1548" s="36">
        <v>72.599999999999994</v>
      </c>
      <c r="CY1548" s="36">
        <v>69.873618444398659</v>
      </c>
      <c r="CZ1548" s="36">
        <v>69.204184253838505</v>
      </c>
      <c r="DA1548" s="36">
        <v>51.848126200376207</v>
      </c>
      <c r="DB1548" s="36">
        <f ca="1"/>
        <v>77.625610894913322</v>
      </c>
      <c r="DC1548" s="36">
        <f ca="1"/>
        <v>70.331301759083104</v>
      </c>
      <c r="DD1548" s="36">
        <v>68.232684359891792</v>
      </c>
      <c r="DE1548" s="36">
        <f ca="1"/>
        <v>74.1368700148237</v>
      </c>
      <c r="DF1548" s="36">
        <v>71.086706199412092</v>
      </c>
    </row>
    <row r="1549" spans="1:110" x14ac:dyDescent="0.25">
      <c r="A1549" s="45">
        <v>80</v>
      </c>
      <c r="B1549" s="47" t="b">
        <v>1</v>
      </c>
      <c r="U1549" s="36"/>
      <c r="V1549" s="36"/>
      <c r="W1549" s="9"/>
      <c r="X1549" s="8"/>
      <c r="Y1549" s="8"/>
      <c r="Z1549" s="8"/>
      <c r="AA1549" s="8"/>
      <c r="AB1549" s="8"/>
      <c r="AC1549" s="8"/>
      <c r="AD1549" s="8"/>
      <c r="AE1549" s="8"/>
      <c r="AG1549" s="36"/>
      <c r="AH1549" s="36"/>
      <c r="AI1549" s="9"/>
      <c r="AJ1549" s="8"/>
      <c r="AK1549" s="8"/>
      <c r="AL1549" s="8"/>
      <c r="AM1549" s="8"/>
      <c r="AN1549" s="8"/>
      <c r="AO1549" s="8"/>
      <c r="AP1549" s="8"/>
      <c r="AQ1549" s="8"/>
      <c r="AS1549" s="36"/>
      <c r="AT1549" s="36"/>
      <c r="AU1549" s="9"/>
      <c r="AV1549" s="8"/>
      <c r="AW1549" s="8"/>
      <c r="AX1549" s="8"/>
      <c r="AY1549" s="8"/>
      <c r="AZ1549" s="8"/>
      <c r="BA1549" s="8"/>
      <c r="BB1549" s="8"/>
      <c r="BC1549" s="8"/>
      <c r="CW1549" s="8">
        <v>0.52749316939890711</v>
      </c>
      <c r="CX1549" s="36">
        <v>72.599999999999994</v>
      </c>
      <c r="CY1549" s="36">
        <v>69.881790895690202</v>
      </c>
      <c r="CZ1549" s="36">
        <v>69.212917908774784</v>
      </c>
      <c r="DA1549" s="36">
        <v>51.898144216782029</v>
      </c>
      <c r="DB1549" s="36">
        <f ca="1"/>
        <v>77.634051359217608</v>
      </c>
      <c r="DC1549" s="36">
        <f ca="1"/>
        <v>70.338880033155462</v>
      </c>
      <c r="DD1549" s="36">
        <v>68.243043998822515</v>
      </c>
      <c r="DE1549" s="36">
        <f ca="1"/>
        <v>74.142961642007364</v>
      </c>
      <c r="DF1549" s="36">
        <v>71.095789604908049</v>
      </c>
    </row>
    <row r="1550" spans="1:110" x14ac:dyDescent="0.25">
      <c r="A1550" s="45">
        <v>79.7</v>
      </c>
      <c r="B1550" s="47" t="b">
        <v>1</v>
      </c>
      <c r="U1550" s="36"/>
      <c r="V1550" s="36"/>
      <c r="W1550" s="9"/>
      <c r="X1550" s="8"/>
      <c r="Y1550" s="8"/>
      <c r="Z1550" s="8"/>
      <c r="AA1550" s="8"/>
      <c r="AB1550" s="8"/>
      <c r="AC1550" s="8"/>
      <c r="AD1550" s="8"/>
      <c r="AE1550" s="8"/>
      <c r="AG1550" s="36"/>
      <c r="AH1550" s="36"/>
      <c r="AI1550" s="9"/>
      <c r="AJ1550" s="8"/>
      <c r="AK1550" s="8"/>
      <c r="AL1550" s="8"/>
      <c r="AM1550" s="8"/>
      <c r="AN1550" s="8"/>
      <c r="AO1550" s="8"/>
      <c r="AP1550" s="8"/>
      <c r="AQ1550" s="8"/>
      <c r="AS1550" s="36"/>
      <c r="AT1550" s="36"/>
      <c r="AU1550" s="9"/>
      <c r="AV1550" s="8"/>
      <c r="AW1550" s="8"/>
      <c r="AX1550" s="8"/>
      <c r="AY1550" s="8"/>
      <c r="AZ1550" s="8"/>
      <c r="BA1550" s="8"/>
      <c r="BB1550" s="8"/>
      <c r="BC1550" s="8"/>
      <c r="CW1550" s="8">
        <v>0.52783469945355188</v>
      </c>
      <c r="CX1550" s="36">
        <v>72.599999999999994</v>
      </c>
      <c r="CY1550" s="36">
        <v>69.889963830681722</v>
      </c>
      <c r="CZ1550" s="36">
        <v>69.221653182922907</v>
      </c>
      <c r="DA1550" s="36">
        <v>51.948198399508001</v>
      </c>
      <c r="DB1550" s="36">
        <f ca="1"/>
        <v>77.642490704368711</v>
      </c>
      <c r="DC1550" s="36">
        <f ca="1"/>
        <v>70.346459300029366</v>
      </c>
      <c r="DD1550" s="36">
        <v>68.253400284576415</v>
      </c>
      <c r="DE1550" s="36">
        <f ca="1"/>
        <v>74.149052601911123</v>
      </c>
      <c r="DF1550" s="36">
        <v>71.104872006230607</v>
      </c>
    </row>
    <row r="1551" spans="1:110" x14ac:dyDescent="0.25">
      <c r="A1551" s="45">
        <v>79.400000000000006</v>
      </c>
      <c r="B1551" s="47" t="b">
        <v>1</v>
      </c>
      <c r="U1551" s="36"/>
      <c r="V1551" s="36"/>
      <c r="W1551" s="9"/>
      <c r="X1551" s="8"/>
      <c r="Y1551" s="8"/>
      <c r="Z1551" s="8"/>
      <c r="AA1551" s="8"/>
      <c r="AB1551" s="8"/>
      <c r="AC1551" s="8"/>
      <c r="AD1551" s="8"/>
      <c r="AE1551" s="8"/>
      <c r="AG1551" s="36"/>
      <c r="AH1551" s="36"/>
      <c r="AI1551" s="9"/>
      <c r="AJ1551" s="8"/>
      <c r="AK1551" s="8"/>
      <c r="AL1551" s="8"/>
      <c r="AM1551" s="8"/>
      <c r="AN1551" s="8"/>
      <c r="AO1551" s="8"/>
      <c r="AP1551" s="8"/>
      <c r="AQ1551" s="8"/>
      <c r="AS1551" s="36"/>
      <c r="AT1551" s="36"/>
      <c r="AU1551" s="9"/>
      <c r="AV1551" s="8"/>
      <c r="AW1551" s="8"/>
      <c r="AX1551" s="8"/>
      <c r="AY1551" s="8"/>
      <c r="AZ1551" s="8"/>
      <c r="BA1551" s="8"/>
      <c r="BB1551" s="8"/>
      <c r="BC1551" s="8"/>
      <c r="CW1551" s="8">
        <v>0.52817622950819676</v>
      </c>
      <c r="CX1551" s="36">
        <v>72.599999999999994</v>
      </c>
      <c r="CY1551" s="36">
        <v>69.898137255449967</v>
      </c>
      <c r="CZ1551" s="36">
        <v>69.230390083113761</v>
      </c>
      <c r="DA1551" s="36">
        <v>51.998288800893256</v>
      </c>
      <c r="DB1551" s="36">
        <f ca="1"/>
        <v>77.650928936665679</v>
      </c>
      <c r="DC1551" s="36">
        <f ca="1"/>
        <v>70.354039565452013</v>
      </c>
      <c r="DD1551" s="36">
        <v>68.263753220407466</v>
      </c>
      <c r="DE1551" s="36">
        <f ca="1"/>
        <v>74.155142898344863</v>
      </c>
      <c r="DF1551" s="36">
        <v>71.113953408144567</v>
      </c>
    </row>
    <row r="1552" spans="1:110" x14ac:dyDescent="0.25">
      <c r="A1552" s="45">
        <v>78.8</v>
      </c>
      <c r="B1552" s="47" t="b">
        <v>1</v>
      </c>
      <c r="U1552" s="36"/>
      <c r="V1552" s="36"/>
      <c r="W1552" s="9"/>
      <c r="X1552" s="8"/>
      <c r="Y1552" s="8"/>
      <c r="Z1552" s="8"/>
      <c r="AA1552" s="8"/>
      <c r="AB1552" s="8"/>
      <c r="AC1552" s="8"/>
      <c r="AD1552" s="8"/>
      <c r="AE1552" s="8"/>
      <c r="AG1552" s="36"/>
      <c r="AH1552" s="36"/>
      <c r="AI1552" s="9"/>
      <c r="AJ1552" s="8"/>
      <c r="AK1552" s="8"/>
      <c r="AL1552" s="8"/>
      <c r="AM1552" s="8"/>
      <c r="AN1552" s="8"/>
      <c r="AO1552" s="8"/>
      <c r="AP1552" s="8"/>
      <c r="AQ1552" s="8"/>
      <c r="AS1552" s="36"/>
      <c r="AT1552" s="36"/>
      <c r="AU1552" s="9"/>
      <c r="AV1552" s="8"/>
      <c r="AW1552" s="8"/>
      <c r="AX1552" s="8"/>
      <c r="AY1552" s="8"/>
      <c r="AZ1552" s="8"/>
      <c r="BA1552" s="8"/>
      <c r="BB1552" s="8"/>
      <c r="BC1552" s="8"/>
      <c r="CW1552" s="8">
        <v>0.52851775956284153</v>
      </c>
      <c r="CX1552" s="36">
        <v>72.599999999999994</v>
      </c>
      <c r="CY1552" s="36">
        <v>69.906311176074212</v>
      </c>
      <c r="CZ1552" s="36">
        <v>69.239128616184331</v>
      </c>
      <c r="DA1552" s="36">
        <v>52.048415473390548</v>
      </c>
      <c r="DB1552" s="36">
        <f ca="1"/>
        <v>77.659366062405596</v>
      </c>
      <c r="DC1552" s="36">
        <f ca="1"/>
        <v>70.36162083517462</v>
      </c>
      <c r="DD1552" s="36">
        <v>68.274102809564283</v>
      </c>
      <c r="DE1552" s="36">
        <f ca="1"/>
        <v>74.161232535117492</v>
      </c>
      <c r="DF1552" s="36">
        <v>71.12303381541318</v>
      </c>
    </row>
    <row r="1553" spans="1:110" x14ac:dyDescent="0.25">
      <c r="A1553" s="45">
        <v>78.7</v>
      </c>
      <c r="B1553" s="47" t="b">
        <v>1</v>
      </c>
      <c r="U1553" s="36"/>
      <c r="V1553" s="36"/>
      <c r="W1553" s="9"/>
      <c r="X1553" s="8"/>
      <c r="Y1553" s="8"/>
      <c r="Z1553" s="8"/>
      <c r="AA1553" s="8"/>
      <c r="AB1553" s="8"/>
      <c r="AC1553" s="8"/>
      <c r="AD1553" s="8"/>
      <c r="AE1553" s="8"/>
      <c r="AG1553" s="36"/>
      <c r="AH1553" s="36"/>
      <c r="AI1553" s="9"/>
      <c r="AJ1553" s="8"/>
      <c r="AK1553" s="8"/>
      <c r="AL1553" s="8"/>
      <c r="AM1553" s="8"/>
      <c r="AN1553" s="8"/>
      <c r="AO1553" s="8"/>
      <c r="AP1553" s="8"/>
      <c r="AQ1553" s="8"/>
      <c r="AS1553" s="36"/>
      <c r="AT1553" s="36"/>
      <c r="AU1553" s="9"/>
      <c r="AV1553" s="8"/>
      <c r="AW1553" s="8"/>
      <c r="AX1553" s="8"/>
      <c r="AY1553" s="8"/>
      <c r="AZ1553" s="8"/>
      <c r="BA1553" s="8"/>
      <c r="BB1553" s="8"/>
      <c r="BC1553" s="8"/>
      <c r="CW1553" s="8">
        <v>0.52885928961748629</v>
      </c>
      <c r="CX1553" s="36">
        <v>72.599999999999994</v>
      </c>
      <c r="CY1553" s="36">
        <v>69.914485598636304</v>
      </c>
      <c r="CZ1553" s="36">
        <v>69.247868788977868</v>
      </c>
      <c r="DA1553" s="36">
        <v>52.098578469566739</v>
      </c>
      <c r="DB1553" s="36">
        <f ca="1"/>
        <v>77.667802087883629</v>
      </c>
      <c r="DC1553" s="36">
        <f ca="1"/>
        <v>70.369203114952398</v>
      </c>
      <c r="DD1553" s="36">
        <v>68.284449055290338</v>
      </c>
      <c r="DE1553" s="36">
        <f ca="1"/>
        <v>74.167321516036694</v>
      </c>
      <c r="DF1553" s="36">
        <v>71.132113232798105</v>
      </c>
    </row>
    <row r="1554" spans="1:110" x14ac:dyDescent="0.25">
      <c r="A1554" s="45">
        <v>78.599999999999994</v>
      </c>
      <c r="B1554" s="47" t="b">
        <v>1</v>
      </c>
      <c r="U1554" s="36"/>
      <c r="V1554" s="36"/>
      <c r="W1554" s="9"/>
      <c r="X1554" s="8"/>
      <c r="Y1554" s="8"/>
      <c r="Z1554" s="8"/>
      <c r="AA1554" s="8"/>
      <c r="AB1554" s="8"/>
      <c r="AC1554" s="8"/>
      <c r="AD1554" s="8"/>
      <c r="AE1554" s="8"/>
      <c r="AG1554" s="36"/>
      <c r="AH1554" s="36"/>
      <c r="AI1554" s="9"/>
      <c r="AJ1554" s="8"/>
      <c r="AK1554" s="8"/>
      <c r="AL1554" s="8"/>
      <c r="AM1554" s="8"/>
      <c r="AN1554" s="8"/>
      <c r="AO1554" s="8"/>
      <c r="AP1554" s="8"/>
      <c r="AQ1554" s="8"/>
      <c r="AS1554" s="36"/>
      <c r="AT1554" s="36"/>
      <c r="AU1554" s="9"/>
      <c r="AV1554" s="8"/>
      <c r="AW1554" s="8"/>
      <c r="AX1554" s="8"/>
      <c r="AY1554" s="8"/>
      <c r="AZ1554" s="8"/>
      <c r="BA1554" s="8"/>
      <c r="BB1554" s="8"/>
      <c r="BC1554" s="8"/>
      <c r="CW1554" s="8">
        <v>0.52920081967213117</v>
      </c>
      <c r="CX1554" s="36">
        <v>72.599999999999994</v>
      </c>
      <c r="CY1554" s="36">
        <v>69.922660529220678</v>
      </c>
      <c r="CZ1554" s="36">
        <v>69.256610608343465</v>
      </c>
      <c r="DA1554" s="36">
        <v>52.148777842103044</v>
      </c>
      <c r="DB1554" s="36">
        <f ca="1"/>
        <v>77.676237019393113</v>
      </c>
      <c r="DC1554" s="36">
        <f ca="1"/>
        <v>70.376786410544597</v>
      </c>
      <c r="DD1554" s="36">
        <v>68.294791960823829</v>
      </c>
      <c r="DE1554" s="36">
        <f ca="1"/>
        <v>74.173409844909159</v>
      </c>
      <c r="DF1554" s="36">
        <v>71.141191665059409</v>
      </c>
    </row>
    <row r="1555" spans="1:110" x14ac:dyDescent="0.25">
      <c r="A1555" s="45">
        <v>78.3</v>
      </c>
      <c r="B1555" s="47" t="b">
        <v>1</v>
      </c>
      <c r="U1555" s="36"/>
      <c r="V1555" s="36"/>
      <c r="W1555" s="9"/>
      <c r="X1555" s="8"/>
      <c r="Y1555" s="8"/>
      <c r="Z1555" s="8"/>
      <c r="AA1555" s="8"/>
      <c r="AB1555" s="8"/>
      <c r="AC1555" s="8"/>
      <c r="AD1555" s="8"/>
      <c r="AE1555" s="8"/>
      <c r="AG1555" s="36"/>
      <c r="AH1555" s="36"/>
      <c r="AI1555" s="9"/>
      <c r="AJ1555" s="8"/>
      <c r="AK1555" s="8"/>
      <c r="AL1555" s="8"/>
      <c r="AM1555" s="8"/>
      <c r="AN1555" s="8"/>
      <c r="AO1555" s="8"/>
      <c r="AP1555" s="8"/>
      <c r="AQ1555" s="8"/>
      <c r="AS1555" s="36"/>
      <c r="AT1555" s="36"/>
      <c r="AU1555" s="9"/>
      <c r="AV1555" s="8"/>
      <c r="AW1555" s="8"/>
      <c r="AX1555" s="8"/>
      <c r="AY1555" s="8"/>
      <c r="AZ1555" s="8"/>
      <c r="BA1555" s="8"/>
      <c r="BB1555" s="8"/>
      <c r="BC1555" s="8"/>
      <c r="CW1555" s="8">
        <v>0.52954234972677594</v>
      </c>
      <c r="CX1555" s="36">
        <v>72.599999999999994</v>
      </c>
      <c r="CY1555" s="36">
        <v>69.930835973914441</v>
      </c>
      <c r="CZ1555" s="36">
        <v>69.265354081136636</v>
      </c>
      <c r="DA1555" s="36">
        <v>52.199013643795311</v>
      </c>
      <c r="DB1555" s="36">
        <f ca="1"/>
        <v>77.684670863225534</v>
      </c>
      <c r="DC1555" s="36">
        <f ca="1"/>
        <v>70.38437072771454</v>
      </c>
      <c r="DD1555" s="36">
        <v>68.30513152939767</v>
      </c>
      <c r="DE1555" s="36">
        <f ca="1"/>
        <v>74.179497525540498</v>
      </c>
      <c r="DF1555" s="36">
        <v>71.150269116955627</v>
      </c>
    </row>
    <row r="1556" spans="1:110" x14ac:dyDescent="0.25">
      <c r="A1556" s="45">
        <v>78</v>
      </c>
      <c r="B1556" s="47" t="b">
        <v>1</v>
      </c>
      <c r="U1556" s="36"/>
      <c r="V1556" s="36"/>
      <c r="W1556" s="9"/>
      <c r="X1556" s="8"/>
      <c r="Y1556" s="8"/>
      <c r="Z1556" s="8"/>
      <c r="AA1556" s="8"/>
      <c r="AB1556" s="8"/>
      <c r="AC1556" s="8"/>
      <c r="AD1556" s="8"/>
      <c r="AE1556" s="8"/>
      <c r="AG1556" s="36"/>
      <c r="AH1556" s="36"/>
      <c r="AI1556" s="9"/>
      <c r="AJ1556" s="8"/>
      <c r="AK1556" s="8"/>
      <c r="AL1556" s="8"/>
      <c r="AM1556" s="8"/>
      <c r="AN1556" s="8"/>
      <c r="AO1556" s="8"/>
      <c r="AP1556" s="8"/>
      <c r="AQ1556" s="8"/>
      <c r="AS1556" s="36"/>
      <c r="AT1556" s="36"/>
      <c r="AU1556" s="9"/>
      <c r="AV1556" s="8"/>
      <c r="AW1556" s="8"/>
      <c r="AX1556" s="8"/>
      <c r="AY1556" s="8"/>
      <c r="AZ1556" s="8"/>
      <c r="BA1556" s="8"/>
      <c r="BB1556" s="8"/>
      <c r="BC1556" s="8"/>
      <c r="CW1556" s="8">
        <v>0.52988387978142082</v>
      </c>
      <c r="CX1556" s="36">
        <v>72.599999999999994</v>
      </c>
      <c r="CY1556" s="36">
        <v>69.939011938807312</v>
      </c>
      <c r="CZ1556" s="36">
        <v>69.274099214219063</v>
      </c>
      <c r="DA1556" s="36">
        <v>52.249285927554489</v>
      </c>
      <c r="DB1556" s="36">
        <f ca="1"/>
        <v>77.693103625670574</v>
      </c>
      <c r="DC1556" s="36">
        <f ca="1"/>
        <v>70.391956072229675</v>
      </c>
      <c r="DD1556" s="36">
        <v>68.315467764239656</v>
      </c>
      <c r="DE1556" s="36">
        <f ca="1"/>
        <v>74.18558456173524</v>
      </c>
      <c r="DF1556" s="36">
        <v>71.159345593243813</v>
      </c>
    </row>
    <row r="1557" spans="1:110" x14ac:dyDescent="0.25">
      <c r="A1557" s="45">
        <v>77.8</v>
      </c>
      <c r="B1557" s="47" t="b">
        <v>1</v>
      </c>
      <c r="U1557" s="36"/>
      <c r="V1557" s="36"/>
      <c r="W1557" s="9"/>
      <c r="X1557" s="8"/>
      <c r="Y1557" s="8"/>
      <c r="Z1557" s="8"/>
      <c r="AA1557" s="8"/>
      <c r="AB1557" s="8"/>
      <c r="AC1557" s="8"/>
      <c r="AD1557" s="8"/>
      <c r="AE1557" s="8"/>
      <c r="AG1557" s="36"/>
      <c r="AH1557" s="36"/>
      <c r="AI1557" s="9"/>
      <c r="AJ1557" s="8"/>
      <c r="AK1557" s="8"/>
      <c r="AL1557" s="8"/>
      <c r="AM1557" s="8"/>
      <c r="AN1557" s="8"/>
      <c r="AO1557" s="8"/>
      <c r="AP1557" s="8"/>
      <c r="AQ1557" s="8"/>
      <c r="AS1557" s="36"/>
      <c r="AT1557" s="36"/>
      <c r="AU1557" s="9"/>
      <c r="AV1557" s="8"/>
      <c r="AW1557" s="8"/>
      <c r="AX1557" s="8"/>
      <c r="AY1557" s="8"/>
      <c r="AZ1557" s="8"/>
      <c r="BA1557" s="8"/>
      <c r="BB1557" s="8"/>
      <c r="BC1557" s="8"/>
      <c r="CW1557" s="8">
        <v>0.53022540983606559</v>
      </c>
      <c r="CX1557" s="36">
        <v>72.599999999999994</v>
      </c>
      <c r="CY1557" s="36">
        <v>69.947188429991741</v>
      </c>
      <c r="CZ1557" s="36">
        <v>69.282846014458656</v>
      </c>
      <c r="DA1557" s="36">
        <v>52.299594746406797</v>
      </c>
      <c r="DB1557" s="36">
        <f ca="1"/>
        <v>77.701535313016137</v>
      </c>
      <c r="DC1557" s="36">
        <f ca="1"/>
        <v>70.399542449861542</v>
      </c>
      <c r="DD1557" s="36">
        <v>68.325800668572342</v>
      </c>
      <c r="DE1557" s="36">
        <f ca="1"/>
        <v>74.191670957296978</v>
      </c>
      <c r="DF1557" s="36">
        <v>71.16842109867946</v>
      </c>
    </row>
    <row r="1558" spans="1:110" x14ac:dyDescent="0.25">
      <c r="A1558" s="45">
        <v>65.5</v>
      </c>
      <c r="B1558" s="47" t="b">
        <v>1</v>
      </c>
      <c r="U1558" s="36"/>
      <c r="V1558" s="36"/>
      <c r="W1558" s="9"/>
      <c r="X1558" s="8"/>
      <c r="Y1558" s="8"/>
      <c r="Z1558" s="8"/>
      <c r="AA1558" s="8"/>
      <c r="AB1558" s="8"/>
      <c r="AC1558" s="8"/>
      <c r="AD1558" s="8"/>
      <c r="AE1558" s="8"/>
      <c r="AG1558" s="36"/>
      <c r="AH1558" s="36"/>
      <c r="AI1558" s="9"/>
      <c r="AJ1558" s="8"/>
      <c r="AK1558" s="8"/>
      <c r="AL1558" s="8"/>
      <c r="AM1558" s="8"/>
      <c r="AN1558" s="8"/>
      <c r="AO1558" s="8"/>
      <c r="AP1558" s="8"/>
      <c r="AQ1558" s="8"/>
      <c r="AS1558" s="36"/>
      <c r="AT1558" s="36"/>
      <c r="AU1558" s="9"/>
      <c r="AV1558" s="8"/>
      <c r="AW1558" s="8"/>
      <c r="AX1558" s="8"/>
      <c r="AY1558" s="8"/>
      <c r="AZ1558" s="8"/>
      <c r="BA1558" s="8"/>
      <c r="BB1558" s="8"/>
      <c r="BC1558" s="8"/>
      <c r="CW1558" s="8">
        <v>0.53056693989071035</v>
      </c>
      <c r="CX1558" s="36">
        <v>72.599999999999994</v>
      </c>
      <c r="CY1558" s="36">
        <v>69.955365453562891</v>
      </c>
      <c r="CZ1558" s="36">
        <v>69.291594488729601</v>
      </c>
      <c r="DA1558" s="36">
        <v>52.349940153494231</v>
      </c>
      <c r="DB1558" s="36">
        <f ca="1"/>
        <v>77.709965931548354</v>
      </c>
      <c r="DC1558" s="36">
        <f ca="1"/>
        <v>70.407129866385915</v>
      </c>
      <c r="DD1558" s="36">
        <v>68.336130245613077</v>
      </c>
      <c r="DE1558" s="36">
        <f ca="1"/>
        <v>74.197756716028223</v>
      </c>
      <c r="DF1558" s="36">
        <v>71.177495638016637</v>
      </c>
    </row>
    <row r="1559" spans="1:110" x14ac:dyDescent="0.25">
      <c r="A1559" s="45">
        <v>65.099999999999994</v>
      </c>
      <c r="B1559" s="47" t="b">
        <v>1</v>
      </c>
      <c r="U1559" s="36"/>
      <c r="V1559" s="36"/>
      <c r="W1559" s="9"/>
      <c r="X1559" s="8"/>
      <c r="Y1559" s="8"/>
      <c r="Z1559" s="8"/>
      <c r="AA1559" s="8"/>
      <c r="AB1559" s="8"/>
      <c r="AC1559" s="8"/>
      <c r="AD1559" s="8"/>
      <c r="AE1559" s="8"/>
      <c r="AG1559" s="36"/>
      <c r="AH1559" s="36"/>
      <c r="AI1559" s="9"/>
      <c r="AJ1559" s="8"/>
      <c r="AK1559" s="8"/>
      <c r="AL1559" s="8"/>
      <c r="AM1559" s="8"/>
      <c r="AN1559" s="8"/>
      <c r="AO1559" s="8"/>
      <c r="AP1559" s="8"/>
      <c r="AQ1559" s="8"/>
      <c r="AS1559" s="36"/>
      <c r="AT1559" s="36"/>
      <c r="AU1559" s="9"/>
      <c r="AV1559" s="8"/>
      <c r="AW1559" s="8"/>
      <c r="AX1559" s="8"/>
      <c r="AY1559" s="8"/>
      <c r="AZ1559" s="8"/>
      <c r="BA1559" s="8"/>
      <c r="BB1559" s="8"/>
      <c r="BC1559" s="8"/>
      <c r="CW1559" s="8">
        <v>0.53090846994535523</v>
      </c>
      <c r="CX1559" s="36">
        <v>72.599999999999994</v>
      </c>
      <c r="CY1559" s="36">
        <v>69.963543015618683</v>
      </c>
      <c r="CZ1559" s="36">
        <v>69.300344643912439</v>
      </c>
      <c r="DA1559" s="36">
        <v>52.400322202074783</v>
      </c>
      <c r="DB1559" s="36">
        <f ca="1"/>
        <v>77.718395487551732</v>
      </c>
      <c r="DC1559" s="36">
        <f ca="1"/>
        <v>70.414718327582705</v>
      </c>
      <c r="DD1559" s="36">
        <v>68.346456498574057</v>
      </c>
      <c r="DE1559" s="36">
        <f ca="1"/>
        <v>74.203841841730565</v>
      </c>
      <c r="DF1559" s="36">
        <v>71.186569216007925</v>
      </c>
    </row>
    <row r="1560" spans="1:110" x14ac:dyDescent="0.25">
      <c r="A1560" s="45">
        <v>64.7</v>
      </c>
      <c r="B1560" s="47" t="b">
        <v>1</v>
      </c>
      <c r="U1560" s="36"/>
      <c r="V1560" s="36"/>
      <c r="W1560" s="9"/>
      <c r="X1560" s="8"/>
      <c r="Y1560" s="8"/>
      <c r="Z1560" s="8"/>
      <c r="AA1560" s="8"/>
      <c r="AB1560" s="8"/>
      <c r="AC1560" s="8"/>
      <c r="AD1560" s="8"/>
      <c r="AE1560" s="8"/>
      <c r="AG1560" s="36"/>
      <c r="AH1560" s="36"/>
      <c r="AI1560" s="9"/>
      <c r="AJ1560" s="8"/>
      <c r="AK1560" s="8"/>
      <c r="AL1560" s="8"/>
      <c r="AM1560" s="8"/>
      <c r="AN1560" s="8"/>
      <c r="AO1560" s="8"/>
      <c r="AP1560" s="8"/>
      <c r="AQ1560" s="8"/>
      <c r="AS1560" s="36"/>
      <c r="AT1560" s="36"/>
      <c r="AU1560" s="9"/>
      <c r="AV1560" s="8"/>
      <c r="AW1560" s="8"/>
      <c r="AX1560" s="8"/>
      <c r="AY1560" s="8"/>
      <c r="AZ1560" s="8"/>
      <c r="BA1560" s="8"/>
      <c r="BB1560" s="8"/>
      <c r="BC1560" s="8"/>
      <c r="CW1560" s="8">
        <v>0.53125</v>
      </c>
      <c r="CX1560" s="36">
        <v>72.599999999999994</v>
      </c>
      <c r="CY1560" s="36">
        <v>69.971721122259851</v>
      </c>
      <c r="CZ1560" s="36">
        <v>69.309096486894092</v>
      </c>
      <c r="DA1560" s="36">
        <v>52.450740945522796</v>
      </c>
      <c r="DB1560" s="36">
        <f ca="1"/>
        <v>77.726823987309004</v>
      </c>
      <c r="DC1560" s="36">
        <f ca="1"/>
        <v>70.422307839236083</v>
      </c>
      <c r="DD1560" s="36">
        <v>68.3567794306623</v>
      </c>
      <c r="DE1560" s="36">
        <f ca="1"/>
        <v>74.209926338204568</v>
      </c>
      <c r="DF1560" s="36">
        <v>71.195641837404452</v>
      </c>
    </row>
    <row r="1561" spans="1:110" x14ac:dyDescent="0.25">
      <c r="A1561" s="45">
        <v>64.3</v>
      </c>
      <c r="B1561" s="47" t="b">
        <v>1</v>
      </c>
      <c r="U1561" s="36"/>
      <c r="V1561" s="36"/>
      <c r="W1561" s="9"/>
      <c r="X1561" s="8"/>
      <c r="Y1561" s="8"/>
      <c r="Z1561" s="8"/>
      <c r="AA1561" s="8"/>
      <c r="AB1561" s="8"/>
      <c r="AC1561" s="8"/>
      <c r="AD1561" s="8"/>
      <c r="AE1561" s="8"/>
      <c r="AG1561" s="36"/>
      <c r="AH1561" s="36"/>
      <c r="AI1561" s="9"/>
      <c r="AJ1561" s="8"/>
      <c r="AK1561" s="8"/>
      <c r="AL1561" s="8"/>
      <c r="AM1561" s="8"/>
      <c r="AN1561" s="8"/>
      <c r="AO1561" s="8"/>
      <c r="AP1561" s="8"/>
      <c r="AQ1561" s="8"/>
      <c r="AS1561" s="36"/>
      <c r="AT1561" s="36"/>
      <c r="AU1561" s="9"/>
      <c r="AV1561" s="8"/>
      <c r="AW1561" s="8"/>
      <c r="AX1561" s="8"/>
      <c r="AY1561" s="8"/>
      <c r="AZ1561" s="8"/>
      <c r="BA1561" s="8"/>
      <c r="BB1561" s="8"/>
      <c r="BC1561" s="8"/>
      <c r="CW1561" s="8">
        <v>0.53159153005464477</v>
      </c>
      <c r="CX1561" s="36">
        <v>72.599999999999994</v>
      </c>
      <c r="CY1561" s="36">
        <v>69.979899779589942</v>
      </c>
      <c r="CZ1561" s="36">
        <v>69.317850024567932</v>
      </c>
      <c r="DA1561" s="36">
        <v>52.501196437329334</v>
      </c>
      <c r="DB1561" s="36">
        <f ca="1"/>
        <v>77.73525143710134</v>
      </c>
      <c r="DC1561" s="36">
        <f ca="1"/>
        <v>70.429898407134459</v>
      </c>
      <c r="DD1561" s="36">
        <v>68.367099045079669</v>
      </c>
      <c r="DE1561" s="36">
        <f ca="1"/>
        <v>74.216010209249887</v>
      </c>
      <c r="DF1561" s="36">
        <v>71.204713506955954</v>
      </c>
    </row>
    <row r="1562" spans="1:110" x14ac:dyDescent="0.25">
      <c r="A1562" s="45">
        <v>63.8</v>
      </c>
      <c r="B1562" s="47" t="b">
        <v>1</v>
      </c>
      <c r="U1562" s="36"/>
      <c r="V1562" s="36"/>
      <c r="W1562" s="9"/>
      <c r="X1562" s="8"/>
      <c r="Y1562" s="8"/>
      <c r="Z1562" s="8"/>
      <c r="AA1562" s="8"/>
      <c r="AB1562" s="8"/>
      <c r="AC1562" s="8"/>
      <c r="AD1562" s="8"/>
      <c r="AE1562" s="8"/>
      <c r="AG1562" s="36"/>
      <c r="AH1562" s="36"/>
      <c r="AI1562" s="9"/>
      <c r="AJ1562" s="8"/>
      <c r="AK1562" s="8"/>
      <c r="AL1562" s="8"/>
      <c r="AM1562" s="8"/>
      <c r="AN1562" s="8"/>
      <c r="AO1562" s="8"/>
      <c r="AP1562" s="8"/>
      <c r="AQ1562" s="8"/>
      <c r="AS1562" s="36"/>
      <c r="AT1562" s="36"/>
      <c r="AU1562" s="9"/>
      <c r="AV1562" s="8"/>
      <c r="AW1562" s="8"/>
      <c r="AX1562" s="8"/>
      <c r="AY1562" s="8"/>
      <c r="AZ1562" s="8"/>
      <c r="BA1562" s="8"/>
      <c r="BB1562" s="8"/>
      <c r="BC1562" s="8"/>
      <c r="CW1562" s="8">
        <v>0.53193306010928965</v>
      </c>
      <c r="CX1562" s="36">
        <v>72.7</v>
      </c>
      <c r="CY1562" s="36">
        <v>69.988078993715348</v>
      </c>
      <c r="CZ1562" s="36">
        <v>69.326605263833713</v>
      </c>
      <c r="DA1562" s="36">
        <v>52.551688731102544</v>
      </c>
      <c r="DB1562" s="36">
        <f ca="1"/>
        <v>77.743677843208232</v>
      </c>
      <c r="DC1562" s="36">
        <f ca="1"/>
        <v>70.437490037070575</v>
      </c>
      <c r="DD1562" s="36">
        <v>68.377415345022925</v>
      </c>
      <c r="DE1562" s="36">
        <f ca="1"/>
        <v>74.222093458665242</v>
      </c>
      <c r="DF1562" s="36">
        <v>71.213784229410777</v>
      </c>
    </row>
    <row r="1563" spans="1:110" x14ac:dyDescent="0.25">
      <c r="A1563" s="45">
        <v>63.3</v>
      </c>
      <c r="B1563" s="47" t="b">
        <v>1</v>
      </c>
      <c r="U1563" s="36"/>
      <c r="V1563" s="36"/>
      <c r="W1563" s="9"/>
      <c r="X1563" s="8"/>
      <c r="Y1563" s="8"/>
      <c r="Z1563" s="8"/>
      <c r="AA1563" s="8"/>
      <c r="AB1563" s="8"/>
      <c r="AC1563" s="8"/>
      <c r="AD1563" s="8"/>
      <c r="AE1563" s="8"/>
      <c r="AG1563" s="36"/>
      <c r="AH1563" s="36"/>
      <c r="AI1563" s="9"/>
      <c r="AJ1563" s="8"/>
      <c r="AK1563" s="8"/>
      <c r="AL1563" s="8"/>
      <c r="AM1563" s="8"/>
      <c r="AN1563" s="8"/>
      <c r="AO1563" s="8"/>
      <c r="AP1563" s="8"/>
      <c r="AQ1563" s="8"/>
      <c r="AS1563" s="36"/>
      <c r="AT1563" s="36"/>
      <c r="AU1563" s="9"/>
      <c r="AV1563" s="8"/>
      <c r="AW1563" s="8"/>
      <c r="AX1563" s="8"/>
      <c r="AY1563" s="8"/>
      <c r="AZ1563" s="8"/>
      <c r="BA1563" s="8"/>
      <c r="BB1563" s="8"/>
      <c r="BC1563" s="8"/>
      <c r="CW1563" s="8">
        <v>0.53227459016393441</v>
      </c>
      <c r="CX1563" s="36">
        <v>72.7</v>
      </c>
      <c r="CY1563" s="36">
        <v>69.996258770745357</v>
      </c>
      <c r="CZ1563" s="36">
        <v>69.335362211597626</v>
      </c>
      <c r="DA1563" s="36">
        <v>52.602217880567899</v>
      </c>
      <c r="DB1563" s="36">
        <f ca="1"/>
        <v>77.75210321190761</v>
      </c>
      <c r="DC1563" s="36">
        <f ca="1"/>
        <v>70.445082734841463</v>
      </c>
      <c r="DD1563" s="36">
        <v>68.38772833368364</v>
      </c>
      <c r="DE1563" s="36">
        <f ca="1"/>
        <v>74.228176090248425</v>
      </c>
      <c r="DF1563" s="36">
        <v>71.222854009515899</v>
      </c>
    </row>
    <row r="1564" spans="1:110" x14ac:dyDescent="0.25">
      <c r="A1564" s="45">
        <v>62.8</v>
      </c>
      <c r="B1564" s="47" t="b">
        <v>1</v>
      </c>
      <c r="U1564" s="36"/>
      <c r="V1564" s="36"/>
      <c r="W1564" s="9"/>
      <c r="X1564" s="8"/>
      <c r="Y1564" s="8"/>
      <c r="Z1564" s="8"/>
      <c r="AA1564" s="8"/>
      <c r="AB1564" s="8"/>
      <c r="AC1564" s="8"/>
      <c r="AD1564" s="8"/>
      <c r="AE1564" s="8"/>
      <c r="AG1564" s="36"/>
      <c r="AH1564" s="36"/>
      <c r="AI1564" s="9"/>
      <c r="AJ1564" s="8"/>
      <c r="AK1564" s="8"/>
      <c r="AL1564" s="8"/>
      <c r="AM1564" s="8"/>
      <c r="AN1564" s="8"/>
      <c r="AO1564" s="8"/>
      <c r="AP1564" s="8"/>
      <c r="AQ1564" s="8"/>
      <c r="AS1564" s="36"/>
      <c r="AT1564" s="36"/>
      <c r="AU1564" s="9"/>
      <c r="AV1564" s="8"/>
      <c r="AW1564" s="8"/>
      <c r="AX1564" s="8"/>
      <c r="AY1564" s="8"/>
      <c r="AZ1564" s="8"/>
      <c r="BA1564" s="8"/>
      <c r="BB1564" s="8"/>
      <c r="BC1564" s="8"/>
      <c r="CW1564" s="8">
        <v>0.53261612021857918</v>
      </c>
      <c r="CX1564" s="36">
        <v>72.7</v>
      </c>
      <c r="CY1564" s="36">
        <v>70.004439116792199</v>
      </c>
      <c r="CZ1564" s="36">
        <v>69.344120874772599</v>
      </c>
      <c r="DA1564" s="36">
        <v>52.652783939568643</v>
      </c>
      <c r="DB1564" s="36">
        <f ca="1"/>
        <v>77.760527549475881</v>
      </c>
      <c r="DC1564" s="36">
        <f ca="1"/>
        <v>70.452676506248494</v>
      </c>
      <c r="DD1564" s="36">
        <v>68.398038014248286</v>
      </c>
      <c r="DE1564" s="36">
        <f ca="1"/>
        <v>74.23425810779635</v>
      </c>
      <c r="DF1564" s="36">
        <v>71.231922852016908</v>
      </c>
    </row>
    <row r="1565" spans="1:110" x14ac:dyDescent="0.25">
      <c r="A1565" s="45">
        <v>62.3</v>
      </c>
      <c r="B1565" s="47" t="b">
        <v>1</v>
      </c>
      <c r="U1565" s="36"/>
      <c r="V1565" s="36"/>
      <c r="W1565" s="9"/>
      <c r="X1565" s="8"/>
      <c r="Y1565" s="8"/>
      <c r="Z1565" s="8"/>
      <c r="AA1565" s="8"/>
      <c r="AB1565" s="8"/>
      <c r="AC1565" s="8"/>
      <c r="AD1565" s="8"/>
      <c r="AE1565" s="8"/>
      <c r="AG1565" s="36"/>
      <c r="AH1565" s="36"/>
      <c r="AI1565" s="9"/>
      <c r="AJ1565" s="8"/>
      <c r="AK1565" s="8"/>
      <c r="AL1565" s="8"/>
      <c r="AM1565" s="8"/>
      <c r="AN1565" s="8"/>
      <c r="AO1565" s="8"/>
      <c r="AP1565" s="8"/>
      <c r="AQ1565" s="8"/>
      <c r="AS1565" s="36"/>
      <c r="AT1565" s="36"/>
      <c r="AU1565" s="9"/>
      <c r="AV1565" s="8"/>
      <c r="AW1565" s="8"/>
      <c r="AX1565" s="8"/>
      <c r="AY1565" s="8"/>
      <c r="AZ1565" s="8"/>
      <c r="BA1565" s="8"/>
      <c r="BB1565" s="8"/>
      <c r="BC1565" s="8"/>
      <c r="CW1565" s="8">
        <v>0.53295765027322406</v>
      </c>
      <c r="CX1565" s="36">
        <v>72.7</v>
      </c>
      <c r="CY1565" s="36">
        <v>70.012620037971047</v>
      </c>
      <c r="CZ1565" s="36">
        <v>69.352881260277854</v>
      </c>
      <c r="DA1565" s="36">
        <v>52.703386962066119</v>
      </c>
      <c r="DB1565" s="36">
        <f ca="1"/>
        <v>77.768950862187907</v>
      </c>
      <c r="DC1565" s="36">
        <f ca="1"/>
        <v>70.460271357097497</v>
      </c>
      <c r="DD1565" s="36">
        <v>68.408344389898247</v>
      </c>
      <c r="DE1565" s="36">
        <f ca="1"/>
        <v>74.240339515105049</v>
      </c>
      <c r="DF1565" s="36">
        <v>71.240990761658111</v>
      </c>
    </row>
    <row r="1566" spans="1:110" x14ac:dyDescent="0.25">
      <c r="A1566" s="45">
        <v>61.9</v>
      </c>
      <c r="B1566" s="47" t="b">
        <v>1</v>
      </c>
      <c r="U1566" s="36"/>
      <c r="V1566" s="36"/>
      <c r="W1566" s="9"/>
      <c r="X1566" s="8"/>
      <c r="Y1566" s="8"/>
      <c r="Z1566" s="8"/>
      <c r="AA1566" s="8"/>
      <c r="AB1566" s="8"/>
      <c r="AC1566" s="8"/>
      <c r="AD1566" s="8"/>
      <c r="AE1566" s="8"/>
      <c r="AG1566" s="36"/>
      <c r="AH1566" s="36"/>
      <c r="AI1566" s="9"/>
      <c r="AJ1566" s="8"/>
      <c r="AK1566" s="8"/>
      <c r="AL1566" s="8"/>
      <c r="AM1566" s="8"/>
      <c r="AN1566" s="8"/>
      <c r="AO1566" s="8"/>
      <c r="AP1566" s="8"/>
      <c r="AQ1566" s="8"/>
      <c r="AS1566" s="36"/>
      <c r="AT1566" s="36"/>
      <c r="AU1566" s="9"/>
      <c r="AV1566" s="8"/>
      <c r="AW1566" s="8"/>
      <c r="AX1566" s="8"/>
      <c r="AY1566" s="8"/>
      <c r="AZ1566" s="8"/>
      <c r="BA1566" s="8"/>
      <c r="BB1566" s="8"/>
      <c r="BC1566" s="8"/>
      <c r="CW1566" s="8">
        <v>0.53329918032786883</v>
      </c>
      <c r="CX1566" s="36">
        <v>72.7</v>
      </c>
      <c r="CY1566" s="36">
        <v>70.020801540400043</v>
      </c>
      <c r="CZ1566" s="36">
        <v>69.361643375039407</v>
      </c>
      <c r="DA1566" s="36">
        <v>52.754027002140035</v>
      </c>
      <c r="DB1566" s="36">
        <f ca="1"/>
        <v>77.777373156317054</v>
      </c>
      <c r="DC1566" s="36">
        <f ca="1"/>
        <v>70.467867293198623</v>
      </c>
      <c r="DD1566" s="36">
        <v>68.418647463809819</v>
      </c>
      <c r="DE1566" s="36">
        <f ca="1"/>
        <v>74.246420315969701</v>
      </c>
      <c r="DF1566" s="36">
        <v>71.250057743182467</v>
      </c>
    </row>
    <row r="1567" spans="1:110" x14ac:dyDescent="0.25">
      <c r="A1567" s="45">
        <v>61.4</v>
      </c>
      <c r="B1567" s="47" t="b">
        <v>1</v>
      </c>
      <c r="U1567" s="36"/>
      <c r="V1567" s="36"/>
      <c r="W1567" s="9"/>
      <c r="X1567" s="8"/>
      <c r="Y1567" s="8"/>
      <c r="Z1567" s="8"/>
      <c r="AA1567" s="8"/>
      <c r="AB1567" s="8"/>
      <c r="AC1567" s="8"/>
      <c r="AD1567" s="8"/>
      <c r="AE1567" s="8"/>
      <c r="AG1567" s="36"/>
      <c r="AH1567" s="36"/>
      <c r="AI1567" s="9"/>
      <c r="AJ1567" s="8"/>
      <c r="AK1567" s="8"/>
      <c r="AL1567" s="8"/>
      <c r="AM1567" s="8"/>
      <c r="AN1567" s="8"/>
      <c r="AO1567" s="8"/>
      <c r="AP1567" s="8"/>
      <c r="AQ1567" s="8"/>
      <c r="AS1567" s="36"/>
      <c r="AT1567" s="36"/>
      <c r="AU1567" s="9"/>
      <c r="AV1567" s="8"/>
      <c r="AW1567" s="8"/>
      <c r="AX1567" s="8"/>
      <c r="AY1567" s="8"/>
      <c r="AZ1567" s="8"/>
      <c r="BA1567" s="8"/>
      <c r="BB1567" s="8"/>
      <c r="BC1567" s="8"/>
      <c r="CW1567" s="8">
        <v>0.53364071038251371</v>
      </c>
      <c r="CX1567" s="36">
        <v>72.7</v>
      </c>
      <c r="CY1567" s="36">
        <v>70.028983630200386</v>
      </c>
      <c r="CZ1567" s="36">
        <v>69.370407225989837</v>
      </c>
      <c r="DA1567" s="36">
        <v>52.804704113988919</v>
      </c>
      <c r="DB1567" s="36">
        <f ca="1"/>
        <v>77.785794438135255</v>
      </c>
      <c r="DC1567" s="36">
        <f ca="1"/>
        <v>70.475464320366569</v>
      </c>
      <c r="DD1567" s="36">
        <v>68.428947239154155</v>
      </c>
      <c r="DE1567" s="36">
        <f ca="1"/>
        <v>74.252500514184604</v>
      </c>
      <c r="DF1567" s="36">
        <v>71.259123801331668</v>
      </c>
    </row>
    <row r="1568" spans="1:110" x14ac:dyDescent="0.25">
      <c r="A1568" s="45">
        <v>69</v>
      </c>
      <c r="B1568" s="47" t="b">
        <v>1</v>
      </c>
      <c r="U1568" s="36"/>
      <c r="V1568" s="36"/>
      <c r="W1568" s="9"/>
      <c r="X1568" s="8"/>
      <c r="Y1568" s="8"/>
      <c r="Z1568" s="8"/>
      <c r="AA1568" s="8"/>
      <c r="AB1568" s="8"/>
      <c r="AC1568" s="8"/>
      <c r="AD1568" s="8"/>
      <c r="AE1568" s="8"/>
      <c r="AG1568" s="36"/>
      <c r="AH1568" s="36"/>
      <c r="AI1568" s="9"/>
      <c r="AJ1568" s="8"/>
      <c r="AK1568" s="8"/>
      <c r="AL1568" s="8"/>
      <c r="AM1568" s="8"/>
      <c r="AN1568" s="8"/>
      <c r="AO1568" s="8"/>
      <c r="AP1568" s="8"/>
      <c r="AQ1568" s="8"/>
      <c r="AS1568" s="36"/>
      <c r="AT1568" s="36"/>
      <c r="AU1568" s="9"/>
      <c r="AV1568" s="8"/>
      <c r="AW1568" s="8"/>
      <c r="AX1568" s="8"/>
      <c r="AY1568" s="8"/>
      <c r="AZ1568" s="8"/>
      <c r="BA1568" s="8"/>
      <c r="BB1568" s="8"/>
      <c r="BC1568" s="8"/>
      <c r="CW1568" s="8">
        <v>0.53398224043715847</v>
      </c>
      <c r="CX1568" s="36">
        <v>72.7</v>
      </c>
      <c r="CY1568" s="36">
        <v>70.037166313496286</v>
      </c>
      <c r="CZ1568" s="36">
        <v>69.379172820068348</v>
      </c>
      <c r="DA1568" s="36">
        <v>52.855418351930368</v>
      </c>
      <c r="DB1568" s="36">
        <f ca="1"/>
        <v>77.794214713913021</v>
      </c>
      <c r="DC1568" s="36">
        <f ca="1"/>
        <v>70.48306244442044</v>
      </c>
      <c r="DD1568" s="36">
        <v>68.439243719097405</v>
      </c>
      <c r="DE1568" s="36">
        <f ca="1"/>
        <v>74.258580113543317</v>
      </c>
      <c r="DF1568" s="36">
        <v>71.268188940846102</v>
      </c>
    </row>
    <row r="1569" spans="1:110" x14ac:dyDescent="0.25">
      <c r="A1569" s="45">
        <v>64</v>
      </c>
      <c r="B1569" s="47" t="b">
        <v>1</v>
      </c>
      <c r="U1569" s="36"/>
      <c r="V1569" s="36"/>
      <c r="W1569" s="9"/>
      <c r="X1569" s="8"/>
      <c r="Y1569" s="8"/>
      <c r="Z1569" s="8"/>
      <c r="AA1569" s="8"/>
      <c r="AB1569" s="8"/>
      <c r="AC1569" s="8"/>
      <c r="AD1569" s="8"/>
      <c r="AE1569" s="8"/>
      <c r="AG1569" s="36"/>
      <c r="AH1569" s="36"/>
      <c r="AI1569" s="9"/>
      <c r="AJ1569" s="8"/>
      <c r="AK1569" s="8"/>
      <c r="AL1569" s="8"/>
      <c r="AM1569" s="8"/>
      <c r="AN1569" s="8"/>
      <c r="AO1569" s="8"/>
      <c r="AP1569" s="8"/>
      <c r="AQ1569" s="8"/>
      <c r="AS1569" s="36"/>
      <c r="AT1569" s="36"/>
      <c r="AU1569" s="9"/>
      <c r="AV1569" s="8"/>
      <c r="AW1569" s="8"/>
      <c r="AX1569" s="8"/>
      <c r="AY1569" s="8"/>
      <c r="AZ1569" s="8"/>
      <c r="BA1569" s="8"/>
      <c r="BB1569" s="8"/>
      <c r="BC1569" s="8"/>
      <c r="CW1569" s="8">
        <v>0.53432377049180324</v>
      </c>
      <c r="CX1569" s="36">
        <v>72.7</v>
      </c>
      <c r="CY1569" s="36">
        <v>70.045349596415065</v>
      </c>
      <c r="CZ1569" s="36">
        <v>69.387940164220964</v>
      </c>
      <c r="DA1569" s="36">
        <v>52.906169770401505</v>
      </c>
      <c r="DB1569" s="36">
        <f ca="1"/>
        <v>77.802633989919471</v>
      </c>
      <c r="DC1569" s="36">
        <f ca="1"/>
        <v>70.490661671183886</v>
      </c>
      <c r="DD1569" s="36">
        <v>68.449536906800603</v>
      </c>
      <c r="DE1569" s="36">
        <f ca="1"/>
        <v>74.264659117838519</v>
      </c>
      <c r="DF1569" s="36">
        <v>71.277253166464959</v>
      </c>
    </row>
    <row r="1570" spans="1:110" x14ac:dyDescent="0.25">
      <c r="A1570" s="45">
        <v>59.9</v>
      </c>
      <c r="B1570" s="47" t="b">
        <v>1</v>
      </c>
      <c r="U1570" s="36"/>
      <c r="V1570" s="36"/>
      <c r="W1570" s="9"/>
      <c r="X1570" s="8"/>
      <c r="Y1570" s="8"/>
      <c r="Z1570" s="8"/>
      <c r="AA1570" s="8"/>
      <c r="AB1570" s="8"/>
      <c r="AC1570" s="8"/>
      <c r="AD1570" s="8"/>
      <c r="AE1570" s="8"/>
      <c r="AG1570" s="36"/>
      <c r="AH1570" s="36"/>
      <c r="AI1570" s="9"/>
      <c r="AJ1570" s="8"/>
      <c r="AK1570" s="8"/>
      <c r="AL1570" s="8"/>
      <c r="AM1570" s="8"/>
      <c r="AN1570" s="8"/>
      <c r="AO1570" s="8"/>
      <c r="AP1570" s="8"/>
      <c r="AQ1570" s="8"/>
      <c r="AS1570" s="36"/>
      <c r="AT1570" s="36"/>
      <c r="AU1570" s="9"/>
      <c r="AV1570" s="8"/>
      <c r="AW1570" s="8"/>
      <c r="AX1570" s="8"/>
      <c r="AY1570" s="8"/>
      <c r="AZ1570" s="8"/>
      <c r="BA1570" s="8"/>
      <c r="BB1570" s="8"/>
      <c r="BC1570" s="8"/>
      <c r="CW1570" s="8">
        <v>0.53466530054644812</v>
      </c>
      <c r="CX1570" s="36">
        <v>72.7</v>
      </c>
      <c r="CY1570" s="36">
        <v>70.053533485087158</v>
      </c>
      <c r="CZ1570" s="36">
        <v>69.396709265400503</v>
      </c>
      <c r="DA1570" s="36">
        <v>52.95695842395925</v>
      </c>
      <c r="DB1570" s="36">
        <f ca="1"/>
        <v>77.81105227242233</v>
      </c>
      <c r="DC1570" s="36">
        <f ca="1"/>
        <v>70.498262006485106</v>
      </c>
      <c r="DD1570" s="36">
        <v>68.459826805419766</v>
      </c>
      <c r="DE1570" s="36">
        <f ca="1"/>
        <v>74.270737530862121</v>
      </c>
      <c r="DF1570" s="36">
        <v>71.286316482926196</v>
      </c>
    </row>
    <row r="1571" spans="1:110" x14ac:dyDescent="0.25">
      <c r="A1571" s="45">
        <v>59.3</v>
      </c>
      <c r="B1571" s="47" t="b">
        <v>1</v>
      </c>
      <c r="U1571" s="36"/>
      <c r="V1571" s="36"/>
      <c r="W1571" s="9"/>
      <c r="X1571" s="8"/>
      <c r="Y1571" s="8"/>
      <c r="Z1571" s="8"/>
      <c r="AA1571" s="8"/>
      <c r="AB1571" s="8"/>
      <c r="AC1571" s="8"/>
      <c r="AD1571" s="8"/>
      <c r="AE1571" s="8"/>
      <c r="AG1571" s="36"/>
      <c r="AH1571" s="36"/>
      <c r="AI1571" s="9"/>
      <c r="AJ1571" s="8"/>
      <c r="AK1571" s="8"/>
      <c r="AL1571" s="8"/>
      <c r="AM1571" s="8"/>
      <c r="AN1571" s="8"/>
      <c r="AO1571" s="8"/>
      <c r="AP1571" s="8"/>
      <c r="AQ1571" s="8"/>
      <c r="AS1571" s="36"/>
      <c r="AT1571" s="36"/>
      <c r="AU1571" s="9"/>
      <c r="AV1571" s="8"/>
      <c r="AW1571" s="8"/>
      <c r="AX1571" s="8"/>
      <c r="AY1571" s="8"/>
      <c r="AZ1571" s="8"/>
      <c r="BA1571" s="8"/>
      <c r="BB1571" s="8"/>
      <c r="BC1571" s="8"/>
      <c r="CW1571" s="8">
        <v>0.53500683060109289</v>
      </c>
      <c r="CX1571" s="36">
        <v>72.7</v>
      </c>
      <c r="CY1571" s="36">
        <v>70.061717985646155</v>
      </c>
      <c r="CZ1571" s="36">
        <v>69.40548013056646</v>
      </c>
      <c r="DA1571" s="36">
        <v>53.007784367280649</v>
      </c>
      <c r="DB1571" s="36">
        <f ca="1"/>
        <v>77.81946956768806</v>
      </c>
      <c r="DC1571" s="36">
        <f ca="1"/>
        <v>70.50586345615686</v>
      </c>
      <c r="DD1571" s="36">
        <v>68.470113418105868</v>
      </c>
      <c r="DE1571" s="36">
        <f ca="1"/>
        <v>74.276815356405322</v>
      </c>
      <c r="DF1571" s="36">
        <v>71.29537889496649</v>
      </c>
    </row>
    <row r="1572" spans="1:110" x14ac:dyDescent="0.25">
      <c r="A1572" s="45">
        <v>58.7</v>
      </c>
      <c r="B1572" s="47" t="b">
        <v>1</v>
      </c>
      <c r="U1572" s="36"/>
      <c r="V1572" s="36"/>
      <c r="W1572" s="9"/>
      <c r="X1572" s="8"/>
      <c r="Y1572" s="8"/>
      <c r="Z1572" s="8"/>
      <c r="AA1572" s="8"/>
      <c r="AB1572" s="8"/>
      <c r="AC1572" s="8"/>
      <c r="AD1572" s="8"/>
      <c r="AE1572" s="8"/>
      <c r="AG1572" s="36"/>
      <c r="AH1572" s="36"/>
      <c r="AI1572" s="9"/>
      <c r="AJ1572" s="8"/>
      <c r="AK1572" s="8"/>
      <c r="AL1572" s="8"/>
      <c r="AM1572" s="8"/>
      <c r="AN1572" s="8"/>
      <c r="AO1572" s="8"/>
      <c r="AP1572" s="8"/>
      <c r="AQ1572" s="8"/>
      <c r="AS1572" s="36"/>
      <c r="AT1572" s="36"/>
      <c r="AU1572" s="9"/>
      <c r="AV1572" s="8"/>
      <c r="AW1572" s="8"/>
      <c r="AX1572" s="8"/>
      <c r="AY1572" s="8"/>
      <c r="AZ1572" s="8"/>
      <c r="BA1572" s="8"/>
      <c r="BB1572" s="8"/>
      <c r="BC1572" s="8"/>
      <c r="CW1572" s="8">
        <v>0.53534836065573765</v>
      </c>
      <c r="CX1572" s="36">
        <v>72.7</v>
      </c>
      <c r="CY1572" s="36">
        <v>70.069903104228814</v>
      </c>
      <c r="CZ1572" s="36">
        <v>69.414252766685138</v>
      </c>
      <c r="DA1572" s="36">
        <v>53.058647655163313</v>
      </c>
      <c r="DB1572" s="36">
        <f ca="1"/>
        <v>77.827885881981757</v>
      </c>
      <c r="DC1572" s="36">
        <f ca="1"/>
        <v>70.513466026036539</v>
      </c>
      <c r="DD1572" s="36">
        <v>68.480396748004836</v>
      </c>
      <c r="DE1572" s="36">
        <f ca="1"/>
        <v>74.282892598258471</v>
      </c>
      <c r="DF1572" s="36">
        <v>71.304440407321465</v>
      </c>
    </row>
    <row r="1573" spans="1:110" x14ac:dyDescent="0.25">
      <c r="A1573" s="45">
        <v>57.9</v>
      </c>
      <c r="B1573" s="47" t="b">
        <v>1</v>
      </c>
      <c r="U1573" s="36"/>
      <c r="V1573" s="36"/>
      <c r="W1573" s="9"/>
      <c r="X1573" s="8"/>
      <c r="Y1573" s="8"/>
      <c r="Z1573" s="8"/>
      <c r="AA1573" s="8"/>
      <c r="AB1573" s="8"/>
      <c r="AC1573" s="8"/>
      <c r="AD1573" s="8"/>
      <c r="AE1573" s="8"/>
      <c r="AG1573" s="36"/>
      <c r="AH1573" s="36"/>
      <c r="AI1573" s="9"/>
      <c r="AJ1573" s="8"/>
      <c r="AK1573" s="8"/>
      <c r="AL1573" s="8"/>
      <c r="AM1573" s="8"/>
      <c r="AN1573" s="8"/>
      <c r="AO1573" s="8"/>
      <c r="AP1573" s="8"/>
      <c r="AQ1573" s="8"/>
      <c r="AS1573" s="36"/>
      <c r="AT1573" s="36"/>
      <c r="AU1573" s="9"/>
      <c r="AV1573" s="8"/>
      <c r="AW1573" s="8"/>
      <c r="AX1573" s="8"/>
      <c r="AY1573" s="8"/>
      <c r="AZ1573" s="8"/>
      <c r="BA1573" s="8"/>
      <c r="BB1573" s="8"/>
      <c r="BC1573" s="8"/>
      <c r="CW1573" s="8">
        <v>0.53568989071038253</v>
      </c>
      <c r="CX1573" s="36">
        <v>72.7</v>
      </c>
      <c r="CY1573" s="36">
        <v>70.078088846975135</v>
      </c>
      <c r="CZ1573" s="36">
        <v>69.42302718072979</v>
      </c>
      <c r="DA1573" s="36">
        <v>53.109548342525756</v>
      </c>
      <c r="DB1573" s="36">
        <f ca="1"/>
        <v>77.836301221567325</v>
      </c>
      <c r="DC1573" s="36">
        <f ca="1"/>
        <v>70.521069721966143</v>
      </c>
      <c r="DD1573" s="36">
        <v>68.490676798257596</v>
      </c>
      <c r="DE1573" s="36">
        <f ca="1"/>
        <v>74.288969260211289</v>
      </c>
      <c r="DF1573" s="36">
        <v>71.313501024725468</v>
      </c>
    </row>
    <row r="1574" spans="1:110" x14ac:dyDescent="0.25">
      <c r="A1574" s="45">
        <v>58.3</v>
      </c>
      <c r="B1574" s="47" t="b">
        <v>1</v>
      </c>
      <c r="U1574" s="36"/>
      <c r="V1574" s="36"/>
      <c r="W1574" s="9"/>
      <c r="X1574" s="8"/>
      <c r="Y1574" s="8"/>
      <c r="Z1574" s="8"/>
      <c r="AA1574" s="8"/>
      <c r="AB1574" s="8"/>
      <c r="AC1574" s="8"/>
      <c r="AD1574" s="8"/>
      <c r="AE1574" s="8"/>
      <c r="AG1574" s="36"/>
      <c r="AH1574" s="36"/>
      <c r="AI1574" s="9"/>
      <c r="AJ1574" s="8"/>
      <c r="AK1574" s="8"/>
      <c r="AL1574" s="8"/>
      <c r="AM1574" s="8"/>
      <c r="AN1574" s="8"/>
      <c r="AO1574" s="8"/>
      <c r="AP1574" s="8"/>
      <c r="AQ1574" s="8"/>
      <c r="AS1574" s="36"/>
      <c r="AT1574" s="36"/>
      <c r="AU1574" s="9"/>
      <c r="AV1574" s="8"/>
      <c r="AW1574" s="8"/>
      <c r="AX1574" s="8"/>
      <c r="AY1574" s="8"/>
      <c r="AZ1574" s="8"/>
      <c r="BA1574" s="8"/>
      <c r="BB1574" s="8"/>
      <c r="BC1574" s="8"/>
      <c r="CW1574" s="8">
        <v>0.5360314207650273</v>
      </c>
      <c r="CX1574" s="36">
        <v>72.7</v>
      </c>
      <c r="CY1574" s="36">
        <v>70.086275220028341</v>
      </c>
      <c r="CZ1574" s="36">
        <v>69.431803379680673</v>
      </c>
      <c r="DA1574" s="36">
        <v>53.160486484407642</v>
      </c>
      <c r="DB1574" s="36">
        <f ca="1"/>
        <v>77.84471559270736</v>
      </c>
      <c r="DC1574" s="36">
        <f ca="1"/>
        <v>70.528674549792385</v>
      </c>
      <c r="DD1574" s="36">
        <v>68.500953572000057</v>
      </c>
      <c r="DE1574" s="36">
        <f ca="1"/>
        <v>74.295045346052689</v>
      </c>
      <c r="DF1574" s="36">
        <v>71.322560751911737</v>
      </c>
    </row>
    <row r="1575" spans="1:110" x14ac:dyDescent="0.25">
      <c r="A1575" s="45">
        <v>57.6</v>
      </c>
      <c r="B1575" s="47" t="b">
        <v>1</v>
      </c>
      <c r="U1575" s="36"/>
      <c r="V1575" s="36"/>
      <c r="W1575" s="9"/>
      <c r="X1575" s="8"/>
      <c r="Y1575" s="8"/>
      <c r="Z1575" s="8"/>
      <c r="AA1575" s="8"/>
      <c r="AB1575" s="8"/>
      <c r="AC1575" s="8"/>
      <c r="AD1575" s="8"/>
      <c r="AE1575" s="8"/>
      <c r="AG1575" s="36"/>
      <c r="AH1575" s="36"/>
      <c r="AI1575" s="9"/>
      <c r="AJ1575" s="8"/>
      <c r="AK1575" s="8"/>
      <c r="AL1575" s="8"/>
      <c r="AM1575" s="8"/>
      <c r="AN1575" s="8"/>
      <c r="AO1575" s="8"/>
      <c r="AP1575" s="8"/>
      <c r="AQ1575" s="8"/>
      <c r="AS1575" s="36"/>
      <c r="AT1575" s="36"/>
      <c r="AU1575" s="9"/>
      <c r="AV1575" s="8"/>
      <c r="AW1575" s="8"/>
      <c r="AX1575" s="8"/>
      <c r="AY1575" s="8"/>
      <c r="AZ1575" s="8"/>
      <c r="BA1575" s="8"/>
      <c r="BB1575" s="8"/>
      <c r="BC1575" s="8"/>
      <c r="CW1575" s="8">
        <v>0.53637295081967218</v>
      </c>
      <c r="CX1575" s="36">
        <v>72.7</v>
      </c>
      <c r="CY1575" s="36">
        <v>70.09446222953494</v>
      </c>
      <c r="CZ1575" s="36">
        <v>69.440581370524754</v>
      </c>
      <c r="DA1575" s="36">
        <v>53.211462135970322</v>
      </c>
      <c r="DB1575" s="36">
        <f ca="1"/>
        <v>77.853129001663333</v>
      </c>
      <c r="DC1575" s="36">
        <f ca="1"/>
        <v>70.536280515366627</v>
      </c>
      <c r="DD1575" s="36">
        <v>68.51122707236317</v>
      </c>
      <c r="DE1575" s="36">
        <f ca="1"/>
        <v>74.301120859570958</v>
      </c>
      <c r="DF1575" s="36">
        <v>71.33161959361243</v>
      </c>
    </row>
    <row r="1576" spans="1:110" x14ac:dyDescent="0.25">
      <c r="A1576" s="45">
        <v>56.7</v>
      </c>
      <c r="B1576" s="47" t="b">
        <v>1</v>
      </c>
      <c r="U1576" s="36"/>
      <c r="V1576" s="36"/>
      <c r="W1576" s="9"/>
      <c r="X1576" s="8"/>
      <c r="Y1576" s="8"/>
      <c r="Z1576" s="8"/>
      <c r="AA1576" s="8"/>
      <c r="AB1576" s="8"/>
      <c r="AC1576" s="8"/>
      <c r="AD1576" s="8"/>
      <c r="AE1576" s="8"/>
      <c r="AG1576" s="36"/>
      <c r="AH1576" s="36"/>
      <c r="AI1576" s="9"/>
      <c r="AJ1576" s="8"/>
      <c r="AK1576" s="8"/>
      <c r="AL1576" s="8"/>
      <c r="AM1576" s="8"/>
      <c r="AN1576" s="8"/>
      <c r="AO1576" s="8"/>
      <c r="AP1576" s="8"/>
      <c r="AQ1576" s="8"/>
      <c r="AS1576" s="36"/>
      <c r="AT1576" s="36"/>
      <c r="AU1576" s="9"/>
      <c r="AV1576" s="8"/>
      <c r="AW1576" s="8"/>
      <c r="AX1576" s="8"/>
      <c r="AY1576" s="8"/>
      <c r="AZ1576" s="8"/>
      <c r="BA1576" s="8"/>
      <c r="BB1576" s="8"/>
      <c r="BC1576" s="8"/>
      <c r="CW1576" s="8">
        <v>0.53671448087431695</v>
      </c>
      <c r="CX1576" s="36">
        <v>72.7</v>
      </c>
      <c r="CY1576" s="36">
        <v>70.10264988164478</v>
      </c>
      <c r="CZ1576" s="36">
        <v>69.449361160256245</v>
      </c>
      <c r="DA1576" s="36">
        <v>53.262475352496992</v>
      </c>
      <c r="DB1576" s="36">
        <f ca="1"/>
        <v>77.861541454695498</v>
      </c>
      <c r="DC1576" s="36">
        <f ca="1"/>
        <v>70.54388762454505</v>
      </c>
      <c r="DD1576" s="36">
        <v>68.521497302472824</v>
      </c>
      <c r="DE1576" s="36">
        <f ca="1"/>
        <v>74.3071958045537</v>
      </c>
      <c r="DF1576" s="36">
        <v>71.340677554558567</v>
      </c>
    </row>
    <row r="1577" spans="1:110" x14ac:dyDescent="0.25">
      <c r="A1577" s="45">
        <v>55.3</v>
      </c>
      <c r="B1577" s="47" t="b">
        <v>1</v>
      </c>
      <c r="U1577" s="36"/>
      <c r="V1577" s="36"/>
      <c r="W1577" s="9"/>
      <c r="X1577" s="8"/>
      <c r="Y1577" s="8"/>
      <c r="Z1577" s="8"/>
      <c r="AA1577" s="8"/>
      <c r="AB1577" s="8"/>
      <c r="AC1577" s="8"/>
      <c r="AD1577" s="8"/>
      <c r="AE1577" s="8"/>
      <c r="AG1577" s="36"/>
      <c r="AH1577" s="36"/>
      <c r="AI1577" s="9"/>
      <c r="AJ1577" s="8"/>
      <c r="AK1577" s="8"/>
      <c r="AL1577" s="8"/>
      <c r="AM1577" s="8"/>
      <c r="AN1577" s="8"/>
      <c r="AO1577" s="8"/>
      <c r="AP1577" s="8"/>
      <c r="AQ1577" s="8"/>
      <c r="AS1577" s="36"/>
      <c r="AT1577" s="36"/>
      <c r="AU1577" s="9"/>
      <c r="AV1577" s="8"/>
      <c r="AW1577" s="8"/>
      <c r="AX1577" s="8"/>
      <c r="AY1577" s="8"/>
      <c r="AZ1577" s="8"/>
      <c r="BA1577" s="8"/>
      <c r="BB1577" s="8"/>
      <c r="BC1577" s="8"/>
      <c r="CW1577" s="8">
        <v>0.53705601092896171</v>
      </c>
      <c r="CX1577" s="36">
        <v>72.7</v>
      </c>
      <c r="CY1577" s="36">
        <v>70.110838182511031</v>
      </c>
      <c r="CZ1577" s="36">
        <v>69.458142755876196</v>
      </c>
      <c r="DA1577" s="36">
        <v>53.313526189393251</v>
      </c>
      <c r="DB1577" s="36">
        <f ca="1"/>
        <v>77.869952958062981</v>
      </c>
      <c r="DC1577" s="36">
        <f ca="1"/>
        <v>70.551495883188522</v>
      </c>
      <c r="DD1577" s="36">
        <v>68.53176426545005</v>
      </c>
      <c r="DE1577" s="36">
        <f ca="1"/>
        <v>74.313270184787811</v>
      </c>
      <c r="DF1577" s="36">
        <v>71.349734639480076</v>
      </c>
    </row>
    <row r="1578" spans="1:110" x14ac:dyDescent="0.25">
      <c r="A1578" s="45">
        <v>54.1</v>
      </c>
      <c r="B1578" s="47" t="b">
        <v>1</v>
      </c>
      <c r="U1578" s="36"/>
      <c r="V1578" s="36"/>
      <c r="W1578" s="9"/>
      <c r="X1578" s="8"/>
      <c r="Y1578" s="8"/>
      <c r="Z1578" s="8"/>
      <c r="AA1578" s="8"/>
      <c r="AB1578" s="8"/>
      <c r="AC1578" s="8"/>
      <c r="AD1578" s="8"/>
      <c r="AE1578" s="8"/>
      <c r="AG1578" s="36"/>
      <c r="AH1578" s="36"/>
      <c r="AI1578" s="9"/>
      <c r="AJ1578" s="8"/>
      <c r="AK1578" s="8"/>
      <c r="AL1578" s="8"/>
      <c r="AM1578" s="8"/>
      <c r="AN1578" s="8"/>
      <c r="AO1578" s="8"/>
      <c r="AP1578" s="8"/>
      <c r="AQ1578" s="8"/>
      <c r="AS1578" s="36"/>
      <c r="AT1578" s="36"/>
      <c r="AU1578" s="9"/>
      <c r="AV1578" s="8"/>
      <c r="AW1578" s="8"/>
      <c r="AX1578" s="8"/>
      <c r="AY1578" s="8"/>
      <c r="AZ1578" s="8"/>
      <c r="BA1578" s="8"/>
      <c r="BB1578" s="8"/>
      <c r="BC1578" s="8"/>
      <c r="CW1578" s="8">
        <v>0.53739754098360659</v>
      </c>
      <c r="CX1578" s="36">
        <v>72.7</v>
      </c>
      <c r="CY1578" s="36">
        <v>70.119027138290264</v>
      </c>
      <c r="CZ1578" s="36">
        <v>69.466926164392873</v>
      </c>
      <c r="DA1578" s="36">
        <v>53.364614702187339</v>
      </c>
      <c r="DB1578" s="36">
        <f ca="1"/>
        <v>77.878363518023818</v>
      </c>
      <c r="DC1578" s="36">
        <f ca="1"/>
        <v>70.559105297162745</v>
      </c>
      <c r="DD1578" s="36">
        <v>68.542027964410806</v>
      </c>
      <c r="DE1578" s="36">
        <f ca="1"/>
        <v>74.319344004059573</v>
      </c>
      <c r="DF1578" s="36">
        <v>71.358790853105873</v>
      </c>
    </row>
    <row r="1579" spans="1:110" x14ac:dyDescent="0.25">
      <c r="A1579" s="45">
        <v>52.9</v>
      </c>
      <c r="B1579" s="47" t="b">
        <v>1</v>
      </c>
      <c r="U1579" s="36"/>
      <c r="V1579" s="36"/>
      <c r="W1579" s="9"/>
      <c r="X1579" s="8"/>
      <c r="Y1579" s="8"/>
      <c r="Z1579" s="8"/>
      <c r="AA1579" s="8"/>
      <c r="AB1579" s="8"/>
      <c r="AC1579" s="8"/>
      <c r="AD1579" s="8"/>
      <c r="AE1579" s="8"/>
      <c r="AG1579" s="36"/>
      <c r="AH1579" s="36"/>
      <c r="AI1579" s="9"/>
      <c r="AJ1579" s="8"/>
      <c r="AK1579" s="8"/>
      <c r="AL1579" s="8"/>
      <c r="AM1579" s="8"/>
      <c r="AN1579" s="8"/>
      <c r="AO1579" s="8"/>
      <c r="AP1579" s="8"/>
      <c r="AQ1579" s="8"/>
      <c r="AS1579" s="36"/>
      <c r="AT1579" s="36"/>
      <c r="AU1579" s="9"/>
      <c r="AV1579" s="8"/>
      <c r="AW1579" s="8"/>
      <c r="AX1579" s="8"/>
      <c r="AY1579" s="8"/>
      <c r="AZ1579" s="8"/>
      <c r="BA1579" s="8"/>
      <c r="BB1579" s="8"/>
      <c r="BC1579" s="8"/>
      <c r="CW1579" s="8">
        <v>0.53773907103825136</v>
      </c>
      <c r="CX1579" s="36">
        <v>72.7</v>
      </c>
      <c r="CY1579" s="36">
        <v>70.127216755142427</v>
      </c>
      <c r="CZ1579" s="36">
        <v>69.475711392821523</v>
      </c>
      <c r="DA1579" s="36">
        <v>53.415740946530462</v>
      </c>
      <c r="DB1579" s="36">
        <f ca="1"/>
        <v>77.886773140834961</v>
      </c>
      <c r="DC1579" s="36">
        <f ca="1"/>
        <v>70.566715872338278</v>
      </c>
      <c r="DD1579" s="36">
        <v>68.552288402466161</v>
      </c>
      <c r="DE1579" s="36">
        <f ca="1"/>
        <v>74.325417266154673</v>
      </c>
      <c r="DF1579" s="36">
        <v>71.367846200163783</v>
      </c>
    </row>
    <row r="1580" spans="1:110" x14ac:dyDescent="0.25">
      <c r="A1580" s="45">
        <v>51.5</v>
      </c>
      <c r="B1580" s="47" t="b">
        <v>1</v>
      </c>
      <c r="U1580" s="36"/>
      <c r="V1580" s="36"/>
      <c r="W1580" s="9"/>
      <c r="X1580" s="8"/>
      <c r="Y1580" s="8"/>
      <c r="Z1580" s="8"/>
      <c r="AA1580" s="8"/>
      <c r="AB1580" s="8"/>
      <c r="AC1580" s="8"/>
      <c r="AD1580" s="8"/>
      <c r="AE1580" s="8"/>
      <c r="AG1580" s="36"/>
      <c r="AH1580" s="36"/>
      <c r="AI1580" s="9"/>
      <c r="AJ1580" s="8"/>
      <c r="AK1580" s="8"/>
      <c r="AL1580" s="8"/>
      <c r="AM1580" s="8"/>
      <c r="AN1580" s="8"/>
      <c r="AO1580" s="8"/>
      <c r="AP1580" s="8"/>
      <c r="AQ1580" s="8"/>
      <c r="AS1580" s="36"/>
      <c r="AT1580" s="36"/>
      <c r="AU1580" s="9"/>
      <c r="AV1580" s="8"/>
      <c r="AW1580" s="8"/>
      <c r="AX1580" s="8"/>
      <c r="AY1580" s="8"/>
      <c r="AZ1580" s="8"/>
      <c r="BA1580" s="8"/>
      <c r="BB1580" s="8"/>
      <c r="BC1580" s="8"/>
      <c r="CW1580" s="8">
        <v>0.53808060109289613</v>
      </c>
      <c r="CX1580" s="36">
        <v>72.7</v>
      </c>
      <c r="CY1580" s="36">
        <v>70.135407039230955</v>
      </c>
      <c r="CZ1580" s="36">
        <v>69.484498448184553</v>
      </c>
      <c r="DA1580" s="36">
        <v>53.46690497819732</v>
      </c>
      <c r="DB1580" s="36">
        <f ca="1"/>
        <v>77.895181832752328</v>
      </c>
      <c r="DC1580" s="36">
        <f ca="1"/>
        <v>70.57432761459053</v>
      </c>
      <c r="DD1580" s="36">
        <v>68.562545582722237</v>
      </c>
      <c r="DE1580" s="36">
        <f ca="1"/>
        <v>74.331489974858172</v>
      </c>
      <c r="DF1580" s="36">
        <v>71.376900685380662</v>
      </c>
    </row>
    <row r="1581" spans="1:110" x14ac:dyDescent="0.25">
      <c r="A1581" s="45">
        <v>50</v>
      </c>
      <c r="B1581" s="47" t="b">
        <v>1</v>
      </c>
      <c r="U1581" s="36"/>
      <c r="V1581" s="36"/>
      <c r="W1581" s="9"/>
      <c r="X1581" s="8"/>
      <c r="Y1581" s="8"/>
      <c r="Z1581" s="8"/>
      <c r="AA1581" s="8"/>
      <c r="AB1581" s="8"/>
      <c r="AC1581" s="8"/>
      <c r="AD1581" s="8"/>
      <c r="AE1581" s="8"/>
      <c r="AG1581" s="36"/>
      <c r="AH1581" s="36"/>
      <c r="AI1581" s="9"/>
      <c r="AJ1581" s="8"/>
      <c r="AK1581" s="8"/>
      <c r="AL1581" s="8"/>
      <c r="AM1581" s="8"/>
      <c r="AN1581" s="8"/>
      <c r="AO1581" s="8"/>
      <c r="AP1581" s="8"/>
      <c r="AQ1581" s="8"/>
      <c r="AS1581" s="36"/>
      <c r="AT1581" s="36"/>
      <c r="AU1581" s="9"/>
      <c r="AV1581" s="8"/>
      <c r="AW1581" s="8"/>
      <c r="AX1581" s="8"/>
      <c r="AY1581" s="8"/>
      <c r="AZ1581" s="8"/>
      <c r="BA1581" s="8"/>
      <c r="BB1581" s="8"/>
      <c r="BC1581" s="8"/>
      <c r="CW1581" s="8">
        <v>0.53842213114754101</v>
      </c>
      <c r="CX1581" s="36">
        <v>72.7</v>
      </c>
      <c r="CY1581" s="36">
        <v>70.143597996722761</v>
      </c>
      <c r="CZ1581" s="36">
        <v>69.493287337511731</v>
      </c>
      <c r="DA1581" s="36">
        <v>53.518106853086323</v>
      </c>
      <c r="DB1581" s="36">
        <f ca="1"/>
        <v>77.903589600030827</v>
      </c>
      <c r="DC1581" s="36">
        <f ca="1"/>
        <v>70.58194052979978</v>
      </c>
      <c r="DD1581" s="36">
        <v>68.572799508280241</v>
      </c>
      <c r="DE1581" s="36">
        <f ca="1"/>
        <v>74.337562133954506</v>
      </c>
      <c r="DF1581" s="36">
        <v>71.385954313482372</v>
      </c>
    </row>
    <row r="1582" spans="1:110" x14ac:dyDescent="0.25">
      <c r="A1582" s="45">
        <v>48.5</v>
      </c>
      <c r="B1582" s="47" t="b">
        <v>1</v>
      </c>
      <c r="U1582" s="36"/>
      <c r="V1582" s="36"/>
      <c r="W1582" s="9"/>
      <c r="X1582" s="8"/>
      <c r="Y1582" s="8"/>
      <c r="Z1582" s="8"/>
      <c r="AA1582" s="8"/>
      <c r="AB1582" s="8"/>
      <c r="AC1582" s="8"/>
      <c r="AD1582" s="8"/>
      <c r="AE1582" s="8"/>
      <c r="AG1582" s="36"/>
      <c r="AH1582" s="36"/>
      <c r="AI1582" s="9"/>
      <c r="AJ1582" s="8"/>
      <c r="AK1582" s="8"/>
      <c r="AL1582" s="8"/>
      <c r="AM1582" s="8"/>
      <c r="AN1582" s="8"/>
      <c r="AO1582" s="8"/>
      <c r="AP1582" s="8"/>
      <c r="AQ1582" s="8"/>
      <c r="AS1582" s="36"/>
      <c r="AT1582" s="36"/>
      <c r="AU1582" s="9"/>
      <c r="AV1582" s="8"/>
      <c r="AW1582" s="8"/>
      <c r="AX1582" s="8"/>
      <c r="AY1582" s="8"/>
      <c r="AZ1582" s="8"/>
      <c r="BA1582" s="8"/>
      <c r="BB1582" s="8"/>
      <c r="BC1582" s="8"/>
      <c r="CW1582" s="8">
        <v>0.53876366120218577</v>
      </c>
      <c r="CX1582" s="36">
        <v>72.7</v>
      </c>
      <c r="CY1582" s="36">
        <v>70.151789633788255</v>
      </c>
      <c r="CZ1582" s="36">
        <v>69.502078067839847</v>
      </c>
      <c r="DA1582" s="36">
        <v>53.569346627219993</v>
      </c>
      <c r="DB1582" s="36">
        <f ca="1"/>
        <v>77.911996448924384</v>
      </c>
      <c r="DC1582" s="36">
        <f ca="1"/>
        <v>70.589554623851285</v>
      </c>
      <c r="DD1582" s="36">
        <v>68.583050182236406</v>
      </c>
      <c r="DE1582" s="36">
        <f ca="1"/>
        <v>74.343633747227585</v>
      </c>
      <c r="DF1582" s="36">
        <v>71.39500708919374</v>
      </c>
    </row>
    <row r="1583" spans="1:110" x14ac:dyDescent="0.25">
      <c r="A1583" s="45">
        <v>47.1</v>
      </c>
      <c r="B1583" s="47" t="b">
        <v>1</v>
      </c>
      <c r="U1583" s="36"/>
      <c r="V1583" s="36"/>
      <c r="W1583" s="9"/>
      <c r="X1583" s="8"/>
      <c r="Y1583" s="8"/>
      <c r="Z1583" s="8"/>
      <c r="AA1583" s="8"/>
      <c r="AB1583" s="8"/>
      <c r="AC1583" s="8"/>
      <c r="AD1583" s="8"/>
      <c r="AE1583" s="8"/>
      <c r="AG1583" s="36"/>
      <c r="AH1583" s="36"/>
      <c r="AI1583" s="9"/>
      <c r="AJ1583" s="8"/>
      <c r="AK1583" s="8"/>
      <c r="AL1583" s="8"/>
      <c r="AM1583" s="8"/>
      <c r="AN1583" s="8"/>
      <c r="AO1583" s="8"/>
      <c r="AP1583" s="8"/>
      <c r="AQ1583" s="8"/>
      <c r="AS1583" s="36"/>
      <c r="AT1583" s="36"/>
      <c r="AU1583" s="9"/>
      <c r="AV1583" s="8"/>
      <c r="AW1583" s="8"/>
      <c r="AX1583" s="8"/>
      <c r="AY1583" s="8"/>
      <c r="AZ1583" s="8"/>
      <c r="BA1583" s="8"/>
      <c r="BB1583" s="8"/>
      <c r="BC1583" s="8"/>
      <c r="CW1583" s="8">
        <v>0.53910519125683065</v>
      </c>
      <c r="CX1583" s="36">
        <v>72.8</v>
      </c>
      <c r="CY1583" s="36">
        <v>70.159981956601385</v>
      </c>
      <c r="CZ1583" s="36">
        <v>69.510870646213021</v>
      </c>
      <c r="DA1583" s="36">
        <v>53.620624356745402</v>
      </c>
      <c r="DB1583" s="36">
        <f ca="1"/>
        <v>77.920402385685975</v>
      </c>
      <c r="DC1583" s="36">
        <f ca="1"/>
        <v>70.59716990263523</v>
      </c>
      <c r="DD1583" s="36">
        <v>68.593297607682132</v>
      </c>
      <c r="DE1583" s="36">
        <f ca="1"/>
        <v>74.349704818460779</v>
      </c>
      <c r="DF1583" s="36">
        <v>71.404059017238723</v>
      </c>
    </row>
    <row r="1584" spans="1:110" x14ac:dyDescent="0.25">
      <c r="A1584" s="45">
        <v>46</v>
      </c>
      <c r="B1584" s="47" t="b">
        <v>1</v>
      </c>
      <c r="U1584" s="36"/>
      <c r="V1584" s="36"/>
      <c r="W1584" s="9"/>
      <c r="X1584" s="8"/>
      <c r="Y1584" s="8"/>
      <c r="Z1584" s="8"/>
      <c r="AA1584" s="8"/>
      <c r="AB1584" s="8"/>
      <c r="AC1584" s="8"/>
      <c r="AD1584" s="8"/>
      <c r="AE1584" s="8"/>
      <c r="AG1584" s="36"/>
      <c r="AH1584" s="36"/>
      <c r="AI1584" s="9"/>
      <c r="AJ1584" s="8"/>
      <c r="AK1584" s="8"/>
      <c r="AL1584" s="8"/>
      <c r="AM1584" s="8"/>
      <c r="AN1584" s="8"/>
      <c r="AO1584" s="8"/>
      <c r="AP1584" s="8"/>
      <c r="AQ1584" s="8"/>
      <c r="AS1584" s="36"/>
      <c r="AT1584" s="36"/>
      <c r="AU1584" s="9"/>
      <c r="AV1584" s="8"/>
      <c r="AW1584" s="8"/>
      <c r="AX1584" s="8"/>
      <c r="AY1584" s="8"/>
      <c r="AZ1584" s="8"/>
      <c r="BA1584" s="8"/>
      <c r="BB1584" s="8"/>
      <c r="BC1584" s="8"/>
      <c r="CW1584" s="8">
        <v>0.53944672131147542</v>
      </c>
      <c r="CX1584" s="36">
        <v>72.8</v>
      </c>
      <c r="CY1584" s="36">
        <v>70.16817497133971</v>
      </c>
      <c r="CZ1584" s="36">
        <v>69.51966507968271</v>
      </c>
      <c r="DA1584" s="36">
        <v>53.671940097934403</v>
      </c>
      <c r="DB1584" s="36">
        <f ca="1"/>
        <v>77.928807416567693</v>
      </c>
      <c r="DC1584" s="36">
        <f ca="1"/>
        <v>70.604786372046817</v>
      </c>
      <c r="DD1584" s="36">
        <v>68.603541787703875</v>
      </c>
      <c r="DE1584" s="36">
        <f ca="1"/>
        <v>74.35577535143689</v>
      </c>
      <c r="DF1584" s="36">
        <v>71.413110102340269</v>
      </c>
    </row>
    <row r="1585" spans="1:110" x14ac:dyDescent="0.25">
      <c r="A1585" s="45">
        <v>45.1</v>
      </c>
      <c r="B1585" s="47" t="b">
        <v>1</v>
      </c>
      <c r="U1585" s="36"/>
      <c r="V1585" s="36"/>
      <c r="W1585" s="9"/>
      <c r="X1585" s="8"/>
      <c r="Y1585" s="8"/>
      <c r="Z1585" s="8"/>
      <c r="AA1585" s="8"/>
      <c r="AB1585" s="8"/>
      <c r="AC1585" s="8"/>
      <c r="AD1585" s="8"/>
      <c r="AE1585" s="8"/>
      <c r="AG1585" s="36"/>
      <c r="AH1585" s="36"/>
      <c r="AI1585" s="9"/>
      <c r="AJ1585" s="8"/>
      <c r="AK1585" s="8"/>
      <c r="AL1585" s="8"/>
      <c r="AM1585" s="8"/>
      <c r="AN1585" s="8"/>
      <c r="AO1585" s="8"/>
      <c r="AP1585" s="8"/>
      <c r="AQ1585" s="8"/>
      <c r="AS1585" s="36"/>
      <c r="AT1585" s="36"/>
      <c r="AU1585" s="9"/>
      <c r="AV1585" s="8"/>
      <c r="AW1585" s="8"/>
      <c r="AX1585" s="8"/>
      <c r="AY1585" s="8"/>
      <c r="AZ1585" s="8"/>
      <c r="BA1585" s="8"/>
      <c r="BB1585" s="8"/>
      <c r="BC1585" s="8"/>
      <c r="CW1585" s="8">
        <v>0.53978825136612019</v>
      </c>
      <c r="CX1585" s="36">
        <v>72.8</v>
      </c>
      <c r="CY1585" s="36">
        <v>70.176368684184396</v>
      </c>
      <c r="CZ1585" s="36">
        <v>69.528461375307728</v>
      </c>
      <c r="DA1585" s="36">
        <v>53.723293907184164</v>
      </c>
      <c r="DB1585" s="36">
        <f ca="1"/>
        <v>77.937211547820695</v>
      </c>
      <c r="DC1585" s="36">
        <f ca="1"/>
        <v>70.612404037986266</v>
      </c>
      <c r="DD1585" s="36">
        <v>68.613782725383231</v>
      </c>
      <c r="DE1585" s="36">
        <f ca="1"/>
        <v>74.361845349938221</v>
      </c>
      <c r="DF1585" s="36">
        <v>71.422160349220491</v>
      </c>
    </row>
    <row r="1586" spans="1:110" x14ac:dyDescent="0.25">
      <c r="A1586" s="45">
        <v>44.6</v>
      </c>
      <c r="B1586" s="47" t="b">
        <v>1</v>
      </c>
      <c r="U1586" s="36"/>
      <c r="V1586" s="36"/>
      <c r="W1586" s="9"/>
      <c r="X1586" s="8"/>
      <c r="Y1586" s="8"/>
      <c r="Z1586" s="8"/>
      <c r="AA1586" s="8"/>
      <c r="AB1586" s="8"/>
      <c r="AC1586" s="8"/>
      <c r="AD1586" s="8"/>
      <c r="AE1586" s="8"/>
      <c r="AG1586" s="36"/>
      <c r="AH1586" s="36"/>
      <c r="AI1586" s="9"/>
      <c r="AJ1586" s="8"/>
      <c r="AK1586" s="8"/>
      <c r="AL1586" s="8"/>
      <c r="AM1586" s="8"/>
      <c r="AN1586" s="8"/>
      <c r="AO1586" s="8"/>
      <c r="AP1586" s="8"/>
      <c r="AQ1586" s="8"/>
      <c r="AS1586" s="36"/>
      <c r="AT1586" s="36"/>
      <c r="AU1586" s="9"/>
      <c r="AV1586" s="8"/>
      <c r="AW1586" s="8"/>
      <c r="AX1586" s="8"/>
      <c r="AY1586" s="8"/>
      <c r="AZ1586" s="8"/>
      <c r="BA1586" s="8"/>
      <c r="BB1586" s="8"/>
      <c r="BC1586" s="8"/>
      <c r="CW1586" s="8">
        <v>0.54012978142076506</v>
      </c>
      <c r="CX1586" s="36">
        <v>72.8</v>
      </c>
      <c r="CY1586" s="36">
        <v>70.184563101320222</v>
      </c>
      <c r="CZ1586" s="36">
        <v>69.537259540154295</v>
      </c>
      <c r="DA1586" s="36">
        <v>53.774685841017423</v>
      </c>
      <c r="DB1586" s="36">
        <f ca="1"/>
        <v>77.945614785695355</v>
      </c>
      <c r="DC1586" s="36">
        <f ca="1"/>
        <v>70.620022906358884</v>
      </c>
      <c r="DD1586" s="36">
        <v>68.624020423796907</v>
      </c>
      <c r="DE1586" s="36">
        <f ca="1"/>
        <v>74.367914817746595</v>
      </c>
      <c r="DF1586" s="36">
        <v>71.431209762600531</v>
      </c>
    </row>
    <row r="1587" spans="1:110" x14ac:dyDescent="0.25">
      <c r="A1587" s="45">
        <v>44</v>
      </c>
      <c r="B1587" s="47" t="b">
        <v>1</v>
      </c>
      <c r="U1587" s="36"/>
      <c r="V1587" s="36"/>
      <c r="W1587" s="9"/>
      <c r="X1587" s="8"/>
      <c r="Y1587" s="8"/>
      <c r="Z1587" s="8"/>
      <c r="AA1587" s="8"/>
      <c r="AB1587" s="8"/>
      <c r="AC1587" s="8"/>
      <c r="AD1587" s="8"/>
      <c r="AE1587" s="8"/>
      <c r="AG1587" s="36"/>
      <c r="AH1587" s="36"/>
      <c r="AI1587" s="9"/>
      <c r="AJ1587" s="8"/>
      <c r="AK1587" s="8"/>
      <c r="AL1587" s="8"/>
      <c r="AM1587" s="8"/>
      <c r="AN1587" s="8"/>
      <c r="AO1587" s="8"/>
      <c r="AP1587" s="8"/>
      <c r="AQ1587" s="8"/>
      <c r="AS1587" s="36"/>
      <c r="AT1587" s="36"/>
      <c r="AU1587" s="9"/>
      <c r="AV1587" s="8"/>
      <c r="AW1587" s="8"/>
      <c r="AX1587" s="8"/>
      <c r="AY1587" s="8"/>
      <c r="AZ1587" s="8"/>
      <c r="BA1587" s="8"/>
      <c r="BB1587" s="8"/>
      <c r="BC1587" s="8"/>
      <c r="CW1587" s="8">
        <v>0.54047131147540983</v>
      </c>
      <c r="CX1587" s="36">
        <v>72.8</v>
      </c>
      <c r="CY1587" s="36">
        <v>70.192758228935674</v>
      </c>
      <c r="CZ1587" s="36">
        <v>69.546059581295921</v>
      </c>
      <c r="DA1587" s="36">
        <v>53.826115956082894</v>
      </c>
      <c r="DB1587" s="36">
        <f ca="1"/>
        <v>77.95401713644118</v>
      </c>
      <c r="DC1587" s="36">
        <f ca="1"/>
        <v>70.62764298307502</v>
      </c>
      <c r="DD1587" s="36">
        <v>68.634254886016734</v>
      </c>
      <c r="DE1587" s="36">
        <f ca="1"/>
        <v>74.373983758643305</v>
      </c>
      <c r="DF1587" s="36">
        <v>71.440258347200754</v>
      </c>
    </row>
    <row r="1588" spans="1:110" x14ac:dyDescent="0.25">
      <c r="A1588" s="45">
        <v>43.5</v>
      </c>
      <c r="B1588" s="47" t="b">
        <v>1</v>
      </c>
      <c r="U1588" s="36"/>
      <c r="V1588" s="36"/>
      <c r="W1588" s="9"/>
      <c r="X1588" s="8"/>
      <c r="Y1588" s="8"/>
      <c r="Z1588" s="8"/>
      <c r="AA1588" s="8"/>
      <c r="AB1588" s="8"/>
      <c r="AC1588" s="8"/>
      <c r="AD1588" s="8"/>
      <c r="AE1588" s="8"/>
      <c r="AG1588" s="36"/>
      <c r="AH1588" s="36"/>
      <c r="AI1588" s="9"/>
      <c r="AJ1588" s="8"/>
      <c r="AK1588" s="8"/>
      <c r="AL1588" s="8"/>
      <c r="AM1588" s="8"/>
      <c r="AN1588" s="8"/>
      <c r="AO1588" s="8"/>
      <c r="AP1588" s="8"/>
      <c r="AQ1588" s="8"/>
      <c r="AS1588" s="36"/>
      <c r="AT1588" s="36"/>
      <c r="AU1588" s="9"/>
      <c r="AV1588" s="8"/>
      <c r="AW1588" s="8"/>
      <c r="AX1588" s="8"/>
      <c r="AY1588" s="8"/>
      <c r="AZ1588" s="8"/>
      <c r="BA1588" s="8"/>
      <c r="BB1588" s="8"/>
      <c r="BC1588" s="8"/>
      <c r="CW1588" s="8">
        <v>0.5408128415300546</v>
      </c>
      <c r="CX1588" s="36">
        <v>72.8</v>
      </c>
      <c r="CY1588" s="36">
        <v>70.200954073222974</v>
      </c>
      <c r="CZ1588" s="36">
        <v>69.554861505813733</v>
      </c>
      <c r="DA1588" s="36">
        <v>53.877584309155637</v>
      </c>
      <c r="DB1588" s="36">
        <f ca="1"/>
        <v>77.962418606306926</v>
      </c>
      <c r="DC1588" s="36">
        <f ca="1"/>
        <v>70.635264274050201</v>
      </c>
      <c r="DD1588" s="36">
        <v>68.644486115109743</v>
      </c>
      <c r="DE1588" s="36">
        <f ca="1"/>
        <v>74.380052176409251</v>
      </c>
      <c r="DF1588" s="36">
        <v>71.449306107740597</v>
      </c>
    </row>
    <row r="1589" spans="1:110" x14ac:dyDescent="0.25">
      <c r="A1589" s="45">
        <v>43.1</v>
      </c>
      <c r="B1589" s="47" t="b">
        <v>1</v>
      </c>
      <c r="U1589" s="36"/>
      <c r="V1589" s="36"/>
      <c r="W1589" s="9"/>
      <c r="X1589" s="8"/>
      <c r="Y1589" s="8"/>
      <c r="Z1589" s="8"/>
      <c r="AA1589" s="8"/>
      <c r="AB1589" s="8"/>
      <c r="AC1589" s="8"/>
      <c r="AD1589" s="8"/>
      <c r="AE1589" s="8"/>
      <c r="AG1589" s="36"/>
      <c r="AH1589" s="36"/>
      <c r="AI1589" s="9"/>
      <c r="AJ1589" s="8"/>
      <c r="AK1589" s="8"/>
      <c r="AL1589" s="8"/>
      <c r="AM1589" s="8"/>
      <c r="AN1589" s="8"/>
      <c r="AO1589" s="8"/>
      <c r="AP1589" s="8"/>
      <c r="AQ1589" s="8"/>
      <c r="AS1589" s="36"/>
      <c r="AT1589" s="36"/>
      <c r="AU1589" s="9"/>
      <c r="AV1589" s="8"/>
      <c r="AW1589" s="8"/>
      <c r="AX1589" s="8"/>
      <c r="AY1589" s="8"/>
      <c r="AZ1589" s="8"/>
      <c r="BA1589" s="8"/>
      <c r="BB1589" s="8"/>
      <c r="BC1589" s="8"/>
      <c r="CW1589" s="8">
        <v>0.54115437158469948</v>
      </c>
      <c r="CX1589" s="36">
        <v>72.8</v>
      </c>
      <c r="CY1589" s="36">
        <v>70.209150640378056</v>
      </c>
      <c r="CZ1589" s="36">
        <v>69.563665320796304</v>
      </c>
      <c r="DA1589" s="36">
        <v>53.929090957137504</v>
      </c>
      <c r="DB1589" s="36">
        <f ca="1"/>
        <v>77.970819201540564</v>
      </c>
      <c r="DC1589" s="36">
        <f ca="1"/>
        <v>70.642886785205107</v>
      </c>
      <c r="DD1589" s="36">
        <v>68.654714114138073</v>
      </c>
      <c r="DE1589" s="36">
        <f ca="1"/>
        <v>74.386120074824831</v>
      </c>
      <c r="DF1589" s="36">
        <v>71.458353048938704</v>
      </c>
    </row>
    <row r="1590" spans="1:110" x14ac:dyDescent="0.25">
      <c r="A1590" s="45">
        <v>75</v>
      </c>
      <c r="B1590" s="47" t="b">
        <v>1</v>
      </c>
      <c r="U1590" s="36"/>
      <c r="V1590" s="36"/>
      <c r="W1590" s="9"/>
      <c r="X1590" s="8"/>
      <c r="Y1590" s="8"/>
      <c r="Z1590" s="8"/>
      <c r="AA1590" s="8"/>
      <c r="AB1590" s="8"/>
      <c r="AC1590" s="8"/>
      <c r="AD1590" s="8"/>
      <c r="AE1590" s="8"/>
      <c r="AG1590" s="36"/>
      <c r="AH1590" s="36"/>
      <c r="AI1590" s="9"/>
      <c r="AJ1590" s="8"/>
      <c r="AK1590" s="8"/>
      <c r="AL1590" s="8"/>
      <c r="AM1590" s="8"/>
      <c r="AN1590" s="8"/>
      <c r="AO1590" s="8"/>
      <c r="AP1590" s="8"/>
      <c r="AQ1590" s="8"/>
      <c r="AS1590" s="36"/>
      <c r="AT1590" s="36"/>
      <c r="AU1590" s="9"/>
      <c r="AV1590" s="8"/>
      <c r="AW1590" s="8"/>
      <c r="AX1590" s="8"/>
      <c r="AY1590" s="8"/>
      <c r="AZ1590" s="8"/>
      <c r="BA1590" s="8"/>
      <c r="BB1590" s="8"/>
      <c r="BC1590" s="8"/>
      <c r="CW1590" s="8">
        <v>0.54149590163934425</v>
      </c>
      <c r="CX1590" s="36">
        <v>72.8</v>
      </c>
      <c r="CY1590" s="36">
        <v>70.217347936600632</v>
      </c>
      <c r="CZ1590" s="36">
        <v>69.572471033339795</v>
      </c>
      <c r="DA1590" s="36">
        <v>53.980635957057345</v>
      </c>
      <c r="DB1590" s="36">
        <f ca="1"/>
        <v>77.979218928389358</v>
      </c>
      <c r="DC1590" s="36">
        <f ca="1"/>
        <v>70.650510522465581</v>
      </c>
      <c r="DD1590" s="36">
        <v>68.664938886159064</v>
      </c>
      <c r="DE1590" s="36">
        <f ca="1"/>
        <v>74.392187457670076</v>
      </c>
      <c r="DF1590" s="36">
        <v>71.467399175512938</v>
      </c>
    </row>
    <row r="1591" spans="1:110" x14ac:dyDescent="0.25">
      <c r="A1591" s="45">
        <v>74.8</v>
      </c>
      <c r="B1591" s="47" t="b">
        <v>1</v>
      </c>
      <c r="U1591" s="36"/>
      <c r="V1591" s="36"/>
      <c r="W1591" s="9"/>
      <c r="X1591" s="8"/>
      <c r="Y1591" s="8"/>
      <c r="Z1591" s="8"/>
      <c r="AA1591" s="8"/>
      <c r="AB1591" s="8"/>
      <c r="AC1591" s="8"/>
      <c r="AD1591" s="8"/>
      <c r="AE1591" s="8"/>
      <c r="AG1591" s="36"/>
      <c r="AH1591" s="36"/>
      <c r="AI1591" s="9"/>
      <c r="AJ1591" s="8"/>
      <c r="AK1591" s="8"/>
      <c r="AL1591" s="8"/>
      <c r="AM1591" s="8"/>
      <c r="AN1591" s="8"/>
      <c r="AO1591" s="8"/>
      <c r="AP1591" s="8"/>
      <c r="AQ1591" s="8"/>
      <c r="AS1591" s="36"/>
      <c r="AT1591" s="36"/>
      <c r="AU1591" s="9"/>
      <c r="AV1591" s="8"/>
      <c r="AW1591" s="8"/>
      <c r="AX1591" s="8"/>
      <c r="AY1591" s="8"/>
      <c r="AZ1591" s="8"/>
      <c r="BA1591" s="8"/>
      <c r="BB1591" s="8"/>
      <c r="BC1591" s="8"/>
      <c r="CW1591" s="8">
        <v>0.54183743169398912</v>
      </c>
      <c r="CX1591" s="36">
        <v>72.8</v>
      </c>
      <c r="CY1591" s="36">
        <v>70.225545968094281</v>
      </c>
      <c r="CZ1591" s="36">
        <v>69.581278650547915</v>
      </c>
      <c r="DA1591" s="36">
        <v>54.032219366071615</v>
      </c>
      <c r="DB1591" s="36">
        <f ca="1"/>
        <v>77.987617793099872</v>
      </c>
      <c r="DC1591" s="36">
        <f ca="1"/>
        <v>70.658135491762735</v>
      </c>
      <c r="DD1591" s="36">
        <v>68.675160434225205</v>
      </c>
      <c r="DE1591" s="36">
        <f ca="1"/>
        <v>74.398254328724548</v>
      </c>
      <c r="DF1591" s="36">
        <v>71.47644449218032</v>
      </c>
    </row>
    <row r="1592" spans="1:110" x14ac:dyDescent="0.25">
      <c r="A1592" s="45">
        <v>74.599999999999994</v>
      </c>
      <c r="B1592" s="47" t="b">
        <v>1</v>
      </c>
      <c r="U1592" s="36"/>
      <c r="V1592" s="36"/>
      <c r="W1592" s="9"/>
      <c r="X1592" s="8"/>
      <c r="Y1592" s="8"/>
      <c r="Z1592" s="8"/>
      <c r="AA1592" s="8"/>
      <c r="AB1592" s="8"/>
      <c r="AC1592" s="8"/>
      <c r="AD1592" s="8"/>
      <c r="AE1592" s="8"/>
      <c r="AG1592" s="36"/>
      <c r="AH1592" s="36"/>
      <c r="AI1592" s="9"/>
      <c r="AJ1592" s="8"/>
      <c r="AK1592" s="8"/>
      <c r="AL1592" s="8"/>
      <c r="AM1592" s="8"/>
      <c r="AN1592" s="8"/>
      <c r="AO1592" s="8"/>
      <c r="AP1592" s="8"/>
      <c r="AQ1592" s="8"/>
      <c r="AS1592" s="36"/>
      <c r="AT1592" s="36"/>
      <c r="AU1592" s="9"/>
      <c r="AV1592" s="8"/>
      <c r="AW1592" s="8"/>
      <c r="AX1592" s="8"/>
      <c r="AY1592" s="8"/>
      <c r="AZ1592" s="8"/>
      <c r="BA1592" s="8"/>
      <c r="BB1592" s="8"/>
      <c r="BC1592" s="8"/>
      <c r="CW1592" s="8">
        <v>0.54217896174863389</v>
      </c>
      <c r="CX1592" s="36">
        <v>72.8</v>
      </c>
      <c r="CY1592" s="36">
        <v>70.23374474106636</v>
      </c>
      <c r="CZ1592" s="36">
        <v>69.590088179532003</v>
      </c>
      <c r="DA1592" s="36">
        <v>54.083841241464533</v>
      </c>
      <c r="DB1592" s="36">
        <f ca="1"/>
        <v>77.996015801918048</v>
      </c>
      <c r="DC1592" s="36">
        <f ca="1"/>
        <v>70.665761699032885</v>
      </c>
      <c r="DD1592" s="36">
        <v>68.685378761384186</v>
      </c>
      <c r="DE1592" s="36">
        <f ca="1"/>
        <v>74.404320691767467</v>
      </c>
      <c r="DF1592" s="36">
        <v>71.485489003657165</v>
      </c>
    </row>
    <row r="1593" spans="1:110" x14ac:dyDescent="0.25">
      <c r="A1593" s="45">
        <v>74.5</v>
      </c>
      <c r="B1593" s="47" t="b">
        <v>1</v>
      </c>
      <c r="U1593" s="36"/>
      <c r="V1593" s="36"/>
      <c r="W1593" s="9"/>
      <c r="X1593" s="8"/>
      <c r="Y1593" s="8"/>
      <c r="Z1593" s="8"/>
      <c r="AA1593" s="8"/>
      <c r="AB1593" s="8"/>
      <c r="AC1593" s="8"/>
      <c r="AD1593" s="8"/>
      <c r="AE1593" s="8"/>
      <c r="AG1593" s="36"/>
      <c r="AH1593" s="36"/>
      <c r="AI1593" s="9"/>
      <c r="AJ1593" s="8"/>
      <c r="AK1593" s="8"/>
      <c r="AL1593" s="8"/>
      <c r="AM1593" s="8"/>
      <c r="AN1593" s="8"/>
      <c r="AO1593" s="8"/>
      <c r="AP1593" s="8"/>
      <c r="AQ1593" s="8"/>
      <c r="AS1593" s="36"/>
      <c r="AT1593" s="36"/>
      <c r="AU1593" s="9"/>
      <c r="AV1593" s="8"/>
      <c r="AW1593" s="8"/>
      <c r="AX1593" s="8"/>
      <c r="AY1593" s="8"/>
      <c r="AZ1593" s="8"/>
      <c r="BA1593" s="8"/>
      <c r="BB1593" s="8"/>
      <c r="BC1593" s="8"/>
      <c r="CW1593" s="8">
        <v>0.54252049180327866</v>
      </c>
      <c r="CX1593" s="36">
        <v>72.8</v>
      </c>
      <c r="CY1593" s="36">
        <v>70.24194426172815</v>
      </c>
      <c r="CZ1593" s="36">
        <v>69.598899627411114</v>
      </c>
      <c r="DA1593" s="36">
        <v>54.135501640648627</v>
      </c>
      <c r="DB1593" s="36">
        <f ca="1"/>
        <v>78.004412961089145</v>
      </c>
      <c r="DC1593" s="36">
        <f ca="1"/>
        <v>70.673389150217702</v>
      </c>
      <c r="DD1593" s="36">
        <v>68.695593870678948</v>
      </c>
      <c r="DE1593" s="36">
        <f ca="1"/>
        <v>74.41038655057767</v>
      </c>
      <c r="DF1593" s="36">
        <v>71.494532714659002</v>
      </c>
    </row>
    <row r="1594" spans="1:110" x14ac:dyDescent="0.25">
      <c r="A1594" s="45">
        <v>74.3</v>
      </c>
      <c r="B1594" s="47" t="b">
        <v>1</v>
      </c>
      <c r="U1594" s="36"/>
      <c r="V1594" s="36"/>
      <c r="W1594" s="9"/>
      <c r="X1594" s="8"/>
      <c r="Y1594" s="8"/>
      <c r="Z1594" s="8"/>
      <c r="AA1594" s="8"/>
      <c r="AB1594" s="8"/>
      <c r="AC1594" s="8"/>
      <c r="AD1594" s="8"/>
      <c r="AE1594" s="8"/>
      <c r="AG1594" s="36"/>
      <c r="AH1594" s="36"/>
      <c r="AI1594" s="9"/>
      <c r="AJ1594" s="8"/>
      <c r="AK1594" s="8"/>
      <c r="AL1594" s="8"/>
      <c r="AM1594" s="8"/>
      <c r="AN1594" s="8"/>
      <c r="AO1594" s="8"/>
      <c r="AP1594" s="8"/>
      <c r="AQ1594" s="8"/>
      <c r="AS1594" s="36"/>
      <c r="AT1594" s="36"/>
      <c r="AU1594" s="9"/>
      <c r="AV1594" s="8"/>
      <c r="AW1594" s="8"/>
      <c r="AX1594" s="8"/>
      <c r="AY1594" s="8"/>
      <c r="AZ1594" s="8"/>
      <c r="BA1594" s="8"/>
      <c r="BB1594" s="8"/>
      <c r="BC1594" s="8"/>
      <c r="CW1594" s="8">
        <v>0.54286202185792354</v>
      </c>
      <c r="CX1594" s="36">
        <v>72.8</v>
      </c>
      <c r="CY1594" s="36">
        <v>70.250144536294869</v>
      </c>
      <c r="CZ1594" s="36">
        <v>69.607713001311978</v>
      </c>
      <c r="DA1594" s="36">
        <v>54.187200621165076</v>
      </c>
      <c r="DB1594" s="36">
        <f ca="1"/>
        <v>78.012809276857908</v>
      </c>
      <c r="DC1594" s="36">
        <f ca="1"/>
        <v>70.681017851264144</v>
      </c>
      <c r="DD1594" s="36">
        <v>68.705805765147545</v>
      </c>
      <c r="DE1594" s="36">
        <f ca="1"/>
        <v>74.416451908933638</v>
      </c>
      <c r="DF1594" s="36">
        <v>71.503575629900666</v>
      </c>
    </row>
    <row r="1595" spans="1:110" x14ac:dyDescent="0.25">
      <c r="A1595" s="45">
        <v>74.099999999999994</v>
      </c>
      <c r="B1595" s="47" t="b">
        <v>1</v>
      </c>
      <c r="U1595" s="36"/>
      <c r="V1595" s="36"/>
      <c r="W1595" s="9"/>
      <c r="X1595" s="8"/>
      <c r="Y1595" s="8"/>
      <c r="Z1595" s="8"/>
      <c r="AA1595" s="8"/>
      <c r="AB1595" s="8"/>
      <c r="AC1595" s="8"/>
      <c r="AD1595" s="8"/>
      <c r="AE1595" s="8"/>
      <c r="AG1595" s="36"/>
      <c r="AH1595" s="36"/>
      <c r="AI1595" s="9"/>
      <c r="AJ1595" s="8"/>
      <c r="AK1595" s="8"/>
      <c r="AL1595" s="8"/>
      <c r="AM1595" s="8"/>
      <c r="AN1595" s="8"/>
      <c r="AO1595" s="8"/>
      <c r="AP1595" s="8"/>
      <c r="AQ1595" s="8"/>
      <c r="AS1595" s="36"/>
      <c r="AT1595" s="36"/>
      <c r="AU1595" s="9"/>
      <c r="AV1595" s="8"/>
      <c r="AW1595" s="8"/>
      <c r="AX1595" s="8"/>
      <c r="AY1595" s="8"/>
      <c r="AZ1595" s="8"/>
      <c r="BA1595" s="8"/>
      <c r="BB1595" s="8"/>
      <c r="BC1595" s="8"/>
      <c r="CW1595" s="8">
        <v>0.54320355191256831</v>
      </c>
      <c r="CX1595" s="36">
        <v>72.8</v>
      </c>
      <c r="CY1595" s="36">
        <v>70.258345570985625</v>
      </c>
      <c r="CZ1595" s="36">
        <v>69.616528308369084</v>
      </c>
      <c r="DA1595" s="36">
        <v>54.238938240683986</v>
      </c>
      <c r="DB1595" s="36">
        <f ca="1"/>
        <v>78.021204755468418</v>
      </c>
      <c r="DC1595" s="36">
        <f ca="1"/>
        <v>70.688647808124557</v>
      </c>
      <c r="DD1595" s="36">
        <v>68.716014447823355</v>
      </c>
      <c r="DE1595" s="36">
        <f ca="1"/>
        <v>74.422516770613512</v>
      </c>
      <c r="DF1595" s="36">
        <v>71.512617754096311</v>
      </c>
    </row>
    <row r="1596" spans="1:110" x14ac:dyDescent="0.25">
      <c r="A1596" s="45">
        <v>74</v>
      </c>
      <c r="B1596" s="47" t="b">
        <v>1</v>
      </c>
      <c r="U1596" s="36"/>
      <c r="V1596" s="36"/>
      <c r="W1596" s="9"/>
      <c r="X1596" s="8"/>
      <c r="Y1596" s="8"/>
      <c r="Z1596" s="8"/>
      <c r="AA1596" s="8"/>
      <c r="AB1596" s="8"/>
      <c r="AC1596" s="8"/>
      <c r="AD1596" s="8"/>
      <c r="AE1596" s="8"/>
      <c r="AG1596" s="36"/>
      <c r="AH1596" s="36"/>
      <c r="AI1596" s="9"/>
      <c r="AJ1596" s="8"/>
      <c r="AK1596" s="8"/>
      <c r="AL1596" s="8"/>
      <c r="AM1596" s="8"/>
      <c r="AN1596" s="8"/>
      <c r="AO1596" s="8"/>
      <c r="AP1596" s="8"/>
      <c r="AQ1596" s="8"/>
      <c r="AS1596" s="36"/>
      <c r="AT1596" s="36"/>
      <c r="AU1596" s="9"/>
      <c r="AV1596" s="8"/>
      <c r="AW1596" s="8"/>
      <c r="AX1596" s="8"/>
      <c r="AY1596" s="8"/>
      <c r="AZ1596" s="8"/>
      <c r="BA1596" s="8"/>
      <c r="BB1596" s="8"/>
      <c r="BC1596" s="8"/>
      <c r="CW1596" s="8">
        <v>0.54354508196721307</v>
      </c>
      <c r="CX1596" s="36">
        <v>72.8</v>
      </c>
      <c r="CY1596" s="36">
        <v>70.266547372023552</v>
      </c>
      <c r="CZ1596" s="36">
        <v>69.625345555724763</v>
      </c>
      <c r="DA1596" s="36">
        <v>54.290714557004947</v>
      </c>
      <c r="DB1596" s="36">
        <f ca="1"/>
        <v>78.029599403164312</v>
      </c>
      <c r="DC1596" s="36">
        <f ca="1"/>
        <v>70.696279026756628</v>
      </c>
      <c r="DD1596" s="36">
        <v>68.726219921734923</v>
      </c>
      <c r="DE1596" s="36">
        <f ca="1"/>
        <v>74.428581139395149</v>
      </c>
      <c r="DF1596" s="36">
        <v>71.521659091959322</v>
      </c>
    </row>
    <row r="1597" spans="1:110" x14ac:dyDescent="0.25">
      <c r="A1597" s="45">
        <v>73.8</v>
      </c>
      <c r="B1597" s="47" t="b">
        <v>1</v>
      </c>
      <c r="U1597" s="36"/>
      <c r="V1597" s="36"/>
      <c r="W1597" s="9"/>
      <c r="X1597" s="8"/>
      <c r="Y1597" s="8"/>
      <c r="Z1597" s="8"/>
      <c r="AA1597" s="8"/>
      <c r="AB1597" s="8"/>
      <c r="AC1597" s="8"/>
      <c r="AD1597" s="8"/>
      <c r="AE1597" s="8"/>
      <c r="AG1597" s="36"/>
      <c r="AH1597" s="36"/>
      <c r="AI1597" s="9"/>
      <c r="AJ1597" s="8"/>
      <c r="AK1597" s="8"/>
      <c r="AL1597" s="8"/>
      <c r="AM1597" s="8"/>
      <c r="AN1597" s="8"/>
      <c r="AO1597" s="8"/>
      <c r="AP1597" s="8"/>
      <c r="AQ1597" s="8"/>
      <c r="AS1597" s="36"/>
      <c r="AT1597" s="36"/>
      <c r="AU1597" s="9"/>
      <c r="AV1597" s="8"/>
      <c r="AW1597" s="8"/>
      <c r="AX1597" s="8"/>
      <c r="AY1597" s="8"/>
      <c r="AZ1597" s="8"/>
      <c r="BA1597" s="8"/>
      <c r="BB1597" s="8"/>
      <c r="BC1597" s="8"/>
      <c r="CW1597" s="8">
        <v>0.54388661202185795</v>
      </c>
      <c r="CX1597" s="36">
        <v>72.8</v>
      </c>
      <c r="CY1597" s="36">
        <v>70.274749945635804</v>
      </c>
      <c r="CZ1597" s="36">
        <v>69.634164750529081</v>
      </c>
      <c r="DA1597" s="36">
        <v>54.342529628057328</v>
      </c>
      <c r="DB1597" s="36">
        <f ca="1"/>
        <v>78.037993226188689</v>
      </c>
      <c r="DC1597" s="36">
        <f ca="1"/>
        <v>70.703911513123529</v>
      </c>
      <c r="DD1597" s="36">
        <v>68.736422189906051</v>
      </c>
      <c r="DE1597" s="36">
        <f ca="1"/>
        <v>74.434645019056077</v>
      </c>
      <c r="DF1597" s="36">
        <v>71.530699648202557</v>
      </c>
    </row>
    <row r="1598" spans="1:110" x14ac:dyDescent="0.25">
      <c r="A1598" s="45">
        <v>73.7</v>
      </c>
      <c r="B1598" s="47" t="b">
        <v>1</v>
      </c>
      <c r="U1598" s="36"/>
      <c r="V1598" s="36"/>
      <c r="W1598" s="9"/>
      <c r="X1598" s="8"/>
      <c r="Y1598" s="8"/>
      <c r="Z1598" s="8"/>
      <c r="AA1598" s="8"/>
      <c r="AB1598" s="8"/>
      <c r="AC1598" s="8"/>
      <c r="AD1598" s="8"/>
      <c r="AE1598" s="8"/>
      <c r="AG1598" s="36"/>
      <c r="AH1598" s="36"/>
      <c r="AI1598" s="9"/>
      <c r="AJ1598" s="8"/>
      <c r="AK1598" s="8"/>
      <c r="AL1598" s="8"/>
      <c r="AM1598" s="8"/>
      <c r="AN1598" s="8"/>
      <c r="AO1598" s="8"/>
      <c r="AP1598" s="8"/>
      <c r="AQ1598" s="8"/>
      <c r="AS1598" s="36"/>
      <c r="AT1598" s="36"/>
      <c r="AU1598" s="9"/>
      <c r="AV1598" s="8"/>
      <c r="AW1598" s="8"/>
      <c r="AX1598" s="8"/>
      <c r="AY1598" s="8"/>
      <c r="AZ1598" s="8"/>
      <c r="BA1598" s="8"/>
      <c r="BB1598" s="8"/>
      <c r="BC1598" s="8"/>
      <c r="CW1598" s="8">
        <v>0.54422814207650272</v>
      </c>
      <c r="CX1598" s="36">
        <v>72.8</v>
      </c>
      <c r="CY1598" s="36">
        <v>70.282953298053556</v>
      </c>
      <c r="CZ1598" s="36">
        <v>69.642985899940058</v>
      </c>
      <c r="DA1598" s="36">
        <v>54.394383511900628</v>
      </c>
      <c r="DB1598" s="36">
        <f ca="1"/>
        <v>78.046386230784194</v>
      </c>
      <c r="DC1598" s="36">
        <f ca="1"/>
        <v>70.711545273193877</v>
      </c>
      <c r="DD1598" s="36">
        <v>68.746621255355805</v>
      </c>
      <c r="DE1598" s="36">
        <f ca="1"/>
        <v>74.440708413373557</v>
      </c>
      <c r="DF1598" s="36">
        <v>71.539739427538109</v>
      </c>
    </row>
    <row r="1599" spans="1:110" x14ac:dyDescent="0.25">
      <c r="A1599" s="45">
        <v>73.599999999999994</v>
      </c>
      <c r="B1599" s="47" t="b">
        <v>1</v>
      </c>
      <c r="U1599" s="36"/>
      <c r="V1599" s="36"/>
      <c r="W1599" s="9"/>
      <c r="X1599" s="8"/>
      <c r="Y1599" s="8"/>
      <c r="Z1599" s="8"/>
      <c r="AA1599" s="8"/>
      <c r="AB1599" s="8"/>
      <c r="AC1599" s="8"/>
      <c r="AD1599" s="8"/>
      <c r="AE1599" s="8"/>
      <c r="AG1599" s="36"/>
      <c r="AH1599" s="36"/>
      <c r="AI1599" s="9"/>
      <c r="AJ1599" s="8"/>
      <c r="AK1599" s="8"/>
      <c r="AL1599" s="8"/>
      <c r="AM1599" s="8"/>
      <c r="AN1599" s="8"/>
      <c r="AO1599" s="8"/>
      <c r="AP1599" s="8"/>
      <c r="AQ1599" s="8"/>
      <c r="AS1599" s="36"/>
      <c r="AT1599" s="36"/>
      <c r="AU1599" s="9"/>
      <c r="AV1599" s="8"/>
      <c r="AW1599" s="8"/>
      <c r="AX1599" s="8"/>
      <c r="AY1599" s="8"/>
      <c r="AZ1599" s="8"/>
      <c r="BA1599" s="8"/>
      <c r="BB1599" s="8"/>
      <c r="BC1599" s="8"/>
      <c r="CW1599" s="8">
        <v>0.54456967213114749</v>
      </c>
      <c r="CX1599" s="36">
        <v>72.8</v>
      </c>
      <c r="CY1599" s="36">
        <v>70.291157435512119</v>
      </c>
      <c r="CZ1599" s="36">
        <v>69.651809011123575</v>
      </c>
      <c r="DA1599" s="36">
        <v>54.446276266724958</v>
      </c>
      <c r="DB1599" s="36">
        <f ca="1"/>
        <v>78.054778423193028</v>
      </c>
      <c r="DC1599" s="36">
        <f ca="1"/>
        <v>70.719180312941745</v>
      </c>
      <c r="DD1599" s="36">
        <v>68.756817121098521</v>
      </c>
      <c r="DE1599" s="36">
        <f ca="1"/>
        <v>74.446771326124576</v>
      </c>
      <c r="DF1599" s="36">
        <v>71.548778434677558</v>
      </c>
    </row>
    <row r="1600" spans="1:110" x14ac:dyDescent="0.25">
      <c r="A1600" s="45">
        <v>73.400000000000006</v>
      </c>
      <c r="B1600" s="47" t="b">
        <v>1</v>
      </c>
      <c r="U1600" s="36"/>
      <c r="V1600" s="36"/>
      <c r="W1600" s="9"/>
      <c r="X1600" s="8"/>
      <c r="Y1600" s="8"/>
      <c r="Z1600" s="8"/>
      <c r="AA1600" s="8"/>
      <c r="AB1600" s="8"/>
      <c r="AC1600" s="8"/>
      <c r="AD1600" s="8"/>
      <c r="AE1600" s="8"/>
      <c r="AG1600" s="36"/>
      <c r="AH1600" s="36"/>
      <c r="AI1600" s="9"/>
      <c r="AJ1600" s="8"/>
      <c r="AK1600" s="8"/>
      <c r="AL1600" s="8"/>
      <c r="AM1600" s="8"/>
      <c r="AN1600" s="8"/>
      <c r="AO1600" s="8"/>
      <c r="AP1600" s="8"/>
      <c r="AQ1600" s="8"/>
      <c r="AS1600" s="36"/>
      <c r="AT1600" s="36"/>
      <c r="AU1600" s="9"/>
      <c r="AV1600" s="8"/>
      <c r="AW1600" s="8"/>
      <c r="AX1600" s="8"/>
      <c r="AY1600" s="8"/>
      <c r="AZ1600" s="8"/>
      <c r="BA1600" s="8"/>
      <c r="BB1600" s="8"/>
      <c r="BC1600" s="8"/>
      <c r="CW1600" s="8">
        <v>0.54491120218579236</v>
      </c>
      <c r="CX1600" s="36">
        <v>72.8</v>
      </c>
      <c r="CY1600" s="36">
        <v>70.299362364250868</v>
      </c>
      <c r="CZ1600" s="36">
        <v>69.660634091253613</v>
      </c>
      <c r="DA1600" s="36">
        <v>54.498207950851395</v>
      </c>
      <c r="DB1600" s="36">
        <f ca="1"/>
        <v>78.063169809657012</v>
      </c>
      <c r="DC1600" s="36">
        <f ca="1"/>
        <v>70.72681663834679</v>
      </c>
      <c r="DD1600" s="36">
        <v>68.767009790143788</v>
      </c>
      <c r="DE1600" s="36">
        <f ca="1"/>
        <v>74.452833761085898</v>
      </c>
      <c r="DF1600" s="36">
        <v>71.557816674331832</v>
      </c>
    </row>
    <row r="1601" spans="1:110" x14ac:dyDescent="0.25">
      <c r="A1601" s="45">
        <v>73.2</v>
      </c>
      <c r="B1601" s="47" t="b">
        <v>1</v>
      </c>
      <c r="U1601" s="36"/>
      <c r="V1601" s="36"/>
      <c r="W1601" s="9"/>
      <c r="X1601" s="8"/>
      <c r="Y1601" s="8"/>
      <c r="Z1601" s="8"/>
      <c r="AA1601" s="8"/>
      <c r="AB1601" s="8"/>
      <c r="AC1601" s="8"/>
      <c r="AD1601" s="8"/>
      <c r="AE1601" s="8"/>
      <c r="AG1601" s="36"/>
      <c r="AH1601" s="36"/>
      <c r="AI1601" s="9"/>
      <c r="AJ1601" s="8"/>
      <c r="AK1601" s="8"/>
      <c r="AL1601" s="8"/>
      <c r="AM1601" s="8"/>
      <c r="AN1601" s="8"/>
      <c r="AO1601" s="8"/>
      <c r="AP1601" s="8"/>
      <c r="AQ1601" s="8"/>
      <c r="AS1601" s="36"/>
      <c r="AT1601" s="36"/>
      <c r="AU1601" s="9"/>
      <c r="AV1601" s="8"/>
      <c r="AW1601" s="8"/>
      <c r="AX1601" s="8"/>
      <c r="AY1601" s="8"/>
      <c r="AZ1601" s="8"/>
      <c r="BA1601" s="8"/>
      <c r="BB1601" s="8"/>
      <c r="BC1601" s="8"/>
      <c r="CW1601" s="8">
        <v>0.54525273224043713</v>
      </c>
      <c r="CX1601" s="36">
        <v>72.8</v>
      </c>
      <c r="CY1601" s="36">
        <v>70.307568090513385</v>
      </c>
      <c r="CZ1601" s="36">
        <v>69.669461147511953</v>
      </c>
      <c r="DA1601" s="36">
        <v>54.550178622732325</v>
      </c>
      <c r="DB1601" s="36">
        <f ca="1"/>
        <v>78.071560396417567</v>
      </c>
      <c r="DC1601" s="36">
        <f ca="1"/>
        <v>70.734454255394184</v>
      </c>
      <c r="DD1601" s="36">
        <v>68.777199265496506</v>
      </c>
      <c r="DE1601" s="36">
        <f ca="1"/>
        <v>74.458895722034029</v>
      </c>
      <c r="DF1601" s="36">
        <v>71.566854151211288</v>
      </c>
    </row>
    <row r="1602" spans="1:110" x14ac:dyDescent="0.25">
      <c r="A1602" s="45">
        <v>73.099999999999994</v>
      </c>
      <c r="B1602" s="47" t="b">
        <v>1</v>
      </c>
      <c r="U1602" s="36"/>
      <c r="V1602" s="36"/>
      <c r="W1602" s="9"/>
      <c r="X1602" s="8"/>
      <c r="Y1602" s="8"/>
      <c r="Z1602" s="8"/>
      <c r="AA1602" s="8"/>
      <c r="AB1602" s="8"/>
      <c r="AC1602" s="8"/>
      <c r="AD1602" s="8"/>
      <c r="AE1602" s="8"/>
      <c r="AG1602" s="36"/>
      <c r="AH1602" s="36"/>
      <c r="AI1602" s="9"/>
      <c r="AJ1602" s="8"/>
      <c r="AK1602" s="8"/>
      <c r="AL1602" s="8"/>
      <c r="AM1602" s="8"/>
      <c r="AN1602" s="8"/>
      <c r="AO1602" s="8"/>
      <c r="AP1602" s="8"/>
      <c r="AQ1602" s="8"/>
      <c r="AS1602" s="36"/>
      <c r="AT1602" s="36"/>
      <c r="AU1602" s="9"/>
      <c r="AV1602" s="8"/>
      <c r="AW1602" s="8"/>
      <c r="AX1602" s="8"/>
      <c r="AY1602" s="8"/>
      <c r="AZ1602" s="8"/>
      <c r="BA1602" s="8"/>
      <c r="BB1602" s="8"/>
      <c r="BC1602" s="8"/>
      <c r="CW1602" s="8">
        <v>0.54559426229508201</v>
      </c>
      <c r="CX1602" s="36">
        <v>72.900000000000006</v>
      </c>
      <c r="CY1602" s="36">
        <v>70.315774620547401</v>
      </c>
      <c r="CZ1602" s="36">
        <v>69.678290187088592</v>
      </c>
      <c r="DA1602" s="36">
        <v>54.602188340951948</v>
      </c>
      <c r="DB1602" s="36">
        <f ca="1"/>
        <v>78.079950189715802</v>
      </c>
      <c r="DC1602" s="36">
        <f ca="1"/>
        <v>70.74209317007471</v>
      </c>
      <c r="DD1602" s="36">
        <v>68.787385550156856</v>
      </c>
      <c r="DE1602" s="36">
        <f ca="1"/>
        <v>74.464957212745347</v>
      </c>
      <c r="DF1602" s="36">
        <v>71.575890870025759</v>
      </c>
    </row>
    <row r="1603" spans="1:110" x14ac:dyDescent="0.25">
      <c r="A1603" s="45">
        <v>72.900000000000006</v>
      </c>
      <c r="B1603" s="47" t="b">
        <v>1</v>
      </c>
      <c r="U1603" s="36"/>
      <c r="V1603" s="36"/>
      <c r="W1603" s="9"/>
      <c r="X1603" s="8"/>
      <c r="Y1603" s="8"/>
      <c r="Z1603" s="8"/>
      <c r="AA1603" s="8"/>
      <c r="AB1603" s="8"/>
      <c r="AC1603" s="8"/>
      <c r="AD1603" s="8"/>
      <c r="AE1603" s="8"/>
      <c r="AG1603" s="36"/>
      <c r="AH1603" s="36"/>
      <c r="AI1603" s="9"/>
      <c r="AJ1603" s="8"/>
      <c r="AK1603" s="8"/>
      <c r="AL1603" s="8"/>
      <c r="AM1603" s="8"/>
      <c r="AN1603" s="8"/>
      <c r="AO1603" s="8"/>
      <c r="AP1603" s="8"/>
      <c r="AQ1603" s="8"/>
      <c r="AS1603" s="36"/>
      <c r="AT1603" s="36"/>
      <c r="AU1603" s="9"/>
      <c r="AV1603" s="8"/>
      <c r="AW1603" s="8"/>
      <c r="AX1603" s="8"/>
      <c r="AY1603" s="8"/>
      <c r="AZ1603" s="8"/>
      <c r="BA1603" s="8"/>
      <c r="BB1603" s="8"/>
      <c r="BC1603" s="8"/>
      <c r="CW1603" s="8">
        <v>0.54593579234972678</v>
      </c>
      <c r="CX1603" s="36">
        <v>72.900000000000006</v>
      </c>
      <c r="CY1603" s="36">
        <v>70.323981960604883</v>
      </c>
      <c r="CZ1603" s="36">
        <v>69.687121217181513</v>
      </c>
      <c r="DA1603" s="36">
        <v>54.654237164226522</v>
      </c>
      <c r="DB1603" s="36">
        <f ca="1"/>
        <v>78.088339195792514</v>
      </c>
      <c r="DC1603" s="36">
        <f ca="1"/>
        <v>70.749733388384811</v>
      </c>
      <c r="DD1603" s="36">
        <v>68.797568647120301</v>
      </c>
      <c r="DE1603" s="36">
        <f ca="1"/>
        <v>74.471018236995917</v>
      </c>
      <c r="DF1603" s="36">
        <v>71.584926835484509</v>
      </c>
    </row>
    <row r="1604" spans="1:110" x14ac:dyDescent="0.25">
      <c r="A1604" s="45">
        <v>72.7</v>
      </c>
      <c r="B1604" s="47" t="b">
        <v>1</v>
      </c>
      <c r="U1604" s="36"/>
      <c r="V1604" s="36"/>
      <c r="W1604" s="9"/>
      <c r="X1604" s="8"/>
      <c r="Y1604" s="8"/>
      <c r="Z1604" s="8"/>
      <c r="AA1604" s="8"/>
      <c r="AB1604" s="8"/>
      <c r="AC1604" s="8"/>
      <c r="AD1604" s="8"/>
      <c r="AE1604" s="8"/>
      <c r="AG1604" s="36"/>
      <c r="AH1604" s="36"/>
      <c r="AI1604" s="9"/>
      <c r="AJ1604" s="8"/>
      <c r="AK1604" s="8"/>
      <c r="AL1604" s="8"/>
      <c r="AM1604" s="8"/>
      <c r="AN1604" s="8"/>
      <c r="AO1604" s="8"/>
      <c r="AP1604" s="8"/>
      <c r="AQ1604" s="8"/>
      <c r="AS1604" s="36"/>
      <c r="AT1604" s="36"/>
      <c r="AU1604" s="9"/>
      <c r="AV1604" s="8"/>
      <c r="AW1604" s="8"/>
      <c r="AX1604" s="8"/>
      <c r="AY1604" s="8"/>
      <c r="AZ1604" s="8"/>
      <c r="BA1604" s="8"/>
      <c r="BB1604" s="8"/>
      <c r="BC1604" s="8"/>
      <c r="CW1604" s="8">
        <v>0.54627732240437155</v>
      </c>
      <c r="CX1604" s="36">
        <v>72.900000000000006</v>
      </c>
      <c r="CY1604" s="36">
        <v>70.332190116942073</v>
      </c>
      <c r="CZ1604" s="36">
        <v>69.69595424499677</v>
      </c>
      <c r="DA1604" s="36">
        <v>54.706325151404926</v>
      </c>
      <c r="DB1604" s="36">
        <f ca="1"/>
        <v>78.096727420888215</v>
      </c>
      <c r="DC1604" s="36">
        <f ca="1"/>
        <v>70.757374916326526</v>
      </c>
      <c r="DD1604" s="36">
        <v>68.807748559377671</v>
      </c>
      <c r="DE1604" s="36">
        <f ca="1"/>
        <v>74.477078798561749</v>
      </c>
      <c r="DF1604" s="36">
        <v>71.593962052296334</v>
      </c>
    </row>
    <row r="1605" spans="1:110" x14ac:dyDescent="0.25">
      <c r="A1605" s="45">
        <v>72.400000000000006</v>
      </c>
      <c r="B1605" s="47" t="b">
        <v>1</v>
      </c>
      <c r="U1605" s="36"/>
      <c r="V1605" s="36"/>
      <c r="W1605" s="9"/>
      <c r="X1605" s="8"/>
      <c r="Y1605" s="8"/>
      <c r="Z1605" s="8"/>
      <c r="AA1605" s="8"/>
      <c r="AB1605" s="8"/>
      <c r="AC1605" s="8"/>
      <c r="AD1605" s="8"/>
      <c r="AE1605" s="8"/>
      <c r="AG1605" s="36"/>
      <c r="AH1605" s="36"/>
      <c r="AI1605" s="9"/>
      <c r="AJ1605" s="8"/>
      <c r="AK1605" s="8"/>
      <c r="AL1605" s="8"/>
      <c r="AM1605" s="8"/>
      <c r="AN1605" s="8"/>
      <c r="AO1605" s="8"/>
      <c r="AP1605" s="8"/>
      <c r="AQ1605" s="8"/>
      <c r="AS1605" s="36"/>
      <c r="AT1605" s="36"/>
      <c r="AU1605" s="9"/>
      <c r="AV1605" s="8"/>
      <c r="AW1605" s="8"/>
      <c r="AX1605" s="8"/>
      <c r="AY1605" s="8"/>
      <c r="AZ1605" s="8"/>
      <c r="BA1605" s="8"/>
      <c r="BB1605" s="8"/>
      <c r="BC1605" s="8"/>
      <c r="CW1605" s="8">
        <v>0.54661885245901642</v>
      </c>
      <c r="CX1605" s="36">
        <v>72.900000000000006</v>
      </c>
      <c r="CY1605" s="36">
        <v>70.340399095819478</v>
      </c>
      <c r="CZ1605" s="36">
        <v>69.704789277748816</v>
      </c>
      <c r="DA1605" s="36">
        <v>54.758452361468954</v>
      </c>
      <c r="DB1605" s="36">
        <f ca="1"/>
        <v>78.105114871243188</v>
      </c>
      <c r="DC1605" s="36">
        <f ca="1"/>
        <v>70.76501775990765</v>
      </c>
      <c r="DD1605" s="36">
        <v>68.817925289915081</v>
      </c>
      <c r="DE1605" s="36">
        <f ca="1"/>
        <v>74.483138901218652</v>
      </c>
      <c r="DF1605" s="36">
        <v>71.602996525169502</v>
      </c>
    </row>
    <row r="1606" spans="1:110" x14ac:dyDescent="0.25">
      <c r="A1606" s="45">
        <v>78.5</v>
      </c>
      <c r="B1606" s="47" t="b">
        <v>1</v>
      </c>
      <c r="U1606" s="36"/>
      <c r="V1606" s="36"/>
      <c r="W1606" s="9"/>
      <c r="X1606" s="8"/>
      <c r="Y1606" s="8"/>
      <c r="Z1606" s="8"/>
      <c r="AA1606" s="8"/>
      <c r="AB1606" s="8"/>
      <c r="AC1606" s="8"/>
      <c r="AD1606" s="8"/>
      <c r="AE1606" s="8"/>
      <c r="AG1606" s="36"/>
      <c r="AH1606" s="36"/>
      <c r="AI1606" s="9"/>
      <c r="AJ1606" s="8"/>
      <c r="AK1606" s="8"/>
      <c r="AL1606" s="8"/>
      <c r="AM1606" s="8"/>
      <c r="AN1606" s="8"/>
      <c r="AO1606" s="8"/>
      <c r="AP1606" s="8"/>
      <c r="AQ1606" s="8"/>
      <c r="AS1606" s="36"/>
      <c r="AT1606" s="36"/>
      <c r="AU1606" s="9"/>
      <c r="AV1606" s="8"/>
      <c r="AW1606" s="8"/>
      <c r="AX1606" s="8"/>
      <c r="AY1606" s="8"/>
      <c r="AZ1606" s="8"/>
      <c r="BA1606" s="8"/>
      <c r="BB1606" s="8"/>
      <c r="BC1606" s="8"/>
      <c r="CW1606" s="8">
        <v>0.54696038251366119</v>
      </c>
      <c r="CX1606" s="36">
        <v>72.900000000000006</v>
      </c>
      <c r="CY1606" s="36">
        <v>70.348608903501955</v>
      </c>
      <c r="CZ1606" s="36">
        <v>69.713626322660076</v>
      </c>
      <c r="DA1606" s="36">
        <v>54.810618853533725</v>
      </c>
      <c r="DB1606" s="36">
        <f ca="1"/>
        <v>78.113501553097507</v>
      </c>
      <c r="DC1606" s="36">
        <f ca="1"/>
        <v>70.772661925141676</v>
      </c>
      <c r="DD1606" s="36">
        <v>68.828098841713995</v>
      </c>
      <c r="DE1606" s="36">
        <f ca="1"/>
        <v>74.48919854874228</v>
      </c>
      <c r="DF1606" s="36">
        <v>71.612030258811814</v>
      </c>
    </row>
    <row r="1607" spans="1:110" x14ac:dyDescent="0.25">
      <c r="A1607" s="45">
        <v>78.2</v>
      </c>
      <c r="B1607" s="47" t="b">
        <v>1</v>
      </c>
      <c r="U1607" s="36"/>
      <c r="V1607" s="36"/>
      <c r="W1607" s="9"/>
      <c r="X1607" s="8"/>
      <c r="Y1607" s="8"/>
      <c r="Z1607" s="8"/>
      <c r="AA1607" s="8"/>
      <c r="AB1607" s="8"/>
      <c r="AC1607" s="8"/>
      <c r="AD1607" s="8"/>
      <c r="AE1607" s="8"/>
      <c r="AG1607" s="36"/>
      <c r="AH1607" s="36"/>
      <c r="AI1607" s="9"/>
      <c r="AJ1607" s="8"/>
      <c r="AK1607" s="8"/>
      <c r="AL1607" s="8"/>
      <c r="AM1607" s="8"/>
      <c r="AN1607" s="8"/>
      <c r="AO1607" s="8"/>
      <c r="AP1607" s="8"/>
      <c r="AQ1607" s="8"/>
      <c r="AS1607" s="36"/>
      <c r="AT1607" s="36"/>
      <c r="AU1607" s="9"/>
      <c r="AV1607" s="8"/>
      <c r="AW1607" s="8"/>
      <c r="AX1607" s="8"/>
      <c r="AY1607" s="8"/>
      <c r="AZ1607" s="8"/>
      <c r="BA1607" s="8"/>
      <c r="BB1607" s="8"/>
      <c r="BC1607" s="8"/>
      <c r="CW1607" s="8">
        <v>0.54730191256830596</v>
      </c>
      <c r="CX1607" s="36">
        <v>72.900000000000006</v>
      </c>
      <c r="CY1607" s="36">
        <v>70.356819546258706</v>
      </c>
      <c r="CZ1607" s="36">
        <v>69.722465386961261</v>
      </c>
      <c r="DA1607" s="36">
        <v>54.862824686848114</v>
      </c>
      <c r="DB1607" s="36">
        <f ca="1"/>
        <v>78.121887472691057</v>
      </c>
      <c r="DC1607" s="36">
        <f ca="1"/>
        <v>70.780307418047869</v>
      </c>
      <c r="DD1607" s="36">
        <v>68.838269217751218</v>
      </c>
      <c r="DE1607" s="36">
        <f ca="1"/>
        <v>74.495257744908216</v>
      </c>
      <c r="DF1607" s="36">
        <v>71.621063257930672</v>
      </c>
    </row>
    <row r="1608" spans="1:110" x14ac:dyDescent="0.25">
      <c r="A1608" s="45">
        <v>77.900000000000006</v>
      </c>
      <c r="B1608" s="47" t="b">
        <v>1</v>
      </c>
      <c r="U1608" s="36"/>
      <c r="V1608" s="36"/>
      <c r="W1608" s="9"/>
      <c r="X1608" s="8"/>
      <c r="Y1608" s="8"/>
      <c r="Z1608" s="8"/>
      <c r="AA1608" s="8"/>
      <c r="AB1608" s="8"/>
      <c r="AC1608" s="8"/>
      <c r="AD1608" s="8"/>
      <c r="AE1608" s="8"/>
      <c r="AG1608" s="36"/>
      <c r="AH1608" s="36"/>
      <c r="AI1608" s="9"/>
      <c r="AJ1608" s="8"/>
      <c r="AK1608" s="8"/>
      <c r="AL1608" s="8"/>
      <c r="AM1608" s="8"/>
      <c r="AN1608" s="8"/>
      <c r="AO1608" s="8"/>
      <c r="AP1608" s="8"/>
      <c r="AQ1608" s="8"/>
      <c r="AS1608" s="36"/>
      <c r="AT1608" s="36"/>
      <c r="AU1608" s="9"/>
      <c r="AV1608" s="8"/>
      <c r="AW1608" s="8"/>
      <c r="AX1608" s="8"/>
      <c r="AY1608" s="8"/>
      <c r="AZ1608" s="8"/>
      <c r="BA1608" s="8"/>
      <c r="BB1608" s="8"/>
      <c r="BC1608" s="8"/>
      <c r="CW1608" s="8">
        <v>0.54764344262295084</v>
      </c>
      <c r="CX1608" s="36">
        <v>72.900000000000006</v>
      </c>
      <c r="CY1608" s="36">
        <v>70.36503103036334</v>
      </c>
      <c r="CZ1608" s="36">
        <v>69.731306477891607</v>
      </c>
      <c r="DA1608" s="36">
        <v>54.91506992079519</v>
      </c>
      <c r="DB1608" s="36">
        <f ca="1"/>
        <v>78.130272636263598</v>
      </c>
      <c r="DC1608" s="36">
        <f ca="1"/>
        <v>70.787954244651317</v>
      </c>
      <c r="DD1608" s="36">
        <v>68.848436420998951</v>
      </c>
      <c r="DE1608" s="36">
        <f ca="1"/>
        <v>74.501316493491927</v>
      </c>
      <c r="DF1608" s="36">
        <v>71.63009552723301</v>
      </c>
    </row>
    <row r="1609" spans="1:110" x14ac:dyDescent="0.25">
      <c r="A1609" s="45">
        <v>77.599999999999994</v>
      </c>
      <c r="B1609" s="47" t="b">
        <v>1</v>
      </c>
      <c r="U1609" s="36"/>
      <c r="V1609" s="36"/>
      <c r="W1609" s="9"/>
      <c r="X1609" s="8"/>
      <c r="Y1609" s="8"/>
      <c r="Z1609" s="8"/>
      <c r="AA1609" s="8"/>
      <c r="AB1609" s="8"/>
      <c r="AC1609" s="8"/>
      <c r="AD1609" s="8"/>
      <c r="AE1609" s="8"/>
      <c r="AG1609" s="36"/>
      <c r="AH1609" s="36"/>
      <c r="AI1609" s="9"/>
      <c r="AJ1609" s="8"/>
      <c r="AK1609" s="8"/>
      <c r="AL1609" s="8"/>
      <c r="AM1609" s="8"/>
      <c r="AN1609" s="8"/>
      <c r="AO1609" s="8"/>
      <c r="AP1609" s="8"/>
      <c r="AQ1609" s="8"/>
      <c r="AS1609" s="36"/>
      <c r="AT1609" s="36"/>
      <c r="AU1609" s="9"/>
      <c r="AV1609" s="8"/>
      <c r="AW1609" s="8"/>
      <c r="AX1609" s="8"/>
      <c r="AY1609" s="8"/>
      <c r="AZ1609" s="8"/>
      <c r="BA1609" s="8"/>
      <c r="BB1609" s="8"/>
      <c r="BC1609" s="8"/>
      <c r="CW1609" s="8">
        <v>0.54798497267759561</v>
      </c>
      <c r="CX1609" s="36">
        <v>72.900000000000006</v>
      </c>
      <c r="CY1609" s="36">
        <v>70.373243362093888</v>
      </c>
      <c r="CZ1609" s="36">
        <v>69.740149602698366</v>
      </c>
      <c r="DA1609" s="36">
        <v>54.967354614892479</v>
      </c>
      <c r="DB1609" s="36">
        <f ca="1"/>
        <v>78.138657050054746</v>
      </c>
      <c r="DC1609" s="36">
        <f ca="1"/>
        <v>70.795602410982923</v>
      </c>
      <c r="DD1609" s="36">
        <v>68.858600454424703</v>
      </c>
      <c r="DE1609" s="36">
        <f ca="1"/>
        <v>74.507374798268771</v>
      </c>
      <c r="DF1609" s="36">
        <v>71.639127071425349</v>
      </c>
    </row>
    <row r="1610" spans="1:110" x14ac:dyDescent="0.25">
      <c r="A1610" s="45">
        <v>77.3</v>
      </c>
      <c r="B1610" s="47" t="b">
        <v>1</v>
      </c>
      <c r="U1610" s="36"/>
      <c r="V1610" s="36"/>
      <c r="W1610" s="9"/>
      <c r="X1610" s="8"/>
      <c r="Y1610" s="8"/>
      <c r="Z1610" s="8"/>
      <c r="AA1610" s="8"/>
      <c r="AB1610" s="8"/>
      <c r="AC1610" s="8"/>
      <c r="AD1610" s="8"/>
      <c r="AE1610" s="8"/>
      <c r="AG1610" s="36"/>
      <c r="AH1610" s="36"/>
      <c r="AI1610" s="9"/>
      <c r="AJ1610" s="8"/>
      <c r="AK1610" s="8"/>
      <c r="AL1610" s="8"/>
      <c r="AM1610" s="8"/>
      <c r="AN1610" s="8"/>
      <c r="AO1610" s="8"/>
      <c r="AP1610" s="8"/>
      <c r="AQ1610" s="8"/>
      <c r="AS1610" s="36"/>
      <c r="AT1610" s="36"/>
      <c r="AU1610" s="9"/>
      <c r="AV1610" s="8"/>
      <c r="AW1610" s="8"/>
      <c r="AX1610" s="8"/>
      <c r="AY1610" s="8"/>
      <c r="AZ1610" s="8"/>
      <c r="BA1610" s="8"/>
      <c r="BB1610" s="8"/>
      <c r="BC1610" s="8"/>
      <c r="CW1610" s="8">
        <v>0.54832650273224048</v>
      </c>
      <c r="CX1610" s="36">
        <v>72.900000000000006</v>
      </c>
      <c r="CY1610" s="36">
        <v>70.381456547732853</v>
      </c>
      <c r="CZ1610" s="36">
        <v>69.748994768637345</v>
      </c>
      <c r="DA1610" s="36">
        <v>55.019678828792557</v>
      </c>
      <c r="DB1610" s="36">
        <f ca="1"/>
        <v>78.147040720304091</v>
      </c>
      <c r="DC1610" s="36">
        <f ca="1"/>
        <v>70.803251923079429</v>
      </c>
      <c r="DD1610" s="36">
        <v>68.868761320991382</v>
      </c>
      <c r="DE1610" s="36">
        <f ca="1"/>
        <v>74.513432663014115</v>
      </c>
      <c r="DF1610" s="36">
        <v>71.64815789521387</v>
      </c>
    </row>
    <row r="1611" spans="1:110" x14ac:dyDescent="0.25">
      <c r="A1611" s="45">
        <v>76.7</v>
      </c>
      <c r="B1611" s="47" t="b">
        <v>1</v>
      </c>
      <c r="U1611" s="36"/>
      <c r="V1611" s="36"/>
      <c r="W1611" s="9"/>
      <c r="X1611" s="8"/>
      <c r="Y1611" s="8"/>
      <c r="Z1611" s="8"/>
      <c r="AA1611" s="8"/>
      <c r="AB1611" s="8"/>
      <c r="AC1611" s="8"/>
      <c r="AD1611" s="8"/>
      <c r="AE1611" s="8"/>
      <c r="AG1611" s="36"/>
      <c r="AH1611" s="36"/>
      <c r="AI1611" s="9"/>
      <c r="AJ1611" s="8"/>
      <c r="AK1611" s="8"/>
      <c r="AL1611" s="8"/>
      <c r="AM1611" s="8"/>
      <c r="AN1611" s="8"/>
      <c r="AO1611" s="8"/>
      <c r="AP1611" s="8"/>
      <c r="AQ1611" s="8"/>
      <c r="AS1611" s="36"/>
      <c r="AT1611" s="36"/>
      <c r="AU1611" s="9"/>
      <c r="AV1611" s="8"/>
      <c r="AW1611" s="8"/>
      <c r="AX1611" s="8"/>
      <c r="AY1611" s="8"/>
      <c r="AZ1611" s="8"/>
      <c r="BA1611" s="8"/>
      <c r="BB1611" s="8"/>
      <c r="BC1611" s="8"/>
      <c r="CW1611" s="8">
        <v>0.54866803278688525</v>
      </c>
      <c r="CX1611" s="36">
        <v>72.900000000000006</v>
      </c>
      <c r="CY1611" s="36">
        <v>70.389670593567232</v>
      </c>
      <c r="CZ1611" s="36">
        <v>69.757841982972778</v>
      </c>
      <c r="DA1611" s="36">
        <v>55.07204262228332</v>
      </c>
      <c r="DB1611" s="36">
        <f ca="1"/>
        <v>78.155423653251091</v>
      </c>
      <c r="DC1611" s="36">
        <f ca="1"/>
        <v>70.810902786983533</v>
      </c>
      <c r="DD1611" s="36">
        <v>68.878919023657289</v>
      </c>
      <c r="DE1611" s="36">
        <f ca="1"/>
        <v>74.519490091503215</v>
      </c>
      <c r="DF1611" s="36">
        <v>71.657188003304327</v>
      </c>
    </row>
    <row r="1612" spans="1:110" x14ac:dyDescent="0.25">
      <c r="A1612" s="45">
        <v>76.3</v>
      </c>
      <c r="B1612" s="47" t="b">
        <v>1</v>
      </c>
      <c r="U1612" s="36"/>
      <c r="V1612" s="36"/>
      <c r="W1612" s="9"/>
      <c r="X1612" s="8"/>
      <c r="Y1612" s="8"/>
      <c r="Z1612" s="8"/>
      <c r="AA1612" s="8"/>
      <c r="AB1612" s="8"/>
      <c r="AC1612" s="8"/>
      <c r="AD1612" s="8"/>
      <c r="AE1612" s="8"/>
      <c r="AG1612" s="36"/>
      <c r="AH1612" s="36"/>
      <c r="AI1612" s="9"/>
      <c r="AJ1612" s="8"/>
      <c r="AK1612" s="8"/>
      <c r="AL1612" s="8"/>
      <c r="AM1612" s="8"/>
      <c r="AN1612" s="8"/>
      <c r="AO1612" s="8"/>
      <c r="AP1612" s="8"/>
      <c r="AQ1612" s="8"/>
      <c r="AS1612" s="36"/>
      <c r="AT1612" s="36"/>
      <c r="AU1612" s="9"/>
      <c r="AV1612" s="8"/>
      <c r="AW1612" s="8"/>
      <c r="AX1612" s="8"/>
      <c r="AY1612" s="8"/>
      <c r="AZ1612" s="8"/>
      <c r="BA1612" s="8"/>
      <c r="BB1612" s="8"/>
      <c r="BC1612" s="8"/>
      <c r="CW1612" s="8">
        <v>0.54900956284153002</v>
      </c>
      <c r="CX1612" s="36">
        <v>72.900000000000006</v>
      </c>
      <c r="CY1612" s="36">
        <v>70.397885505888553</v>
      </c>
      <c r="CZ1612" s="36">
        <v>69.766691252977282</v>
      </c>
      <c r="DA1612" s="36">
        <v>55.124446055288438</v>
      </c>
      <c r="DB1612" s="36">
        <f ca="1"/>
        <v>78.163805855135266</v>
      </c>
      <c r="DC1612" s="36">
        <f ca="1"/>
        <v>70.818555008743829</v>
      </c>
      <c r="DD1612" s="36">
        <v>68.889073565376151</v>
      </c>
      <c r="DE1612" s="36">
        <f ca="1"/>
        <v>74.525547087511328</v>
      </c>
      <c r="DF1612" s="36">
        <v>71.666217400402189</v>
      </c>
    </row>
    <row r="1613" spans="1:110" x14ac:dyDescent="0.25">
      <c r="A1613" s="45">
        <v>75.900000000000006</v>
      </c>
      <c r="B1613" s="47" t="b">
        <v>1</v>
      </c>
      <c r="U1613" s="36"/>
      <c r="V1613" s="36"/>
      <c r="W1613" s="9"/>
      <c r="X1613" s="8"/>
      <c r="Y1613" s="8"/>
      <c r="Z1613" s="8"/>
      <c r="AA1613" s="8"/>
      <c r="AB1613" s="8"/>
      <c r="AC1613" s="8"/>
      <c r="AD1613" s="8"/>
      <c r="AE1613" s="8"/>
      <c r="AG1613" s="36"/>
      <c r="AH1613" s="36"/>
      <c r="AI1613" s="9"/>
      <c r="AJ1613" s="8"/>
      <c r="AK1613" s="8"/>
      <c r="AL1613" s="8"/>
      <c r="AM1613" s="8"/>
      <c r="AN1613" s="8"/>
      <c r="AO1613" s="8"/>
      <c r="AP1613" s="8"/>
      <c r="AQ1613" s="8"/>
      <c r="AS1613" s="36"/>
      <c r="AT1613" s="36"/>
      <c r="AU1613" s="9"/>
      <c r="AV1613" s="8"/>
      <c r="AW1613" s="8"/>
      <c r="AX1613" s="8"/>
      <c r="AY1613" s="8"/>
      <c r="AZ1613" s="8"/>
      <c r="BA1613" s="8"/>
      <c r="BB1613" s="8"/>
      <c r="BC1613" s="8"/>
      <c r="CW1613" s="8">
        <v>0.5493510928961749</v>
      </c>
      <c r="CX1613" s="36">
        <v>72.900000000000006</v>
      </c>
      <c r="CY1613" s="36">
        <v>70.40610129099295</v>
      </c>
      <c r="CZ1613" s="36">
        <v>69.775542585932101</v>
      </c>
      <c r="DA1613" s="36">
        <v>55.176889187867836</v>
      </c>
      <c r="DB1613" s="36">
        <f ca="1"/>
        <v>78.172187332196131</v>
      </c>
      <c r="DC1613" s="36">
        <f ca="1"/>
        <v>70.826208594414908</v>
      </c>
      <c r="DD1613" s="36">
        <v>68.899224949097032</v>
      </c>
      <c r="DE1613" s="36">
        <f ca="1"/>
        <v>74.531603654813708</v>
      </c>
      <c r="DF1613" s="36">
        <v>71.675246091212585</v>
      </c>
    </row>
    <row r="1614" spans="1:110" x14ac:dyDescent="0.25">
      <c r="A1614" s="45">
        <v>75.400000000000006</v>
      </c>
      <c r="B1614" s="47" t="b">
        <v>1</v>
      </c>
      <c r="U1614" s="36"/>
      <c r="V1614" s="36"/>
      <c r="W1614" s="9"/>
      <c r="X1614" s="8"/>
      <c r="Y1614" s="8"/>
      <c r="Z1614" s="8"/>
      <c r="AA1614" s="8"/>
      <c r="AB1614" s="8"/>
      <c r="AC1614" s="8"/>
      <c r="AD1614" s="8"/>
      <c r="AE1614" s="8"/>
      <c r="AG1614" s="36"/>
      <c r="AH1614" s="36"/>
      <c r="AI1614" s="9"/>
      <c r="AJ1614" s="8"/>
      <c r="AK1614" s="8"/>
      <c r="AL1614" s="8"/>
      <c r="AM1614" s="8"/>
      <c r="AN1614" s="8"/>
      <c r="AO1614" s="8"/>
      <c r="AP1614" s="8"/>
      <c r="AQ1614" s="8"/>
      <c r="AS1614" s="36"/>
      <c r="AT1614" s="36"/>
      <c r="AU1614" s="9"/>
      <c r="AV1614" s="8"/>
      <c r="AW1614" s="8"/>
      <c r="AX1614" s="8"/>
      <c r="AY1614" s="8"/>
      <c r="AZ1614" s="8"/>
      <c r="BA1614" s="8"/>
      <c r="BB1614" s="8"/>
      <c r="BC1614" s="8"/>
      <c r="CW1614" s="8">
        <v>0.54969262295081966</v>
      </c>
      <c r="CX1614" s="36">
        <v>72.900000000000006</v>
      </c>
      <c r="CY1614" s="36">
        <v>70.414317955181104</v>
      </c>
      <c r="CZ1614" s="36">
        <v>69.784395989126949</v>
      </c>
      <c r="DA1614" s="36">
        <v>55.229372080217956</v>
      </c>
      <c r="DB1614" s="36">
        <f ca="1"/>
        <v>78.180568090673233</v>
      </c>
      <c r="DC1614" s="36">
        <f ca="1"/>
        <v>70.833863550057345</v>
      </c>
      <c r="DD1614" s="36">
        <v>68.909373177764479</v>
      </c>
      <c r="DE1614" s="36">
        <f ca="1"/>
        <v>74.537659797185611</v>
      </c>
      <c r="DF1614" s="36">
        <v>71.684274080440332</v>
      </c>
    </row>
    <row r="1615" spans="1:110" x14ac:dyDescent="0.25">
      <c r="A1615" s="45">
        <v>75</v>
      </c>
      <c r="B1615" s="47" t="b">
        <v>1</v>
      </c>
      <c r="U1615" s="36"/>
      <c r="V1615" s="36"/>
      <c r="W1615" s="9"/>
      <c r="X1615" s="8"/>
      <c r="Y1615" s="8"/>
      <c r="Z1615" s="8"/>
      <c r="AA1615" s="8"/>
      <c r="AB1615" s="8"/>
      <c r="AC1615" s="8"/>
      <c r="AD1615" s="8"/>
      <c r="AE1615" s="8"/>
      <c r="AG1615" s="36"/>
      <c r="AH1615" s="36"/>
      <c r="AI1615" s="9"/>
      <c r="AJ1615" s="8"/>
      <c r="AK1615" s="8"/>
      <c r="AL1615" s="8"/>
      <c r="AM1615" s="8"/>
      <c r="AN1615" s="8"/>
      <c r="AO1615" s="8"/>
      <c r="AP1615" s="8"/>
      <c r="AQ1615" s="8"/>
      <c r="AS1615" s="36"/>
      <c r="AT1615" s="36"/>
      <c r="AU1615" s="9"/>
      <c r="AV1615" s="8"/>
      <c r="AW1615" s="8"/>
      <c r="AX1615" s="8"/>
      <c r="AY1615" s="8"/>
      <c r="AZ1615" s="8"/>
      <c r="BA1615" s="8"/>
      <c r="BB1615" s="8"/>
      <c r="BC1615" s="8"/>
      <c r="CW1615" s="8">
        <v>0.55003415300546443</v>
      </c>
      <c r="CX1615" s="36">
        <v>72.900000000000006</v>
      </c>
      <c r="CY1615" s="36">
        <v>70.422535504758386</v>
      </c>
      <c r="CZ1615" s="36">
        <v>69.793251469860138</v>
      </c>
      <c r="DA1615" s="36">
        <v>55.281894792672311</v>
      </c>
      <c r="DB1615" s="36">
        <f ca="1"/>
        <v>78.188948136806189</v>
      </c>
      <c r="DC1615" s="36">
        <f ca="1"/>
        <v>70.84151988173781</v>
      </c>
      <c r="DD1615" s="36">
        <v>68.919518254318405</v>
      </c>
      <c r="DE1615" s="36">
        <f ca="1"/>
        <v>74.543715518402351</v>
      </c>
      <c r="DF1615" s="36">
        <v>71.693301372789989</v>
      </c>
    </row>
    <row r="1616" spans="1:110" x14ac:dyDescent="0.25">
      <c r="A1616" s="45">
        <v>74.3</v>
      </c>
      <c r="B1616" s="47" t="b">
        <v>1</v>
      </c>
      <c r="U1616" s="36"/>
      <c r="V1616" s="36"/>
      <c r="W1616" s="9"/>
      <c r="X1616" s="8"/>
      <c r="Y1616" s="8"/>
      <c r="Z1616" s="8"/>
      <c r="AA1616" s="8"/>
      <c r="AB1616" s="8"/>
      <c r="AC1616" s="8"/>
      <c r="AD1616" s="8"/>
      <c r="AE1616" s="8"/>
      <c r="AG1616" s="36"/>
      <c r="AH1616" s="36"/>
      <c r="AI1616" s="9"/>
      <c r="AJ1616" s="8"/>
      <c r="AK1616" s="8"/>
      <c r="AL1616" s="8"/>
      <c r="AM1616" s="8"/>
      <c r="AN1616" s="8"/>
      <c r="AO1616" s="8"/>
      <c r="AP1616" s="8"/>
      <c r="AQ1616" s="8"/>
      <c r="AS1616" s="36"/>
      <c r="AT1616" s="36"/>
      <c r="AU1616" s="9"/>
      <c r="AV1616" s="8"/>
      <c r="AW1616" s="8"/>
      <c r="AX1616" s="8"/>
      <c r="AY1616" s="8"/>
      <c r="AZ1616" s="8"/>
      <c r="BA1616" s="8"/>
      <c r="BB1616" s="8"/>
      <c r="BC1616" s="8"/>
      <c r="CW1616" s="8">
        <v>0.55037568306010931</v>
      </c>
      <c r="CX1616" s="36">
        <v>72.900000000000006</v>
      </c>
      <c r="CY1616" s="36">
        <v>70.430753946034812</v>
      </c>
      <c r="CZ1616" s="36">
        <v>69.80210903543859</v>
      </c>
      <c r="DA1616" s="36">
        <v>55.334457385701853</v>
      </c>
      <c r="DB1616" s="36">
        <f ca="1"/>
        <v>78.197327476834786</v>
      </c>
      <c r="DC1616" s="36">
        <f ca="1"/>
        <v>70.849177595528957</v>
      </c>
      <c r="DD1616" s="36">
        <v>68.92966018169426</v>
      </c>
      <c r="DE1616" s="36">
        <f ca="1"/>
        <v>74.549770822239267</v>
      </c>
      <c r="DF1616" s="36">
        <v>71.70232797296589</v>
      </c>
    </row>
    <row r="1617" spans="1:110" x14ac:dyDescent="0.25">
      <c r="A1617" s="45">
        <v>73.400000000000006</v>
      </c>
      <c r="B1617" s="47" t="b">
        <v>1</v>
      </c>
      <c r="U1617" s="36"/>
      <c r="V1617" s="36"/>
      <c r="W1617" s="9"/>
      <c r="X1617" s="8"/>
      <c r="Y1617" s="8"/>
      <c r="Z1617" s="8"/>
      <c r="AA1617" s="8"/>
      <c r="AB1617" s="8"/>
      <c r="AC1617" s="8"/>
      <c r="AD1617" s="8"/>
      <c r="AE1617" s="8"/>
      <c r="AG1617" s="36"/>
      <c r="AH1617" s="36"/>
      <c r="AI1617" s="9"/>
      <c r="AJ1617" s="8"/>
      <c r="AK1617" s="8"/>
      <c r="AL1617" s="8"/>
      <c r="AM1617" s="8"/>
      <c r="AN1617" s="8"/>
      <c r="AO1617" s="8"/>
      <c r="AP1617" s="8"/>
      <c r="AQ1617" s="8"/>
      <c r="AS1617" s="36"/>
      <c r="AT1617" s="36"/>
      <c r="AU1617" s="9"/>
      <c r="AV1617" s="8"/>
      <c r="AW1617" s="8"/>
      <c r="AX1617" s="8"/>
      <c r="AY1617" s="8"/>
      <c r="AZ1617" s="8"/>
      <c r="BA1617" s="8"/>
      <c r="BB1617" s="8"/>
      <c r="BC1617" s="8"/>
      <c r="CW1617" s="8">
        <v>0.55071721311475408</v>
      </c>
      <c r="CX1617" s="36">
        <v>72.900000000000006</v>
      </c>
      <c r="CY1617" s="36">
        <v>70.438973285325133</v>
      </c>
      <c r="CZ1617" s="36">
        <v>69.810968693177912</v>
      </c>
      <c r="DA1617" s="36">
        <v>55.387059919915338</v>
      </c>
      <c r="DB1617" s="36">
        <f ca="1"/>
        <v>78.205706116998883</v>
      </c>
      <c r="DC1617" s="36">
        <f ca="1"/>
        <v>70.856836697509621</v>
      </c>
      <c r="DD1617" s="36">
        <v>68.939798962822806</v>
      </c>
      <c r="DE1617" s="36">
        <f ca="1"/>
        <v>74.555825712471758</v>
      </c>
      <c r="DF1617" s="36">
        <v>71.711353885672025</v>
      </c>
    </row>
    <row r="1618" spans="1:110" x14ac:dyDescent="0.25">
      <c r="A1618" s="45">
        <v>72.7</v>
      </c>
      <c r="B1618" s="47" t="b">
        <v>1</v>
      </c>
      <c r="U1618" s="36"/>
      <c r="V1618" s="36"/>
      <c r="W1618" s="9"/>
      <c r="X1618" s="8"/>
      <c r="Y1618" s="8"/>
      <c r="Z1618" s="8"/>
      <c r="AA1618" s="8"/>
      <c r="AB1618" s="8"/>
      <c r="AC1618" s="8"/>
      <c r="AD1618" s="8"/>
      <c r="AE1618" s="8"/>
      <c r="AG1618" s="36"/>
      <c r="AH1618" s="36"/>
      <c r="AI1618" s="9"/>
      <c r="AJ1618" s="8"/>
      <c r="AK1618" s="8"/>
      <c r="AL1618" s="8"/>
      <c r="AM1618" s="8"/>
      <c r="AN1618" s="8"/>
      <c r="AO1618" s="8"/>
      <c r="AP1618" s="8"/>
      <c r="AQ1618" s="8"/>
      <c r="AS1618" s="36"/>
      <c r="AT1618" s="36"/>
      <c r="AU1618" s="9"/>
      <c r="AV1618" s="8"/>
      <c r="AW1618" s="8"/>
      <c r="AX1618" s="8"/>
      <c r="AY1618" s="8"/>
      <c r="AZ1618" s="8"/>
      <c r="BA1618" s="8"/>
      <c r="BB1618" s="8"/>
      <c r="BC1618" s="8"/>
      <c r="CW1618" s="8">
        <v>0.55105874316939896</v>
      </c>
      <c r="CX1618" s="36">
        <v>72.900000000000006</v>
      </c>
      <c r="CY1618" s="36">
        <v>70.447193528948816</v>
      </c>
      <c r="CZ1618" s="36">
        <v>69.819830450402591</v>
      </c>
      <c r="DA1618" s="36">
        <v>55.439702456059855</v>
      </c>
      <c r="DB1618" s="36">
        <f ca="1"/>
        <v>78.214084063538579</v>
      </c>
      <c r="DC1618" s="36">
        <f ca="1"/>
        <v>70.864497193764763</v>
      </c>
      <c r="DD1618" s="36">
        <v>68.949934600630371</v>
      </c>
      <c r="DE1618" s="36">
        <f ca="1"/>
        <v>74.561880192875307</v>
      </c>
      <c r="DF1618" s="36">
        <v>71.720379115612289</v>
      </c>
    </row>
    <row r="1619" spans="1:110" x14ac:dyDescent="0.25">
      <c r="A1619" s="45">
        <v>71.8</v>
      </c>
      <c r="B1619" s="47" t="b">
        <v>1</v>
      </c>
      <c r="U1619" s="36"/>
      <c r="V1619" s="36"/>
      <c r="W1619" s="9"/>
      <c r="X1619" s="8"/>
      <c r="Y1619" s="8"/>
      <c r="Z1619" s="8"/>
      <c r="AA1619" s="8"/>
      <c r="AB1619" s="8"/>
      <c r="AC1619" s="8"/>
      <c r="AD1619" s="8"/>
      <c r="AE1619" s="8"/>
      <c r="AG1619" s="36"/>
      <c r="AH1619" s="36"/>
      <c r="AI1619" s="9"/>
      <c r="AJ1619" s="8"/>
      <c r="AK1619" s="8"/>
      <c r="AL1619" s="8"/>
      <c r="AM1619" s="8"/>
      <c r="AN1619" s="8"/>
      <c r="AO1619" s="8"/>
      <c r="AP1619" s="8"/>
      <c r="AQ1619" s="8"/>
      <c r="AS1619" s="36"/>
      <c r="AT1619" s="36"/>
      <c r="AU1619" s="9"/>
      <c r="AV1619" s="8"/>
      <c r="AW1619" s="8"/>
      <c r="AX1619" s="8"/>
      <c r="AY1619" s="8"/>
      <c r="AZ1619" s="8"/>
      <c r="BA1619" s="8"/>
      <c r="BB1619" s="8"/>
      <c r="BC1619" s="8"/>
      <c r="CW1619" s="8">
        <v>0.55140027322404372</v>
      </c>
      <c r="CX1619" s="36">
        <v>72.900000000000006</v>
      </c>
      <c r="CY1619" s="36">
        <v>70.455414683230117</v>
      </c>
      <c r="CZ1619" s="36">
        <v>69.828694314445698</v>
      </c>
      <c r="DA1619" s="36">
        <v>55.49238505502111</v>
      </c>
      <c r="DB1619" s="36">
        <f ca="1"/>
        <v>78.22246132269413</v>
      </c>
      <c r="DC1619" s="36">
        <f ca="1"/>
        <v>70.872159090385537</v>
      </c>
      <c r="DD1619" s="36">
        <v>68.960067098038678</v>
      </c>
      <c r="DE1619" s="36">
        <f ca="1"/>
        <v>74.567934267225539</v>
      </c>
      <c r="DF1619" s="36">
        <v>71.729403667490317</v>
      </c>
    </row>
    <row r="1620" spans="1:110" x14ac:dyDescent="0.25">
      <c r="A1620" s="45">
        <v>78</v>
      </c>
      <c r="B1620" s="47" t="b">
        <v>1</v>
      </c>
      <c r="U1620" s="36"/>
      <c r="V1620" s="36"/>
      <c r="W1620" s="9"/>
      <c r="X1620" s="8"/>
      <c r="Y1620" s="8"/>
      <c r="Z1620" s="8"/>
      <c r="AA1620" s="8"/>
      <c r="AB1620" s="8"/>
      <c r="AC1620" s="8"/>
      <c r="AD1620" s="8"/>
      <c r="AE1620" s="8"/>
      <c r="AG1620" s="36"/>
      <c r="AH1620" s="36"/>
      <c r="AI1620" s="9"/>
      <c r="AJ1620" s="8"/>
      <c r="AK1620" s="8"/>
      <c r="AL1620" s="8"/>
      <c r="AM1620" s="8"/>
      <c r="AN1620" s="8"/>
      <c r="AO1620" s="8"/>
      <c r="AP1620" s="8"/>
      <c r="AQ1620" s="8"/>
      <c r="AS1620" s="36"/>
      <c r="AT1620" s="36"/>
      <c r="AU1620" s="9"/>
      <c r="AV1620" s="8"/>
      <c r="AW1620" s="8"/>
      <c r="AX1620" s="8"/>
      <c r="AY1620" s="8"/>
      <c r="AZ1620" s="8"/>
      <c r="BA1620" s="8"/>
      <c r="BB1620" s="8"/>
      <c r="BC1620" s="8"/>
      <c r="CW1620" s="8">
        <v>0.55174180327868849</v>
      </c>
      <c r="CX1620" s="36">
        <v>72.900000000000006</v>
      </c>
      <c r="CY1620" s="36">
        <v>70.46363675449814</v>
      </c>
      <c r="CZ1620" s="36">
        <v>69.837560292649144</v>
      </c>
      <c r="DA1620" s="36">
        <v>55.545107777823986</v>
      </c>
      <c r="DB1620" s="36">
        <f ca="1"/>
        <v>78.230837900706078</v>
      </c>
      <c r="DC1620" s="36">
        <f ca="1"/>
        <v>70.879822393469283</v>
      </c>
      <c r="DD1620" s="36">
        <v>68.970196457965002</v>
      </c>
      <c r="DE1620" s="36">
        <f ca="1"/>
        <v>74.573987939298135</v>
      </c>
      <c r="DF1620" s="36">
        <v>71.738427546009575</v>
      </c>
    </row>
    <row r="1621" spans="1:110" x14ac:dyDescent="0.25">
      <c r="A1621" s="45">
        <v>69.599999999999994</v>
      </c>
      <c r="B1621" s="47" t="b">
        <v>1</v>
      </c>
      <c r="U1621" s="36"/>
      <c r="V1621" s="36"/>
      <c r="W1621" s="9"/>
      <c r="X1621" s="8"/>
      <c r="Y1621" s="8"/>
      <c r="Z1621" s="8"/>
      <c r="AA1621" s="8"/>
      <c r="AB1621" s="8"/>
      <c r="AC1621" s="8"/>
      <c r="AD1621" s="8"/>
      <c r="AE1621" s="8"/>
      <c r="AG1621" s="36"/>
      <c r="AH1621" s="36"/>
      <c r="AI1621" s="9"/>
      <c r="AJ1621" s="8"/>
      <c r="AK1621" s="8"/>
      <c r="AL1621" s="8"/>
      <c r="AM1621" s="8"/>
      <c r="AN1621" s="8"/>
      <c r="AO1621" s="8"/>
      <c r="AP1621" s="8"/>
      <c r="AQ1621" s="8"/>
      <c r="AS1621" s="36"/>
      <c r="AT1621" s="36"/>
      <c r="AU1621" s="9"/>
      <c r="AV1621" s="8"/>
      <c r="AW1621" s="8"/>
      <c r="AX1621" s="8"/>
      <c r="AY1621" s="8"/>
      <c r="AZ1621" s="8"/>
      <c r="BA1621" s="8"/>
      <c r="BB1621" s="8"/>
      <c r="BC1621" s="8"/>
      <c r="CW1621" s="8">
        <v>0.55208333333333337</v>
      </c>
      <c r="CX1621" s="36">
        <v>73</v>
      </c>
      <c r="CY1621" s="36">
        <v>70.471859749086818</v>
      </c>
      <c r="CZ1621" s="36">
        <v>69.846428392363691</v>
      </c>
      <c r="DA1621" s="36">
        <v>55.597870685632913</v>
      </c>
      <c r="DB1621" s="36">
        <f ca="1"/>
        <v>78.239213803815232</v>
      </c>
      <c r="DC1621" s="36">
        <f ca="1"/>
        <v>70.887487109119633</v>
      </c>
      <c r="DD1621" s="36">
        <v>68.980322683322044</v>
      </c>
      <c r="DE1621" s="36">
        <f ca="1"/>
        <v>74.580041212868991</v>
      </c>
      <c r="DF1621" s="36">
        <v>71.747450755873388</v>
      </c>
    </row>
    <row r="1622" spans="1:110" x14ac:dyDescent="0.25">
      <c r="A1622" s="45">
        <v>58.2</v>
      </c>
      <c r="B1622" s="47" t="b">
        <v>1</v>
      </c>
      <c r="U1622" s="36"/>
      <c r="V1622" s="36"/>
      <c r="W1622" s="9"/>
      <c r="X1622" s="8"/>
      <c r="Y1622" s="8"/>
      <c r="Z1622" s="8"/>
      <c r="AA1622" s="8"/>
      <c r="AB1622" s="8"/>
      <c r="AC1622" s="8"/>
      <c r="AD1622" s="8"/>
      <c r="AE1622" s="8"/>
      <c r="AG1622" s="36"/>
      <c r="AH1622" s="36"/>
      <c r="AI1622" s="9"/>
      <c r="AJ1622" s="8"/>
      <c r="AK1622" s="8"/>
      <c r="AL1622" s="8"/>
      <c r="AM1622" s="8"/>
      <c r="AN1622" s="8"/>
      <c r="AO1622" s="8"/>
      <c r="AP1622" s="8"/>
      <c r="AQ1622" s="8"/>
      <c r="AS1622" s="36"/>
      <c r="AT1622" s="36"/>
      <c r="AU1622" s="9"/>
      <c r="AV1622" s="8"/>
      <c r="AW1622" s="8"/>
      <c r="AX1622" s="8"/>
      <c r="AY1622" s="8"/>
      <c r="AZ1622" s="8"/>
      <c r="BA1622" s="8"/>
      <c r="BB1622" s="8"/>
      <c r="BC1622" s="8"/>
      <c r="CW1622" s="8">
        <v>0.55242486338797814</v>
      </c>
      <c r="CX1622" s="36">
        <v>73</v>
      </c>
      <c r="CY1622" s="36">
        <v>70.480083673334946</v>
      </c>
      <c r="CZ1622" s="36">
        <v>69.8552986209491</v>
      </c>
      <c r="DA1622" s="36">
        <v>55.650673839752208</v>
      </c>
      <c r="DB1622" s="36">
        <f ca="1"/>
        <v>78.247589038262674</v>
      </c>
      <c r="DC1622" s="36">
        <f ca="1"/>
        <v>70.895153243446487</v>
      </c>
      <c r="DD1622" s="36">
        <v>68.990445777017996</v>
      </c>
      <c r="DE1622" s="36">
        <f ca="1"/>
        <v>74.586094091714116</v>
      </c>
      <c r="DF1622" s="36">
        <v>71.756473301785007</v>
      </c>
    </row>
    <row r="1623" spans="1:110" x14ac:dyDescent="0.25">
      <c r="A1623" s="45">
        <v>57.8</v>
      </c>
      <c r="B1623" s="47" t="b">
        <v>1</v>
      </c>
      <c r="U1623" s="36"/>
      <c r="V1623" s="36"/>
      <c r="W1623" s="9"/>
      <c r="X1623" s="8"/>
      <c r="Y1623" s="8"/>
      <c r="Z1623" s="8"/>
      <c r="AA1623" s="8"/>
      <c r="AB1623" s="8"/>
      <c r="AC1623" s="8"/>
      <c r="AD1623" s="8"/>
      <c r="AE1623" s="8"/>
      <c r="AG1623" s="36"/>
      <c r="AH1623" s="36"/>
      <c r="AI1623" s="9"/>
      <c r="AJ1623" s="8"/>
      <c r="AK1623" s="8"/>
      <c r="AL1623" s="8"/>
      <c r="AM1623" s="8"/>
      <c r="AN1623" s="8"/>
      <c r="AO1623" s="8"/>
      <c r="AP1623" s="8"/>
      <c r="AQ1623" s="8"/>
      <c r="AS1623" s="36"/>
      <c r="AT1623" s="36"/>
      <c r="AU1623" s="9"/>
      <c r="AV1623" s="8"/>
      <c r="AW1623" s="8"/>
      <c r="AX1623" s="8"/>
      <c r="AY1623" s="8"/>
      <c r="AZ1623" s="8"/>
      <c r="BA1623" s="8"/>
      <c r="BB1623" s="8"/>
      <c r="BC1623" s="8"/>
      <c r="CW1623" s="8">
        <v>0.55276639344262291</v>
      </c>
      <c r="CX1623" s="36">
        <v>73</v>
      </c>
      <c r="CY1623" s="36">
        <v>70.488308533586292</v>
      </c>
      <c r="CZ1623" s="36">
        <v>69.864170985773995</v>
      </c>
      <c r="DA1623" s="36">
        <v>55.703517301626654</v>
      </c>
      <c r="DB1623" s="36">
        <f ca="1"/>
        <v>78.255963610289854</v>
      </c>
      <c r="DC1623" s="36">
        <f ca="1"/>
        <v>70.90282080256604</v>
      </c>
      <c r="DD1623" s="36">
        <v>69.000565741956592</v>
      </c>
      <c r="DE1623" s="36">
        <f ca="1"/>
        <v>74.592146579609704</v>
      </c>
      <c r="DF1623" s="36">
        <v>71.76549518844746</v>
      </c>
    </row>
    <row r="1624" spans="1:110" x14ac:dyDescent="0.25">
      <c r="A1624" s="45">
        <v>57.3</v>
      </c>
      <c r="B1624" s="47" t="b">
        <v>1</v>
      </c>
      <c r="U1624" s="36"/>
      <c r="V1624" s="36"/>
      <c r="W1624" s="9"/>
      <c r="X1624" s="8"/>
      <c r="Y1624" s="8"/>
      <c r="Z1624" s="8"/>
      <c r="AA1624" s="8"/>
      <c r="AB1624" s="8"/>
      <c r="AC1624" s="8"/>
      <c r="AD1624" s="8"/>
      <c r="AE1624" s="8"/>
      <c r="AG1624" s="36"/>
      <c r="AH1624" s="36"/>
      <c r="AI1624" s="9"/>
      <c r="AJ1624" s="8"/>
      <c r="AK1624" s="8"/>
      <c r="AL1624" s="8"/>
      <c r="AM1624" s="8"/>
      <c r="AN1624" s="8"/>
      <c r="AO1624" s="8"/>
      <c r="AP1624" s="8"/>
      <c r="AQ1624" s="8"/>
      <c r="AS1624" s="36"/>
      <c r="AT1624" s="36"/>
      <c r="AU1624" s="9"/>
      <c r="AV1624" s="8"/>
      <c r="AW1624" s="8"/>
      <c r="AX1624" s="8"/>
      <c r="AY1624" s="8"/>
      <c r="AZ1624" s="8"/>
      <c r="BA1624" s="8"/>
      <c r="BB1624" s="8"/>
      <c r="BC1624" s="8"/>
      <c r="CW1624" s="8">
        <v>0.55310792349726778</v>
      </c>
      <c r="CX1624" s="36">
        <v>73</v>
      </c>
      <c r="CY1624" s="36">
        <v>70.496534336189541</v>
      </c>
      <c r="CZ1624" s="36">
        <v>69.873045494215972</v>
      </c>
      <c r="DA1624" s="36">
        <v>55.756401132841837</v>
      </c>
      <c r="DB1624" s="36">
        <f ca="1"/>
        <v>78.264337526138618</v>
      </c>
      <c r="DC1624" s="36">
        <f ca="1"/>
        <v>70.910489792600885</v>
      </c>
      <c r="DD1624" s="36">
        <v>69.010682581037074</v>
      </c>
      <c r="DE1624" s="36">
        <f ca="1"/>
        <v>74.598198680332146</v>
      </c>
      <c r="DF1624" s="36">
        <v>71.774516420563799</v>
      </c>
    </row>
    <row r="1625" spans="1:110" x14ac:dyDescent="0.25">
      <c r="A1625" s="45">
        <v>57.2</v>
      </c>
      <c r="B1625" s="47" t="b">
        <v>1</v>
      </c>
      <c r="U1625" s="36"/>
      <c r="V1625" s="36"/>
      <c r="W1625" s="9"/>
      <c r="X1625" s="8"/>
      <c r="Y1625" s="8"/>
      <c r="Z1625" s="8"/>
      <c r="AA1625" s="8"/>
      <c r="AB1625" s="8"/>
      <c r="AC1625" s="8"/>
      <c r="AD1625" s="8"/>
      <c r="AE1625" s="8"/>
      <c r="AG1625" s="36"/>
      <c r="AH1625" s="36"/>
      <c r="AI1625" s="9"/>
      <c r="AJ1625" s="8"/>
      <c r="AK1625" s="8"/>
      <c r="AL1625" s="8"/>
      <c r="AM1625" s="8"/>
      <c r="AN1625" s="8"/>
      <c r="AO1625" s="8"/>
      <c r="AP1625" s="8"/>
      <c r="AQ1625" s="8"/>
      <c r="AS1625" s="36"/>
      <c r="AT1625" s="36"/>
      <c r="AU1625" s="9"/>
      <c r="AV1625" s="8"/>
      <c r="AW1625" s="8"/>
      <c r="AX1625" s="8"/>
      <c r="AY1625" s="8"/>
      <c r="AZ1625" s="8"/>
      <c r="BA1625" s="8"/>
      <c r="BB1625" s="8"/>
      <c r="BC1625" s="8"/>
      <c r="CW1625" s="8">
        <v>0.55344945355191255</v>
      </c>
      <c r="CX1625" s="36">
        <v>73</v>
      </c>
      <c r="CY1625" s="36">
        <v>70.504761087498409</v>
      </c>
      <c r="CZ1625" s="36">
        <v>69.881922153661648</v>
      </c>
      <c r="DA1625" s="36">
        <v>55.809325395124574</v>
      </c>
      <c r="DB1625" s="36">
        <f ca="1"/>
        <v>78.272710792051157</v>
      </c>
      <c r="DC1625" s="36">
        <f ca="1"/>
        <v>70.918160219680004</v>
      </c>
      <c r="DD1625" s="36">
        <v>69.020796297154192</v>
      </c>
      <c r="DE1625" s="36">
        <f ca="1"/>
        <v>74.604250397658021</v>
      </c>
      <c r="DF1625" s="36">
        <v>71.783537002836908</v>
      </c>
    </row>
    <row r="1626" spans="1:110" x14ac:dyDescent="0.25">
      <c r="A1626" s="45">
        <v>56.8</v>
      </c>
      <c r="B1626" s="47" t="b">
        <v>1</v>
      </c>
      <c r="U1626" s="36"/>
      <c r="V1626" s="36"/>
      <c r="W1626" s="9"/>
      <c r="X1626" s="8"/>
      <c r="Y1626" s="8"/>
      <c r="Z1626" s="8"/>
      <c r="AA1626" s="8"/>
      <c r="AB1626" s="8"/>
      <c r="AC1626" s="8"/>
      <c r="AD1626" s="8"/>
      <c r="AE1626" s="8"/>
      <c r="AG1626" s="36"/>
      <c r="AH1626" s="36"/>
      <c r="AI1626" s="9"/>
      <c r="AJ1626" s="8"/>
      <c r="AK1626" s="8"/>
      <c r="AL1626" s="8"/>
      <c r="AM1626" s="8"/>
      <c r="AN1626" s="8"/>
      <c r="AO1626" s="8"/>
      <c r="AP1626" s="8"/>
      <c r="AQ1626" s="8"/>
      <c r="AS1626" s="36"/>
      <c r="AT1626" s="36"/>
      <c r="AU1626" s="9"/>
      <c r="AV1626" s="8"/>
      <c r="AW1626" s="8"/>
      <c r="AX1626" s="8"/>
      <c r="AY1626" s="8"/>
      <c r="AZ1626" s="8"/>
      <c r="BA1626" s="8"/>
      <c r="BB1626" s="8"/>
      <c r="BC1626" s="8"/>
      <c r="CW1626" s="8">
        <v>0.55379098360655743</v>
      </c>
      <c r="CX1626" s="36">
        <v>73</v>
      </c>
      <c r="CY1626" s="36">
        <v>70.5129887938716</v>
      </c>
      <c r="CZ1626" s="36">
        <v>69.89080097150682</v>
      </c>
      <c r="DA1626" s="36">
        <v>55.862290150343391</v>
      </c>
      <c r="DB1626" s="36">
        <f ca="1"/>
        <v>78.281083414270157</v>
      </c>
      <c r="DC1626" s="36">
        <f ca="1"/>
        <v>70.925832089938794</v>
      </c>
      <c r="DD1626" s="36">
        <v>69.030906893198249</v>
      </c>
      <c r="DE1626" s="36">
        <f ca="1"/>
        <v>74.610301735364203</v>
      </c>
      <c r="DF1626" s="36">
        <v>71.792556939969728</v>
      </c>
    </row>
    <row r="1627" spans="1:110" x14ac:dyDescent="0.25">
      <c r="A1627" s="45">
        <v>56.5</v>
      </c>
      <c r="B1627" s="47" t="b">
        <v>1</v>
      </c>
      <c r="U1627" s="36"/>
      <c r="V1627" s="36"/>
      <c r="W1627" s="9"/>
      <c r="X1627" s="8"/>
      <c r="Y1627" s="8"/>
      <c r="Z1627" s="8"/>
      <c r="AA1627" s="8"/>
      <c r="AB1627" s="8"/>
      <c r="AC1627" s="8"/>
      <c r="AD1627" s="8"/>
      <c r="AE1627" s="8"/>
      <c r="AG1627" s="36"/>
      <c r="AH1627" s="36"/>
      <c r="AI1627" s="9"/>
      <c r="AJ1627" s="8"/>
      <c r="AK1627" s="8"/>
      <c r="AL1627" s="8"/>
      <c r="AM1627" s="8"/>
      <c r="AN1627" s="8"/>
      <c r="AO1627" s="8"/>
      <c r="AP1627" s="8"/>
      <c r="AQ1627" s="8"/>
      <c r="AS1627" s="36"/>
      <c r="AT1627" s="36"/>
      <c r="AU1627" s="9"/>
      <c r="AV1627" s="8"/>
      <c r="AW1627" s="8"/>
      <c r="AX1627" s="8"/>
      <c r="AY1627" s="8"/>
      <c r="AZ1627" s="8"/>
      <c r="BA1627" s="8"/>
      <c r="BB1627" s="8"/>
      <c r="BC1627" s="8"/>
      <c r="CW1627" s="8">
        <v>0.5541325136612022</v>
      </c>
      <c r="CX1627" s="36">
        <v>73</v>
      </c>
      <c r="CY1627" s="36">
        <v>70.521217461672919</v>
      </c>
      <c r="CZ1627" s="36">
        <v>69.899681955156282</v>
      </c>
      <c r="DA1627" s="36">
        <v>55.915295460508894</v>
      </c>
      <c r="DB1627" s="36">
        <f ca="1"/>
        <v>78.289455399038729</v>
      </c>
      <c r="DC1627" s="36">
        <f ca="1"/>
        <v>70.9335054095191</v>
      </c>
      <c r="DD1627" s="36">
        <v>69.041014372055088</v>
      </c>
      <c r="DE1627" s="36">
        <f ca="1"/>
        <v>74.616352697227754</v>
      </c>
      <c r="DF1627" s="36">
        <v>71.801576236665113</v>
      </c>
    </row>
    <row r="1628" spans="1:110" x14ac:dyDescent="0.25">
      <c r="A1628" s="45">
        <v>56</v>
      </c>
      <c r="B1628" s="47" t="b">
        <v>1</v>
      </c>
      <c r="U1628" s="36"/>
      <c r="V1628" s="36"/>
      <c r="W1628" s="9"/>
      <c r="X1628" s="8"/>
      <c r="Y1628" s="8"/>
      <c r="Z1628" s="8"/>
      <c r="AA1628" s="8"/>
      <c r="AB1628" s="8"/>
      <c r="AC1628" s="8"/>
      <c r="AD1628" s="8"/>
      <c r="AE1628" s="8"/>
      <c r="AG1628" s="36"/>
      <c r="AH1628" s="36"/>
      <c r="AI1628" s="9"/>
      <c r="AJ1628" s="8"/>
      <c r="AK1628" s="8"/>
      <c r="AL1628" s="8"/>
      <c r="AM1628" s="8"/>
      <c r="AN1628" s="8"/>
      <c r="AO1628" s="8"/>
      <c r="AP1628" s="8"/>
      <c r="AQ1628" s="8"/>
      <c r="AS1628" s="36"/>
      <c r="AT1628" s="36"/>
      <c r="AU1628" s="9"/>
      <c r="AV1628" s="8"/>
      <c r="AW1628" s="8"/>
      <c r="AX1628" s="8"/>
      <c r="AY1628" s="8"/>
      <c r="AZ1628" s="8"/>
      <c r="BA1628" s="8"/>
      <c r="BB1628" s="8"/>
      <c r="BC1628" s="8"/>
      <c r="CW1628" s="8">
        <v>0.55447404371584696</v>
      </c>
      <c r="CX1628" s="36">
        <v>73</v>
      </c>
      <c r="CY1628" s="36">
        <v>70.529447097271259</v>
      </c>
      <c r="CZ1628" s="36">
        <v>69.908565112024007</v>
      </c>
      <c r="DA1628" s="36">
        <v>55.968341387774288</v>
      </c>
      <c r="DB1628" s="36">
        <f ca="1"/>
        <v>78.297826752600514</v>
      </c>
      <c r="DC1628" s="36">
        <f ca="1"/>
        <v>70.941180184569319</v>
      </c>
      <c r="DD1628" s="36">
        <v>69.051118736606085</v>
      </c>
      <c r="DE1628" s="36">
        <f ca="1"/>
        <v>74.622403287026046</v>
      </c>
      <c r="DF1628" s="36">
        <v>71.810594897625919</v>
      </c>
    </row>
    <row r="1629" spans="1:110" x14ac:dyDescent="0.25">
      <c r="A1629" s="45">
        <v>55.5</v>
      </c>
      <c r="B1629" s="47" t="b">
        <v>1</v>
      </c>
      <c r="U1629" s="36"/>
      <c r="V1629" s="36"/>
      <c r="W1629" s="9"/>
      <c r="X1629" s="8"/>
      <c r="Y1629" s="8"/>
      <c r="Z1629" s="8"/>
      <c r="AA1629" s="8"/>
      <c r="AB1629" s="8"/>
      <c r="AC1629" s="8"/>
      <c r="AD1629" s="8"/>
      <c r="AE1629" s="8"/>
      <c r="AG1629" s="36"/>
      <c r="AH1629" s="36"/>
      <c r="AI1629" s="9"/>
      <c r="AJ1629" s="8"/>
      <c r="AK1629" s="8"/>
      <c r="AL1629" s="8"/>
      <c r="AM1629" s="8"/>
      <c r="AN1629" s="8"/>
      <c r="AO1629" s="8"/>
      <c r="AP1629" s="8"/>
      <c r="AQ1629" s="8"/>
      <c r="AS1629" s="36"/>
      <c r="AT1629" s="36"/>
      <c r="AU1629" s="9"/>
      <c r="AV1629" s="8"/>
      <c r="AW1629" s="8"/>
      <c r="AX1629" s="8"/>
      <c r="AY1629" s="8"/>
      <c r="AZ1629" s="8"/>
      <c r="BA1629" s="8"/>
      <c r="BB1629" s="8"/>
      <c r="BC1629" s="8"/>
      <c r="CW1629" s="8">
        <v>0.55481557377049184</v>
      </c>
      <c r="CX1629" s="36">
        <v>73</v>
      </c>
      <c r="CY1629" s="36">
        <v>70.537677707040658</v>
      </c>
      <c r="CZ1629" s="36">
        <v>69.917450449533277</v>
      </c>
      <c r="DA1629" s="36">
        <v>56.021427994435747</v>
      </c>
      <c r="DB1629" s="36">
        <f ca="1"/>
        <v>78.306197481199675</v>
      </c>
      <c r="DC1629" s="36">
        <f ca="1"/>
        <v>70.948856421244329</v>
      </c>
      <c r="DD1629" s="36">
        <v>69.061219989728215</v>
      </c>
      <c r="DE1629" s="36">
        <f ca="1"/>
        <v>74.628453508536708</v>
      </c>
      <c r="DF1629" s="36">
        <v>71.819612927555028</v>
      </c>
    </row>
    <row r="1630" spans="1:110" x14ac:dyDescent="0.25">
      <c r="A1630" s="45">
        <v>55</v>
      </c>
      <c r="B1630" s="47" t="b">
        <v>1</v>
      </c>
      <c r="U1630" s="36"/>
      <c r="V1630" s="36"/>
      <c r="W1630" s="9"/>
      <c r="X1630" s="8"/>
      <c r="Y1630" s="8"/>
      <c r="Z1630" s="8"/>
      <c r="AA1630" s="8"/>
      <c r="AB1630" s="8"/>
      <c r="AC1630" s="8"/>
      <c r="AD1630" s="8"/>
      <c r="AE1630" s="8"/>
      <c r="AG1630" s="36"/>
      <c r="AH1630" s="36"/>
      <c r="AI1630" s="9"/>
      <c r="AJ1630" s="8"/>
      <c r="AK1630" s="8"/>
      <c r="AL1630" s="8"/>
      <c r="AM1630" s="8"/>
      <c r="AN1630" s="8"/>
      <c r="AO1630" s="8"/>
      <c r="AP1630" s="8"/>
      <c r="AQ1630" s="8"/>
      <c r="AS1630" s="36"/>
      <c r="AT1630" s="36"/>
      <c r="AU1630" s="9"/>
      <c r="AV1630" s="8"/>
      <c r="AW1630" s="8"/>
      <c r="AX1630" s="8"/>
      <c r="AY1630" s="8"/>
      <c r="AZ1630" s="8"/>
      <c r="BA1630" s="8"/>
      <c r="BB1630" s="8"/>
      <c r="BC1630" s="8"/>
      <c r="CW1630" s="8">
        <v>0.55515710382513661</v>
      </c>
      <c r="CX1630" s="36">
        <v>73</v>
      </c>
      <c r="CY1630" s="36">
        <v>70.545909297360325</v>
      </c>
      <c r="CZ1630" s="36">
        <v>69.926337975116553</v>
      </c>
      <c r="DA1630" s="36">
        <v>56.074555342932861</v>
      </c>
      <c r="DB1630" s="36">
        <f ca="1"/>
        <v>78.314567591080959</v>
      </c>
      <c r="DC1630" s="36">
        <f ca="1"/>
        <v>70.956534125705616</v>
      </c>
      <c r="DD1630" s="36">
        <v>69.071318134293989</v>
      </c>
      <c r="DE1630" s="36">
        <f ca="1"/>
        <v>74.634503365537697</v>
      </c>
      <c r="DF1630" s="36">
        <v>71.828630331155409</v>
      </c>
    </row>
    <row r="1631" spans="1:110" x14ac:dyDescent="0.25">
      <c r="A1631" s="45">
        <v>54.3</v>
      </c>
      <c r="B1631" s="47" t="b">
        <v>1</v>
      </c>
      <c r="U1631" s="36"/>
      <c r="V1631" s="36"/>
      <c r="W1631" s="9"/>
      <c r="X1631" s="8"/>
      <c r="Y1631" s="8"/>
      <c r="Z1631" s="8"/>
      <c r="AA1631" s="8"/>
      <c r="AB1631" s="8"/>
      <c r="AC1631" s="8"/>
      <c r="AD1631" s="8"/>
      <c r="AE1631" s="8"/>
      <c r="AG1631" s="36"/>
      <c r="AH1631" s="36"/>
      <c r="AI1631" s="9"/>
      <c r="AJ1631" s="8"/>
      <c r="AK1631" s="8"/>
      <c r="AL1631" s="8"/>
      <c r="AM1631" s="8"/>
      <c r="AN1631" s="8"/>
      <c r="AO1631" s="8"/>
      <c r="AP1631" s="8"/>
      <c r="AQ1631" s="8"/>
      <c r="AS1631" s="36"/>
      <c r="AT1631" s="36"/>
      <c r="AU1631" s="9"/>
      <c r="AV1631" s="8"/>
      <c r="AW1631" s="8"/>
      <c r="AX1631" s="8"/>
      <c r="AY1631" s="8"/>
      <c r="AZ1631" s="8"/>
      <c r="BA1631" s="8"/>
      <c r="BB1631" s="8"/>
      <c r="BC1631" s="8"/>
      <c r="CW1631" s="8">
        <v>0.55549863387978138</v>
      </c>
      <c r="CX1631" s="36">
        <v>73</v>
      </c>
      <c r="CY1631" s="36">
        <v>70.554141874614658</v>
      </c>
      <c r="CZ1631" s="36">
        <v>69.93522769621552</v>
      </c>
      <c r="DA1631" s="36">
        <v>56.127723495849118</v>
      </c>
      <c r="DB1631" s="36">
        <f ca="1"/>
        <v>78.322937088489695</v>
      </c>
      <c r="DC1631" s="36">
        <f ca="1"/>
        <v>70.964213304121273</v>
      </c>
      <c r="DD1631" s="36">
        <v>69.081413173171541</v>
      </c>
      <c r="DE1631" s="36">
        <f ca="1"/>
        <v>74.640552861807279</v>
      </c>
      <c r="DF1631" s="36">
        <v>71.837647113130004</v>
      </c>
    </row>
    <row r="1632" spans="1:110" x14ac:dyDescent="0.25">
      <c r="A1632" s="45">
        <v>53.6</v>
      </c>
      <c r="B1632" s="47" t="b">
        <v>1</v>
      </c>
      <c r="U1632" s="36"/>
      <c r="V1632" s="36"/>
      <c r="W1632" s="9"/>
      <c r="X1632" s="8"/>
      <c r="Y1632" s="8"/>
      <c r="Z1632" s="8"/>
      <c r="AA1632" s="8"/>
      <c r="AB1632" s="8"/>
      <c r="AC1632" s="8"/>
      <c r="AD1632" s="8"/>
      <c r="AE1632" s="8"/>
      <c r="AG1632" s="36"/>
      <c r="AH1632" s="36"/>
      <c r="AI1632" s="9"/>
      <c r="AJ1632" s="8"/>
      <c r="AK1632" s="8"/>
      <c r="AL1632" s="8"/>
      <c r="AM1632" s="8"/>
      <c r="AN1632" s="8"/>
      <c r="AO1632" s="8"/>
      <c r="AP1632" s="8"/>
      <c r="AQ1632" s="8"/>
      <c r="AS1632" s="36"/>
      <c r="AT1632" s="36"/>
      <c r="AU1632" s="9"/>
      <c r="AV1632" s="8"/>
      <c r="AW1632" s="8"/>
      <c r="AX1632" s="8"/>
      <c r="AY1632" s="8"/>
      <c r="AZ1632" s="8"/>
      <c r="BA1632" s="8"/>
      <c r="BB1632" s="8"/>
      <c r="BC1632" s="8"/>
      <c r="CW1632" s="8">
        <v>0.55584016393442626</v>
      </c>
      <c r="CX1632" s="36">
        <v>73</v>
      </c>
      <c r="CY1632" s="36">
        <v>70.562375445193354</v>
      </c>
      <c r="CZ1632" s="36">
        <v>69.94411962028137</v>
      </c>
      <c r="DA1632" s="36">
        <v>56.180932515912311</v>
      </c>
      <c r="DB1632" s="36">
        <f ca="1"/>
        <v>78.331305979671839</v>
      </c>
      <c r="DC1632" s="36">
        <f ca="1"/>
        <v>70.971893962666016</v>
      </c>
      <c r="DD1632" s="36">
        <v>69.09150510922457</v>
      </c>
      <c r="DE1632" s="36">
        <f ca="1"/>
        <v>74.64660200112408</v>
      </c>
      <c r="DF1632" s="36">
        <v>71.846663278181921</v>
      </c>
    </row>
    <row r="1633" spans="1:110" x14ac:dyDescent="0.25">
      <c r="A1633" s="45">
        <v>52.8</v>
      </c>
      <c r="B1633" s="47" t="b">
        <v>1</v>
      </c>
      <c r="U1633" s="36"/>
      <c r="V1633" s="36"/>
      <c r="W1633" s="9"/>
      <c r="X1633" s="8"/>
      <c r="Y1633" s="8"/>
      <c r="Z1633" s="8"/>
      <c r="AA1633" s="8"/>
      <c r="AB1633" s="8"/>
      <c r="AC1633" s="8"/>
      <c r="AD1633" s="8"/>
      <c r="AE1633" s="8"/>
      <c r="AG1633" s="36"/>
      <c r="AH1633" s="36"/>
      <c r="AI1633" s="9"/>
      <c r="AJ1633" s="8"/>
      <c r="AK1633" s="8"/>
      <c r="AL1633" s="8"/>
      <c r="AM1633" s="8"/>
      <c r="AN1633" s="8"/>
      <c r="AO1633" s="8"/>
      <c r="AP1633" s="8"/>
      <c r="AQ1633" s="8"/>
      <c r="AS1633" s="36"/>
      <c r="AT1633" s="36"/>
      <c r="AU1633" s="9"/>
      <c r="AV1633" s="8"/>
      <c r="AW1633" s="8"/>
      <c r="AX1633" s="8"/>
      <c r="AY1633" s="8"/>
      <c r="AZ1633" s="8"/>
      <c r="BA1633" s="8"/>
      <c r="BB1633" s="8"/>
      <c r="BC1633" s="8"/>
      <c r="CW1633" s="8">
        <v>0.55618169398907102</v>
      </c>
      <c r="CX1633" s="36">
        <v>73</v>
      </c>
      <c r="CY1633" s="36">
        <v>70.570610015491326</v>
      </c>
      <c r="CZ1633" s="36">
        <v>69.953013754774489</v>
      </c>
      <c r="DA1633" s="36">
        <v>56.234182465994955</v>
      </c>
      <c r="DB1633" s="36">
        <f ca="1"/>
        <v>78.339674270874056</v>
      </c>
      <c r="DC1633" s="36">
        <f ca="1"/>
        <v>70.979576107521268</v>
      </c>
      <c r="DD1633" s="36">
        <v>69.101593945312374</v>
      </c>
      <c r="DE1633" s="36">
        <f ca="1"/>
        <v>74.652650787267063</v>
      </c>
      <c r="DF1633" s="36">
        <v>71.855678831014302</v>
      </c>
    </row>
    <row r="1634" spans="1:110" x14ac:dyDescent="0.25">
      <c r="A1634" s="45">
        <v>52</v>
      </c>
      <c r="B1634" s="47" t="b">
        <v>1</v>
      </c>
      <c r="U1634" s="36"/>
      <c r="V1634" s="36"/>
      <c r="W1634" s="9"/>
      <c r="X1634" s="8"/>
      <c r="Y1634" s="8"/>
      <c r="Z1634" s="8"/>
      <c r="AA1634" s="8"/>
      <c r="AB1634" s="8"/>
      <c r="AC1634" s="8"/>
      <c r="AD1634" s="8"/>
      <c r="AE1634" s="8"/>
      <c r="AG1634" s="36"/>
      <c r="AH1634" s="36"/>
      <c r="AI1634" s="9"/>
      <c r="AJ1634" s="8"/>
      <c r="AK1634" s="8"/>
      <c r="AL1634" s="8"/>
      <c r="AM1634" s="8"/>
      <c r="AN1634" s="8"/>
      <c r="AO1634" s="8"/>
      <c r="AP1634" s="8"/>
      <c r="AQ1634" s="8"/>
      <c r="AS1634" s="36"/>
      <c r="AT1634" s="36"/>
      <c r="AU1634" s="9"/>
      <c r="AV1634" s="8"/>
      <c r="AW1634" s="8"/>
      <c r="AX1634" s="8"/>
      <c r="AY1634" s="8"/>
      <c r="AZ1634" s="8"/>
      <c r="BA1634" s="8"/>
      <c r="BB1634" s="8"/>
      <c r="BC1634" s="8"/>
      <c r="CW1634" s="8">
        <v>0.55652322404371579</v>
      </c>
      <c r="CX1634" s="36">
        <v>73</v>
      </c>
      <c r="CY1634" s="36">
        <v>70.578845591908859</v>
      </c>
      <c r="CZ1634" s="36">
        <v>69.961910107164925</v>
      </c>
      <c r="DA1634" s="36">
        <v>56.287473409114817</v>
      </c>
      <c r="DB1634" s="36">
        <f ca="1"/>
        <v>78.348041968343651</v>
      </c>
      <c r="DC1634" s="36">
        <f ca="1"/>
        <v>70.987259744875146</v>
      </c>
      <c r="DD1634" s="36">
        <v>69.111679684289896</v>
      </c>
      <c r="DE1634" s="36">
        <f ca="1"/>
        <v>74.658699224015578</v>
      </c>
      <c r="DF1634" s="36">
        <v>71.864693776330483</v>
      </c>
    </row>
    <row r="1635" spans="1:110" x14ac:dyDescent="0.25">
      <c r="A1635" s="45">
        <v>51.2</v>
      </c>
      <c r="B1635" s="47" t="b">
        <v>1</v>
      </c>
      <c r="U1635" s="36"/>
      <c r="V1635" s="36"/>
      <c r="W1635" s="9"/>
      <c r="X1635" s="8"/>
      <c r="Y1635" s="8"/>
      <c r="Z1635" s="8"/>
      <c r="AA1635" s="8"/>
      <c r="AB1635" s="8"/>
      <c r="AC1635" s="8"/>
      <c r="AD1635" s="8"/>
      <c r="AE1635" s="8"/>
      <c r="AG1635" s="36"/>
      <c r="AH1635" s="36"/>
      <c r="AI1635" s="9"/>
      <c r="AJ1635" s="8"/>
      <c r="AK1635" s="8"/>
      <c r="AL1635" s="8"/>
      <c r="AM1635" s="8"/>
      <c r="AN1635" s="8"/>
      <c r="AO1635" s="8"/>
      <c r="AP1635" s="8"/>
      <c r="AQ1635" s="8"/>
      <c r="AS1635" s="36"/>
      <c r="AT1635" s="36"/>
      <c r="AU1635" s="9"/>
      <c r="AV1635" s="8"/>
      <c r="AW1635" s="8"/>
      <c r="AX1635" s="8"/>
      <c r="AY1635" s="8"/>
      <c r="AZ1635" s="8"/>
      <c r="BA1635" s="8"/>
      <c r="BB1635" s="8"/>
      <c r="BC1635" s="8"/>
      <c r="CW1635" s="8">
        <v>0.55686475409836067</v>
      </c>
      <c r="CX1635" s="36">
        <v>73</v>
      </c>
      <c r="CY1635" s="36">
        <v>70.587082180851596</v>
      </c>
      <c r="CZ1635" s="36">
        <v>69.970808684931953</v>
      </c>
      <c r="DA1635" s="36">
        <v>56.340805408435301</v>
      </c>
      <c r="DB1635" s="36">
        <f ca="1"/>
        <v>78.356409078328682</v>
      </c>
      <c r="DC1635" s="36">
        <f ca="1"/>
        <v>70.994944880922546</v>
      </c>
      <c r="DD1635" s="36">
        <v>69.121762329007638</v>
      </c>
      <c r="DE1635" s="36">
        <f ca="1"/>
        <v>74.664747315149398</v>
      </c>
      <c r="DF1635" s="36">
        <v>71.873708118833918</v>
      </c>
    </row>
    <row r="1636" spans="1:110" x14ac:dyDescent="0.25">
      <c r="A1636" s="45">
        <v>55</v>
      </c>
      <c r="B1636" s="47" t="b">
        <v>1</v>
      </c>
      <c r="U1636" s="36"/>
      <c r="V1636" s="36"/>
      <c r="W1636" s="9"/>
      <c r="X1636" s="8"/>
      <c r="Y1636" s="8"/>
      <c r="Z1636" s="8"/>
      <c r="AA1636" s="8"/>
      <c r="AB1636" s="8"/>
      <c r="AC1636" s="8"/>
      <c r="AD1636" s="8"/>
      <c r="AE1636" s="8"/>
      <c r="AG1636" s="36"/>
      <c r="AH1636" s="36"/>
      <c r="AI1636" s="9"/>
      <c r="AJ1636" s="8"/>
      <c r="AK1636" s="8"/>
      <c r="AL1636" s="8"/>
      <c r="AM1636" s="8"/>
      <c r="AN1636" s="8"/>
      <c r="AO1636" s="8"/>
      <c r="AP1636" s="8"/>
      <c r="AQ1636" s="8"/>
      <c r="AS1636" s="36"/>
      <c r="AT1636" s="36"/>
      <c r="AU1636" s="9"/>
      <c r="AV1636" s="8"/>
      <c r="AW1636" s="8"/>
      <c r="AX1636" s="8"/>
      <c r="AY1636" s="8"/>
      <c r="AZ1636" s="8"/>
      <c r="BA1636" s="8"/>
      <c r="BB1636" s="8"/>
      <c r="BC1636" s="8"/>
      <c r="CW1636" s="8">
        <v>0.55720628415300544</v>
      </c>
      <c r="CX1636" s="36">
        <v>73</v>
      </c>
      <c r="CY1636" s="36">
        <v>70.595319788730507</v>
      </c>
      <c r="CZ1636" s="36">
        <v>69.979709495564578</v>
      </c>
      <c r="DA1636" s="36">
        <v>56.394178527265872</v>
      </c>
      <c r="DB1636" s="36">
        <f ca="1"/>
        <v>78.364775607077988</v>
      </c>
      <c r="DC1636" s="36">
        <f ca="1"/>
        <v>71.00263152186514</v>
      </c>
      <c r="DD1636" s="36">
        <v>69.13184188231179</v>
      </c>
      <c r="DE1636" s="36">
        <f ca="1"/>
        <v>74.670795064448697</v>
      </c>
      <c r="DF1636" s="36">
        <v>71.882721863228198</v>
      </c>
    </row>
    <row r="1637" spans="1:110" x14ac:dyDescent="0.25">
      <c r="A1637" s="45">
        <v>49.8</v>
      </c>
      <c r="B1637" s="47" t="b">
        <v>1</v>
      </c>
      <c r="U1637" s="36"/>
      <c r="V1637" s="36"/>
      <c r="W1637" s="9"/>
      <c r="X1637" s="8"/>
      <c r="Y1637" s="8"/>
      <c r="Z1637" s="8"/>
      <c r="AA1637" s="8"/>
      <c r="AB1637" s="8"/>
      <c r="AC1637" s="8"/>
      <c r="AD1637" s="8"/>
      <c r="AE1637" s="8"/>
      <c r="AG1637" s="36"/>
      <c r="AH1637" s="36"/>
      <c r="AI1637" s="9"/>
      <c r="AJ1637" s="8"/>
      <c r="AK1637" s="8"/>
      <c r="AL1637" s="8"/>
      <c r="AM1637" s="8"/>
      <c r="AN1637" s="8"/>
      <c r="AO1637" s="8"/>
      <c r="AP1637" s="8"/>
      <c r="AQ1637" s="8"/>
      <c r="AS1637" s="36"/>
      <c r="AT1637" s="36"/>
      <c r="AU1637" s="9"/>
      <c r="AV1637" s="8"/>
      <c r="AW1637" s="8"/>
      <c r="AX1637" s="8"/>
      <c r="AY1637" s="8"/>
      <c r="AZ1637" s="8"/>
      <c r="BA1637" s="8"/>
      <c r="BB1637" s="8"/>
      <c r="BC1637" s="8"/>
      <c r="CW1637" s="8">
        <v>0.55754781420765032</v>
      </c>
      <c r="CX1637" s="36">
        <v>73</v>
      </c>
      <c r="CY1637" s="36">
        <v>70.603558421962077</v>
      </c>
      <c r="CZ1637" s="36">
        <v>69.988612546561257</v>
      </c>
      <c r="DA1637" s="36">
        <v>56.447592829062607</v>
      </c>
      <c r="DB1637" s="36">
        <f ca="1"/>
        <v>78.373141560841219</v>
      </c>
      <c r="DC1637" s="36">
        <f ca="1"/>
        <v>71.010319673911411</v>
      </c>
      <c r="DD1637" s="36">
        <v>69.141918347044168</v>
      </c>
      <c r="DE1637" s="36">
        <f ca="1"/>
        <v>74.676842475694073</v>
      </c>
      <c r="DF1637" s="36">
        <v>71.891735014217147</v>
      </c>
    </row>
    <row r="1638" spans="1:110" x14ac:dyDescent="0.25">
      <c r="A1638" s="45">
        <v>81.7</v>
      </c>
      <c r="B1638" s="47" t="b">
        <v>1</v>
      </c>
      <c r="U1638" s="36"/>
      <c r="V1638" s="36"/>
      <c r="W1638" s="9"/>
      <c r="X1638" s="8"/>
      <c r="Y1638" s="8"/>
      <c r="Z1638" s="8"/>
      <c r="AA1638" s="8"/>
      <c r="AB1638" s="8"/>
      <c r="AC1638" s="8"/>
      <c r="AD1638" s="8"/>
      <c r="AE1638" s="8"/>
      <c r="AG1638" s="36"/>
      <c r="AH1638" s="36"/>
      <c r="AI1638" s="9"/>
      <c r="AJ1638" s="8"/>
      <c r="AK1638" s="8"/>
      <c r="AL1638" s="8"/>
      <c r="AM1638" s="8"/>
      <c r="AN1638" s="8"/>
      <c r="AO1638" s="8"/>
      <c r="AP1638" s="8"/>
      <c r="AQ1638" s="8"/>
      <c r="AS1638" s="36"/>
      <c r="AT1638" s="36"/>
      <c r="AU1638" s="9"/>
      <c r="AV1638" s="8"/>
      <c r="AW1638" s="8"/>
      <c r="AX1638" s="8"/>
      <c r="AY1638" s="8"/>
      <c r="AZ1638" s="8"/>
      <c r="BA1638" s="8"/>
      <c r="BB1638" s="8"/>
      <c r="BC1638" s="8"/>
      <c r="CW1638" s="8">
        <v>0.55788934426229508</v>
      </c>
      <c r="CX1638" s="36">
        <v>73</v>
      </c>
      <c r="CY1638" s="36">
        <v>70.611798086968193</v>
      </c>
      <c r="CZ1638" s="36">
        <v>69.997517845430096</v>
      </c>
      <c r="DA1638" s="36">
        <v>56.501048377428503</v>
      </c>
      <c r="DB1638" s="36">
        <f ca="1"/>
        <v>78.381506945868779</v>
      </c>
      <c r="DC1638" s="36">
        <f ca="1"/>
        <v>71.018009343276731</v>
      </c>
      <c r="DD1638" s="36">
        <v>69.151991726042212</v>
      </c>
      <c r="DE1638" s="36">
        <f ca="1"/>
        <v>74.682889552666595</v>
      </c>
      <c r="DF1638" s="36">
        <v>71.900747576504799</v>
      </c>
    </row>
    <row r="1639" spans="1:110" x14ac:dyDescent="0.25">
      <c r="A1639" s="45">
        <v>81.400000000000006</v>
      </c>
      <c r="B1639" s="47" t="b">
        <v>1</v>
      </c>
      <c r="U1639" s="36"/>
      <c r="V1639" s="36"/>
      <c r="W1639" s="9"/>
      <c r="X1639" s="8"/>
      <c r="Y1639" s="8"/>
      <c r="Z1639" s="8"/>
      <c r="AA1639" s="8"/>
      <c r="AB1639" s="8"/>
      <c r="AC1639" s="8"/>
      <c r="AD1639" s="8"/>
      <c r="AE1639" s="8"/>
      <c r="AG1639" s="36"/>
      <c r="AH1639" s="36"/>
      <c r="AI1639" s="9"/>
      <c r="AJ1639" s="8"/>
      <c r="AK1639" s="8"/>
      <c r="AL1639" s="8"/>
      <c r="AM1639" s="8"/>
      <c r="AN1639" s="8"/>
      <c r="AO1639" s="8"/>
      <c r="AP1639" s="8"/>
      <c r="AQ1639" s="8"/>
      <c r="AS1639" s="36"/>
      <c r="AT1639" s="36"/>
      <c r="AU1639" s="9"/>
      <c r="AV1639" s="8"/>
      <c r="AW1639" s="8"/>
      <c r="AX1639" s="8"/>
      <c r="AY1639" s="8"/>
      <c r="AZ1639" s="8"/>
      <c r="BA1639" s="8"/>
      <c r="BB1639" s="8"/>
      <c r="BC1639" s="8"/>
      <c r="CW1639" s="8">
        <v>0.55823087431693985</v>
      </c>
      <c r="CX1639" s="36">
        <v>73</v>
      </c>
      <c r="CY1639" s="36">
        <v>70.620038790176267</v>
      </c>
      <c r="CZ1639" s="36">
        <v>70.006425399688865</v>
      </c>
      <c r="DA1639" s="36">
        <v>56.554545236114109</v>
      </c>
      <c r="DB1639" s="36">
        <f ca="1"/>
        <v>78.389871768412021</v>
      </c>
      <c r="DC1639" s="36">
        <f ca="1"/>
        <v>71.025700536183365</v>
      </c>
      <c r="DD1639" s="36">
        <v>69.162062022139054</v>
      </c>
      <c r="DE1639" s="36">
        <f ca="1"/>
        <v>74.68893629914777</v>
      </c>
      <c r="DF1639" s="36">
        <v>71.9097595547954</v>
      </c>
    </row>
    <row r="1640" spans="1:110" x14ac:dyDescent="0.25">
      <c r="A1640" s="45">
        <v>81.099999999999994</v>
      </c>
      <c r="B1640" s="47" t="b">
        <v>1</v>
      </c>
      <c r="U1640" s="36"/>
      <c r="V1640" s="36"/>
      <c r="W1640" s="9"/>
      <c r="X1640" s="8"/>
      <c r="Y1640" s="8"/>
      <c r="Z1640" s="8"/>
      <c r="AA1640" s="8"/>
      <c r="AB1640" s="8"/>
      <c r="AC1640" s="8"/>
      <c r="AD1640" s="8"/>
      <c r="AE1640" s="8"/>
      <c r="AG1640" s="36"/>
      <c r="AH1640" s="36"/>
      <c r="AI1640" s="9"/>
      <c r="AJ1640" s="8"/>
      <c r="AK1640" s="8"/>
      <c r="AL1640" s="8"/>
      <c r="AM1640" s="8"/>
      <c r="AN1640" s="8"/>
      <c r="AO1640" s="8"/>
      <c r="AP1640" s="8"/>
      <c r="AQ1640" s="8"/>
      <c r="AS1640" s="36"/>
      <c r="AT1640" s="36"/>
      <c r="AU1640" s="9"/>
      <c r="AV1640" s="8"/>
      <c r="AW1640" s="8"/>
      <c r="AX1640" s="8"/>
      <c r="AY1640" s="8"/>
      <c r="AZ1640" s="8"/>
      <c r="BA1640" s="8"/>
      <c r="BB1640" s="8"/>
      <c r="BC1640" s="8"/>
      <c r="CW1640" s="8">
        <v>0.55857240437158473</v>
      </c>
      <c r="CX1640" s="36">
        <v>73</v>
      </c>
      <c r="CY1640" s="36">
        <v>70.628280538019268</v>
      </c>
      <c r="CZ1640" s="36">
        <v>70.015335216865026</v>
      </c>
      <c r="DA1640" s="36">
        <v>56.608083469017842</v>
      </c>
      <c r="DB1640" s="36">
        <f ca="1"/>
        <v>78.398236034723141</v>
      </c>
      <c r="DC1640" s="36">
        <f ca="1"/>
        <v>71.033393258860528</v>
      </c>
      <c r="DD1640" s="36">
        <v>69.17212923816345</v>
      </c>
      <c r="DE1640" s="36">
        <f ca="1"/>
        <v>74.694982718919633</v>
      </c>
      <c r="DF1640" s="36">
        <v>71.918770953793455</v>
      </c>
    </row>
    <row r="1641" spans="1:110" x14ac:dyDescent="0.25">
      <c r="A1641" s="45">
        <v>81</v>
      </c>
      <c r="B1641" s="47" t="b">
        <v>1</v>
      </c>
      <c r="U1641" s="36"/>
      <c r="V1641" s="36"/>
      <c r="W1641" s="9"/>
      <c r="X1641" s="8"/>
      <c r="Y1641" s="8"/>
      <c r="Z1641" s="8"/>
      <c r="AA1641" s="8"/>
      <c r="AB1641" s="8"/>
      <c r="AC1641" s="8"/>
      <c r="AD1641" s="8"/>
      <c r="AE1641" s="8"/>
      <c r="AG1641" s="36"/>
      <c r="AH1641" s="36"/>
      <c r="AI1641" s="9"/>
      <c r="AJ1641" s="8"/>
      <c r="AK1641" s="8"/>
      <c r="AL1641" s="8"/>
      <c r="AM1641" s="8"/>
      <c r="AN1641" s="8"/>
      <c r="AO1641" s="8"/>
      <c r="AP1641" s="8"/>
      <c r="AQ1641" s="8"/>
      <c r="AS1641" s="36"/>
      <c r="AT1641" s="36"/>
      <c r="AU1641" s="9"/>
      <c r="AV1641" s="8"/>
      <c r="AW1641" s="8"/>
      <c r="AX1641" s="8"/>
      <c r="AY1641" s="8"/>
      <c r="AZ1641" s="8"/>
      <c r="BA1641" s="8"/>
      <c r="BB1641" s="8"/>
      <c r="BC1641" s="8"/>
      <c r="CW1641" s="8">
        <v>0.5589139344262295</v>
      </c>
      <c r="CX1641" s="36">
        <v>73</v>
      </c>
      <c r="CY1641" s="36">
        <v>70.63652333693571</v>
      </c>
      <c r="CZ1641" s="36">
        <v>70.02424730449583</v>
      </c>
      <c r="DA1641" s="36">
        <v>56.661663140186441</v>
      </c>
      <c r="DB1641" s="36">
        <f ca="1"/>
        <v>78.406599751055282</v>
      </c>
      <c r="DC1641" s="36">
        <f ca="1"/>
        <v>71.041087517544383</v>
      </c>
      <c r="DD1641" s="36">
        <v>69.182193376939892</v>
      </c>
      <c r="DE1641" s="36">
        <f ca="1"/>
        <v>74.701028815764744</v>
      </c>
      <c r="DF1641" s="36">
        <v>71.927781778203752</v>
      </c>
    </row>
    <row r="1642" spans="1:110" x14ac:dyDescent="0.25">
      <c r="A1642" s="45">
        <v>87</v>
      </c>
      <c r="B1642" s="47" t="b">
        <v>1</v>
      </c>
      <c r="U1642" s="36"/>
      <c r="V1642" s="36"/>
      <c r="W1642" s="9"/>
      <c r="X1642" s="8"/>
      <c r="Y1642" s="8"/>
      <c r="Z1642" s="8"/>
      <c r="AA1642" s="8"/>
      <c r="AB1642" s="8"/>
      <c r="AC1642" s="8"/>
      <c r="AD1642" s="8"/>
      <c r="AE1642" s="8"/>
      <c r="AG1642" s="36"/>
      <c r="AH1642" s="36"/>
      <c r="AI1642" s="9"/>
      <c r="AJ1642" s="8"/>
      <c r="AK1642" s="8"/>
      <c r="AL1642" s="8"/>
      <c r="AM1642" s="8"/>
      <c r="AN1642" s="8"/>
      <c r="AO1642" s="8"/>
      <c r="AP1642" s="8"/>
      <c r="AQ1642" s="8"/>
      <c r="AS1642" s="36"/>
      <c r="AT1642" s="36"/>
      <c r="AU1642" s="9"/>
      <c r="AV1642" s="8"/>
      <c r="AW1642" s="8"/>
      <c r="AX1642" s="8"/>
      <c r="AY1642" s="8"/>
      <c r="AZ1642" s="8"/>
      <c r="BA1642" s="8"/>
      <c r="BB1642" s="8"/>
      <c r="BC1642" s="8"/>
      <c r="CW1642" s="8">
        <v>0.55925546448087426</v>
      </c>
      <c r="CX1642" s="36">
        <v>73</v>
      </c>
      <c r="CY1642" s="36">
        <v>70.644767193369731</v>
      </c>
      <c r="CZ1642" s="36">
        <v>70.033161670128223</v>
      </c>
      <c r="DA1642" s="36">
        <v>56.715284313815566</v>
      </c>
      <c r="DB1642" s="36">
        <f ca="1"/>
        <v>78.414962923662543</v>
      </c>
      <c r="DC1642" s="36">
        <f ca="1"/>
        <v>71.048783318478144</v>
      </c>
      <c r="DD1642" s="36">
        <v>69.192254441288512</v>
      </c>
      <c r="DE1642" s="36">
        <f ca="1"/>
        <v>74.707074593466146</v>
      </c>
      <c r="DF1642" s="36">
        <v>71.93679203273139</v>
      </c>
    </row>
    <row r="1643" spans="1:110" x14ac:dyDescent="0.25">
      <c r="A1643" s="45">
        <v>83</v>
      </c>
      <c r="B1643" s="47" t="b">
        <v>1</v>
      </c>
      <c r="U1643" s="36"/>
      <c r="V1643" s="36"/>
      <c r="W1643" s="9"/>
      <c r="X1643" s="8"/>
      <c r="Y1643" s="8"/>
      <c r="Z1643" s="8"/>
      <c r="AA1643" s="8"/>
      <c r="AB1643" s="8"/>
      <c r="AC1643" s="8"/>
      <c r="AD1643" s="8"/>
      <c r="AE1643" s="8"/>
      <c r="AG1643" s="36"/>
      <c r="AH1643" s="36"/>
      <c r="AI1643" s="9"/>
      <c r="AJ1643" s="8"/>
      <c r="AK1643" s="8"/>
      <c r="AL1643" s="8"/>
      <c r="AM1643" s="8"/>
      <c r="AN1643" s="8"/>
      <c r="AO1643" s="8"/>
      <c r="AP1643" s="8"/>
      <c r="AQ1643" s="8"/>
      <c r="AS1643" s="36"/>
      <c r="AT1643" s="36"/>
      <c r="AU1643" s="9"/>
      <c r="AV1643" s="8"/>
      <c r="AW1643" s="8"/>
      <c r="AX1643" s="8"/>
      <c r="AY1643" s="8"/>
      <c r="AZ1643" s="8"/>
      <c r="BA1643" s="8"/>
      <c r="BB1643" s="8"/>
      <c r="BC1643" s="8"/>
      <c r="CW1643" s="8">
        <v>0.55959699453551914</v>
      </c>
      <c r="CX1643" s="36">
        <v>73</v>
      </c>
      <c r="CY1643" s="36">
        <v>70.65301211377114</v>
      </c>
      <c r="CZ1643" s="36">
        <v>70.042078321319167</v>
      </c>
      <c r="DA1643" s="36">
        <v>56.768947054250134</v>
      </c>
      <c r="DB1643" s="36">
        <f ca="1"/>
        <v>78.42332555880003</v>
      </c>
      <c r="DC1643" s="36">
        <f ca="1"/>
        <v>71.056480667911998</v>
      </c>
      <c r="DD1643" s="36">
        <v>69.202312434025146</v>
      </c>
      <c r="DE1643" s="36">
        <f ca="1"/>
        <v>74.713120055807437</v>
      </c>
      <c r="DF1643" s="36">
        <v>71.945801722081768</v>
      </c>
    </row>
    <row r="1644" spans="1:110" x14ac:dyDescent="0.25">
      <c r="A1644" s="45">
        <v>82</v>
      </c>
      <c r="B1644" s="47" t="b">
        <v>1</v>
      </c>
      <c r="U1644" s="36"/>
      <c r="V1644" s="36"/>
      <c r="W1644" s="9"/>
      <c r="X1644" s="8"/>
      <c r="Y1644" s="8"/>
      <c r="Z1644" s="8"/>
      <c r="AA1644" s="8"/>
      <c r="AB1644" s="8"/>
      <c r="AC1644" s="8"/>
      <c r="AD1644" s="8"/>
      <c r="AE1644" s="8"/>
      <c r="AG1644" s="36"/>
      <c r="AH1644" s="36"/>
      <c r="AI1644" s="9"/>
      <c r="AJ1644" s="8"/>
      <c r="AK1644" s="8"/>
      <c r="AL1644" s="8"/>
      <c r="AM1644" s="8"/>
      <c r="AN1644" s="8"/>
      <c r="AO1644" s="8"/>
      <c r="AP1644" s="8"/>
      <c r="AQ1644" s="8"/>
      <c r="AS1644" s="36"/>
      <c r="AT1644" s="36"/>
      <c r="AU1644" s="9"/>
      <c r="AV1644" s="8"/>
      <c r="AW1644" s="8"/>
      <c r="AX1644" s="8"/>
      <c r="AY1644" s="8"/>
      <c r="AZ1644" s="8"/>
      <c r="BA1644" s="8"/>
      <c r="BB1644" s="8"/>
      <c r="BC1644" s="8"/>
      <c r="CW1644" s="8">
        <v>0.55993852459016391</v>
      </c>
      <c r="CX1644" s="36">
        <v>73</v>
      </c>
      <c r="CY1644" s="36">
        <v>70.66125810459539</v>
      </c>
      <c r="CZ1644" s="36">
        <v>70.050997265635331</v>
      </c>
      <c r="DA1644" s="36">
        <v>56.822651425984773</v>
      </c>
      <c r="DB1644" s="36">
        <f ca="1"/>
        <v>78.431687662723846</v>
      </c>
      <c r="DC1644" s="36">
        <f ca="1"/>
        <v>71.064179572103328</v>
      </c>
      <c r="DD1644" s="36">
        <v>69.212367357961341</v>
      </c>
      <c r="DE1644" s="36">
        <f ca="1"/>
        <v>74.719165206572811</v>
      </c>
      <c r="DF1644" s="36">
        <v>71.954810850960612</v>
      </c>
    </row>
    <row r="1645" spans="1:110" x14ac:dyDescent="0.25">
      <c r="A1645" s="45">
        <v>80</v>
      </c>
      <c r="B1645" s="47" t="b">
        <v>1</v>
      </c>
      <c r="U1645" s="36"/>
      <c r="V1645" s="36"/>
      <c r="W1645" s="9"/>
      <c r="X1645" s="8"/>
      <c r="Y1645" s="8"/>
      <c r="Z1645" s="8"/>
      <c r="AA1645" s="8"/>
      <c r="AB1645" s="8"/>
      <c r="AC1645" s="8"/>
      <c r="AD1645" s="8"/>
      <c r="AE1645" s="8"/>
      <c r="AG1645" s="36"/>
      <c r="AH1645" s="36"/>
      <c r="AI1645" s="9"/>
      <c r="AJ1645" s="8"/>
      <c r="AK1645" s="8"/>
      <c r="AL1645" s="8"/>
      <c r="AM1645" s="8"/>
      <c r="AN1645" s="8"/>
      <c r="AO1645" s="8"/>
      <c r="AP1645" s="8"/>
      <c r="AQ1645" s="8"/>
      <c r="AS1645" s="36"/>
      <c r="AT1645" s="36"/>
      <c r="AU1645" s="9"/>
      <c r="AV1645" s="8"/>
      <c r="AW1645" s="8"/>
      <c r="AX1645" s="8"/>
      <c r="AY1645" s="8"/>
      <c r="AZ1645" s="8"/>
      <c r="BA1645" s="8"/>
      <c r="BB1645" s="8"/>
      <c r="BC1645" s="8"/>
      <c r="CW1645" s="8">
        <v>0.56028005464480879</v>
      </c>
      <c r="CX1645" s="36">
        <v>73</v>
      </c>
      <c r="CY1645" s="36">
        <v>70.669505172303701</v>
      </c>
      <c r="CZ1645" s="36">
        <v>70.059918510653489</v>
      </c>
      <c r="DA1645" s="36">
        <v>56.876397493664399</v>
      </c>
      <c r="DB1645" s="36">
        <f ca="1"/>
        <v>78.440049241691199</v>
      </c>
      <c r="DC1645" s="36">
        <f ca="1"/>
        <v>71.071880037316546</v>
      </c>
      <c r="DD1645" s="36">
        <v>69.222419215904353</v>
      </c>
      <c r="DE1645" s="36">
        <f ca="1"/>
        <v>74.725210049547016</v>
      </c>
      <c r="DF1645" s="36">
        <v>71.963819424074046</v>
      </c>
    </row>
    <row r="1646" spans="1:110" x14ac:dyDescent="0.25">
      <c r="A1646" s="45">
        <v>79.599999999999994</v>
      </c>
      <c r="B1646" s="47" t="b">
        <v>1</v>
      </c>
      <c r="U1646" s="36"/>
      <c r="V1646" s="36"/>
      <c r="W1646" s="9"/>
      <c r="X1646" s="8"/>
      <c r="Y1646" s="8"/>
      <c r="Z1646" s="8"/>
      <c r="AA1646" s="8"/>
      <c r="AB1646" s="8"/>
      <c r="AC1646" s="8"/>
      <c r="AD1646" s="8"/>
      <c r="AE1646" s="8"/>
      <c r="AG1646" s="36"/>
      <c r="AH1646" s="36"/>
      <c r="AI1646" s="9"/>
      <c r="AJ1646" s="8"/>
      <c r="AK1646" s="8"/>
      <c r="AL1646" s="8"/>
      <c r="AM1646" s="8"/>
      <c r="AN1646" s="8"/>
      <c r="AO1646" s="8"/>
      <c r="AP1646" s="8"/>
      <c r="AQ1646" s="8"/>
      <c r="AS1646" s="36"/>
      <c r="AT1646" s="36"/>
      <c r="AU1646" s="9"/>
      <c r="AV1646" s="8"/>
      <c r="AW1646" s="8"/>
      <c r="AX1646" s="8"/>
      <c r="AY1646" s="8"/>
      <c r="AZ1646" s="8"/>
      <c r="BA1646" s="8"/>
      <c r="BB1646" s="8"/>
      <c r="BC1646" s="8"/>
      <c r="CW1646" s="8">
        <v>0.56062158469945356</v>
      </c>
      <c r="CX1646" s="36">
        <v>73</v>
      </c>
      <c r="CY1646" s="36">
        <v>70.677753323363035</v>
      </c>
      <c r="CZ1646" s="36">
        <v>70.068842063960219</v>
      </c>
      <c r="DA1646" s="36">
        <v>56.930185322084562</v>
      </c>
      <c r="DB1646" s="36">
        <f ca="1"/>
        <v>78.448410301960337</v>
      </c>
      <c r="DC1646" s="36">
        <f ca="1"/>
        <v>71.07958206982326</v>
      </c>
      <c r="DD1646" s="36">
        <v>69.232468010657158</v>
      </c>
      <c r="DE1646" s="36">
        <f ca="1"/>
        <v>74.731254588515426</v>
      </c>
      <c r="DF1646" s="36">
        <v>71.972827446128548</v>
      </c>
    </row>
    <row r="1647" spans="1:110" x14ac:dyDescent="0.25">
      <c r="A1647" s="45">
        <v>79.3</v>
      </c>
      <c r="B1647" s="47" t="b">
        <v>1</v>
      </c>
      <c r="U1647" s="36"/>
      <c r="V1647" s="36"/>
      <c r="W1647" s="9"/>
      <c r="X1647" s="8"/>
      <c r="Y1647" s="8"/>
      <c r="Z1647" s="8"/>
      <c r="AA1647" s="8"/>
      <c r="AB1647" s="8"/>
      <c r="AC1647" s="8"/>
      <c r="AD1647" s="8"/>
      <c r="AE1647" s="8"/>
      <c r="AG1647" s="36"/>
      <c r="AH1647" s="36"/>
      <c r="AI1647" s="9"/>
      <c r="AJ1647" s="8"/>
      <c r="AK1647" s="8"/>
      <c r="AL1647" s="8"/>
      <c r="AM1647" s="8"/>
      <c r="AN1647" s="8"/>
      <c r="AO1647" s="8"/>
      <c r="AP1647" s="8"/>
      <c r="AQ1647" s="8"/>
      <c r="AS1647" s="36"/>
      <c r="AT1647" s="36"/>
      <c r="AU1647" s="9"/>
      <c r="AV1647" s="8"/>
      <c r="AW1647" s="8"/>
      <c r="AX1647" s="8"/>
      <c r="AY1647" s="8"/>
      <c r="AZ1647" s="8"/>
      <c r="BA1647" s="8"/>
      <c r="BB1647" s="8"/>
      <c r="BC1647" s="8"/>
      <c r="CW1647" s="8">
        <v>0.56096311475409832</v>
      </c>
      <c r="CX1647" s="36">
        <v>73</v>
      </c>
      <c r="CY1647" s="36">
        <v>70.686002564246152</v>
      </c>
      <c r="CZ1647" s="36">
        <v>70.077767933152344</v>
      </c>
      <c r="DA1647" s="36">
        <v>56.984014976192</v>
      </c>
      <c r="DB1647" s="36">
        <f ca="1"/>
        <v>78.456770849790686</v>
      </c>
      <c r="DC1647" s="36">
        <f ca="1"/>
        <v>71.087285675902294</v>
      </c>
      <c r="DD1647" s="36">
        <v>69.242513745018485</v>
      </c>
      <c r="DE1647" s="36">
        <f ca="1"/>
        <v>74.737298827264013</v>
      </c>
      <c r="DF1647" s="36">
        <v>71.981834921831023</v>
      </c>
    </row>
    <row r="1648" spans="1:110" x14ac:dyDescent="0.25">
      <c r="A1648" s="45">
        <v>79</v>
      </c>
      <c r="B1648" s="47" t="b">
        <v>1</v>
      </c>
      <c r="U1648" s="36"/>
      <c r="V1648" s="36"/>
      <c r="W1648" s="9"/>
      <c r="X1648" s="8"/>
      <c r="Y1648" s="8"/>
      <c r="Z1648" s="8"/>
      <c r="AA1648" s="8"/>
      <c r="AB1648" s="8"/>
      <c r="AC1648" s="8"/>
      <c r="AD1648" s="8"/>
      <c r="AE1648" s="8"/>
      <c r="AG1648" s="36"/>
      <c r="AH1648" s="36"/>
      <c r="AI1648" s="9"/>
      <c r="AJ1648" s="8"/>
      <c r="AK1648" s="8"/>
      <c r="AL1648" s="8"/>
      <c r="AM1648" s="8"/>
      <c r="AN1648" s="8"/>
      <c r="AO1648" s="8"/>
      <c r="AP1648" s="8"/>
      <c r="AQ1648" s="8"/>
      <c r="AS1648" s="36"/>
      <c r="AT1648" s="36"/>
      <c r="AU1648" s="9"/>
      <c r="AV1648" s="8"/>
      <c r="AW1648" s="8"/>
      <c r="AX1648" s="8"/>
      <c r="AY1648" s="8"/>
      <c r="AZ1648" s="8"/>
      <c r="BA1648" s="8"/>
      <c r="BB1648" s="8"/>
      <c r="BC1648" s="8"/>
      <c r="CW1648" s="8">
        <v>0.5613046448087432</v>
      </c>
      <c r="CX1648" s="36">
        <v>73</v>
      </c>
      <c r="CY1648" s="36">
        <v>70.694252901431653</v>
      </c>
      <c r="CZ1648" s="36">
        <v>70.086696125836525</v>
      </c>
      <c r="DA1648" s="36">
        <v>57.037886521085085</v>
      </c>
      <c r="DB1648" s="36">
        <f ca="1"/>
        <v>78.465130891442797</v>
      </c>
      <c r="DC1648" s="36">
        <f ca="1"/>
        <v>71.094990861839676</v>
      </c>
      <c r="DD1648" s="36">
        <v>69.252556421782771</v>
      </c>
      <c r="DE1648" s="36">
        <f ca="1"/>
        <v>74.743342769579414</v>
      </c>
      <c r="DF1648" s="36">
        <v>71.990841855888817</v>
      </c>
    </row>
    <row r="1649" spans="1:110" x14ac:dyDescent="0.25">
      <c r="A1649" s="45">
        <v>78.7</v>
      </c>
      <c r="B1649" s="47" t="b">
        <v>1</v>
      </c>
      <c r="U1649" s="36"/>
      <c r="V1649" s="36"/>
      <c r="W1649" s="9"/>
      <c r="X1649" s="8"/>
      <c r="Y1649" s="8"/>
      <c r="Z1649" s="8"/>
      <c r="AA1649" s="8"/>
      <c r="AB1649" s="8"/>
      <c r="AC1649" s="8"/>
      <c r="AD1649" s="8"/>
      <c r="AE1649" s="8"/>
      <c r="AG1649" s="36"/>
      <c r="AH1649" s="36"/>
      <c r="AI1649" s="9"/>
      <c r="AJ1649" s="8"/>
      <c r="AK1649" s="8"/>
      <c r="AL1649" s="8"/>
      <c r="AM1649" s="8"/>
      <c r="AN1649" s="8"/>
      <c r="AO1649" s="8"/>
      <c r="AP1649" s="8"/>
      <c r="AQ1649" s="8"/>
      <c r="AS1649" s="36"/>
      <c r="AT1649" s="36"/>
      <c r="AU1649" s="9"/>
      <c r="AV1649" s="8"/>
      <c r="AW1649" s="8"/>
      <c r="AX1649" s="8"/>
      <c r="AY1649" s="8"/>
      <c r="AZ1649" s="8"/>
      <c r="BA1649" s="8"/>
      <c r="BB1649" s="8"/>
      <c r="BC1649" s="8"/>
      <c r="CW1649" s="8">
        <v>0.56164617486338797</v>
      </c>
      <c r="CX1649" s="36">
        <v>73</v>
      </c>
      <c r="CY1649" s="36">
        <v>70.702504341404023</v>
      </c>
      <c r="CZ1649" s="36">
        <v>70.095626649629736</v>
      </c>
      <c r="DA1649" s="36">
        <v>57.091800022014247</v>
      </c>
      <c r="DB1649" s="36">
        <f ca="1"/>
        <v>78.473490433178426</v>
      </c>
      <c r="DC1649" s="36">
        <f ca="1"/>
        <v>71.102697633928756</v>
      </c>
      <c r="DD1649" s="36">
        <v>69.262596043740231</v>
      </c>
      <c r="DE1649" s="36">
        <f ca="1"/>
        <v>74.749386419248907</v>
      </c>
      <c r="DF1649" s="36">
        <v>71.99984825300966</v>
      </c>
    </row>
    <row r="1650" spans="1:110" x14ac:dyDescent="0.25">
      <c r="A1650" s="45">
        <v>78.5</v>
      </c>
      <c r="B1650" s="47" t="b">
        <v>1</v>
      </c>
      <c r="U1650" s="36"/>
      <c r="V1650" s="36"/>
      <c r="W1650" s="9"/>
      <c r="X1650" s="8"/>
      <c r="Y1650" s="8"/>
      <c r="Z1650" s="8"/>
      <c r="AA1650" s="8"/>
      <c r="AB1650" s="8"/>
      <c r="AC1650" s="8"/>
      <c r="AD1650" s="8"/>
      <c r="AE1650" s="8"/>
      <c r="AG1650" s="36"/>
      <c r="AH1650" s="36"/>
      <c r="AI1650" s="9"/>
      <c r="AJ1650" s="8"/>
      <c r="AK1650" s="8"/>
      <c r="AL1650" s="8"/>
      <c r="AM1650" s="8"/>
      <c r="AN1650" s="8"/>
      <c r="AO1650" s="8"/>
      <c r="AP1650" s="8"/>
      <c r="AQ1650" s="8"/>
      <c r="AS1650" s="36"/>
      <c r="AT1650" s="36"/>
      <c r="AU1650" s="9"/>
      <c r="AV1650" s="8"/>
      <c r="AW1650" s="8"/>
      <c r="AX1650" s="8"/>
      <c r="AY1650" s="8"/>
      <c r="AZ1650" s="8"/>
      <c r="BA1650" s="8"/>
      <c r="BB1650" s="8"/>
      <c r="BC1650" s="8"/>
      <c r="CW1650" s="8">
        <v>0.56198770491803274</v>
      </c>
      <c r="CX1650" s="36">
        <v>73</v>
      </c>
      <c r="CY1650" s="36">
        <v>70.710756890653641</v>
      </c>
      <c r="CZ1650" s="36">
        <v>70.104559512159014</v>
      </c>
      <c r="DA1650" s="36">
        <v>57.145755544382517</v>
      </c>
      <c r="DB1650" s="36">
        <f ca="1"/>
        <v>78.481849481260554</v>
      </c>
      <c r="DC1650" s="36">
        <f ca="1"/>
        <v>71.110405998470114</v>
      </c>
      <c r="DD1650" s="36">
        <v>69.272632613676819</v>
      </c>
      <c r="DE1650" s="36">
        <f ca="1"/>
        <v>74.755429780060453</v>
      </c>
      <c r="DF1650" s="36">
        <v>72.008854117901819</v>
      </c>
    </row>
    <row r="1651" spans="1:110" x14ac:dyDescent="0.25">
      <c r="A1651" s="45">
        <v>78.2</v>
      </c>
      <c r="B1651" s="47" t="b">
        <v>1</v>
      </c>
      <c r="U1651" s="36"/>
      <c r="V1651" s="36"/>
      <c r="W1651" s="9"/>
      <c r="X1651" s="8"/>
      <c r="Y1651" s="8"/>
      <c r="Z1651" s="8"/>
      <c r="AA1651" s="8"/>
      <c r="AB1651" s="8"/>
      <c r="AC1651" s="8"/>
      <c r="AD1651" s="8"/>
      <c r="AE1651" s="8"/>
      <c r="AG1651" s="36"/>
      <c r="AH1651" s="36"/>
      <c r="AI1651" s="9"/>
      <c r="AJ1651" s="8"/>
      <c r="AK1651" s="8"/>
      <c r="AL1651" s="8"/>
      <c r="AM1651" s="8"/>
      <c r="AN1651" s="8"/>
      <c r="AO1651" s="8"/>
      <c r="AP1651" s="8"/>
      <c r="AQ1651" s="8"/>
      <c r="AS1651" s="36"/>
      <c r="AT1651" s="36"/>
      <c r="AU1651" s="9"/>
      <c r="AV1651" s="8"/>
      <c r="AW1651" s="8"/>
      <c r="AX1651" s="8"/>
      <c r="AY1651" s="8"/>
      <c r="AZ1651" s="8"/>
      <c r="BA1651" s="8"/>
      <c r="BB1651" s="8"/>
      <c r="BC1651" s="8"/>
      <c r="CW1651" s="8">
        <v>0.56232923497267762</v>
      </c>
      <c r="CX1651" s="36">
        <v>73</v>
      </c>
      <c r="CY1651" s="36">
        <v>70.719010555676846</v>
      </c>
      <c r="CZ1651" s="36">
        <v>70.113494721061713</v>
      </c>
      <c r="DA1651" s="36">
        <v>57.199753153746002</v>
      </c>
      <c r="DB1651" s="36">
        <f ca="1"/>
        <v>78.490208041953437</v>
      </c>
      <c r="DC1651" s="36">
        <f ca="1"/>
        <v>71.11811596177175</v>
      </c>
      <c r="DD1651" s="36">
        <v>69.282666134374267</v>
      </c>
      <c r="DE1651" s="36">
        <f ca="1"/>
        <v>74.761472855802708</v>
      </c>
      <c r="DF1651" s="36">
        <v>72.017859455274007</v>
      </c>
    </row>
    <row r="1652" spans="1:110" x14ac:dyDescent="0.25">
      <c r="A1652" s="45">
        <v>77.8</v>
      </c>
      <c r="B1652" s="47" t="b">
        <v>1</v>
      </c>
      <c r="U1652" s="36"/>
      <c r="V1652" s="36"/>
      <c r="W1652" s="9"/>
      <c r="X1652" s="8"/>
      <c r="Y1652" s="8"/>
      <c r="Z1652" s="8"/>
      <c r="AA1652" s="8"/>
      <c r="AB1652" s="8"/>
      <c r="AC1652" s="8"/>
      <c r="AD1652" s="8"/>
      <c r="AE1652" s="8"/>
      <c r="AG1652" s="36"/>
      <c r="AH1652" s="36"/>
      <c r="AI1652" s="9"/>
      <c r="AJ1652" s="8"/>
      <c r="AK1652" s="8"/>
      <c r="AL1652" s="8"/>
      <c r="AM1652" s="8"/>
      <c r="AN1652" s="8"/>
      <c r="AO1652" s="8"/>
      <c r="AP1652" s="8"/>
      <c r="AQ1652" s="8"/>
      <c r="AS1652" s="36"/>
      <c r="AT1652" s="36"/>
      <c r="AU1652" s="9"/>
      <c r="AV1652" s="8"/>
      <c r="AW1652" s="8"/>
      <c r="AX1652" s="8"/>
      <c r="AY1652" s="8"/>
      <c r="AZ1652" s="8"/>
      <c r="BA1652" s="8"/>
      <c r="BB1652" s="8"/>
      <c r="BC1652" s="8"/>
      <c r="CW1652" s="8">
        <v>0.56267076502732238</v>
      </c>
      <c r="CX1652" s="36">
        <v>73</v>
      </c>
      <c r="CY1652" s="36">
        <v>70.727265342975954</v>
      </c>
      <c r="CZ1652" s="36">
        <v>70.122432283985432</v>
      </c>
      <c r="DA1652" s="36">
        <v>57.253792915814273</v>
      </c>
      <c r="DB1652" s="36">
        <f ca="1"/>
        <v>78.4985661215226</v>
      </c>
      <c r="DC1652" s="36">
        <f ca="1"/>
        <v>71.125827530149053</v>
      </c>
      <c r="DD1652" s="36">
        <v>69.292696608610072</v>
      </c>
      <c r="DE1652" s="36">
        <f ca="1"/>
        <v>74.767515650265054</v>
      </c>
      <c r="DF1652" s="36">
        <v>72.026864269835499</v>
      </c>
    </row>
    <row r="1653" spans="1:110" x14ac:dyDescent="0.25">
      <c r="A1653" s="45">
        <v>77.5</v>
      </c>
      <c r="B1653" s="47" t="b">
        <v>1</v>
      </c>
      <c r="U1653" s="36"/>
      <c r="V1653" s="36"/>
      <c r="W1653" s="9"/>
      <c r="X1653" s="8"/>
      <c r="Y1653" s="8"/>
      <c r="Z1653" s="8"/>
      <c r="AA1653" s="8"/>
      <c r="AB1653" s="8"/>
      <c r="AC1653" s="8"/>
      <c r="AD1653" s="8"/>
      <c r="AE1653" s="8"/>
      <c r="AG1653" s="36"/>
      <c r="AH1653" s="36"/>
      <c r="AI1653" s="9"/>
      <c r="AJ1653" s="8"/>
      <c r="AK1653" s="8"/>
      <c r="AL1653" s="8"/>
      <c r="AM1653" s="8"/>
      <c r="AN1653" s="8"/>
      <c r="AO1653" s="8"/>
      <c r="AP1653" s="8"/>
      <c r="AQ1653" s="8"/>
      <c r="AS1653" s="36"/>
      <c r="AT1653" s="36"/>
      <c r="AU1653" s="9"/>
      <c r="AV1653" s="8"/>
      <c r="AW1653" s="8"/>
      <c r="AX1653" s="8"/>
      <c r="AY1653" s="8"/>
      <c r="AZ1653" s="8"/>
      <c r="BA1653" s="8"/>
      <c r="BB1653" s="8"/>
      <c r="BC1653" s="8"/>
      <c r="CW1653" s="8">
        <v>0.56301229508196726</v>
      </c>
      <c r="CX1653" s="36">
        <v>73</v>
      </c>
      <c r="CY1653" s="36">
        <v>70.73552125905934</v>
      </c>
      <c r="CZ1653" s="36">
        <v>70.131372208587948</v>
      </c>
      <c r="DA1653" s="36">
        <v>57.307874896450969</v>
      </c>
      <c r="DB1653" s="36">
        <f ca="1"/>
        <v>78.506923726234888</v>
      </c>
      <c r="DC1653" s="36">
        <f ca="1"/>
        <v>71.133540709924787</v>
      </c>
      <c r="DD1653" s="36">
        <v>69.302724039157539</v>
      </c>
      <c r="DE1653" s="36">
        <f ca="1"/>
        <v>74.773558167237596</v>
      </c>
      <c r="DF1653" s="36">
        <v>72.03586856629606</v>
      </c>
    </row>
    <row r="1654" spans="1:110" x14ac:dyDescent="0.25">
      <c r="A1654" s="45" t="str">
        <v/>
      </c>
      <c r="B1654" s="47" t="b">
        <v>0</v>
      </c>
      <c r="U1654" s="36"/>
      <c r="V1654" s="36"/>
      <c r="W1654" s="9"/>
      <c r="X1654" s="8"/>
      <c r="Y1654" s="8"/>
      <c r="Z1654" s="8"/>
      <c r="AA1654" s="8"/>
      <c r="AB1654" s="8"/>
      <c r="AC1654" s="8"/>
      <c r="AD1654" s="8"/>
      <c r="AE1654" s="8"/>
      <c r="AG1654" s="36"/>
      <c r="AH1654" s="36"/>
      <c r="AI1654" s="9"/>
      <c r="AJ1654" s="8"/>
      <c r="AK1654" s="8"/>
      <c r="AL1654" s="8"/>
      <c r="AM1654" s="8"/>
      <c r="AN1654" s="8"/>
      <c r="AO1654" s="8"/>
      <c r="AP1654" s="8"/>
      <c r="AQ1654" s="8"/>
      <c r="AS1654" s="36"/>
      <c r="AT1654" s="36"/>
      <c r="AU1654" s="9"/>
      <c r="AV1654" s="8"/>
      <c r="AW1654" s="8"/>
      <c r="AX1654" s="8"/>
      <c r="AY1654" s="8"/>
      <c r="AZ1654" s="8"/>
      <c r="BA1654" s="8"/>
      <c r="BB1654" s="8"/>
      <c r="BC1654" s="8"/>
      <c r="CW1654" s="8">
        <v>0.56335382513661203</v>
      </c>
      <c r="CX1654" s="36">
        <v>73</v>
      </c>
      <c r="CY1654" s="36">
        <v>70.7437783104414</v>
      </c>
      <c r="CZ1654" s="36">
        <v>70.140314502537507</v>
      </c>
      <c r="DA1654" s="36">
        <v>57.361999161674142</v>
      </c>
      <c r="DB1654" s="36">
        <f ca="1"/>
        <v>78.515280862358551</v>
      </c>
      <c r="DC1654" s="36">
        <f ca="1"/>
        <v>71.141255507429221</v>
      </c>
      <c r="DD1654" s="36">
        <v>69.312748428785767</v>
      </c>
      <c r="DE1654" s="36">
        <f ca="1"/>
        <v>74.779600410511193</v>
      </c>
      <c r="DF1654" s="36">
        <v>72.044872349366031</v>
      </c>
    </row>
    <row r="1655" spans="1:110" x14ac:dyDescent="0.25">
      <c r="A1655" s="45">
        <v>63.1</v>
      </c>
      <c r="B1655" s="47" t="b">
        <v>1</v>
      </c>
      <c r="U1655" s="36"/>
      <c r="V1655" s="36"/>
      <c r="W1655" s="9"/>
      <c r="X1655" s="8"/>
      <c r="Y1655" s="8"/>
      <c r="Z1655" s="8"/>
      <c r="AA1655" s="8"/>
      <c r="AB1655" s="8"/>
      <c r="AC1655" s="8"/>
      <c r="AD1655" s="8"/>
      <c r="AE1655" s="8"/>
      <c r="AG1655" s="36"/>
      <c r="AH1655" s="36"/>
      <c r="AI1655" s="9"/>
      <c r="AJ1655" s="8"/>
      <c r="AK1655" s="8"/>
      <c r="AL1655" s="8"/>
      <c r="AM1655" s="8"/>
      <c r="AN1655" s="8"/>
      <c r="AO1655" s="8"/>
      <c r="AP1655" s="8"/>
      <c r="AQ1655" s="8"/>
      <c r="AS1655" s="36"/>
      <c r="AT1655" s="36"/>
      <c r="AU1655" s="9"/>
      <c r="AV1655" s="8"/>
      <c r="AW1655" s="8"/>
      <c r="AX1655" s="8"/>
      <c r="AY1655" s="8"/>
      <c r="AZ1655" s="8"/>
      <c r="BA1655" s="8"/>
      <c r="BB1655" s="8"/>
      <c r="BC1655" s="8"/>
      <c r="CW1655" s="8">
        <v>0.5636953551912568</v>
      </c>
      <c r="CX1655" s="36">
        <v>73</v>
      </c>
      <c r="CY1655" s="36">
        <v>70.752036503642643</v>
      </c>
      <c r="CZ1655" s="36">
        <v>70.149259173512874</v>
      </c>
      <c r="DA1655" s="36">
        <v>57.416165777656907</v>
      </c>
      <c r="DB1655" s="36">
        <f ca="1"/>
        <v>78.523637536163193</v>
      </c>
      <c r="DC1655" s="36">
        <f ca="1"/>
        <v>71.148971929000112</v>
      </c>
      <c r="DD1655" s="36">
        <v>69.322769780259605</v>
      </c>
      <c r="DE1655" s="36">
        <f ca="1"/>
        <v>74.785642383877487</v>
      </c>
      <c r="DF1655" s="36">
        <v>72.05387562375634</v>
      </c>
    </row>
    <row r="1656" spans="1:110" x14ac:dyDescent="0.25">
      <c r="A1656" s="45">
        <v>63</v>
      </c>
      <c r="B1656" s="47" t="b">
        <v>1</v>
      </c>
      <c r="U1656" s="36"/>
      <c r="V1656" s="36"/>
      <c r="W1656" s="9"/>
      <c r="X1656" s="8"/>
      <c r="Y1656" s="8"/>
      <c r="Z1656" s="8"/>
      <c r="AA1656" s="8"/>
      <c r="AB1656" s="8"/>
      <c r="AC1656" s="8"/>
      <c r="AD1656" s="8"/>
      <c r="AE1656" s="8"/>
      <c r="AG1656" s="36"/>
      <c r="AH1656" s="36"/>
      <c r="AI1656" s="9"/>
      <c r="AJ1656" s="8"/>
      <c r="AK1656" s="8"/>
      <c r="AL1656" s="8"/>
      <c r="AM1656" s="8"/>
      <c r="AN1656" s="8"/>
      <c r="AO1656" s="8"/>
      <c r="AP1656" s="8"/>
      <c r="AQ1656" s="8"/>
      <c r="AS1656" s="36"/>
      <c r="AT1656" s="36"/>
      <c r="AU1656" s="9"/>
      <c r="AV1656" s="8"/>
      <c r="AW1656" s="8"/>
      <c r="AX1656" s="8"/>
      <c r="AY1656" s="8"/>
      <c r="AZ1656" s="8"/>
      <c r="BA1656" s="8"/>
      <c r="BB1656" s="8"/>
      <c r="BC1656" s="8"/>
      <c r="CW1656" s="8">
        <v>0.56403688524590168</v>
      </c>
      <c r="CX1656" s="36">
        <v>73</v>
      </c>
      <c r="CY1656" s="36">
        <v>70.760295845189731</v>
      </c>
      <c r="CZ1656" s="36">
        <v>70.158206229203017</v>
      </c>
      <c r="DA1656" s="36">
        <v>57.470374810727805</v>
      </c>
      <c r="DB1656" s="36">
        <f ca="1"/>
        <v>78.531993753919835</v>
      </c>
      <c r="DC1656" s="36">
        <f ca="1"/>
        <v>71.156689980982762</v>
      </c>
      <c r="DD1656" s="36">
        <v>69.332788096339812</v>
      </c>
      <c r="DE1656" s="36">
        <f ca="1"/>
        <v>74.791684091128914</v>
      </c>
      <c r="DF1656" s="36">
        <v>72.062878394178512</v>
      </c>
    </row>
    <row r="1657" spans="1:110" x14ac:dyDescent="0.25">
      <c r="A1657" s="45">
        <v>62.7</v>
      </c>
      <c r="B1657" s="47" t="b">
        <v>1</v>
      </c>
      <c r="U1657" s="36"/>
      <c r="V1657" s="36"/>
      <c r="W1657" s="9"/>
      <c r="X1657" s="8"/>
      <c r="Y1657" s="8"/>
      <c r="Z1657" s="8"/>
      <c r="AA1657" s="8"/>
      <c r="AB1657" s="8"/>
      <c r="AC1657" s="8"/>
      <c r="AD1657" s="8"/>
      <c r="AE1657" s="8"/>
      <c r="AG1657" s="36"/>
      <c r="AH1657" s="36"/>
      <c r="AI1657" s="9"/>
      <c r="AJ1657" s="8"/>
      <c r="AK1657" s="8"/>
      <c r="AL1657" s="8"/>
      <c r="AM1657" s="8"/>
      <c r="AN1657" s="8"/>
      <c r="AO1657" s="8"/>
      <c r="AP1657" s="8"/>
      <c r="AQ1657" s="8"/>
      <c r="AS1657" s="36"/>
      <c r="AT1657" s="36"/>
      <c r="AU1657" s="9"/>
      <c r="AV1657" s="8"/>
      <c r="AW1657" s="8"/>
      <c r="AX1657" s="8"/>
      <c r="AY1657" s="8"/>
      <c r="AZ1657" s="8"/>
      <c r="BA1657" s="8"/>
      <c r="BB1657" s="8"/>
      <c r="BC1657" s="8"/>
      <c r="CW1657" s="8">
        <v>0.56437841530054644</v>
      </c>
      <c r="CX1657" s="36">
        <v>73</v>
      </c>
      <c r="CY1657" s="36">
        <v>70.768556341615508</v>
      </c>
      <c r="CZ1657" s="36">
        <v>70.167155677307676</v>
      </c>
      <c r="DA1657" s="36">
        <v>57.524626327371259</v>
      </c>
      <c r="DB1657" s="36">
        <f ca="1"/>
        <v>78.540349521900993</v>
      </c>
      <c r="DC1657" s="36">
        <f ca="1"/>
        <v>71.164409669730034</v>
      </c>
      <c r="DD1657" s="36">
        <v>69.342803379782865</v>
      </c>
      <c r="DE1657" s="36">
        <f ca="1"/>
        <v>74.797725536058678</v>
      </c>
      <c r="DF1657" s="36">
        <v>72.071880665344651</v>
      </c>
    </row>
    <row r="1658" spans="1:110" x14ac:dyDescent="0.25">
      <c r="A1658" s="45">
        <v>62.5</v>
      </c>
      <c r="B1658" s="47" t="b">
        <v>1</v>
      </c>
      <c r="U1658" s="36"/>
      <c r="V1658" s="36"/>
      <c r="W1658" s="9"/>
      <c r="X1658" s="8"/>
      <c r="Y1658" s="8"/>
      <c r="Z1658" s="8"/>
      <c r="AA1658" s="8"/>
      <c r="AB1658" s="8"/>
      <c r="AC1658" s="8"/>
      <c r="AD1658" s="8"/>
      <c r="AE1658" s="8"/>
      <c r="AG1658" s="36"/>
      <c r="AH1658" s="36"/>
      <c r="AI1658" s="9"/>
      <c r="AJ1658" s="8"/>
      <c r="AK1658" s="8"/>
      <c r="AL1658" s="8"/>
      <c r="AM1658" s="8"/>
      <c r="AN1658" s="8"/>
      <c r="AO1658" s="8"/>
      <c r="AP1658" s="8"/>
      <c r="AQ1658" s="8"/>
      <c r="AS1658" s="36"/>
      <c r="AT1658" s="36"/>
      <c r="AU1658" s="9"/>
      <c r="AV1658" s="8"/>
      <c r="AW1658" s="8"/>
      <c r="AX1658" s="8"/>
      <c r="AY1658" s="8"/>
      <c r="AZ1658" s="8"/>
      <c r="BA1658" s="8"/>
      <c r="BB1658" s="8"/>
      <c r="BC1658" s="8"/>
      <c r="CW1658" s="8">
        <v>0.56471994535519121</v>
      </c>
      <c r="CX1658" s="36">
        <v>73</v>
      </c>
      <c r="CY1658" s="36">
        <v>70.776817999459013</v>
      </c>
      <c r="CZ1658" s="36">
        <v>70.176107525536949</v>
      </c>
      <c r="DA1658" s="36">
        <v>57.578920394228213</v>
      </c>
      <c r="DB1658" s="36">
        <f ca="1"/>
        <v>78.548704846380659</v>
      </c>
      <c r="DC1658" s="36">
        <f ca="1"/>
        <v>71.172131001602452</v>
      </c>
      <c r="DD1658" s="36">
        <v>69.352815633341152</v>
      </c>
      <c r="DE1658" s="36">
        <f ca="1"/>
        <v>74.803766722460878</v>
      </c>
      <c r="DF1658" s="36">
        <v>72.080882441967589</v>
      </c>
    </row>
    <row r="1659" spans="1:110" x14ac:dyDescent="0.25">
      <c r="A1659" s="45">
        <v>62.2</v>
      </c>
      <c r="B1659" s="47" t="b">
        <v>1</v>
      </c>
      <c r="U1659" s="36"/>
      <c r="V1659" s="36"/>
      <c r="W1659" s="9"/>
      <c r="X1659" s="8"/>
      <c r="Y1659" s="8"/>
      <c r="Z1659" s="8"/>
      <c r="AA1659" s="8"/>
      <c r="AB1659" s="8"/>
      <c r="AC1659" s="8"/>
      <c r="AD1659" s="8"/>
      <c r="AE1659" s="8"/>
      <c r="AG1659" s="36"/>
      <c r="AH1659" s="36"/>
      <c r="AI1659" s="9"/>
      <c r="AJ1659" s="8"/>
      <c r="AK1659" s="8"/>
      <c r="AL1659" s="8"/>
      <c r="AM1659" s="8"/>
      <c r="AN1659" s="8"/>
      <c r="AO1659" s="8"/>
      <c r="AP1659" s="8"/>
      <c r="AQ1659" s="8"/>
      <c r="AS1659" s="36"/>
      <c r="AT1659" s="36"/>
      <c r="AU1659" s="9"/>
      <c r="AV1659" s="8"/>
      <c r="AW1659" s="8"/>
      <c r="AX1659" s="8"/>
      <c r="AY1659" s="8"/>
      <c r="AZ1659" s="8"/>
      <c r="BA1659" s="8"/>
      <c r="BB1659" s="8"/>
      <c r="BC1659" s="8"/>
      <c r="CW1659" s="8">
        <v>0.56506147540983609</v>
      </c>
      <c r="CX1659" s="36">
        <v>73</v>
      </c>
      <c r="CY1659" s="36">
        <v>70.785080825265538</v>
      </c>
      <c r="CZ1659" s="36">
        <v>70.185061781611608</v>
      </c>
      <c r="DA1659" s="36">
        <v>57.633257078096506</v>
      </c>
      <c r="DB1659" s="36">
        <f ca="1"/>
        <v>78.557059733634361</v>
      </c>
      <c r="DC1659" s="36">
        <f ca="1"/>
        <v>71.17985398296814</v>
      </c>
      <c r="DD1659" s="36">
        <v>69.362824859762853</v>
      </c>
      <c r="DE1659" s="36">
        <f ca="1"/>
        <v>74.80980765413041</v>
      </c>
      <c r="DF1659" s="36">
        <v>72.089883728760753</v>
      </c>
    </row>
    <row r="1660" spans="1:110" x14ac:dyDescent="0.25">
      <c r="A1660" s="45">
        <v>62</v>
      </c>
      <c r="B1660" s="47" t="b">
        <v>1</v>
      </c>
      <c r="U1660" s="36"/>
      <c r="V1660" s="36"/>
      <c r="W1660" s="9"/>
      <c r="X1660" s="8"/>
      <c r="Y1660" s="8"/>
      <c r="Z1660" s="8"/>
      <c r="AA1660" s="8"/>
      <c r="AB1660" s="8"/>
      <c r="AC1660" s="8"/>
      <c r="AD1660" s="8"/>
      <c r="AE1660" s="8"/>
      <c r="AG1660" s="36"/>
      <c r="AH1660" s="36"/>
      <c r="AI1660" s="9"/>
      <c r="AJ1660" s="8"/>
      <c r="AK1660" s="8"/>
      <c r="AL1660" s="8"/>
      <c r="AM1660" s="8"/>
      <c r="AN1660" s="8"/>
      <c r="AO1660" s="8"/>
      <c r="AP1660" s="8"/>
      <c r="AQ1660" s="8"/>
      <c r="AS1660" s="36"/>
      <c r="AT1660" s="36"/>
      <c r="AU1660" s="9"/>
      <c r="AV1660" s="8"/>
      <c r="AW1660" s="8"/>
      <c r="AX1660" s="8"/>
      <c r="AY1660" s="8"/>
      <c r="AZ1660" s="8"/>
      <c r="BA1660" s="8"/>
      <c r="BB1660" s="8"/>
      <c r="BC1660" s="8"/>
      <c r="CW1660" s="8">
        <v>0.56540300546448086</v>
      </c>
      <c r="CX1660" s="36">
        <v>73</v>
      </c>
      <c r="CY1660" s="36">
        <v>70.793344825586701</v>
      </c>
      <c r="CZ1660" s="36">
        <v>70.194018453263098</v>
      </c>
      <c r="DA1660" s="36">
        <v>57.687636445931361</v>
      </c>
      <c r="DB1660" s="36">
        <f ca="1"/>
        <v>78.565414189939162</v>
      </c>
      <c r="DC1660" s="36">
        <f ca="1"/>
        <v>71.187578620202999</v>
      </c>
      <c r="DD1660" s="36">
        <v>69.372831061792027</v>
      </c>
      <c r="DE1660" s="36">
        <f ca="1"/>
        <v>74.815848334863048</v>
      </c>
      <c r="DF1660" s="36">
        <v>72.098884530438283</v>
      </c>
    </row>
    <row r="1661" spans="1:110" x14ac:dyDescent="0.25">
      <c r="A1661" s="45">
        <v>61.7</v>
      </c>
      <c r="B1661" s="47" t="b">
        <v>1</v>
      </c>
      <c r="U1661" s="36"/>
      <c r="V1661" s="36"/>
      <c r="W1661" s="9"/>
      <c r="X1661" s="8"/>
      <c r="Y1661" s="8"/>
      <c r="Z1661" s="8"/>
      <c r="AA1661" s="8"/>
      <c r="AB1661" s="8"/>
      <c r="AC1661" s="8"/>
      <c r="AD1661" s="8"/>
      <c r="AE1661" s="8"/>
      <c r="AG1661" s="36"/>
      <c r="AH1661" s="36"/>
      <c r="AI1661" s="9"/>
      <c r="AJ1661" s="8"/>
      <c r="AK1661" s="8"/>
      <c r="AL1661" s="8"/>
      <c r="AM1661" s="8"/>
      <c r="AN1661" s="8"/>
      <c r="AO1661" s="8"/>
      <c r="AP1661" s="8"/>
      <c r="AQ1661" s="8"/>
      <c r="AS1661" s="36"/>
      <c r="AT1661" s="36"/>
      <c r="AU1661" s="9"/>
      <c r="AV1661" s="8"/>
      <c r="AW1661" s="8"/>
      <c r="AX1661" s="8"/>
      <c r="AY1661" s="8"/>
      <c r="AZ1661" s="8"/>
      <c r="BA1661" s="8"/>
      <c r="BB1661" s="8"/>
      <c r="BC1661" s="8"/>
      <c r="CW1661" s="8">
        <v>0.56574453551912574</v>
      </c>
      <c r="CX1661" s="36">
        <v>73</v>
      </c>
      <c r="CY1661" s="36">
        <v>70.801610006980425</v>
      </c>
      <c r="CZ1661" s="36">
        <v>70.202977548233477</v>
      </c>
      <c r="DA1661" s="36">
        <v>57.742058564845976</v>
      </c>
      <c r="DB1661" s="36">
        <f ca="1"/>
        <v>78.573768221573758</v>
      </c>
      <c r="DC1661" s="36">
        <f ca="1"/>
        <v>71.195304919690571</v>
      </c>
      <c r="DD1661" s="36">
        <v>69.382834242168542</v>
      </c>
      <c r="DE1661" s="36">
        <f ca="1"/>
        <v>74.821888768455494</v>
      </c>
      <c r="DF1661" s="36">
        <v>72.107884851715042</v>
      </c>
    </row>
    <row r="1662" spans="1:110" x14ac:dyDescent="0.25">
      <c r="A1662" s="45">
        <v>61.4</v>
      </c>
      <c r="B1662" s="47" t="b">
        <v>1</v>
      </c>
      <c r="U1662" s="36"/>
      <c r="V1662" s="36"/>
      <c r="W1662" s="9"/>
      <c r="X1662" s="8"/>
      <c r="Y1662" s="8"/>
      <c r="Z1662" s="8"/>
      <c r="AA1662" s="8"/>
      <c r="AB1662" s="8"/>
      <c r="AC1662" s="8"/>
      <c r="AD1662" s="8"/>
      <c r="AE1662" s="8"/>
      <c r="AG1662" s="36"/>
      <c r="AH1662" s="36"/>
      <c r="AI1662" s="9"/>
      <c r="AJ1662" s="8"/>
      <c r="AK1662" s="8"/>
      <c r="AL1662" s="8"/>
      <c r="AM1662" s="8"/>
      <c r="AN1662" s="8"/>
      <c r="AO1662" s="8"/>
      <c r="AP1662" s="8"/>
      <c r="AQ1662" s="8"/>
      <c r="AS1662" s="36"/>
      <c r="AT1662" s="36"/>
      <c r="AU1662" s="9"/>
      <c r="AV1662" s="8"/>
      <c r="AW1662" s="8"/>
      <c r="AX1662" s="8"/>
      <c r="AY1662" s="8"/>
      <c r="AZ1662" s="8"/>
      <c r="BA1662" s="8"/>
      <c r="BB1662" s="8"/>
      <c r="BC1662" s="8"/>
      <c r="CW1662" s="8">
        <v>0.5660860655737705</v>
      </c>
      <c r="CX1662" s="36">
        <v>73</v>
      </c>
      <c r="CY1662" s="36">
        <v>70.809876376011005</v>
      </c>
      <c r="CZ1662" s="36">
        <v>70.211939074275762</v>
      </c>
      <c r="DA1662" s="36">
        <v>57.796523502111903</v>
      </c>
      <c r="DB1662" s="36">
        <f ca="1"/>
        <v>78.582121834818423</v>
      </c>
      <c r="DC1662" s="36">
        <f ca="1"/>
        <v>71.203032887822218</v>
      </c>
      <c r="DD1662" s="36">
        <v>69.3928344036282</v>
      </c>
      <c r="DE1662" s="36">
        <f ca="1"/>
        <v>74.827928958705272</v>
      </c>
      <c r="DF1662" s="36">
        <v>72.116884697306602</v>
      </c>
    </row>
    <row r="1663" spans="1:110" x14ac:dyDescent="0.25">
      <c r="A1663" s="45">
        <v>61.2</v>
      </c>
      <c r="B1663" s="47" t="b">
        <v>1</v>
      </c>
      <c r="U1663" s="36"/>
      <c r="V1663" s="36"/>
      <c r="W1663" s="9"/>
      <c r="X1663" s="8"/>
      <c r="Y1663" s="8"/>
      <c r="Z1663" s="8"/>
      <c r="AA1663" s="8"/>
      <c r="AB1663" s="8"/>
      <c r="AC1663" s="8"/>
      <c r="AD1663" s="8"/>
      <c r="AE1663" s="8"/>
      <c r="AG1663" s="36"/>
      <c r="AH1663" s="36"/>
      <c r="AI1663" s="9"/>
      <c r="AJ1663" s="8"/>
      <c r="AK1663" s="8"/>
      <c r="AL1663" s="8"/>
      <c r="AM1663" s="8"/>
      <c r="AN1663" s="8"/>
      <c r="AO1663" s="8"/>
      <c r="AP1663" s="8"/>
      <c r="AQ1663" s="8"/>
      <c r="AS1663" s="36"/>
      <c r="AT1663" s="36"/>
      <c r="AU1663" s="9"/>
      <c r="AV1663" s="8"/>
      <c r="AW1663" s="8"/>
      <c r="AX1663" s="8"/>
      <c r="AY1663" s="8"/>
      <c r="AZ1663" s="8"/>
      <c r="BA1663" s="8"/>
      <c r="BB1663" s="8"/>
      <c r="BC1663" s="8"/>
      <c r="CW1663" s="8">
        <v>0.56642759562841527</v>
      </c>
      <c r="CX1663" s="36">
        <v>73</v>
      </c>
      <c r="CY1663" s="36">
        <v>70.81814393924914</v>
      </c>
      <c r="CZ1663" s="36">
        <v>70.220903039153498</v>
      </c>
      <c r="DA1663" s="36">
        <v>57.851031325159624</v>
      </c>
      <c r="DB1663" s="36">
        <f ca="1"/>
        <v>78.590475035955166</v>
      </c>
      <c r="DC1663" s="36">
        <f ca="1"/>
        <v>71.21076253099713</v>
      </c>
      <c r="DD1663" s="36">
        <v>69.402831548902611</v>
      </c>
      <c r="DE1663" s="36">
        <f ca="1"/>
        <v>74.833968909410899</v>
      </c>
      <c r="DF1663" s="36">
        <v>72.125884071929292</v>
      </c>
    </row>
    <row r="1664" spans="1:110" x14ac:dyDescent="0.25">
      <c r="A1664" s="45">
        <v>69</v>
      </c>
      <c r="B1664" s="47" t="b">
        <v>1</v>
      </c>
      <c r="U1664" s="36"/>
      <c r="V1664" s="36"/>
      <c r="W1664" s="9"/>
      <c r="X1664" s="8"/>
      <c r="Y1664" s="8"/>
      <c r="Z1664" s="8"/>
      <c r="AA1664" s="8"/>
      <c r="AB1664" s="8"/>
      <c r="AC1664" s="8"/>
      <c r="AD1664" s="8"/>
      <c r="AE1664" s="8"/>
      <c r="AG1664" s="36"/>
      <c r="AH1664" s="36"/>
      <c r="AI1664" s="9"/>
      <c r="AJ1664" s="8"/>
      <c r="AK1664" s="8"/>
      <c r="AL1664" s="8"/>
      <c r="AM1664" s="8"/>
      <c r="AN1664" s="8"/>
      <c r="AO1664" s="8"/>
      <c r="AP1664" s="8"/>
      <c r="AQ1664" s="8"/>
      <c r="AS1664" s="36"/>
      <c r="AT1664" s="36"/>
      <c r="AU1664" s="9"/>
      <c r="AV1664" s="8"/>
      <c r="AW1664" s="8"/>
      <c r="AX1664" s="8"/>
      <c r="AY1664" s="8"/>
      <c r="AZ1664" s="8"/>
      <c r="BA1664" s="8"/>
      <c r="BB1664" s="8"/>
      <c r="BC1664" s="8"/>
      <c r="CW1664" s="8">
        <v>0.56676912568306015</v>
      </c>
      <c r="CX1664" s="36">
        <v>73</v>
      </c>
      <c r="CY1664" s="36">
        <v>70.826412703271998</v>
      </c>
      <c r="CZ1664" s="36">
        <v>70.229869450641246</v>
      </c>
      <c r="DA1664" s="36">
        <v>57.905582101579064</v>
      </c>
      <c r="DB1664" s="36">
        <f ca="1"/>
        <v>78.598827831267613</v>
      </c>
      <c r="DC1664" s="36">
        <f ca="1"/>
        <v>71.218493855622313</v>
      </c>
      <c r="DD1664" s="36">
        <v>69.412825680719322</v>
      </c>
      <c r="DE1664" s="36">
        <f ca="1"/>
        <v>74.840008624371805</v>
      </c>
      <c r="DF1664" s="36">
        <v>72.134882980300233</v>
      </c>
    </row>
    <row r="1665" spans="1:110" x14ac:dyDescent="0.25">
      <c r="A1665" s="45">
        <v>66</v>
      </c>
      <c r="B1665" s="47" t="b">
        <v>1</v>
      </c>
      <c r="U1665" s="36"/>
      <c r="V1665" s="36"/>
      <c r="W1665" s="9"/>
      <c r="X1665" s="8"/>
      <c r="Y1665" s="8"/>
      <c r="Z1665" s="8"/>
      <c r="AA1665" s="8"/>
      <c r="AB1665" s="8"/>
      <c r="AC1665" s="8"/>
      <c r="AD1665" s="8"/>
      <c r="AE1665" s="8"/>
      <c r="AG1665" s="36"/>
      <c r="AH1665" s="36"/>
      <c r="AI1665" s="9"/>
      <c r="AJ1665" s="8"/>
      <c r="AK1665" s="8"/>
      <c r="AL1665" s="8"/>
      <c r="AM1665" s="8"/>
      <c r="AN1665" s="8"/>
      <c r="AO1665" s="8"/>
      <c r="AP1665" s="8"/>
      <c r="AQ1665" s="8"/>
      <c r="AS1665" s="36"/>
      <c r="AT1665" s="36"/>
      <c r="AU1665" s="9"/>
      <c r="AV1665" s="8"/>
      <c r="AW1665" s="8"/>
      <c r="AX1665" s="8"/>
      <c r="AY1665" s="8"/>
      <c r="AZ1665" s="8"/>
      <c r="BA1665" s="8"/>
      <c r="BB1665" s="8"/>
      <c r="BC1665" s="8"/>
      <c r="CW1665" s="8">
        <v>0.56711065573770492</v>
      </c>
      <c r="CX1665" s="36">
        <v>73</v>
      </c>
      <c r="CY1665" s="36">
        <v>70.834682674663227</v>
      </c>
      <c r="CZ1665" s="36">
        <v>70.238838316524408</v>
      </c>
      <c r="DA1665" s="36">
        <v>57.960175899119996</v>
      </c>
      <c r="DB1665" s="36">
        <f ca="1"/>
        <v>78.607180227041169</v>
      </c>
      <c r="DC1665" s="36">
        <f ca="1"/>
        <v>71.226226868112718</v>
      </c>
      <c r="DD1665" s="36">
        <v>69.42281680180173</v>
      </c>
      <c r="DE1665" s="36">
        <f ca="1"/>
        <v>74.846048107388398</v>
      </c>
      <c r="DF1665" s="36">
        <v>72.143881427137302</v>
      </c>
    </row>
    <row r="1666" spans="1:110" x14ac:dyDescent="0.25">
      <c r="A1666" s="45">
        <v>64</v>
      </c>
      <c r="B1666" s="47" t="b">
        <v>1</v>
      </c>
      <c r="U1666" s="36"/>
      <c r="V1666" s="36"/>
      <c r="W1666" s="9"/>
      <c r="X1666" s="8"/>
      <c r="Y1666" s="8"/>
      <c r="Z1666" s="8"/>
      <c r="AA1666" s="8"/>
      <c r="AB1666" s="8"/>
      <c r="AC1666" s="8"/>
      <c r="AD1666" s="8"/>
      <c r="AE1666" s="8"/>
      <c r="AG1666" s="36"/>
      <c r="AH1666" s="36"/>
      <c r="AI1666" s="9"/>
      <c r="AJ1666" s="8"/>
      <c r="AK1666" s="8"/>
      <c r="AL1666" s="8"/>
      <c r="AM1666" s="8"/>
      <c r="AN1666" s="8"/>
      <c r="AO1666" s="8"/>
      <c r="AP1666" s="8"/>
      <c r="AQ1666" s="8"/>
      <c r="AS1666" s="36"/>
      <c r="AT1666" s="36"/>
      <c r="AU1666" s="9"/>
      <c r="AV1666" s="8"/>
      <c r="AW1666" s="8"/>
      <c r="AX1666" s="8"/>
      <c r="AY1666" s="8"/>
      <c r="AZ1666" s="8"/>
      <c r="BA1666" s="8"/>
      <c r="BB1666" s="8"/>
      <c r="BC1666" s="8"/>
      <c r="CW1666" s="8">
        <v>0.56745218579234968</v>
      </c>
      <c r="CX1666" s="36">
        <v>73.099999999999994</v>
      </c>
      <c r="CY1666" s="36">
        <v>70.842953860012997</v>
      </c>
      <c r="CZ1666" s="36">
        <v>70.247809644599371</v>
      </c>
      <c r="DA1666" s="36">
        <v>58.014812785692662</v>
      </c>
      <c r="DB1666" s="36">
        <f ca="1"/>
        <v>78.615532229562987</v>
      </c>
      <c r="DC1666" s="36">
        <f ca="1"/>
        <v>71.23396157489114</v>
      </c>
      <c r="DD1666" s="36">
        <v>69.432804914869166</v>
      </c>
      <c r="DE1666" s="36">
        <f ca="1"/>
        <v>74.852087362262068</v>
      </c>
      <c r="DF1666" s="36">
        <v>72.152879417159255</v>
      </c>
    </row>
    <row r="1667" spans="1:110" x14ac:dyDescent="0.25">
      <c r="A1667" s="45">
        <v>63</v>
      </c>
      <c r="B1667" s="47" t="b">
        <v>1</v>
      </c>
      <c r="U1667" s="36"/>
      <c r="V1667" s="36"/>
      <c r="W1667" s="9"/>
      <c r="X1667" s="8"/>
      <c r="Y1667" s="8"/>
      <c r="Z1667" s="8"/>
      <c r="AA1667" s="8"/>
      <c r="AB1667" s="8"/>
      <c r="AC1667" s="8"/>
      <c r="AD1667" s="8"/>
      <c r="AE1667" s="8"/>
      <c r="AG1667" s="36"/>
      <c r="AH1667" s="36"/>
      <c r="AI1667" s="9"/>
      <c r="AJ1667" s="8"/>
      <c r="AK1667" s="8"/>
      <c r="AL1667" s="8"/>
      <c r="AM1667" s="8"/>
      <c r="AN1667" s="8"/>
      <c r="AO1667" s="8"/>
      <c r="AP1667" s="8"/>
      <c r="AQ1667" s="8"/>
      <c r="AS1667" s="36"/>
      <c r="AT1667" s="36"/>
      <c r="AU1667" s="9"/>
      <c r="AV1667" s="8"/>
      <c r="AW1667" s="8"/>
      <c r="AX1667" s="8"/>
      <c r="AY1667" s="8"/>
      <c r="AZ1667" s="8"/>
      <c r="BA1667" s="8"/>
      <c r="BB1667" s="8"/>
      <c r="BC1667" s="8"/>
      <c r="CW1667" s="8">
        <v>0.56779371584699456</v>
      </c>
      <c r="CX1667" s="36">
        <v>73.099999999999994</v>
      </c>
      <c r="CY1667" s="36">
        <v>70.851226265918029</v>
      </c>
      <c r="CZ1667" s="36">
        <v>70.256783442673409</v>
      </c>
      <c r="DA1667" s="36">
        <v>58.069492829368237</v>
      </c>
      <c r="DB1667" s="36">
        <f ca="1"/>
        <v>78.623883845122009</v>
      </c>
      <c r="DC1667" s="36">
        <f ca="1"/>
        <v>71.241697982388445</v>
      </c>
      <c r="DD1667" s="36">
        <v>69.442790022636842</v>
      </c>
      <c r="DE1667" s="36">
        <f ca="1"/>
        <v>74.858126392795171</v>
      </c>
      <c r="DF1667" s="36">
        <v>72.16187695508566</v>
      </c>
    </row>
    <row r="1668" spans="1:110" x14ac:dyDescent="0.25">
      <c r="A1668" s="45">
        <v>62</v>
      </c>
      <c r="B1668" s="47" t="b">
        <v>1</v>
      </c>
      <c r="U1668" s="36"/>
      <c r="V1668" s="36"/>
      <c r="W1668" s="9"/>
      <c r="X1668" s="8"/>
      <c r="Y1668" s="8"/>
      <c r="Z1668" s="8"/>
      <c r="AA1668" s="8"/>
      <c r="AB1668" s="8"/>
      <c r="AC1668" s="8"/>
      <c r="AD1668" s="8"/>
      <c r="AE1668" s="8"/>
      <c r="AG1668" s="36"/>
      <c r="AH1668" s="36"/>
      <c r="AI1668" s="9"/>
      <c r="AJ1668" s="8"/>
      <c r="AK1668" s="8"/>
      <c r="AL1668" s="8"/>
      <c r="AM1668" s="8"/>
      <c r="AN1668" s="8"/>
      <c r="AO1668" s="8"/>
      <c r="AP1668" s="8"/>
      <c r="AQ1668" s="8"/>
      <c r="AS1668" s="36"/>
      <c r="AT1668" s="36"/>
      <c r="AU1668" s="9"/>
      <c r="AV1668" s="8"/>
      <c r="AW1668" s="8"/>
      <c r="AX1668" s="8"/>
      <c r="AY1668" s="8"/>
      <c r="AZ1668" s="8"/>
      <c r="BA1668" s="8"/>
      <c r="BB1668" s="8"/>
      <c r="BC1668" s="8"/>
      <c r="CW1668" s="8">
        <v>0.56813524590163933</v>
      </c>
      <c r="CX1668" s="36">
        <v>73.099999999999994</v>
      </c>
      <c r="CY1668" s="36">
        <v>70.859499898981682</v>
      </c>
      <c r="CZ1668" s="36">
        <v>70.265759718565008</v>
      </c>
      <c r="DA1668" s="36">
        <v>58.124216098379243</v>
      </c>
      <c r="DB1668" s="36">
        <f ca="1"/>
        <v>78.632235080009039</v>
      </c>
      <c r="DC1668" s="36">
        <f ca="1"/>
        <v>71.249436097043414</v>
      </c>
      <c r="DD1668" s="36">
        <v>69.452772127815877</v>
      </c>
      <c r="DE1668" s="36">
        <f ca="1"/>
        <v>74.864165202791142</v>
      </c>
      <c r="DF1668" s="36">
        <v>72.170874045636936</v>
      </c>
    </row>
    <row r="1669" spans="1:110" x14ac:dyDescent="0.25">
      <c r="A1669" s="45">
        <v>61</v>
      </c>
      <c r="B1669" s="47" t="b">
        <v>1</v>
      </c>
      <c r="U1669" s="36"/>
      <c r="V1669" s="36"/>
      <c r="W1669" s="9"/>
      <c r="X1669" s="8"/>
      <c r="Y1669" s="8"/>
      <c r="Z1669" s="8"/>
      <c r="AA1669" s="8"/>
      <c r="AB1669" s="8"/>
      <c r="AC1669" s="8"/>
      <c r="AD1669" s="8"/>
      <c r="AE1669" s="8"/>
      <c r="AG1669" s="36"/>
      <c r="AH1669" s="36"/>
      <c r="AI1669" s="9"/>
      <c r="AJ1669" s="8"/>
      <c r="AK1669" s="8"/>
      <c r="AL1669" s="8"/>
      <c r="AM1669" s="8"/>
      <c r="AN1669" s="8"/>
      <c r="AO1669" s="8"/>
      <c r="AP1669" s="8"/>
      <c r="AQ1669" s="8"/>
      <c r="AS1669" s="36"/>
      <c r="AT1669" s="36"/>
      <c r="AU1669" s="9"/>
      <c r="AV1669" s="8"/>
      <c r="AW1669" s="8"/>
      <c r="AX1669" s="8"/>
      <c r="AY1669" s="8"/>
      <c r="AZ1669" s="8"/>
      <c r="BA1669" s="8"/>
      <c r="BB1669" s="8"/>
      <c r="BC1669" s="8"/>
      <c r="CW1669" s="8">
        <v>0.56847677595628421</v>
      </c>
      <c r="CX1669" s="36">
        <v>73.099999999999994</v>
      </c>
      <c r="CY1669" s="36">
        <v>70.86777476581392</v>
      </c>
      <c r="CZ1669" s="36">
        <v>70.27473848010365</v>
      </c>
      <c r="DA1669" s="36">
        <v>58.17898266112028</v>
      </c>
      <c r="DB1669" s="36">
        <f ca="1"/>
        <v>78.640585940516729</v>
      </c>
      <c r="DC1669" s="36">
        <f ca="1"/>
        <v>71.25717592530296</v>
      </c>
      <c r="DD1669" s="36">
        <v>69.462751233113394</v>
      </c>
      <c r="DE1669" s="36">
        <f ca="1"/>
        <v>74.870203796054383</v>
      </c>
      <c r="DF1669" s="36">
        <v>72.179870693534383</v>
      </c>
    </row>
    <row r="1670" spans="1:110" x14ac:dyDescent="0.25">
      <c r="A1670" s="45">
        <v>60</v>
      </c>
      <c r="B1670" s="47" t="b">
        <v>1</v>
      </c>
      <c r="U1670" s="36"/>
      <c r="V1670" s="36"/>
      <c r="W1670" s="9"/>
      <c r="X1670" s="8"/>
      <c r="Y1670" s="8"/>
      <c r="Z1670" s="8"/>
      <c r="AA1670" s="8"/>
      <c r="AB1670" s="8"/>
      <c r="AC1670" s="8"/>
      <c r="AD1670" s="8"/>
      <c r="AE1670" s="8"/>
      <c r="AG1670" s="36"/>
      <c r="AH1670" s="36"/>
      <c r="AI1670" s="9"/>
      <c r="AJ1670" s="8"/>
      <c r="AK1670" s="8"/>
      <c r="AL1670" s="8"/>
      <c r="AM1670" s="8"/>
      <c r="AN1670" s="8"/>
      <c r="AO1670" s="8"/>
      <c r="AP1670" s="8"/>
      <c r="AQ1670" s="8"/>
      <c r="AS1670" s="36"/>
      <c r="AT1670" s="36"/>
      <c r="AU1670" s="9"/>
      <c r="AV1670" s="8"/>
      <c r="AW1670" s="8"/>
      <c r="AX1670" s="8"/>
      <c r="AY1670" s="8"/>
      <c r="AZ1670" s="8"/>
      <c r="BA1670" s="8"/>
      <c r="BB1670" s="8"/>
      <c r="BC1670" s="8"/>
      <c r="CW1670" s="8">
        <v>0.56881830601092898</v>
      </c>
      <c r="CX1670" s="36">
        <v>73.099999999999994</v>
      </c>
      <c r="CY1670" s="36">
        <v>70.876050873031417</v>
      </c>
      <c r="CZ1670" s="36">
        <v>70.283719735129921</v>
      </c>
      <c r="DA1670" s="36">
        <v>58.233792586148283</v>
      </c>
      <c r="DB1670" s="36">
        <f ca="1"/>
        <v>78.648936432939593</v>
      </c>
      <c r="DC1670" s="36">
        <f ca="1"/>
        <v>71.264917473622035</v>
      </c>
      <c r="DD1670" s="36">
        <v>69.472727341232343</v>
      </c>
      <c r="DE1670" s="36">
        <f ca="1"/>
        <v>74.87624217639042</v>
      </c>
      <c r="DF1670" s="36">
        <v>72.188866903500241</v>
      </c>
    </row>
    <row r="1671" spans="1:110" x14ac:dyDescent="0.25">
      <c r="A1671" s="45">
        <v>74.599999999999994</v>
      </c>
      <c r="B1671" s="47" t="b">
        <v>1</v>
      </c>
      <c r="U1671" s="36"/>
      <c r="V1671" s="36"/>
      <c r="W1671" s="9"/>
      <c r="X1671" s="8"/>
      <c r="Y1671" s="8"/>
      <c r="Z1671" s="8"/>
      <c r="AA1671" s="8"/>
      <c r="AB1671" s="8"/>
      <c r="AC1671" s="8"/>
      <c r="AD1671" s="8"/>
      <c r="AE1671" s="8"/>
      <c r="AG1671" s="36"/>
      <c r="AH1671" s="36"/>
      <c r="AI1671" s="9"/>
      <c r="AJ1671" s="8"/>
      <c r="AK1671" s="8"/>
      <c r="AL1671" s="8"/>
      <c r="AM1671" s="8"/>
      <c r="AN1671" s="8"/>
      <c r="AO1671" s="8"/>
      <c r="AP1671" s="8"/>
      <c r="AQ1671" s="8"/>
      <c r="AS1671" s="36"/>
      <c r="AT1671" s="36"/>
      <c r="AU1671" s="9"/>
      <c r="AV1671" s="8"/>
      <c r="AW1671" s="8"/>
      <c r="AX1671" s="8"/>
      <c r="AY1671" s="8"/>
      <c r="AZ1671" s="8"/>
      <c r="BA1671" s="8"/>
      <c r="BB1671" s="8"/>
      <c r="BC1671" s="8"/>
      <c r="CW1671" s="8">
        <v>0.56915983606557374</v>
      </c>
      <c r="CX1671" s="36">
        <v>73.099999999999994</v>
      </c>
      <c r="CY1671" s="36">
        <v>70.884328227257569</v>
      </c>
      <c r="CZ1671" s="36">
        <v>70.292703491495701</v>
      </c>
      <c r="DA1671" s="36">
        <v>58.28864594218323</v>
      </c>
      <c r="DB1671" s="36">
        <f ca="1"/>
        <v>78.657286563574132</v>
      </c>
      <c r="DC1671" s="36">
        <f ca="1"/>
        <v>71.272660748463764</v>
      </c>
      <c r="DD1671" s="36">
        <v>69.482700454871704</v>
      </c>
      <c r="DE1671" s="36">
        <f ca="1"/>
        <v>74.8822803476058</v>
      </c>
      <c r="DF1671" s="36">
        <v>72.197862680257671</v>
      </c>
    </row>
    <row r="1672" spans="1:110" x14ac:dyDescent="0.25">
      <c r="A1672" s="45">
        <v>74.2</v>
      </c>
      <c r="B1672" s="47" t="b">
        <v>1</v>
      </c>
      <c r="U1672" s="36"/>
      <c r="V1672" s="36"/>
      <c r="W1672" s="9"/>
      <c r="X1672" s="8"/>
      <c r="Y1672" s="8"/>
      <c r="Z1672" s="8"/>
      <c r="AA1672" s="8"/>
      <c r="AB1672" s="8"/>
      <c r="AC1672" s="8"/>
      <c r="AD1672" s="8"/>
      <c r="AE1672" s="8"/>
      <c r="AG1672" s="36"/>
      <c r="AH1672" s="36"/>
      <c r="AI1672" s="9"/>
      <c r="AJ1672" s="8"/>
      <c r="AK1672" s="8"/>
      <c r="AL1672" s="8"/>
      <c r="AM1672" s="8"/>
      <c r="AN1672" s="8"/>
      <c r="AO1672" s="8"/>
      <c r="AP1672" s="8"/>
      <c r="AQ1672" s="8"/>
      <c r="AS1672" s="36"/>
      <c r="AT1672" s="36"/>
      <c r="AU1672" s="9"/>
      <c r="AV1672" s="8"/>
      <c r="AW1672" s="8"/>
      <c r="AX1672" s="8"/>
      <c r="AY1672" s="8"/>
      <c r="AZ1672" s="8"/>
      <c r="BA1672" s="8"/>
      <c r="BB1672" s="8"/>
      <c r="BC1672" s="8"/>
      <c r="CW1672" s="8">
        <v>0.56950136612021862</v>
      </c>
      <c r="CX1672" s="36">
        <v>73.099999999999994</v>
      </c>
      <c r="CY1672" s="36">
        <v>70.892606835122521</v>
      </c>
      <c r="CZ1672" s="36">
        <v>70.30168975706404</v>
      </c>
      <c r="DA1672" s="36">
        <v>58.343542798108587</v>
      </c>
      <c r="DB1672" s="36">
        <f ca="1"/>
        <v>78.665636338718784</v>
      </c>
      <c r="DC1672" s="36">
        <f ca="1"/>
        <v>71.280405756299388</v>
      </c>
      <c r="DD1672" s="36">
        <v>69.492670576726368</v>
      </c>
      <c r="DE1672" s="36">
        <f ca="1"/>
        <v>74.888318313508222</v>
      </c>
      <c r="DF1672" s="36">
        <v>72.20685802853076</v>
      </c>
    </row>
    <row r="1673" spans="1:110" x14ac:dyDescent="0.25">
      <c r="A1673" s="45">
        <v>74.099999999999994</v>
      </c>
      <c r="B1673" s="47" t="b">
        <v>1</v>
      </c>
      <c r="U1673" s="36"/>
      <c r="V1673" s="36"/>
      <c r="W1673" s="9"/>
      <c r="X1673" s="8"/>
      <c r="Y1673" s="8"/>
      <c r="Z1673" s="8"/>
      <c r="AA1673" s="8"/>
      <c r="AB1673" s="8"/>
      <c r="AC1673" s="8"/>
      <c r="AD1673" s="8"/>
      <c r="AE1673" s="8"/>
      <c r="AG1673" s="36"/>
      <c r="AH1673" s="36"/>
      <c r="AI1673" s="9"/>
      <c r="AJ1673" s="8"/>
      <c r="AK1673" s="8"/>
      <c r="AL1673" s="8"/>
      <c r="AM1673" s="8"/>
      <c r="AN1673" s="8"/>
      <c r="AO1673" s="8"/>
      <c r="AP1673" s="8"/>
      <c r="AQ1673" s="8"/>
      <c r="AS1673" s="36"/>
      <c r="AT1673" s="36"/>
      <c r="AU1673" s="9"/>
      <c r="AV1673" s="8"/>
      <c r="AW1673" s="8"/>
      <c r="AX1673" s="8"/>
      <c r="AY1673" s="8"/>
      <c r="AZ1673" s="8"/>
      <c r="BA1673" s="8"/>
      <c r="BB1673" s="8"/>
      <c r="BC1673" s="8"/>
      <c r="CW1673" s="8">
        <v>0.56984289617486339</v>
      </c>
      <c r="CX1673" s="36">
        <v>73.099999999999994</v>
      </c>
      <c r="CY1673" s="36">
        <v>70.900886703263225</v>
      </c>
      <c r="CZ1673" s="36">
        <v>70.310678539709329</v>
      </c>
      <c r="DA1673" s="36">
        <v>58.398483222971763</v>
      </c>
      <c r="DB1673" s="36">
        <f ca="1"/>
        <v>78.673985764674029</v>
      </c>
      <c r="DC1673" s="36">
        <f ca="1"/>
        <v>71.288152503608387</v>
      </c>
      <c r="DD1673" s="36">
        <v>69.502637709487161</v>
      </c>
      <c r="DE1673" s="36">
        <f ca="1"/>
        <v>74.894356077906465</v>
      </c>
      <c r="DF1673" s="36">
        <v>72.215852953044589</v>
      </c>
    </row>
    <row r="1674" spans="1:110" x14ac:dyDescent="0.25">
      <c r="A1674" s="45">
        <v>73.900000000000006</v>
      </c>
      <c r="B1674" s="47" t="b">
        <v>1</v>
      </c>
      <c r="U1674" s="36"/>
      <c r="V1674" s="36"/>
      <c r="W1674" s="9"/>
      <c r="X1674" s="8"/>
      <c r="Y1674" s="8"/>
      <c r="Z1674" s="8"/>
      <c r="AA1674" s="8"/>
      <c r="AB1674" s="8"/>
      <c r="AC1674" s="8"/>
      <c r="AD1674" s="8"/>
      <c r="AE1674" s="8"/>
      <c r="AG1674" s="36"/>
      <c r="AH1674" s="36"/>
      <c r="AI1674" s="9"/>
      <c r="AJ1674" s="8"/>
      <c r="AK1674" s="8"/>
      <c r="AL1674" s="8"/>
      <c r="AM1674" s="8"/>
      <c r="AN1674" s="8"/>
      <c r="AO1674" s="8"/>
      <c r="AP1674" s="8"/>
      <c r="AQ1674" s="8"/>
      <c r="AS1674" s="36"/>
      <c r="AT1674" s="36"/>
      <c r="AU1674" s="9"/>
      <c r="AV1674" s="8"/>
      <c r="AW1674" s="8"/>
      <c r="AX1674" s="8"/>
      <c r="AY1674" s="8"/>
      <c r="AZ1674" s="8"/>
      <c r="BA1674" s="8"/>
      <c r="BB1674" s="8"/>
      <c r="BC1674" s="8"/>
      <c r="CW1674" s="8">
        <v>0.57018442622950816</v>
      </c>
      <c r="CX1674" s="36">
        <v>73.099999999999994</v>
      </c>
      <c r="CY1674" s="36">
        <v>70.909167838323484</v>
      </c>
      <c r="CZ1674" s="36">
        <v>70.319669847317343</v>
      </c>
      <c r="DA1674" s="36">
        <v>58.453467285984779</v>
      </c>
      <c r="DB1674" s="36">
        <f ca="1"/>
        <v>78.682334847742311</v>
      </c>
      <c r="DC1674" s="36">
        <f ca="1"/>
        <v>71.295900996878515</v>
      </c>
      <c r="DD1674" s="36">
        <v>69.512601855840941</v>
      </c>
      <c r="DE1674" s="36">
        <f ca="1"/>
        <v>74.900393644610432</v>
      </c>
      <c r="DF1674" s="36">
        <v>72.224847458525232</v>
      </c>
    </row>
    <row r="1675" spans="1:110" x14ac:dyDescent="0.25">
      <c r="A1675" s="45">
        <v>73.599999999999994</v>
      </c>
      <c r="B1675" s="47" t="b">
        <v>1</v>
      </c>
      <c r="U1675" s="36"/>
      <c r="V1675" s="36"/>
      <c r="W1675" s="9"/>
      <c r="X1675" s="8"/>
      <c r="Y1675" s="8"/>
      <c r="Z1675" s="8"/>
      <c r="AA1675" s="8"/>
      <c r="AB1675" s="8"/>
      <c r="AC1675" s="8"/>
      <c r="AD1675" s="8"/>
      <c r="AE1675" s="8"/>
      <c r="AG1675" s="36"/>
      <c r="AH1675" s="36"/>
      <c r="AI1675" s="9"/>
      <c r="AJ1675" s="8"/>
      <c r="AK1675" s="8"/>
      <c r="AL1675" s="8"/>
      <c r="AM1675" s="8"/>
      <c r="AN1675" s="8"/>
      <c r="AO1675" s="8"/>
      <c r="AP1675" s="8"/>
      <c r="AQ1675" s="8"/>
      <c r="AS1675" s="36"/>
      <c r="AT1675" s="36"/>
      <c r="AU1675" s="9"/>
      <c r="AV1675" s="8"/>
      <c r="AW1675" s="8"/>
      <c r="AX1675" s="8"/>
      <c r="AY1675" s="8"/>
      <c r="AZ1675" s="8"/>
      <c r="BA1675" s="8"/>
      <c r="BB1675" s="8"/>
      <c r="BC1675" s="8"/>
      <c r="CW1675" s="8">
        <v>0.57052595628415304</v>
      </c>
      <c r="CX1675" s="36">
        <v>73.099999999999994</v>
      </c>
      <c r="CY1675" s="36">
        <v>70.917450246953976</v>
      </c>
      <c r="CZ1675" s="36">
        <v>70.328663687785067</v>
      </c>
      <c r="DA1675" s="36">
        <v>58.508495056524666</v>
      </c>
      <c r="DB1675" s="36">
        <f ca="1"/>
        <v>78.690683594228233</v>
      </c>
      <c r="DC1675" s="36">
        <f ca="1"/>
        <v>71.303651242605753</v>
      </c>
      <c r="DD1675" s="36">
        <v>69.522563018470521</v>
      </c>
      <c r="DE1675" s="36">
        <f ca="1"/>
        <v>74.906431017431231</v>
      </c>
      <c r="DF1675" s="36">
        <v>72.233841549699775</v>
      </c>
    </row>
    <row r="1676" spans="1:110" x14ac:dyDescent="0.25">
      <c r="A1676" s="45">
        <v>73.3</v>
      </c>
      <c r="B1676" s="47" t="b">
        <v>1</v>
      </c>
      <c r="U1676" s="36"/>
      <c r="V1676" s="36"/>
      <c r="W1676" s="9"/>
      <c r="X1676" s="8"/>
      <c r="Y1676" s="8"/>
      <c r="Z1676" s="8"/>
      <c r="AA1676" s="8"/>
      <c r="AB1676" s="8"/>
      <c r="AC1676" s="8"/>
      <c r="AD1676" s="8"/>
      <c r="AE1676" s="8"/>
      <c r="AG1676" s="36"/>
      <c r="AH1676" s="36"/>
      <c r="AI1676" s="9"/>
      <c r="AJ1676" s="8"/>
      <c r="AK1676" s="8"/>
      <c r="AL1676" s="8"/>
      <c r="AM1676" s="8"/>
      <c r="AN1676" s="8"/>
      <c r="AO1676" s="8"/>
      <c r="AP1676" s="8"/>
      <c r="AQ1676" s="8"/>
      <c r="AS1676" s="36"/>
      <c r="AT1676" s="36"/>
      <c r="AU1676" s="9"/>
      <c r="AV1676" s="8"/>
      <c r="AW1676" s="8"/>
      <c r="AX1676" s="8"/>
      <c r="AY1676" s="8"/>
      <c r="AZ1676" s="8"/>
      <c r="BA1676" s="8"/>
      <c r="BB1676" s="8"/>
      <c r="BC1676" s="8"/>
      <c r="CW1676" s="8">
        <v>0.5708674863387978</v>
      </c>
      <c r="CX1676" s="36">
        <v>73.099999999999994</v>
      </c>
      <c r="CY1676" s="36">
        <v>70.925733935812303</v>
      </c>
      <c r="CZ1676" s="36">
        <v>70.337660069021183</v>
      </c>
      <c r="DA1676" s="36">
        <v>58.563566604134039</v>
      </c>
      <c r="DB1676" s="36">
        <f ca="1"/>
        <v>78.699032010438415</v>
      </c>
      <c r="DC1676" s="36">
        <f ca="1"/>
        <v>71.311403247294479</v>
      </c>
      <c r="DD1676" s="36">
        <v>69.532521200054646</v>
      </c>
      <c r="DE1676" s="36">
        <f ca="1"/>
        <v>74.912468200181095</v>
      </c>
      <c r="DF1676" s="36">
        <v>72.242835231296354</v>
      </c>
    </row>
    <row r="1677" spans="1:110" x14ac:dyDescent="0.25">
      <c r="A1677" s="45">
        <v>72.8</v>
      </c>
      <c r="B1677" s="47" t="b">
        <v>1</v>
      </c>
      <c r="U1677" s="36"/>
      <c r="V1677" s="36"/>
      <c r="W1677" s="9"/>
      <c r="X1677" s="8"/>
      <c r="Y1677" s="8"/>
      <c r="Z1677" s="8"/>
      <c r="AA1677" s="8"/>
      <c r="AB1677" s="8"/>
      <c r="AC1677" s="8"/>
      <c r="AD1677" s="8"/>
      <c r="AE1677" s="8"/>
      <c r="AG1677" s="36"/>
      <c r="AH1677" s="36"/>
      <c r="AI1677" s="9"/>
      <c r="AJ1677" s="8"/>
      <c r="AK1677" s="8"/>
      <c r="AL1677" s="8"/>
      <c r="AM1677" s="8"/>
      <c r="AN1677" s="8"/>
      <c r="AO1677" s="8"/>
      <c r="AP1677" s="8"/>
      <c r="AQ1677" s="8"/>
      <c r="AS1677" s="36"/>
      <c r="AT1677" s="36"/>
      <c r="AU1677" s="9"/>
      <c r="AV1677" s="8"/>
      <c r="AW1677" s="8"/>
      <c r="AX1677" s="8"/>
      <c r="AY1677" s="8"/>
      <c r="AZ1677" s="8"/>
      <c r="BA1677" s="8"/>
      <c r="BB1677" s="8"/>
      <c r="BC1677" s="8"/>
      <c r="CW1677" s="8">
        <v>0.57120901639344257</v>
      </c>
      <c r="CX1677" s="36">
        <v>73.099999999999994</v>
      </c>
      <c r="CY1677" s="36">
        <v>70.934018911563015</v>
      </c>
      <c r="CZ1677" s="36">
        <v>70.346658998945671</v>
      </c>
      <c r="DA1677" s="36">
        <v>58.618681998521609</v>
      </c>
      <c r="DB1677" s="36">
        <f ca="1"/>
        <v>78.707380102681682</v>
      </c>
      <c r="DC1677" s="36">
        <f ca="1"/>
        <v>71.319157017457442</v>
      </c>
      <c r="DD1677" s="36">
        <v>69.54247640326814</v>
      </c>
      <c r="DE1677" s="36">
        <f ca="1"/>
        <v>74.918505196673451</v>
      </c>
      <c r="DF1677" s="36">
        <v>72.251828508044156</v>
      </c>
    </row>
    <row r="1678" spans="1:110" x14ac:dyDescent="0.25">
      <c r="A1678" s="45">
        <v>72.7</v>
      </c>
      <c r="B1678" s="47" t="b">
        <v>1</v>
      </c>
      <c r="U1678" s="36"/>
      <c r="V1678" s="36"/>
      <c r="W1678" s="9"/>
      <c r="X1678" s="8"/>
      <c r="Y1678" s="8"/>
      <c r="Z1678" s="8"/>
      <c r="AA1678" s="8"/>
      <c r="AB1678" s="8"/>
      <c r="AC1678" s="8"/>
      <c r="AD1678" s="8"/>
      <c r="AE1678" s="8"/>
      <c r="AG1678" s="36"/>
      <c r="AH1678" s="36"/>
      <c r="AI1678" s="9"/>
      <c r="AJ1678" s="8"/>
      <c r="AK1678" s="8"/>
      <c r="AL1678" s="8"/>
      <c r="AM1678" s="8"/>
      <c r="AN1678" s="8"/>
      <c r="AO1678" s="8"/>
      <c r="AP1678" s="8"/>
      <c r="AQ1678" s="8"/>
      <c r="AS1678" s="36"/>
      <c r="AT1678" s="36"/>
      <c r="AU1678" s="9"/>
      <c r="AV1678" s="8"/>
      <c r="AW1678" s="8"/>
      <c r="AX1678" s="8"/>
      <c r="AY1678" s="8"/>
      <c r="AZ1678" s="8"/>
      <c r="BA1678" s="8"/>
      <c r="BB1678" s="8"/>
      <c r="BC1678" s="8"/>
      <c r="CW1678" s="8">
        <v>0.57155054644808745</v>
      </c>
      <c r="CX1678" s="36">
        <v>73.099999999999994</v>
      </c>
      <c r="CY1678" s="36">
        <v>70.942305180877696</v>
      </c>
      <c r="CZ1678" s="36">
        <v>70.355660485490205</v>
      </c>
      <c r="DA1678" s="36">
        <v>58.673841309562754</v>
      </c>
      <c r="DB1678" s="36">
        <f ca="1"/>
        <v>78.715727877269003</v>
      </c>
      <c r="DC1678" s="36">
        <f ca="1"/>
        <v>71.326912559615764</v>
      </c>
      <c r="DD1678" s="36">
        <v>69.552428630781776</v>
      </c>
      <c r="DE1678" s="36">
        <f ca="1"/>
        <v>74.924542010722988</v>
      </c>
      <c r="DF1678" s="36">
        <v>72.260821384673477</v>
      </c>
    </row>
    <row r="1679" spans="1:110" x14ac:dyDescent="0.25">
      <c r="A1679" s="45">
        <v>72.900000000000006</v>
      </c>
      <c r="B1679" s="47" t="b">
        <v>1</v>
      </c>
      <c r="U1679" s="36"/>
      <c r="V1679" s="36"/>
      <c r="W1679" s="9"/>
      <c r="X1679" s="8"/>
      <c r="Y1679" s="8"/>
      <c r="Z1679" s="8"/>
      <c r="AA1679" s="8"/>
      <c r="AB1679" s="8"/>
      <c r="AC1679" s="8"/>
      <c r="AD1679" s="8"/>
      <c r="AE1679" s="8"/>
      <c r="AG1679" s="36"/>
      <c r="AH1679" s="36"/>
      <c r="AI1679" s="9"/>
      <c r="AJ1679" s="8"/>
      <c r="AK1679" s="8"/>
      <c r="AL1679" s="8"/>
      <c r="AM1679" s="8"/>
      <c r="AN1679" s="8"/>
      <c r="AO1679" s="8"/>
      <c r="AP1679" s="8"/>
      <c r="AQ1679" s="8"/>
      <c r="AS1679" s="36"/>
      <c r="AT1679" s="36"/>
      <c r="AU1679" s="9"/>
      <c r="AV1679" s="8"/>
      <c r="AW1679" s="8"/>
      <c r="AX1679" s="8"/>
      <c r="AY1679" s="8"/>
      <c r="AZ1679" s="8"/>
      <c r="BA1679" s="8"/>
      <c r="BB1679" s="8"/>
      <c r="BC1679" s="8"/>
      <c r="CW1679" s="8">
        <v>0.57189207650273222</v>
      </c>
      <c r="CX1679" s="36">
        <v>73.099999999999994</v>
      </c>
      <c r="CY1679" s="36">
        <v>70.950592750434936</v>
      </c>
      <c r="CZ1679" s="36">
        <v>70.364664536597957</v>
      </c>
      <c r="DA1679" s="36">
        <v>58.729044607299961</v>
      </c>
      <c r="DB1679" s="36">
        <f ca="1"/>
        <v>78.724075340513565</v>
      </c>
      <c r="DC1679" s="36">
        <f ca="1"/>
        <v>71.334669880299018</v>
      </c>
      <c r="DD1679" s="36">
        <v>69.56237788526235</v>
      </c>
      <c r="DE1679" s="36">
        <f ca="1"/>
        <v>74.930578646145563</v>
      </c>
      <c r="DF1679" s="36">
        <v>72.269813865915665</v>
      </c>
    </row>
    <row r="1680" spans="1:110" x14ac:dyDescent="0.25">
      <c r="A1680" s="45">
        <v>71.8</v>
      </c>
      <c r="B1680" s="47" t="b">
        <v>1</v>
      </c>
      <c r="U1680" s="36"/>
      <c r="V1680" s="36"/>
      <c r="W1680" s="9"/>
      <c r="X1680" s="8"/>
      <c r="Y1680" s="8"/>
      <c r="Z1680" s="8"/>
      <c r="AA1680" s="8"/>
      <c r="AB1680" s="8"/>
      <c r="AC1680" s="8"/>
      <c r="AD1680" s="8"/>
      <c r="AE1680" s="8"/>
      <c r="AG1680" s="36"/>
      <c r="AH1680" s="36"/>
      <c r="AI1680" s="9"/>
      <c r="AJ1680" s="8"/>
      <c r="AK1680" s="8"/>
      <c r="AL1680" s="8"/>
      <c r="AM1680" s="8"/>
      <c r="AN1680" s="8"/>
      <c r="AO1680" s="8"/>
      <c r="AP1680" s="8"/>
      <c r="AQ1680" s="8"/>
      <c r="AS1680" s="36"/>
      <c r="AT1680" s="36"/>
      <c r="AU1680" s="9"/>
      <c r="AV1680" s="8"/>
      <c r="AW1680" s="8"/>
      <c r="AX1680" s="8"/>
      <c r="AY1680" s="8"/>
      <c r="AZ1680" s="8"/>
      <c r="BA1680" s="8"/>
      <c r="BB1680" s="8"/>
      <c r="BC1680" s="8"/>
      <c r="CW1680" s="8">
        <v>0.57223360655737709</v>
      </c>
      <c r="CX1680" s="36">
        <v>73.099999999999994</v>
      </c>
      <c r="CY1680" s="36">
        <v>70.958881626920444</v>
      </c>
      <c r="CZ1680" s="36">
        <v>70.373671160223921</v>
      </c>
      <c r="DA1680" s="36">
        <v>58.784291961943488</v>
      </c>
      <c r="DB1680" s="36">
        <f ca="1"/>
        <v>78.73242249873077</v>
      </c>
      <c r="DC1680" s="36">
        <f ca="1"/>
        <v>71.342428986045306</v>
      </c>
      <c r="DD1680" s="36">
        <v>69.572324169372678</v>
      </c>
      <c r="DE1680" s="36">
        <f ca="1"/>
        <v>74.936615106758339</v>
      </c>
      <c r="DF1680" s="36">
        <v>72.278805956503277</v>
      </c>
    </row>
    <row r="1681" spans="1:110" x14ac:dyDescent="0.25">
      <c r="A1681" s="45">
        <v>72.099999999999994</v>
      </c>
      <c r="B1681" s="47" t="b">
        <v>1</v>
      </c>
      <c r="U1681" s="36"/>
      <c r="V1681" s="36"/>
      <c r="W1681" s="9"/>
      <c r="X1681" s="8"/>
      <c r="Y1681" s="8"/>
      <c r="Z1681" s="8"/>
      <c r="AA1681" s="8"/>
      <c r="AB1681" s="8"/>
      <c r="AC1681" s="8"/>
      <c r="AD1681" s="8"/>
      <c r="AE1681" s="8"/>
      <c r="AG1681" s="36"/>
      <c r="AH1681" s="36"/>
      <c r="AI1681" s="9"/>
      <c r="AJ1681" s="8"/>
      <c r="AK1681" s="8"/>
      <c r="AL1681" s="8"/>
      <c r="AM1681" s="8"/>
      <c r="AN1681" s="8"/>
      <c r="AO1681" s="8"/>
      <c r="AP1681" s="8"/>
      <c r="AQ1681" s="8"/>
      <c r="AS1681" s="36"/>
      <c r="AT1681" s="36"/>
      <c r="AU1681" s="9"/>
      <c r="AV1681" s="8"/>
      <c r="AW1681" s="8"/>
      <c r="AX1681" s="8"/>
      <c r="AY1681" s="8"/>
      <c r="AZ1681" s="8"/>
      <c r="BA1681" s="8"/>
      <c r="BB1681" s="8"/>
      <c r="BC1681" s="8"/>
      <c r="CW1681" s="8">
        <v>0.57257513661202186</v>
      </c>
      <c r="CX1681" s="36">
        <v>73.099999999999994</v>
      </c>
      <c r="CY1681" s="36">
        <v>70.967171817027008</v>
      </c>
      <c r="CZ1681" s="36">
        <v>70.382680364334462</v>
      </c>
      <c r="DA1681" s="36">
        <v>58.83958344387176</v>
      </c>
      <c r="DB1681" s="36">
        <f ca="1"/>
        <v>78.740769358238353</v>
      </c>
      <c r="DC1681" s="36">
        <f ca="1"/>
        <v>71.350189883401285</v>
      </c>
      <c r="DD1681" s="36">
        <v>69.582267485771581</v>
      </c>
      <c r="DE1681" s="36">
        <f ca="1"/>
        <v>74.942651396379688</v>
      </c>
      <c r="DF1681" s="36">
        <v>72.287797661169947</v>
      </c>
    </row>
    <row r="1682" spans="1:110" x14ac:dyDescent="0.25">
      <c r="A1682" s="45">
        <v>71.900000000000006</v>
      </c>
      <c r="B1682" s="47" t="b">
        <v>1</v>
      </c>
      <c r="U1682" s="36"/>
      <c r="V1682" s="36"/>
      <c r="W1682" s="9"/>
      <c r="X1682" s="8"/>
      <c r="Y1682" s="8"/>
      <c r="Z1682" s="8"/>
      <c r="AA1682" s="8"/>
      <c r="AB1682" s="8"/>
      <c r="AC1682" s="8"/>
      <c r="AD1682" s="8"/>
      <c r="AE1682" s="8"/>
      <c r="AG1682" s="36"/>
      <c r="AH1682" s="36"/>
      <c r="AI1682" s="9"/>
      <c r="AJ1682" s="8"/>
      <c r="AK1682" s="8"/>
      <c r="AL1682" s="8"/>
      <c r="AM1682" s="8"/>
      <c r="AN1682" s="8"/>
      <c r="AO1682" s="8"/>
      <c r="AP1682" s="8"/>
      <c r="AQ1682" s="8"/>
      <c r="AS1682" s="36"/>
      <c r="AT1682" s="36"/>
      <c r="AU1682" s="9"/>
      <c r="AV1682" s="8"/>
      <c r="AW1682" s="8"/>
      <c r="AX1682" s="8"/>
      <c r="AY1682" s="8"/>
      <c r="AZ1682" s="8"/>
      <c r="BA1682" s="8"/>
      <c r="BB1682" s="8"/>
      <c r="BC1682" s="8"/>
      <c r="CW1682" s="8">
        <v>0.57291666666666663</v>
      </c>
      <c r="CX1682" s="36">
        <v>73.099999999999994</v>
      </c>
      <c r="CY1682" s="36">
        <v>70.975463327454634</v>
      </c>
      <c r="CZ1682" s="36">
        <v>70.391692156908078</v>
      </c>
      <c r="DA1682" s="36">
        <v>58.894919123632015</v>
      </c>
      <c r="DB1682" s="36">
        <f ca="1"/>
        <v>78.749115925356293</v>
      </c>
      <c r="DC1682" s="36">
        <f ca="1"/>
        <v>71.357952578922124</v>
      </c>
      <c r="DD1682" s="36">
        <v>69.592207837113975</v>
      </c>
      <c r="DE1682" s="36">
        <f ca="1"/>
        <v>74.948687518829345</v>
      </c>
      <c r="DF1682" s="36">
        <v>72.296788984650533</v>
      </c>
    </row>
    <row r="1683" spans="1:110" x14ac:dyDescent="0.25">
      <c r="A1683" s="45">
        <v>71.5</v>
      </c>
      <c r="B1683" s="47" t="b">
        <v>1</v>
      </c>
      <c r="U1683" s="36"/>
      <c r="V1683" s="36"/>
      <c r="W1683" s="9"/>
      <c r="X1683" s="8"/>
      <c r="Y1683" s="8"/>
      <c r="Z1683" s="8"/>
      <c r="AA1683" s="8"/>
      <c r="AB1683" s="8"/>
      <c r="AC1683" s="8"/>
      <c r="AD1683" s="8"/>
      <c r="AE1683" s="8"/>
      <c r="AG1683" s="36"/>
      <c r="AH1683" s="36"/>
      <c r="AI1683" s="9"/>
      <c r="AJ1683" s="8"/>
      <c r="AK1683" s="8"/>
      <c r="AL1683" s="8"/>
      <c r="AM1683" s="8"/>
      <c r="AN1683" s="8"/>
      <c r="AO1683" s="8"/>
      <c r="AP1683" s="8"/>
      <c r="AQ1683" s="8"/>
      <c r="AS1683" s="36"/>
      <c r="AT1683" s="36"/>
      <c r="AU1683" s="9"/>
      <c r="AV1683" s="8"/>
      <c r="AW1683" s="8"/>
      <c r="AX1683" s="8"/>
      <c r="AY1683" s="8"/>
      <c r="AZ1683" s="8"/>
      <c r="BA1683" s="8"/>
      <c r="BB1683" s="8"/>
      <c r="BC1683" s="8"/>
      <c r="CW1683" s="8">
        <v>0.57325819672131151</v>
      </c>
      <c r="CX1683" s="36">
        <v>73.099999999999994</v>
      </c>
      <c r="CY1683" s="36">
        <v>70.983756164910488</v>
      </c>
      <c r="CZ1683" s="36">
        <v>70.400706545934867</v>
      </c>
      <c r="DA1683" s="36">
        <v>58.950299071940812</v>
      </c>
      <c r="DB1683" s="36">
        <f ca="1"/>
        <v>78.757462206406984</v>
      </c>
      <c r="DC1683" s="36">
        <f ca="1"/>
        <v>71.36571707917166</v>
      </c>
      <c r="DD1683" s="36">
        <v>69.602145226050766</v>
      </c>
      <c r="DE1683" s="36">
        <f ca="1"/>
        <v>74.954723477928312</v>
      </c>
      <c r="DF1683" s="36">
        <v>72.305779931681059</v>
      </c>
    </row>
    <row r="1684" spans="1:110" x14ac:dyDescent="0.25">
      <c r="A1684" s="45">
        <v>71.5</v>
      </c>
      <c r="B1684" s="47" t="b">
        <v>1</v>
      </c>
      <c r="U1684" s="36"/>
      <c r="V1684" s="36"/>
      <c r="W1684" s="9"/>
      <c r="X1684" s="8"/>
      <c r="Y1684" s="8"/>
      <c r="Z1684" s="8"/>
      <c r="AA1684" s="8"/>
      <c r="AB1684" s="8"/>
      <c r="AC1684" s="8"/>
      <c r="AD1684" s="8"/>
      <c r="AE1684" s="8"/>
      <c r="AG1684" s="36"/>
      <c r="AH1684" s="36"/>
      <c r="AI1684" s="9"/>
      <c r="AJ1684" s="8"/>
      <c r="AK1684" s="8"/>
      <c r="AL1684" s="8"/>
      <c r="AM1684" s="8"/>
      <c r="AN1684" s="8"/>
      <c r="AO1684" s="8"/>
      <c r="AP1684" s="8"/>
      <c r="AQ1684" s="8"/>
      <c r="AS1684" s="36"/>
      <c r="AT1684" s="36"/>
      <c r="AU1684" s="9"/>
      <c r="AV1684" s="8"/>
      <c r="AW1684" s="8"/>
      <c r="AX1684" s="8"/>
      <c r="AY1684" s="8"/>
      <c r="AZ1684" s="8"/>
      <c r="BA1684" s="8"/>
      <c r="BB1684" s="8"/>
      <c r="BC1684" s="8"/>
      <c r="CW1684" s="8">
        <v>0.57359972677595628</v>
      </c>
      <c r="CX1684" s="36">
        <v>73.2</v>
      </c>
      <c r="CY1684" s="36">
        <v>70.992050336109003</v>
      </c>
      <c r="CZ1684" s="36">
        <v>70.409723539416831</v>
      </c>
      <c r="DA1684" s="36">
        <v>59.005723359684524</v>
      </c>
      <c r="DB1684" s="36">
        <f ca="1"/>
        <v>78.765808207715139</v>
      </c>
      <c r="DC1684" s="36">
        <f ca="1"/>
        <v>71.373483390722384</v>
      </c>
      <c r="DD1684" s="36">
        <v>69.612079655228911</v>
      </c>
      <c r="DE1684" s="36">
        <f ca="1"/>
        <v>74.960759277498909</v>
      </c>
      <c r="DF1684" s="36">
        <v>72.314770506998784</v>
      </c>
    </row>
    <row r="1685" spans="1:110" x14ac:dyDescent="0.25">
      <c r="A1685" s="45">
        <v>71.5</v>
      </c>
      <c r="B1685" s="47" t="b">
        <v>1</v>
      </c>
      <c r="U1685" s="36"/>
      <c r="V1685" s="36"/>
      <c r="W1685" s="9"/>
      <c r="X1685" s="8"/>
      <c r="Y1685" s="8"/>
      <c r="Z1685" s="8"/>
      <c r="AA1685" s="8"/>
      <c r="AB1685" s="8"/>
      <c r="AC1685" s="8"/>
      <c r="AD1685" s="8"/>
      <c r="AE1685" s="8"/>
      <c r="AG1685" s="36"/>
      <c r="AH1685" s="36"/>
      <c r="AI1685" s="9"/>
      <c r="AJ1685" s="8"/>
      <c r="AK1685" s="8"/>
      <c r="AL1685" s="8"/>
      <c r="AM1685" s="8"/>
      <c r="AN1685" s="8"/>
      <c r="AO1685" s="8"/>
      <c r="AP1685" s="8"/>
      <c r="AQ1685" s="8"/>
      <c r="AS1685" s="36"/>
      <c r="AT1685" s="36"/>
      <c r="AU1685" s="9"/>
      <c r="AV1685" s="8"/>
      <c r="AW1685" s="8"/>
      <c r="AX1685" s="8"/>
      <c r="AY1685" s="8"/>
      <c r="AZ1685" s="8"/>
      <c r="BA1685" s="8"/>
      <c r="BB1685" s="8"/>
      <c r="BC1685" s="8"/>
      <c r="CW1685" s="8">
        <v>0.57394125683060104</v>
      </c>
      <c r="CX1685" s="36">
        <v>73.2</v>
      </c>
      <c r="CY1685" s="36">
        <v>71.000345847771882</v>
      </c>
      <c r="CZ1685" s="36">
        <v>70.418743145367813</v>
      </c>
      <c r="DA1685" s="36">
        <v>59.061192057919953</v>
      </c>
      <c r="DB1685" s="36">
        <f ca="1"/>
        <v>78.774153935607941</v>
      </c>
      <c r="DC1685" s="36">
        <f ca="1"/>
        <v>71.381251520155473</v>
      </c>
      <c r="DD1685" s="36">
        <v>69.622011127291472</v>
      </c>
      <c r="DE1685" s="36">
        <f ca="1"/>
        <v>74.966794921364837</v>
      </c>
      <c r="DF1685" s="36">
        <v>72.323760715342189</v>
      </c>
    </row>
    <row r="1686" spans="1:110" x14ac:dyDescent="0.25">
      <c r="A1686" s="45">
        <v>71</v>
      </c>
      <c r="B1686" s="47" t="b">
        <v>1</v>
      </c>
      <c r="U1686" s="36"/>
      <c r="V1686" s="36"/>
      <c r="W1686" s="9"/>
      <c r="X1686" s="8"/>
      <c r="Y1686" s="8"/>
      <c r="Z1686" s="8"/>
      <c r="AA1686" s="8"/>
      <c r="AB1686" s="8"/>
      <c r="AC1686" s="8"/>
      <c r="AD1686" s="8"/>
      <c r="AE1686" s="8"/>
      <c r="AG1686" s="36"/>
      <c r="AH1686" s="36"/>
      <c r="AI1686" s="9"/>
      <c r="AJ1686" s="8"/>
      <c r="AK1686" s="8"/>
      <c r="AL1686" s="8"/>
      <c r="AM1686" s="8"/>
      <c r="AN1686" s="8"/>
      <c r="AO1686" s="8"/>
      <c r="AP1686" s="8"/>
      <c r="AQ1686" s="8"/>
      <c r="AS1686" s="36"/>
      <c r="AT1686" s="36"/>
      <c r="AU1686" s="9"/>
      <c r="AV1686" s="8"/>
      <c r="AW1686" s="8"/>
      <c r="AX1686" s="8"/>
      <c r="AY1686" s="8"/>
      <c r="AZ1686" s="8"/>
      <c r="BA1686" s="8"/>
      <c r="BB1686" s="8"/>
      <c r="BC1686" s="8"/>
      <c r="CW1686" s="8">
        <v>0.57428278688524592</v>
      </c>
      <c r="CX1686" s="36">
        <v>73.2</v>
      </c>
      <c r="CY1686" s="36">
        <v>71.008642706628194</v>
      </c>
      <c r="CZ1686" s="36">
        <v>70.427765371813805</v>
      </c>
      <c r="DA1686" s="36">
        <v>59.116705237874882</v>
      </c>
      <c r="DB1686" s="36">
        <f ca="1"/>
        <v>78.782499396414963</v>
      </c>
      <c r="DC1686" s="36">
        <f ca="1"/>
        <v>71.389021474060868</v>
      </c>
      <c r="DD1686" s="36">
        <v>69.631939644877548</v>
      </c>
      <c r="DE1686" s="36">
        <f ca="1"/>
        <v>74.972830413351161</v>
      </c>
      <c r="DF1686" s="36">
        <v>72.332750561451064</v>
      </c>
    </row>
    <row r="1687" spans="1:110" x14ac:dyDescent="0.25">
      <c r="A1687" s="45">
        <v>76.7</v>
      </c>
      <c r="B1687" s="47" t="b">
        <v>1</v>
      </c>
      <c r="U1687" s="36"/>
      <c r="V1687" s="36"/>
      <c r="W1687" s="9"/>
      <c r="X1687" s="8"/>
      <c r="Y1687" s="8"/>
      <c r="Z1687" s="8"/>
      <c r="AA1687" s="8"/>
      <c r="AB1687" s="8"/>
      <c r="AC1687" s="8"/>
      <c r="AD1687" s="8"/>
      <c r="AE1687" s="8"/>
      <c r="AG1687" s="36"/>
      <c r="AH1687" s="36"/>
      <c r="AI1687" s="9"/>
      <c r="AJ1687" s="8"/>
      <c r="AK1687" s="8"/>
      <c r="AL1687" s="8"/>
      <c r="AM1687" s="8"/>
      <c r="AN1687" s="8"/>
      <c r="AO1687" s="8"/>
      <c r="AP1687" s="8"/>
      <c r="AQ1687" s="8"/>
      <c r="AS1687" s="36"/>
      <c r="AT1687" s="36"/>
      <c r="AU1687" s="9"/>
      <c r="AV1687" s="8"/>
      <c r="AW1687" s="8"/>
      <c r="AX1687" s="8"/>
      <c r="AY1687" s="8"/>
      <c r="AZ1687" s="8"/>
      <c r="BA1687" s="8"/>
      <c r="BB1687" s="8"/>
      <c r="BC1687" s="8"/>
      <c r="CW1687" s="8">
        <v>0.57462431693989069</v>
      </c>
      <c r="CX1687" s="36">
        <v>73.2</v>
      </c>
      <c r="CY1687" s="36">
        <v>71.016940919414338</v>
      </c>
      <c r="CZ1687" s="36">
        <v>70.436790226792667</v>
      </c>
      <c r="DA1687" s="36">
        <v>59.172262970948488</v>
      </c>
      <c r="DB1687" s="36">
        <f ca="1"/>
        <v>78.790844596468347</v>
      </c>
      <c r="DC1687" s="36">
        <f ca="1"/>
        <v>71.396793259037295</v>
      </c>
      <c r="DD1687" s="36">
        <v>69.641865210622313</v>
      </c>
      <c r="DE1687" s="36">
        <f ca="1"/>
        <v>74.978865757284311</v>
      </c>
      <c r="DF1687" s="36">
        <v>72.341740050066434</v>
      </c>
    </row>
    <row r="1688" spans="1:110" x14ac:dyDescent="0.25">
      <c r="A1688" s="45">
        <v>76.599999999999994</v>
      </c>
      <c r="B1688" s="47" t="b">
        <v>1</v>
      </c>
      <c r="U1688" s="36"/>
      <c r="V1688" s="36"/>
      <c r="W1688" s="9"/>
      <c r="X1688" s="8"/>
      <c r="Y1688" s="8"/>
      <c r="Z1688" s="8"/>
      <c r="AA1688" s="8"/>
      <c r="AB1688" s="8"/>
      <c r="AC1688" s="8"/>
      <c r="AD1688" s="8"/>
      <c r="AE1688" s="8"/>
      <c r="AG1688" s="36"/>
      <c r="AH1688" s="36"/>
      <c r="AI1688" s="9"/>
      <c r="AJ1688" s="8"/>
      <c r="AK1688" s="8"/>
      <c r="AL1688" s="8"/>
      <c r="AM1688" s="8"/>
      <c r="AN1688" s="8"/>
      <c r="AO1688" s="8"/>
      <c r="AP1688" s="8"/>
      <c r="AQ1688" s="8"/>
      <c r="AS1688" s="36"/>
      <c r="AT1688" s="36"/>
      <c r="AU1688" s="9"/>
      <c r="AV1688" s="8"/>
      <c r="AW1688" s="8"/>
      <c r="AX1688" s="8"/>
      <c r="AY1688" s="8"/>
      <c r="AZ1688" s="8"/>
      <c r="BA1688" s="8"/>
      <c r="BB1688" s="8"/>
      <c r="BC1688" s="8"/>
      <c r="CW1688" s="8">
        <v>0.57496584699453557</v>
      </c>
      <c r="CX1688" s="36">
        <v>73.2</v>
      </c>
      <c r="CY1688" s="36">
        <v>71.025240492874147</v>
      </c>
      <c r="CZ1688" s="36">
        <v>70.445817718354377</v>
      </c>
      <c r="DA1688" s="36">
        <v>59.227865328712113</v>
      </c>
      <c r="DB1688" s="36">
        <f ca="1"/>
        <v>78.799189542102653</v>
      </c>
      <c r="DC1688" s="36">
        <f ca="1"/>
        <v>71.40456688169229</v>
      </c>
      <c r="DD1688" s="36">
        <v>69.651787827157023</v>
      </c>
      <c r="DE1688" s="36">
        <f ca="1"/>
        <v>74.984900956992121</v>
      </c>
      <c r="DF1688" s="36">
        <v>72.350729185930646</v>
      </c>
    </row>
    <row r="1689" spans="1:110" x14ac:dyDescent="0.25">
      <c r="A1689" s="45">
        <v>76.599999999999994</v>
      </c>
      <c r="B1689" s="47" t="b">
        <v>1</v>
      </c>
      <c r="U1689" s="36"/>
      <c r="V1689" s="36"/>
      <c r="W1689" s="9"/>
      <c r="X1689" s="8"/>
      <c r="Y1689" s="8"/>
      <c r="Z1689" s="8"/>
      <c r="AA1689" s="8"/>
      <c r="AB1689" s="8"/>
      <c r="AC1689" s="8"/>
      <c r="AD1689" s="8"/>
      <c r="AE1689" s="8"/>
      <c r="AG1689" s="36"/>
      <c r="AH1689" s="36"/>
      <c r="AI1689" s="9"/>
      <c r="AJ1689" s="8"/>
      <c r="AK1689" s="8"/>
      <c r="AL1689" s="8"/>
      <c r="AM1689" s="8"/>
      <c r="AN1689" s="8"/>
      <c r="AO1689" s="8"/>
      <c r="AP1689" s="8"/>
      <c r="AQ1689" s="8"/>
      <c r="AS1689" s="36"/>
      <c r="AT1689" s="36"/>
      <c r="AU1689" s="9"/>
      <c r="AV1689" s="8"/>
      <c r="AW1689" s="8"/>
      <c r="AX1689" s="8"/>
      <c r="AY1689" s="8"/>
      <c r="AZ1689" s="8"/>
      <c r="BA1689" s="8"/>
      <c r="BB1689" s="8"/>
      <c r="BC1689" s="8"/>
      <c r="CW1689" s="8">
        <v>0.57530737704918034</v>
      </c>
      <c r="CX1689" s="36">
        <v>73.2</v>
      </c>
      <c r="CY1689" s="36">
        <v>71.03354143375887</v>
      </c>
      <c r="CZ1689" s="36">
        <v>70.454847854560995</v>
      </c>
      <c r="DA1689" s="36">
        <v>59.283512382909606</v>
      </c>
      <c r="DB1689" s="36">
        <f ca="1"/>
        <v>78.807534239655098</v>
      </c>
      <c r="DC1689" s="36">
        <f ca="1"/>
        <v>71.412342348642269</v>
      </c>
      <c r="DD1689" s="36">
        <v>69.661707497109063</v>
      </c>
      <c r="DE1689" s="36">
        <f ca="1"/>
        <v>74.990936016303905</v>
      </c>
      <c r="DF1689" s="36">
        <v>72.359717973787411</v>
      </c>
    </row>
    <row r="1690" spans="1:110" x14ac:dyDescent="0.25">
      <c r="A1690" s="45">
        <v>76.3</v>
      </c>
      <c r="B1690" s="47" t="b">
        <v>1</v>
      </c>
      <c r="U1690" s="36"/>
      <c r="V1690" s="36"/>
      <c r="W1690" s="9"/>
      <c r="X1690" s="8"/>
      <c r="Y1690" s="8"/>
      <c r="Z1690" s="8"/>
      <c r="AA1690" s="8"/>
      <c r="AB1690" s="8"/>
      <c r="AC1690" s="8"/>
      <c r="AD1690" s="8"/>
      <c r="AE1690" s="8"/>
      <c r="AG1690" s="36"/>
      <c r="AH1690" s="36"/>
      <c r="AI1690" s="9"/>
      <c r="AJ1690" s="8"/>
      <c r="AK1690" s="8"/>
      <c r="AL1690" s="8"/>
      <c r="AM1690" s="8"/>
      <c r="AN1690" s="8"/>
      <c r="AO1690" s="8"/>
      <c r="AP1690" s="8"/>
      <c r="AQ1690" s="8"/>
      <c r="AS1690" s="36"/>
      <c r="AT1690" s="36"/>
      <c r="AU1690" s="9"/>
      <c r="AV1690" s="8"/>
      <c r="AW1690" s="8"/>
      <c r="AX1690" s="8"/>
      <c r="AY1690" s="8"/>
      <c r="AZ1690" s="8"/>
      <c r="BA1690" s="8"/>
      <c r="BB1690" s="8"/>
      <c r="BC1690" s="8"/>
      <c r="CW1690" s="8">
        <v>0.5756489071038251</v>
      </c>
      <c r="CX1690" s="36">
        <v>73.2</v>
      </c>
      <c r="CY1690" s="36">
        <v>71.041843748827304</v>
      </c>
      <c r="CZ1690" s="36">
        <v>70.463880643486789</v>
      </c>
      <c r="DA1690" s="36">
        <v>59.33920420545801</v>
      </c>
      <c r="DB1690" s="36">
        <f ca="1"/>
        <v>78.8158786954654</v>
      </c>
      <c r="DC1690" s="36">
        <f ca="1"/>
        <v>71.420119666512576</v>
      </c>
      <c r="DD1690" s="36">
        <v>69.671624223101873</v>
      </c>
      <c r="DE1690" s="36">
        <f ca="1"/>
        <v>74.996970939050399</v>
      </c>
      <c r="DF1690" s="36">
        <v>72.368706418381748</v>
      </c>
    </row>
    <row r="1691" spans="1:110" x14ac:dyDescent="0.25">
      <c r="A1691" s="45">
        <v>76.099999999999994</v>
      </c>
      <c r="B1691" s="47" t="b">
        <v>1</v>
      </c>
      <c r="U1691" s="36"/>
      <c r="V1691" s="36"/>
      <c r="W1691" s="9"/>
      <c r="X1691" s="8"/>
      <c r="Y1691" s="8"/>
      <c r="Z1691" s="8"/>
      <c r="AA1691" s="8"/>
      <c r="AB1691" s="8"/>
      <c r="AC1691" s="8"/>
      <c r="AD1691" s="8"/>
      <c r="AE1691" s="8"/>
      <c r="AG1691" s="36"/>
      <c r="AH1691" s="36"/>
      <c r="AI1691" s="9"/>
      <c r="AJ1691" s="8"/>
      <c r="AK1691" s="8"/>
      <c r="AL1691" s="8"/>
      <c r="AM1691" s="8"/>
      <c r="AN1691" s="8"/>
      <c r="AO1691" s="8"/>
      <c r="AP1691" s="8"/>
      <c r="AQ1691" s="8"/>
      <c r="AS1691" s="36"/>
      <c r="AT1691" s="36"/>
      <c r="AU1691" s="9"/>
      <c r="AV1691" s="8"/>
      <c r="AW1691" s="8"/>
      <c r="AX1691" s="8"/>
      <c r="AY1691" s="8"/>
      <c r="AZ1691" s="8"/>
      <c r="BA1691" s="8"/>
      <c r="BB1691" s="8"/>
      <c r="BC1691" s="8"/>
      <c r="CW1691" s="8">
        <v>0.57599043715846998</v>
      </c>
      <c r="CX1691" s="36">
        <v>73.2</v>
      </c>
      <c r="CY1691" s="36">
        <v>71.050147444845734</v>
      </c>
      <c r="CZ1691" s="36">
        <v>70.472916093218316</v>
      </c>
      <c r="DA1691" s="36">
        <v>59.394940868448124</v>
      </c>
      <c r="DB1691" s="36">
        <f ca="1"/>
        <v>78.824222915875993</v>
      </c>
      <c r="DC1691" s="36">
        <f ca="1"/>
        <v>71.427898841937491</v>
      </c>
      <c r="DD1691" s="36">
        <v>69.681538007755023</v>
      </c>
      <c r="DE1691" s="36">
        <f ca="1"/>
        <v>75.003005729063744</v>
      </c>
      <c r="DF1691" s="36">
        <v>72.377694524460082</v>
      </c>
    </row>
    <row r="1692" spans="1:110" x14ac:dyDescent="0.25">
      <c r="A1692" s="45">
        <v>75.599999999999994</v>
      </c>
      <c r="B1692" s="47" t="b">
        <v>1</v>
      </c>
      <c r="U1692" s="36"/>
      <c r="V1692" s="36"/>
      <c r="W1692" s="9"/>
      <c r="X1692" s="8"/>
      <c r="Y1692" s="8"/>
      <c r="Z1692" s="8"/>
      <c r="AA1692" s="8"/>
      <c r="AB1692" s="8"/>
      <c r="AC1692" s="8"/>
      <c r="AD1692" s="8"/>
      <c r="AE1692" s="8"/>
      <c r="AG1692" s="36"/>
      <c r="AH1692" s="36"/>
      <c r="AI1692" s="9"/>
      <c r="AJ1692" s="8"/>
      <c r="AK1692" s="8"/>
      <c r="AL1692" s="8"/>
      <c r="AM1692" s="8"/>
      <c r="AN1692" s="8"/>
      <c r="AO1692" s="8"/>
      <c r="AP1692" s="8"/>
      <c r="AQ1692" s="8"/>
      <c r="AS1692" s="36"/>
      <c r="AT1692" s="36"/>
      <c r="AU1692" s="9"/>
      <c r="AV1692" s="8"/>
      <c r="AW1692" s="8"/>
      <c r="AX1692" s="8"/>
      <c r="AY1692" s="8"/>
      <c r="AZ1692" s="8"/>
      <c r="BA1692" s="8"/>
      <c r="BB1692" s="8"/>
      <c r="BC1692" s="8"/>
      <c r="CW1692" s="8">
        <v>0.57633196721311475</v>
      </c>
      <c r="CX1692" s="36">
        <v>73.2</v>
      </c>
      <c r="CY1692" s="36">
        <v>71.058452528588035</v>
      </c>
      <c r="CZ1692" s="36">
        <v>70.481954211854372</v>
      </c>
      <c r="DA1692" s="36">
        <v>59.450722444144922</v>
      </c>
      <c r="DB1692" s="36">
        <f ca="1"/>
        <v>78.832566907231893</v>
      </c>
      <c r="DC1692" s="36">
        <f ca="1"/>
        <v>71.43567988156029</v>
      </c>
      <c r="DD1692" s="36">
        <v>69.691448853684221</v>
      </c>
      <c r="DE1692" s="36">
        <f ca="1"/>
        <v>75.009040390177674</v>
      </c>
      <c r="DF1692" s="36">
        <v>72.386682296770203</v>
      </c>
    </row>
    <row r="1693" spans="1:110" x14ac:dyDescent="0.25">
      <c r="A1693" s="45">
        <v>75.7</v>
      </c>
      <c r="B1693" s="47" t="b">
        <v>1</v>
      </c>
      <c r="U1693" s="36"/>
      <c r="V1693" s="36"/>
      <c r="W1693" s="9"/>
      <c r="X1693" s="8"/>
      <c r="Y1693" s="8"/>
      <c r="Z1693" s="8"/>
      <c r="AA1693" s="8"/>
      <c r="AB1693" s="8"/>
      <c r="AC1693" s="8"/>
      <c r="AD1693" s="8"/>
      <c r="AE1693" s="8"/>
      <c r="AG1693" s="36"/>
      <c r="AH1693" s="36"/>
      <c r="AI1693" s="9"/>
      <c r="AJ1693" s="8"/>
      <c r="AK1693" s="8"/>
      <c r="AL1693" s="8"/>
      <c r="AM1693" s="8"/>
      <c r="AN1693" s="8"/>
      <c r="AO1693" s="8"/>
      <c r="AP1693" s="8"/>
      <c r="AQ1693" s="8"/>
      <c r="AS1693" s="36"/>
      <c r="AT1693" s="36"/>
      <c r="AU1693" s="9"/>
      <c r="AV1693" s="8"/>
      <c r="AW1693" s="8"/>
      <c r="AX1693" s="8"/>
      <c r="AY1693" s="8"/>
      <c r="AZ1693" s="8"/>
      <c r="BA1693" s="8"/>
      <c r="BB1693" s="8"/>
      <c r="BC1693" s="8"/>
      <c r="CW1693" s="8">
        <v>0.57667349726775952</v>
      </c>
      <c r="CX1693" s="36">
        <v>73.2</v>
      </c>
      <c r="CY1693" s="36">
        <v>71.066759006835724</v>
      </c>
      <c r="CZ1693" s="36">
        <v>70.490995007506015</v>
      </c>
      <c r="DA1693" s="36">
        <v>59.50654900498828</v>
      </c>
      <c r="DB1693" s="36">
        <f ca="1"/>
        <v>78.840910675880835</v>
      </c>
      <c r="DC1693" s="36">
        <f ca="1"/>
        <v>71.443462792033316</v>
      </c>
      <c r="DD1693" s="36">
        <v>69.701356763501252</v>
      </c>
      <c r="DE1693" s="36">
        <f ca="1"/>
        <v>75.015074926227342</v>
      </c>
      <c r="DF1693" s="36">
        <v>72.395669740061408</v>
      </c>
    </row>
    <row r="1694" spans="1:110" x14ac:dyDescent="0.25">
      <c r="A1694" s="45">
        <v>75.599999999999994</v>
      </c>
      <c r="B1694" s="47" t="b">
        <v>1</v>
      </c>
      <c r="U1694" s="36"/>
      <c r="V1694" s="36"/>
      <c r="W1694" s="9"/>
      <c r="X1694" s="8"/>
      <c r="Y1694" s="8"/>
      <c r="Z1694" s="8"/>
      <c r="AA1694" s="8"/>
      <c r="AB1694" s="8"/>
      <c r="AC1694" s="8"/>
      <c r="AD1694" s="8"/>
      <c r="AE1694" s="8"/>
      <c r="AG1694" s="36"/>
      <c r="AH1694" s="36"/>
      <c r="AI1694" s="9"/>
      <c r="AJ1694" s="8"/>
      <c r="AK1694" s="8"/>
      <c r="AL1694" s="8"/>
      <c r="AM1694" s="8"/>
      <c r="AN1694" s="8"/>
      <c r="AO1694" s="8"/>
      <c r="AP1694" s="8"/>
      <c r="AQ1694" s="8"/>
      <c r="AS1694" s="36"/>
      <c r="AT1694" s="36"/>
      <c r="AU1694" s="9"/>
      <c r="AV1694" s="8"/>
      <c r="AW1694" s="8"/>
      <c r="AX1694" s="8"/>
      <c r="AY1694" s="8"/>
      <c r="AZ1694" s="8"/>
      <c r="BA1694" s="8"/>
      <c r="BB1694" s="8"/>
      <c r="BC1694" s="8"/>
      <c r="CW1694" s="8">
        <v>0.57701502732240439</v>
      </c>
      <c r="CX1694" s="36">
        <v>73.2</v>
      </c>
      <c r="CY1694" s="36">
        <v>71.07506688637794</v>
      </c>
      <c r="CZ1694" s="36">
        <v>70.500038488296852</v>
      </c>
      <c r="DA1694" s="36">
        <v>59.562420623593482</v>
      </c>
      <c r="DB1694" s="36">
        <f ca="1"/>
        <v>78.849254228173336</v>
      </c>
      <c r="DC1694" s="36">
        <f ca="1"/>
        <v>71.451247580017963</v>
      </c>
      <c r="DD1694" s="36">
        <v>69.711261739814063</v>
      </c>
      <c r="DE1694" s="36">
        <f ca="1"/>
        <v>75.021109341049467</v>
      </c>
      <c r="DF1694" s="36">
        <v>72.404656859084298</v>
      </c>
    </row>
    <row r="1695" spans="1:110" x14ac:dyDescent="0.25">
      <c r="A1695" s="45">
        <v>76</v>
      </c>
      <c r="B1695" s="47" t="b">
        <v>1</v>
      </c>
      <c r="U1695" s="36"/>
      <c r="V1695" s="36"/>
      <c r="W1695" s="9"/>
      <c r="X1695" s="8"/>
      <c r="Y1695" s="8"/>
      <c r="Z1695" s="8"/>
      <c r="AA1695" s="8"/>
      <c r="AB1695" s="8"/>
      <c r="AC1695" s="8"/>
      <c r="AD1695" s="8"/>
      <c r="AE1695" s="8"/>
      <c r="AG1695" s="36"/>
      <c r="AH1695" s="36"/>
      <c r="AI1695" s="9"/>
      <c r="AJ1695" s="8"/>
      <c r="AK1695" s="8"/>
      <c r="AL1695" s="8"/>
      <c r="AM1695" s="8"/>
      <c r="AN1695" s="8"/>
      <c r="AO1695" s="8"/>
      <c r="AP1695" s="8"/>
      <c r="AQ1695" s="8"/>
      <c r="AS1695" s="36"/>
      <c r="AT1695" s="36"/>
      <c r="AU1695" s="9"/>
      <c r="AV1695" s="8"/>
      <c r="AW1695" s="8"/>
      <c r="AX1695" s="8"/>
      <c r="AY1695" s="8"/>
      <c r="AZ1695" s="8"/>
      <c r="BA1695" s="8"/>
      <c r="BB1695" s="8"/>
      <c r="BC1695" s="8"/>
      <c r="CW1695" s="8">
        <v>0.57735655737704916</v>
      </c>
      <c r="CX1695" s="36">
        <v>73.2</v>
      </c>
      <c r="CY1695" s="36">
        <v>71.083376174011548</v>
      </c>
      <c r="CZ1695" s="36">
        <v>70.509084662362781</v>
      </c>
      <c r="DA1695" s="36">
        <v>59.618337372751718</v>
      </c>
      <c r="DB1695" s="36">
        <f ca="1"/>
        <v>78.857597570462602</v>
      </c>
      <c r="DC1695" s="36">
        <f ca="1"/>
        <v>71.459034252184765</v>
      </c>
      <c r="DD1695" s="36">
        <v>69.721163785226764</v>
      </c>
      <c r="DE1695" s="36">
        <f ca="1"/>
        <v>75.027143638482343</v>
      </c>
      <c r="DF1695" s="36">
        <v>72.413643658591099</v>
      </c>
    </row>
    <row r="1696" spans="1:110" x14ac:dyDescent="0.25">
      <c r="A1696" s="45">
        <v>75.8</v>
      </c>
      <c r="B1696" s="47" t="b">
        <v>1</v>
      </c>
      <c r="U1696" s="36"/>
      <c r="V1696" s="36"/>
      <c r="W1696" s="9"/>
      <c r="X1696" s="8"/>
      <c r="Y1696" s="8"/>
      <c r="Z1696" s="8"/>
      <c r="AA1696" s="8"/>
      <c r="AB1696" s="8"/>
      <c r="AC1696" s="8"/>
      <c r="AD1696" s="8"/>
      <c r="AE1696" s="8"/>
      <c r="AG1696" s="36"/>
      <c r="AH1696" s="36"/>
      <c r="AI1696" s="9"/>
      <c r="AJ1696" s="8"/>
      <c r="AK1696" s="8"/>
      <c r="AL1696" s="8"/>
      <c r="AM1696" s="8"/>
      <c r="AN1696" s="8"/>
      <c r="AO1696" s="8"/>
      <c r="AP1696" s="8"/>
      <c r="AQ1696" s="8"/>
      <c r="AS1696" s="36"/>
      <c r="AT1696" s="36"/>
      <c r="AU1696" s="9"/>
      <c r="AV1696" s="8"/>
      <c r="AW1696" s="8"/>
      <c r="AX1696" s="8"/>
      <c r="AY1696" s="8"/>
      <c r="AZ1696" s="8"/>
      <c r="BA1696" s="8"/>
      <c r="BB1696" s="8"/>
      <c r="BC1696" s="8"/>
      <c r="CW1696" s="8">
        <v>0.57769808743169404</v>
      </c>
      <c r="CX1696" s="36">
        <v>73.2</v>
      </c>
      <c r="CY1696" s="36">
        <v>71.091686876541146</v>
      </c>
      <c r="CZ1696" s="36">
        <v>70.518133537852236</v>
      </c>
      <c r="DA1696" s="36">
        <v>59.674299325430795</v>
      </c>
      <c r="DB1696" s="36">
        <f ca="1"/>
        <v>78.865940709104692</v>
      </c>
      <c r="DC1696" s="36">
        <f ca="1"/>
        <v>71.466822815213419</v>
      </c>
      <c r="DD1696" s="36">
        <v>69.731062902339573</v>
      </c>
      <c r="DE1696" s="36">
        <f ca="1"/>
        <v>75.033177822365772</v>
      </c>
      <c r="DF1696" s="36">
        <v>72.422630143335397</v>
      </c>
    </row>
    <row r="1697" spans="1:110" x14ac:dyDescent="0.25">
      <c r="A1697" s="45">
        <v>75.3</v>
      </c>
      <c r="B1697" s="47" t="b">
        <v>1</v>
      </c>
      <c r="U1697" s="36"/>
      <c r="V1697" s="36"/>
      <c r="W1697" s="9"/>
      <c r="X1697" s="8"/>
      <c r="Y1697" s="8"/>
      <c r="Z1697" s="8"/>
      <c r="AA1697" s="8"/>
      <c r="AB1697" s="8"/>
      <c r="AC1697" s="8"/>
      <c r="AD1697" s="8"/>
      <c r="AE1697" s="8"/>
      <c r="AG1697" s="36"/>
      <c r="AH1697" s="36"/>
      <c r="AI1697" s="9"/>
      <c r="AJ1697" s="8"/>
      <c r="AK1697" s="8"/>
      <c r="AL1697" s="8"/>
      <c r="AM1697" s="8"/>
      <c r="AN1697" s="8"/>
      <c r="AO1697" s="8"/>
      <c r="AP1697" s="8"/>
      <c r="AQ1697" s="8"/>
      <c r="AS1697" s="36"/>
      <c r="AT1697" s="36"/>
      <c r="AU1697" s="9"/>
      <c r="AV1697" s="8"/>
      <c r="AW1697" s="8"/>
      <c r="AX1697" s="8"/>
      <c r="AY1697" s="8"/>
      <c r="AZ1697" s="8"/>
      <c r="BA1697" s="8"/>
      <c r="BB1697" s="8"/>
      <c r="BC1697" s="8"/>
      <c r="CW1697" s="8">
        <v>0.57803961748633881</v>
      </c>
      <c r="CX1697" s="36">
        <v>73.2</v>
      </c>
      <c r="CY1697" s="36">
        <v>71.099999000779121</v>
      </c>
      <c r="CZ1697" s="36">
        <v>70.527185122926326</v>
      </c>
      <c r="DA1697" s="36">
        <v>59.730306554775524</v>
      </c>
      <c r="DB1697" s="36">
        <f ca="1"/>
        <v>78.87428365045848</v>
      </c>
      <c r="DC1697" s="36">
        <f ca="1"/>
        <v>71.474613275792848</v>
      </c>
      <c r="DD1697" s="36">
        <v>69.740959093748899</v>
      </c>
      <c r="DE1697" s="36">
        <f ca="1"/>
        <v>75.039211896541161</v>
      </c>
      <c r="DF1697" s="36">
        <v>72.431616318072372</v>
      </c>
    </row>
    <row r="1698" spans="1:110" x14ac:dyDescent="0.25">
      <c r="A1698" s="45">
        <v>75.400000000000006</v>
      </c>
      <c r="B1698" s="47" t="b">
        <v>1</v>
      </c>
      <c r="U1698" s="36"/>
      <c r="V1698" s="36"/>
      <c r="W1698" s="9"/>
      <c r="X1698" s="8"/>
      <c r="Y1698" s="8"/>
      <c r="Z1698" s="8"/>
      <c r="AA1698" s="8"/>
      <c r="AB1698" s="8"/>
      <c r="AC1698" s="8"/>
      <c r="AD1698" s="8"/>
      <c r="AE1698" s="8"/>
      <c r="AG1698" s="36"/>
      <c r="AH1698" s="36"/>
      <c r="AI1698" s="9"/>
      <c r="AJ1698" s="8"/>
      <c r="AK1698" s="8"/>
      <c r="AL1698" s="8"/>
      <c r="AM1698" s="8"/>
      <c r="AN1698" s="8"/>
      <c r="AO1698" s="8"/>
      <c r="AP1698" s="8"/>
      <c r="AQ1698" s="8"/>
      <c r="AS1698" s="36"/>
      <c r="AT1698" s="36"/>
      <c r="AU1698" s="9"/>
      <c r="AV1698" s="8"/>
      <c r="AW1698" s="8"/>
      <c r="AX1698" s="8"/>
      <c r="AY1698" s="8"/>
      <c r="AZ1698" s="8"/>
      <c r="BA1698" s="8"/>
      <c r="BB1698" s="8"/>
      <c r="BC1698" s="8"/>
      <c r="CW1698" s="8">
        <v>0.57838114754098358</v>
      </c>
      <c r="CX1698" s="36">
        <v>73.2</v>
      </c>
      <c r="CY1698" s="36">
        <v>71.108312553545716</v>
      </c>
      <c r="CZ1698" s="36">
        <v>70.536239425758666</v>
      </c>
      <c r="DA1698" s="36">
        <v>59.78635913410848</v>
      </c>
      <c r="DB1698" s="36">
        <f ca="1"/>
        <v>78.882626400885741</v>
      </c>
      <c r="DC1698" s="36">
        <f ca="1"/>
        <v>71.482405640621224</v>
      </c>
      <c r="DD1698" s="36">
        <v>69.750852362047283</v>
      </c>
      <c r="DE1698" s="36">
        <f ca="1"/>
        <v>75.045245864851537</v>
      </c>
      <c r="DF1698" s="36">
        <v>72.440602187558696</v>
      </c>
    </row>
    <row r="1699" spans="1:110" x14ac:dyDescent="0.25">
      <c r="A1699" s="45">
        <v>75</v>
      </c>
      <c r="B1699" s="47" t="b">
        <v>1</v>
      </c>
      <c r="U1699" s="36"/>
      <c r="V1699" s="36"/>
      <c r="W1699" s="9"/>
      <c r="X1699" s="8"/>
      <c r="Y1699" s="8"/>
      <c r="Z1699" s="8"/>
      <c r="AA1699" s="8"/>
      <c r="AB1699" s="8"/>
      <c r="AC1699" s="8"/>
      <c r="AD1699" s="8"/>
      <c r="AE1699" s="8"/>
      <c r="AG1699" s="36"/>
      <c r="AH1699" s="36"/>
      <c r="AI1699" s="9"/>
      <c r="AJ1699" s="8"/>
      <c r="AK1699" s="8"/>
      <c r="AL1699" s="8"/>
      <c r="AM1699" s="8"/>
      <c r="AN1699" s="8"/>
      <c r="AO1699" s="8"/>
      <c r="AP1699" s="8"/>
      <c r="AQ1699" s="8"/>
      <c r="AS1699" s="36"/>
      <c r="AT1699" s="36"/>
      <c r="AU1699" s="9"/>
      <c r="AV1699" s="8"/>
      <c r="AW1699" s="8"/>
      <c r="AX1699" s="8"/>
      <c r="AY1699" s="8"/>
      <c r="AZ1699" s="8"/>
      <c r="BA1699" s="8"/>
      <c r="BB1699" s="8"/>
      <c r="BC1699" s="8"/>
      <c r="CW1699" s="8">
        <v>0.57872267759562845</v>
      </c>
      <c r="CX1699" s="36">
        <v>73.2</v>
      </c>
      <c r="CY1699" s="36">
        <v>71.116627541669004</v>
      </c>
      <c r="CZ1699" s="36">
        <v>70.545296454535503</v>
      </c>
      <c r="DA1699" s="36">
        <v>59.842457136930491</v>
      </c>
      <c r="DB1699" s="36">
        <f ca="1"/>
        <v>78.890968966751117</v>
      </c>
      <c r="DC1699" s="36">
        <f ca="1"/>
        <v>71.490199916406027</v>
      </c>
      <c r="DD1699" s="36">
        <v>69.760742709823489</v>
      </c>
      <c r="DE1699" s="36">
        <f ca="1"/>
        <v>75.051279731141548</v>
      </c>
      <c r="DF1699" s="36">
        <v>72.449587756552631</v>
      </c>
    </row>
    <row r="1700" spans="1:110" x14ac:dyDescent="0.25">
      <c r="A1700" s="45">
        <v>75</v>
      </c>
      <c r="B1700" s="47" t="b">
        <v>1</v>
      </c>
      <c r="U1700" s="36"/>
      <c r="V1700" s="36"/>
      <c r="W1700" s="9"/>
      <c r="X1700" s="8"/>
      <c r="Y1700" s="8"/>
      <c r="Z1700" s="8"/>
      <c r="AA1700" s="8"/>
      <c r="AB1700" s="8"/>
      <c r="AC1700" s="8"/>
      <c r="AD1700" s="8"/>
      <c r="AE1700" s="8"/>
      <c r="AG1700" s="36"/>
      <c r="AH1700" s="36"/>
      <c r="AI1700" s="9"/>
      <c r="AJ1700" s="8"/>
      <c r="AK1700" s="8"/>
      <c r="AL1700" s="8"/>
      <c r="AM1700" s="8"/>
      <c r="AN1700" s="8"/>
      <c r="AO1700" s="8"/>
      <c r="AP1700" s="8"/>
      <c r="AQ1700" s="8"/>
      <c r="AS1700" s="36"/>
      <c r="AT1700" s="36"/>
      <c r="AU1700" s="9"/>
      <c r="AV1700" s="8"/>
      <c r="AW1700" s="8"/>
      <c r="AX1700" s="8"/>
      <c r="AY1700" s="8"/>
      <c r="AZ1700" s="8"/>
      <c r="BA1700" s="8"/>
      <c r="BB1700" s="8"/>
      <c r="BC1700" s="8"/>
      <c r="CW1700" s="8">
        <v>0.57906420765027322</v>
      </c>
      <c r="CX1700" s="36">
        <v>73.2</v>
      </c>
      <c r="CY1700" s="36">
        <v>71.124943971984976</v>
      </c>
      <c r="CZ1700" s="36">
        <v>70.55435621745589</v>
      </c>
      <c r="DA1700" s="36">
        <v>59.898600636921152</v>
      </c>
      <c r="DB1700" s="36">
        <f ca="1"/>
        <v>78.899311354422238</v>
      </c>
      <c r="DC1700" s="36">
        <f ca="1"/>
        <v>71.497996109864047</v>
      </c>
      <c r="DD1700" s="36">
        <v>69.770630139662387</v>
      </c>
      <c r="DE1700" s="36">
        <f ca="1"/>
        <v>75.057313499257461</v>
      </c>
      <c r="DF1700" s="36">
        <v>72.458573029813977</v>
      </c>
    </row>
    <row r="1701" spans="1:110" x14ac:dyDescent="0.25">
      <c r="A1701" s="45">
        <v>75</v>
      </c>
      <c r="B1701" s="47" t="b">
        <v>1</v>
      </c>
      <c r="U1701" s="36"/>
      <c r="V1701" s="36"/>
      <c r="W1701" s="9"/>
      <c r="X1701" s="8"/>
      <c r="Y1701" s="8"/>
      <c r="Z1701" s="8"/>
      <c r="AA1701" s="8"/>
      <c r="AB1701" s="8"/>
      <c r="AC1701" s="8"/>
      <c r="AD1701" s="8"/>
      <c r="AE1701" s="8"/>
      <c r="AG1701" s="36"/>
      <c r="AH1701" s="36"/>
      <c r="AI1701" s="9"/>
      <c r="AJ1701" s="8"/>
      <c r="AK1701" s="8"/>
      <c r="AL1701" s="8"/>
      <c r="AM1701" s="8"/>
      <c r="AN1701" s="8"/>
      <c r="AO1701" s="8"/>
      <c r="AP1701" s="8"/>
      <c r="AQ1701" s="8"/>
      <c r="AS1701" s="36"/>
      <c r="AT1701" s="36"/>
      <c r="AU1701" s="9"/>
      <c r="AV1701" s="8"/>
      <c r="AW1701" s="8"/>
      <c r="AX1701" s="8"/>
      <c r="AY1701" s="8"/>
      <c r="AZ1701" s="8"/>
      <c r="BA1701" s="8"/>
      <c r="BB1701" s="8"/>
      <c r="BC1701" s="8"/>
      <c r="CW1701" s="8">
        <v>0.57940573770491799</v>
      </c>
      <c r="CX1701" s="36">
        <v>73.2</v>
      </c>
      <c r="CY1701" s="36">
        <v>71.133261851337608</v>
      </c>
      <c r="CZ1701" s="36">
        <v>70.563418722731626</v>
      </c>
      <c r="DA1701" s="36">
        <v>59.954789707939533</v>
      </c>
      <c r="DB1701" s="36">
        <f ca="1"/>
        <v>78.907653570269687</v>
      </c>
      <c r="DC1701" s="36">
        <f ca="1"/>
        <v>71.505794227721495</v>
      </c>
      <c r="DD1701" s="36">
        <v>69.780514654145122</v>
      </c>
      <c r="DE1701" s="36">
        <f ca="1"/>
        <v>75.063347173047291</v>
      </c>
      <c r="DF1701" s="36">
        <v>72.467558012104206</v>
      </c>
    </row>
    <row r="1702" spans="1:110" x14ac:dyDescent="0.25">
      <c r="A1702" s="45">
        <v>74.8</v>
      </c>
      <c r="B1702" s="47" t="b">
        <v>1</v>
      </c>
      <c r="U1702" s="36"/>
      <c r="V1702" s="36"/>
      <c r="W1702" s="9"/>
      <c r="X1702" s="8"/>
      <c r="Y1702" s="8"/>
      <c r="Z1702" s="8"/>
      <c r="AA1702" s="8"/>
      <c r="AB1702" s="8"/>
      <c r="AC1702" s="8"/>
      <c r="AD1702" s="8"/>
      <c r="AE1702" s="8"/>
      <c r="AG1702" s="36"/>
      <c r="AH1702" s="36"/>
      <c r="AI1702" s="9"/>
      <c r="AJ1702" s="8"/>
      <c r="AK1702" s="8"/>
      <c r="AL1702" s="8"/>
      <c r="AM1702" s="8"/>
      <c r="AN1702" s="8"/>
      <c r="AO1702" s="8"/>
      <c r="AP1702" s="8"/>
      <c r="AQ1702" s="8"/>
      <c r="AS1702" s="36"/>
      <c r="AT1702" s="36"/>
      <c r="AU1702" s="9"/>
      <c r="AV1702" s="8"/>
      <c r="AW1702" s="8"/>
      <c r="AX1702" s="8"/>
      <c r="AY1702" s="8"/>
      <c r="AZ1702" s="8"/>
      <c r="BA1702" s="8"/>
      <c r="BB1702" s="8"/>
      <c r="BC1702" s="8"/>
      <c r="CW1702" s="8">
        <v>0.57974726775956287</v>
      </c>
      <c r="CX1702" s="36">
        <v>73.2</v>
      </c>
      <c r="CY1702" s="36">
        <v>71.141581186578875</v>
      </c>
      <c r="CZ1702" s="36">
        <v>70.572483978587215</v>
      </c>
      <c r="DA1702" s="36">
        <v>60.011024424024711</v>
      </c>
      <c r="DB1702" s="36">
        <f ca="1"/>
        <v>78.91599562066709</v>
      </c>
      <c r="DC1702" s="36">
        <f ca="1"/>
        <v>71.513594276713988</v>
      </c>
      <c r="DD1702" s="36">
        <v>69.790396255848975</v>
      </c>
      <c r="DE1702" s="36">
        <f ca="1"/>
        <v>75.06938075636063</v>
      </c>
      <c r="DF1702" s="36">
        <v>72.476542708186344</v>
      </c>
    </row>
    <row r="1703" spans="1:110" x14ac:dyDescent="0.25">
      <c r="A1703" s="45">
        <v>69.400000000000006</v>
      </c>
      <c r="B1703" s="47" t="b">
        <v>1</v>
      </c>
      <c r="U1703" s="36"/>
      <c r="V1703" s="36"/>
      <c r="W1703" s="9"/>
      <c r="X1703" s="8"/>
      <c r="Y1703" s="8"/>
      <c r="Z1703" s="8"/>
      <c r="AA1703" s="8"/>
      <c r="AB1703" s="8"/>
      <c r="AC1703" s="8"/>
      <c r="AD1703" s="8"/>
      <c r="AE1703" s="8"/>
      <c r="AG1703" s="36"/>
      <c r="AH1703" s="36"/>
      <c r="AI1703" s="9"/>
      <c r="AJ1703" s="8"/>
      <c r="AK1703" s="8"/>
      <c r="AL1703" s="8"/>
      <c r="AM1703" s="8"/>
      <c r="AN1703" s="8"/>
      <c r="AO1703" s="8"/>
      <c r="AP1703" s="8"/>
      <c r="AQ1703" s="8"/>
      <c r="AS1703" s="36"/>
      <c r="AT1703" s="36"/>
      <c r="AU1703" s="9"/>
      <c r="AV1703" s="8"/>
      <c r="AW1703" s="8"/>
      <c r="AX1703" s="8"/>
      <c r="AY1703" s="8"/>
      <c r="AZ1703" s="8"/>
      <c r="BA1703" s="8"/>
      <c r="BB1703" s="8"/>
      <c r="BC1703" s="8"/>
      <c r="CW1703" s="8">
        <v>0.58008879781420764</v>
      </c>
      <c r="CX1703" s="36">
        <v>73.2</v>
      </c>
      <c r="CY1703" s="36">
        <v>71.149901984568757</v>
      </c>
      <c r="CZ1703" s="36">
        <v>70.581551993260305</v>
      </c>
      <c r="DA1703" s="36">
        <v>60.067304859396266</v>
      </c>
      <c r="DB1703" s="36">
        <f ca="1"/>
        <v>78.92433751199107</v>
      </c>
      <c r="DC1703" s="36">
        <f ca="1"/>
        <v>71.521396263586666</v>
      </c>
      <c r="DD1703" s="36">
        <v>69.800274947347447</v>
      </c>
      <c r="DE1703" s="36">
        <f ca="1"/>
        <v>75.075414253048862</v>
      </c>
      <c r="DF1703" s="36">
        <v>72.485527122825133</v>
      </c>
    </row>
    <row r="1704" spans="1:110" x14ac:dyDescent="0.25">
      <c r="A1704" s="45">
        <v>69.400000000000006</v>
      </c>
      <c r="B1704" s="47" t="b">
        <v>1</v>
      </c>
      <c r="U1704" s="36"/>
      <c r="V1704" s="36"/>
      <c r="W1704" s="9"/>
      <c r="X1704" s="8"/>
      <c r="Y1704" s="8"/>
      <c r="Z1704" s="8"/>
      <c r="AA1704" s="8"/>
      <c r="AB1704" s="8"/>
      <c r="AC1704" s="8"/>
      <c r="AD1704" s="8"/>
      <c r="AE1704" s="8"/>
      <c r="AG1704" s="36"/>
      <c r="AH1704" s="36"/>
      <c r="AI1704" s="9"/>
      <c r="AJ1704" s="8"/>
      <c r="AK1704" s="8"/>
      <c r="AL1704" s="8"/>
      <c r="AM1704" s="8"/>
      <c r="AN1704" s="8"/>
      <c r="AO1704" s="8"/>
      <c r="AP1704" s="8"/>
      <c r="AQ1704" s="8"/>
      <c r="AS1704" s="36"/>
      <c r="AT1704" s="36"/>
      <c r="AU1704" s="9"/>
      <c r="AV1704" s="8"/>
      <c r="AW1704" s="8"/>
      <c r="AX1704" s="8"/>
      <c r="AY1704" s="8"/>
      <c r="AZ1704" s="8"/>
      <c r="BA1704" s="8"/>
      <c r="BB1704" s="8"/>
      <c r="BC1704" s="8"/>
      <c r="CW1704" s="8">
        <v>0.58043032786885251</v>
      </c>
      <c r="CX1704" s="36">
        <v>73.2</v>
      </c>
      <c r="CY1704" s="36">
        <v>71.158224252175344</v>
      </c>
      <c r="CZ1704" s="36">
        <v>70.590622775001265</v>
      </c>
      <c r="DA1704" s="36">
        <v>60.123631088455056</v>
      </c>
      <c r="DB1704" s="36">
        <f ca="1"/>
        <v>78.932679250621391</v>
      </c>
      <c r="DC1704" s="36">
        <f ca="1"/>
        <v>71.529200195094077</v>
      </c>
      <c r="DD1704" s="36">
        <v>69.810150731210271</v>
      </c>
      <c r="DE1704" s="36">
        <f ca="1"/>
        <v>75.081447666965076</v>
      </c>
      <c r="DF1704" s="36">
        <v>72.494511260786936</v>
      </c>
    </row>
    <row r="1705" spans="1:110" x14ac:dyDescent="0.25">
      <c r="A1705" s="45">
        <v>69.2</v>
      </c>
      <c r="B1705" s="47" t="b">
        <v>1</v>
      </c>
      <c r="U1705" s="36"/>
      <c r="V1705" s="36"/>
      <c r="W1705" s="9"/>
      <c r="X1705" s="8"/>
      <c r="Y1705" s="8"/>
      <c r="Z1705" s="8"/>
      <c r="AA1705" s="8"/>
      <c r="AB1705" s="8"/>
      <c r="AC1705" s="8"/>
      <c r="AD1705" s="8"/>
      <c r="AE1705" s="8"/>
      <c r="AG1705" s="36"/>
      <c r="AH1705" s="36"/>
      <c r="AI1705" s="9"/>
      <c r="AJ1705" s="8"/>
      <c r="AK1705" s="8"/>
      <c r="AL1705" s="8"/>
      <c r="AM1705" s="8"/>
      <c r="AN1705" s="8"/>
      <c r="AO1705" s="8"/>
      <c r="AP1705" s="8"/>
      <c r="AQ1705" s="8"/>
      <c r="AS1705" s="36"/>
      <c r="AT1705" s="36"/>
      <c r="AU1705" s="9"/>
      <c r="AV1705" s="8"/>
      <c r="AW1705" s="8"/>
      <c r="AX1705" s="8"/>
      <c r="AY1705" s="8"/>
      <c r="AZ1705" s="8"/>
      <c r="BA1705" s="8"/>
      <c r="BB1705" s="8"/>
      <c r="BC1705" s="8"/>
      <c r="CW1705" s="8">
        <v>0.58077185792349728</v>
      </c>
      <c r="CX1705" s="36">
        <v>73.2</v>
      </c>
      <c r="CY1705" s="36">
        <v>71.166547996274858</v>
      </c>
      <c r="CZ1705" s="36">
        <v>70.599696332073549</v>
      </c>
      <c r="DA1705" s="36">
        <v>60.180003185783605</v>
      </c>
      <c r="DB1705" s="36">
        <f ca="1"/>
        <v>78.941020842940929</v>
      </c>
      <c r="DC1705" s="36">
        <f ca="1"/>
        <v>71.537006078000474</v>
      </c>
      <c r="DD1705" s="36">
        <v>69.820023610003375</v>
      </c>
      <c r="DE1705" s="36">
        <f ca="1"/>
        <v>75.087481001964065</v>
      </c>
      <c r="DF1705" s="36">
        <v>72.503495126839823</v>
      </c>
    </row>
    <row r="1706" spans="1:110" x14ac:dyDescent="0.25">
      <c r="A1706" s="45">
        <v>69</v>
      </c>
      <c r="B1706" s="47" t="b">
        <v>1</v>
      </c>
      <c r="U1706" s="36"/>
      <c r="V1706" s="36"/>
      <c r="W1706" s="9"/>
      <c r="X1706" s="8"/>
      <c r="Y1706" s="8"/>
      <c r="Z1706" s="8"/>
      <c r="AA1706" s="8"/>
      <c r="AB1706" s="8"/>
      <c r="AC1706" s="8"/>
      <c r="AD1706" s="8"/>
      <c r="AE1706" s="8"/>
      <c r="AG1706" s="36"/>
      <c r="AH1706" s="36"/>
      <c r="AI1706" s="9"/>
      <c r="AJ1706" s="8"/>
      <c r="AK1706" s="8"/>
      <c r="AL1706" s="8"/>
      <c r="AM1706" s="8"/>
      <c r="AN1706" s="8"/>
      <c r="AO1706" s="8"/>
      <c r="AP1706" s="8"/>
      <c r="AQ1706" s="8"/>
      <c r="AS1706" s="36"/>
      <c r="AT1706" s="36"/>
      <c r="AU1706" s="9"/>
      <c r="AV1706" s="8"/>
      <c r="AW1706" s="8"/>
      <c r="AX1706" s="8"/>
      <c r="AY1706" s="8"/>
      <c r="AZ1706" s="8"/>
      <c r="BA1706" s="8"/>
      <c r="BB1706" s="8"/>
      <c r="BC1706" s="8"/>
      <c r="CW1706" s="8">
        <v>0.58111338797814205</v>
      </c>
      <c r="CX1706" s="36">
        <v>73.2</v>
      </c>
      <c r="CY1706" s="36">
        <v>71.174873223751703</v>
      </c>
      <c r="CZ1706" s="36">
        <v>70.608772672753631</v>
      </c>
      <c r="DA1706" s="36">
        <v>60.236421226146838</v>
      </c>
      <c r="DB1706" s="36">
        <f ca="1"/>
        <v>78.949362295335703</v>
      </c>
      <c r="DC1706" s="36">
        <f ca="1"/>
        <v>71.544813919079616</v>
      </c>
      <c r="DD1706" s="36">
        <v>69.829893586288932</v>
      </c>
      <c r="DE1706" s="36">
        <f ca="1"/>
        <v>75.093514261902428</v>
      </c>
      <c r="DF1706" s="36">
        <v>72.512478725753624</v>
      </c>
    </row>
    <row r="1707" spans="1:110" x14ac:dyDescent="0.25">
      <c r="A1707" s="45">
        <v>68.900000000000006</v>
      </c>
      <c r="B1707" s="47" t="b">
        <v>1</v>
      </c>
      <c r="U1707" s="36"/>
      <c r="V1707" s="36"/>
      <c r="W1707" s="9"/>
      <c r="X1707" s="8"/>
      <c r="Y1707" s="8"/>
      <c r="Z1707" s="8"/>
      <c r="AA1707" s="8"/>
      <c r="AB1707" s="8"/>
      <c r="AC1707" s="8"/>
      <c r="AD1707" s="8"/>
      <c r="AE1707" s="8"/>
      <c r="AG1707" s="36"/>
      <c r="AH1707" s="36"/>
      <c r="AI1707" s="9"/>
      <c r="AJ1707" s="8"/>
      <c r="AK1707" s="8"/>
      <c r="AL1707" s="8"/>
      <c r="AM1707" s="8"/>
      <c r="AN1707" s="8"/>
      <c r="AO1707" s="8"/>
      <c r="AP1707" s="8"/>
      <c r="AQ1707" s="8"/>
      <c r="AS1707" s="36"/>
      <c r="AT1707" s="36"/>
      <c r="AU1707" s="9"/>
      <c r="AV1707" s="8"/>
      <c r="AW1707" s="8"/>
      <c r="AX1707" s="8"/>
      <c r="AY1707" s="8"/>
      <c r="AZ1707" s="8"/>
      <c r="BA1707" s="8"/>
      <c r="BB1707" s="8"/>
      <c r="BC1707" s="8"/>
      <c r="CW1707" s="8">
        <v>0.58145491803278693</v>
      </c>
      <c r="CX1707" s="36">
        <v>73.3</v>
      </c>
      <c r="CY1707" s="36">
        <v>71.183199941498472</v>
      </c>
      <c r="CZ1707" s="36">
        <v>70.617851805331057</v>
      </c>
      <c r="DA1707" s="36">
        <v>60.292885284492641</v>
      </c>
      <c r="DB1707" s="36">
        <f ca="1"/>
        <v>78.957703614194955</v>
      </c>
      <c r="DC1707" s="36">
        <f ca="1"/>
        <v>71.552623725114941</v>
      </c>
      <c r="DD1707" s="36">
        <v>69.839760662625338</v>
      </c>
      <c r="DE1707" s="36">
        <f ca="1"/>
        <v>75.099547450638568</v>
      </c>
      <c r="DF1707" s="36">
        <v>72.521462062299861</v>
      </c>
    </row>
    <row r="1708" spans="1:110" x14ac:dyDescent="0.25">
      <c r="A1708" s="45">
        <v>68.7</v>
      </c>
      <c r="B1708" s="47" t="b">
        <v>1</v>
      </c>
      <c r="U1708" s="36"/>
      <c r="V1708" s="36"/>
      <c r="W1708" s="9"/>
      <c r="X1708" s="8"/>
      <c r="Y1708" s="8"/>
      <c r="Z1708" s="8"/>
      <c r="AA1708" s="8"/>
      <c r="AB1708" s="8"/>
      <c r="AC1708" s="8"/>
      <c r="AD1708" s="8"/>
      <c r="AE1708" s="8"/>
      <c r="AG1708" s="36"/>
      <c r="AH1708" s="36"/>
      <c r="AI1708" s="9"/>
      <c r="AJ1708" s="8"/>
      <c r="AK1708" s="8"/>
      <c r="AL1708" s="8"/>
      <c r="AM1708" s="8"/>
      <c r="AN1708" s="8"/>
      <c r="AO1708" s="8"/>
      <c r="AP1708" s="8"/>
      <c r="AQ1708" s="8"/>
      <c r="AS1708" s="36"/>
      <c r="AT1708" s="36"/>
      <c r="AU1708" s="9"/>
      <c r="AV1708" s="8"/>
      <c r="AW1708" s="8"/>
      <c r="AX1708" s="8"/>
      <c r="AY1708" s="8"/>
      <c r="AZ1708" s="8"/>
      <c r="BA1708" s="8"/>
      <c r="BB1708" s="8"/>
      <c r="BC1708" s="8"/>
      <c r="CW1708" s="8">
        <v>0.58179644808743169</v>
      </c>
      <c r="CX1708" s="36">
        <v>73.3</v>
      </c>
      <c r="CY1708" s="36">
        <v>71.191528156416027</v>
      </c>
      <c r="CZ1708" s="36">
        <v>70.626933738108718</v>
      </c>
      <c r="DA1708" s="36">
        <v>60.34939543595241</v>
      </c>
      <c r="DB1708" s="36">
        <f ca="1"/>
        <v>78.966044805911125</v>
      </c>
      <c r="DC1708" s="36">
        <f ca="1"/>
        <v>71.560435502899608</v>
      </c>
      <c r="DD1708" s="36">
        <v>69.849624841567248</v>
      </c>
      <c r="DE1708" s="36">
        <f ca="1"/>
        <v>75.105580572032665</v>
      </c>
      <c r="DF1708" s="36">
        <v>72.53044514125186</v>
      </c>
    </row>
    <row r="1709" spans="1:110" x14ac:dyDescent="0.25">
      <c r="A1709" s="45">
        <v>68.5</v>
      </c>
      <c r="B1709" s="47" t="b">
        <v>1</v>
      </c>
      <c r="U1709" s="36"/>
      <c r="V1709" s="36"/>
      <c r="W1709" s="9"/>
      <c r="X1709" s="8"/>
      <c r="Y1709" s="8"/>
      <c r="Z1709" s="8"/>
      <c r="AA1709" s="8"/>
      <c r="AB1709" s="8"/>
      <c r="AC1709" s="8"/>
      <c r="AD1709" s="8"/>
      <c r="AE1709" s="8"/>
      <c r="AG1709" s="36"/>
      <c r="AH1709" s="36"/>
      <c r="AI1709" s="9"/>
      <c r="AJ1709" s="8"/>
      <c r="AK1709" s="8"/>
      <c r="AL1709" s="8"/>
      <c r="AM1709" s="8"/>
      <c r="AN1709" s="8"/>
      <c r="AO1709" s="8"/>
      <c r="AP1709" s="8"/>
      <c r="AQ1709" s="8"/>
      <c r="AS1709" s="36"/>
      <c r="AT1709" s="36"/>
      <c r="AU1709" s="9"/>
      <c r="AV1709" s="8"/>
      <c r="AW1709" s="8"/>
      <c r="AX1709" s="8"/>
      <c r="AY1709" s="8"/>
      <c r="AZ1709" s="8"/>
      <c r="BA1709" s="8"/>
      <c r="BB1709" s="8"/>
      <c r="BC1709" s="8"/>
      <c r="CW1709" s="8">
        <v>0.58213797814207646</v>
      </c>
      <c r="CX1709" s="36">
        <v>73.3</v>
      </c>
      <c r="CY1709" s="36">
        <v>71.199857875413542</v>
      </c>
      <c r="CZ1709" s="36">
        <v>70.636018479402452</v>
      </c>
      <c r="DA1709" s="36">
        <v>60.405951755841699</v>
      </c>
      <c r="DB1709" s="36">
        <f ca="1"/>
        <v>78.974385876879964</v>
      </c>
      <c r="DC1709" s="36">
        <f ca="1"/>
        <v>71.568249259236453</v>
      </c>
      <c r="DD1709" s="36">
        <v>69.859486125665541</v>
      </c>
      <c r="DE1709" s="36">
        <f ca="1"/>
        <v>75.111613629946746</v>
      </c>
      <c r="DF1709" s="36">
        <v>72.539427967384711</v>
      </c>
    </row>
    <row r="1710" spans="1:110" x14ac:dyDescent="0.25">
      <c r="A1710" s="45">
        <v>68.400000000000006</v>
      </c>
      <c r="B1710" s="47" t="b">
        <v>1</v>
      </c>
      <c r="U1710" s="36"/>
      <c r="V1710" s="36"/>
      <c r="W1710" s="9"/>
      <c r="X1710" s="8"/>
      <c r="Y1710" s="8"/>
      <c r="Z1710" s="8"/>
      <c r="AA1710" s="8"/>
      <c r="AB1710" s="8"/>
      <c r="AC1710" s="8"/>
      <c r="AD1710" s="8"/>
      <c r="AE1710" s="8"/>
      <c r="AG1710" s="36"/>
      <c r="AH1710" s="36"/>
      <c r="AI1710" s="9"/>
      <c r="AJ1710" s="8"/>
      <c r="AK1710" s="8"/>
      <c r="AL1710" s="8"/>
      <c r="AM1710" s="8"/>
      <c r="AN1710" s="8"/>
      <c r="AO1710" s="8"/>
      <c r="AP1710" s="8"/>
      <c r="AQ1710" s="8"/>
      <c r="AS1710" s="36"/>
      <c r="AT1710" s="36"/>
      <c r="AU1710" s="9"/>
      <c r="AV1710" s="8"/>
      <c r="AW1710" s="8"/>
      <c r="AX1710" s="8"/>
      <c r="AY1710" s="8"/>
      <c r="AZ1710" s="8"/>
      <c r="BA1710" s="8"/>
      <c r="BB1710" s="8"/>
      <c r="BC1710" s="8"/>
      <c r="CW1710" s="8">
        <v>0.58247950819672134</v>
      </c>
      <c r="CX1710" s="36">
        <v>73.3</v>
      </c>
      <c r="CY1710" s="36">
        <v>71.208189105408536</v>
      </c>
      <c r="CZ1710" s="36">
        <v>70.645106037541666</v>
      </c>
      <c r="DA1710" s="36">
        <v>60.462554319660846</v>
      </c>
      <c r="DB1710" s="36">
        <f ca="1"/>
        <v>78.982726833500493</v>
      </c>
      <c r="DC1710" s="36">
        <f ca="1"/>
        <v>71.576065000938172</v>
      </c>
      <c r="DD1710" s="36">
        <v>69.869344517467397</v>
      </c>
      <c r="DE1710" s="36">
        <f ca="1"/>
        <v>75.117646628244657</v>
      </c>
      <c r="DF1710" s="36">
        <v>72.548410545475321</v>
      </c>
    </row>
    <row r="1711" spans="1:110" x14ac:dyDescent="0.25">
      <c r="A1711" s="45">
        <v>68.2</v>
      </c>
      <c r="B1711" s="47" t="b">
        <v>1</v>
      </c>
      <c r="U1711" s="36"/>
      <c r="V1711" s="36"/>
      <c r="W1711" s="9"/>
      <c r="X1711" s="8"/>
      <c r="Y1711" s="8"/>
      <c r="Z1711" s="8"/>
      <c r="AA1711" s="8"/>
      <c r="AB1711" s="8"/>
      <c r="AC1711" s="8"/>
      <c r="AD1711" s="8"/>
      <c r="AE1711" s="8"/>
      <c r="AG1711" s="36"/>
      <c r="AH1711" s="36"/>
      <c r="AI1711" s="9"/>
      <c r="AJ1711" s="8"/>
      <c r="AK1711" s="8"/>
      <c r="AL1711" s="8"/>
      <c r="AM1711" s="8"/>
      <c r="AN1711" s="8"/>
      <c r="AO1711" s="8"/>
      <c r="AP1711" s="8"/>
      <c r="AQ1711" s="8"/>
      <c r="AS1711" s="36"/>
      <c r="AT1711" s="36"/>
      <c r="AU1711" s="9"/>
      <c r="AV1711" s="8"/>
      <c r="AW1711" s="8"/>
      <c r="AX1711" s="8"/>
      <c r="AY1711" s="8"/>
      <c r="AZ1711" s="8"/>
      <c r="BA1711" s="8"/>
      <c r="BB1711" s="8"/>
      <c r="BC1711" s="8"/>
      <c r="CW1711" s="8">
        <v>0.58282103825136611</v>
      </c>
      <c r="CX1711" s="36">
        <v>73.3</v>
      </c>
      <c r="CY1711" s="36">
        <v>71.216521853326896</v>
      </c>
      <c r="CZ1711" s="36">
        <v>70.654196420868814</v>
      </c>
      <c r="DA1711" s="36">
        <v>60.519203203095465</v>
      </c>
      <c r="DB1711" s="36">
        <f ca="1"/>
        <v>78.991067682175071</v>
      </c>
      <c r="DC1711" s="36">
        <f ca="1"/>
        <v>71.583882734827242</v>
      </c>
      <c r="DD1711" s="36">
        <v>69.879200019516219</v>
      </c>
      <c r="DE1711" s="36">
        <f ca="1"/>
        <v>75.123679570792163</v>
      </c>
      <c r="DF1711" s="36">
        <v>72.557392880302444</v>
      </c>
    </row>
    <row r="1712" spans="1:110" x14ac:dyDescent="0.25">
      <c r="A1712" s="45">
        <v>68</v>
      </c>
      <c r="B1712" s="47" t="b">
        <v>1</v>
      </c>
      <c r="U1712" s="36"/>
      <c r="V1712" s="36"/>
      <c r="W1712" s="9"/>
      <c r="X1712" s="8"/>
      <c r="Y1712" s="8"/>
      <c r="Z1712" s="8"/>
      <c r="AA1712" s="8"/>
      <c r="AB1712" s="8"/>
      <c r="AC1712" s="8"/>
      <c r="AD1712" s="8"/>
      <c r="AE1712" s="8"/>
      <c r="AG1712" s="36"/>
      <c r="AH1712" s="36"/>
      <c r="AI1712" s="9"/>
      <c r="AJ1712" s="8"/>
      <c r="AK1712" s="8"/>
      <c r="AL1712" s="8"/>
      <c r="AM1712" s="8"/>
      <c r="AN1712" s="8"/>
      <c r="AO1712" s="8"/>
      <c r="AP1712" s="8"/>
      <c r="AQ1712" s="8"/>
      <c r="AS1712" s="36"/>
      <c r="AT1712" s="36"/>
      <c r="AU1712" s="9"/>
      <c r="AV1712" s="8"/>
      <c r="AW1712" s="8"/>
      <c r="AX1712" s="8"/>
      <c r="AY1712" s="8"/>
      <c r="AZ1712" s="8"/>
      <c r="BA1712" s="8"/>
      <c r="BB1712" s="8"/>
      <c r="BC1712" s="8"/>
      <c r="CW1712" s="8">
        <v>0.58316256830601088</v>
      </c>
      <c r="CX1712" s="36">
        <v>73.3</v>
      </c>
      <c r="CY1712" s="36">
        <v>71.224856126102992</v>
      </c>
      <c r="CZ1712" s="36">
        <v>70.66328963773995</v>
      </c>
      <c r="DA1712" s="36">
        <v>60.575898482017195</v>
      </c>
      <c r="DB1712" s="36">
        <f ca="1"/>
        <v>78.999408429309469</v>
      </c>
      <c r="DC1712" s="36">
        <f ca="1"/>
        <v>71.591702467736042</v>
      </c>
      <c r="DD1712" s="36">
        <v>69.889052634351742</v>
      </c>
      <c r="DE1712" s="36">
        <f ca="1"/>
        <v>75.129712461456862</v>
      </c>
      <c r="DF1712" s="36">
        <v>72.566374976646699</v>
      </c>
    </row>
    <row r="1713" spans="1:110" x14ac:dyDescent="0.25">
      <c r="A1713" s="45">
        <v>67.900000000000006</v>
      </c>
      <c r="B1713" s="47" t="b">
        <v>1</v>
      </c>
      <c r="U1713" s="36"/>
      <c r="V1713" s="36"/>
      <c r="W1713" s="9"/>
      <c r="X1713" s="8"/>
      <c r="Y1713" s="8"/>
      <c r="Z1713" s="8"/>
      <c r="AA1713" s="8"/>
      <c r="AB1713" s="8"/>
      <c r="AC1713" s="8"/>
      <c r="AD1713" s="8"/>
      <c r="AE1713" s="8"/>
      <c r="AG1713" s="36"/>
      <c r="AH1713" s="36"/>
      <c r="AI1713" s="9"/>
      <c r="AJ1713" s="8"/>
      <c r="AK1713" s="8"/>
      <c r="AL1713" s="8"/>
      <c r="AM1713" s="8"/>
      <c r="AN1713" s="8"/>
      <c r="AO1713" s="8"/>
      <c r="AP1713" s="8"/>
      <c r="AQ1713" s="8"/>
      <c r="AS1713" s="36"/>
      <c r="AT1713" s="36"/>
      <c r="AU1713" s="9"/>
      <c r="AV1713" s="8"/>
      <c r="AW1713" s="8"/>
      <c r="AX1713" s="8"/>
      <c r="AY1713" s="8"/>
      <c r="AZ1713" s="8"/>
      <c r="BA1713" s="8"/>
      <c r="BB1713" s="8"/>
      <c r="BC1713" s="8"/>
      <c r="CW1713" s="8">
        <v>0.58350409836065575</v>
      </c>
      <c r="CX1713" s="36">
        <v>73.3</v>
      </c>
      <c r="CY1713" s="36">
        <v>71.23319193067961</v>
      </c>
      <c r="CZ1713" s="36">
        <v>70.672385696524529</v>
      </c>
      <c r="DA1713" s="36">
        <v>60.632640232484249</v>
      </c>
      <c r="DB1713" s="36">
        <f ca="1"/>
        <v>79.007749081312852</v>
      </c>
      <c r="DC1713" s="36">
        <f ca="1"/>
        <v>71.599524206506857</v>
      </c>
      <c r="DD1713" s="36">
        <v>69.898902364509894</v>
      </c>
      <c r="DE1713" s="36">
        <f ca="1"/>
        <v>75.135745304108283</v>
      </c>
      <c r="DF1713" s="36">
        <v>72.575356839290549</v>
      </c>
    </row>
    <row r="1714" spans="1:110" x14ac:dyDescent="0.25">
      <c r="A1714" s="45">
        <v>67.7</v>
      </c>
      <c r="B1714" s="47" t="b">
        <v>1</v>
      </c>
      <c r="U1714" s="36"/>
      <c r="V1714" s="36"/>
      <c r="W1714" s="9"/>
      <c r="X1714" s="8"/>
      <c r="Y1714" s="8"/>
      <c r="Z1714" s="8"/>
      <c r="AA1714" s="8"/>
      <c r="AB1714" s="8"/>
      <c r="AC1714" s="8"/>
      <c r="AD1714" s="8"/>
      <c r="AE1714" s="8"/>
      <c r="AG1714" s="36"/>
      <c r="AH1714" s="36"/>
      <c r="AI1714" s="9"/>
      <c r="AJ1714" s="8"/>
      <c r="AK1714" s="8"/>
      <c r="AL1714" s="8"/>
      <c r="AM1714" s="8"/>
      <c r="AN1714" s="8"/>
      <c r="AO1714" s="8"/>
      <c r="AP1714" s="8"/>
      <c r="AQ1714" s="8"/>
      <c r="AS1714" s="36"/>
      <c r="AT1714" s="36"/>
      <c r="AU1714" s="9"/>
      <c r="AV1714" s="8"/>
      <c r="AW1714" s="8"/>
      <c r="AX1714" s="8"/>
      <c r="AY1714" s="8"/>
      <c r="AZ1714" s="8"/>
      <c r="BA1714" s="8"/>
      <c r="BB1714" s="8"/>
      <c r="BC1714" s="8"/>
      <c r="CW1714" s="8">
        <v>0.58384562841530052</v>
      </c>
      <c r="CX1714" s="36">
        <v>73.3</v>
      </c>
      <c r="CY1714" s="36">
        <v>71.241529274008101</v>
      </c>
      <c r="CZ1714" s="36">
        <v>70.681484605605476</v>
      </c>
      <c r="DA1714" s="36">
        <v>60.689428530741957</v>
      </c>
      <c r="DB1714" s="36">
        <f ca="1"/>
        <v>79.016089644597812</v>
      </c>
      <c r="DC1714" s="36">
        <f ca="1"/>
        <v>71.607347957991934</v>
      </c>
      <c r="DD1714" s="36">
        <v>69.908749212522991</v>
      </c>
      <c r="DE1714" s="36">
        <f ca="1"/>
        <v>75.141778102617934</v>
      </c>
      <c r="DF1714" s="36">
        <v>72.58433847301842</v>
      </c>
    </row>
    <row r="1715" spans="1:110" x14ac:dyDescent="0.25">
      <c r="A1715" s="45">
        <v>67.5</v>
      </c>
      <c r="B1715" s="47" t="b">
        <v>1</v>
      </c>
      <c r="U1715" s="36"/>
      <c r="V1715" s="36"/>
      <c r="W1715" s="9"/>
      <c r="X1715" s="8"/>
      <c r="Y1715" s="8"/>
      <c r="Z1715" s="8"/>
      <c r="AA1715" s="8"/>
      <c r="AB1715" s="8"/>
      <c r="AC1715" s="8"/>
      <c r="AD1715" s="8"/>
      <c r="AE1715" s="8"/>
      <c r="AG1715" s="36"/>
      <c r="AH1715" s="36"/>
      <c r="AI1715" s="9"/>
      <c r="AJ1715" s="8"/>
      <c r="AK1715" s="8"/>
      <c r="AL1715" s="8"/>
      <c r="AM1715" s="8"/>
      <c r="AN1715" s="8"/>
      <c r="AO1715" s="8"/>
      <c r="AP1715" s="8"/>
      <c r="AQ1715" s="8"/>
      <c r="AS1715" s="36"/>
      <c r="AT1715" s="36"/>
      <c r="AU1715" s="9"/>
      <c r="AV1715" s="8"/>
      <c r="AW1715" s="8"/>
      <c r="AX1715" s="8"/>
      <c r="AY1715" s="8"/>
      <c r="AZ1715" s="8"/>
      <c r="BA1715" s="8"/>
      <c r="BB1715" s="8"/>
      <c r="BC1715" s="8"/>
      <c r="CW1715" s="8">
        <v>0.5841871584699454</v>
      </c>
      <c r="CX1715" s="36">
        <v>73.3</v>
      </c>
      <c r="CY1715" s="36">
        <v>71.24986816304839</v>
      </c>
      <c r="CZ1715" s="36">
        <v>70.690586373379247</v>
      </c>
      <c r="DA1715" s="36">
        <v>60.74626345322352</v>
      </c>
      <c r="DB1715" s="36">
        <f ca="1"/>
        <v>79.02443012558048</v>
      </c>
      <c r="DC1715" s="36">
        <f ca="1"/>
        <v>71.615173729053581</v>
      </c>
      <c r="DD1715" s="36">
        <v>69.918593180919572</v>
      </c>
      <c r="DE1715" s="36">
        <f ca="1"/>
        <v>75.147810860859195</v>
      </c>
      <c r="DF1715" s="36">
        <v>72.593319882616612</v>
      </c>
    </row>
    <row r="1716" spans="1:110" x14ac:dyDescent="0.25">
      <c r="A1716" s="45">
        <v>66.2</v>
      </c>
      <c r="B1716" s="47" t="b">
        <v>1</v>
      </c>
      <c r="U1716" s="36"/>
      <c r="V1716" s="36"/>
      <c r="W1716" s="9"/>
      <c r="X1716" s="8"/>
      <c r="Y1716" s="8"/>
      <c r="Z1716" s="8"/>
      <c r="AA1716" s="8"/>
      <c r="AB1716" s="8"/>
      <c r="AC1716" s="8"/>
      <c r="AD1716" s="8"/>
      <c r="AE1716" s="8"/>
      <c r="AG1716" s="36"/>
      <c r="AH1716" s="36"/>
      <c r="AI1716" s="9"/>
      <c r="AJ1716" s="8"/>
      <c r="AK1716" s="8"/>
      <c r="AL1716" s="8"/>
      <c r="AM1716" s="8"/>
      <c r="AN1716" s="8"/>
      <c r="AO1716" s="8"/>
      <c r="AP1716" s="8"/>
      <c r="AQ1716" s="8"/>
      <c r="AS1716" s="36"/>
      <c r="AT1716" s="36"/>
      <c r="AU1716" s="9"/>
      <c r="AV1716" s="8"/>
      <c r="AW1716" s="8"/>
      <c r="AX1716" s="8"/>
      <c r="AY1716" s="8"/>
      <c r="AZ1716" s="8"/>
      <c r="BA1716" s="8"/>
      <c r="BB1716" s="8"/>
      <c r="BC1716" s="8"/>
      <c r="CW1716" s="8">
        <v>0.58452868852459017</v>
      </c>
      <c r="CX1716" s="36">
        <v>73.3</v>
      </c>
      <c r="CY1716" s="36">
        <v>71.258208604768981</v>
      </c>
      <c r="CZ1716" s="36">
        <v>70.699691008256025</v>
      </c>
      <c r="DA1716" s="36">
        <v>60.803145076550486</v>
      </c>
      <c r="DB1716" s="36">
        <f ca="1"/>
        <v>79.03277053068048</v>
      </c>
      <c r="DC1716" s="36">
        <f ca="1"/>
        <v>71.623001526564067</v>
      </c>
      <c r="DD1716" s="36">
        <v>69.928434272224507</v>
      </c>
      <c r="DE1716" s="36">
        <f ca="1"/>
        <v>75.153843582707495</v>
      </c>
      <c r="DF1716" s="36">
        <v>72.602301072873416</v>
      </c>
    </row>
    <row r="1717" spans="1:110" x14ac:dyDescent="0.25">
      <c r="A1717" s="45">
        <v>67.2</v>
      </c>
      <c r="B1717" s="47" t="b">
        <v>1</v>
      </c>
      <c r="U1717" s="36"/>
      <c r="V1717" s="36"/>
      <c r="W1717" s="9"/>
      <c r="X1717" s="8"/>
      <c r="Y1717" s="8"/>
      <c r="Z1717" s="8"/>
      <c r="AA1717" s="8"/>
      <c r="AB1717" s="8"/>
      <c r="AC1717" s="8"/>
      <c r="AD1717" s="8"/>
      <c r="AE1717" s="8"/>
      <c r="AG1717" s="36"/>
      <c r="AH1717" s="36"/>
      <c r="AI1717" s="9"/>
      <c r="AJ1717" s="8"/>
      <c r="AK1717" s="8"/>
      <c r="AL1717" s="8"/>
      <c r="AM1717" s="8"/>
      <c r="AN1717" s="8"/>
      <c r="AO1717" s="8"/>
      <c r="AP1717" s="8"/>
      <c r="AQ1717" s="8"/>
      <c r="AS1717" s="36"/>
      <c r="AT1717" s="36"/>
      <c r="AU1717" s="9"/>
      <c r="AV1717" s="8"/>
      <c r="AW1717" s="8"/>
      <c r="AX1717" s="8"/>
      <c r="AY1717" s="8"/>
      <c r="AZ1717" s="8"/>
      <c r="BA1717" s="8"/>
      <c r="BB1717" s="8"/>
      <c r="BC1717" s="8"/>
      <c r="CW1717" s="8">
        <v>0.58487021857923494</v>
      </c>
      <c r="CX1717" s="36">
        <v>73.3</v>
      </c>
      <c r="CY1717" s="36">
        <v>71.266550606147064</v>
      </c>
      <c r="CZ1717" s="36">
        <v>70.70879851865962</v>
      </c>
      <c r="DA1717" s="36">
        <v>60.860073477533483</v>
      </c>
      <c r="DB1717" s="36">
        <f ca="1"/>
        <v>79.041110866320977</v>
      </c>
      <c r="DC1717" s="36">
        <f ca="1"/>
        <v>71.630831357405839</v>
      </c>
      <c r="DD1717" s="36">
        <v>69.938272488959001</v>
      </c>
      <c r="DE1717" s="36">
        <f ca="1"/>
        <v>75.159876272040165</v>
      </c>
      <c r="DF1717" s="36">
        <v>72.611282048579085</v>
      </c>
    </row>
    <row r="1718" spans="1:110" x14ac:dyDescent="0.25">
      <c r="A1718" s="45">
        <v>67</v>
      </c>
      <c r="B1718" s="47" t="b">
        <v>1</v>
      </c>
      <c r="U1718" s="36"/>
      <c r="V1718" s="36"/>
      <c r="W1718" s="9"/>
      <c r="X1718" s="8"/>
      <c r="Y1718" s="8"/>
      <c r="Z1718" s="8"/>
      <c r="AA1718" s="8"/>
      <c r="AB1718" s="8"/>
      <c r="AC1718" s="8"/>
      <c r="AD1718" s="8"/>
      <c r="AE1718" s="8"/>
      <c r="AG1718" s="36"/>
      <c r="AH1718" s="36"/>
      <c r="AI1718" s="9"/>
      <c r="AJ1718" s="8"/>
      <c r="AK1718" s="8"/>
      <c r="AL1718" s="8"/>
      <c r="AM1718" s="8"/>
      <c r="AN1718" s="8"/>
      <c r="AO1718" s="8"/>
      <c r="AP1718" s="8"/>
      <c r="AQ1718" s="8"/>
      <c r="AS1718" s="36"/>
      <c r="AT1718" s="36"/>
      <c r="AU1718" s="9"/>
      <c r="AV1718" s="8"/>
      <c r="AW1718" s="8"/>
      <c r="AX1718" s="8"/>
      <c r="AY1718" s="8"/>
      <c r="AZ1718" s="8"/>
      <c r="BA1718" s="8"/>
      <c r="BB1718" s="8"/>
      <c r="BC1718" s="8"/>
      <c r="CW1718" s="8">
        <v>0.58521174863387981</v>
      </c>
      <c r="CX1718" s="36">
        <v>73.3</v>
      </c>
      <c r="CY1718" s="36">
        <v>71.274894174168523</v>
      </c>
      <c r="CZ1718" s="36">
        <v>70.717908913027514</v>
      </c>
      <c r="DA1718" s="36">
        <v>60.917048733172798</v>
      </c>
      <c r="DB1718" s="36">
        <f ca="1"/>
        <v>79.049451138928774</v>
      </c>
      <c r="DC1718" s="36">
        <f ca="1"/>
        <v>71.638663228471515</v>
      </c>
      <c r="DD1718" s="36">
        <v>69.948107833640563</v>
      </c>
      <c r="DE1718" s="36">
        <f ca="1"/>
        <v>75.165908932736627</v>
      </c>
      <c r="DF1718" s="36">
        <v>72.620262814525873</v>
      </c>
    </row>
    <row r="1719" spans="1:110" x14ac:dyDescent="0.25">
      <c r="A1719" s="45" t="str">
        <v/>
      </c>
      <c r="B1719" s="47" t="b">
        <v>0</v>
      </c>
      <c r="U1719" s="36"/>
      <c r="V1719" s="36"/>
      <c r="W1719" s="9"/>
      <c r="X1719" s="8"/>
      <c r="Y1719" s="8"/>
      <c r="Z1719" s="8"/>
      <c r="AA1719" s="8"/>
      <c r="AB1719" s="8"/>
      <c r="AC1719" s="8"/>
      <c r="AD1719" s="8"/>
      <c r="AE1719" s="8"/>
      <c r="AG1719" s="36"/>
      <c r="AH1719" s="36"/>
      <c r="AI1719" s="9"/>
      <c r="AJ1719" s="8"/>
      <c r="AK1719" s="8"/>
      <c r="AL1719" s="8"/>
      <c r="AM1719" s="8"/>
      <c r="AN1719" s="8"/>
      <c r="AO1719" s="8"/>
      <c r="AP1719" s="8"/>
      <c r="AQ1719" s="8"/>
      <c r="AS1719" s="36"/>
      <c r="AT1719" s="36"/>
      <c r="AU1719" s="9"/>
      <c r="AV1719" s="8"/>
      <c r="AW1719" s="8"/>
      <c r="AX1719" s="8"/>
      <c r="AY1719" s="8"/>
      <c r="AZ1719" s="8"/>
      <c r="BA1719" s="8"/>
      <c r="BB1719" s="8"/>
      <c r="BC1719" s="8"/>
      <c r="CW1719" s="8">
        <v>0.58555327868852458</v>
      </c>
      <c r="CX1719" s="36">
        <v>73.3</v>
      </c>
      <c r="CY1719" s="36">
        <v>71.28323931582797</v>
      </c>
      <c r="CZ1719" s="36">
        <v>70.727022199811117</v>
      </c>
      <c r="DA1719" s="36">
        <v>60.974070920658953</v>
      </c>
      <c r="DB1719" s="36">
        <f ca="1"/>
        <v>79.057791354934295</v>
      </c>
      <c r="DC1719" s="36">
        <f ca="1"/>
        <v>71.646497146663819</v>
      </c>
      <c r="DD1719" s="36">
        <v>69.957940308783009</v>
      </c>
      <c r="DE1719" s="36">
        <f ca="1"/>
        <v>75.171941568678321</v>
      </c>
      <c r="DF1719" s="36">
        <v>72.629243375508054</v>
      </c>
    </row>
    <row r="1720" spans="1:110" x14ac:dyDescent="0.25">
      <c r="A1720" s="45">
        <v>68.8</v>
      </c>
      <c r="B1720" s="47" t="b">
        <v>1</v>
      </c>
      <c r="U1720" s="36"/>
      <c r="V1720" s="36"/>
      <c r="W1720" s="9"/>
      <c r="X1720" s="8"/>
      <c r="Y1720" s="8"/>
      <c r="Z1720" s="8"/>
      <c r="AA1720" s="8"/>
      <c r="AB1720" s="8"/>
      <c r="AC1720" s="8"/>
      <c r="AD1720" s="8"/>
      <c r="AE1720" s="8"/>
      <c r="AG1720" s="36"/>
      <c r="AH1720" s="36"/>
      <c r="AI1720" s="9"/>
      <c r="AJ1720" s="8"/>
      <c r="AK1720" s="8"/>
      <c r="AL1720" s="8"/>
      <c r="AM1720" s="8"/>
      <c r="AN1720" s="8"/>
      <c r="AO1720" s="8"/>
      <c r="AP1720" s="8"/>
      <c r="AQ1720" s="8"/>
      <c r="AS1720" s="36"/>
      <c r="AT1720" s="36"/>
      <c r="AU1720" s="9"/>
      <c r="AV1720" s="8"/>
      <c r="AW1720" s="8"/>
      <c r="AX1720" s="8"/>
      <c r="AY1720" s="8"/>
      <c r="AZ1720" s="8"/>
      <c r="BA1720" s="8"/>
      <c r="BB1720" s="8"/>
      <c r="BC1720" s="8"/>
      <c r="CW1720" s="8">
        <v>0.58589480874316935</v>
      </c>
      <c r="CX1720" s="36">
        <v>73.3</v>
      </c>
      <c r="CY1720" s="36">
        <v>71.291586038128827</v>
      </c>
      <c r="CZ1720" s="36">
        <v>70.73613838747562</v>
      </c>
      <c r="DA1720" s="36">
        <v>61.031140117373418</v>
      </c>
      <c r="DB1720" s="36">
        <f ca="1"/>
        <v>79.06613152077162</v>
      </c>
      <c r="DC1720" s="36">
        <f ca="1"/>
        <v>71.654333118895792</v>
      </c>
      <c r="DD1720" s="36">
        <v>69.967769916896486</v>
      </c>
      <c r="DE1720" s="36">
        <f ca="1"/>
        <v>75.177974183748702</v>
      </c>
      <c r="DF1720" s="36">
        <v>72.638223736321962</v>
      </c>
    </row>
    <row r="1721" spans="1:110" x14ac:dyDescent="0.25">
      <c r="A1721" s="45">
        <v>68.400000000000006</v>
      </c>
      <c r="B1721" s="47" t="b">
        <v>1</v>
      </c>
      <c r="U1721" s="36"/>
      <c r="V1721" s="36"/>
      <c r="W1721" s="9"/>
      <c r="X1721" s="8"/>
      <c r="Y1721" s="8"/>
      <c r="Z1721" s="8"/>
      <c r="AA1721" s="8"/>
      <c r="AB1721" s="8"/>
      <c r="AC1721" s="8"/>
      <c r="AD1721" s="8"/>
      <c r="AE1721" s="8"/>
      <c r="AG1721" s="36"/>
      <c r="AH1721" s="36"/>
      <c r="AI1721" s="9"/>
      <c r="AJ1721" s="8"/>
      <c r="AK1721" s="8"/>
      <c r="AL1721" s="8"/>
      <c r="AM1721" s="8"/>
      <c r="AN1721" s="8"/>
      <c r="AO1721" s="8"/>
      <c r="AP1721" s="8"/>
      <c r="AQ1721" s="8"/>
      <c r="AS1721" s="36"/>
      <c r="AT1721" s="36"/>
      <c r="AU1721" s="9"/>
      <c r="AV1721" s="8"/>
      <c r="AW1721" s="8"/>
      <c r="AX1721" s="8"/>
      <c r="AY1721" s="8"/>
      <c r="AZ1721" s="8"/>
      <c r="BA1721" s="8"/>
      <c r="BB1721" s="8"/>
      <c r="BC1721" s="8"/>
      <c r="CW1721" s="8">
        <v>0.58623633879781423</v>
      </c>
      <c r="CX1721" s="36">
        <v>73.3</v>
      </c>
      <c r="CY1721" s="36">
        <v>71.299934348083355</v>
      </c>
      <c r="CZ1721" s="36">
        <v>70.745257484500101</v>
      </c>
      <c r="DA1721" s="36">
        <v>61.088256400889215</v>
      </c>
      <c r="DB1721" s="36">
        <f ca="1"/>
        <v>79.074471642878549</v>
      </c>
      <c r="DC1721" s="36">
        <f ca="1"/>
        <v>71.66217115209075</v>
      </c>
      <c r="DD1721" s="36">
        <v>69.977596660487563</v>
      </c>
      <c r="DE1721" s="36">
        <f ca="1"/>
        <v>75.184006781833361</v>
      </c>
      <c r="DF1721" s="36">
        <v>72.647203901765991</v>
      </c>
    </row>
    <row r="1722" spans="1:110" x14ac:dyDescent="0.25">
      <c r="A1722" s="45">
        <v>68.099999999999994</v>
      </c>
      <c r="B1722" s="47" t="b">
        <v>1</v>
      </c>
      <c r="U1722" s="36"/>
      <c r="V1722" s="36"/>
      <c r="W1722" s="9"/>
      <c r="X1722" s="8"/>
      <c r="Y1722" s="8"/>
      <c r="Z1722" s="8"/>
      <c r="AA1722" s="8"/>
      <c r="AB1722" s="8"/>
      <c r="AC1722" s="8"/>
      <c r="AD1722" s="8"/>
      <c r="AE1722" s="8"/>
      <c r="AG1722" s="36"/>
      <c r="AH1722" s="36"/>
      <c r="AI1722" s="9"/>
      <c r="AJ1722" s="8"/>
      <c r="AK1722" s="8"/>
      <c r="AL1722" s="8"/>
      <c r="AM1722" s="8"/>
      <c r="AN1722" s="8"/>
      <c r="AO1722" s="8"/>
      <c r="AP1722" s="8"/>
      <c r="AQ1722" s="8"/>
      <c r="AS1722" s="36"/>
      <c r="AT1722" s="36"/>
      <c r="AU1722" s="9"/>
      <c r="AV1722" s="8"/>
      <c r="AW1722" s="8"/>
      <c r="AX1722" s="8"/>
      <c r="AY1722" s="8"/>
      <c r="AZ1722" s="8"/>
      <c r="BA1722" s="8"/>
      <c r="BB1722" s="8"/>
      <c r="BC1722" s="8"/>
      <c r="CW1722" s="8">
        <v>0.58657786885245899</v>
      </c>
      <c r="CX1722" s="36">
        <v>73.3</v>
      </c>
      <c r="CY1722" s="36">
        <v>71.308284252712681</v>
      </c>
      <c r="CZ1722" s="36">
        <v>70.754379499377634</v>
      </c>
      <c r="DA1722" s="36">
        <v>61.145419848971464</v>
      </c>
      <c r="DB1722" s="36">
        <f ca="1"/>
        <v>79.082811727696651</v>
      </c>
      <c r="DC1722" s="36">
        <f ca="1"/>
        <v>71.670011253182324</v>
      </c>
      <c r="DD1722" s="36">
        <v>69.987420542059027</v>
      </c>
      <c r="DE1722" s="36">
        <f ca="1"/>
        <v>75.190039366819931</v>
      </c>
      <c r="DF1722" s="36">
        <v>72.656183876640625</v>
      </c>
    </row>
    <row r="1723" spans="1:110" x14ac:dyDescent="0.25">
      <c r="A1723" s="45">
        <v>67.8</v>
      </c>
      <c r="B1723" s="47" t="b">
        <v>1</v>
      </c>
      <c r="U1723" s="36"/>
      <c r="V1723" s="36"/>
      <c r="W1723" s="9"/>
      <c r="X1723" s="8"/>
      <c r="Y1723" s="8"/>
      <c r="Z1723" s="8"/>
      <c r="AA1723" s="8"/>
      <c r="AB1723" s="8"/>
      <c r="AC1723" s="8"/>
      <c r="AD1723" s="8"/>
      <c r="AE1723" s="8"/>
      <c r="AG1723" s="36"/>
      <c r="AH1723" s="36"/>
      <c r="AI1723" s="9"/>
      <c r="AJ1723" s="8"/>
      <c r="AK1723" s="8"/>
      <c r="AL1723" s="8"/>
      <c r="AM1723" s="8"/>
      <c r="AN1723" s="8"/>
      <c r="AO1723" s="8"/>
      <c r="AP1723" s="8"/>
      <c r="AQ1723" s="8"/>
      <c r="AS1723" s="36"/>
      <c r="AT1723" s="36"/>
      <c r="AU1723" s="9"/>
      <c r="AV1723" s="8"/>
      <c r="AW1723" s="8"/>
      <c r="AX1723" s="8"/>
      <c r="AY1723" s="8"/>
      <c r="AZ1723" s="8"/>
      <c r="BA1723" s="8"/>
      <c r="BB1723" s="8"/>
      <c r="BC1723" s="8"/>
      <c r="CW1723" s="8">
        <v>0.58691939890710387</v>
      </c>
      <c r="CX1723" s="36">
        <v>73.3</v>
      </c>
      <c r="CY1723" s="36">
        <v>71.316635759046889</v>
      </c>
      <c r="CZ1723" s="36">
        <v>70.763504440615392</v>
      </c>
      <c r="DA1723" s="36">
        <v>61.202630539578188</v>
      </c>
      <c r="DB1723" s="36">
        <f ca="1"/>
        <v>79.091151781671215</v>
      </c>
      <c r="DC1723" s="36">
        <f ca="1"/>
        <v>71.677853429114549</v>
      </c>
      <c r="DD1723" s="36">
        <v>69.997241564110155</v>
      </c>
      <c r="DE1723" s="36">
        <f ca="1"/>
        <v>75.196071942598181</v>
      </c>
      <c r="DF1723" s="36">
        <v>72.66516366574848</v>
      </c>
    </row>
    <row r="1724" spans="1:110" x14ac:dyDescent="0.25">
      <c r="A1724" s="45">
        <v>67.3</v>
      </c>
      <c r="B1724" s="47" t="b">
        <v>1</v>
      </c>
      <c r="U1724" s="36"/>
      <c r="V1724" s="36"/>
      <c r="W1724" s="9"/>
      <c r="X1724" s="8"/>
      <c r="Y1724" s="8"/>
      <c r="Z1724" s="8"/>
      <c r="AA1724" s="8"/>
      <c r="AB1724" s="8"/>
      <c r="AC1724" s="8"/>
      <c r="AD1724" s="8"/>
      <c r="AE1724" s="8"/>
      <c r="AG1724" s="36"/>
      <c r="AH1724" s="36"/>
      <c r="AI1724" s="9"/>
      <c r="AJ1724" s="8"/>
      <c r="AK1724" s="8"/>
      <c r="AL1724" s="8"/>
      <c r="AM1724" s="8"/>
      <c r="AN1724" s="8"/>
      <c r="AO1724" s="8"/>
      <c r="AP1724" s="8"/>
      <c r="AQ1724" s="8"/>
      <c r="AS1724" s="36"/>
      <c r="AT1724" s="36"/>
      <c r="AU1724" s="9"/>
      <c r="AV1724" s="8"/>
      <c r="AW1724" s="8"/>
      <c r="AX1724" s="8"/>
      <c r="AY1724" s="8"/>
      <c r="AZ1724" s="8"/>
      <c r="BA1724" s="8"/>
      <c r="BB1724" s="8"/>
      <c r="BC1724" s="8"/>
      <c r="CW1724" s="8">
        <v>0.58726092896174864</v>
      </c>
      <c r="CX1724" s="36">
        <v>73.3</v>
      </c>
      <c r="CY1724" s="36">
        <v>71.324988874125012</v>
      </c>
      <c r="CZ1724" s="36">
        <v>70.772632316734516</v>
      </c>
      <c r="DA1724" s="36">
        <v>61.259888550860758</v>
      </c>
      <c r="DB1724" s="36">
        <f ca="1"/>
        <v>79.099491811251426</v>
      </c>
      <c r="DC1724" s="36">
        <f ca="1"/>
        <v>71.685697686841863</v>
      </c>
      <c r="DD1724" s="36">
        <v>70.0070597291365</v>
      </c>
      <c r="DE1724" s="36">
        <f ca="1"/>
        <v>75.202104513060036</v>
      </c>
      <c r="DF1724" s="36">
        <v>72.674143273894316</v>
      </c>
    </row>
    <row r="1725" spans="1:110" x14ac:dyDescent="0.25">
      <c r="A1725" s="45">
        <v>66.3</v>
      </c>
      <c r="B1725" s="47" t="b">
        <v>1</v>
      </c>
      <c r="U1725" s="36"/>
      <c r="V1725" s="36"/>
      <c r="W1725" s="9"/>
      <c r="X1725" s="8"/>
      <c r="Y1725" s="8"/>
      <c r="Z1725" s="8"/>
      <c r="AA1725" s="8"/>
      <c r="AB1725" s="8"/>
      <c r="AC1725" s="8"/>
      <c r="AD1725" s="8"/>
      <c r="AE1725" s="8"/>
      <c r="AG1725" s="36"/>
      <c r="AH1725" s="36"/>
      <c r="AI1725" s="9"/>
      <c r="AJ1725" s="8"/>
      <c r="AK1725" s="8"/>
      <c r="AL1725" s="8"/>
      <c r="AM1725" s="8"/>
      <c r="AN1725" s="8"/>
      <c r="AO1725" s="8"/>
      <c r="AP1725" s="8"/>
      <c r="AQ1725" s="8"/>
      <c r="AS1725" s="36"/>
      <c r="AT1725" s="36"/>
      <c r="AU1725" s="9"/>
      <c r="AV1725" s="8"/>
      <c r="AW1725" s="8"/>
      <c r="AX1725" s="8"/>
      <c r="AY1725" s="8"/>
      <c r="AZ1725" s="8"/>
      <c r="BA1725" s="8"/>
      <c r="BB1725" s="8"/>
      <c r="BC1725" s="8"/>
      <c r="CW1725" s="8">
        <v>0.58760245901639341</v>
      </c>
      <c r="CX1725" s="36">
        <v>73.3</v>
      </c>
      <c r="CY1725" s="36">
        <v>71.333343604995108</v>
      </c>
      <c r="CZ1725" s="36">
        <v>70.78176313627047</v>
      </c>
      <c r="DA1725" s="36">
        <v>61.317193961164712</v>
      </c>
      <c r="DB1725" s="36">
        <f ca="1"/>
        <v>79.107831822890276</v>
      </c>
      <c r="DC1725" s="36">
        <f ca="1"/>
        <v>71.693544033329218</v>
      </c>
      <c r="DD1725" s="36">
        <v>70.016875039630023</v>
      </c>
      <c r="DE1725" s="36">
        <f ca="1"/>
        <v>75.208137082099583</v>
      </c>
      <c r="DF1725" s="36">
        <v>72.683122705885054</v>
      </c>
    </row>
    <row r="1726" spans="1:110" x14ac:dyDescent="0.25">
      <c r="A1726" s="45">
        <v>66.900000000000006</v>
      </c>
      <c r="B1726" s="47" t="b">
        <v>1</v>
      </c>
      <c r="U1726" s="36"/>
      <c r="V1726" s="36"/>
      <c r="W1726" s="9"/>
      <c r="X1726" s="8"/>
      <c r="Y1726" s="8"/>
      <c r="Z1726" s="8"/>
      <c r="AA1726" s="8"/>
      <c r="AB1726" s="8"/>
      <c r="AC1726" s="8"/>
      <c r="AD1726" s="8"/>
      <c r="AE1726" s="8"/>
      <c r="AG1726" s="36"/>
      <c r="AH1726" s="36"/>
      <c r="AI1726" s="9"/>
      <c r="AJ1726" s="8"/>
      <c r="AK1726" s="8"/>
      <c r="AL1726" s="8"/>
      <c r="AM1726" s="8"/>
      <c r="AN1726" s="8"/>
      <c r="AO1726" s="8"/>
      <c r="AP1726" s="8"/>
      <c r="AQ1726" s="8"/>
      <c r="AS1726" s="36"/>
      <c r="AT1726" s="36"/>
      <c r="AU1726" s="9"/>
      <c r="AV1726" s="8"/>
      <c r="AW1726" s="8"/>
      <c r="AX1726" s="8"/>
      <c r="AY1726" s="8"/>
      <c r="AZ1726" s="8"/>
      <c r="BA1726" s="8"/>
      <c r="BB1726" s="8"/>
      <c r="BC1726" s="8"/>
      <c r="CW1726" s="8">
        <v>0.58794398907103829</v>
      </c>
      <c r="CX1726" s="36">
        <v>73.3</v>
      </c>
      <c r="CY1726" s="36">
        <v>71.341699958714287</v>
      </c>
      <c r="CZ1726" s="36">
        <v>70.790896907772733</v>
      </c>
      <c r="DA1726" s="36">
        <v>61.374546849030281</v>
      </c>
      <c r="DB1726" s="36">
        <f ca="1"/>
        <v>79.116171823044667</v>
      </c>
      <c r="DC1726" s="36">
        <f ca="1"/>
        <v>71.701392475552041</v>
      </c>
      <c r="DD1726" s="36">
        <v>70.026687498079042</v>
      </c>
      <c r="DE1726" s="36">
        <f ca="1"/>
        <v>75.214169653613013</v>
      </c>
      <c r="DF1726" s="36">
        <v>72.692101966529776</v>
      </c>
    </row>
    <row r="1727" spans="1:110" x14ac:dyDescent="0.25">
      <c r="A1727" s="45">
        <v>67.400000000000006</v>
      </c>
      <c r="B1727" s="47" t="b">
        <v>1</v>
      </c>
      <c r="U1727" s="36"/>
      <c r="V1727" s="36"/>
      <c r="W1727" s="9"/>
      <c r="X1727" s="8"/>
      <c r="Y1727" s="8"/>
      <c r="Z1727" s="8"/>
      <c r="AA1727" s="8"/>
      <c r="AB1727" s="8"/>
      <c r="AC1727" s="8"/>
      <c r="AD1727" s="8"/>
      <c r="AE1727" s="8"/>
      <c r="AG1727" s="36"/>
      <c r="AH1727" s="36"/>
      <c r="AI1727" s="9"/>
      <c r="AJ1727" s="8"/>
      <c r="AK1727" s="8"/>
      <c r="AL1727" s="8"/>
      <c r="AM1727" s="8"/>
      <c r="AN1727" s="8"/>
      <c r="AO1727" s="8"/>
      <c r="AP1727" s="8"/>
      <c r="AQ1727" s="8"/>
      <c r="AS1727" s="36"/>
      <c r="AT1727" s="36"/>
      <c r="AU1727" s="9"/>
      <c r="AV1727" s="8"/>
      <c r="AW1727" s="8"/>
      <c r="AX1727" s="8"/>
      <c r="AY1727" s="8"/>
      <c r="AZ1727" s="8"/>
      <c r="BA1727" s="8"/>
      <c r="BB1727" s="8"/>
      <c r="BC1727" s="8"/>
      <c r="CW1727" s="8">
        <v>0.58828551912568305</v>
      </c>
      <c r="CX1727" s="36">
        <v>73.3</v>
      </c>
      <c r="CY1727" s="36">
        <v>71.350057942348798</v>
      </c>
      <c r="CZ1727" s="36">
        <v>70.800033639805164</v>
      </c>
      <c r="DA1727" s="36">
        <v>61.431947293193041</v>
      </c>
      <c r="DB1727" s="36">
        <f ca="1"/>
        <v>79.124511818175449</v>
      </c>
      <c r="DC1727" s="36">
        <f ca="1"/>
        <v>71.709243020496388</v>
      </c>
      <c r="DD1727" s="36">
        <v>70.036497106968312</v>
      </c>
      <c r="DE1727" s="36">
        <f ca="1"/>
        <v>75.220202231498845</v>
      </c>
      <c r="DF1727" s="36">
        <v>72.701081060639837</v>
      </c>
    </row>
    <row r="1728" spans="1:110" x14ac:dyDescent="0.25">
      <c r="A1728" s="45">
        <v>65.900000000000006</v>
      </c>
      <c r="B1728" s="47" t="b">
        <v>1</v>
      </c>
      <c r="U1728" s="36"/>
      <c r="V1728" s="36"/>
      <c r="W1728" s="9"/>
      <c r="X1728" s="8"/>
      <c r="Y1728" s="8"/>
      <c r="Z1728" s="8"/>
      <c r="AA1728" s="8"/>
      <c r="AB1728" s="8"/>
      <c r="AC1728" s="8"/>
      <c r="AD1728" s="8"/>
      <c r="AE1728" s="8"/>
      <c r="AG1728" s="36"/>
      <c r="AH1728" s="36"/>
      <c r="AI1728" s="9"/>
      <c r="AJ1728" s="8"/>
      <c r="AK1728" s="8"/>
      <c r="AL1728" s="8"/>
      <c r="AM1728" s="8"/>
      <c r="AN1728" s="8"/>
      <c r="AO1728" s="8"/>
      <c r="AP1728" s="8"/>
      <c r="AQ1728" s="8"/>
      <c r="AS1728" s="36"/>
      <c r="AT1728" s="36"/>
      <c r="AU1728" s="9"/>
      <c r="AV1728" s="8"/>
      <c r="AW1728" s="8"/>
      <c r="AX1728" s="8"/>
      <c r="AY1728" s="8"/>
      <c r="AZ1728" s="8"/>
      <c r="BA1728" s="8"/>
      <c r="BB1728" s="8"/>
      <c r="BC1728" s="8"/>
      <c r="CW1728" s="8">
        <v>0.58862704918032782</v>
      </c>
      <c r="CX1728" s="36">
        <v>73.400000000000006</v>
      </c>
      <c r="CY1728" s="36">
        <v>71.35841756297404</v>
      </c>
      <c r="CZ1728" s="36">
        <v>70.809173340946018</v>
      </c>
      <c r="DA1728" s="36">
        <v>61.489395372584646</v>
      </c>
      <c r="DB1728" s="36">
        <f ca="1"/>
        <v>79.132851814747397</v>
      </c>
      <c r="DC1728" s="36">
        <f ca="1"/>
        <v>71.717095675158873</v>
      </c>
      <c r="DD1728" s="36">
        <v>70.046303868778907</v>
      </c>
      <c r="DE1728" s="36">
        <f ca="1"/>
        <v>75.226234819657705</v>
      </c>
      <c r="DF1728" s="36">
        <v>72.710059993028779</v>
      </c>
    </row>
    <row r="1729" spans="1:110" x14ac:dyDescent="0.25">
      <c r="A1729" s="45">
        <v>65</v>
      </c>
      <c r="B1729" s="47" t="b">
        <v>1</v>
      </c>
      <c r="U1729" s="36"/>
      <c r="V1729" s="36"/>
      <c r="W1729" s="9"/>
      <c r="X1729" s="8"/>
      <c r="Y1729" s="8"/>
      <c r="Z1729" s="8"/>
      <c r="AA1729" s="8"/>
      <c r="AB1729" s="8"/>
      <c r="AC1729" s="8"/>
      <c r="AD1729" s="8"/>
      <c r="AE1729" s="8"/>
      <c r="AG1729" s="36"/>
      <c r="AH1729" s="36"/>
      <c r="AI1729" s="9"/>
      <c r="AJ1729" s="8"/>
      <c r="AK1729" s="8"/>
      <c r="AL1729" s="8"/>
      <c r="AM1729" s="8"/>
      <c r="AN1729" s="8"/>
      <c r="AO1729" s="8"/>
      <c r="AP1729" s="8"/>
      <c r="AQ1729" s="8"/>
      <c r="AS1729" s="36"/>
      <c r="AT1729" s="36"/>
      <c r="AU1729" s="9"/>
      <c r="AV1729" s="8"/>
      <c r="AW1729" s="8"/>
      <c r="AX1729" s="8"/>
      <c r="AY1729" s="8"/>
      <c r="AZ1729" s="8"/>
      <c r="BA1729" s="8"/>
      <c r="BB1729" s="8"/>
      <c r="BC1729" s="8"/>
      <c r="CW1729" s="8">
        <v>0.5889685792349727</v>
      </c>
      <c r="CX1729" s="36">
        <v>73.400000000000006</v>
      </c>
      <c r="CY1729" s="36">
        <v>71.36677882767458</v>
      </c>
      <c r="CZ1729" s="36">
        <v>70.81831601978773</v>
      </c>
      <c r="DA1729" s="36">
        <v>61.546891166333396</v>
      </c>
      <c r="DB1729" s="36">
        <f ca="1"/>
        <v>79.141191819229363</v>
      </c>
      <c r="DC1729" s="36">
        <f ca="1"/>
        <v>71.724950446546842</v>
      </c>
      <c r="DD1729" s="36">
        <v>70.05610778598836</v>
      </c>
      <c r="DE1729" s="36">
        <f ca="1"/>
        <v>75.232267421992532</v>
      </c>
      <c r="DF1729" s="36">
        <v>72.719038768512434</v>
      </c>
    </row>
    <row r="1730" spans="1:110" x14ac:dyDescent="0.25">
      <c r="A1730" s="45">
        <v>64.5</v>
      </c>
      <c r="B1730" s="47" t="b">
        <v>1</v>
      </c>
      <c r="U1730" s="36"/>
      <c r="V1730" s="36"/>
      <c r="W1730" s="9"/>
      <c r="X1730" s="8"/>
      <c r="Y1730" s="8"/>
      <c r="Z1730" s="8"/>
      <c r="AA1730" s="8"/>
      <c r="AB1730" s="8"/>
      <c r="AC1730" s="8"/>
      <c r="AD1730" s="8"/>
      <c r="AE1730" s="8"/>
      <c r="AG1730" s="36"/>
      <c r="AH1730" s="36"/>
      <c r="AI1730" s="9"/>
      <c r="AJ1730" s="8"/>
      <c r="AK1730" s="8"/>
      <c r="AL1730" s="8"/>
      <c r="AM1730" s="8"/>
      <c r="AN1730" s="8"/>
      <c r="AO1730" s="8"/>
      <c r="AP1730" s="8"/>
      <c r="AQ1730" s="8"/>
      <c r="AS1730" s="36"/>
      <c r="AT1730" s="36"/>
      <c r="AU1730" s="9"/>
      <c r="AV1730" s="8"/>
      <c r="AW1730" s="8"/>
      <c r="AX1730" s="8"/>
      <c r="AY1730" s="8"/>
      <c r="AZ1730" s="8"/>
      <c r="BA1730" s="8"/>
      <c r="BB1730" s="8"/>
      <c r="BC1730" s="8"/>
      <c r="CW1730" s="8">
        <v>0.58931010928961747</v>
      </c>
      <c r="CX1730" s="36">
        <v>73.400000000000006</v>
      </c>
      <c r="CY1730" s="36">
        <v>71.37514174354429</v>
      </c>
      <c r="CZ1730" s="36">
        <v>70.82746168493739</v>
      </c>
      <c r="DA1730" s="36">
        <v>61.604434753764899</v>
      </c>
      <c r="DB1730" s="36">
        <f ca="1"/>
        <v>79.149531838094177</v>
      </c>
      <c r="DC1730" s="36">
        <f ca="1"/>
        <v>71.732807341678296</v>
      </c>
      <c r="DD1730" s="36">
        <v>70.065908861070625</v>
      </c>
      <c r="DE1730" s="36">
        <f ca="1"/>
        <v>75.238300042408483</v>
      </c>
      <c r="DF1730" s="36">
        <v>72.728017391908907</v>
      </c>
    </row>
    <row r="1731" spans="1:110" x14ac:dyDescent="0.25">
      <c r="A1731" s="45">
        <v>64</v>
      </c>
      <c r="B1731" s="47" t="b">
        <v>1</v>
      </c>
      <c r="U1731" s="36"/>
      <c r="V1731" s="36"/>
      <c r="W1731" s="9"/>
      <c r="X1731" s="8"/>
      <c r="Y1731" s="8"/>
      <c r="Z1731" s="8"/>
      <c r="AA1731" s="8"/>
      <c r="AB1731" s="8"/>
      <c r="AC1731" s="8"/>
      <c r="AD1731" s="8"/>
      <c r="AE1731" s="8"/>
      <c r="AG1731" s="36"/>
      <c r="AH1731" s="36"/>
      <c r="AI1731" s="9"/>
      <c r="AJ1731" s="8"/>
      <c r="AK1731" s="8"/>
      <c r="AL1731" s="8"/>
      <c r="AM1731" s="8"/>
      <c r="AN1731" s="8"/>
      <c r="AO1731" s="8"/>
      <c r="AP1731" s="8"/>
      <c r="AQ1731" s="8"/>
      <c r="AS1731" s="36"/>
      <c r="AT1731" s="36"/>
      <c r="AU1731" s="9"/>
      <c r="AV1731" s="8"/>
      <c r="AW1731" s="8"/>
      <c r="AX1731" s="8"/>
      <c r="AY1731" s="8"/>
      <c r="AZ1731" s="8"/>
      <c r="BA1731" s="8"/>
      <c r="BB1731" s="8"/>
      <c r="BC1731" s="8"/>
      <c r="CW1731" s="8">
        <v>0.58965163934426235</v>
      </c>
      <c r="CX1731" s="36">
        <v>73.400000000000006</v>
      </c>
      <c r="CY1731" s="36">
        <v>71.383506317686312</v>
      </c>
      <c r="CZ1731" s="36">
        <v>70.836610345016538</v>
      </c>
      <c r="DA1731" s="36">
        <v>61.6620262144028</v>
      </c>
      <c r="DB1731" s="36">
        <f ca="1"/>
        <v>79.157871877818792</v>
      </c>
      <c r="DC1731" s="36">
        <f ca="1"/>
        <v>71.740666367582023</v>
      </c>
      <c r="DD1731" s="36">
        <v>70.075707096495989</v>
      </c>
      <c r="DE1731" s="36">
        <f ca="1"/>
        <v>75.24433268481306</v>
      </c>
      <c r="DF1731" s="36">
        <v>72.736995868038605</v>
      </c>
    </row>
    <row r="1732" spans="1:110" x14ac:dyDescent="0.25">
      <c r="A1732" s="45">
        <v>64</v>
      </c>
      <c r="B1732" s="47" t="b">
        <v>1</v>
      </c>
      <c r="U1732" s="36"/>
      <c r="V1732" s="36"/>
      <c r="W1732" s="9"/>
      <c r="X1732" s="8"/>
      <c r="Y1732" s="8"/>
      <c r="Z1732" s="8"/>
      <c r="AA1732" s="8"/>
      <c r="AB1732" s="8"/>
      <c r="AC1732" s="8"/>
      <c r="AD1732" s="8"/>
      <c r="AE1732" s="8"/>
      <c r="AG1732" s="36"/>
      <c r="AH1732" s="36"/>
      <c r="AI1732" s="9"/>
      <c r="AJ1732" s="8"/>
      <c r="AK1732" s="8"/>
      <c r="AL1732" s="8"/>
      <c r="AM1732" s="8"/>
      <c r="AN1732" s="8"/>
      <c r="AO1732" s="8"/>
      <c r="AP1732" s="8"/>
      <c r="AQ1732" s="8"/>
      <c r="AS1732" s="36"/>
      <c r="AT1732" s="36"/>
      <c r="AU1732" s="9"/>
      <c r="AV1732" s="8"/>
      <c r="AW1732" s="8"/>
      <c r="AX1732" s="8"/>
      <c r="AY1732" s="8"/>
      <c r="AZ1732" s="8"/>
      <c r="BA1732" s="8"/>
      <c r="BB1732" s="8"/>
      <c r="BC1732" s="8"/>
      <c r="CW1732" s="8">
        <v>0.58999316939890711</v>
      </c>
      <c r="CX1732" s="36">
        <v>73.400000000000006</v>
      </c>
      <c r="CY1732" s="36">
        <v>71.391872557213105</v>
      </c>
      <c r="CZ1732" s="36">
        <v>70.845762008661282</v>
      </c>
      <c r="DA1732" s="36">
        <v>61.719665627969313</v>
      </c>
      <c r="DB1732" s="36">
        <f ca="1"/>
        <v>79.166211944884267</v>
      </c>
      <c r="DC1732" s="36">
        <f ca="1"/>
        <v>71.748527531297626</v>
      </c>
      <c r="DD1732" s="36">
        <v>70.085502494731259</v>
      </c>
      <c r="DE1732" s="36">
        <f ca="1"/>
        <v>75.25036535311601</v>
      </c>
      <c r="DF1732" s="36">
        <v>72.745974201724295</v>
      </c>
    </row>
    <row r="1733" spans="1:110" x14ac:dyDescent="0.25">
      <c r="A1733" s="45">
        <v>63.8</v>
      </c>
      <c r="B1733" s="47" t="b">
        <v>1</v>
      </c>
      <c r="U1733" s="36"/>
      <c r="V1733" s="36"/>
      <c r="W1733" s="9"/>
      <c r="X1733" s="8"/>
      <c r="Y1733" s="8"/>
      <c r="Z1733" s="8"/>
      <c r="AA1733" s="8"/>
      <c r="AB1733" s="8"/>
      <c r="AC1733" s="8"/>
      <c r="AD1733" s="8"/>
      <c r="AE1733" s="8"/>
      <c r="AG1733" s="36"/>
      <c r="AH1733" s="36"/>
      <c r="AI1733" s="9"/>
      <c r="AJ1733" s="8"/>
      <c r="AK1733" s="8"/>
      <c r="AL1733" s="8"/>
      <c r="AM1733" s="8"/>
      <c r="AN1733" s="8"/>
      <c r="AO1733" s="8"/>
      <c r="AP1733" s="8"/>
      <c r="AQ1733" s="8"/>
      <c r="AS1733" s="36"/>
      <c r="AT1733" s="36"/>
      <c r="AU1733" s="9"/>
      <c r="AV1733" s="8"/>
      <c r="AW1733" s="8"/>
      <c r="AX1733" s="8"/>
      <c r="AY1733" s="8"/>
      <c r="AZ1733" s="8"/>
      <c r="BA1733" s="8"/>
      <c r="BB1733" s="8"/>
      <c r="BC1733" s="8"/>
      <c r="CW1733" s="8">
        <v>0.59033469945355188</v>
      </c>
      <c r="CX1733" s="36">
        <v>73.400000000000006</v>
      </c>
      <c r="CY1733" s="36">
        <v>71.400240469246569</v>
      </c>
      <c r="CZ1733" s="36">
        <v>70.854916684522351</v>
      </c>
      <c r="DA1733" s="36">
        <v>61.777353074386028</v>
      </c>
      <c r="DB1733" s="36">
        <f ca="1"/>
        <v>79.17455204577584</v>
      </c>
      <c r="DC1733" s="36">
        <f ca="1"/>
        <v>71.756390839875564</v>
      </c>
      <c r="DD1733" s="36">
        <v>70.0952950582396</v>
      </c>
      <c r="DE1733" s="36">
        <f ca="1"/>
        <v>75.256398051229425</v>
      </c>
      <c r="DF1733" s="36">
        <v>72.754952397791072</v>
      </c>
    </row>
    <row r="1734" spans="1:110" x14ac:dyDescent="0.25">
      <c r="A1734" s="45">
        <v>63.2</v>
      </c>
      <c r="B1734" s="47" t="b">
        <v>1</v>
      </c>
      <c r="U1734" s="36"/>
      <c r="V1734" s="36"/>
      <c r="W1734" s="9"/>
      <c r="X1734" s="8"/>
      <c r="Y1734" s="8"/>
      <c r="Z1734" s="8"/>
      <c r="AA1734" s="8"/>
      <c r="AB1734" s="8"/>
      <c r="AC1734" s="8"/>
      <c r="AD1734" s="8"/>
      <c r="AE1734" s="8"/>
      <c r="AG1734" s="36"/>
      <c r="AH1734" s="36"/>
      <c r="AI1734" s="9"/>
      <c r="AJ1734" s="8"/>
      <c r="AK1734" s="8"/>
      <c r="AL1734" s="8"/>
      <c r="AM1734" s="8"/>
      <c r="AN1734" s="8"/>
      <c r="AO1734" s="8"/>
      <c r="AP1734" s="8"/>
      <c r="AQ1734" s="8"/>
      <c r="AS1734" s="36"/>
      <c r="AT1734" s="36"/>
      <c r="AU1734" s="9"/>
      <c r="AV1734" s="8"/>
      <c r="AW1734" s="8"/>
      <c r="AX1734" s="8"/>
      <c r="AY1734" s="8"/>
      <c r="AZ1734" s="8"/>
      <c r="BA1734" s="8"/>
      <c r="BB1734" s="8"/>
      <c r="BC1734" s="8"/>
      <c r="CW1734" s="8">
        <v>0.59067622950819676</v>
      </c>
      <c r="CX1734" s="36">
        <v>73.400000000000006</v>
      </c>
      <c r="CY1734" s="36">
        <v>71.408610060918022</v>
      </c>
      <c r="CZ1734" s="36">
        <v>70.864074381265198</v>
      </c>
      <c r="DA1734" s="36">
        <v>61.835088633774483</v>
      </c>
      <c r="DB1734" s="36">
        <f ca="1"/>
        <v>79.182892186982926</v>
      </c>
      <c r="DC1734" s="36">
        <f ca="1"/>
        <v>71.764256300377198</v>
      </c>
      <c r="DD1734" s="36">
        <v>70.105084789480671</v>
      </c>
      <c r="DE1734" s="36">
        <f ca="1"/>
        <v>75.262430783067771</v>
      </c>
      <c r="DF1734" s="36">
        <v>72.763930461066465</v>
      </c>
    </row>
    <row r="1735" spans="1:110" x14ac:dyDescent="0.25">
      <c r="A1735" s="45">
        <v>62.8</v>
      </c>
      <c r="B1735" s="47" t="b">
        <v>1</v>
      </c>
      <c r="U1735" s="36"/>
      <c r="V1735" s="36"/>
      <c r="W1735" s="9"/>
      <c r="X1735" s="8"/>
      <c r="Y1735" s="8"/>
      <c r="Z1735" s="8"/>
      <c r="AA1735" s="8"/>
      <c r="AB1735" s="8"/>
      <c r="AC1735" s="8"/>
      <c r="AD1735" s="8"/>
      <c r="AE1735" s="8"/>
      <c r="AG1735" s="36"/>
      <c r="AH1735" s="36"/>
      <c r="AI1735" s="9"/>
      <c r="AJ1735" s="8"/>
      <c r="AK1735" s="8"/>
      <c r="AL1735" s="8"/>
      <c r="AM1735" s="8"/>
      <c r="AN1735" s="8"/>
      <c r="AO1735" s="8"/>
      <c r="AP1735" s="8"/>
      <c r="AQ1735" s="8"/>
      <c r="AS1735" s="36"/>
      <c r="AT1735" s="36"/>
      <c r="AU1735" s="9"/>
      <c r="AV1735" s="8"/>
      <c r="AW1735" s="8"/>
      <c r="AX1735" s="8"/>
      <c r="AY1735" s="8"/>
      <c r="AZ1735" s="8"/>
      <c r="BA1735" s="8"/>
      <c r="BB1735" s="8"/>
      <c r="BC1735" s="8"/>
      <c r="CW1735" s="8">
        <v>0.59101775956284153</v>
      </c>
      <c r="CX1735" s="36">
        <v>73.400000000000006</v>
      </c>
      <c r="CY1735" s="36">
        <v>71.416981339368235</v>
      </c>
      <c r="CZ1735" s="36">
        <v>70.873235107569968</v>
      </c>
      <c r="DA1735" s="36">
        <v>61.892872386456823</v>
      </c>
      <c r="DB1735" s="36">
        <f ca="1"/>
        <v>79.19123237499916</v>
      </c>
      <c r="DC1735" s="36">
        <f ca="1"/>
        <v>71.772123919874844</v>
      </c>
      <c r="DD1735" s="36">
        <v>70.114871690910547</v>
      </c>
      <c r="DE1735" s="36">
        <f ca="1"/>
        <v>75.268463552547885</v>
      </c>
      <c r="DF1735" s="36">
        <v>72.772908396380345</v>
      </c>
    </row>
    <row r="1736" spans="1:110" x14ac:dyDescent="0.25">
      <c r="A1736" s="45">
        <v>76.099999999999994</v>
      </c>
      <c r="B1736" s="47" t="b">
        <v>1</v>
      </c>
      <c r="U1736" s="36"/>
      <c r="V1736" s="36"/>
      <c r="W1736" s="9"/>
      <c r="X1736" s="8"/>
      <c r="Y1736" s="8"/>
      <c r="Z1736" s="8"/>
      <c r="AA1736" s="8"/>
      <c r="AB1736" s="8"/>
      <c r="AC1736" s="8"/>
      <c r="AD1736" s="8"/>
      <c r="AE1736" s="8"/>
      <c r="AG1736" s="36"/>
      <c r="AH1736" s="36"/>
      <c r="AI1736" s="9"/>
      <c r="AJ1736" s="8"/>
      <c r="AK1736" s="8"/>
      <c r="AL1736" s="8"/>
      <c r="AM1736" s="8"/>
      <c r="AN1736" s="8"/>
      <c r="AO1736" s="8"/>
      <c r="AP1736" s="8"/>
      <c r="AQ1736" s="8"/>
      <c r="AS1736" s="36"/>
      <c r="AT1736" s="36"/>
      <c r="AU1736" s="9"/>
      <c r="AV1736" s="8"/>
      <c r="AW1736" s="8"/>
      <c r="AX1736" s="8"/>
      <c r="AY1736" s="8"/>
      <c r="AZ1736" s="8"/>
      <c r="BA1736" s="8"/>
      <c r="BB1736" s="8"/>
      <c r="BC1736" s="8"/>
      <c r="CW1736" s="8">
        <v>0.59135928961748629</v>
      </c>
      <c r="CX1736" s="36">
        <v>73.400000000000006</v>
      </c>
      <c r="CY1736" s="36">
        <v>71.42535431174754</v>
      </c>
      <c r="CZ1736" s="36">
        <v>70.882398872131787</v>
      </c>
      <c r="DA1736" s="36">
        <v>61.950704412956533</v>
      </c>
      <c r="DB1736" s="36">
        <f ca="1"/>
        <v>79.199572616322513</v>
      </c>
      <c r="DC1736" s="36">
        <f ca="1"/>
        <v>71.779993705451844</v>
      </c>
      <c r="DD1736" s="36">
        <v>70.124655764981739</v>
      </c>
      <c r="DE1736" s="36">
        <f ca="1"/>
        <v>75.274496363588952</v>
      </c>
      <c r="DF1736" s="36">
        <v>72.781886208565055</v>
      </c>
    </row>
    <row r="1737" spans="1:110" x14ac:dyDescent="0.25">
      <c r="A1737" s="45">
        <v>75.900000000000006</v>
      </c>
      <c r="B1737" s="47" t="b">
        <v>1</v>
      </c>
      <c r="U1737" s="36"/>
      <c r="V1737" s="36"/>
      <c r="W1737" s="9"/>
      <c r="X1737" s="8"/>
      <c r="Y1737" s="8"/>
      <c r="Z1737" s="8"/>
      <c r="AA1737" s="8"/>
      <c r="AB1737" s="8"/>
      <c r="AC1737" s="8"/>
      <c r="AD1737" s="8"/>
      <c r="AE1737" s="8"/>
      <c r="AG1737" s="36"/>
      <c r="AH1737" s="36"/>
      <c r="AI1737" s="9"/>
      <c r="AJ1737" s="8"/>
      <c r="AK1737" s="8"/>
      <c r="AL1737" s="8"/>
      <c r="AM1737" s="8"/>
      <c r="AN1737" s="8"/>
      <c r="AO1737" s="8"/>
      <c r="AP1737" s="8"/>
      <c r="AQ1737" s="8"/>
      <c r="AS1737" s="36"/>
      <c r="AT1737" s="36"/>
      <c r="AU1737" s="9"/>
      <c r="AV1737" s="8"/>
      <c r="AW1737" s="8"/>
      <c r="AX1737" s="8"/>
      <c r="AY1737" s="8"/>
      <c r="AZ1737" s="8"/>
      <c r="BA1737" s="8"/>
      <c r="BB1737" s="8"/>
      <c r="BC1737" s="8"/>
      <c r="CW1737" s="8">
        <v>0.59170081967213117</v>
      </c>
      <c r="CX1737" s="36">
        <v>73.400000000000006</v>
      </c>
      <c r="CY1737" s="36">
        <v>71.433728985215879</v>
      </c>
      <c r="CZ1737" s="36">
        <v>70.891565683660531</v>
      </c>
      <c r="DA1737" s="36">
        <v>62.008584793999106</v>
      </c>
      <c r="DB1737" s="36">
        <f ca="1"/>
        <v>79.207912917455218</v>
      </c>
      <c r="DC1737" s="36">
        <f ca="1"/>
        <v>71.787865664202542</v>
      </c>
      <c r="DD1737" s="36">
        <v>70.134437014143259</v>
      </c>
      <c r="DE1737" s="36">
        <f ca="1"/>
        <v>75.280529220112598</v>
      </c>
      <c r="DF1737" s="36">
        <v>72.790863902455371</v>
      </c>
    </row>
    <row r="1738" spans="1:110" x14ac:dyDescent="0.25">
      <c r="A1738" s="45">
        <v>75.8</v>
      </c>
      <c r="B1738" s="47" t="b">
        <v>1</v>
      </c>
      <c r="U1738" s="36"/>
      <c r="V1738" s="36"/>
      <c r="W1738" s="9"/>
      <c r="X1738" s="8"/>
      <c r="Y1738" s="8"/>
      <c r="Z1738" s="8"/>
      <c r="AA1738" s="8"/>
      <c r="AB1738" s="8"/>
      <c r="AC1738" s="8"/>
      <c r="AD1738" s="8"/>
      <c r="AE1738" s="8"/>
      <c r="AG1738" s="36"/>
      <c r="AH1738" s="36"/>
      <c r="AI1738" s="9"/>
      <c r="AJ1738" s="8"/>
      <c r="AK1738" s="8"/>
      <c r="AL1738" s="8"/>
      <c r="AM1738" s="8"/>
      <c r="AN1738" s="8"/>
      <c r="AO1738" s="8"/>
      <c r="AP1738" s="8"/>
      <c r="AQ1738" s="8"/>
      <c r="AS1738" s="36"/>
      <c r="AT1738" s="36"/>
      <c r="AU1738" s="9"/>
      <c r="AV1738" s="8"/>
      <c r="AW1738" s="8"/>
      <c r="AX1738" s="8"/>
      <c r="AY1738" s="8"/>
      <c r="AZ1738" s="8"/>
      <c r="BA1738" s="8"/>
      <c r="BB1738" s="8"/>
      <c r="BC1738" s="8"/>
      <c r="CW1738" s="8">
        <v>0.59204234972677594</v>
      </c>
      <c r="CX1738" s="36">
        <v>73.400000000000006</v>
      </c>
      <c r="CY1738" s="36">
        <v>71.442105366942741</v>
      </c>
      <c r="CZ1738" s="36">
        <v>70.900735550880995</v>
      </c>
      <c r="DA1738" s="36">
        <v>62.066513610512615</v>
      </c>
      <c r="DB1738" s="36">
        <f ca="1"/>
        <v>79.216253284903843</v>
      </c>
      <c r="DC1738" s="36">
        <f ca="1"/>
        <v>71.795739803232451</v>
      </c>
      <c r="DD1738" s="36">
        <v>70.14421544084054</v>
      </c>
      <c r="DE1738" s="36">
        <f ca="1"/>
        <v>75.286562126042924</v>
      </c>
      <c r="DF1738" s="36">
        <v>72.799841482888581</v>
      </c>
    </row>
    <row r="1739" spans="1:110" x14ac:dyDescent="0.25">
      <c r="A1739" s="45">
        <v>75.599999999999994</v>
      </c>
      <c r="B1739" s="47" t="b">
        <v>1</v>
      </c>
      <c r="U1739" s="36"/>
      <c r="V1739" s="36"/>
      <c r="W1739" s="9"/>
      <c r="X1739" s="8"/>
      <c r="Y1739" s="8"/>
      <c r="Z1739" s="8"/>
      <c r="AA1739" s="8"/>
      <c r="AB1739" s="8"/>
      <c r="AC1739" s="8"/>
      <c r="AD1739" s="8"/>
      <c r="AE1739" s="8"/>
      <c r="AG1739" s="36"/>
      <c r="AH1739" s="36"/>
      <c r="AI1739" s="9"/>
      <c r="AJ1739" s="8"/>
      <c r="AK1739" s="8"/>
      <c r="AL1739" s="8"/>
      <c r="AM1739" s="8"/>
      <c r="AN1739" s="8"/>
      <c r="AO1739" s="8"/>
      <c r="AP1739" s="8"/>
      <c r="AQ1739" s="8"/>
      <c r="AS1739" s="36"/>
      <c r="AT1739" s="36"/>
      <c r="AU1739" s="9"/>
      <c r="AV1739" s="8"/>
      <c r="AW1739" s="8"/>
      <c r="AX1739" s="8"/>
      <c r="AY1739" s="8"/>
      <c r="AZ1739" s="8"/>
      <c r="BA1739" s="8"/>
      <c r="BB1739" s="8"/>
      <c r="BC1739" s="8"/>
      <c r="CW1739" s="8">
        <v>0.59238387978142082</v>
      </c>
      <c r="CX1739" s="36">
        <v>73.400000000000006</v>
      </c>
      <c r="CY1739" s="36">
        <v>71.450483464107364</v>
      </c>
      <c r="CZ1739" s="36">
        <v>70.909908482533083</v>
      </c>
      <c r="DA1739" s="36">
        <v>62.124490943628565</v>
      </c>
      <c r="DB1739" s="36">
        <f ca="1"/>
        <v>79.224593725179403</v>
      </c>
      <c r="DC1739" s="36">
        <f ca="1"/>
        <v>71.803616129658209</v>
      </c>
      <c r="DD1739" s="36">
        <v>70.153991047515532</v>
      </c>
      <c r="DE1739" s="36">
        <f ca="1"/>
        <v>75.292595085306417</v>
      </c>
      <c r="DF1739" s="36">
        <v>72.808818954704464</v>
      </c>
    </row>
    <row r="1740" spans="1:110" x14ac:dyDescent="0.25">
      <c r="A1740" s="45">
        <v>75.400000000000006</v>
      </c>
      <c r="B1740" s="47" t="b">
        <v>1</v>
      </c>
      <c r="U1740" s="36"/>
      <c r="V1740" s="36"/>
      <c r="W1740" s="9"/>
      <c r="X1740" s="8"/>
      <c r="Y1740" s="8"/>
      <c r="Z1740" s="8"/>
      <c r="AA1740" s="8"/>
      <c r="AB1740" s="8"/>
      <c r="AC1740" s="8"/>
      <c r="AD1740" s="8"/>
      <c r="AE1740" s="8"/>
      <c r="AG1740" s="36"/>
      <c r="AH1740" s="36"/>
      <c r="AI1740" s="9"/>
      <c r="AJ1740" s="8"/>
      <c r="AK1740" s="8"/>
      <c r="AL1740" s="8"/>
      <c r="AM1740" s="8"/>
      <c r="AN1740" s="8"/>
      <c r="AO1740" s="8"/>
      <c r="AP1740" s="8"/>
      <c r="AQ1740" s="8"/>
      <c r="AS1740" s="36"/>
      <c r="AT1740" s="36"/>
      <c r="AU1740" s="9"/>
      <c r="AV1740" s="8"/>
      <c r="AW1740" s="8"/>
      <c r="AX1740" s="8"/>
      <c r="AY1740" s="8"/>
      <c r="AZ1740" s="8"/>
      <c r="BA1740" s="8"/>
      <c r="BB1740" s="8"/>
      <c r="BC1740" s="8"/>
      <c r="CW1740" s="8">
        <v>0.59272540983606559</v>
      </c>
      <c r="CX1740" s="36">
        <v>73.400000000000006</v>
      </c>
      <c r="CY1740" s="36">
        <v>71.45886328389868</v>
      </c>
      <c r="CZ1740" s="36">
        <v>70.919084487371734</v>
      </c>
      <c r="DA1740" s="36">
        <v>62.182516874682385</v>
      </c>
      <c r="DB1740" s="36">
        <f ca="1"/>
        <v>79.232934244797292</v>
      </c>
      <c r="DC1740" s="36">
        <f ca="1"/>
        <v>71.8114946506076</v>
      </c>
      <c r="DD1740" s="36">
        <v>70.163763836606648</v>
      </c>
      <c r="DE1740" s="36">
        <f ca="1"/>
        <v>75.298628101832065</v>
      </c>
      <c r="DF1740" s="36">
        <v>72.817796322745295</v>
      </c>
    </row>
    <row r="1741" spans="1:110" x14ac:dyDescent="0.25">
      <c r="A1741" s="45">
        <v>75.3</v>
      </c>
      <c r="B1741" s="47" t="b">
        <v>1</v>
      </c>
      <c r="U1741" s="36"/>
      <c r="V1741" s="36"/>
      <c r="W1741" s="9"/>
      <c r="X1741" s="8"/>
      <c r="Y1741" s="8"/>
      <c r="Z1741" s="8"/>
      <c r="AA1741" s="8"/>
      <c r="AB1741" s="8"/>
      <c r="AC1741" s="8"/>
      <c r="AD1741" s="8"/>
      <c r="AE1741" s="8"/>
      <c r="AG1741" s="36"/>
      <c r="AH1741" s="36"/>
      <c r="AI1741" s="9"/>
      <c r="AJ1741" s="8"/>
      <c r="AK1741" s="8"/>
      <c r="AL1741" s="8"/>
      <c r="AM1741" s="8"/>
      <c r="AN1741" s="8"/>
      <c r="AO1741" s="8"/>
      <c r="AP1741" s="8"/>
      <c r="AQ1741" s="8"/>
      <c r="AS1741" s="36"/>
      <c r="AT1741" s="36"/>
      <c r="AU1741" s="9"/>
      <c r="AV1741" s="8"/>
      <c r="AW1741" s="8"/>
      <c r="AX1741" s="8"/>
      <c r="AY1741" s="8"/>
      <c r="AZ1741" s="8"/>
      <c r="BA1741" s="8"/>
      <c r="BB1741" s="8"/>
      <c r="BC1741" s="8"/>
      <c r="CW1741" s="8">
        <v>0.59306693989071035</v>
      </c>
      <c r="CX1741" s="36">
        <v>73.400000000000006</v>
      </c>
      <c r="CY1741" s="36">
        <v>71.467244833515366</v>
      </c>
      <c r="CZ1741" s="36">
        <v>70.928263574166991</v>
      </c>
      <c r="DA1741" s="36">
        <v>62.240591485214267</v>
      </c>
      <c r="DB1741" s="36">
        <f ca="1"/>
        <v>79.241274850277392</v>
      </c>
      <c r="DC1741" s="36">
        <f ca="1"/>
        <v>71.819375373219771</v>
      </c>
      <c r="DD1741" s="36">
        <v>70.173533810548776</v>
      </c>
      <c r="DE1741" s="36">
        <f ca="1"/>
        <v>75.304661179551388</v>
      </c>
      <c r="DF1741" s="36">
        <v>72.826773591855925</v>
      </c>
    </row>
    <row r="1742" spans="1:110" x14ac:dyDescent="0.25">
      <c r="A1742" s="45">
        <v>75</v>
      </c>
      <c r="B1742" s="47" t="b">
        <v>1</v>
      </c>
      <c r="U1742" s="36"/>
      <c r="V1742" s="36"/>
      <c r="W1742" s="9"/>
      <c r="X1742" s="8"/>
      <c r="Y1742" s="8"/>
      <c r="Z1742" s="8"/>
      <c r="AA1742" s="8"/>
      <c r="AB1742" s="8"/>
      <c r="AC1742" s="8"/>
      <c r="AD1742" s="8"/>
      <c r="AE1742" s="8"/>
      <c r="AG1742" s="36"/>
      <c r="AH1742" s="36"/>
      <c r="AI1742" s="9"/>
      <c r="AJ1742" s="8"/>
      <c r="AK1742" s="8"/>
      <c r="AL1742" s="8"/>
      <c r="AM1742" s="8"/>
      <c r="AN1742" s="8"/>
      <c r="AO1742" s="8"/>
      <c r="AP1742" s="8"/>
      <c r="AQ1742" s="8"/>
      <c r="AS1742" s="36"/>
      <c r="AT1742" s="36"/>
      <c r="AU1742" s="9"/>
      <c r="AV1742" s="8"/>
      <c r="AW1742" s="8"/>
      <c r="AX1742" s="8"/>
      <c r="AY1742" s="8"/>
      <c r="AZ1742" s="8"/>
      <c r="BA1742" s="8"/>
      <c r="BB1742" s="8"/>
      <c r="BC1742" s="8"/>
      <c r="CW1742" s="8">
        <v>0.59340846994535523</v>
      </c>
      <c r="CX1742" s="36">
        <v>73.400000000000006</v>
      </c>
      <c r="CY1742" s="36">
        <v>71.475628120165979</v>
      </c>
      <c r="CZ1742" s="36">
        <v>70.93744575170409</v>
      </c>
      <c r="DA1742" s="36">
        <v>62.298714856969809</v>
      </c>
      <c r="DB1742" s="36">
        <f ca="1"/>
        <v>79.249615548144092</v>
      </c>
      <c r="DC1742" s="36">
        <f ca="1"/>
        <v>71.827258304645099</v>
      </c>
      <c r="DD1742" s="36">
        <v>70.183300971773306</v>
      </c>
      <c r="DE1742" s="36">
        <f ca="1"/>
        <v>75.310694322398419</v>
      </c>
      <c r="DF1742" s="36">
        <v>72.835750766883848</v>
      </c>
    </row>
    <row r="1743" spans="1:110" x14ac:dyDescent="0.25">
      <c r="A1743" s="45">
        <v>74.599999999999994</v>
      </c>
      <c r="B1743" s="47" t="b">
        <v>1</v>
      </c>
      <c r="U1743" s="36"/>
      <c r="V1743" s="36"/>
      <c r="W1743" s="9"/>
      <c r="X1743" s="8"/>
      <c r="Y1743" s="8"/>
      <c r="Z1743" s="8"/>
      <c r="AA1743" s="8"/>
      <c r="AB1743" s="8"/>
      <c r="AC1743" s="8"/>
      <c r="AD1743" s="8"/>
      <c r="AE1743" s="8"/>
      <c r="AG1743" s="36"/>
      <c r="AH1743" s="36"/>
      <c r="AI1743" s="9"/>
      <c r="AJ1743" s="8"/>
      <c r="AK1743" s="8"/>
      <c r="AL1743" s="8"/>
      <c r="AM1743" s="8"/>
      <c r="AN1743" s="8"/>
      <c r="AO1743" s="8"/>
      <c r="AP1743" s="8"/>
      <c r="AQ1743" s="8"/>
      <c r="AS1743" s="36"/>
      <c r="AT1743" s="36"/>
      <c r="AU1743" s="9"/>
      <c r="AV1743" s="8"/>
      <c r="AW1743" s="8"/>
      <c r="AX1743" s="8"/>
      <c r="AY1743" s="8"/>
      <c r="AZ1743" s="8"/>
      <c r="BA1743" s="8"/>
      <c r="BB1743" s="8"/>
      <c r="BC1743" s="8"/>
      <c r="CW1743" s="8">
        <v>0.59375</v>
      </c>
      <c r="CX1743" s="36">
        <v>73.400000000000006</v>
      </c>
      <c r="CY1743" s="36">
        <v>71.484013151068865</v>
      </c>
      <c r="CZ1743" s="36">
        <v>70.9466310287836</v>
      </c>
      <c r="DA1743" s="36">
        <v>62.356887071900623</v>
      </c>
      <c r="DB1743" s="36">
        <f ca="1"/>
        <v>79.257956344926313</v>
      </c>
      <c r="DC1743" s="36">
        <f ca="1"/>
        <v>71.835143452045287</v>
      </c>
      <c r="DD1743" s="36">
        <v>70.193065322708151</v>
      </c>
      <c r="DE1743" s="36">
        <f ca="1"/>
        <v>75.316727534309692</v>
      </c>
      <c r="DF1743" s="36">
        <v>72.844727852679029</v>
      </c>
    </row>
    <row r="1744" spans="1:110" x14ac:dyDescent="0.25">
      <c r="A1744" s="45">
        <v>74.2</v>
      </c>
      <c r="B1744" s="47" t="b">
        <v>1</v>
      </c>
      <c r="U1744" s="36"/>
      <c r="V1744" s="36"/>
      <c r="W1744" s="9"/>
      <c r="X1744" s="8"/>
      <c r="Y1744" s="8"/>
      <c r="Z1744" s="8"/>
      <c r="AA1744" s="8"/>
      <c r="AB1744" s="8"/>
      <c r="AC1744" s="8"/>
      <c r="AD1744" s="8"/>
      <c r="AE1744" s="8"/>
      <c r="AG1744" s="36"/>
      <c r="AH1744" s="36"/>
      <c r="AI1744" s="9"/>
      <c r="AJ1744" s="8"/>
      <c r="AK1744" s="8"/>
      <c r="AL1744" s="8"/>
      <c r="AM1744" s="8"/>
      <c r="AN1744" s="8"/>
      <c r="AO1744" s="8"/>
      <c r="AP1744" s="8"/>
      <c r="AQ1744" s="8"/>
      <c r="AS1744" s="36"/>
      <c r="AT1744" s="36"/>
      <c r="AU1744" s="9"/>
      <c r="AV1744" s="8"/>
      <c r="AW1744" s="8"/>
      <c r="AX1744" s="8"/>
      <c r="AY1744" s="8"/>
      <c r="AZ1744" s="8"/>
      <c r="BA1744" s="8"/>
      <c r="BB1744" s="8"/>
      <c r="BC1744" s="8"/>
      <c r="CW1744" s="8">
        <v>0.59409153005464477</v>
      </c>
      <c r="CX1744" s="36">
        <v>73.400000000000006</v>
      </c>
      <c r="CY1744" s="36">
        <v>71.492399933452361</v>
      </c>
      <c r="CZ1744" s="36">
        <v>70.955819414221381</v>
      </c>
      <c r="DA1744" s="36">
        <v>62.415108212165144</v>
      </c>
      <c r="DB1744" s="36">
        <f ca="1"/>
        <v>79.266297247157567</v>
      </c>
      <c r="DC1744" s="36">
        <f ca="1"/>
        <v>71.843030822593519</v>
      </c>
      <c r="DD1744" s="36">
        <v>70.202826865777695</v>
      </c>
      <c r="DE1744" s="36">
        <f ca="1"/>
        <v>75.322760819224328</v>
      </c>
      <c r="DF1744" s="36">
        <v>72.853704854094161</v>
      </c>
    </row>
    <row r="1745" spans="1:110" x14ac:dyDescent="0.25">
      <c r="A1745" s="45">
        <v>73.8</v>
      </c>
      <c r="B1745" s="47" t="b">
        <v>1</v>
      </c>
      <c r="U1745" s="36"/>
      <c r="V1745" s="36"/>
      <c r="W1745" s="9"/>
      <c r="X1745" s="8"/>
      <c r="Y1745" s="8"/>
      <c r="Z1745" s="8"/>
      <c r="AA1745" s="8"/>
      <c r="AB1745" s="8"/>
      <c r="AC1745" s="8"/>
      <c r="AD1745" s="8"/>
      <c r="AE1745" s="8"/>
      <c r="AG1745" s="36"/>
      <c r="AH1745" s="36"/>
      <c r="AI1745" s="9"/>
      <c r="AJ1745" s="8"/>
      <c r="AK1745" s="8"/>
      <c r="AL1745" s="8"/>
      <c r="AM1745" s="8"/>
      <c r="AN1745" s="8"/>
      <c r="AO1745" s="8"/>
      <c r="AP1745" s="8"/>
      <c r="AQ1745" s="8"/>
      <c r="AS1745" s="36"/>
      <c r="AT1745" s="36"/>
      <c r="AU1745" s="9"/>
      <c r="AV1745" s="8"/>
      <c r="AW1745" s="8"/>
      <c r="AX1745" s="8"/>
      <c r="AY1745" s="8"/>
      <c r="AZ1745" s="8"/>
      <c r="BA1745" s="8"/>
      <c r="BB1745" s="8"/>
      <c r="BC1745" s="8"/>
      <c r="CW1745" s="8">
        <v>0.59443306010928965</v>
      </c>
      <c r="CX1745" s="36">
        <v>73.400000000000006</v>
      </c>
      <c r="CY1745" s="36">
        <v>71.50078847455471</v>
      </c>
      <c r="CZ1745" s="36">
        <v>70.965010916848613</v>
      </c>
      <c r="DA1745" s="36">
        <v>62.473378360129303</v>
      </c>
      <c r="DB1745" s="36">
        <f ca="1"/>
        <v>79.274638261376012</v>
      </c>
      <c r="DC1745" s="36">
        <f ca="1"/>
        <v>71.850920423474378</v>
      </c>
      <c r="DD1745" s="36">
        <v>70.212585603402886</v>
      </c>
      <c r="DE1745" s="36">
        <f ca="1"/>
        <v>75.328794181084078</v>
      </c>
      <c r="DF1745" s="36">
        <v>72.862681775984584</v>
      </c>
    </row>
    <row r="1746" spans="1:110" x14ac:dyDescent="0.25">
      <c r="A1746" s="45">
        <v>73.599999999999994</v>
      </c>
      <c r="B1746" s="47" t="b">
        <v>1</v>
      </c>
      <c r="U1746" s="36"/>
      <c r="V1746" s="36"/>
      <c r="W1746" s="9"/>
      <c r="X1746" s="8"/>
      <c r="Y1746" s="8"/>
      <c r="Z1746" s="8"/>
      <c r="AA1746" s="8"/>
      <c r="AB1746" s="8"/>
      <c r="AC1746" s="8"/>
      <c r="AD1746" s="8"/>
      <c r="AE1746" s="8"/>
      <c r="AG1746" s="36"/>
      <c r="AH1746" s="36"/>
      <c r="AI1746" s="9"/>
      <c r="AJ1746" s="8"/>
      <c r="AK1746" s="8"/>
      <c r="AL1746" s="8"/>
      <c r="AM1746" s="8"/>
      <c r="AN1746" s="8"/>
      <c r="AO1746" s="8"/>
      <c r="AP1746" s="8"/>
      <c r="AQ1746" s="8"/>
      <c r="AS1746" s="36"/>
      <c r="AT1746" s="36"/>
      <c r="AU1746" s="9"/>
      <c r="AV1746" s="8"/>
      <c r="AW1746" s="8"/>
      <c r="AX1746" s="8"/>
      <c r="AY1746" s="8"/>
      <c r="AZ1746" s="8"/>
      <c r="BA1746" s="8"/>
      <c r="BB1746" s="8"/>
      <c r="BC1746" s="8"/>
      <c r="CW1746" s="8">
        <v>0.59477459016393441</v>
      </c>
      <c r="CX1746" s="36">
        <v>73.400000000000006</v>
      </c>
      <c r="CY1746" s="36">
        <v>71.5091787816242</v>
      </c>
      <c r="CZ1746" s="36">
        <v>70.974205545512064</v>
      </c>
      <c r="DA1746" s="36">
        <v>62.53169759836711</v>
      </c>
      <c r="DB1746" s="36">
        <f ca="1"/>
        <v>79.282979394124396</v>
      </c>
      <c r="DC1746" s="36">
        <f ca="1"/>
        <v>71.858812261883926</v>
      </c>
      <c r="DD1746" s="36">
        <v>70.22234153800116</v>
      </c>
      <c r="DE1746" s="36">
        <f ca="1"/>
        <v>75.334827623833235</v>
      </c>
      <c r="DF1746" s="36">
        <v>72.871658623208262</v>
      </c>
    </row>
    <row r="1747" spans="1:110" x14ac:dyDescent="0.25">
      <c r="A1747" s="45">
        <v>73.5</v>
      </c>
      <c r="B1747" s="47" t="b">
        <v>1</v>
      </c>
      <c r="U1747" s="36"/>
      <c r="V1747" s="36"/>
      <c r="W1747" s="9"/>
      <c r="X1747" s="8"/>
      <c r="Y1747" s="8"/>
      <c r="Z1747" s="8"/>
      <c r="AA1747" s="8"/>
      <c r="AB1747" s="8"/>
      <c r="AC1747" s="8"/>
      <c r="AD1747" s="8"/>
      <c r="AE1747" s="8"/>
      <c r="AG1747" s="36"/>
      <c r="AH1747" s="36"/>
      <c r="AI1747" s="9"/>
      <c r="AJ1747" s="8"/>
      <c r="AK1747" s="8"/>
      <c r="AL1747" s="8"/>
      <c r="AM1747" s="8"/>
      <c r="AN1747" s="8"/>
      <c r="AO1747" s="8"/>
      <c r="AP1747" s="8"/>
      <c r="AQ1747" s="8"/>
      <c r="AS1747" s="36"/>
      <c r="AT1747" s="36"/>
      <c r="AU1747" s="9"/>
      <c r="AV1747" s="8"/>
      <c r="AW1747" s="8"/>
      <c r="AX1747" s="8"/>
      <c r="AY1747" s="8"/>
      <c r="AZ1747" s="8"/>
      <c r="BA1747" s="8"/>
      <c r="BB1747" s="8"/>
      <c r="BC1747" s="8"/>
      <c r="CW1747" s="8">
        <v>0.59511612021857918</v>
      </c>
      <c r="CX1747" s="36">
        <v>73.5</v>
      </c>
      <c r="CY1747" s="36">
        <v>71.517570861919168</v>
      </c>
      <c r="CZ1747" s="36">
        <v>70.983403309073893</v>
      </c>
      <c r="DA1747" s="36">
        <v>62.590066009661548</v>
      </c>
      <c r="DB1747" s="36">
        <f ca="1"/>
        <v>79.291320651950258</v>
      </c>
      <c r="DC1747" s="36">
        <f ca="1"/>
        <v>71.866706345029854</v>
      </c>
      <c r="DD1747" s="36">
        <v>70.232094671986459</v>
      </c>
      <c r="DE1747" s="36">
        <f ca="1"/>
        <v>75.340861151418792</v>
      </c>
      <c r="DF1747" s="36">
        <v>72.880635400625906</v>
      </c>
    </row>
    <row r="1748" spans="1:110" x14ac:dyDescent="0.25">
      <c r="A1748" s="45">
        <v>73.5</v>
      </c>
      <c r="B1748" s="47" t="b">
        <v>1</v>
      </c>
      <c r="U1748" s="36"/>
      <c r="V1748" s="36"/>
      <c r="W1748" s="9"/>
      <c r="X1748" s="8"/>
      <c r="Y1748" s="8"/>
      <c r="Z1748" s="8"/>
      <c r="AA1748" s="8"/>
      <c r="AB1748" s="8"/>
      <c r="AC1748" s="8"/>
      <c r="AD1748" s="8"/>
      <c r="AE1748" s="8"/>
      <c r="AG1748" s="36"/>
      <c r="AH1748" s="36"/>
      <c r="AI1748" s="9"/>
      <c r="AJ1748" s="8"/>
      <c r="AK1748" s="8"/>
      <c r="AL1748" s="8"/>
      <c r="AM1748" s="8"/>
      <c r="AN1748" s="8"/>
      <c r="AO1748" s="8"/>
      <c r="AP1748" s="8"/>
      <c r="AQ1748" s="8"/>
      <c r="AS1748" s="36"/>
      <c r="AT1748" s="36"/>
      <c r="AU1748" s="9"/>
      <c r="AV1748" s="8"/>
      <c r="AW1748" s="8"/>
      <c r="AX1748" s="8"/>
      <c r="AY1748" s="8"/>
      <c r="AZ1748" s="8"/>
      <c r="BA1748" s="8"/>
      <c r="BB1748" s="8"/>
      <c r="BC1748" s="8"/>
      <c r="CW1748" s="8">
        <v>0.59545765027322406</v>
      </c>
      <c r="CX1748" s="36">
        <v>73.5</v>
      </c>
      <c r="CY1748" s="36">
        <v>71.525964722708082</v>
      </c>
      <c r="CZ1748" s="36">
        <v>70.992604216411891</v>
      </c>
      <c r="DA1748" s="36">
        <v>62.648483677005117</v>
      </c>
      <c r="DB1748" s="36">
        <f ca="1"/>
        <v>79.29966204140581</v>
      </c>
      <c r="DC1748" s="36">
        <f ca="1"/>
        <v>71.874602680131389</v>
      </c>
      <c r="DD1748" s="36">
        <v>70.241845007769342</v>
      </c>
      <c r="DE1748" s="36">
        <f ca="1"/>
        <v>75.346894767790289</v>
      </c>
      <c r="DF1748" s="36">
        <v>72.889612113100938</v>
      </c>
    </row>
    <row r="1749" spans="1:110" x14ac:dyDescent="0.25">
      <c r="A1749" s="45">
        <v>73.400000000000006</v>
      </c>
      <c r="B1749" s="47" t="b">
        <v>1</v>
      </c>
      <c r="U1749" s="36"/>
      <c r="V1749" s="36"/>
      <c r="W1749" s="9"/>
      <c r="X1749" s="8"/>
      <c r="Y1749" s="8"/>
      <c r="Z1749" s="8"/>
      <c r="AA1749" s="8"/>
      <c r="AB1749" s="8"/>
      <c r="AC1749" s="8"/>
      <c r="AD1749" s="8"/>
      <c r="AE1749" s="8"/>
      <c r="AG1749" s="36"/>
      <c r="AH1749" s="36"/>
      <c r="AI1749" s="9"/>
      <c r="AJ1749" s="8"/>
      <c r="AK1749" s="8"/>
      <c r="AL1749" s="8"/>
      <c r="AM1749" s="8"/>
      <c r="AN1749" s="8"/>
      <c r="AO1749" s="8"/>
      <c r="AP1749" s="8"/>
      <c r="AQ1749" s="8"/>
      <c r="AS1749" s="36"/>
      <c r="AT1749" s="36"/>
      <c r="AU1749" s="9"/>
      <c r="AV1749" s="8"/>
      <c r="AW1749" s="8"/>
      <c r="AX1749" s="8"/>
      <c r="AY1749" s="8"/>
      <c r="AZ1749" s="8"/>
      <c r="BA1749" s="8"/>
      <c r="BB1749" s="8"/>
      <c r="BC1749" s="8"/>
      <c r="CW1749" s="8">
        <v>0.59579918032786883</v>
      </c>
      <c r="CX1749" s="36">
        <v>73.5</v>
      </c>
      <c r="CY1749" s="36">
        <v>71.534360371269528</v>
      </c>
      <c r="CZ1749" s="36">
        <v>71.001808276419496</v>
      </c>
      <c r="DA1749" s="36">
        <v>62.706950683600603</v>
      </c>
      <c r="DB1749" s="36">
        <f ca="1"/>
        <v>79.308003569048068</v>
      </c>
      <c r="DC1749" s="36">
        <f ca="1"/>
        <v>71.88250127441944</v>
      </c>
      <c r="DD1749" s="36">
        <v>70.251592547756857</v>
      </c>
      <c r="DE1749" s="36">
        <f ca="1"/>
        <v>75.35292847690009</v>
      </c>
      <c r="DF1749" s="36">
        <v>72.898588765499525</v>
      </c>
    </row>
    <row r="1750" spans="1:110" x14ac:dyDescent="0.25">
      <c r="A1750" s="45">
        <v>73.3</v>
      </c>
      <c r="B1750" s="47" t="b">
        <v>1</v>
      </c>
      <c r="U1750" s="36"/>
      <c r="V1750" s="36"/>
      <c r="W1750" s="9"/>
      <c r="X1750" s="8"/>
      <c r="Y1750" s="8"/>
      <c r="Z1750" s="8"/>
      <c r="AA1750" s="8"/>
      <c r="AB1750" s="8"/>
      <c r="AC1750" s="8"/>
      <c r="AD1750" s="8"/>
      <c r="AE1750" s="8"/>
      <c r="AG1750" s="36"/>
      <c r="AH1750" s="36"/>
      <c r="AI1750" s="9"/>
      <c r="AJ1750" s="8"/>
      <c r="AK1750" s="8"/>
      <c r="AL1750" s="8"/>
      <c r="AM1750" s="8"/>
      <c r="AN1750" s="8"/>
      <c r="AO1750" s="8"/>
      <c r="AP1750" s="8"/>
      <c r="AQ1750" s="8"/>
      <c r="AS1750" s="36"/>
      <c r="AT1750" s="36"/>
      <c r="AU1750" s="9"/>
      <c r="AV1750" s="8"/>
      <c r="AW1750" s="8"/>
      <c r="AX1750" s="8"/>
      <c r="AY1750" s="8"/>
      <c r="AZ1750" s="8"/>
      <c r="BA1750" s="8"/>
      <c r="BB1750" s="8"/>
      <c r="BC1750" s="8"/>
      <c r="CW1750" s="8">
        <v>0.59614071038251371</v>
      </c>
      <c r="CX1750" s="36">
        <v>73.5</v>
      </c>
      <c r="CY1750" s="36">
        <v>71.542757814892354</v>
      </c>
      <c r="CZ1750" s="36">
        <v>71.011015498005847</v>
      </c>
      <c r="DA1750" s="36">
        <v>62.765467112861835</v>
      </c>
      <c r="DB1750" s="36">
        <f ca="1"/>
        <v>79.316345241438881</v>
      </c>
      <c r="DC1750" s="36">
        <f ca="1"/>
        <v>71.89040213513664</v>
      </c>
      <c r="DD1750" s="36">
        <v>70.261337294352586</v>
      </c>
      <c r="DE1750" s="36">
        <f ca="1"/>
        <v>75.358962282703132</v>
      </c>
      <c r="DF1750" s="36">
        <v>72.907565362690633</v>
      </c>
    </row>
    <row r="1751" spans="1:110" x14ac:dyDescent="0.25">
      <c r="A1751" s="45">
        <v>73</v>
      </c>
      <c r="B1751" s="47" t="b">
        <v>1</v>
      </c>
      <c r="U1751" s="36"/>
      <c r="V1751" s="36"/>
      <c r="W1751" s="9"/>
      <c r="X1751" s="8"/>
      <c r="Y1751" s="8"/>
      <c r="Z1751" s="8"/>
      <c r="AA1751" s="8"/>
      <c r="AB1751" s="8"/>
      <c r="AC1751" s="8"/>
      <c r="AD1751" s="8"/>
      <c r="AE1751" s="8"/>
      <c r="AG1751" s="36"/>
      <c r="AH1751" s="36"/>
      <c r="AI1751" s="9"/>
      <c r="AJ1751" s="8"/>
      <c r="AK1751" s="8"/>
      <c r="AL1751" s="8"/>
      <c r="AM1751" s="8"/>
      <c r="AN1751" s="8"/>
      <c r="AO1751" s="8"/>
      <c r="AP1751" s="8"/>
      <c r="AQ1751" s="8"/>
      <c r="AS1751" s="36"/>
      <c r="AT1751" s="36"/>
      <c r="AU1751" s="9"/>
      <c r="AV1751" s="8"/>
      <c r="AW1751" s="8"/>
      <c r="AX1751" s="8"/>
      <c r="AY1751" s="8"/>
      <c r="AZ1751" s="8"/>
      <c r="BA1751" s="8"/>
      <c r="BB1751" s="8"/>
      <c r="BC1751" s="8"/>
      <c r="CW1751" s="8">
        <v>0.59648224043715847</v>
      </c>
      <c r="CX1751" s="36">
        <v>73.5</v>
      </c>
      <c r="CY1751" s="36">
        <v>71.55115706087561</v>
      </c>
      <c r="CZ1751" s="36">
        <v>71.020225890095887</v>
      </c>
      <c r="DA1751" s="36">
        <v>62.824033048414293</v>
      </c>
      <c r="DB1751" s="36">
        <f ca="1"/>
        <v>79.324687065144914</v>
      </c>
      <c r="DC1751" s="36">
        <f ca="1"/>
        <v>71.898305269537332</v>
      </c>
      <c r="DD1751" s="36">
        <v>70.271079249956713</v>
      </c>
      <c r="DE1751" s="36">
        <f ca="1"/>
        <v>75.364996189157111</v>
      </c>
      <c r="DF1751" s="36">
        <v>72.916541909545998</v>
      </c>
    </row>
    <row r="1752" spans="1:110" x14ac:dyDescent="0.25">
      <c r="A1752" s="45">
        <v>74.3</v>
      </c>
      <c r="B1752" s="47" t="b">
        <v>1</v>
      </c>
      <c r="U1752" s="36"/>
      <c r="V1752" s="36"/>
      <c r="W1752" s="9"/>
      <c r="X1752" s="8"/>
      <c r="Y1752" s="8"/>
      <c r="Z1752" s="8"/>
      <c r="AA1752" s="8"/>
      <c r="AB1752" s="8"/>
      <c r="AC1752" s="8"/>
      <c r="AD1752" s="8"/>
      <c r="AE1752" s="8"/>
      <c r="AG1752" s="36"/>
      <c r="AH1752" s="36"/>
      <c r="AI1752" s="9"/>
      <c r="AJ1752" s="8"/>
      <c r="AK1752" s="8"/>
      <c r="AL1752" s="8"/>
      <c r="AM1752" s="8"/>
      <c r="AN1752" s="8"/>
      <c r="AO1752" s="8"/>
      <c r="AP1752" s="8"/>
      <c r="AQ1752" s="8"/>
      <c r="AS1752" s="36"/>
      <c r="AT1752" s="36"/>
      <c r="AU1752" s="9"/>
      <c r="AV1752" s="8"/>
      <c r="AW1752" s="8"/>
      <c r="AX1752" s="8"/>
      <c r="AY1752" s="8"/>
      <c r="AZ1752" s="8"/>
      <c r="BA1752" s="8"/>
      <c r="BB1752" s="8"/>
      <c r="BC1752" s="8"/>
      <c r="CW1752" s="8">
        <v>0.59682377049180324</v>
      </c>
      <c r="CX1752" s="36">
        <v>73.5</v>
      </c>
      <c r="CY1752" s="36">
        <v>71.559558116528706</v>
      </c>
      <c r="CZ1752" s="36">
        <v>71.029439461630403</v>
      </c>
      <c r="DA1752" s="36">
        <v>62.882648574095903</v>
      </c>
      <c r="DB1752" s="36">
        <f ca="1"/>
        <v>79.333029046737764</v>
      </c>
      <c r="DC1752" s="36">
        <f ca="1"/>
        <v>71.906210684887697</v>
      </c>
      <c r="DD1752" s="36">
        <v>70.280818416965957</v>
      </c>
      <c r="DE1752" s="36">
        <f ca="1"/>
        <v>75.371030200222478</v>
      </c>
      <c r="DF1752" s="36">
        <v>72.925518410940214</v>
      </c>
    </row>
    <row r="1753" spans="1:110" x14ac:dyDescent="0.25">
      <c r="A1753" s="45">
        <v>74.099999999999994</v>
      </c>
      <c r="B1753" s="47" t="b">
        <v>1</v>
      </c>
      <c r="U1753" s="36"/>
      <c r="V1753" s="36"/>
      <c r="W1753" s="9"/>
      <c r="X1753" s="8"/>
      <c r="Y1753" s="8"/>
      <c r="Z1753" s="8"/>
      <c r="AA1753" s="8"/>
      <c r="AB1753" s="8"/>
      <c r="AC1753" s="8"/>
      <c r="AD1753" s="8"/>
      <c r="AE1753" s="8"/>
      <c r="AG1753" s="36"/>
      <c r="AH1753" s="36"/>
      <c r="AI1753" s="9"/>
      <c r="AJ1753" s="8"/>
      <c r="AK1753" s="8"/>
      <c r="AL1753" s="8"/>
      <c r="AM1753" s="8"/>
      <c r="AN1753" s="8"/>
      <c r="AO1753" s="8"/>
      <c r="AP1753" s="8"/>
      <c r="AQ1753" s="8"/>
      <c r="AS1753" s="36"/>
      <c r="AT1753" s="36"/>
      <c r="AU1753" s="9"/>
      <c r="AV1753" s="8"/>
      <c r="AW1753" s="8"/>
      <c r="AX1753" s="8"/>
      <c r="AY1753" s="8"/>
      <c r="AZ1753" s="8"/>
      <c r="BA1753" s="8"/>
      <c r="BB1753" s="8"/>
      <c r="BC1753" s="8"/>
      <c r="CW1753" s="8">
        <v>0.59716530054644812</v>
      </c>
      <c r="CX1753" s="36">
        <v>73.5</v>
      </c>
      <c r="CY1753" s="36">
        <v>71.567960989171382</v>
      </c>
      <c r="CZ1753" s="36">
        <v>71.038656221565972</v>
      </c>
      <c r="DA1753" s="36">
        <v>62.941313773957795</v>
      </c>
      <c r="DB1753" s="36">
        <f ca="1"/>
        <v>79.341371192793986</v>
      </c>
      <c r="DC1753" s="36">
        <f ca="1"/>
        <v>71.914118388465795</v>
      </c>
      <c r="DD1753" s="36">
        <v>70.290554797773638</v>
      </c>
      <c r="DE1753" s="36">
        <f ca="1"/>
        <v>75.377064319862427</v>
      </c>
      <c r="DF1753" s="36">
        <v>72.934494871750729</v>
      </c>
    </row>
    <row r="1754" spans="1:110" x14ac:dyDescent="0.25">
      <c r="A1754" s="45">
        <v>73.900000000000006</v>
      </c>
      <c r="B1754" s="47" t="b">
        <v>1</v>
      </c>
      <c r="U1754" s="36"/>
      <c r="V1754" s="36"/>
      <c r="W1754" s="9"/>
      <c r="X1754" s="8"/>
      <c r="Y1754" s="8"/>
      <c r="Z1754" s="8"/>
      <c r="AA1754" s="8"/>
      <c r="AB1754" s="8"/>
      <c r="AC1754" s="8"/>
      <c r="AD1754" s="8"/>
      <c r="AE1754" s="8"/>
      <c r="AG1754" s="36"/>
      <c r="AH1754" s="36"/>
      <c r="AI1754" s="9"/>
      <c r="AJ1754" s="8"/>
      <c r="AK1754" s="8"/>
      <c r="AL1754" s="8"/>
      <c r="AM1754" s="8"/>
      <c r="AN1754" s="8"/>
      <c r="AO1754" s="8"/>
      <c r="AP1754" s="8"/>
      <c r="AQ1754" s="8"/>
      <c r="AS1754" s="36"/>
      <c r="AT1754" s="36"/>
      <c r="AU1754" s="9"/>
      <c r="AV1754" s="8"/>
      <c r="AW1754" s="8"/>
      <c r="AX1754" s="8"/>
      <c r="AY1754" s="8"/>
      <c r="AZ1754" s="8"/>
      <c r="BA1754" s="8"/>
      <c r="BB1754" s="8"/>
      <c r="BC1754" s="8"/>
      <c r="CW1754" s="8">
        <v>0.59750683060109289</v>
      </c>
      <c r="CX1754" s="36">
        <v>73.5</v>
      </c>
      <c r="CY1754" s="36">
        <v>71.576365686133798</v>
      </c>
      <c r="CZ1754" s="36">
        <v>71.04787617887537</v>
      </c>
      <c r="DA1754" s="36">
        <v>63.000028732264859</v>
      </c>
      <c r="DB1754" s="36">
        <f ca="1"/>
        <v>79.349713509895039</v>
      </c>
      <c r="DC1754" s="36">
        <f ca="1"/>
        <v>71.922028387561554</v>
      </c>
      <c r="DD1754" s="36">
        <v>70.300288394769609</v>
      </c>
      <c r="DE1754" s="36">
        <f ca="1"/>
        <v>75.383098552042966</v>
      </c>
      <c r="DF1754" s="36">
        <v>72.943471296857822</v>
      </c>
    </row>
    <row r="1755" spans="1:110" x14ac:dyDescent="0.25">
      <c r="A1755" s="45">
        <v>73.599999999999994</v>
      </c>
      <c r="B1755" s="47" t="b">
        <v>1</v>
      </c>
      <c r="U1755" s="36"/>
      <c r="V1755" s="36"/>
      <c r="W1755" s="9"/>
      <c r="X1755" s="8"/>
      <c r="Y1755" s="8"/>
      <c r="Z1755" s="8"/>
      <c r="AA1755" s="8"/>
      <c r="AB1755" s="8"/>
      <c r="AC1755" s="8"/>
      <c r="AD1755" s="8"/>
      <c r="AE1755" s="8"/>
      <c r="AG1755" s="36"/>
      <c r="AH1755" s="36"/>
      <c r="AI1755" s="9"/>
      <c r="AJ1755" s="8"/>
      <c r="AK1755" s="8"/>
      <c r="AL1755" s="8"/>
      <c r="AM1755" s="8"/>
      <c r="AN1755" s="8"/>
      <c r="AO1755" s="8"/>
      <c r="AP1755" s="8"/>
      <c r="AQ1755" s="8"/>
      <c r="AS1755" s="36"/>
      <c r="AT1755" s="36"/>
      <c r="AU1755" s="9"/>
      <c r="AV1755" s="8"/>
      <c r="AW1755" s="8"/>
      <c r="AX1755" s="8"/>
      <c r="AY1755" s="8"/>
      <c r="AZ1755" s="8"/>
      <c r="BA1755" s="8"/>
      <c r="BB1755" s="8"/>
      <c r="BC1755" s="8"/>
      <c r="CW1755" s="8">
        <v>0.59784836065573765</v>
      </c>
      <c r="CX1755" s="36">
        <v>73.5</v>
      </c>
      <c r="CY1755" s="36">
        <v>71.584772214756569</v>
      </c>
      <c r="CZ1755" s="36">
        <v>71.057099342547261</v>
      </c>
      <c r="DA1755" s="36">
        <v>63.058793533496683</v>
      </c>
      <c r="DB1755" s="36">
        <f ca="1"/>
        <v>79.358056004627471</v>
      </c>
      <c r="DC1755" s="36">
        <f ca="1"/>
        <v>71.929940689476922</v>
      </c>
      <c r="DD1755" s="36">
        <v>70.310019210340357</v>
      </c>
      <c r="DE1755" s="36">
        <f ca="1"/>
        <v>75.389132900732861</v>
      </c>
      <c r="DF1755" s="36">
        <v>72.952447691144727</v>
      </c>
    </row>
    <row r="1756" spans="1:110" x14ac:dyDescent="0.25">
      <c r="A1756" s="45">
        <v>73.3</v>
      </c>
      <c r="B1756" s="47" t="b">
        <v>1</v>
      </c>
      <c r="U1756" s="36"/>
      <c r="V1756" s="36"/>
      <c r="W1756" s="9"/>
      <c r="X1756" s="8"/>
      <c r="Y1756" s="8"/>
      <c r="Z1756" s="8"/>
      <c r="AA1756" s="8"/>
      <c r="AB1756" s="8"/>
      <c r="AC1756" s="8"/>
      <c r="AD1756" s="8"/>
      <c r="AE1756" s="8"/>
      <c r="AG1756" s="36"/>
      <c r="AH1756" s="36"/>
      <c r="AI1756" s="9"/>
      <c r="AJ1756" s="8"/>
      <c r="AK1756" s="8"/>
      <c r="AL1756" s="8"/>
      <c r="AM1756" s="8"/>
      <c r="AN1756" s="8"/>
      <c r="AO1756" s="8"/>
      <c r="AP1756" s="8"/>
      <c r="AQ1756" s="8"/>
      <c r="AS1756" s="36"/>
      <c r="AT1756" s="36"/>
      <c r="AU1756" s="9"/>
      <c r="AV1756" s="8"/>
      <c r="AW1756" s="8"/>
      <c r="AX1756" s="8"/>
      <c r="AY1756" s="8"/>
      <c r="AZ1756" s="8"/>
      <c r="BA1756" s="8"/>
      <c r="BB1756" s="8"/>
      <c r="BC1756" s="8"/>
      <c r="CW1756" s="8">
        <v>0.59818989071038253</v>
      </c>
      <c r="CX1756" s="36">
        <v>73.5</v>
      </c>
      <c r="CY1756" s="36">
        <v>71.593180582390829</v>
      </c>
      <c r="CZ1756" s="36">
        <v>71.066325721586381</v>
      </c>
      <c r="DA1756" s="36">
        <v>63.117608262348149</v>
      </c>
      <c r="DB1756" s="36">
        <f ca="1"/>
        <v>79.366398683582858</v>
      </c>
      <c r="DC1756" s="36">
        <f ca="1"/>
        <v>71.937855301525815</v>
      </c>
      <c r="DD1756" s="36">
        <v>70.319747246868928</v>
      </c>
      <c r="DE1756" s="36">
        <f ca="1"/>
        <v>75.395167369903788</v>
      </c>
      <c r="DF1756" s="36">
        <v>72.961424059497602</v>
      </c>
    </row>
    <row r="1757" spans="1:110" x14ac:dyDescent="0.25">
      <c r="A1757" s="45">
        <v>72.8</v>
      </c>
      <c r="B1757" s="47" t="b">
        <v>1</v>
      </c>
      <c r="U1757" s="36"/>
      <c r="V1757" s="36"/>
      <c r="W1757" s="9"/>
      <c r="X1757" s="8"/>
      <c r="Y1757" s="8"/>
      <c r="Z1757" s="8"/>
      <c r="AA1757" s="8"/>
      <c r="AB1757" s="8"/>
      <c r="AC1757" s="8"/>
      <c r="AD1757" s="8"/>
      <c r="AE1757" s="8"/>
      <c r="AG1757" s="36"/>
      <c r="AH1757" s="36"/>
      <c r="AI1757" s="9"/>
      <c r="AJ1757" s="8"/>
      <c r="AK1757" s="8"/>
      <c r="AL1757" s="8"/>
      <c r="AM1757" s="8"/>
      <c r="AN1757" s="8"/>
      <c r="AO1757" s="8"/>
      <c r="AP1757" s="8"/>
      <c r="AQ1757" s="8"/>
      <c r="AS1757" s="36"/>
      <c r="AT1757" s="36"/>
      <c r="AU1757" s="9"/>
      <c r="AV1757" s="8"/>
      <c r="AW1757" s="8"/>
      <c r="AX1757" s="8"/>
      <c r="AY1757" s="8"/>
      <c r="AZ1757" s="8"/>
      <c r="BA1757" s="8"/>
      <c r="BB1757" s="8"/>
      <c r="BC1757" s="8"/>
      <c r="CW1757" s="8">
        <v>0.5985314207650273</v>
      </c>
      <c r="CX1757" s="36">
        <v>73.5</v>
      </c>
      <c r="CY1757" s="36">
        <v>71.601590796398241</v>
      </c>
      <c r="CZ1757" s="36">
        <v>71.075555325013795</v>
      </c>
      <c r="DA1757" s="36">
        <v>63.176473003730145</v>
      </c>
      <c r="DB1757" s="36">
        <f ca="1"/>
        <v>79.374741553357879</v>
      </c>
      <c r="DC1757" s="36">
        <f ca="1"/>
        <v>71.945772231034212</v>
      </c>
      <c r="DD1757" s="36">
        <v>70.329472506734987</v>
      </c>
      <c r="DE1757" s="36">
        <f ca="1"/>
        <v>75.40120196353017</v>
      </c>
      <c r="DF1757" s="36">
        <v>72.97040040680551</v>
      </c>
    </row>
    <row r="1758" spans="1:110" x14ac:dyDescent="0.25">
      <c r="A1758" s="45">
        <v>72.3</v>
      </c>
      <c r="B1758" s="47" t="b">
        <v>1</v>
      </c>
      <c r="U1758" s="36"/>
      <c r="V1758" s="36"/>
      <c r="W1758" s="9"/>
      <c r="X1758" s="8"/>
      <c r="Y1758" s="8"/>
      <c r="Z1758" s="8"/>
      <c r="AA1758" s="8"/>
      <c r="AB1758" s="8"/>
      <c r="AC1758" s="8"/>
      <c r="AD1758" s="8"/>
      <c r="AE1758" s="8"/>
      <c r="AG1758" s="36"/>
      <c r="AH1758" s="36"/>
      <c r="AI1758" s="9"/>
      <c r="AJ1758" s="8"/>
      <c r="AK1758" s="8"/>
      <c r="AL1758" s="8"/>
      <c r="AM1758" s="8"/>
      <c r="AN1758" s="8"/>
      <c r="AO1758" s="8"/>
      <c r="AP1758" s="8"/>
      <c r="AQ1758" s="8"/>
      <c r="AS1758" s="36"/>
      <c r="AT1758" s="36"/>
      <c r="AU1758" s="9"/>
      <c r="AV1758" s="8"/>
      <c r="AW1758" s="8"/>
      <c r="AX1758" s="8"/>
      <c r="AY1758" s="8"/>
      <c r="AZ1758" s="8"/>
      <c r="BA1758" s="8"/>
      <c r="BB1758" s="8"/>
      <c r="BC1758" s="8"/>
      <c r="CW1758" s="8">
        <v>0.59887295081967218</v>
      </c>
      <c r="CX1758" s="36">
        <v>73.5</v>
      </c>
      <c r="CY1758" s="36">
        <v>71.610002864151113</v>
      </c>
      <c r="CZ1758" s="36">
        <v>71.084788161866598</v>
      </c>
      <c r="DA1758" s="36">
        <v>63.235387842770457</v>
      </c>
      <c r="DB1758" s="36">
        <f ca="1"/>
        <v>79.383084620554342</v>
      </c>
      <c r="DC1758" s="36">
        <f ca="1"/>
        <v>71.953691485340272</v>
      </c>
      <c r="DD1758" s="36">
        <v>70.339194992314788</v>
      </c>
      <c r="DE1758" s="36">
        <f ca="1"/>
        <v>75.407236685589439</v>
      </c>
      <c r="DF1758" s="36">
        <v>72.979376737960536</v>
      </c>
    </row>
    <row r="1759" spans="1:110" x14ac:dyDescent="0.25">
      <c r="A1759" s="45">
        <v>71.8</v>
      </c>
      <c r="B1759" s="47" t="b">
        <v>1</v>
      </c>
      <c r="U1759" s="36"/>
      <c r="V1759" s="36"/>
      <c r="W1759" s="9"/>
      <c r="X1759" s="8"/>
      <c r="Y1759" s="8"/>
      <c r="Z1759" s="8"/>
      <c r="AA1759" s="8"/>
      <c r="AB1759" s="8"/>
      <c r="AC1759" s="8"/>
      <c r="AD1759" s="8"/>
      <c r="AE1759" s="8"/>
      <c r="AG1759" s="36"/>
      <c r="AH1759" s="36"/>
      <c r="AI1759" s="9"/>
      <c r="AJ1759" s="8"/>
      <c r="AK1759" s="8"/>
      <c r="AL1759" s="8"/>
      <c r="AM1759" s="8"/>
      <c r="AN1759" s="8"/>
      <c r="AO1759" s="8"/>
      <c r="AP1759" s="8"/>
      <c r="AQ1759" s="8"/>
      <c r="AS1759" s="36"/>
      <c r="AT1759" s="36"/>
      <c r="AU1759" s="9"/>
      <c r="AV1759" s="8"/>
      <c r="AW1759" s="8"/>
      <c r="AX1759" s="8"/>
      <c r="AY1759" s="8"/>
      <c r="AZ1759" s="8"/>
      <c r="BA1759" s="8"/>
      <c r="BB1759" s="8"/>
      <c r="BC1759" s="8"/>
      <c r="CW1759" s="8">
        <v>0.59921448087431695</v>
      </c>
      <c r="CX1759" s="36">
        <v>73.5</v>
      </c>
      <c r="CY1759" s="36">
        <v>71.618416793032395</v>
      </c>
      <c r="CZ1759" s="36">
        <v>71.094024241198397</v>
      </c>
      <c r="DA1759" s="36">
        <v>63.294352864814286</v>
      </c>
      <c r="DB1759" s="36">
        <f ca="1"/>
        <v>79.391427891779259</v>
      </c>
      <c r="DC1759" s="36">
        <f ca="1"/>
        <v>71.961613071794275</v>
      </c>
      <c r="DD1759" s="36">
        <v>70.34891470598123</v>
      </c>
      <c r="DE1759" s="36">
        <f ca="1"/>
        <v>75.413271540061757</v>
      </c>
      <c r="DF1759" s="36">
        <v>72.988353057857751</v>
      </c>
    </row>
    <row r="1760" spans="1:110" x14ac:dyDescent="0.25">
      <c r="A1760" s="45">
        <v>71.400000000000006</v>
      </c>
      <c r="B1760" s="47" t="b">
        <v>1</v>
      </c>
      <c r="U1760" s="36"/>
      <c r="V1760" s="36"/>
      <c r="W1760" s="9"/>
      <c r="X1760" s="8"/>
      <c r="Y1760" s="8"/>
      <c r="Z1760" s="8"/>
      <c r="AA1760" s="8"/>
      <c r="AB1760" s="8"/>
      <c r="AC1760" s="8"/>
      <c r="AD1760" s="8"/>
      <c r="AE1760" s="8"/>
      <c r="AG1760" s="36"/>
      <c r="AH1760" s="36"/>
      <c r="AI1760" s="9"/>
      <c r="AJ1760" s="8"/>
      <c r="AK1760" s="8"/>
      <c r="AL1760" s="8"/>
      <c r="AM1760" s="8"/>
      <c r="AN1760" s="8"/>
      <c r="AO1760" s="8"/>
      <c r="AP1760" s="8"/>
      <c r="AQ1760" s="8"/>
      <c r="AS1760" s="36"/>
      <c r="AT1760" s="36"/>
      <c r="AU1760" s="9"/>
      <c r="AV1760" s="8"/>
      <c r="AW1760" s="8"/>
      <c r="AX1760" s="8"/>
      <c r="AY1760" s="8"/>
      <c r="AZ1760" s="8"/>
      <c r="BA1760" s="8"/>
      <c r="BB1760" s="8"/>
      <c r="BC1760" s="8"/>
      <c r="CW1760" s="8">
        <v>0.59955601092896171</v>
      </c>
      <c r="CX1760" s="36">
        <v>73.5</v>
      </c>
      <c r="CY1760" s="36">
        <v>71.626832590435768</v>
      </c>
      <c r="CZ1760" s="36">
        <v>71.103263572079072</v>
      </c>
      <c r="DA1760" s="36">
        <v>63.353368155425201</v>
      </c>
      <c r="DB1760" s="36">
        <f ca="1"/>
        <v>79.399771373644796</v>
      </c>
      <c r="DC1760" s="36">
        <f ca="1"/>
        <v>71.969536997758766</v>
      </c>
      <c r="DD1760" s="36">
        <v>70.358631650103774</v>
      </c>
      <c r="DE1760" s="36">
        <f ca="1"/>
        <v>75.419306530930356</v>
      </c>
      <c r="DF1760" s="36">
        <v>72.997329371395281</v>
      </c>
    </row>
    <row r="1761" spans="1:110" x14ac:dyDescent="0.25">
      <c r="A1761" s="45">
        <v>71</v>
      </c>
      <c r="B1761" s="47" t="b">
        <v>1</v>
      </c>
      <c r="U1761" s="36"/>
      <c r="V1761" s="36"/>
      <c r="W1761" s="9"/>
      <c r="X1761" s="8"/>
      <c r="Y1761" s="8"/>
      <c r="Z1761" s="8"/>
      <c r="AA1761" s="8"/>
      <c r="AB1761" s="8"/>
      <c r="AC1761" s="8"/>
      <c r="AD1761" s="8"/>
      <c r="AE1761" s="8"/>
      <c r="AG1761" s="36"/>
      <c r="AH1761" s="36"/>
      <c r="AI1761" s="9"/>
      <c r="AJ1761" s="8"/>
      <c r="AK1761" s="8"/>
      <c r="AL1761" s="8"/>
      <c r="AM1761" s="8"/>
      <c r="AN1761" s="8"/>
      <c r="AO1761" s="8"/>
      <c r="AP1761" s="8"/>
      <c r="AQ1761" s="8"/>
      <c r="AS1761" s="36"/>
      <c r="AT1761" s="36"/>
      <c r="AU1761" s="9"/>
      <c r="AV1761" s="8"/>
      <c r="AW1761" s="8"/>
      <c r="AX1761" s="8"/>
      <c r="AY1761" s="8"/>
      <c r="AZ1761" s="8"/>
      <c r="BA1761" s="8"/>
      <c r="BB1761" s="8"/>
      <c r="BC1761" s="8"/>
      <c r="CW1761" s="8">
        <v>0.59989754098360659</v>
      </c>
      <c r="CX1761" s="36">
        <v>73.5</v>
      </c>
      <c r="CY1761" s="36">
        <v>71.635250263765656</v>
      </c>
      <c r="CZ1761" s="36">
        <v>71.112506163594958</v>
      </c>
      <c r="DA1761" s="36">
        <v>63.412433800385756</v>
      </c>
      <c r="DB1761" s="36">
        <f ca="1"/>
        <v>79.408115072768467</v>
      </c>
      <c r="DC1761" s="36">
        <f ca="1"/>
        <v>71.977463270608538</v>
      </c>
      <c r="DD1761" s="36">
        <v>70.368345827048557</v>
      </c>
      <c r="DE1761" s="36">
        <f ca="1"/>
        <v>75.425341662181353</v>
      </c>
      <c r="DF1761" s="36">
        <v>73.006305683474295</v>
      </c>
    </row>
    <row r="1762" spans="1:110" x14ac:dyDescent="0.25">
      <c r="A1762" s="45">
        <v>77</v>
      </c>
      <c r="B1762" s="47" t="b">
        <v>1</v>
      </c>
      <c r="U1762" s="36"/>
      <c r="V1762" s="36"/>
      <c r="W1762" s="9"/>
      <c r="X1762" s="8"/>
      <c r="Y1762" s="8"/>
      <c r="Z1762" s="8"/>
      <c r="AA1762" s="8"/>
      <c r="AB1762" s="8"/>
      <c r="AC1762" s="8"/>
      <c r="AD1762" s="8"/>
      <c r="AE1762" s="8"/>
      <c r="AG1762" s="36"/>
      <c r="AH1762" s="36"/>
      <c r="AI1762" s="9"/>
      <c r="AJ1762" s="8"/>
      <c r="AK1762" s="8"/>
      <c r="AL1762" s="8"/>
      <c r="AM1762" s="8"/>
      <c r="AN1762" s="8"/>
      <c r="AO1762" s="8"/>
      <c r="AP1762" s="8"/>
      <c r="AQ1762" s="8"/>
      <c r="AS1762" s="36"/>
      <c r="AT1762" s="36"/>
      <c r="AU1762" s="9"/>
      <c r="AV1762" s="8"/>
      <c r="AW1762" s="8"/>
      <c r="AX1762" s="8"/>
      <c r="AY1762" s="8"/>
      <c r="AZ1762" s="8"/>
      <c r="BA1762" s="8"/>
      <c r="BB1762" s="8"/>
      <c r="BC1762" s="8"/>
      <c r="CW1762" s="8">
        <v>0.60023907103825136</v>
      </c>
      <c r="CX1762" s="36">
        <v>73.5</v>
      </c>
      <c r="CY1762" s="36">
        <v>71.64366982043731</v>
      </c>
      <c r="CZ1762" s="36">
        <v>71.121752024848945</v>
      </c>
      <c r="DA1762" s="36">
        <v>63.471549885698252</v>
      </c>
      <c r="DB1762" s="36">
        <f ca="1"/>
        <v>79.416458995773027</v>
      </c>
      <c r="DC1762" s="36">
        <f ca="1"/>
        <v>71.985391897730736</v>
      </c>
      <c r="DD1762" s="36">
        <v>70.378057239178318</v>
      </c>
      <c r="DE1762" s="36">
        <f ca="1"/>
        <v>75.431376937803819</v>
      </c>
      <c r="DF1762" s="36">
        <v>73.015281998999001</v>
      </c>
    </row>
    <row r="1763" spans="1:110" x14ac:dyDescent="0.25">
      <c r="A1763" s="45">
        <v>72</v>
      </c>
      <c r="B1763" s="47" t="b">
        <v>1</v>
      </c>
      <c r="U1763" s="36"/>
      <c r="V1763" s="36"/>
      <c r="W1763" s="9"/>
      <c r="X1763" s="8"/>
      <c r="Y1763" s="8"/>
      <c r="Z1763" s="8"/>
      <c r="AA1763" s="8"/>
      <c r="AB1763" s="8"/>
      <c r="AC1763" s="8"/>
      <c r="AD1763" s="8"/>
      <c r="AE1763" s="8"/>
      <c r="AG1763" s="36"/>
      <c r="AH1763" s="36"/>
      <c r="AI1763" s="9"/>
      <c r="AJ1763" s="8"/>
      <c r="AK1763" s="8"/>
      <c r="AL1763" s="8"/>
      <c r="AM1763" s="8"/>
      <c r="AN1763" s="8"/>
      <c r="AO1763" s="8"/>
      <c r="AP1763" s="8"/>
      <c r="AQ1763" s="8"/>
      <c r="AS1763" s="36"/>
      <c r="AT1763" s="36"/>
      <c r="AU1763" s="9"/>
      <c r="AV1763" s="8"/>
      <c r="AW1763" s="8"/>
      <c r="AX1763" s="8"/>
      <c r="AY1763" s="8"/>
      <c r="AZ1763" s="8"/>
      <c r="BA1763" s="8"/>
      <c r="BB1763" s="8"/>
      <c r="BC1763" s="8"/>
      <c r="CW1763" s="8">
        <v>0.60058060109289613</v>
      </c>
      <c r="CX1763" s="36">
        <v>73.5</v>
      </c>
      <c r="CY1763" s="36">
        <v>71.652091267876841</v>
      </c>
      <c r="CZ1763" s="36">
        <v>71.131001164960352</v>
      </c>
      <c r="DA1763" s="36">
        <v>63.530716497585544</v>
      </c>
      <c r="DB1763" s="36">
        <f ca="1"/>
        <v>79.424803149286603</v>
      </c>
      <c r="DC1763" s="36">
        <f ca="1"/>
        <v>71.993322886524894</v>
      </c>
      <c r="DD1763" s="36">
        <v>70.387765888852471</v>
      </c>
      <c r="DE1763" s="36">
        <f ca="1"/>
        <v>75.437412361789811</v>
      </c>
      <c r="DF1763" s="36">
        <v>73.024258322876804</v>
      </c>
    </row>
    <row r="1764" spans="1:110" x14ac:dyDescent="0.25">
      <c r="A1764" s="45">
        <v>69.900000000000006</v>
      </c>
      <c r="B1764" s="47" t="b">
        <v>1</v>
      </c>
      <c r="U1764" s="36"/>
      <c r="V1764" s="36"/>
      <c r="W1764" s="9"/>
      <c r="X1764" s="8"/>
      <c r="Y1764" s="8"/>
      <c r="Z1764" s="8"/>
      <c r="AA1764" s="8"/>
      <c r="AB1764" s="8"/>
      <c r="AC1764" s="8"/>
      <c r="AD1764" s="8"/>
      <c r="AE1764" s="8"/>
      <c r="AG1764" s="36"/>
      <c r="AH1764" s="36"/>
      <c r="AI1764" s="9"/>
      <c r="AJ1764" s="8"/>
      <c r="AK1764" s="8"/>
      <c r="AL1764" s="8"/>
      <c r="AM1764" s="8"/>
      <c r="AN1764" s="8"/>
      <c r="AO1764" s="8"/>
      <c r="AP1764" s="8"/>
      <c r="AQ1764" s="8"/>
      <c r="AS1764" s="36"/>
      <c r="AT1764" s="36"/>
      <c r="AU1764" s="9"/>
      <c r="AV1764" s="8"/>
      <c r="AW1764" s="8"/>
      <c r="AX1764" s="8"/>
      <c r="AY1764" s="8"/>
      <c r="AZ1764" s="8"/>
      <c r="BA1764" s="8"/>
      <c r="BB1764" s="8"/>
      <c r="BC1764" s="8"/>
      <c r="CW1764" s="8">
        <v>0.60092213114754101</v>
      </c>
      <c r="CX1764" s="36">
        <v>73.5</v>
      </c>
      <c r="CY1764" s="36">
        <v>71.660514613521286</v>
      </c>
      <c r="CZ1764" s="36">
        <v>71.14025359306541</v>
      </c>
      <c r="DA1764" s="36">
        <v>63.589933722491757</v>
      </c>
      <c r="DB1764" s="36">
        <f ca="1"/>
        <v>79.433147539942667</v>
      </c>
      <c r="DC1764" s="36">
        <f ca="1"/>
        <v>72.001256244402995</v>
      </c>
      <c r="DD1764" s="36">
        <v>70.397471778427061</v>
      </c>
      <c r="DE1764" s="36">
        <f ca="1"/>
        <v>75.443447938134426</v>
      </c>
      <c r="DF1764" s="36">
        <v>73.033234660018138</v>
      </c>
    </row>
    <row r="1765" spans="1:110" x14ac:dyDescent="0.25">
      <c r="A1765" s="45">
        <v>69.5</v>
      </c>
      <c r="B1765" s="47" t="b">
        <v>1</v>
      </c>
      <c r="U1765" s="36"/>
      <c r="V1765" s="36"/>
      <c r="W1765" s="9"/>
      <c r="X1765" s="8"/>
      <c r="Y1765" s="8"/>
      <c r="Z1765" s="8"/>
      <c r="AA1765" s="8"/>
      <c r="AB1765" s="8"/>
      <c r="AC1765" s="8"/>
      <c r="AD1765" s="8"/>
      <c r="AE1765" s="8"/>
      <c r="AG1765" s="36"/>
      <c r="AH1765" s="36"/>
      <c r="AI1765" s="9"/>
      <c r="AJ1765" s="8"/>
      <c r="AK1765" s="8"/>
      <c r="AL1765" s="8"/>
      <c r="AM1765" s="8"/>
      <c r="AN1765" s="8"/>
      <c r="AO1765" s="8"/>
      <c r="AP1765" s="8"/>
      <c r="AQ1765" s="8"/>
      <c r="AS1765" s="36"/>
      <c r="AT1765" s="36"/>
      <c r="AU1765" s="9"/>
      <c r="AV1765" s="8"/>
      <c r="AW1765" s="8"/>
      <c r="AX1765" s="8"/>
      <c r="AY1765" s="8"/>
      <c r="AZ1765" s="8"/>
      <c r="BA1765" s="8"/>
      <c r="BB1765" s="8"/>
      <c r="BC1765" s="8"/>
      <c r="CW1765" s="8">
        <v>0.60126366120218577</v>
      </c>
      <c r="CX1765" s="36">
        <v>73.5</v>
      </c>
      <c r="CY1765" s="36">
        <v>71.668939864818654</v>
      </c>
      <c r="CZ1765" s="36">
        <v>71.149509318316845</v>
      </c>
      <c r="DA1765" s="36">
        <v>63.649201647083004</v>
      </c>
      <c r="DB1765" s="36">
        <f ca="1"/>
        <v>79.44149217438013</v>
      </c>
      <c r="DC1765" s="36">
        <f ca="1"/>
        <v>72.009191978789474</v>
      </c>
      <c r="DD1765" s="36">
        <v>70.407174910254753</v>
      </c>
      <c r="DE1765" s="36">
        <f ca="1"/>
        <v>75.449483670835789</v>
      </c>
      <c r="DF1765" s="36">
        <v>73.042211015336676</v>
      </c>
    </row>
    <row r="1766" spans="1:110" x14ac:dyDescent="0.25">
      <c r="A1766" s="45">
        <v>69</v>
      </c>
      <c r="B1766" s="47" t="b">
        <v>1</v>
      </c>
      <c r="U1766" s="36"/>
      <c r="V1766" s="36"/>
      <c r="W1766" s="9"/>
      <c r="X1766" s="8"/>
      <c r="Y1766" s="8"/>
      <c r="Z1766" s="8"/>
      <c r="AA1766" s="8"/>
      <c r="AB1766" s="8"/>
      <c r="AC1766" s="8"/>
      <c r="AD1766" s="8"/>
      <c r="AE1766" s="8"/>
      <c r="AG1766" s="36"/>
      <c r="AH1766" s="36"/>
      <c r="AI1766" s="9"/>
      <c r="AJ1766" s="8"/>
      <c r="AK1766" s="8"/>
      <c r="AL1766" s="8"/>
      <c r="AM1766" s="8"/>
      <c r="AN1766" s="8"/>
      <c r="AO1766" s="8"/>
      <c r="AP1766" s="8"/>
      <c r="AQ1766" s="8"/>
      <c r="AS1766" s="36"/>
      <c r="AT1766" s="36"/>
      <c r="AU1766" s="9"/>
      <c r="AV1766" s="8"/>
      <c r="AW1766" s="8"/>
      <c r="AX1766" s="8"/>
      <c r="AY1766" s="8"/>
      <c r="AZ1766" s="8"/>
      <c r="BA1766" s="8"/>
      <c r="BB1766" s="8"/>
      <c r="BC1766" s="8"/>
      <c r="CW1766" s="8">
        <v>0.60160519125683065</v>
      </c>
      <c r="CX1766" s="36">
        <v>73.5</v>
      </c>
      <c r="CY1766" s="36">
        <v>71.677367029227952</v>
      </c>
      <c r="CZ1766" s="36">
        <v>71.158768349884184</v>
      </c>
      <c r="DA1766" s="36">
        <v>63.708520358248251</v>
      </c>
      <c r="DB1766" s="36">
        <f ca="1"/>
        <v>79.449837059243379</v>
      </c>
      <c r="DC1766" s="36">
        <f ca="1"/>
        <v>72.017130097121395</v>
      </c>
      <c r="DD1766" s="36">
        <v>70.416875286684913</v>
      </c>
      <c r="DE1766" s="36">
        <f ca="1"/>
        <v>75.455519563895066</v>
      </c>
      <c r="DF1766" s="36">
        <v>73.051187393749245</v>
      </c>
    </row>
    <row r="1767" spans="1:110" x14ac:dyDescent="0.25">
      <c r="A1767" s="45">
        <v>68.599999999999994</v>
      </c>
      <c r="B1767" s="47" t="b">
        <v>1</v>
      </c>
      <c r="U1767" s="36"/>
      <c r="V1767" s="36"/>
      <c r="W1767" s="9"/>
      <c r="X1767" s="8"/>
      <c r="Y1767" s="8"/>
      <c r="Z1767" s="8"/>
      <c r="AA1767" s="8"/>
      <c r="AB1767" s="8"/>
      <c r="AC1767" s="8"/>
      <c r="AD1767" s="8"/>
      <c r="AE1767" s="8"/>
      <c r="AG1767" s="36"/>
      <c r="AH1767" s="36"/>
      <c r="AI1767" s="9"/>
      <c r="AJ1767" s="8"/>
      <c r="AK1767" s="8"/>
      <c r="AL1767" s="8"/>
      <c r="AM1767" s="8"/>
      <c r="AN1767" s="8"/>
      <c r="AO1767" s="8"/>
      <c r="AP1767" s="8"/>
      <c r="AQ1767" s="8"/>
      <c r="AS1767" s="36"/>
      <c r="AT1767" s="36"/>
      <c r="AU1767" s="9"/>
      <c r="AV1767" s="8"/>
      <c r="AW1767" s="8"/>
      <c r="AX1767" s="8"/>
      <c r="AY1767" s="8"/>
      <c r="AZ1767" s="8"/>
      <c r="BA1767" s="8"/>
      <c r="BB1767" s="8"/>
      <c r="BC1767" s="8"/>
      <c r="CW1767" s="8">
        <v>0.60194672131147542</v>
      </c>
      <c r="CX1767" s="36">
        <v>73.5</v>
      </c>
      <c r="CY1767" s="36">
        <v>71.685796114219286</v>
      </c>
      <c r="CZ1767" s="36">
        <v>71.168030696953977</v>
      </c>
      <c r="DA1767" s="36">
        <v>63.767889943099959</v>
      </c>
      <c r="DB1767" s="36">
        <f ca="1"/>
        <v>79.458182201182311</v>
      </c>
      <c r="DC1767" s="36">
        <f ca="1"/>
        <v>72.025070606848345</v>
      </c>
      <c r="DD1767" s="36">
        <v>70.426572910063555</v>
      </c>
      <c r="DE1767" s="36">
        <f ca="1"/>
        <v>75.461555621316521</v>
      </c>
      <c r="DF1767" s="36">
        <v>73.060163800175857</v>
      </c>
    </row>
    <row r="1768" spans="1:110" x14ac:dyDescent="0.25">
      <c r="A1768" s="45">
        <v>57.6</v>
      </c>
      <c r="B1768" s="47" t="b">
        <v>1</v>
      </c>
      <c r="U1768" s="36"/>
      <c r="V1768" s="36"/>
      <c r="W1768" s="9"/>
      <c r="X1768" s="8"/>
      <c r="Y1768" s="8"/>
      <c r="Z1768" s="8"/>
      <c r="AA1768" s="8"/>
      <c r="AB1768" s="8"/>
      <c r="AC1768" s="8"/>
      <c r="AD1768" s="8"/>
      <c r="AE1768" s="8"/>
      <c r="AG1768" s="36"/>
      <c r="AH1768" s="36"/>
      <c r="AI1768" s="9"/>
      <c r="AJ1768" s="8"/>
      <c r="AK1768" s="8"/>
      <c r="AL1768" s="8"/>
      <c r="AM1768" s="8"/>
      <c r="AN1768" s="8"/>
      <c r="AO1768" s="8"/>
      <c r="AP1768" s="8"/>
      <c r="AQ1768" s="8"/>
      <c r="AS1768" s="36"/>
      <c r="AT1768" s="36"/>
      <c r="AU1768" s="9"/>
      <c r="AV1768" s="8"/>
      <c r="AW1768" s="8"/>
      <c r="AX1768" s="8"/>
      <c r="AY1768" s="8"/>
      <c r="AZ1768" s="8"/>
      <c r="BA1768" s="8"/>
      <c r="BB1768" s="8"/>
      <c r="BC1768" s="8"/>
      <c r="CW1768" s="8">
        <v>0.60228825136612019</v>
      </c>
      <c r="CX1768" s="36">
        <v>73.5</v>
      </c>
      <c r="CY1768" s="36">
        <v>71.694227127273891</v>
      </c>
      <c r="CZ1768" s="36">
        <v>71.177296368729529</v>
      </c>
      <c r="DA1768" s="36">
        <v>63.827310488974959</v>
      </c>
      <c r="DB1768" s="36">
        <f ca="1"/>
        <v>79.466527606852338</v>
      </c>
      <c r="DC1768" s="36">
        <f ca="1"/>
        <v>72.033013515432614</v>
      </c>
      <c r="DD1768" s="36">
        <v>70.436267782733381</v>
      </c>
      <c r="DE1768" s="36">
        <f ca="1"/>
        <v>75.467591847107471</v>
      </c>
      <c r="DF1768" s="36">
        <v>73.06914023953982</v>
      </c>
    </row>
    <row r="1769" spans="1:110" x14ac:dyDescent="0.25">
      <c r="A1769" s="45">
        <v>56.7</v>
      </c>
      <c r="B1769" s="47" t="b">
        <v>1</v>
      </c>
      <c r="U1769" s="36"/>
      <c r="V1769" s="36"/>
      <c r="W1769" s="9"/>
      <c r="X1769" s="8"/>
      <c r="Y1769" s="8"/>
      <c r="Z1769" s="8"/>
      <c r="AA1769" s="8"/>
      <c r="AB1769" s="8"/>
      <c r="AC1769" s="8"/>
      <c r="AD1769" s="8"/>
      <c r="AE1769" s="8"/>
      <c r="AG1769" s="36"/>
      <c r="AH1769" s="36"/>
      <c r="AI1769" s="9"/>
      <c r="AJ1769" s="8"/>
      <c r="AK1769" s="8"/>
      <c r="AL1769" s="8"/>
      <c r="AM1769" s="8"/>
      <c r="AN1769" s="8"/>
      <c r="AO1769" s="8"/>
      <c r="AP1769" s="8"/>
      <c r="AQ1769" s="8"/>
      <c r="AS1769" s="36"/>
      <c r="AT1769" s="36"/>
      <c r="AU1769" s="9"/>
      <c r="AV1769" s="8"/>
      <c r="AW1769" s="8"/>
      <c r="AX1769" s="8"/>
      <c r="AY1769" s="8"/>
      <c r="AZ1769" s="8"/>
      <c r="BA1769" s="8"/>
      <c r="BB1769" s="8"/>
      <c r="BC1769" s="8"/>
      <c r="CW1769" s="8">
        <v>0.60262978142076506</v>
      </c>
      <c r="CX1769" s="36">
        <v>73.5</v>
      </c>
      <c r="CY1769" s="36">
        <v>71.702660075884182</v>
      </c>
      <c r="CZ1769" s="36">
        <v>71.186565374431183</v>
      </c>
      <c r="DA1769" s="36">
        <v>63.886782083435193</v>
      </c>
      <c r="DB1769" s="36">
        <f ca="1"/>
        <v>79.474873282914473</v>
      </c>
      <c r="DC1769" s="36">
        <f ca="1"/>
        <v>72.040958830349197</v>
      </c>
      <c r="DD1769" s="36">
        <v>70.445959907033739</v>
      </c>
      <c r="DE1769" s="36">
        <f ca="1"/>
        <v>75.473628245278448</v>
      </c>
      <c r="DF1769" s="36">
        <v>73.078116716767624</v>
      </c>
    </row>
    <row r="1770" spans="1:110" x14ac:dyDescent="0.25">
      <c r="A1770" s="45">
        <v>55.3</v>
      </c>
      <c r="B1770" s="47" t="b">
        <v>1</v>
      </c>
      <c r="U1770" s="36"/>
      <c r="V1770" s="36"/>
      <c r="W1770" s="9"/>
      <c r="X1770" s="8"/>
      <c r="Y1770" s="8"/>
      <c r="Z1770" s="8"/>
      <c r="AA1770" s="8"/>
      <c r="AB1770" s="8"/>
      <c r="AC1770" s="8"/>
      <c r="AD1770" s="8"/>
      <c r="AE1770" s="8"/>
      <c r="AG1770" s="36"/>
      <c r="AH1770" s="36"/>
      <c r="AI1770" s="9"/>
      <c r="AJ1770" s="8"/>
      <c r="AK1770" s="8"/>
      <c r="AL1770" s="8"/>
      <c r="AM1770" s="8"/>
      <c r="AN1770" s="8"/>
      <c r="AO1770" s="8"/>
      <c r="AP1770" s="8"/>
      <c r="AQ1770" s="8"/>
      <c r="AS1770" s="36"/>
      <c r="AT1770" s="36"/>
      <c r="AU1770" s="9"/>
      <c r="AV1770" s="8"/>
      <c r="AW1770" s="8"/>
      <c r="AX1770" s="8"/>
      <c r="AY1770" s="8"/>
      <c r="AZ1770" s="8"/>
      <c r="BA1770" s="8"/>
      <c r="BB1770" s="8"/>
      <c r="BC1770" s="8"/>
      <c r="CW1770" s="8">
        <v>0.60297131147540983</v>
      </c>
      <c r="CX1770" s="36">
        <v>73.599999999999994</v>
      </c>
      <c r="CY1770" s="36">
        <v>71.711094967553763</v>
      </c>
      <c r="CZ1770" s="36">
        <v>71.195837723296336</v>
      </c>
      <c r="DA1770" s="36">
        <v>63.946304814268387</v>
      </c>
      <c r="DB1770" s="36">
        <f ca="1"/>
        <v>79.483219236035367</v>
      </c>
      <c r="DC1770" s="36">
        <f ca="1"/>
        <v>72.048906559085864</v>
      </c>
      <c r="DD1770" s="36">
        <v>70.455649285300694</v>
      </c>
      <c r="DE1770" s="36">
        <f ca="1"/>
        <v>75.479664819843066</v>
      </c>
      <c r="DF1770" s="36">
        <v>73.087093236789144</v>
      </c>
    </row>
    <row r="1771" spans="1:110" x14ac:dyDescent="0.25">
      <c r="A1771" s="45">
        <v>54.8</v>
      </c>
      <c r="B1771" s="47" t="b">
        <v>1</v>
      </c>
      <c r="U1771" s="36"/>
      <c r="V1771" s="36"/>
      <c r="W1771" s="9"/>
      <c r="X1771" s="8"/>
      <c r="Y1771" s="8"/>
      <c r="Z1771" s="8"/>
      <c r="AA1771" s="8"/>
      <c r="AB1771" s="8"/>
      <c r="AC1771" s="8"/>
      <c r="AD1771" s="8"/>
      <c r="AE1771" s="8"/>
      <c r="AG1771" s="36"/>
      <c r="AH1771" s="36"/>
      <c r="AI1771" s="9"/>
      <c r="AJ1771" s="8"/>
      <c r="AK1771" s="8"/>
      <c r="AL1771" s="8"/>
      <c r="AM1771" s="8"/>
      <c r="AN1771" s="8"/>
      <c r="AO1771" s="8"/>
      <c r="AP1771" s="8"/>
      <c r="AQ1771" s="8"/>
      <c r="AS1771" s="36"/>
      <c r="AT1771" s="36"/>
      <c r="AU1771" s="9"/>
      <c r="AV1771" s="8"/>
      <c r="AW1771" s="8"/>
      <c r="AX1771" s="8"/>
      <c r="AY1771" s="8"/>
      <c r="AZ1771" s="8"/>
      <c r="BA1771" s="8"/>
      <c r="BB1771" s="8"/>
      <c r="BC1771" s="8"/>
      <c r="CW1771" s="8">
        <v>0.6033128415300546</v>
      </c>
      <c r="CX1771" s="36">
        <v>73.599999999999994</v>
      </c>
      <c r="CY1771" s="36">
        <v>71.719531809797587</v>
      </c>
      <c r="CZ1771" s="36">
        <v>71.205113424579622</v>
      </c>
      <c r="DA1771" s="36">
        <v>64.005878769489001</v>
      </c>
      <c r="DB1771" s="36">
        <f ca="1"/>
        <v>79.491565472887345</v>
      </c>
      <c r="DC1771" s="36">
        <f ca="1"/>
        <v>72.05685670914319</v>
      </c>
      <c r="DD1771" s="36">
        <v>70.465335919867016</v>
      </c>
      <c r="DE1771" s="36">
        <f ca="1"/>
        <v>75.485701574818123</v>
      </c>
      <c r="DF1771" s="36">
        <v>73.096069804537478</v>
      </c>
    </row>
    <row r="1772" spans="1:110" x14ac:dyDescent="0.25">
      <c r="A1772" s="45">
        <v>54.3</v>
      </c>
      <c r="B1772" s="47" t="b">
        <v>1</v>
      </c>
      <c r="U1772" s="36"/>
      <c r="V1772" s="36"/>
      <c r="W1772" s="9"/>
      <c r="X1772" s="8"/>
      <c r="Y1772" s="8"/>
      <c r="Z1772" s="8"/>
      <c r="AA1772" s="8"/>
      <c r="AB1772" s="8"/>
      <c r="AC1772" s="8"/>
      <c r="AD1772" s="8"/>
      <c r="AE1772" s="8"/>
      <c r="AG1772" s="36"/>
      <c r="AH1772" s="36"/>
      <c r="AI1772" s="9"/>
      <c r="AJ1772" s="8"/>
      <c r="AK1772" s="8"/>
      <c r="AL1772" s="8"/>
      <c r="AM1772" s="8"/>
      <c r="AN1772" s="8"/>
      <c r="AO1772" s="8"/>
      <c r="AP1772" s="8"/>
      <c r="AQ1772" s="8"/>
      <c r="AS1772" s="36"/>
      <c r="AT1772" s="36"/>
      <c r="AU1772" s="9"/>
      <c r="AV1772" s="8"/>
      <c r="AW1772" s="8"/>
      <c r="AX1772" s="8"/>
      <c r="AY1772" s="8"/>
      <c r="AZ1772" s="8"/>
      <c r="BA1772" s="8"/>
      <c r="BB1772" s="8"/>
      <c r="BC1772" s="8"/>
      <c r="CW1772" s="8">
        <v>0.60365437158469948</v>
      </c>
      <c r="CX1772" s="36">
        <v>73.599999999999994</v>
      </c>
      <c r="CY1772" s="36">
        <v>71.727970610141909</v>
      </c>
      <c r="CZ1772" s="36">
        <v>71.214392487552814</v>
      </c>
      <c r="DA1772" s="36">
        <v>64.065504037338897</v>
      </c>
      <c r="DB1772" s="36">
        <f ca="1"/>
        <v>79.499912000148427</v>
      </c>
      <c r="DC1772" s="36">
        <f ca="1"/>
        <v>72.064809288034638</v>
      </c>
      <c r="DD1772" s="36">
        <v>70.475019813062119</v>
      </c>
      <c r="DE1772" s="36">
        <f ca="1"/>
        <v>75.491738514223627</v>
      </c>
      <c r="DF1772" s="36">
        <v>73.105046424949137</v>
      </c>
    </row>
    <row r="1773" spans="1:110" x14ac:dyDescent="0.25">
      <c r="A1773" s="45">
        <v>54</v>
      </c>
      <c r="B1773" s="47" t="b">
        <v>1</v>
      </c>
      <c r="U1773" s="36"/>
      <c r="V1773" s="36"/>
      <c r="W1773" s="9"/>
      <c r="X1773" s="8"/>
      <c r="Y1773" s="8"/>
      <c r="Z1773" s="8"/>
      <c r="AA1773" s="8"/>
      <c r="AB1773" s="8"/>
      <c r="AC1773" s="8"/>
      <c r="AD1773" s="8"/>
      <c r="AE1773" s="8"/>
      <c r="AG1773" s="36"/>
      <c r="AH1773" s="36"/>
      <c r="AI1773" s="9"/>
      <c r="AJ1773" s="8"/>
      <c r="AK1773" s="8"/>
      <c r="AL1773" s="8"/>
      <c r="AM1773" s="8"/>
      <c r="AN1773" s="8"/>
      <c r="AO1773" s="8"/>
      <c r="AP1773" s="8"/>
      <c r="AQ1773" s="8"/>
      <c r="AS1773" s="36"/>
      <c r="AT1773" s="36"/>
      <c r="AU1773" s="9"/>
      <c r="AV1773" s="8"/>
      <c r="AW1773" s="8"/>
      <c r="AX1773" s="8"/>
      <c r="AY1773" s="8"/>
      <c r="AZ1773" s="8"/>
      <c r="BA1773" s="8"/>
      <c r="BB1773" s="8"/>
      <c r="BC1773" s="8"/>
      <c r="CW1773" s="8">
        <v>0.60399590163934425</v>
      </c>
      <c r="CX1773" s="36">
        <v>73.599999999999994</v>
      </c>
      <c r="CY1773" s="36">
        <v>71.73641137612438</v>
      </c>
      <c r="CZ1773" s="36">
        <v>71.223674921504866</v>
      </c>
      <c r="DA1773" s="36">
        <v>64.12518070628812</v>
      </c>
      <c r="DB1773" s="36">
        <f ca="1"/>
        <v>79.508258824502377</v>
      </c>
      <c r="DC1773" s="36">
        <f ca="1"/>
        <v>72.072764303286618</v>
      </c>
      <c r="DD1773" s="36">
        <v>70.484700967212177</v>
      </c>
      <c r="DE1773" s="36">
        <f ca="1"/>
        <v>75.497775642082786</v>
      </c>
      <c r="DF1773" s="36">
        <v>73.114023102963927</v>
      </c>
    </row>
    <row r="1774" spans="1:110" x14ac:dyDescent="0.25">
      <c r="A1774" s="45">
        <v>53.8</v>
      </c>
      <c r="B1774" s="47" t="b">
        <v>1</v>
      </c>
      <c r="U1774" s="36"/>
      <c r="V1774" s="36"/>
      <c r="W1774" s="9"/>
      <c r="X1774" s="8"/>
      <c r="Y1774" s="8"/>
      <c r="Z1774" s="8"/>
      <c r="AA1774" s="8"/>
      <c r="AB1774" s="8"/>
      <c r="AC1774" s="8"/>
      <c r="AD1774" s="8"/>
      <c r="AE1774" s="8"/>
      <c r="AG1774" s="36"/>
      <c r="AH1774" s="36"/>
      <c r="AI1774" s="9"/>
      <c r="AJ1774" s="8"/>
      <c r="AK1774" s="8"/>
      <c r="AL1774" s="8"/>
      <c r="AM1774" s="8"/>
      <c r="AN1774" s="8"/>
      <c r="AO1774" s="8"/>
      <c r="AP1774" s="8"/>
      <c r="AQ1774" s="8"/>
      <c r="AS1774" s="36"/>
      <c r="AT1774" s="36"/>
      <c r="AU1774" s="9"/>
      <c r="AV1774" s="8"/>
      <c r="AW1774" s="8"/>
      <c r="AX1774" s="8"/>
      <c r="AY1774" s="8"/>
      <c r="AZ1774" s="8"/>
      <c r="BA1774" s="8"/>
      <c r="BB1774" s="8"/>
      <c r="BC1774" s="8"/>
      <c r="CW1774" s="8">
        <v>0.60433743169398912</v>
      </c>
      <c r="CX1774" s="36">
        <v>73.599999999999994</v>
      </c>
      <c r="CY1774" s="36">
        <v>71.744854115294103</v>
      </c>
      <c r="CZ1774" s="36">
        <v>71.232960735742196</v>
      </c>
      <c r="DA1774" s="36">
        <v>64.184908865035766</v>
      </c>
      <c r="DB1774" s="36">
        <f ca="1"/>
        <v>79.516605952638798</v>
      </c>
      <c r="DC1774" s="36">
        <f ca="1"/>
        <v>72.0807217624385</v>
      </c>
      <c r="DD1774" s="36">
        <v>70.494379384640069</v>
      </c>
      <c r="DE1774" s="36">
        <f ca="1"/>
        <v>75.503812962422074</v>
      </c>
      <c r="DF1774" s="36">
        <v>73.122999843525122</v>
      </c>
    </row>
    <row r="1775" spans="1:110" x14ac:dyDescent="0.25">
      <c r="A1775" s="45">
        <v>53.2</v>
      </c>
      <c r="B1775" s="47" t="b">
        <v>1</v>
      </c>
      <c r="U1775" s="36"/>
      <c r="V1775" s="36"/>
      <c r="W1775" s="9"/>
      <c r="X1775" s="8"/>
      <c r="Y1775" s="8"/>
      <c r="Z1775" s="8"/>
      <c r="AA1775" s="8"/>
      <c r="AB1775" s="8"/>
      <c r="AC1775" s="8"/>
      <c r="AD1775" s="8"/>
      <c r="AE1775" s="8"/>
      <c r="AG1775" s="36"/>
      <c r="AH1775" s="36"/>
      <c r="AI1775" s="9"/>
      <c r="AJ1775" s="8"/>
      <c r="AK1775" s="8"/>
      <c r="AL1775" s="8"/>
      <c r="AM1775" s="8"/>
      <c r="AN1775" s="8"/>
      <c r="AO1775" s="8"/>
      <c r="AP1775" s="8"/>
      <c r="AQ1775" s="8"/>
      <c r="AS1775" s="36"/>
      <c r="AT1775" s="36"/>
      <c r="AU1775" s="9"/>
      <c r="AV1775" s="8"/>
      <c r="AW1775" s="8"/>
      <c r="AX1775" s="8"/>
      <c r="AY1775" s="8"/>
      <c r="AZ1775" s="8"/>
      <c r="BA1775" s="8"/>
      <c r="BB1775" s="8"/>
      <c r="BC1775" s="8"/>
      <c r="CW1775" s="8">
        <v>0.60467896174863389</v>
      </c>
      <c r="CX1775" s="36">
        <v>73.599999999999994</v>
      </c>
      <c r="CY1775" s="36">
        <v>71.753298835211666</v>
      </c>
      <c r="CZ1775" s="36">
        <v>71.242249939588589</v>
      </c>
      <c r="DA1775" s="36">
        <v>64.244688602510664</v>
      </c>
      <c r="DB1775" s="36">
        <f ca="1"/>
        <v>79.524953391253092</v>
      </c>
      <c r="DC1775" s="36">
        <f ca="1"/>
        <v>72.088681673042728</v>
      </c>
      <c r="DD1775" s="36">
        <v>70.504055067665334</v>
      </c>
      <c r="DE1775" s="36">
        <f ca="1"/>
        <v>75.509850479271208</v>
      </c>
      <c r="DF1775" s="36">
        <v>73.131976651579365</v>
      </c>
    </row>
    <row r="1776" spans="1:110" x14ac:dyDescent="0.25">
      <c r="A1776" s="45">
        <v>52.1</v>
      </c>
      <c r="B1776" s="47" t="b">
        <v>1</v>
      </c>
      <c r="U1776" s="36"/>
      <c r="V1776" s="36"/>
      <c r="W1776" s="9"/>
      <c r="X1776" s="8"/>
      <c r="Y1776" s="8"/>
      <c r="Z1776" s="8"/>
      <c r="AA1776" s="8"/>
      <c r="AB1776" s="8"/>
      <c r="AC1776" s="8"/>
      <c r="AD1776" s="8"/>
      <c r="AE1776" s="8"/>
      <c r="AG1776" s="36"/>
      <c r="AH1776" s="36"/>
      <c r="AI1776" s="9"/>
      <c r="AJ1776" s="8"/>
      <c r="AK1776" s="8"/>
      <c r="AL1776" s="8"/>
      <c r="AM1776" s="8"/>
      <c r="AN1776" s="8"/>
      <c r="AO1776" s="8"/>
      <c r="AP1776" s="8"/>
      <c r="AQ1776" s="8"/>
      <c r="AS1776" s="36"/>
      <c r="AT1776" s="36"/>
      <c r="AU1776" s="9"/>
      <c r="AV1776" s="8"/>
      <c r="AW1776" s="8"/>
      <c r="AX1776" s="8"/>
      <c r="AY1776" s="8"/>
      <c r="AZ1776" s="8"/>
      <c r="BA1776" s="8"/>
      <c r="BB1776" s="8"/>
      <c r="BC1776" s="8"/>
      <c r="CW1776" s="8">
        <v>0.60502049180327866</v>
      </c>
      <c r="CX1776" s="36">
        <v>73.599999999999994</v>
      </c>
      <c r="CY1776" s="36">
        <v>71.761745543449223</v>
      </c>
      <c r="CZ1776" s="36">
        <v>71.251542542385437</v>
      </c>
      <c r="DA1776" s="36">
        <v>64.304520007872242</v>
      </c>
      <c r="DB1776" s="36">
        <f ca="1"/>
        <v>79.533301147046544</v>
      </c>
      <c r="DC1776" s="36">
        <f ca="1"/>
        <v>72.096644042664849</v>
      </c>
      <c r="DD1776" s="36">
        <v>70.513728018604311</v>
      </c>
      <c r="DE1776" s="36">
        <f ca="1"/>
        <v>75.515888196663212</v>
      </c>
      <c r="DF1776" s="36">
        <v>73.140953532076765</v>
      </c>
    </row>
    <row r="1777" spans="1:110" x14ac:dyDescent="0.25">
      <c r="A1777" s="45">
        <v>51.2</v>
      </c>
      <c r="B1777" s="47" t="b">
        <v>1</v>
      </c>
      <c r="U1777" s="36"/>
      <c r="V1777" s="36"/>
      <c r="W1777" s="9"/>
      <c r="X1777" s="8"/>
      <c r="Y1777" s="8"/>
      <c r="Z1777" s="8"/>
      <c r="AA1777" s="8"/>
      <c r="AB1777" s="8"/>
      <c r="AC1777" s="8"/>
      <c r="AD1777" s="8"/>
      <c r="AE1777" s="8"/>
      <c r="AG1777" s="36"/>
      <c r="AH1777" s="36"/>
      <c r="AI1777" s="9"/>
      <c r="AJ1777" s="8"/>
      <c r="AK1777" s="8"/>
      <c r="AL1777" s="8"/>
      <c r="AM1777" s="8"/>
      <c r="AN1777" s="8"/>
      <c r="AO1777" s="8"/>
      <c r="AP1777" s="8"/>
      <c r="AQ1777" s="8"/>
      <c r="AS1777" s="36"/>
      <c r="AT1777" s="36"/>
      <c r="AU1777" s="9"/>
      <c r="AV1777" s="8"/>
      <c r="AW1777" s="8"/>
      <c r="AX1777" s="8"/>
      <c r="AY1777" s="8"/>
      <c r="AZ1777" s="8"/>
      <c r="BA1777" s="8"/>
      <c r="BB1777" s="8"/>
      <c r="BC1777" s="8"/>
      <c r="CW1777" s="8">
        <v>0.60536202185792354</v>
      </c>
      <c r="CX1777" s="36">
        <v>73.599999999999994</v>
      </c>
      <c r="CY1777" s="36">
        <v>71.770194247590538</v>
      </c>
      <c r="CZ1777" s="36">
        <v>71.260838553491482</v>
      </c>
      <c r="DA1777" s="36">
        <v>64.36440317051138</v>
      </c>
      <c r="DB1777" s="36">
        <f ca="1"/>
        <v>79.541649226726378</v>
      </c>
      <c r="DC1777" s="36">
        <f ca="1"/>
        <v>72.104608878883553</v>
      </c>
      <c r="DD1777" s="36">
        <v>70.523398239770046</v>
      </c>
      <c r="DE1777" s="36">
        <f ca="1"/>
        <v>75.521926118634411</v>
      </c>
      <c r="DF1777" s="36">
        <v>73.149930489970885</v>
      </c>
    </row>
    <row r="1778" spans="1:110" x14ac:dyDescent="0.25">
      <c r="A1778" s="45">
        <v>58</v>
      </c>
      <c r="B1778" s="47" t="b">
        <v>1</v>
      </c>
      <c r="U1778" s="36"/>
      <c r="V1778" s="36"/>
      <c r="W1778" s="9"/>
      <c r="X1778" s="8"/>
      <c r="Y1778" s="8"/>
      <c r="Z1778" s="8"/>
      <c r="AA1778" s="8"/>
      <c r="AB1778" s="8"/>
      <c r="AC1778" s="8"/>
      <c r="AD1778" s="8"/>
      <c r="AE1778" s="8"/>
      <c r="AG1778" s="36"/>
      <c r="AH1778" s="36"/>
      <c r="AI1778" s="9"/>
      <c r="AJ1778" s="8"/>
      <c r="AK1778" s="8"/>
      <c r="AL1778" s="8"/>
      <c r="AM1778" s="8"/>
      <c r="AN1778" s="8"/>
      <c r="AO1778" s="8"/>
      <c r="AP1778" s="8"/>
      <c r="AQ1778" s="8"/>
      <c r="AS1778" s="36"/>
      <c r="AT1778" s="36"/>
      <c r="AU1778" s="9"/>
      <c r="AV1778" s="8"/>
      <c r="AW1778" s="8"/>
      <c r="AX1778" s="8"/>
      <c r="AY1778" s="8"/>
      <c r="AZ1778" s="8"/>
      <c r="BA1778" s="8"/>
      <c r="BB1778" s="8"/>
      <c r="BC1778" s="8"/>
      <c r="CW1778" s="8">
        <v>0.60570355191256831</v>
      </c>
      <c r="CX1778" s="36">
        <v>73.599999999999994</v>
      </c>
      <c r="CY1778" s="36">
        <v>71.77864495523103</v>
      </c>
      <c r="CZ1778" s="36">
        <v>71.270137982283245</v>
      </c>
      <c r="DA1778" s="36">
        <v>64.424338180051038</v>
      </c>
      <c r="DB1778" s="36">
        <f ca="1"/>
        <v>79.54999763700576</v>
      </c>
      <c r="DC1778" s="36">
        <f ca="1"/>
        <v>72.112576189290721</v>
      </c>
      <c r="DD1778" s="36">
        <v>70.533065733472299</v>
      </c>
      <c r="DE1778" s="36">
        <f ca="1"/>
        <v>75.527964249224468</v>
      </c>
      <c r="DF1778" s="36">
        <v>73.158907530218812</v>
      </c>
    </row>
    <row r="1779" spans="1:110" x14ac:dyDescent="0.25">
      <c r="A1779" s="45">
        <v>54</v>
      </c>
      <c r="B1779" s="47" t="b">
        <v>1</v>
      </c>
      <c r="U1779" s="36"/>
      <c r="V1779" s="36"/>
      <c r="W1779" s="9"/>
      <c r="X1779" s="8"/>
      <c r="Y1779" s="8"/>
      <c r="Z1779" s="8"/>
      <c r="AA1779" s="8"/>
      <c r="AB1779" s="8"/>
      <c r="AC1779" s="8"/>
      <c r="AD1779" s="8"/>
      <c r="AE1779" s="8"/>
      <c r="AG1779" s="36"/>
      <c r="AH1779" s="36"/>
      <c r="AI1779" s="9"/>
      <c r="AJ1779" s="8"/>
      <c r="AK1779" s="8"/>
      <c r="AL1779" s="8"/>
      <c r="AM1779" s="8"/>
      <c r="AN1779" s="8"/>
      <c r="AO1779" s="8"/>
      <c r="AP1779" s="8"/>
      <c r="AQ1779" s="8"/>
      <c r="AS1779" s="36"/>
      <c r="AT1779" s="36"/>
      <c r="AU1779" s="9"/>
      <c r="AV1779" s="8"/>
      <c r="AW1779" s="8"/>
      <c r="AX1779" s="8"/>
      <c r="AY1779" s="8"/>
      <c r="AZ1779" s="8"/>
      <c r="BA1779" s="8"/>
      <c r="BB1779" s="8"/>
      <c r="BC1779" s="8"/>
      <c r="CW1779" s="8">
        <v>0.60604508196721307</v>
      </c>
      <c r="CX1779" s="36">
        <v>73.599999999999994</v>
      </c>
      <c r="CY1779" s="36">
        <v>71.787097673977811</v>
      </c>
      <c r="CZ1779" s="36">
        <v>71.279440838154969</v>
      </c>
      <c r="DA1779" s="36">
        <v>64.484325126347215</v>
      </c>
      <c r="DB1779" s="36">
        <f ca="1"/>
        <v>79.558346384603908</v>
      </c>
      <c r="DC1779" s="36">
        <f ca="1"/>
        <v>72.12054598149156</v>
      </c>
      <c r="DD1779" s="36">
        <v>70.542730502017605</v>
      </c>
      <c r="DE1779" s="36">
        <f ca="1"/>
        <v>75.534002592476398</v>
      </c>
      <c r="DF1779" s="36">
        <v>73.167884657781187</v>
      </c>
    </row>
    <row r="1780" spans="1:110" x14ac:dyDescent="0.25">
      <c r="A1780" s="45">
        <v>51</v>
      </c>
      <c r="B1780" s="47" t="b">
        <v>1</v>
      </c>
      <c r="U1780" s="36"/>
      <c r="V1780" s="36"/>
      <c r="W1780" s="9"/>
      <c r="X1780" s="8"/>
      <c r="Y1780" s="8"/>
      <c r="Z1780" s="8"/>
      <c r="AA1780" s="8"/>
      <c r="AB1780" s="8"/>
      <c r="AC1780" s="8"/>
      <c r="AD1780" s="8"/>
      <c r="AE1780" s="8"/>
      <c r="AG1780" s="36"/>
      <c r="AH1780" s="36"/>
      <c r="AI1780" s="9"/>
      <c r="AJ1780" s="8"/>
      <c r="AK1780" s="8"/>
      <c r="AL1780" s="8"/>
      <c r="AM1780" s="8"/>
      <c r="AN1780" s="8"/>
      <c r="AO1780" s="8"/>
      <c r="AP1780" s="8"/>
      <c r="AQ1780" s="8"/>
      <c r="AS1780" s="36"/>
      <c r="AT1780" s="36"/>
      <c r="AU1780" s="9"/>
      <c r="AV1780" s="8"/>
      <c r="AW1780" s="8"/>
      <c r="AX1780" s="8"/>
      <c r="AY1780" s="8"/>
      <c r="AZ1780" s="8"/>
      <c r="BA1780" s="8"/>
      <c r="BB1780" s="8"/>
      <c r="BC1780" s="8"/>
      <c r="CW1780" s="8">
        <v>0.60638661202185795</v>
      </c>
      <c r="CX1780" s="36">
        <v>73.599999999999994</v>
      </c>
      <c r="CY1780" s="36">
        <v>71.79555241144979</v>
      </c>
      <c r="CZ1780" s="36">
        <v>71.288747130518558</v>
      </c>
      <c r="DA1780" s="36">
        <v>64.544364099489741</v>
      </c>
      <c r="DB1780" s="36">
        <f ca="1"/>
        <v>79.566695476246025</v>
      </c>
      <c r="DC1780" s="36">
        <f ca="1"/>
        <v>72.128518263104567</v>
      </c>
      <c r="DD1780" s="36">
        <v>70.552392547709232</v>
      </c>
      <c r="DE1780" s="36">
        <f ca="1"/>
        <v>75.540041152436615</v>
      </c>
      <c r="DF1780" s="36">
        <v>73.176861877622116</v>
      </c>
    </row>
    <row r="1781" spans="1:110" x14ac:dyDescent="0.25">
      <c r="A1781" s="45">
        <v>49.8</v>
      </c>
      <c r="B1781" s="47" t="b">
        <v>1</v>
      </c>
      <c r="U1781" s="36"/>
      <c r="V1781" s="36"/>
      <c r="W1781" s="9"/>
      <c r="X1781" s="8"/>
      <c r="Y1781" s="8"/>
      <c r="Z1781" s="8"/>
      <c r="AA1781" s="8"/>
      <c r="AB1781" s="8"/>
      <c r="AC1781" s="8"/>
      <c r="AD1781" s="8"/>
      <c r="AE1781" s="8"/>
      <c r="AG1781" s="36"/>
      <c r="AH1781" s="36"/>
      <c r="AI1781" s="9"/>
      <c r="AJ1781" s="8"/>
      <c r="AK1781" s="8"/>
      <c r="AL1781" s="8"/>
      <c r="AM1781" s="8"/>
      <c r="AN1781" s="8"/>
      <c r="AO1781" s="8"/>
      <c r="AP1781" s="8"/>
      <c r="AQ1781" s="8"/>
      <c r="AS1781" s="36"/>
      <c r="AT1781" s="36"/>
      <c r="AU1781" s="9"/>
      <c r="AV1781" s="8"/>
      <c r="AW1781" s="8"/>
      <c r="AX1781" s="8"/>
      <c r="AY1781" s="8"/>
      <c r="AZ1781" s="8"/>
      <c r="BA1781" s="8"/>
      <c r="BB1781" s="8"/>
      <c r="BC1781" s="8"/>
      <c r="CW1781" s="8">
        <v>0.60672814207650272</v>
      </c>
      <c r="CX1781" s="36">
        <v>73.599999999999994</v>
      </c>
      <c r="CY1781" s="36">
        <v>71.804009175277713</v>
      </c>
      <c r="CZ1781" s="36">
        <v>71.298056868803926</v>
      </c>
      <c r="DA1781" s="36">
        <v>64.604455189802977</v>
      </c>
      <c r="DB1781" s="36">
        <f ca="1"/>
        <v>79.575044918663451</v>
      </c>
      <c r="DC1781" s="36">
        <f ca="1"/>
        <v>72.136493041761668</v>
      </c>
      <c r="DD1781" s="36">
        <v>70.562051872847221</v>
      </c>
      <c r="DE1781" s="36">
        <f ca="1"/>
        <v>75.546079933154957</v>
      </c>
      <c r="DF1781" s="36">
        <v>73.185839194709331</v>
      </c>
    </row>
    <row r="1782" spans="1:110" x14ac:dyDescent="0.25">
      <c r="A1782" s="45">
        <v>49.5</v>
      </c>
      <c r="B1782" s="47" t="b">
        <v>1</v>
      </c>
      <c r="U1782" s="36"/>
      <c r="V1782" s="36"/>
      <c r="W1782" s="9"/>
      <c r="X1782" s="8"/>
      <c r="Y1782" s="8"/>
      <c r="Z1782" s="8"/>
      <c r="AA1782" s="8"/>
      <c r="AB1782" s="8"/>
      <c r="AC1782" s="8"/>
      <c r="AD1782" s="8"/>
      <c r="AE1782" s="8"/>
      <c r="AG1782" s="36"/>
      <c r="AH1782" s="36"/>
      <c r="AI1782" s="9"/>
      <c r="AJ1782" s="8"/>
      <c r="AK1782" s="8"/>
      <c r="AL1782" s="8"/>
      <c r="AM1782" s="8"/>
      <c r="AN1782" s="8"/>
      <c r="AO1782" s="8"/>
      <c r="AP1782" s="8"/>
      <c r="AQ1782" s="8"/>
      <c r="AS1782" s="36"/>
      <c r="AT1782" s="36"/>
      <c r="AU1782" s="9"/>
      <c r="AV1782" s="8"/>
      <c r="AW1782" s="8"/>
      <c r="AX1782" s="8"/>
      <c r="AY1782" s="8"/>
      <c r="AZ1782" s="8"/>
      <c r="BA1782" s="8"/>
      <c r="BB1782" s="8"/>
      <c r="BC1782" s="8"/>
      <c r="CW1782" s="8">
        <v>0.60706967213114749</v>
      </c>
      <c r="CX1782" s="36">
        <v>73.599999999999994</v>
      </c>
      <c r="CY1782" s="36">
        <v>71.812467973104162</v>
      </c>
      <c r="CZ1782" s="36">
        <v>71.307370062458702</v>
      </c>
      <c r="DA1782" s="36">
        <v>64.664598487846774</v>
      </c>
      <c r="DB1782" s="36">
        <f ca="1"/>
        <v>79.583394718593652</v>
      </c>
      <c r="DC1782" s="36">
        <f ca="1"/>
        <v>72.144470325108145</v>
      </c>
      <c r="DD1782" s="36">
        <v>70.571708479728358</v>
      </c>
      <c r="DE1782" s="36">
        <f ca="1"/>
        <v>75.552118938684629</v>
      </c>
      <c r="DF1782" s="36">
        <v>73.194816614014186</v>
      </c>
    </row>
    <row r="1783" spans="1:110" x14ac:dyDescent="0.25">
      <c r="A1783" s="45">
        <v>49</v>
      </c>
      <c r="B1783" s="47" t="b">
        <v>1</v>
      </c>
      <c r="U1783" s="36"/>
      <c r="V1783" s="36"/>
      <c r="W1783" s="9"/>
      <c r="X1783" s="8"/>
      <c r="Y1783" s="8"/>
      <c r="Z1783" s="8"/>
      <c r="AA1783" s="8"/>
      <c r="AB1783" s="8"/>
      <c r="AC1783" s="8"/>
      <c r="AD1783" s="8"/>
      <c r="AE1783" s="8"/>
      <c r="AG1783" s="36"/>
      <c r="AH1783" s="36"/>
      <c r="AI1783" s="9"/>
      <c r="AJ1783" s="8"/>
      <c r="AK1783" s="8"/>
      <c r="AL1783" s="8"/>
      <c r="AM1783" s="8"/>
      <c r="AN1783" s="8"/>
      <c r="AO1783" s="8"/>
      <c r="AP1783" s="8"/>
      <c r="AQ1783" s="8"/>
      <c r="AS1783" s="36"/>
      <c r="AT1783" s="36"/>
      <c r="AU1783" s="9"/>
      <c r="AV1783" s="8"/>
      <c r="AW1783" s="8"/>
      <c r="AX1783" s="8"/>
      <c r="AY1783" s="8"/>
      <c r="AZ1783" s="8"/>
      <c r="BA1783" s="8"/>
      <c r="BB1783" s="8"/>
      <c r="BC1783" s="8"/>
      <c r="CW1783" s="8">
        <v>0.60741120218579236</v>
      </c>
      <c r="CX1783" s="36">
        <v>73.599999999999994</v>
      </c>
      <c r="CY1783" s="36">
        <v>71.820928812583702</v>
      </c>
      <c r="CZ1783" s="36">
        <v>71.31668672094878</v>
      </c>
      <c r="DA1783" s="36">
        <v>64.724794084417212</v>
      </c>
      <c r="DB1783" s="36">
        <f ca="1"/>
        <v>79.591744882780276</v>
      </c>
      <c r="DC1783" s="36">
        <f ca="1"/>
        <v>72.152450120802897</v>
      </c>
      <c r="DD1783" s="36">
        <v>70.581362370646218</v>
      </c>
      <c r="DE1783" s="36">
        <f ca="1"/>
        <v>75.558158173082361</v>
      </c>
      <c r="DF1783" s="36">
        <v>73.203794140511661</v>
      </c>
    </row>
    <row r="1784" spans="1:110" x14ac:dyDescent="0.25">
      <c r="A1784" s="45">
        <v>66.599999999999994</v>
      </c>
      <c r="B1784" s="47" t="b">
        <v>1</v>
      </c>
      <c r="U1784" s="36"/>
      <c r="V1784" s="36"/>
      <c r="W1784" s="9"/>
      <c r="X1784" s="8"/>
      <c r="Y1784" s="8"/>
      <c r="Z1784" s="8"/>
      <c r="AA1784" s="8"/>
      <c r="AB1784" s="8"/>
      <c r="AC1784" s="8"/>
      <c r="AD1784" s="8"/>
      <c r="AE1784" s="8"/>
      <c r="AG1784" s="36"/>
      <c r="AH1784" s="36"/>
      <c r="AI1784" s="9"/>
      <c r="AJ1784" s="8"/>
      <c r="AK1784" s="8"/>
      <c r="AL1784" s="8"/>
      <c r="AM1784" s="8"/>
      <c r="AN1784" s="8"/>
      <c r="AO1784" s="8"/>
      <c r="AP1784" s="8"/>
      <c r="AQ1784" s="8"/>
      <c r="AS1784" s="36"/>
      <c r="AT1784" s="36"/>
      <c r="AU1784" s="9"/>
      <c r="AV1784" s="8"/>
      <c r="AW1784" s="8"/>
      <c r="AX1784" s="8"/>
      <c r="AY1784" s="8"/>
      <c r="AZ1784" s="8"/>
      <c r="BA1784" s="8"/>
      <c r="BB1784" s="8"/>
      <c r="BC1784" s="8"/>
      <c r="CW1784" s="8">
        <v>0.60775273224043713</v>
      </c>
      <c r="CX1784" s="36">
        <v>73.599999999999994</v>
      </c>
      <c r="CY1784" s="36">
        <v>71.829391701382846</v>
      </c>
      <c r="CZ1784" s="36">
        <v>71.326006853757917</v>
      </c>
      <c r="DA1784" s="36">
        <v>64.785042070547391</v>
      </c>
      <c r="DB1784" s="36">
        <f ca="1"/>
        <v>79.600095417973165</v>
      </c>
      <c r="DC1784" s="36">
        <f ca="1"/>
        <v>72.160432436518263</v>
      </c>
      <c r="DD1784" s="36">
        <v>70.591013547891123</v>
      </c>
      <c r="DE1784" s="36">
        <f ca="1"/>
        <v>75.564197640408338</v>
      </c>
      <c r="DF1784" s="36">
        <v>73.2127717791804</v>
      </c>
    </row>
    <row r="1785" spans="1:110" x14ac:dyDescent="0.25">
      <c r="A1785" s="45">
        <v>66.400000000000006</v>
      </c>
      <c r="B1785" s="47" t="b">
        <v>1</v>
      </c>
      <c r="U1785" s="36"/>
      <c r="V1785" s="36"/>
      <c r="W1785" s="9"/>
      <c r="X1785" s="8"/>
      <c r="Y1785" s="8"/>
      <c r="Z1785" s="8"/>
      <c r="AA1785" s="8"/>
      <c r="AB1785" s="8"/>
      <c r="AC1785" s="8"/>
      <c r="AD1785" s="8"/>
      <c r="AE1785" s="8"/>
      <c r="AG1785" s="36"/>
      <c r="AH1785" s="36"/>
      <c r="AI1785" s="9"/>
      <c r="AJ1785" s="8"/>
      <c r="AK1785" s="8"/>
      <c r="AL1785" s="8"/>
      <c r="AM1785" s="8"/>
      <c r="AN1785" s="8"/>
      <c r="AO1785" s="8"/>
      <c r="AP1785" s="8"/>
      <c r="AQ1785" s="8"/>
      <c r="AS1785" s="36"/>
      <c r="AT1785" s="36"/>
      <c r="AU1785" s="9"/>
      <c r="AV1785" s="8"/>
      <c r="AW1785" s="8"/>
      <c r="AX1785" s="8"/>
      <c r="AY1785" s="8"/>
      <c r="AZ1785" s="8"/>
      <c r="BA1785" s="8"/>
      <c r="BB1785" s="8"/>
      <c r="BC1785" s="8"/>
      <c r="CW1785" s="8">
        <v>0.60809426229508201</v>
      </c>
      <c r="CX1785" s="36">
        <v>73.599999999999994</v>
      </c>
      <c r="CY1785" s="36">
        <v>71.837856647180175</v>
      </c>
      <c r="CZ1785" s="36">
        <v>71.335330470388058</v>
      </c>
      <c r="DA1785" s="36">
        <v>64.845342537508373</v>
      </c>
      <c r="DB1785" s="36">
        <f ca="1"/>
        <v>79.608446330928459</v>
      </c>
      <c r="DC1785" s="36">
        <f ca="1"/>
        <v>72.168417279940286</v>
      </c>
      <c r="DD1785" s="36">
        <v>70.600662013750224</v>
      </c>
      <c r="DE1785" s="36">
        <f ca="1"/>
        <v>75.570237344726223</v>
      </c>
      <c r="DF1785" s="36">
        <v>73.221749535002687</v>
      </c>
    </row>
    <row r="1786" spans="1:110" x14ac:dyDescent="0.25">
      <c r="A1786" s="45">
        <v>66.2</v>
      </c>
      <c r="B1786" s="47" t="b">
        <v>1</v>
      </c>
      <c r="U1786" s="36"/>
      <c r="V1786" s="36"/>
      <c r="W1786" s="9"/>
      <c r="X1786" s="8"/>
      <c r="Y1786" s="8"/>
      <c r="Z1786" s="8"/>
      <c r="AA1786" s="8"/>
      <c r="AB1786" s="8"/>
      <c r="AC1786" s="8"/>
      <c r="AD1786" s="8"/>
      <c r="AE1786" s="8"/>
      <c r="AG1786" s="36"/>
      <c r="AH1786" s="36"/>
      <c r="AI1786" s="9"/>
      <c r="AJ1786" s="8"/>
      <c r="AK1786" s="8"/>
      <c r="AL1786" s="8"/>
      <c r="AM1786" s="8"/>
      <c r="AN1786" s="8"/>
      <c r="AO1786" s="8"/>
      <c r="AP1786" s="8"/>
      <c r="AQ1786" s="8"/>
      <c r="AS1786" s="36"/>
      <c r="AT1786" s="36"/>
      <c r="AU1786" s="9"/>
      <c r="AV1786" s="8"/>
      <c r="AW1786" s="8"/>
      <c r="AX1786" s="8"/>
      <c r="AY1786" s="8"/>
      <c r="AZ1786" s="8"/>
      <c r="BA1786" s="8"/>
      <c r="BB1786" s="8"/>
      <c r="BC1786" s="8"/>
      <c r="CW1786" s="8">
        <v>0.60843579234972678</v>
      </c>
      <c r="CX1786" s="36">
        <v>73.599999999999994</v>
      </c>
      <c r="CY1786" s="36">
        <v>71.84632365766636</v>
      </c>
      <c r="CZ1786" s="36">
        <v>71.344657580359481</v>
      </c>
      <c r="DA1786" s="36">
        <v>64.90569557680989</v>
      </c>
      <c r="DB1786" s="36">
        <f ca="1"/>
        <v>79.616797628408577</v>
      </c>
      <c r="DC1786" s="36">
        <f ca="1"/>
        <v>72.176404658768647</v>
      </c>
      <c r="DD1786" s="36">
        <v>70.610307770507404</v>
      </c>
      <c r="DE1786" s="36">
        <f ca="1"/>
        <v>75.576277290103235</v>
      </c>
      <c r="DF1786" s="36">
        <v>73.230727412964598</v>
      </c>
    </row>
    <row r="1787" spans="1:110" x14ac:dyDescent="0.25">
      <c r="A1787" s="45">
        <v>65.900000000000006</v>
      </c>
      <c r="B1787" s="47" t="b">
        <v>1</v>
      </c>
      <c r="U1787" s="36"/>
      <c r="V1787" s="36"/>
      <c r="W1787" s="9"/>
      <c r="X1787" s="8"/>
      <c r="Y1787" s="8"/>
      <c r="Z1787" s="8"/>
      <c r="AA1787" s="8"/>
      <c r="AB1787" s="8"/>
      <c r="AC1787" s="8"/>
      <c r="AD1787" s="8"/>
      <c r="AE1787" s="8"/>
      <c r="AG1787" s="36"/>
      <c r="AH1787" s="36"/>
      <c r="AI1787" s="9"/>
      <c r="AJ1787" s="8"/>
      <c r="AK1787" s="8"/>
      <c r="AL1787" s="8"/>
      <c r="AM1787" s="8"/>
      <c r="AN1787" s="8"/>
      <c r="AO1787" s="8"/>
      <c r="AP1787" s="8"/>
      <c r="AQ1787" s="8"/>
      <c r="AS1787" s="36"/>
      <c r="AT1787" s="36"/>
      <c r="AU1787" s="9"/>
      <c r="AV1787" s="8"/>
      <c r="AW1787" s="8"/>
      <c r="AX1787" s="8"/>
      <c r="AY1787" s="8"/>
      <c r="AZ1787" s="8"/>
      <c r="BA1787" s="8"/>
      <c r="BB1787" s="8"/>
      <c r="BC1787" s="8"/>
      <c r="CW1787" s="8">
        <v>0.60877732240437155</v>
      </c>
      <c r="CX1787" s="36">
        <v>73.599999999999994</v>
      </c>
      <c r="CY1787" s="36">
        <v>71.854792740544255</v>
      </c>
      <c r="CZ1787" s="36">
        <v>71.353988193210569</v>
      </c>
      <c r="DA1787" s="36">
        <v>64.966101280201229</v>
      </c>
      <c r="DB1787" s="36">
        <f ca="1"/>
        <v>79.625149317182306</v>
      </c>
      <c r="DC1787" s="36">
        <f ca="1"/>
        <v>72.184394580716784</v>
      </c>
      <c r="DD1787" s="36">
        <v>70.619950820443407</v>
      </c>
      <c r="DE1787" s="36">
        <f ca="1"/>
        <v>75.582317480610129</v>
      </c>
      <c r="DF1787" s="36">
        <v>73.239705418055891</v>
      </c>
    </row>
    <row r="1788" spans="1:110" x14ac:dyDescent="0.25">
      <c r="A1788" s="45">
        <v>65.599999999999994</v>
      </c>
      <c r="B1788" s="47" t="b">
        <v>1</v>
      </c>
      <c r="U1788" s="36"/>
      <c r="V1788" s="36"/>
      <c r="W1788" s="9"/>
      <c r="X1788" s="8"/>
      <c r="Y1788" s="8"/>
      <c r="Z1788" s="8"/>
      <c r="AA1788" s="8"/>
      <c r="AB1788" s="8"/>
      <c r="AC1788" s="8"/>
      <c r="AD1788" s="8"/>
      <c r="AE1788" s="8"/>
      <c r="AG1788" s="36"/>
      <c r="AH1788" s="36"/>
      <c r="AI1788" s="9"/>
      <c r="AJ1788" s="8"/>
      <c r="AK1788" s="8"/>
      <c r="AL1788" s="8"/>
      <c r="AM1788" s="8"/>
      <c r="AN1788" s="8"/>
      <c r="AO1788" s="8"/>
      <c r="AP1788" s="8"/>
      <c r="AQ1788" s="8"/>
      <c r="AS1788" s="36"/>
      <c r="AT1788" s="36"/>
      <c r="AU1788" s="9"/>
      <c r="AV1788" s="8"/>
      <c r="AW1788" s="8"/>
      <c r="AX1788" s="8"/>
      <c r="AY1788" s="8"/>
      <c r="AZ1788" s="8"/>
      <c r="BA1788" s="8"/>
      <c r="BB1788" s="8"/>
      <c r="BC1788" s="8"/>
      <c r="CW1788" s="8">
        <v>0.60911885245901642</v>
      </c>
      <c r="CX1788" s="36">
        <v>73.599999999999994</v>
      </c>
      <c r="CY1788" s="36">
        <v>71.863263903528889</v>
      </c>
      <c r="CZ1788" s="36">
        <v>71.363322318498305</v>
      </c>
      <c r="DA1788" s="36">
        <v>65.026559739672138</v>
      </c>
      <c r="DB1788" s="36">
        <f ca="1"/>
        <v>79.633501404024827</v>
      </c>
      <c r="DC1788" s="36">
        <f ca="1"/>
        <v>72.192387053511865</v>
      </c>
      <c r="DD1788" s="36">
        <v>70.629591165835734</v>
      </c>
      <c r="DE1788" s="36">
        <f ca="1"/>
        <v>75.588357920321258</v>
      </c>
      <c r="DF1788" s="36">
        <v>73.248683555270105</v>
      </c>
    </row>
    <row r="1789" spans="1:110" x14ac:dyDescent="0.25">
      <c r="A1789" s="45">
        <v>65.400000000000006</v>
      </c>
      <c r="B1789" s="47" t="b">
        <v>1</v>
      </c>
      <c r="U1789" s="36"/>
      <c r="V1789" s="36"/>
      <c r="W1789" s="9"/>
      <c r="X1789" s="8"/>
      <c r="Y1789" s="8"/>
      <c r="Z1789" s="8"/>
      <c r="AA1789" s="8"/>
      <c r="AB1789" s="8"/>
      <c r="AC1789" s="8"/>
      <c r="AD1789" s="8"/>
      <c r="AE1789" s="8"/>
      <c r="AG1789" s="36"/>
      <c r="AH1789" s="36"/>
      <c r="AI1789" s="9"/>
      <c r="AJ1789" s="8"/>
      <c r="AK1789" s="8"/>
      <c r="AL1789" s="8"/>
      <c r="AM1789" s="8"/>
      <c r="AN1789" s="8"/>
      <c r="AO1789" s="8"/>
      <c r="AP1789" s="8"/>
      <c r="AQ1789" s="8"/>
      <c r="AS1789" s="36"/>
      <c r="AT1789" s="36"/>
      <c r="AU1789" s="9"/>
      <c r="AV1789" s="8"/>
      <c r="AW1789" s="8"/>
      <c r="AX1789" s="8"/>
      <c r="AY1789" s="8"/>
      <c r="AZ1789" s="8"/>
      <c r="BA1789" s="8"/>
      <c r="BB1789" s="8"/>
      <c r="BC1789" s="8"/>
      <c r="CW1789" s="8">
        <v>0.60946038251366119</v>
      </c>
      <c r="CX1789" s="36">
        <v>73.599999999999994</v>
      </c>
      <c r="CY1789" s="36">
        <v>71.871737154347585</v>
      </c>
      <c r="CZ1789" s="36">
        <v>71.37265996579788</v>
      </c>
      <c r="DA1789" s="36">
        <v>65.087071047453477</v>
      </c>
      <c r="DB1789" s="36">
        <f ca="1"/>
        <v>79.641853895717759</v>
      </c>
      <c r="DC1789" s="36">
        <f ca="1"/>
        <v>72.200382084894997</v>
      </c>
      <c r="DD1789" s="36">
        <v>70.639228808958677</v>
      </c>
      <c r="DE1789" s="36">
        <f ca="1"/>
        <v>75.594398613314553</v>
      </c>
      <c r="DF1789" s="36">
        <v>73.257661829604615</v>
      </c>
    </row>
    <row r="1790" spans="1:110" x14ac:dyDescent="0.25">
      <c r="A1790" s="45">
        <v>65.2</v>
      </c>
      <c r="B1790" s="47" t="b">
        <v>1</v>
      </c>
      <c r="U1790" s="36"/>
      <c r="V1790" s="36"/>
      <c r="W1790" s="9"/>
      <c r="X1790" s="8"/>
      <c r="Y1790" s="8"/>
      <c r="Z1790" s="8"/>
      <c r="AA1790" s="8"/>
      <c r="AB1790" s="8"/>
      <c r="AC1790" s="8"/>
      <c r="AD1790" s="8"/>
      <c r="AE1790" s="8"/>
      <c r="AG1790" s="36"/>
      <c r="AH1790" s="36"/>
      <c r="AI1790" s="9"/>
      <c r="AJ1790" s="8"/>
      <c r="AK1790" s="8"/>
      <c r="AL1790" s="8"/>
      <c r="AM1790" s="8"/>
      <c r="AN1790" s="8"/>
      <c r="AO1790" s="8"/>
      <c r="AP1790" s="8"/>
      <c r="AQ1790" s="8"/>
      <c r="AS1790" s="36"/>
      <c r="AT1790" s="36"/>
      <c r="AU1790" s="9"/>
      <c r="AV1790" s="8"/>
      <c r="AW1790" s="8"/>
      <c r="AX1790" s="8"/>
      <c r="AY1790" s="8"/>
      <c r="AZ1790" s="8"/>
      <c r="BA1790" s="8"/>
      <c r="BB1790" s="8"/>
      <c r="BC1790" s="8"/>
      <c r="CW1790" s="8">
        <v>0.60980191256830596</v>
      </c>
      <c r="CX1790" s="36">
        <v>73.599999999999994</v>
      </c>
      <c r="CY1790" s="36">
        <v>71.880212500740001</v>
      </c>
      <c r="CZ1790" s="36">
        <v>71.382001144703182</v>
      </c>
      <c r="DA1790" s="36">
        <v>65.147635296018279</v>
      </c>
      <c r="DB1790" s="36">
        <f ca="1"/>
        <v>79.650206799049201</v>
      </c>
      <c r="DC1790" s="36">
        <f ca="1"/>
        <v>72.208379682621128</v>
      </c>
      <c r="DD1790" s="36">
        <v>70.648863752083386</v>
      </c>
      <c r="DE1790" s="36">
        <f ca="1"/>
        <v>75.600439563671571</v>
      </c>
      <c r="DF1790" s="36">
        <v>73.266640246060518</v>
      </c>
    </row>
    <row r="1791" spans="1:110" x14ac:dyDescent="0.25">
      <c r="A1791" s="45">
        <v>59.2</v>
      </c>
      <c r="B1791" s="47" t="b">
        <v>1</v>
      </c>
      <c r="U1791" s="36"/>
      <c r="V1791" s="36"/>
      <c r="W1791" s="9"/>
      <c r="X1791" s="8"/>
      <c r="Y1791" s="8"/>
      <c r="Z1791" s="8"/>
      <c r="AA1791" s="8"/>
      <c r="AB1791" s="8"/>
      <c r="AC1791" s="8"/>
      <c r="AD1791" s="8"/>
      <c r="AE1791" s="8"/>
      <c r="AG1791" s="36"/>
      <c r="AH1791" s="36"/>
      <c r="AI1791" s="9"/>
      <c r="AJ1791" s="8"/>
      <c r="AK1791" s="8"/>
      <c r="AL1791" s="8"/>
      <c r="AM1791" s="8"/>
      <c r="AN1791" s="8"/>
      <c r="AO1791" s="8"/>
      <c r="AP1791" s="8"/>
      <c r="AQ1791" s="8"/>
      <c r="AS1791" s="36"/>
      <c r="AT1791" s="36"/>
      <c r="AU1791" s="9"/>
      <c r="AV1791" s="8"/>
      <c r="AW1791" s="8"/>
      <c r="AX1791" s="8"/>
      <c r="AY1791" s="8"/>
      <c r="AZ1791" s="8"/>
      <c r="BA1791" s="8"/>
      <c r="BB1791" s="8"/>
      <c r="BC1791" s="8"/>
      <c r="CW1791" s="8">
        <v>0.61014344262295084</v>
      </c>
      <c r="CX1791" s="36">
        <v>73.599999999999994</v>
      </c>
      <c r="CY1791" s="36">
        <v>71.888689950458144</v>
      </c>
      <c r="CZ1791" s="36">
        <v>71.39134586482669</v>
      </c>
      <c r="DA1791" s="36">
        <v>65.208252578082494</v>
      </c>
      <c r="DB1791" s="36">
        <f ca="1"/>
        <v>79.65856012081376</v>
      </c>
      <c r="DC1791" s="36">
        <f ca="1"/>
        <v>72.216379854459205</v>
      </c>
      <c r="DD1791" s="36">
        <v>70.658495997477829</v>
      </c>
      <c r="DE1791" s="36">
        <f ca="1"/>
        <v>75.606480775477522</v>
      </c>
      <c r="DF1791" s="36">
        <v>73.275618809642907</v>
      </c>
    </row>
    <row r="1792" spans="1:110" x14ac:dyDescent="0.25">
      <c r="A1792" s="45">
        <v>64.5</v>
      </c>
      <c r="B1792" s="47" t="b">
        <v>1</v>
      </c>
      <c r="U1792" s="36"/>
      <c r="V1792" s="36"/>
      <c r="W1792" s="9"/>
      <c r="X1792" s="8"/>
      <c r="Y1792" s="8"/>
      <c r="Z1792" s="8"/>
      <c r="AA1792" s="8"/>
      <c r="AB1792" s="8"/>
      <c r="AC1792" s="8"/>
      <c r="AD1792" s="8"/>
      <c r="AE1792" s="8"/>
      <c r="AG1792" s="36"/>
      <c r="AH1792" s="36"/>
      <c r="AI1792" s="9"/>
      <c r="AJ1792" s="8"/>
      <c r="AK1792" s="8"/>
      <c r="AL1792" s="8"/>
      <c r="AM1792" s="8"/>
      <c r="AN1792" s="8"/>
      <c r="AO1792" s="8"/>
      <c r="AP1792" s="8"/>
      <c r="AQ1792" s="8"/>
      <c r="AS1792" s="36"/>
      <c r="AT1792" s="36"/>
      <c r="AU1792" s="9"/>
      <c r="AV1792" s="8"/>
      <c r="AW1792" s="8"/>
      <c r="AX1792" s="8"/>
      <c r="AY1792" s="8"/>
      <c r="AZ1792" s="8"/>
      <c r="BA1792" s="8"/>
      <c r="BB1792" s="8"/>
      <c r="BC1792" s="8"/>
      <c r="CW1792" s="8">
        <v>0.61048497267759561</v>
      </c>
      <c r="CX1792" s="36">
        <v>73.599999999999994</v>
      </c>
      <c r="CY1792" s="36">
        <v>71.897169511266497</v>
      </c>
      <c r="CZ1792" s="36">
        <v>71.400694135799398</v>
      </c>
      <c r="DA1792" s="36">
        <v>65.268922986605773</v>
      </c>
      <c r="DB1792" s="36">
        <f ca="1"/>
        <v>79.666913867812639</v>
      </c>
      <c r="DC1792" s="36">
        <f ca="1"/>
        <v>72.224382608192187</v>
      </c>
      <c r="DD1792" s="36">
        <v>70.66812554740676</v>
      </c>
      <c r="DE1792" s="36">
        <f ca="1"/>
        <v>75.612522252821279</v>
      </c>
      <c r="DF1792" s="36">
        <v>73.284597525360624</v>
      </c>
    </row>
    <row r="1793" spans="1:110" x14ac:dyDescent="0.25">
      <c r="A1793" s="45">
        <v>64.2</v>
      </c>
      <c r="B1793" s="47" t="b">
        <v>1</v>
      </c>
      <c r="U1793" s="36"/>
      <c r="V1793" s="36"/>
      <c r="W1793" s="9"/>
      <c r="X1793" s="8"/>
      <c r="Y1793" s="8"/>
      <c r="Z1793" s="8"/>
      <c r="AA1793" s="8"/>
      <c r="AB1793" s="8"/>
      <c r="AC1793" s="8"/>
      <c r="AD1793" s="8"/>
      <c r="AE1793" s="8"/>
      <c r="AG1793" s="36"/>
      <c r="AH1793" s="36"/>
      <c r="AI1793" s="9"/>
      <c r="AJ1793" s="8"/>
      <c r="AK1793" s="8"/>
      <c r="AL1793" s="8"/>
      <c r="AM1793" s="8"/>
      <c r="AN1793" s="8"/>
      <c r="AO1793" s="8"/>
      <c r="AP1793" s="8"/>
      <c r="AQ1793" s="8"/>
      <c r="AS1793" s="36"/>
      <c r="AT1793" s="36"/>
      <c r="AU1793" s="9"/>
      <c r="AV1793" s="8"/>
      <c r="AW1793" s="8"/>
      <c r="AX1793" s="8"/>
      <c r="AY1793" s="8"/>
      <c r="AZ1793" s="8"/>
      <c r="BA1793" s="8"/>
      <c r="BB1793" s="8"/>
      <c r="BC1793" s="8"/>
      <c r="CW1793" s="8">
        <v>0.61082650273224048</v>
      </c>
      <c r="CX1793" s="36">
        <v>73.599999999999994</v>
      </c>
      <c r="CY1793" s="36">
        <v>71.90565119094201</v>
      </c>
      <c r="CZ1793" s="36">
        <v>71.410045967271174</v>
      </c>
      <c r="DA1793" s="36">
        <v>65.329646614792495</v>
      </c>
      <c r="DB1793" s="36">
        <f ca="1"/>
        <v>79.675268046853617</v>
      </c>
      <c r="DC1793" s="36">
        <f ca="1"/>
        <v>72.232387951617127</v>
      </c>
      <c r="DD1793" s="36">
        <v>70.677752404131823</v>
      </c>
      <c r="DE1793" s="36">
        <f ca="1"/>
        <v>75.618563999795455</v>
      </c>
      <c r="DF1793" s="36">
        <v>73.293576398226492</v>
      </c>
    </row>
    <row r="1794" spans="1:110" x14ac:dyDescent="0.25">
      <c r="A1794" s="45">
        <v>63.9</v>
      </c>
      <c r="B1794" s="47" t="b">
        <v>1</v>
      </c>
      <c r="U1794" s="36"/>
      <c r="V1794" s="36"/>
      <c r="W1794" s="9"/>
      <c r="X1794" s="8"/>
      <c r="Y1794" s="8"/>
      <c r="Z1794" s="8"/>
      <c r="AA1794" s="8"/>
      <c r="AB1794" s="8"/>
      <c r="AC1794" s="8"/>
      <c r="AD1794" s="8"/>
      <c r="AE1794" s="8"/>
      <c r="AG1794" s="36"/>
      <c r="AH1794" s="36"/>
      <c r="AI1794" s="9"/>
      <c r="AJ1794" s="8"/>
      <c r="AK1794" s="8"/>
      <c r="AL1794" s="8"/>
      <c r="AM1794" s="8"/>
      <c r="AN1794" s="8"/>
      <c r="AO1794" s="8"/>
      <c r="AP1794" s="8"/>
      <c r="AQ1794" s="8"/>
      <c r="AS1794" s="36"/>
      <c r="AT1794" s="36"/>
      <c r="AU1794" s="9"/>
      <c r="AV1794" s="8"/>
      <c r="AW1794" s="8"/>
      <c r="AX1794" s="8"/>
      <c r="AY1794" s="8"/>
      <c r="AZ1794" s="8"/>
      <c r="BA1794" s="8"/>
      <c r="BB1794" s="8"/>
      <c r="BC1794" s="8"/>
      <c r="CW1794" s="8">
        <v>0.61116803278688525</v>
      </c>
      <c r="CX1794" s="36">
        <v>73.599999999999994</v>
      </c>
      <c r="CY1794" s="36">
        <v>71.914134997274218</v>
      </c>
      <c r="CZ1794" s="36">
        <v>71.419401368910769</v>
      </c>
      <c r="DA1794" s="36">
        <v>65.390423556092443</v>
      </c>
      <c r="DB1794" s="36">
        <f ca="1"/>
        <v>79.683622664751198</v>
      </c>
      <c r="DC1794" s="36">
        <f ca="1"/>
        <v>72.240395892545251</v>
      </c>
      <c r="DD1794" s="36">
        <v>70.687376569911436</v>
      </c>
      <c r="DE1794" s="36">
        <f ca="1"/>
        <v>75.624606020496316</v>
      </c>
      <c r="DF1794" s="36">
        <v>73.302555433257226</v>
      </c>
    </row>
    <row r="1795" spans="1:110" x14ac:dyDescent="0.25">
      <c r="A1795" s="45">
        <v>63.5</v>
      </c>
      <c r="B1795" s="47" t="b">
        <v>1</v>
      </c>
      <c r="U1795" s="36"/>
      <c r="V1795" s="36"/>
      <c r="W1795" s="9"/>
      <c r="X1795" s="8"/>
      <c r="Y1795" s="8"/>
      <c r="Z1795" s="8"/>
      <c r="AA1795" s="8"/>
      <c r="AB1795" s="8"/>
      <c r="AC1795" s="8"/>
      <c r="AD1795" s="8"/>
      <c r="AE1795" s="8"/>
      <c r="AG1795" s="36"/>
      <c r="AH1795" s="36"/>
      <c r="AI1795" s="9"/>
      <c r="AJ1795" s="8"/>
      <c r="AK1795" s="8"/>
      <c r="AL1795" s="8"/>
      <c r="AM1795" s="8"/>
      <c r="AN1795" s="8"/>
      <c r="AO1795" s="8"/>
      <c r="AP1795" s="8"/>
      <c r="AQ1795" s="8"/>
      <c r="AS1795" s="36"/>
      <c r="AT1795" s="36"/>
      <c r="AU1795" s="9"/>
      <c r="AV1795" s="8"/>
      <c r="AW1795" s="8"/>
      <c r="AX1795" s="8"/>
      <c r="AY1795" s="8"/>
      <c r="AZ1795" s="8"/>
      <c r="BA1795" s="8"/>
      <c r="BB1795" s="8"/>
      <c r="BC1795" s="8"/>
      <c r="CW1795" s="8">
        <v>0.61150956284153002</v>
      </c>
      <c r="CX1795" s="36">
        <v>73.599999999999994</v>
      </c>
      <c r="CY1795" s="36">
        <v>71.922620938065236</v>
      </c>
      <c r="CZ1795" s="36">
        <v>71.42876035040571</v>
      </c>
      <c r="DA1795" s="36">
        <v>65.451253904201806</v>
      </c>
      <c r="DB1795" s="36">
        <f ca="1"/>
        <v>79.69197772832652</v>
      </c>
      <c r="DC1795" s="36">
        <f ca="1"/>
        <v>72.248406438801936</v>
      </c>
      <c r="DD1795" s="36">
        <v>70.696998047000918</v>
      </c>
      <c r="DE1795" s="36">
        <f ca="1"/>
        <v>75.630648319023905</v>
      </c>
      <c r="DF1795" s="36">
        <v>73.311534635473535</v>
      </c>
    </row>
    <row r="1796" spans="1:110" x14ac:dyDescent="0.25">
      <c r="A1796" s="45">
        <v>63.2</v>
      </c>
      <c r="B1796" s="47" t="b">
        <v>1</v>
      </c>
      <c r="U1796" s="36"/>
      <c r="V1796" s="36"/>
      <c r="W1796" s="9"/>
      <c r="X1796" s="8"/>
      <c r="Y1796" s="8"/>
      <c r="Z1796" s="8"/>
      <c r="AA1796" s="8"/>
      <c r="AB1796" s="8"/>
      <c r="AC1796" s="8"/>
      <c r="AD1796" s="8"/>
      <c r="AE1796" s="8"/>
      <c r="AG1796" s="36"/>
      <c r="AH1796" s="36"/>
      <c r="AI1796" s="9"/>
      <c r="AJ1796" s="8"/>
      <c r="AK1796" s="8"/>
      <c r="AL1796" s="8"/>
      <c r="AM1796" s="8"/>
      <c r="AN1796" s="8"/>
      <c r="AO1796" s="8"/>
      <c r="AP1796" s="8"/>
      <c r="AQ1796" s="8"/>
      <c r="AS1796" s="36"/>
      <c r="AT1796" s="36"/>
      <c r="AU1796" s="9"/>
      <c r="AV1796" s="8"/>
      <c r="AW1796" s="8"/>
      <c r="AX1796" s="8"/>
      <c r="AY1796" s="8"/>
      <c r="AZ1796" s="8"/>
      <c r="BA1796" s="8"/>
      <c r="BB1796" s="8"/>
      <c r="BC1796" s="8"/>
      <c r="CW1796" s="8">
        <v>0.6118510928961749</v>
      </c>
      <c r="CX1796" s="36">
        <v>73.599999999999994</v>
      </c>
      <c r="CY1796" s="36">
        <v>71.93110902112987</v>
      </c>
      <c r="CZ1796" s="36">
        <v>71.438122921462607</v>
      </c>
      <c r="DA1796" s="36">
        <v>65.51213775306401</v>
      </c>
      <c r="DB1796" s="36">
        <f ca="1"/>
        <v>79.700333244407503</v>
      </c>
      <c r="DC1796" s="36">
        <f ca="1"/>
        <v>72.256419598226898</v>
      </c>
      <c r="DD1796" s="36">
        <v>70.706616837652405</v>
      </c>
      <c r="DE1796" s="36">
        <f ca="1"/>
        <v>75.636690899482105</v>
      </c>
      <c r="DF1796" s="36">
        <v>73.320514009900108</v>
      </c>
    </row>
    <row r="1797" spans="1:110" x14ac:dyDescent="0.25">
      <c r="A1797" s="45">
        <v>62.8</v>
      </c>
      <c r="B1797" s="47" t="b">
        <v>1</v>
      </c>
      <c r="U1797" s="36"/>
      <c r="V1797" s="36"/>
      <c r="W1797" s="9"/>
      <c r="X1797" s="8"/>
      <c r="Y1797" s="8"/>
      <c r="Z1797" s="8"/>
      <c r="AA1797" s="8"/>
      <c r="AB1797" s="8"/>
      <c r="AC1797" s="8"/>
      <c r="AD1797" s="8"/>
      <c r="AE1797" s="8"/>
      <c r="AG1797" s="36"/>
      <c r="AH1797" s="36"/>
      <c r="AI1797" s="9"/>
      <c r="AJ1797" s="8"/>
      <c r="AK1797" s="8"/>
      <c r="AL1797" s="8"/>
      <c r="AM1797" s="8"/>
      <c r="AN1797" s="8"/>
      <c r="AO1797" s="8"/>
      <c r="AP1797" s="8"/>
      <c r="AQ1797" s="8"/>
      <c r="AS1797" s="36"/>
      <c r="AT1797" s="36"/>
      <c r="AU1797" s="9"/>
      <c r="AV1797" s="8"/>
      <c r="AW1797" s="8"/>
      <c r="AX1797" s="8"/>
      <c r="AY1797" s="8"/>
      <c r="AZ1797" s="8"/>
      <c r="BA1797" s="8"/>
      <c r="BB1797" s="8"/>
      <c r="BC1797" s="8"/>
      <c r="CW1797" s="8">
        <v>0.61219262295081966</v>
      </c>
      <c r="CX1797" s="36">
        <v>73.599999999999994</v>
      </c>
      <c r="CY1797" s="36">
        <v>71.939599254295629</v>
      </c>
      <c r="CZ1797" s="36">
        <v>71.447489091807014</v>
      </c>
      <c r="DA1797" s="36">
        <v>65.573075196870491</v>
      </c>
      <c r="DB1797" s="36">
        <f ca="1"/>
        <v>79.708689219828841</v>
      </c>
      <c r="DC1797" s="36">
        <f ca="1"/>
        <v>72.264435378674136</v>
      </c>
      <c r="DD1797" s="36">
        <v>70.716232944114921</v>
      </c>
      <c r="DE1797" s="36">
        <f ca="1"/>
        <v>75.642733765978448</v>
      </c>
      <c r="DF1797" s="36">
        <v>73.329493561565613</v>
      </c>
    </row>
    <row r="1798" spans="1:110" x14ac:dyDescent="0.25">
      <c r="A1798" s="45">
        <v>62.5</v>
      </c>
      <c r="B1798" s="47" t="b">
        <v>1</v>
      </c>
      <c r="U1798" s="36"/>
      <c r="V1798" s="36"/>
      <c r="W1798" s="9"/>
      <c r="X1798" s="8"/>
      <c r="Y1798" s="8"/>
      <c r="Z1798" s="8"/>
      <c r="AA1798" s="8"/>
      <c r="AB1798" s="8"/>
      <c r="AC1798" s="8"/>
      <c r="AD1798" s="8"/>
      <c r="AE1798" s="8"/>
      <c r="AG1798" s="36"/>
      <c r="AH1798" s="36"/>
      <c r="AI1798" s="9"/>
      <c r="AJ1798" s="8"/>
      <c r="AK1798" s="8"/>
      <c r="AL1798" s="8"/>
      <c r="AM1798" s="8"/>
      <c r="AN1798" s="8"/>
      <c r="AO1798" s="8"/>
      <c r="AP1798" s="8"/>
      <c r="AQ1798" s="8"/>
      <c r="AS1798" s="36"/>
      <c r="AT1798" s="36"/>
      <c r="AU1798" s="9"/>
      <c r="AV1798" s="8"/>
      <c r="AW1798" s="8"/>
      <c r="AX1798" s="8"/>
      <c r="AY1798" s="8"/>
      <c r="AZ1798" s="8"/>
      <c r="BA1798" s="8"/>
      <c r="BB1798" s="8"/>
      <c r="BC1798" s="8"/>
      <c r="CW1798" s="8">
        <v>0.61253415300546443</v>
      </c>
      <c r="CX1798" s="36">
        <v>73.7</v>
      </c>
      <c r="CY1798" s="36">
        <v>71.948091645402869</v>
      </c>
      <c r="CZ1798" s="36">
        <v>71.456858871183769</v>
      </c>
      <c r="DA1798" s="36">
        <v>65.634066330061714</v>
      </c>
      <c r="DB1798" s="36">
        <f ca="1"/>
        <v>79.717045661432081</v>
      </c>
      <c r="DC1798" s="36">
        <f ca="1"/>
        <v>72.272453788012058</v>
      </c>
      <c r="DD1798" s="36">
        <v>70.725846368634336</v>
      </c>
      <c r="DE1798" s="36">
        <f ca="1"/>
        <v>75.648776922624421</v>
      </c>
      <c r="DF1798" s="36">
        <v>73.338473295502837</v>
      </c>
    </row>
    <row r="1799" spans="1:110" x14ac:dyDescent="0.25">
      <c r="A1799" s="45">
        <v>62.1</v>
      </c>
      <c r="B1799" s="47" t="b">
        <v>1</v>
      </c>
      <c r="U1799" s="36"/>
      <c r="V1799" s="36"/>
      <c r="W1799" s="9"/>
      <c r="X1799" s="8"/>
      <c r="Y1799" s="8"/>
      <c r="Z1799" s="8"/>
      <c r="AA1799" s="8"/>
      <c r="AB1799" s="8"/>
      <c r="AC1799" s="8"/>
      <c r="AD1799" s="8"/>
      <c r="AE1799" s="8"/>
      <c r="AG1799" s="36"/>
      <c r="AH1799" s="36"/>
      <c r="AI1799" s="9"/>
      <c r="AJ1799" s="8"/>
      <c r="AK1799" s="8"/>
      <c r="AL1799" s="8"/>
      <c r="AM1799" s="8"/>
      <c r="AN1799" s="8"/>
      <c r="AO1799" s="8"/>
      <c r="AP1799" s="8"/>
      <c r="AQ1799" s="8"/>
      <c r="AS1799" s="36"/>
      <c r="AT1799" s="36"/>
      <c r="AU1799" s="9"/>
      <c r="AV1799" s="8"/>
      <c r="AW1799" s="8"/>
      <c r="AX1799" s="8"/>
      <c r="AY1799" s="8"/>
      <c r="AZ1799" s="8"/>
      <c r="BA1799" s="8"/>
      <c r="BB1799" s="8"/>
      <c r="BC1799" s="8"/>
      <c r="CW1799" s="8">
        <v>0.61287568306010931</v>
      </c>
      <c r="CX1799" s="36">
        <v>73.7</v>
      </c>
      <c r="CY1799" s="36">
        <v>71.956586202304706</v>
      </c>
      <c r="CZ1799" s="36">
        <v>71.46623226935678</v>
      </c>
      <c r="DA1799" s="36">
        <v>65.695111247327986</v>
      </c>
      <c r="DB1799" s="36">
        <f ca="1"/>
        <v>79.725402576065633</v>
      </c>
      <c r="DC1799" s="36">
        <f ca="1"/>
        <v>72.280474834123481</v>
      </c>
      <c r="DD1799" s="36">
        <v>70.735457113453364</v>
      </c>
      <c r="DE1799" s="36">
        <f ca="1"/>
        <v>75.654820373535301</v>
      </c>
      <c r="DF1799" s="36">
        <v>73.347453216748576</v>
      </c>
    </row>
    <row r="1800" spans="1:110" x14ac:dyDescent="0.25">
      <c r="A1800" s="45">
        <v>65.8</v>
      </c>
      <c r="B1800" s="47" t="b">
        <v>1</v>
      </c>
      <c r="U1800" s="36"/>
      <c r="V1800" s="36"/>
      <c r="W1800" s="9"/>
      <c r="X1800" s="8"/>
      <c r="Y1800" s="8"/>
      <c r="Z1800" s="8"/>
      <c r="AA1800" s="8"/>
      <c r="AB1800" s="8"/>
      <c r="AC1800" s="8"/>
      <c r="AD1800" s="8"/>
      <c r="AE1800" s="8"/>
      <c r="AG1800" s="36"/>
      <c r="AH1800" s="36"/>
      <c r="AI1800" s="9"/>
      <c r="AJ1800" s="8"/>
      <c r="AK1800" s="8"/>
      <c r="AL1800" s="8"/>
      <c r="AM1800" s="8"/>
      <c r="AN1800" s="8"/>
      <c r="AO1800" s="8"/>
      <c r="AP1800" s="8"/>
      <c r="AQ1800" s="8"/>
      <c r="AS1800" s="36"/>
      <c r="AT1800" s="36"/>
      <c r="AU1800" s="9"/>
      <c r="AV1800" s="8"/>
      <c r="AW1800" s="8"/>
      <c r="AX1800" s="8"/>
      <c r="AY1800" s="8"/>
      <c r="AZ1800" s="8"/>
      <c r="BA1800" s="8"/>
      <c r="BB1800" s="8"/>
      <c r="BC1800" s="8"/>
      <c r="CW1800" s="8">
        <v>0.61321721311475408</v>
      </c>
      <c r="CX1800" s="36">
        <v>73.7</v>
      </c>
      <c r="CY1800" s="36">
        <v>71.965082932867205</v>
      </c>
      <c r="CZ1800" s="36">
        <v>71.475609296109297</v>
      </c>
      <c r="DA1800" s="36">
        <v>65.756210043610295</v>
      </c>
      <c r="DB1800" s="36">
        <f ca="1"/>
        <v>79.733759970584856</v>
      </c>
      <c r="DC1800" s="36">
        <f ca="1"/>
        <v>72.288498524905805</v>
      </c>
      <c r="DD1800" s="36">
        <v>70.74506518081165</v>
      </c>
      <c r="DE1800" s="36">
        <f ca="1"/>
        <v>75.660864122830233</v>
      </c>
      <c r="DF1800" s="36">
        <v>73.356433330343734</v>
      </c>
    </row>
    <row r="1801" spans="1:110" x14ac:dyDescent="0.25">
      <c r="A1801" s="45">
        <v>65.900000000000006</v>
      </c>
      <c r="B1801" s="47" t="b">
        <v>1</v>
      </c>
      <c r="U1801" s="36"/>
      <c r="V1801" s="36"/>
      <c r="W1801" s="9"/>
      <c r="X1801" s="8"/>
      <c r="Y1801" s="8"/>
      <c r="Z1801" s="8"/>
      <c r="AA1801" s="8"/>
      <c r="AB1801" s="8"/>
      <c r="AC1801" s="8"/>
      <c r="AD1801" s="8"/>
      <c r="AE1801" s="8"/>
      <c r="AG1801" s="36"/>
      <c r="AH1801" s="36"/>
      <c r="AI1801" s="9"/>
      <c r="AJ1801" s="8"/>
      <c r="AK1801" s="8"/>
      <c r="AL1801" s="8"/>
      <c r="AM1801" s="8"/>
      <c r="AN1801" s="8"/>
      <c r="AO1801" s="8"/>
      <c r="AP1801" s="8"/>
      <c r="AQ1801" s="8"/>
      <c r="AS1801" s="36"/>
      <c r="AT1801" s="36"/>
      <c r="AU1801" s="9"/>
      <c r="AV1801" s="8"/>
      <c r="AW1801" s="8"/>
      <c r="AX1801" s="8"/>
      <c r="AY1801" s="8"/>
      <c r="AZ1801" s="8"/>
      <c r="BA1801" s="8"/>
      <c r="BB1801" s="8"/>
      <c r="BC1801" s="8"/>
      <c r="CW1801" s="8">
        <v>0.61355874316939896</v>
      </c>
      <c r="CX1801" s="36">
        <v>73.7</v>
      </c>
      <c r="CY1801" s="36">
        <v>71.973581844969402</v>
      </c>
      <c r="CZ1801" s="36">
        <v>71.48498996124404</v>
      </c>
      <c r="DA1801" s="36">
        <v>65.817362814101315</v>
      </c>
      <c r="DB1801" s="36">
        <f ca="1"/>
        <v>79.742117851852072</v>
      </c>
      <c r="DC1801" s="36">
        <f ca="1"/>
        <v>72.29652486827095</v>
      </c>
      <c r="DD1801" s="36">
        <v>70.754670572945656</v>
      </c>
      <c r="DE1801" s="36">
        <f ca="1"/>
        <v>75.666908174632269</v>
      </c>
      <c r="DF1801" s="36">
        <v>73.36541364133339</v>
      </c>
    </row>
    <row r="1802" spans="1:110" x14ac:dyDescent="0.25">
      <c r="A1802" s="45">
        <v>66.099999999999994</v>
      </c>
      <c r="B1802" s="47" t="b">
        <v>1</v>
      </c>
      <c r="U1802" s="36"/>
      <c r="V1802" s="36"/>
      <c r="W1802" s="9"/>
      <c r="X1802" s="8"/>
      <c r="Y1802" s="8"/>
      <c r="Z1802" s="8"/>
      <c r="AA1802" s="8"/>
      <c r="AB1802" s="8"/>
      <c r="AC1802" s="8"/>
      <c r="AD1802" s="8"/>
      <c r="AE1802" s="8"/>
      <c r="AG1802" s="36"/>
      <c r="AH1802" s="36"/>
      <c r="AI1802" s="9"/>
      <c r="AJ1802" s="8"/>
      <c r="AK1802" s="8"/>
      <c r="AL1802" s="8"/>
      <c r="AM1802" s="8"/>
      <c r="AN1802" s="8"/>
      <c r="AO1802" s="8"/>
      <c r="AP1802" s="8"/>
      <c r="AQ1802" s="8"/>
      <c r="AS1802" s="36"/>
      <c r="AT1802" s="36"/>
      <c r="AU1802" s="9"/>
      <c r="AV1802" s="8"/>
      <c r="AW1802" s="8"/>
      <c r="AX1802" s="8"/>
      <c r="AY1802" s="8"/>
      <c r="AZ1802" s="8"/>
      <c r="BA1802" s="8"/>
      <c r="BB1802" s="8"/>
      <c r="BC1802" s="8"/>
      <c r="CW1802" s="8">
        <v>0.61390027322404372</v>
      </c>
      <c r="CX1802" s="36">
        <v>73.7</v>
      </c>
      <c r="CY1802" s="36">
        <v>71.982082946503326</v>
      </c>
      <c r="CZ1802" s="36">
        <v>71.494374274582981</v>
      </c>
      <c r="DA1802" s="36">
        <v>65.878569654246121</v>
      </c>
      <c r="DB1802" s="36">
        <f ca="1"/>
        <v>79.750476226736581</v>
      </c>
      <c r="DC1802" s="36">
        <f ca="1"/>
        <v>72.304553872145505</v>
      </c>
      <c r="DD1802" s="36">
        <v>70.764273292088816</v>
      </c>
      <c r="DE1802" s="36">
        <f ca="1"/>
        <v>75.672952533068397</v>
      </c>
      <c r="DF1802" s="36">
        <v>73.374394154766719</v>
      </c>
    </row>
    <row r="1803" spans="1:110" x14ac:dyDescent="0.25">
      <c r="A1803" s="45">
        <v>65.8</v>
      </c>
      <c r="B1803" s="47" t="b">
        <v>1</v>
      </c>
      <c r="U1803" s="36"/>
      <c r="V1803" s="36"/>
      <c r="W1803" s="9"/>
      <c r="X1803" s="8"/>
      <c r="Y1803" s="8"/>
      <c r="Z1803" s="8"/>
      <c r="AA1803" s="8"/>
      <c r="AB1803" s="8"/>
      <c r="AC1803" s="8"/>
      <c r="AD1803" s="8"/>
      <c r="AE1803" s="8"/>
      <c r="AG1803" s="36"/>
      <c r="AH1803" s="36"/>
      <c r="AI1803" s="9"/>
      <c r="AJ1803" s="8"/>
      <c r="AK1803" s="8"/>
      <c r="AL1803" s="8"/>
      <c r="AM1803" s="8"/>
      <c r="AN1803" s="8"/>
      <c r="AO1803" s="8"/>
      <c r="AP1803" s="8"/>
      <c r="AQ1803" s="8"/>
      <c r="AS1803" s="36"/>
      <c r="AT1803" s="36"/>
      <c r="AU1803" s="9"/>
      <c r="AV1803" s="8"/>
      <c r="AW1803" s="8"/>
      <c r="AX1803" s="8"/>
      <c r="AY1803" s="8"/>
      <c r="AZ1803" s="8"/>
      <c r="BA1803" s="8"/>
      <c r="BB1803" s="8"/>
      <c r="BC1803" s="8"/>
      <c r="CW1803" s="8">
        <v>0.61424180327868849</v>
      </c>
      <c r="CX1803" s="36">
        <v>73.7</v>
      </c>
      <c r="CY1803" s="36">
        <v>71.990586245374104</v>
      </c>
      <c r="CZ1803" s="36">
        <v>71.50376224596792</v>
      </c>
      <c r="DA1803" s="36">
        <v>65.939830659743237</v>
      </c>
      <c r="DB1803" s="36">
        <f ca="1"/>
        <v>79.758835102114801</v>
      </c>
      <c r="DC1803" s="36">
        <f ca="1"/>
        <v>72.312585544470721</v>
      </c>
      <c r="DD1803" s="36">
        <v>70.773873340471368</v>
      </c>
      <c r="DE1803" s="36">
        <f ca="1"/>
        <v>75.678997202269514</v>
      </c>
      <c r="DF1803" s="36">
        <v>73.383374875697143</v>
      </c>
    </row>
    <row r="1804" spans="1:110" x14ac:dyDescent="0.25">
      <c r="A1804" s="45">
        <v>64.3</v>
      </c>
      <c r="B1804" s="47" t="b">
        <v>1</v>
      </c>
      <c r="U1804" s="36"/>
      <c r="V1804" s="36"/>
      <c r="W1804" s="9"/>
      <c r="X1804" s="8"/>
      <c r="Y1804" s="8"/>
      <c r="Z1804" s="8"/>
      <c r="AA1804" s="8"/>
      <c r="AB1804" s="8"/>
      <c r="AC1804" s="8"/>
      <c r="AD1804" s="8"/>
      <c r="AE1804" s="8"/>
      <c r="AG1804" s="36"/>
      <c r="AH1804" s="36"/>
      <c r="AI1804" s="9"/>
      <c r="AJ1804" s="8"/>
      <c r="AK1804" s="8"/>
      <c r="AL1804" s="8"/>
      <c r="AM1804" s="8"/>
      <c r="AN1804" s="8"/>
      <c r="AO1804" s="8"/>
      <c r="AP1804" s="8"/>
      <c r="AQ1804" s="8"/>
      <c r="AS1804" s="36"/>
      <c r="AT1804" s="36"/>
      <c r="AU1804" s="9"/>
      <c r="AV1804" s="8"/>
      <c r="AW1804" s="8"/>
      <c r="AX1804" s="8"/>
      <c r="AY1804" s="8"/>
      <c r="AZ1804" s="8"/>
      <c r="BA1804" s="8"/>
      <c r="BB1804" s="8"/>
      <c r="BC1804" s="8"/>
      <c r="CW1804" s="8">
        <v>0.61458333333333337</v>
      </c>
      <c r="CX1804" s="36">
        <v>73.7</v>
      </c>
      <c r="CY1804" s="36">
        <v>71.999091749499996</v>
      </c>
      <c r="CZ1804" s="36">
        <v>71.513153885259896</v>
      </c>
      <c r="DA1804" s="36">
        <v>66.001145926545533</v>
      </c>
      <c r="DB1804" s="36">
        <f ca="1"/>
        <v>79.767194484870231</v>
      </c>
      <c r="DC1804" s="36">
        <f ca="1"/>
        <v>72.320619893202633</v>
      </c>
      <c r="DD1804" s="36">
        <v>70.783470720320537</v>
      </c>
      <c r="DE1804" s="36">
        <f ca="1"/>
        <v>75.685042186370524</v>
      </c>
      <c r="DF1804" s="36">
        <v>73.39235580918222</v>
      </c>
    </row>
    <row r="1805" spans="1:110" x14ac:dyDescent="0.25">
      <c r="A1805" s="45">
        <v>63</v>
      </c>
      <c r="B1805" s="47" t="b">
        <v>1</v>
      </c>
      <c r="U1805" s="36"/>
      <c r="V1805" s="36"/>
      <c r="W1805" s="9"/>
      <c r="X1805" s="8"/>
      <c r="Y1805" s="8"/>
      <c r="Z1805" s="8"/>
      <c r="AA1805" s="8"/>
      <c r="AB1805" s="8"/>
      <c r="AC1805" s="8"/>
      <c r="AD1805" s="8"/>
      <c r="AE1805" s="8"/>
      <c r="AG1805" s="36"/>
      <c r="AH1805" s="36"/>
      <c r="AI1805" s="9"/>
      <c r="AJ1805" s="8"/>
      <c r="AK1805" s="8"/>
      <c r="AL1805" s="8"/>
      <c r="AM1805" s="8"/>
      <c r="AN1805" s="8"/>
      <c r="AO1805" s="8"/>
      <c r="AP1805" s="8"/>
      <c r="AQ1805" s="8"/>
      <c r="AS1805" s="36"/>
      <c r="AT1805" s="36"/>
      <c r="AU1805" s="9"/>
      <c r="AV1805" s="8"/>
      <c r="AW1805" s="8"/>
      <c r="AX1805" s="8"/>
      <c r="AY1805" s="8"/>
      <c r="AZ1805" s="8"/>
      <c r="BA1805" s="8"/>
      <c r="BB1805" s="8"/>
      <c r="BC1805" s="8"/>
      <c r="CW1805" s="8">
        <v>0.61492486338797814</v>
      </c>
      <c r="CX1805" s="36">
        <v>73.7</v>
      </c>
      <c r="CY1805" s="36">
        <v>72.007599466812451</v>
      </c>
      <c r="CZ1805" s="36">
        <v>71.522549202340002</v>
      </c>
      <c r="DA1805" s="36">
        <v>66.062515550860951</v>
      </c>
      <c r="DB1805" s="36">
        <f ca="1"/>
        <v>79.775554381893528</v>
      </c>
      <c r="DC1805" s="36">
        <f ca="1"/>
        <v>72.328656926312121</v>
      </c>
      <c r="DD1805" s="36">
        <v>70.793065433860363</v>
      </c>
      <c r="DE1805" s="36">
        <f ca="1"/>
        <v>75.691087489510309</v>
      </c>
      <c r="DF1805" s="36">
        <v>73.401336960283857</v>
      </c>
    </row>
    <row r="1806" spans="1:110" x14ac:dyDescent="0.25">
      <c r="A1806" s="45">
        <v>62.4</v>
      </c>
      <c r="B1806" s="47" t="b">
        <v>1</v>
      </c>
      <c r="U1806" s="36"/>
      <c r="V1806" s="36"/>
      <c r="W1806" s="9"/>
      <c r="X1806" s="8"/>
      <c r="Y1806" s="8"/>
      <c r="Z1806" s="8"/>
      <c r="AA1806" s="8"/>
      <c r="AB1806" s="8"/>
      <c r="AC1806" s="8"/>
      <c r="AD1806" s="8"/>
      <c r="AE1806" s="8"/>
      <c r="AG1806" s="36"/>
      <c r="AH1806" s="36"/>
      <c r="AI1806" s="9"/>
      <c r="AJ1806" s="8"/>
      <c r="AK1806" s="8"/>
      <c r="AL1806" s="8"/>
      <c r="AM1806" s="8"/>
      <c r="AN1806" s="8"/>
      <c r="AO1806" s="8"/>
      <c r="AP1806" s="8"/>
      <c r="AQ1806" s="8"/>
      <c r="AS1806" s="36"/>
      <c r="AT1806" s="36"/>
      <c r="AU1806" s="9"/>
      <c r="AV1806" s="8"/>
      <c r="AW1806" s="8"/>
      <c r="AX1806" s="8"/>
      <c r="AY1806" s="8"/>
      <c r="AZ1806" s="8"/>
      <c r="BA1806" s="8"/>
      <c r="BB1806" s="8"/>
      <c r="BC1806" s="8"/>
      <c r="CW1806" s="8">
        <v>0.61526639344262291</v>
      </c>
      <c r="CX1806" s="36">
        <v>73.7</v>
      </c>
      <c r="CY1806" s="36">
        <v>72.016109405256174</v>
      </c>
      <c r="CZ1806" s="36">
        <v>71.531948207108769</v>
      </c>
      <c r="DA1806" s="36">
        <v>66.123939629153611</v>
      </c>
      <c r="DB1806" s="36">
        <f ca="1"/>
        <v>79.783914800082542</v>
      </c>
      <c r="DC1806" s="36">
        <f ca="1"/>
        <v>72.336696651784919</v>
      </c>
      <c r="DD1806" s="36">
        <v>70.802657483311862</v>
      </c>
      <c r="DE1806" s="36">
        <f ca="1"/>
        <v>75.697133115831775</v>
      </c>
      <c r="DF1806" s="36">
        <v>73.410318334068108</v>
      </c>
    </row>
    <row r="1807" spans="1:110" x14ac:dyDescent="0.25">
      <c r="A1807" s="45">
        <v>61.7</v>
      </c>
      <c r="B1807" s="47" t="b">
        <v>1</v>
      </c>
      <c r="U1807" s="36"/>
      <c r="V1807" s="36"/>
      <c r="W1807" s="9"/>
      <c r="X1807" s="8"/>
      <c r="Y1807" s="8"/>
      <c r="Z1807" s="8"/>
      <c r="AA1807" s="8"/>
      <c r="AB1807" s="8"/>
      <c r="AC1807" s="8"/>
      <c r="AD1807" s="8"/>
      <c r="AE1807" s="8"/>
      <c r="AG1807" s="36"/>
      <c r="AH1807" s="36"/>
      <c r="AI1807" s="9"/>
      <c r="AJ1807" s="8"/>
      <c r="AK1807" s="8"/>
      <c r="AL1807" s="8"/>
      <c r="AM1807" s="8"/>
      <c r="AN1807" s="8"/>
      <c r="AO1807" s="8"/>
      <c r="AP1807" s="8"/>
      <c r="AQ1807" s="8"/>
      <c r="AS1807" s="36"/>
      <c r="AT1807" s="36"/>
      <c r="AU1807" s="9"/>
      <c r="AV1807" s="8"/>
      <c r="AW1807" s="8"/>
      <c r="AX1807" s="8"/>
      <c r="AY1807" s="8"/>
      <c r="AZ1807" s="8"/>
      <c r="BA1807" s="8"/>
      <c r="BB1807" s="8"/>
      <c r="BC1807" s="8"/>
      <c r="CW1807" s="8">
        <v>0.61560792349726778</v>
      </c>
      <c r="CX1807" s="36">
        <v>73.7</v>
      </c>
      <c r="CY1807" s="36">
        <v>72.024621572789229</v>
      </c>
      <c r="CZ1807" s="36">
        <v>71.541350909486923</v>
      </c>
      <c r="DA1807" s="36">
        <v>66.185418258144679</v>
      </c>
      <c r="DB1807" s="36">
        <f ca="1"/>
        <v>79.792275746342384</v>
      </c>
      <c r="DC1807" s="36">
        <f ca="1"/>
        <v>72.344739077621682</v>
      </c>
      <c r="DD1807" s="36">
        <v>70.812246870892977</v>
      </c>
      <c r="DE1807" s="36">
        <f ca="1"/>
        <v>75.703179069481877</v>
      </c>
      <c r="DF1807" s="36">
        <v>73.419299935605423</v>
      </c>
    </row>
    <row r="1808" spans="1:110" x14ac:dyDescent="0.25">
      <c r="A1808" s="45">
        <v>60</v>
      </c>
      <c r="B1808" s="47" t="b">
        <v>1</v>
      </c>
      <c r="U1808" s="36"/>
      <c r="V1808" s="36"/>
      <c r="W1808" s="9"/>
      <c r="X1808" s="8"/>
      <c r="Y1808" s="8"/>
      <c r="Z1808" s="8"/>
      <c r="AA1808" s="8"/>
      <c r="AB1808" s="8"/>
      <c r="AC1808" s="8"/>
      <c r="AD1808" s="8"/>
      <c r="AE1808" s="8"/>
      <c r="AG1808" s="36"/>
      <c r="AH1808" s="36"/>
      <c r="AI1808" s="9"/>
      <c r="AJ1808" s="8"/>
      <c r="AK1808" s="8"/>
      <c r="AL1808" s="8"/>
      <c r="AM1808" s="8"/>
      <c r="AN1808" s="8"/>
      <c r="AO1808" s="8"/>
      <c r="AP1808" s="8"/>
      <c r="AQ1808" s="8"/>
      <c r="AS1808" s="36"/>
      <c r="AT1808" s="36"/>
      <c r="AU1808" s="9"/>
      <c r="AV1808" s="8"/>
      <c r="AW1808" s="8"/>
      <c r="AX1808" s="8"/>
      <c r="AY1808" s="8"/>
      <c r="AZ1808" s="8"/>
      <c r="BA1808" s="8"/>
      <c r="BB1808" s="8"/>
      <c r="BC1808" s="8"/>
      <c r="CW1808" s="8">
        <v>0.61594945355191255</v>
      </c>
      <c r="CX1808" s="36">
        <v>73.7</v>
      </c>
      <c r="CY1808" s="36">
        <v>72.033135977383012</v>
      </c>
      <c r="CZ1808" s="36">
        <v>71.550757319414799</v>
      </c>
      <c r="DA1808" s="36">
        <v>66.246951534813121</v>
      </c>
      <c r="DB1808" s="36">
        <f ca="1"/>
        <v>79.800637227585426</v>
      </c>
      <c r="DC1808" s="36">
        <f ca="1"/>
        <v>72.352784211838141</v>
      </c>
      <c r="DD1808" s="36">
        <v>70.8218335988185</v>
      </c>
      <c r="DE1808" s="36">
        <f ca="1"/>
        <v>75.709225354611661</v>
      </c>
      <c r="DF1808" s="36">
        <v>73.428281769970539</v>
      </c>
    </row>
    <row r="1809" spans="1:110" x14ac:dyDescent="0.25">
      <c r="A1809" s="45">
        <v>57</v>
      </c>
      <c r="B1809" s="47" t="b">
        <v>1</v>
      </c>
      <c r="U1809" s="36"/>
      <c r="V1809" s="36"/>
      <c r="W1809" s="9"/>
      <c r="X1809" s="8"/>
      <c r="Y1809" s="8"/>
      <c r="Z1809" s="8"/>
      <c r="AA1809" s="8"/>
      <c r="AB1809" s="8"/>
      <c r="AC1809" s="8"/>
      <c r="AD1809" s="8"/>
      <c r="AE1809" s="8"/>
      <c r="AG1809" s="36"/>
      <c r="AH1809" s="36"/>
      <c r="AI1809" s="9"/>
      <c r="AJ1809" s="8"/>
      <c r="AK1809" s="8"/>
      <c r="AL1809" s="8"/>
      <c r="AM1809" s="8"/>
      <c r="AN1809" s="8"/>
      <c r="AO1809" s="8"/>
      <c r="AP1809" s="8"/>
      <c r="AQ1809" s="8"/>
      <c r="AS1809" s="36"/>
      <c r="AT1809" s="36"/>
      <c r="AU1809" s="9"/>
      <c r="AV1809" s="8"/>
      <c r="AW1809" s="8"/>
      <c r="AX1809" s="8"/>
      <c r="AY1809" s="8"/>
      <c r="AZ1809" s="8"/>
      <c r="BA1809" s="8"/>
      <c r="BB1809" s="8"/>
      <c r="BC1809" s="8"/>
      <c r="CW1809" s="8">
        <v>0.61629098360655743</v>
      </c>
      <c r="CX1809" s="36">
        <v>73.7</v>
      </c>
      <c r="CY1809" s="36">
        <v>72.041652627022387</v>
      </c>
      <c r="CZ1809" s="36">
        <v>71.56016744685293</v>
      </c>
      <c r="DA1809" s="36">
        <v>66.30853955639688</v>
      </c>
      <c r="DB1809" s="36">
        <f ca="1"/>
        <v>79.808999250731404</v>
      </c>
      <c r="DC1809" s="36">
        <f ca="1"/>
        <v>72.360832062465079</v>
      </c>
      <c r="DD1809" s="36">
        <v>70.831417669300265</v>
      </c>
      <c r="DE1809" s="36">
        <f ca="1"/>
        <v>75.71527197537624</v>
      </c>
      <c r="DF1809" s="36">
        <v>73.437263842242572</v>
      </c>
    </row>
    <row r="1810" spans="1:110" x14ac:dyDescent="0.25">
      <c r="A1810" s="45">
        <v>55.1</v>
      </c>
      <c r="B1810" s="47" t="b">
        <v>1</v>
      </c>
      <c r="U1810" s="36"/>
      <c r="V1810" s="36"/>
      <c r="W1810" s="9"/>
      <c r="X1810" s="8"/>
      <c r="Y1810" s="8"/>
      <c r="Z1810" s="8"/>
      <c r="AA1810" s="8"/>
      <c r="AB1810" s="8"/>
      <c r="AC1810" s="8"/>
      <c r="AD1810" s="8"/>
      <c r="AE1810" s="8"/>
      <c r="AG1810" s="36"/>
      <c r="AH1810" s="36"/>
      <c r="AI1810" s="9"/>
      <c r="AJ1810" s="8"/>
      <c r="AK1810" s="8"/>
      <c r="AL1810" s="8"/>
      <c r="AM1810" s="8"/>
      <c r="AN1810" s="8"/>
      <c r="AO1810" s="8"/>
      <c r="AP1810" s="8"/>
      <c r="AQ1810" s="8"/>
      <c r="AS1810" s="36"/>
      <c r="AT1810" s="36"/>
      <c r="AU1810" s="9"/>
      <c r="AV1810" s="8"/>
      <c r="AW1810" s="8"/>
      <c r="AX1810" s="8"/>
      <c r="AY1810" s="8"/>
      <c r="AZ1810" s="8"/>
      <c r="BA1810" s="8"/>
      <c r="BB1810" s="8"/>
      <c r="BC1810" s="8"/>
      <c r="CW1810" s="8">
        <v>0.6166325136612022</v>
      </c>
      <c r="CX1810" s="36">
        <v>73.7</v>
      </c>
      <c r="CY1810" s="36">
        <v>72.050171529705693</v>
      </c>
      <c r="CZ1810" s="36">
        <v>71.569581301781895</v>
      </c>
      <c r="DA1810" s="36">
        <v>66.370182420393533</v>
      </c>
      <c r="DB1810" s="36">
        <f ca="1"/>
        <v>79.817361822707412</v>
      </c>
      <c r="DC1810" s="36">
        <f ca="1"/>
        <v>72.368882637548367</v>
      </c>
      <c r="DD1810" s="36">
        <v>70.840999084546922</v>
      </c>
      <c r="DE1810" s="36">
        <f ca="1"/>
        <v>75.721318935934875</v>
      </c>
      <c r="DF1810" s="36">
        <v>73.446246157504987</v>
      </c>
    </row>
    <row r="1811" spans="1:110" x14ac:dyDescent="0.25">
      <c r="A1811" s="45">
        <v>54.7</v>
      </c>
      <c r="B1811" s="47" t="b">
        <v>1</v>
      </c>
      <c r="U1811" s="36"/>
      <c r="V1811" s="36"/>
      <c r="W1811" s="9"/>
      <c r="X1811" s="8"/>
      <c r="Y1811" s="8"/>
      <c r="Z1811" s="8"/>
      <c r="AA1811" s="8"/>
      <c r="AB1811" s="8"/>
      <c r="AC1811" s="8"/>
      <c r="AD1811" s="8"/>
      <c r="AE1811" s="8"/>
      <c r="AG1811" s="36"/>
      <c r="AH1811" s="36"/>
      <c r="AI1811" s="9"/>
      <c r="AJ1811" s="8"/>
      <c r="AK1811" s="8"/>
      <c r="AL1811" s="8"/>
      <c r="AM1811" s="8"/>
      <c r="AN1811" s="8"/>
      <c r="AO1811" s="8"/>
      <c r="AP1811" s="8"/>
      <c r="AQ1811" s="8"/>
      <c r="AS1811" s="36"/>
      <c r="AT1811" s="36"/>
      <c r="AU1811" s="9"/>
      <c r="AV1811" s="8"/>
      <c r="AW1811" s="8"/>
      <c r="AX1811" s="8"/>
      <c r="AY1811" s="8"/>
      <c r="AZ1811" s="8"/>
      <c r="BA1811" s="8"/>
      <c r="BB1811" s="8"/>
      <c r="BC1811" s="8"/>
      <c r="CW1811" s="8">
        <v>0.61697404371584696</v>
      </c>
      <c r="CX1811" s="36">
        <v>73.7</v>
      </c>
      <c r="CY1811" s="36">
        <v>72.058692693444854</v>
      </c>
      <c r="CZ1811" s="36">
        <v>71.578998894202442</v>
      </c>
      <c r="DA1811" s="36">
        <v>66.431880224561468</v>
      </c>
      <c r="DB1811" s="36">
        <f ca="1"/>
        <v>79.82572495044802</v>
      </c>
      <c r="DC1811" s="36">
        <f ca="1"/>
        <v>72.376935945149171</v>
      </c>
      <c r="DD1811" s="36">
        <v>70.850577846764153</v>
      </c>
      <c r="DE1811" s="36">
        <f ca="1"/>
        <v>75.727366240450976</v>
      </c>
      <c r="DF1811" s="36">
        <v>73.455228720845696</v>
      </c>
    </row>
    <row r="1812" spans="1:110" x14ac:dyDescent="0.25">
      <c r="A1812" s="45">
        <v>55</v>
      </c>
      <c r="B1812" s="47" t="b">
        <v>1</v>
      </c>
      <c r="U1812" s="36"/>
      <c r="V1812" s="36"/>
      <c r="W1812" s="9"/>
      <c r="X1812" s="8"/>
      <c r="Y1812" s="8"/>
      <c r="Z1812" s="8"/>
      <c r="AA1812" s="8"/>
      <c r="AB1812" s="8"/>
      <c r="AC1812" s="8"/>
      <c r="AD1812" s="8"/>
      <c r="AE1812" s="8"/>
      <c r="AG1812" s="36"/>
      <c r="AH1812" s="36"/>
      <c r="AI1812" s="9"/>
      <c r="AJ1812" s="8"/>
      <c r="AK1812" s="8"/>
      <c r="AL1812" s="8"/>
      <c r="AM1812" s="8"/>
      <c r="AN1812" s="8"/>
      <c r="AO1812" s="8"/>
      <c r="AP1812" s="8"/>
      <c r="AQ1812" s="8"/>
      <c r="AS1812" s="36"/>
      <c r="AT1812" s="36"/>
      <c r="AU1812" s="9"/>
      <c r="AV1812" s="8"/>
      <c r="AW1812" s="8"/>
      <c r="AX1812" s="8"/>
      <c r="AY1812" s="8"/>
      <c r="AZ1812" s="8"/>
      <c r="BA1812" s="8"/>
      <c r="BB1812" s="8"/>
      <c r="BC1812" s="8"/>
      <c r="CW1812" s="8">
        <v>0.61731557377049184</v>
      </c>
      <c r="CX1812" s="36">
        <v>73.7</v>
      </c>
      <c r="CY1812" s="36">
        <v>72.067216126265393</v>
      </c>
      <c r="CZ1812" s="36">
        <v>71.588420234135697</v>
      </c>
      <c r="DA1812" s="36">
        <v>66.493633066920609</v>
      </c>
      <c r="DB1812" s="36">
        <f ca="1"/>
        <v>79.834088640895217</v>
      </c>
      <c r="DC1812" s="36">
        <f ca="1"/>
        <v>72.384991993343874</v>
      </c>
      <c r="DD1812" s="36">
        <v>70.860153958154541</v>
      </c>
      <c r="DE1812" s="36">
        <f ca="1"/>
        <v>75.733413893092134</v>
      </c>
      <c r="DF1812" s="36">
        <v>73.464211537357016</v>
      </c>
    </row>
    <row r="1813" spans="1:110" x14ac:dyDescent="0.25">
      <c r="A1813" s="45">
        <v>55.7</v>
      </c>
      <c r="B1813" s="47" t="b">
        <v>1</v>
      </c>
      <c r="U1813" s="36"/>
      <c r="V1813" s="36"/>
      <c r="W1813" s="9"/>
      <c r="X1813" s="8"/>
      <c r="Y1813" s="8"/>
      <c r="Z1813" s="8"/>
      <c r="AA1813" s="8"/>
      <c r="AB1813" s="8"/>
      <c r="AC1813" s="8"/>
      <c r="AD1813" s="8"/>
      <c r="AE1813" s="8"/>
      <c r="AG1813" s="36"/>
      <c r="AH1813" s="36"/>
      <c r="AI1813" s="9"/>
      <c r="AJ1813" s="8"/>
      <c r="AK1813" s="8"/>
      <c r="AL1813" s="8"/>
      <c r="AM1813" s="8"/>
      <c r="AN1813" s="8"/>
      <c r="AO1813" s="8"/>
      <c r="AP1813" s="8"/>
      <c r="AQ1813" s="8"/>
      <c r="AS1813" s="36"/>
      <c r="AT1813" s="36"/>
      <c r="AU1813" s="9"/>
      <c r="AV1813" s="8"/>
      <c r="AW1813" s="8"/>
      <c r="AX1813" s="8"/>
      <c r="AY1813" s="8"/>
      <c r="AZ1813" s="8"/>
      <c r="BA1813" s="8"/>
      <c r="BB1813" s="8"/>
      <c r="BC1813" s="8"/>
      <c r="CW1813" s="8">
        <v>0.61765710382513661</v>
      </c>
      <c r="CX1813" s="36">
        <v>73.7</v>
      </c>
      <c r="CY1813" s="36">
        <v>72.075741836206532</v>
      </c>
      <c r="CZ1813" s="36">
        <v>71.597845331622963</v>
      </c>
      <c r="DA1813" s="36">
        <v>66.555441045753454</v>
      </c>
      <c r="DB1813" s="36">
        <f ca="1"/>
        <v>79.842452900998566</v>
      </c>
      <c r="DC1813" s="36">
        <f ca="1"/>
        <v>72.393050790224166</v>
      </c>
      <c r="DD1813" s="36">
        <v>70.869727420917656</v>
      </c>
      <c r="DE1813" s="36">
        <f ca="1"/>
        <v>75.739461898030115</v>
      </c>
      <c r="DF1813" s="36">
        <v>73.473194612135813</v>
      </c>
    </row>
    <row r="1814" spans="1:110" x14ac:dyDescent="0.25">
      <c r="A1814" s="45">
        <v>56.5</v>
      </c>
      <c r="B1814" s="47" t="b">
        <v>1</v>
      </c>
      <c r="U1814" s="36"/>
      <c r="V1814" s="36"/>
      <c r="W1814" s="9"/>
      <c r="X1814" s="8"/>
      <c r="Y1814" s="8"/>
      <c r="Z1814" s="8"/>
      <c r="AA1814" s="8"/>
      <c r="AB1814" s="8"/>
      <c r="AC1814" s="8"/>
      <c r="AD1814" s="8"/>
      <c r="AE1814" s="8"/>
      <c r="AG1814" s="36"/>
      <c r="AH1814" s="36"/>
      <c r="AI1814" s="9"/>
      <c r="AJ1814" s="8"/>
      <c r="AK1814" s="8"/>
      <c r="AL1814" s="8"/>
      <c r="AM1814" s="8"/>
      <c r="AN1814" s="8"/>
      <c r="AO1814" s="8"/>
      <c r="AP1814" s="8"/>
      <c r="AQ1814" s="8"/>
      <c r="AS1814" s="36"/>
      <c r="AT1814" s="36"/>
      <c r="AU1814" s="9"/>
      <c r="AV1814" s="8"/>
      <c r="AW1814" s="8"/>
      <c r="AX1814" s="8"/>
      <c r="AY1814" s="8"/>
      <c r="AZ1814" s="8"/>
      <c r="BA1814" s="8"/>
      <c r="BB1814" s="8"/>
      <c r="BC1814" s="8"/>
      <c r="CW1814" s="8">
        <v>0.61799863387978138</v>
      </c>
      <c r="CX1814" s="36">
        <v>73.7</v>
      </c>
      <c r="CY1814" s="36">
        <v>72.084269831321251</v>
      </c>
      <c r="CZ1814" s="36">
        <v>71.607274196726053</v>
      </c>
      <c r="DA1814" s="36">
        <v>66.617304259606016</v>
      </c>
      <c r="DB1814" s="36">
        <f ca="1"/>
        <v>79.850817737715161</v>
      </c>
      <c r="DC1814" s="36">
        <f ca="1"/>
        <v>72.401112343897168</v>
      </c>
      <c r="DD1814" s="36">
        <v>70.879298237249998</v>
      </c>
      <c r="DE1814" s="36">
        <f ca="1"/>
        <v>75.745510259440934</v>
      </c>
      <c r="DF1814" s="36">
        <v>73.482177950283372</v>
      </c>
    </row>
    <row r="1815" spans="1:110" x14ac:dyDescent="0.25">
      <c r="A1815" s="45">
        <v>57.4</v>
      </c>
      <c r="B1815" s="47" t="b">
        <v>1</v>
      </c>
      <c r="U1815" s="36"/>
      <c r="V1815" s="36"/>
      <c r="W1815" s="9"/>
      <c r="X1815" s="8"/>
      <c r="Y1815" s="8"/>
      <c r="Z1815" s="8"/>
      <c r="AA1815" s="8"/>
      <c r="AB1815" s="8"/>
      <c r="AC1815" s="8"/>
      <c r="AD1815" s="8"/>
      <c r="AE1815" s="8"/>
      <c r="AG1815" s="36"/>
      <c r="AH1815" s="36"/>
      <c r="AI1815" s="9"/>
      <c r="AJ1815" s="8"/>
      <c r="AK1815" s="8"/>
      <c r="AL1815" s="8"/>
      <c r="AM1815" s="8"/>
      <c r="AN1815" s="8"/>
      <c r="AO1815" s="8"/>
      <c r="AP1815" s="8"/>
      <c r="AQ1815" s="8"/>
      <c r="AS1815" s="36"/>
      <c r="AT1815" s="36"/>
      <c r="AU1815" s="9"/>
      <c r="AV1815" s="8"/>
      <c r="AW1815" s="8"/>
      <c r="AX1815" s="8"/>
      <c r="AY1815" s="8"/>
      <c r="AZ1815" s="8"/>
      <c r="BA1815" s="8"/>
      <c r="BB1815" s="8"/>
      <c r="BC1815" s="8"/>
      <c r="CW1815" s="8">
        <v>0.61834016393442626</v>
      </c>
      <c r="CX1815" s="36">
        <v>73.7</v>
      </c>
      <c r="CY1815" s="36">
        <v>72.092800119676326</v>
      </c>
      <c r="CZ1815" s="36">
        <v>71.616706839527254</v>
      </c>
      <c r="DA1815" s="36">
        <v>66.679222807288738</v>
      </c>
      <c r="DB1815" s="36">
        <f ca="1"/>
        <v>79.859183158009756</v>
      </c>
      <c r="DC1815" s="36">
        <f ca="1"/>
        <v>72.409176662485464</v>
      </c>
      <c r="DD1815" s="36">
        <v>70.888866409345056</v>
      </c>
      <c r="DE1815" s="36">
        <f ca="1"/>
        <v>75.751558981504871</v>
      </c>
      <c r="DF1815" s="36">
        <v>73.491161556905553</v>
      </c>
    </row>
    <row r="1816" spans="1:110" x14ac:dyDescent="0.25">
      <c r="A1816" s="45" t="str">
        <v/>
      </c>
      <c r="B1816" s="47" t="b">
        <v>0</v>
      </c>
      <c r="U1816" s="36"/>
      <c r="V1816" s="36"/>
      <c r="W1816" s="9"/>
      <c r="X1816" s="8"/>
      <c r="Y1816" s="8"/>
      <c r="Z1816" s="8"/>
      <c r="AA1816" s="8"/>
      <c r="AB1816" s="8"/>
      <c r="AC1816" s="8"/>
      <c r="AD1816" s="8"/>
      <c r="AE1816" s="8"/>
      <c r="AG1816" s="36"/>
      <c r="AH1816" s="36"/>
      <c r="AI1816" s="9"/>
      <c r="AJ1816" s="8"/>
      <c r="AK1816" s="8"/>
      <c r="AL1816" s="8"/>
      <c r="AM1816" s="8"/>
      <c r="AN1816" s="8"/>
      <c r="AO1816" s="8"/>
      <c r="AP1816" s="8"/>
      <c r="AQ1816" s="8"/>
      <c r="AS1816" s="36"/>
      <c r="AT1816" s="36"/>
      <c r="AU1816" s="9"/>
      <c r="AV1816" s="8"/>
      <c r="AW1816" s="8"/>
      <c r="AX1816" s="8"/>
      <c r="AY1816" s="8"/>
      <c r="AZ1816" s="8"/>
      <c r="BA1816" s="8"/>
      <c r="BB1816" s="8"/>
      <c r="BC1816" s="8"/>
      <c r="CW1816" s="8">
        <v>0.61868169398907102</v>
      </c>
      <c r="CX1816" s="36">
        <v>73.7</v>
      </c>
      <c r="CY1816" s="36">
        <v>72.101332709352363</v>
      </c>
      <c r="CZ1816" s="36">
        <v>71.626143270129447</v>
      </c>
      <c r="DA1816" s="36">
        <v>66.741196787877385</v>
      </c>
      <c r="DB1816" s="36">
        <f ca="1"/>
        <v>79.867549168854708</v>
      </c>
      <c r="DC1816" s="36">
        <f ca="1"/>
        <v>72.417243754127142</v>
      </c>
      <c r="DD1816" s="36">
        <v>70.898431939393248</v>
      </c>
      <c r="DE1816" s="36">
        <f ca="1"/>
        <v>75.757608068406469</v>
      </c>
      <c r="DF1816" s="36">
        <v>73.500145437112764</v>
      </c>
    </row>
    <row r="1817" spans="1:110" x14ac:dyDescent="0.25">
      <c r="A1817" s="45">
        <v>69.2</v>
      </c>
      <c r="B1817" s="47" t="b">
        <v>1</v>
      </c>
      <c r="U1817" s="36"/>
      <c r="V1817" s="36"/>
      <c r="W1817" s="9"/>
      <c r="X1817" s="8"/>
      <c r="Y1817" s="8"/>
      <c r="Z1817" s="8"/>
      <c r="AA1817" s="8"/>
      <c r="AB1817" s="8"/>
      <c r="AC1817" s="8"/>
      <c r="AD1817" s="8"/>
      <c r="AE1817" s="8"/>
      <c r="AG1817" s="36"/>
      <c r="AH1817" s="36"/>
      <c r="AI1817" s="9"/>
      <c r="AJ1817" s="8"/>
      <c r="AK1817" s="8"/>
      <c r="AL1817" s="8"/>
      <c r="AM1817" s="8"/>
      <c r="AN1817" s="8"/>
      <c r="AO1817" s="8"/>
      <c r="AP1817" s="8"/>
      <c r="AQ1817" s="8"/>
      <c r="AS1817" s="36"/>
      <c r="AT1817" s="36"/>
      <c r="AU1817" s="9"/>
      <c r="AV1817" s="8"/>
      <c r="AW1817" s="8"/>
      <c r="AX1817" s="8"/>
      <c r="AY1817" s="8"/>
      <c r="AZ1817" s="8"/>
      <c r="BA1817" s="8"/>
      <c r="BB1817" s="8"/>
      <c r="BC1817" s="8"/>
      <c r="CW1817" s="8">
        <v>0.61902322404371579</v>
      </c>
      <c r="CX1817" s="36">
        <v>73.8</v>
      </c>
      <c r="CY1817" s="36">
        <v>72.109867608443963</v>
      </c>
      <c r="CZ1817" s="36">
        <v>71.635583498656203</v>
      </c>
      <c r="DA1817" s="36">
        <v>66.803226300714144</v>
      </c>
      <c r="DB1817" s="36">
        <f ca="1"/>
        <v>79.875915777230148</v>
      </c>
      <c r="DC1817" s="36">
        <f ca="1"/>
        <v>72.425313626975921</v>
      </c>
      <c r="DD1817" s="36">
        <v>70.907994829582051</v>
      </c>
      <c r="DE1817" s="36">
        <f ca="1"/>
        <v>75.76365752433459</v>
      </c>
      <c r="DF1817" s="36">
        <v>73.509129596020003</v>
      </c>
    </row>
    <row r="1818" spans="1:110" x14ac:dyDescent="0.25">
      <c r="A1818" s="45">
        <v>69.599999999999994</v>
      </c>
      <c r="B1818" s="47" t="b">
        <v>1</v>
      </c>
      <c r="U1818" s="36"/>
      <c r="V1818" s="36"/>
      <c r="W1818" s="9"/>
      <c r="X1818" s="8"/>
      <c r="Y1818" s="8"/>
      <c r="Z1818" s="8"/>
      <c r="AA1818" s="8"/>
      <c r="AB1818" s="8"/>
      <c r="AC1818" s="8"/>
      <c r="AD1818" s="8"/>
      <c r="AE1818" s="8"/>
      <c r="AG1818" s="36"/>
      <c r="AH1818" s="36"/>
      <c r="AI1818" s="9"/>
      <c r="AJ1818" s="8"/>
      <c r="AK1818" s="8"/>
      <c r="AL1818" s="8"/>
      <c r="AM1818" s="8"/>
      <c r="AN1818" s="8"/>
      <c r="AO1818" s="8"/>
      <c r="AP1818" s="8"/>
      <c r="AQ1818" s="8"/>
      <c r="AS1818" s="36"/>
      <c r="AT1818" s="36"/>
      <c r="AU1818" s="9"/>
      <c r="AV1818" s="8"/>
      <c r="AW1818" s="8"/>
      <c r="AX1818" s="8"/>
      <c r="AY1818" s="8"/>
      <c r="AZ1818" s="8"/>
      <c r="BA1818" s="8"/>
      <c r="BB1818" s="8"/>
      <c r="BC1818" s="8"/>
      <c r="CW1818" s="8">
        <v>0.61936475409836067</v>
      </c>
      <c r="CX1818" s="36">
        <v>73.8</v>
      </c>
      <c r="CY1818" s="36">
        <v>72.118404825059699</v>
      </c>
      <c r="CZ1818" s="36">
        <v>71.645027535251913</v>
      </c>
      <c r="DA1818" s="36">
        <v>66.865311445408452</v>
      </c>
      <c r="DB1818" s="36">
        <f ca="1"/>
        <v>79.884282990123936</v>
      </c>
      <c r="DC1818" s="36">
        <f ca="1"/>
        <v>72.433386289201124</v>
      </c>
      <c r="DD1818" s="36">
        <v>70.917555082095845</v>
      </c>
      <c r="DE1818" s="36">
        <f ca="1"/>
        <v>75.769707353482417</v>
      </c>
      <c r="DF1818" s="36">
        <v>73.518114038746887</v>
      </c>
    </row>
    <row r="1819" spans="1:110" x14ac:dyDescent="0.25">
      <c r="A1819" s="45">
        <v>69.3</v>
      </c>
      <c r="B1819" s="47" t="b">
        <v>1</v>
      </c>
      <c r="U1819" s="36"/>
      <c r="V1819" s="36"/>
      <c r="W1819" s="9"/>
      <c r="X1819" s="8"/>
      <c r="Y1819" s="8"/>
      <c r="Z1819" s="8"/>
      <c r="AA1819" s="8"/>
      <c r="AB1819" s="8"/>
      <c r="AC1819" s="8"/>
      <c r="AD1819" s="8"/>
      <c r="AE1819" s="8"/>
      <c r="AG1819" s="36"/>
      <c r="AH1819" s="36"/>
      <c r="AI1819" s="9"/>
      <c r="AJ1819" s="8"/>
      <c r="AK1819" s="8"/>
      <c r="AL1819" s="8"/>
      <c r="AM1819" s="8"/>
      <c r="AN1819" s="8"/>
      <c r="AO1819" s="8"/>
      <c r="AP1819" s="8"/>
      <c r="AQ1819" s="8"/>
      <c r="AS1819" s="36"/>
      <c r="AT1819" s="36"/>
      <c r="AU1819" s="9"/>
      <c r="AV1819" s="8"/>
      <c r="AW1819" s="8"/>
      <c r="AX1819" s="8"/>
      <c r="AY1819" s="8"/>
      <c r="AZ1819" s="8"/>
      <c r="BA1819" s="8"/>
      <c r="BB1819" s="8"/>
      <c r="BC1819" s="8"/>
      <c r="CW1819" s="8">
        <v>0.61970628415300544</v>
      </c>
      <c r="CX1819" s="36">
        <v>73.8</v>
      </c>
      <c r="CY1819" s="36">
        <v>72.126944367322167</v>
      </c>
      <c r="CZ1819" s="36">
        <v>71.654475390081771</v>
      </c>
      <c r="DA1819" s="36">
        <v>66.927452321837947</v>
      </c>
      <c r="DB1819" s="36">
        <f ca="1"/>
        <v>79.892650814531734</v>
      </c>
      <c r="DC1819" s="36">
        <f ca="1"/>
        <v>72.441461748987848</v>
      </c>
      <c r="DD1819" s="36">
        <v>70.927112699116009</v>
      </c>
      <c r="DE1819" s="36">
        <f ca="1"/>
        <v>75.775757560047509</v>
      </c>
      <c r="DF1819" s="36">
        <v>73.527098770417695</v>
      </c>
    </row>
    <row r="1820" spans="1:110" x14ac:dyDescent="0.25">
      <c r="A1820" s="45">
        <v>68.900000000000006</v>
      </c>
      <c r="B1820" s="47" t="b">
        <v>1</v>
      </c>
      <c r="U1820" s="36"/>
      <c r="V1820" s="36"/>
      <c r="W1820" s="9"/>
      <c r="X1820" s="8"/>
      <c r="Y1820" s="8"/>
      <c r="Z1820" s="8"/>
      <c r="AA1820" s="8"/>
      <c r="AB1820" s="8"/>
      <c r="AC1820" s="8"/>
      <c r="AD1820" s="8"/>
      <c r="AE1820" s="8"/>
      <c r="AG1820" s="36"/>
      <c r="AH1820" s="36"/>
      <c r="AI1820" s="9"/>
      <c r="AJ1820" s="8"/>
      <c r="AK1820" s="8"/>
      <c r="AL1820" s="8"/>
      <c r="AM1820" s="8"/>
      <c r="AN1820" s="8"/>
      <c r="AO1820" s="8"/>
      <c r="AP1820" s="8"/>
      <c r="AQ1820" s="8"/>
      <c r="AS1820" s="36"/>
      <c r="AT1820" s="36"/>
      <c r="AU1820" s="9"/>
      <c r="AV1820" s="8"/>
      <c r="AW1820" s="8"/>
      <c r="AX1820" s="8"/>
      <c r="AY1820" s="8"/>
      <c r="AZ1820" s="8"/>
      <c r="BA1820" s="8"/>
      <c r="BB1820" s="8"/>
      <c r="BC1820" s="8"/>
      <c r="CW1820" s="8">
        <v>0.62004781420765032</v>
      </c>
      <c r="CX1820" s="36">
        <v>73.8</v>
      </c>
      <c r="CY1820" s="36">
        <v>72.135486243368149</v>
      </c>
      <c r="CZ1820" s="36">
        <v>71.66392707333182</v>
      </c>
      <c r="DA1820" s="36">
        <v>66.989649030149565</v>
      </c>
      <c r="DB1820" s="36">
        <f ca="1"/>
        <v>79.901019257457094</v>
      </c>
      <c r="DC1820" s="36">
        <f ca="1"/>
        <v>72.44954001453695</v>
      </c>
      <c r="DD1820" s="36">
        <v>70.936667682820982</v>
      </c>
      <c r="DE1820" s="36">
        <f ca="1"/>
        <v>75.781808148231775</v>
      </c>
      <c r="DF1820" s="36">
        <v>73.536083796161336</v>
      </c>
    </row>
    <row r="1821" spans="1:110" x14ac:dyDescent="0.25">
      <c r="A1821" s="45">
        <v>68.400000000000006</v>
      </c>
      <c r="B1821" s="47" t="b">
        <v>1</v>
      </c>
      <c r="U1821" s="36"/>
      <c r="V1821" s="36"/>
      <c r="W1821" s="9"/>
      <c r="X1821" s="8"/>
      <c r="Y1821" s="8"/>
      <c r="Z1821" s="8"/>
      <c r="AA1821" s="8"/>
      <c r="AB1821" s="8"/>
      <c r="AC1821" s="8"/>
      <c r="AD1821" s="8"/>
      <c r="AE1821" s="8"/>
      <c r="AG1821" s="36"/>
      <c r="AH1821" s="36"/>
      <c r="AI1821" s="9"/>
      <c r="AJ1821" s="8"/>
      <c r="AK1821" s="8"/>
      <c r="AL1821" s="8"/>
      <c r="AM1821" s="8"/>
      <c r="AN1821" s="8"/>
      <c r="AO1821" s="8"/>
      <c r="AP1821" s="8"/>
      <c r="AQ1821" s="8"/>
      <c r="AS1821" s="36"/>
      <c r="AT1821" s="36"/>
      <c r="AU1821" s="9"/>
      <c r="AV1821" s="8"/>
      <c r="AW1821" s="8"/>
      <c r="AX1821" s="8"/>
      <c r="AY1821" s="8"/>
      <c r="AZ1821" s="8"/>
      <c r="BA1821" s="8"/>
      <c r="BB1821" s="8"/>
      <c r="BC1821" s="8"/>
      <c r="CW1821" s="8">
        <v>0.62038934426229508</v>
      </c>
      <c r="CX1821" s="36">
        <v>73.8</v>
      </c>
      <c r="CY1821" s="36">
        <v>72.144030461348535</v>
      </c>
      <c r="CZ1821" s="36">
        <v>71.673382595209262</v>
      </c>
      <c r="DA1821" s="36">
        <v>67.051901670760358</v>
      </c>
      <c r="DB1821" s="36">
        <f ca="1"/>
        <v>79.909388325911422</v>
      </c>
      <c r="DC1821" s="36">
        <f ca="1"/>
        <v>72.457621094065132</v>
      </c>
      <c r="DD1821" s="36">
        <v>70.946220035386133</v>
      </c>
      <c r="DE1821" s="36">
        <f ca="1"/>
        <v>75.787859122241613</v>
      </c>
      <c r="DF1821" s="36">
        <v>73.54506912111151</v>
      </c>
    </row>
    <row r="1822" spans="1:110" x14ac:dyDescent="0.25">
      <c r="A1822" s="45">
        <v>68</v>
      </c>
      <c r="B1822" s="47" t="b">
        <v>1</v>
      </c>
      <c r="U1822" s="36"/>
      <c r="V1822" s="36"/>
      <c r="W1822" s="9"/>
      <c r="X1822" s="8"/>
      <c r="Y1822" s="8"/>
      <c r="Z1822" s="8"/>
      <c r="AA1822" s="8"/>
      <c r="AB1822" s="8"/>
      <c r="AC1822" s="8"/>
      <c r="AD1822" s="8"/>
      <c r="AE1822" s="8"/>
      <c r="AG1822" s="36"/>
      <c r="AH1822" s="36"/>
      <c r="AI1822" s="9"/>
      <c r="AJ1822" s="8"/>
      <c r="AK1822" s="8"/>
      <c r="AL1822" s="8"/>
      <c r="AM1822" s="8"/>
      <c r="AN1822" s="8"/>
      <c r="AO1822" s="8"/>
      <c r="AP1822" s="8"/>
      <c r="AQ1822" s="8"/>
      <c r="AS1822" s="36"/>
      <c r="AT1822" s="36"/>
      <c r="AU1822" s="9"/>
      <c r="AV1822" s="8"/>
      <c r="AW1822" s="8"/>
      <c r="AX1822" s="8"/>
      <c r="AY1822" s="8"/>
      <c r="AZ1822" s="8"/>
      <c r="BA1822" s="8"/>
      <c r="BB1822" s="8"/>
      <c r="BC1822" s="8"/>
      <c r="CW1822" s="8">
        <v>0.62073087431693985</v>
      </c>
      <c r="CX1822" s="36">
        <v>73.8</v>
      </c>
      <c r="CY1822" s="36">
        <v>72.152577029428514</v>
      </c>
      <c r="CZ1822" s="36">
        <v>71.682841965942288</v>
      </c>
      <c r="DA1822" s="36">
        <v>67.114210344358554</v>
      </c>
      <c r="DB1822" s="36">
        <f ca="1"/>
        <v>79.9177580269141</v>
      </c>
      <c r="DC1822" s="36">
        <f ca="1"/>
        <v>72.465704995805069</v>
      </c>
      <c r="DD1822" s="36">
        <v>70.955769758983848</v>
      </c>
      <c r="DE1822" s="36">
        <f ca="1"/>
        <v>75.793910486287771</v>
      </c>
      <c r="DF1822" s="36">
        <v>73.554054750406564</v>
      </c>
    </row>
    <row r="1823" spans="1:110" x14ac:dyDescent="0.25">
      <c r="A1823" s="45">
        <v>67.5</v>
      </c>
      <c r="B1823" s="47" t="b">
        <v>1</v>
      </c>
      <c r="U1823" s="36"/>
      <c r="V1823" s="36"/>
      <c r="W1823" s="9"/>
      <c r="X1823" s="8"/>
      <c r="Y1823" s="8"/>
      <c r="Z1823" s="8"/>
      <c r="AA1823" s="8"/>
      <c r="AB1823" s="8"/>
      <c r="AC1823" s="8"/>
      <c r="AD1823" s="8"/>
      <c r="AE1823" s="8"/>
      <c r="AG1823" s="36"/>
      <c r="AH1823" s="36"/>
      <c r="AI1823" s="9"/>
      <c r="AJ1823" s="8"/>
      <c r="AK1823" s="8"/>
      <c r="AL1823" s="8"/>
      <c r="AM1823" s="8"/>
      <c r="AN1823" s="8"/>
      <c r="AO1823" s="8"/>
      <c r="AP1823" s="8"/>
      <c r="AQ1823" s="8"/>
      <c r="AS1823" s="36"/>
      <c r="AT1823" s="36"/>
      <c r="AU1823" s="9"/>
      <c r="AV1823" s="8"/>
      <c r="AW1823" s="8"/>
      <c r="AX1823" s="8"/>
      <c r="AY1823" s="8"/>
      <c r="AZ1823" s="8"/>
      <c r="BA1823" s="8"/>
      <c r="BB1823" s="8"/>
      <c r="BC1823" s="8"/>
      <c r="CW1823" s="8">
        <v>0.62107240437158473</v>
      </c>
      <c r="CX1823" s="36">
        <v>73.8</v>
      </c>
      <c r="CY1823" s="36">
        <v>72.161125955787568</v>
      </c>
      <c r="CZ1823" s="36">
        <v>71.692305195780307</v>
      </c>
      <c r="DA1823" s="36">
        <v>67.176575151904544</v>
      </c>
      <c r="DB1823" s="36">
        <f ca="1"/>
        <v>79.926128367492524</v>
      </c>
      <c r="DC1823" s="36">
        <f ca="1"/>
        <v>72.473791728005395</v>
      </c>
      <c r="DD1823" s="36">
        <v>70.965316855783584</v>
      </c>
      <c r="DE1823" s="36">
        <f ca="1"/>
        <v>75.799962244585515</v>
      </c>
      <c r="DF1823" s="36">
        <v>73.563040689189691</v>
      </c>
    </row>
    <row r="1824" spans="1:110" x14ac:dyDescent="0.25">
      <c r="A1824" s="45">
        <v>67</v>
      </c>
      <c r="B1824" s="47" t="b">
        <v>1</v>
      </c>
      <c r="U1824" s="36"/>
      <c r="V1824" s="36"/>
      <c r="W1824" s="9"/>
      <c r="X1824" s="8"/>
      <c r="Y1824" s="8"/>
      <c r="Z1824" s="8"/>
      <c r="AA1824" s="8"/>
      <c r="AB1824" s="8"/>
      <c r="AC1824" s="8"/>
      <c r="AD1824" s="8"/>
      <c r="AE1824" s="8"/>
      <c r="AG1824" s="36"/>
      <c r="AH1824" s="36"/>
      <c r="AI1824" s="9"/>
      <c r="AJ1824" s="8"/>
      <c r="AK1824" s="8"/>
      <c r="AL1824" s="8"/>
      <c r="AM1824" s="8"/>
      <c r="AN1824" s="8"/>
      <c r="AO1824" s="8"/>
      <c r="AP1824" s="8"/>
      <c r="AQ1824" s="8"/>
      <c r="AS1824" s="36"/>
      <c r="AT1824" s="36"/>
      <c r="AU1824" s="9"/>
      <c r="AV1824" s="8"/>
      <c r="AW1824" s="8"/>
      <c r="AX1824" s="8"/>
      <c r="AY1824" s="8"/>
      <c r="AZ1824" s="8"/>
      <c r="BA1824" s="8"/>
      <c r="BB1824" s="8"/>
      <c r="BC1824" s="8"/>
      <c r="CW1824" s="8">
        <v>0.6214139344262295</v>
      </c>
      <c r="CX1824" s="36">
        <v>73.8</v>
      </c>
      <c r="CY1824" s="36">
        <v>72.169677248619564</v>
      </c>
      <c r="CZ1824" s="36">
        <v>71.701772294994001</v>
      </c>
      <c r="DA1824" s="36">
        <v>67.238996194631753</v>
      </c>
      <c r="DB1824" s="36">
        <f ca="1"/>
        <v>79.934499354682117</v>
      </c>
      <c r="DC1824" s="36">
        <f ca="1"/>
        <v>72.481881298930773</v>
      </c>
      <c r="DD1824" s="36">
        <v>70.974861327951743</v>
      </c>
      <c r="DE1824" s="36">
        <f ca="1"/>
        <v>75.806014401354574</v>
      </c>
      <c r="DF1824" s="36">
        <v>73.572026942608829</v>
      </c>
    </row>
    <row r="1825" spans="1:110" x14ac:dyDescent="0.25">
      <c r="A1825" s="45">
        <v>66.599999999999994</v>
      </c>
      <c r="B1825" s="47" t="b">
        <v>1</v>
      </c>
      <c r="U1825" s="36"/>
      <c r="V1825" s="36"/>
      <c r="W1825" s="9"/>
      <c r="X1825" s="8"/>
      <c r="Y1825" s="8"/>
      <c r="Z1825" s="8"/>
      <c r="AA1825" s="8"/>
      <c r="AB1825" s="8"/>
      <c r="AC1825" s="8"/>
      <c r="AD1825" s="8"/>
      <c r="AE1825" s="8"/>
      <c r="AG1825" s="36"/>
      <c r="AH1825" s="36"/>
      <c r="AI1825" s="9"/>
      <c r="AJ1825" s="8"/>
      <c r="AK1825" s="8"/>
      <c r="AL1825" s="8"/>
      <c r="AM1825" s="8"/>
      <c r="AN1825" s="8"/>
      <c r="AO1825" s="8"/>
      <c r="AP1825" s="8"/>
      <c r="AQ1825" s="8"/>
      <c r="AS1825" s="36"/>
      <c r="AT1825" s="36"/>
      <c r="AU1825" s="9"/>
      <c r="AV1825" s="8"/>
      <c r="AW1825" s="8"/>
      <c r="AX1825" s="8"/>
      <c r="AY1825" s="8"/>
      <c r="AZ1825" s="8"/>
      <c r="BA1825" s="8"/>
      <c r="BB1825" s="8"/>
      <c r="BC1825" s="8"/>
      <c r="CW1825" s="8">
        <v>0.62175546448087426</v>
      </c>
      <c r="CX1825" s="36">
        <v>73.8</v>
      </c>
      <c r="CY1825" s="36">
        <v>72.178230916132804</v>
      </c>
      <c r="CZ1825" s="36">
        <v>71.711243273875482</v>
      </c>
      <c r="DA1825" s="36">
        <v>67.301473574047762</v>
      </c>
      <c r="DB1825" s="36">
        <f ca="1"/>
        <v>79.942870995526391</v>
      </c>
      <c r="DC1825" s="36">
        <f ca="1"/>
        <v>72.489973716862053</v>
      </c>
      <c r="DD1825" s="36">
        <v>70.984403177651785</v>
      </c>
      <c r="DE1825" s="36">
        <f ca="1"/>
        <v>75.812066960819251</v>
      </c>
      <c r="DF1825" s="36">
        <v>73.58101351581675</v>
      </c>
    </row>
    <row r="1826" spans="1:110" x14ac:dyDescent="0.25">
      <c r="A1826" s="45">
        <v>66</v>
      </c>
      <c r="B1826" s="47" t="b">
        <v>1</v>
      </c>
      <c r="U1826" s="36"/>
      <c r="V1826" s="36"/>
      <c r="W1826" s="9"/>
      <c r="X1826" s="8"/>
      <c r="Y1826" s="8"/>
      <c r="Z1826" s="8"/>
      <c r="AA1826" s="8"/>
      <c r="AB1826" s="8"/>
      <c r="AC1826" s="8"/>
      <c r="AD1826" s="8"/>
      <c r="AE1826" s="8"/>
      <c r="AG1826" s="36"/>
      <c r="AH1826" s="36"/>
      <c r="AI1826" s="9"/>
      <c r="AJ1826" s="8"/>
      <c r="AK1826" s="8"/>
      <c r="AL1826" s="8"/>
      <c r="AM1826" s="8"/>
      <c r="AN1826" s="8"/>
      <c r="AO1826" s="8"/>
      <c r="AP1826" s="8"/>
      <c r="AQ1826" s="8"/>
      <c r="AS1826" s="36"/>
      <c r="AT1826" s="36"/>
      <c r="AU1826" s="9"/>
      <c r="AV1826" s="8"/>
      <c r="AW1826" s="8"/>
      <c r="AX1826" s="8"/>
      <c r="AY1826" s="8"/>
      <c r="AZ1826" s="8"/>
      <c r="BA1826" s="8"/>
      <c r="BB1826" s="8"/>
      <c r="BC1826" s="8"/>
      <c r="CW1826" s="8">
        <v>0.62209699453551914</v>
      </c>
      <c r="CX1826" s="36">
        <v>73.8</v>
      </c>
      <c r="CY1826" s="36">
        <v>72.186786966550073</v>
      </c>
      <c r="CZ1826" s="36">
        <v>71.720718142738306</v>
      </c>
      <c r="DA1826" s="36">
        <v>67.36400739193526</v>
      </c>
      <c r="DB1826" s="36">
        <f ca="1"/>
        <v>79.951243297077056</v>
      </c>
      <c r="DC1826" s="36">
        <f ca="1"/>
        <v>72.498068990096257</v>
      </c>
      <c r="DD1826" s="36">
        <v>70.993942407044187</v>
      </c>
      <c r="DE1826" s="36">
        <f ca="1"/>
        <v>75.818119927208343</v>
      </c>
      <c r="DF1826" s="36">
        <v>73.590000413971126</v>
      </c>
    </row>
    <row r="1827" spans="1:110" x14ac:dyDescent="0.25">
      <c r="A1827" s="45">
        <v>65.400000000000006</v>
      </c>
      <c r="B1827" s="47" t="b">
        <v>1</v>
      </c>
      <c r="U1827" s="36"/>
      <c r="V1827" s="36"/>
      <c r="W1827" s="9"/>
      <c r="X1827" s="8"/>
      <c r="Y1827" s="8"/>
      <c r="Z1827" s="8"/>
      <c r="AA1827" s="8"/>
      <c r="AB1827" s="8"/>
      <c r="AC1827" s="8"/>
      <c r="AD1827" s="8"/>
      <c r="AE1827" s="8"/>
      <c r="AG1827" s="36"/>
      <c r="AH1827" s="36"/>
      <c r="AI1827" s="9"/>
      <c r="AJ1827" s="8"/>
      <c r="AK1827" s="8"/>
      <c r="AL1827" s="8"/>
      <c r="AM1827" s="8"/>
      <c r="AN1827" s="8"/>
      <c r="AO1827" s="8"/>
      <c r="AP1827" s="8"/>
      <c r="AQ1827" s="8"/>
      <c r="AS1827" s="36"/>
      <c r="AT1827" s="36"/>
      <c r="AU1827" s="9"/>
      <c r="AV1827" s="8"/>
      <c r="AW1827" s="8"/>
      <c r="AX1827" s="8"/>
      <c r="AY1827" s="8"/>
      <c r="AZ1827" s="8"/>
      <c r="BA1827" s="8"/>
      <c r="BB1827" s="8"/>
      <c r="BC1827" s="8"/>
      <c r="CW1827" s="8">
        <v>0.62243852459016391</v>
      </c>
      <c r="CX1827" s="36">
        <v>73.8</v>
      </c>
      <c r="CY1827" s="36">
        <v>72.19534540810875</v>
      </c>
      <c r="CZ1827" s="36">
        <v>71.730196911917389</v>
      </c>
      <c r="DA1827" s="36">
        <v>67.42659775035294</v>
      </c>
      <c r="DB1827" s="36">
        <f ca="1"/>
        <v>79.959616266393937</v>
      </c>
      <c r="DC1827" s="36">
        <f ca="1"/>
        <v>72.506167126946636</v>
      </c>
      <c r="DD1827" s="36">
        <v>71.003479018286498</v>
      </c>
      <c r="DE1827" s="36">
        <f ca="1"/>
        <v>75.824173304755234</v>
      </c>
      <c r="DF1827" s="36">
        <v>73.598987642234448</v>
      </c>
    </row>
    <row r="1828" spans="1:110" x14ac:dyDescent="0.25">
      <c r="A1828" s="45">
        <v>64.7</v>
      </c>
      <c r="B1828" s="47" t="b">
        <v>1</v>
      </c>
      <c r="U1828" s="36"/>
      <c r="V1828" s="36"/>
      <c r="W1828" s="9"/>
      <c r="X1828" s="8"/>
      <c r="Y1828" s="8"/>
      <c r="Z1828" s="8"/>
      <c r="AA1828" s="8"/>
      <c r="AB1828" s="8"/>
      <c r="AC1828" s="8"/>
      <c r="AD1828" s="8"/>
      <c r="AE1828" s="8"/>
      <c r="AG1828" s="36"/>
      <c r="AH1828" s="36"/>
      <c r="AI1828" s="9"/>
      <c r="AJ1828" s="8"/>
      <c r="AK1828" s="8"/>
      <c r="AL1828" s="8"/>
      <c r="AM1828" s="8"/>
      <c r="AN1828" s="8"/>
      <c r="AO1828" s="8"/>
      <c r="AP1828" s="8"/>
      <c r="AQ1828" s="8"/>
      <c r="AS1828" s="36"/>
      <c r="AT1828" s="36"/>
      <c r="AU1828" s="9"/>
      <c r="AV1828" s="8"/>
      <c r="AW1828" s="8"/>
      <c r="AX1828" s="8"/>
      <c r="AY1828" s="8"/>
      <c r="AZ1828" s="8"/>
      <c r="BA1828" s="8"/>
      <c r="BB1828" s="8"/>
      <c r="BC1828" s="8"/>
      <c r="CW1828" s="8">
        <v>0.62278005464480879</v>
      </c>
      <c r="CX1828" s="36">
        <v>73.8</v>
      </c>
      <c r="CY1828" s="36">
        <v>72.20390624906085</v>
      </c>
      <c r="CZ1828" s="36">
        <v>71.739679591769487</v>
      </c>
      <c r="DA1828" s="36">
        <v>67.489244751636662</v>
      </c>
      <c r="DB1828" s="36">
        <f ca="1"/>
        <v>79.967989910545157</v>
      </c>
      <c r="DC1828" s="36">
        <f ca="1"/>
        <v>72.514268135742796</v>
      </c>
      <c r="DD1828" s="36">
        <v>71.013013013533239</v>
      </c>
      <c r="DE1828" s="36">
        <f ca="1"/>
        <v>75.830227097697914</v>
      </c>
      <c r="DF1828" s="36">
        <v>73.60797520577421</v>
      </c>
    </row>
    <row r="1829" spans="1:110" x14ac:dyDescent="0.25">
      <c r="A1829" s="45">
        <v>64.3</v>
      </c>
      <c r="B1829" s="47" t="b">
        <v>1</v>
      </c>
      <c r="U1829" s="36"/>
      <c r="V1829" s="36"/>
      <c r="W1829" s="9"/>
      <c r="X1829" s="8"/>
      <c r="Y1829" s="8"/>
      <c r="Z1829" s="8"/>
      <c r="AA1829" s="8"/>
      <c r="AB1829" s="8"/>
      <c r="AC1829" s="8"/>
      <c r="AD1829" s="8"/>
      <c r="AE1829" s="8"/>
      <c r="AG1829" s="36"/>
      <c r="AH1829" s="36"/>
      <c r="AI1829" s="9"/>
      <c r="AJ1829" s="8"/>
      <c r="AK1829" s="8"/>
      <c r="AL1829" s="8"/>
      <c r="AM1829" s="8"/>
      <c r="AN1829" s="8"/>
      <c r="AO1829" s="8"/>
      <c r="AP1829" s="8"/>
      <c r="AQ1829" s="8"/>
      <c r="AS1829" s="36"/>
      <c r="AT1829" s="36"/>
      <c r="AU1829" s="9"/>
      <c r="AV1829" s="8"/>
      <c r="AW1829" s="8"/>
      <c r="AX1829" s="8"/>
      <c r="AY1829" s="8"/>
      <c r="AZ1829" s="8"/>
      <c r="BA1829" s="8"/>
      <c r="BB1829" s="8"/>
      <c r="BC1829" s="8"/>
      <c r="CW1829" s="8">
        <v>0.62312158469945356</v>
      </c>
      <c r="CX1829" s="36">
        <v>73.8</v>
      </c>
      <c r="CY1829" s="36">
        <v>72.212469497673041</v>
      </c>
      <c r="CZ1829" s="36">
        <v>71.749166192672917</v>
      </c>
      <c r="DA1829" s="36">
        <v>67.551948498400293</v>
      </c>
      <c r="DB1829" s="36">
        <f ca="1"/>
        <v>79.976364236607125</v>
      </c>
      <c r="DC1829" s="36">
        <f ca="1"/>
        <v>72.52237202483073</v>
      </c>
      <c r="DD1829" s="36">
        <v>71.022544394936048</v>
      </c>
      <c r="DE1829" s="36">
        <f ca="1"/>
        <v>75.836281310279006</v>
      </c>
      <c r="DF1829" s="36">
        <v>73.616963109762736</v>
      </c>
    </row>
    <row r="1830" spans="1:110" x14ac:dyDescent="0.25">
      <c r="A1830" s="45">
        <v>63.1</v>
      </c>
      <c r="B1830" s="47" t="b">
        <v>1</v>
      </c>
      <c r="U1830" s="36"/>
      <c r="V1830" s="36"/>
      <c r="W1830" s="9"/>
      <c r="X1830" s="8"/>
      <c r="Y1830" s="8"/>
      <c r="Z1830" s="8"/>
      <c r="AA1830" s="8"/>
      <c r="AB1830" s="8"/>
      <c r="AC1830" s="8"/>
      <c r="AD1830" s="8"/>
      <c r="AE1830" s="8"/>
      <c r="AG1830" s="36"/>
      <c r="AH1830" s="36"/>
      <c r="AI1830" s="9"/>
      <c r="AJ1830" s="8"/>
      <c r="AK1830" s="8"/>
      <c r="AL1830" s="8"/>
      <c r="AM1830" s="8"/>
      <c r="AN1830" s="8"/>
      <c r="AO1830" s="8"/>
      <c r="AP1830" s="8"/>
      <c r="AQ1830" s="8"/>
      <c r="AS1830" s="36"/>
      <c r="AT1830" s="36"/>
      <c r="AU1830" s="9"/>
      <c r="AV1830" s="8"/>
      <c r="AW1830" s="8"/>
      <c r="AX1830" s="8"/>
      <c r="AY1830" s="8"/>
      <c r="AZ1830" s="8"/>
      <c r="BA1830" s="8"/>
      <c r="BB1830" s="8"/>
      <c r="BC1830" s="8"/>
      <c r="CW1830" s="8">
        <v>0.62346311475409832</v>
      </c>
      <c r="CX1830" s="36">
        <v>73.8</v>
      </c>
      <c r="CY1830" s="36">
        <v>72.221035162226812</v>
      </c>
      <c r="CZ1830" s="36">
        <v>71.758656725027905</v>
      </c>
      <c r="DA1830" s="36">
        <v>67.61470909353686</v>
      </c>
      <c r="DB1830" s="36">
        <f ca="1"/>
        <v>79.98473925166455</v>
      </c>
      <c r="DC1830" s="36">
        <f ca="1"/>
        <v>72.530478802572944</v>
      </c>
      <c r="DD1830" s="36">
        <v>71.032073164643563</v>
      </c>
      <c r="DE1830" s="36">
        <f ca="1"/>
        <v>75.842335946745777</v>
      </c>
      <c r="DF1830" s="36">
        <v>73.625951359377467</v>
      </c>
    </row>
    <row r="1831" spans="1:110" x14ac:dyDescent="0.25">
      <c r="A1831" s="45">
        <v>63.2</v>
      </c>
      <c r="B1831" s="47" t="b">
        <v>1</v>
      </c>
      <c r="U1831" s="36"/>
      <c r="V1831" s="36"/>
      <c r="W1831" s="9"/>
      <c r="X1831" s="8"/>
      <c r="Y1831" s="8"/>
      <c r="Z1831" s="8"/>
      <c r="AA1831" s="8"/>
      <c r="AB1831" s="8"/>
      <c r="AC1831" s="8"/>
      <c r="AD1831" s="8"/>
      <c r="AE1831" s="8"/>
      <c r="AG1831" s="36"/>
      <c r="AH1831" s="36"/>
      <c r="AI1831" s="9"/>
      <c r="AJ1831" s="8"/>
      <c r="AK1831" s="8"/>
      <c r="AL1831" s="8"/>
      <c r="AM1831" s="8"/>
      <c r="AN1831" s="8"/>
      <c r="AO1831" s="8"/>
      <c r="AP1831" s="8"/>
      <c r="AQ1831" s="8"/>
      <c r="AS1831" s="36"/>
      <c r="AT1831" s="36"/>
      <c r="AU1831" s="9"/>
      <c r="AV1831" s="8"/>
      <c r="AW1831" s="8"/>
      <c r="AX1831" s="8"/>
      <c r="AY1831" s="8"/>
      <c r="AZ1831" s="8"/>
      <c r="BA1831" s="8"/>
      <c r="BB1831" s="8"/>
      <c r="BC1831" s="8"/>
      <c r="CW1831" s="8">
        <v>0.6238046448087432</v>
      </c>
      <c r="CX1831" s="36">
        <v>73.8</v>
      </c>
      <c r="CY1831" s="36">
        <v>72.22960325101846</v>
      </c>
      <c r="CZ1831" s="36">
        <v>71.768151199256536</v>
      </c>
      <c r="DA1831" s="36">
        <v>67.677526640219511</v>
      </c>
      <c r="DB1831" s="36">
        <f ca="1"/>
        <v>79.993114962810623</v>
      </c>
      <c r="DC1831" s="36">
        <f ca="1"/>
        <v>72.538588477348412</v>
      </c>
      <c r="DD1831" s="36">
        <v>71.041599324801524</v>
      </c>
      <c r="DE1831" s="36">
        <f ca="1"/>
        <v>75.848391011350188</v>
      </c>
      <c r="DF1831" s="36">
        <v>73.634939959800761</v>
      </c>
    </row>
    <row r="1832" spans="1:110" x14ac:dyDescent="0.25">
      <c r="A1832" s="45">
        <v>62.5</v>
      </c>
      <c r="B1832" s="47" t="b">
        <v>1</v>
      </c>
      <c r="U1832" s="36"/>
      <c r="V1832" s="36"/>
      <c r="W1832" s="9"/>
      <c r="X1832" s="8"/>
      <c r="Y1832" s="8"/>
      <c r="Z1832" s="8"/>
      <c r="AA1832" s="8"/>
      <c r="AB1832" s="8"/>
      <c r="AC1832" s="8"/>
      <c r="AD1832" s="8"/>
      <c r="AE1832" s="8"/>
      <c r="AG1832" s="36"/>
      <c r="AH1832" s="36"/>
      <c r="AI1832" s="9"/>
      <c r="AJ1832" s="8"/>
      <c r="AK1832" s="8"/>
      <c r="AL1832" s="8"/>
      <c r="AM1832" s="8"/>
      <c r="AN1832" s="8"/>
      <c r="AO1832" s="8"/>
      <c r="AP1832" s="8"/>
      <c r="AQ1832" s="8"/>
      <c r="AS1832" s="36"/>
      <c r="AT1832" s="36"/>
      <c r="AU1832" s="9"/>
      <c r="AV1832" s="8"/>
      <c r="AW1832" s="8"/>
      <c r="AX1832" s="8"/>
      <c r="AY1832" s="8"/>
      <c r="AZ1832" s="8"/>
      <c r="BA1832" s="8"/>
      <c r="BB1832" s="8"/>
      <c r="BC1832" s="8"/>
      <c r="CW1832" s="8">
        <v>0.62414617486338797</v>
      </c>
      <c r="CX1832" s="36">
        <v>73.8</v>
      </c>
      <c r="CY1832" s="36">
        <v>72.238173772359161</v>
      </c>
      <c r="CZ1832" s="36">
        <v>71.777649625802781</v>
      </c>
      <c r="DA1832" s="36">
        <v>67.740401241902418</v>
      </c>
      <c r="DB1832" s="36">
        <f ca="1"/>
        <v>80.001491377146849</v>
      </c>
      <c r="DC1832" s="36">
        <f ca="1"/>
        <v>72.546701057552752</v>
      </c>
      <c r="DD1832" s="36">
        <v>71.051122877552672</v>
      </c>
      <c r="DE1832" s="36">
        <f ca="1"/>
        <v>75.854446508348914</v>
      </c>
      <c r="DF1832" s="36">
        <v>73.64392891622002</v>
      </c>
    </row>
    <row r="1833" spans="1:110" x14ac:dyDescent="0.25">
      <c r="A1833" s="45">
        <v>81.900000000000006</v>
      </c>
      <c r="B1833" s="47" t="b">
        <v>1</v>
      </c>
      <c r="U1833" s="36"/>
      <c r="V1833" s="36"/>
      <c r="W1833" s="9"/>
      <c r="X1833" s="8"/>
      <c r="Y1833" s="8"/>
      <c r="Z1833" s="8"/>
      <c r="AA1833" s="8"/>
      <c r="AB1833" s="8"/>
      <c r="AC1833" s="8"/>
      <c r="AD1833" s="8"/>
      <c r="AE1833" s="8"/>
      <c r="AG1833" s="36"/>
      <c r="AH1833" s="36"/>
      <c r="AI1833" s="9"/>
      <c r="AJ1833" s="8"/>
      <c r="AK1833" s="8"/>
      <c r="AL1833" s="8"/>
      <c r="AM1833" s="8"/>
      <c r="AN1833" s="8"/>
      <c r="AO1833" s="8"/>
      <c r="AP1833" s="8"/>
      <c r="AQ1833" s="8"/>
      <c r="AS1833" s="36"/>
      <c r="AT1833" s="36"/>
      <c r="AU1833" s="9"/>
      <c r="AV1833" s="8"/>
      <c r="AW1833" s="8"/>
      <c r="AX1833" s="8"/>
      <c r="AY1833" s="8"/>
      <c r="AZ1833" s="8"/>
      <c r="BA1833" s="8"/>
      <c r="BB1833" s="8"/>
      <c r="BC1833" s="8"/>
      <c r="CW1833" s="8">
        <v>0.62448770491803274</v>
      </c>
      <c r="CX1833" s="36">
        <v>73.8</v>
      </c>
      <c r="CY1833" s="36">
        <v>72.246746734575055</v>
      </c>
      <c r="CZ1833" s="36">
        <v>71.787152015132818</v>
      </c>
      <c r="DA1833" s="36">
        <v>67.803333002321992</v>
      </c>
      <c r="DB1833" s="36">
        <f ca="1"/>
        <v>80.009868501783345</v>
      </c>
      <c r="DC1833" s="36">
        <f ca="1"/>
        <v>72.55481655159825</v>
      </c>
      <c r="DD1833" s="36">
        <v>71.060643825036919</v>
      </c>
      <c r="DE1833" s="36">
        <f ca="1"/>
        <v>75.860502442003323</v>
      </c>
      <c r="DF1833" s="36">
        <v>73.652918233827762</v>
      </c>
    </row>
    <row r="1834" spans="1:110" x14ac:dyDescent="0.25">
      <c r="A1834" s="45">
        <v>81.7</v>
      </c>
      <c r="B1834" s="47" t="b">
        <v>1</v>
      </c>
      <c r="U1834" s="36"/>
      <c r="V1834" s="36"/>
      <c r="W1834" s="9"/>
      <c r="X1834" s="8"/>
      <c r="Y1834" s="8"/>
      <c r="Z1834" s="8"/>
      <c r="AA1834" s="8"/>
      <c r="AB1834" s="8"/>
      <c r="AC1834" s="8"/>
      <c r="AD1834" s="8"/>
      <c r="AE1834" s="8"/>
      <c r="AG1834" s="36"/>
      <c r="AH1834" s="36"/>
      <c r="AI1834" s="9"/>
      <c r="AJ1834" s="8"/>
      <c r="AK1834" s="8"/>
      <c r="AL1834" s="8"/>
      <c r="AM1834" s="8"/>
      <c r="AN1834" s="8"/>
      <c r="AO1834" s="8"/>
      <c r="AP1834" s="8"/>
      <c r="AQ1834" s="8"/>
      <c r="AS1834" s="36"/>
      <c r="AT1834" s="36"/>
      <c r="AU1834" s="9"/>
      <c r="AV1834" s="8"/>
      <c r="AW1834" s="8"/>
      <c r="AX1834" s="8"/>
      <c r="AY1834" s="8"/>
      <c r="AZ1834" s="8"/>
      <c r="BA1834" s="8"/>
      <c r="BB1834" s="8"/>
      <c r="BC1834" s="8"/>
      <c r="CW1834" s="8">
        <v>0.62482923497267762</v>
      </c>
      <c r="CX1834" s="36">
        <v>73.8</v>
      </c>
      <c r="CY1834" s="36">
        <v>72.255322146007359</v>
      </c>
      <c r="CZ1834" s="36">
        <v>71.7966583777349</v>
      </c>
      <c r="DA1834" s="36">
        <v>67.866322025497837</v>
      </c>
      <c r="DB1834" s="36">
        <f ca="1"/>
        <v>80.018246343838697</v>
      </c>
      <c r="DC1834" s="36">
        <f ca="1"/>
        <v>72.562934967913961</v>
      </c>
      <c r="DD1834" s="36">
        <v>71.070162169391125</v>
      </c>
      <c r="DE1834" s="36">
        <f ca="1"/>
        <v>75.866558816579627</v>
      </c>
      <c r="DF1834" s="36">
        <v>73.661907917821594</v>
      </c>
    </row>
    <row r="1835" spans="1:110" x14ac:dyDescent="0.25">
      <c r="A1835" s="45">
        <v>81.400000000000006</v>
      </c>
      <c r="B1835" s="47" t="b">
        <v>1</v>
      </c>
      <c r="U1835" s="36"/>
      <c r="V1835" s="36"/>
      <c r="W1835" s="9"/>
      <c r="X1835" s="8"/>
      <c r="Y1835" s="8"/>
      <c r="Z1835" s="8"/>
      <c r="AA1835" s="8"/>
      <c r="AB1835" s="8"/>
      <c r="AC1835" s="8"/>
      <c r="AD1835" s="8"/>
      <c r="AE1835" s="8"/>
      <c r="AG1835" s="36"/>
      <c r="AH1835" s="36"/>
      <c r="AI1835" s="9"/>
      <c r="AJ1835" s="8"/>
      <c r="AK1835" s="8"/>
      <c r="AL1835" s="8"/>
      <c r="AM1835" s="8"/>
      <c r="AN1835" s="8"/>
      <c r="AO1835" s="8"/>
      <c r="AP1835" s="8"/>
      <c r="AQ1835" s="8"/>
      <c r="AS1835" s="36"/>
      <c r="AT1835" s="36"/>
      <c r="AU1835" s="9"/>
      <c r="AV1835" s="8"/>
      <c r="AW1835" s="8"/>
      <c r="AX1835" s="8"/>
      <c r="AY1835" s="8"/>
      <c r="AZ1835" s="8"/>
      <c r="BA1835" s="8"/>
      <c r="BB1835" s="8"/>
      <c r="BC1835" s="8"/>
      <c r="CW1835" s="8">
        <v>0.62517076502732238</v>
      </c>
      <c r="CX1835" s="36">
        <v>73.8</v>
      </c>
      <c r="CY1835" s="36">
        <v>72.263900015012311</v>
      </c>
      <c r="CZ1835" s="36">
        <v>71.806168724119559</v>
      </c>
      <c r="DA1835" s="36">
        <v>67.929368415733634</v>
      </c>
      <c r="DB1835" s="36">
        <f ca="1"/>
        <v>80.026624910440106</v>
      </c>
      <c r="DC1835" s="36">
        <f ca="1"/>
        <v>72.571056314945736</v>
      </c>
      <c r="DD1835" s="36">
        <v>71.079677912749332</v>
      </c>
      <c r="DE1835" s="36">
        <f ca="1"/>
        <v>75.872615636348755</v>
      </c>
      <c r="DF1835" s="36">
        <v>73.670897973404223</v>
      </c>
    </row>
    <row r="1836" spans="1:110" x14ac:dyDescent="0.25">
      <c r="A1836" s="45">
        <v>81.099999999999994</v>
      </c>
      <c r="B1836" s="47" t="b">
        <v>1</v>
      </c>
      <c r="U1836" s="36"/>
      <c r="V1836" s="36"/>
      <c r="W1836" s="9"/>
      <c r="X1836" s="8"/>
      <c r="Y1836" s="8"/>
      <c r="Z1836" s="8"/>
      <c r="AA1836" s="8"/>
      <c r="AB1836" s="8"/>
      <c r="AC1836" s="8"/>
      <c r="AD1836" s="8"/>
      <c r="AE1836" s="8"/>
      <c r="AG1836" s="36"/>
      <c r="AH1836" s="36"/>
      <c r="AI1836" s="9"/>
      <c r="AJ1836" s="8"/>
      <c r="AK1836" s="8"/>
      <c r="AL1836" s="8"/>
      <c r="AM1836" s="8"/>
      <c r="AN1836" s="8"/>
      <c r="AO1836" s="8"/>
      <c r="AP1836" s="8"/>
      <c r="AQ1836" s="8"/>
      <c r="AS1836" s="36"/>
      <c r="AT1836" s="36"/>
      <c r="AU1836" s="9"/>
      <c r="AV1836" s="8"/>
      <c r="AW1836" s="8"/>
      <c r="AX1836" s="8"/>
      <c r="AY1836" s="8"/>
      <c r="AZ1836" s="8"/>
      <c r="BA1836" s="8"/>
      <c r="BB1836" s="8"/>
      <c r="BC1836" s="8"/>
      <c r="CW1836" s="8">
        <v>0.62551229508196726</v>
      </c>
      <c r="CX1836" s="36">
        <v>73.8</v>
      </c>
      <c r="CY1836" s="36">
        <v>72.27248034996137</v>
      </c>
      <c r="CZ1836" s="36">
        <v>71.81568306481968</v>
      </c>
      <c r="DA1836" s="36">
        <v>67.992472277618489</v>
      </c>
      <c r="DB1836" s="36">
        <f ca="1"/>
        <v>80.035004208723421</v>
      </c>
      <c r="DC1836" s="36">
        <f ca="1"/>
        <v>72.579180601156281</v>
      </c>
      <c r="DD1836" s="36">
        <v>71.08919105724263</v>
      </c>
      <c r="DE1836" s="36">
        <f ca="1"/>
        <v>75.878672905586527</v>
      </c>
      <c r="DF1836" s="36">
        <v>73.679888405783544</v>
      </c>
    </row>
    <row r="1837" spans="1:110" x14ac:dyDescent="0.25">
      <c r="A1837" s="45">
        <v>81.099999999999994</v>
      </c>
      <c r="B1837" s="47" t="b">
        <v>1</v>
      </c>
      <c r="U1837" s="36"/>
      <c r="V1837" s="36"/>
      <c r="W1837" s="9"/>
      <c r="X1837" s="8"/>
      <c r="Y1837" s="8"/>
      <c r="Z1837" s="8"/>
      <c r="AA1837" s="8"/>
      <c r="AB1837" s="8"/>
      <c r="AC1837" s="8"/>
      <c r="AD1837" s="8"/>
      <c r="AE1837" s="8"/>
      <c r="AG1837" s="36"/>
      <c r="AH1837" s="36"/>
      <c r="AI1837" s="9"/>
      <c r="AJ1837" s="8"/>
      <c r="AK1837" s="8"/>
      <c r="AL1837" s="8"/>
      <c r="AM1837" s="8"/>
      <c r="AN1837" s="8"/>
      <c r="AO1837" s="8"/>
      <c r="AP1837" s="8"/>
      <c r="AQ1837" s="8"/>
      <c r="AS1837" s="36"/>
      <c r="AT1837" s="36"/>
      <c r="AU1837" s="9"/>
      <c r="AV1837" s="8"/>
      <c r="AW1837" s="8"/>
      <c r="AX1837" s="8"/>
      <c r="AY1837" s="8"/>
      <c r="AZ1837" s="8"/>
      <c r="BA1837" s="8"/>
      <c r="BB1837" s="8"/>
      <c r="BC1837" s="8"/>
      <c r="CW1837" s="8">
        <v>0.62585382513661203</v>
      </c>
      <c r="CX1837" s="36">
        <v>73.8</v>
      </c>
      <c r="CY1837" s="36">
        <v>72.281063159241185</v>
      </c>
      <c r="CZ1837" s="36">
        <v>71.825201410390576</v>
      </c>
      <c r="DA1837" s="36">
        <v>68.055633716027614</v>
      </c>
      <c r="DB1837" s="36">
        <f ca="1"/>
        <v>80.043384245833124</v>
      </c>
      <c r="DC1837" s="36">
        <f ca="1"/>
        <v>72.587307835025328</v>
      </c>
      <c r="DD1837" s="36">
        <v>71.098701604999206</v>
      </c>
      <c r="DE1837" s="36">
        <f ca="1"/>
        <v>75.884730628573536</v>
      </c>
      <c r="DF1837" s="36">
        <v>73.688879220172652</v>
      </c>
    </row>
    <row r="1838" spans="1:110" x14ac:dyDescent="0.25">
      <c r="A1838" s="45">
        <v>88</v>
      </c>
      <c r="B1838" s="47" t="b">
        <v>1</v>
      </c>
      <c r="U1838" s="36"/>
      <c r="V1838" s="36"/>
      <c r="W1838" s="9"/>
      <c r="X1838" s="8"/>
      <c r="Y1838" s="8"/>
      <c r="Z1838" s="8"/>
      <c r="AA1838" s="8"/>
      <c r="AB1838" s="8"/>
      <c r="AC1838" s="8"/>
      <c r="AD1838" s="8"/>
      <c r="AE1838" s="8"/>
      <c r="AG1838" s="36"/>
      <c r="AH1838" s="36"/>
      <c r="AI1838" s="9"/>
      <c r="AJ1838" s="8"/>
      <c r="AK1838" s="8"/>
      <c r="AL1838" s="8"/>
      <c r="AM1838" s="8"/>
      <c r="AN1838" s="8"/>
      <c r="AO1838" s="8"/>
      <c r="AP1838" s="8"/>
      <c r="AQ1838" s="8"/>
      <c r="AS1838" s="36"/>
      <c r="AT1838" s="36"/>
      <c r="AU1838" s="9"/>
      <c r="AV1838" s="8"/>
      <c r="AW1838" s="8"/>
      <c r="AX1838" s="8"/>
      <c r="AY1838" s="8"/>
      <c r="AZ1838" s="8"/>
      <c r="BA1838" s="8"/>
      <c r="BB1838" s="8"/>
      <c r="BC1838" s="8"/>
      <c r="CW1838" s="8">
        <v>0.6261953551912568</v>
      </c>
      <c r="CX1838" s="36">
        <v>73.8</v>
      </c>
      <c r="CY1838" s="36">
        <v>72.28964845125374</v>
      </c>
      <c r="CZ1838" s="36">
        <v>71.834723771410026</v>
      </c>
      <c r="DA1838" s="36">
        <v>68.118852836123665</v>
      </c>
      <c r="DB1838" s="36">
        <f ca="1"/>
        <v>80.05176502892256</v>
      </c>
      <c r="DC1838" s="36">
        <f ca="1"/>
        <v>72.59543802504956</v>
      </c>
      <c r="DD1838" s="36">
        <v>71.108209558144296</v>
      </c>
      <c r="DE1838" s="36">
        <f ca="1"/>
        <v>75.890788809595335</v>
      </c>
      <c r="DF1838" s="36">
        <v>73.697870421789844</v>
      </c>
    </row>
    <row r="1839" spans="1:110" x14ac:dyDescent="0.25">
      <c r="A1839" s="45">
        <v>86</v>
      </c>
      <c r="B1839" s="47" t="b">
        <v>1</v>
      </c>
      <c r="U1839" s="36"/>
      <c r="V1839" s="36"/>
      <c r="W1839" s="9"/>
      <c r="X1839" s="8"/>
      <c r="Y1839" s="8"/>
      <c r="Z1839" s="8"/>
      <c r="AA1839" s="8"/>
      <c r="AB1839" s="8"/>
      <c r="AC1839" s="8"/>
      <c r="AD1839" s="8"/>
      <c r="AE1839" s="8"/>
      <c r="AG1839" s="36"/>
      <c r="AH1839" s="36"/>
      <c r="AI1839" s="9"/>
      <c r="AJ1839" s="8"/>
      <c r="AK1839" s="8"/>
      <c r="AL1839" s="8"/>
      <c r="AM1839" s="8"/>
      <c r="AN1839" s="8"/>
      <c r="AO1839" s="8"/>
      <c r="AP1839" s="8"/>
      <c r="AQ1839" s="8"/>
      <c r="AS1839" s="36"/>
      <c r="AT1839" s="36"/>
      <c r="AU1839" s="9"/>
      <c r="AV1839" s="8"/>
      <c r="AW1839" s="8"/>
      <c r="AX1839" s="8"/>
      <c r="AY1839" s="8"/>
      <c r="AZ1839" s="8"/>
      <c r="BA1839" s="8"/>
      <c r="BB1839" s="8"/>
      <c r="BC1839" s="8"/>
      <c r="CW1839" s="8">
        <v>0.62653688524590168</v>
      </c>
      <c r="CX1839" s="36">
        <v>73.900000000000006</v>
      </c>
      <c r="CY1839" s="36">
        <v>72.298236234416336</v>
      </c>
      <c r="CZ1839" s="36">
        <v>71.844250158478417</v>
      </c>
      <c r="DA1839" s="36">
        <v>68.182129743357663</v>
      </c>
      <c r="DB1839" s="36">
        <f ca="1"/>
        <v>80.06014656515373</v>
      </c>
      <c r="DC1839" s="36">
        <f ca="1"/>
        <v>72.603571179742858</v>
      </c>
      <c r="DD1839" s="36">
        <v>71.117714918800345</v>
      </c>
      <c r="DE1839" s="36">
        <f ca="1"/>
        <v>75.896847452942296</v>
      </c>
      <c r="DF1839" s="36">
        <v>73.706862015858718</v>
      </c>
    </row>
    <row r="1840" spans="1:110" x14ac:dyDescent="0.25">
      <c r="A1840" s="45">
        <v>83</v>
      </c>
      <c r="B1840" s="47" t="b">
        <v>1</v>
      </c>
      <c r="U1840" s="36"/>
      <c r="V1840" s="36"/>
      <c r="W1840" s="9"/>
      <c r="X1840" s="8"/>
      <c r="Y1840" s="8"/>
      <c r="Z1840" s="8"/>
      <c r="AA1840" s="8"/>
      <c r="AB1840" s="8"/>
      <c r="AC1840" s="8"/>
      <c r="AD1840" s="8"/>
      <c r="AE1840" s="8"/>
      <c r="AG1840" s="36"/>
      <c r="AH1840" s="36"/>
      <c r="AI1840" s="9"/>
      <c r="AJ1840" s="8"/>
      <c r="AK1840" s="8"/>
      <c r="AL1840" s="8"/>
      <c r="AM1840" s="8"/>
      <c r="AN1840" s="8"/>
      <c r="AO1840" s="8"/>
      <c r="AP1840" s="8"/>
      <c r="AQ1840" s="8"/>
      <c r="AS1840" s="36"/>
      <c r="AT1840" s="36"/>
      <c r="AU1840" s="9"/>
      <c r="AV1840" s="8"/>
      <c r="AW1840" s="8"/>
      <c r="AX1840" s="8"/>
      <c r="AY1840" s="8"/>
      <c r="AZ1840" s="8"/>
      <c r="BA1840" s="8"/>
      <c r="BB1840" s="8"/>
      <c r="BC1840" s="8"/>
      <c r="CW1840" s="8">
        <v>0.62687841530054644</v>
      </c>
      <c r="CX1840" s="36">
        <v>73.900000000000006</v>
      </c>
      <c r="CY1840" s="36">
        <v>72.306826517161738</v>
      </c>
      <c r="CZ1840" s="36">
        <v>71.853780582219017</v>
      </c>
      <c r="DA1840" s="36">
        <v>68.245464543470021</v>
      </c>
      <c r="DB1840" s="36">
        <f ca="1"/>
        <v>80.068528861697573</v>
      </c>
      <c r="DC1840" s="36">
        <f ca="1"/>
        <v>72.611707307636166</v>
      </c>
      <c r="DD1840" s="36">
        <v>71.127217689086791</v>
      </c>
      <c r="DE1840" s="36">
        <f ca="1"/>
        <v>75.902906562909791</v>
      </c>
      <c r="DF1840" s="36">
        <v>73.715854007608115</v>
      </c>
    </row>
    <row r="1841" spans="1:110" x14ac:dyDescent="0.25">
      <c r="A1841" s="45">
        <v>82</v>
      </c>
      <c r="B1841" s="47" t="b">
        <v>1</v>
      </c>
      <c r="U1841" s="36"/>
      <c r="V1841" s="36"/>
      <c r="W1841" s="9"/>
      <c r="X1841" s="8"/>
      <c r="Y1841" s="8"/>
      <c r="Z1841" s="8"/>
      <c r="AA1841" s="8"/>
      <c r="AB1841" s="8"/>
      <c r="AC1841" s="8"/>
      <c r="AD1841" s="8"/>
      <c r="AE1841" s="8"/>
      <c r="AG1841" s="36"/>
      <c r="AH1841" s="36"/>
      <c r="AI1841" s="9"/>
      <c r="AJ1841" s="8"/>
      <c r="AK1841" s="8"/>
      <c r="AL1841" s="8"/>
      <c r="AM1841" s="8"/>
      <c r="AN1841" s="8"/>
      <c r="AO1841" s="8"/>
      <c r="AP1841" s="8"/>
      <c r="AQ1841" s="8"/>
      <c r="AS1841" s="36"/>
      <c r="AT1841" s="36"/>
      <c r="AU1841" s="9"/>
      <c r="AV1841" s="8"/>
      <c r="AW1841" s="8"/>
      <c r="AX1841" s="8"/>
      <c r="AY1841" s="8"/>
      <c r="AZ1841" s="8"/>
      <c r="BA1841" s="8"/>
      <c r="BB1841" s="8"/>
      <c r="BC1841" s="8"/>
      <c r="CW1841" s="8">
        <v>0.62721994535519121</v>
      </c>
      <c r="CX1841" s="36">
        <v>73.900000000000006</v>
      </c>
      <c r="CY1841" s="36">
        <v>72.315419307938214</v>
      </c>
      <c r="CZ1841" s="36">
        <v>71.863315053277645</v>
      </c>
      <c r="DA1841" s="36">
        <v>68.308857342491677</v>
      </c>
      <c r="DB1841" s="36">
        <f ca="1"/>
        <v>80.076911925733896</v>
      </c>
      <c r="DC1841" s="36">
        <f ca="1"/>
        <v>72.61984641727777</v>
      </c>
      <c r="DD1841" s="36">
        <v>71.136717871120254</v>
      </c>
      <c r="DE1841" s="36">
        <f ca="1"/>
        <v>75.908966143798139</v>
      </c>
      <c r="DF1841" s="36">
        <v>73.72484640227222</v>
      </c>
    </row>
    <row r="1842" spans="1:110" x14ac:dyDescent="0.25">
      <c r="A1842" s="45">
        <v>79.8</v>
      </c>
      <c r="B1842" s="47" t="b">
        <v>1</v>
      </c>
      <c r="U1842" s="36"/>
      <c r="V1842" s="36"/>
      <c r="W1842" s="9"/>
      <c r="X1842" s="8"/>
      <c r="Y1842" s="8"/>
      <c r="Z1842" s="8"/>
      <c r="AA1842" s="8"/>
      <c r="AB1842" s="8"/>
      <c r="AC1842" s="8"/>
      <c r="AD1842" s="8"/>
      <c r="AE1842" s="8"/>
      <c r="AG1842" s="36"/>
      <c r="AH1842" s="36"/>
      <c r="AI1842" s="9"/>
      <c r="AJ1842" s="8"/>
      <c r="AK1842" s="8"/>
      <c r="AL1842" s="8"/>
      <c r="AM1842" s="8"/>
      <c r="AN1842" s="8"/>
      <c r="AO1842" s="8"/>
      <c r="AP1842" s="8"/>
      <c r="AQ1842" s="8"/>
      <c r="AS1842" s="36"/>
      <c r="AT1842" s="36"/>
      <c r="AU1842" s="9"/>
      <c r="AV1842" s="8"/>
      <c r="AW1842" s="8"/>
      <c r="AX1842" s="8"/>
      <c r="AY1842" s="8"/>
      <c r="AZ1842" s="8"/>
      <c r="BA1842" s="8"/>
      <c r="BB1842" s="8"/>
      <c r="BC1842" s="8"/>
      <c r="CW1842" s="8">
        <v>0.62756147540983609</v>
      </c>
      <c r="CX1842" s="36">
        <v>73.900000000000006</v>
      </c>
      <c r="CY1842" s="36">
        <v>72.324014615209606</v>
      </c>
      <c r="CZ1842" s="36">
        <v>71.872853582323231</v>
      </c>
      <c r="DA1842" s="36">
        <v>68.372308246745149</v>
      </c>
      <c r="DB1842" s="36">
        <f ca="1"/>
        <v>80.085295764451431</v>
      </c>
      <c r="DC1842" s="36">
        <f ca="1"/>
        <v>72.627988517233192</v>
      </c>
      <c r="DD1842" s="36">
        <v>71.146215467014471</v>
      </c>
      <c r="DE1842" s="36">
        <f ca="1"/>
        <v>75.915026199912617</v>
      </c>
      <c r="DF1842" s="36">
        <v>73.733839205090547</v>
      </c>
    </row>
    <row r="1843" spans="1:110" x14ac:dyDescent="0.25">
      <c r="A1843" s="45">
        <v>79.400000000000006</v>
      </c>
      <c r="B1843" s="47" t="b">
        <v>1</v>
      </c>
      <c r="U1843" s="36"/>
      <c r="V1843" s="36"/>
      <c r="W1843" s="9"/>
      <c r="X1843" s="8"/>
      <c r="Y1843" s="8"/>
      <c r="Z1843" s="8"/>
      <c r="AA1843" s="8"/>
      <c r="AB1843" s="8"/>
      <c r="AC1843" s="8"/>
      <c r="AD1843" s="8"/>
      <c r="AE1843" s="8"/>
      <c r="AG1843" s="36"/>
      <c r="AH1843" s="36"/>
      <c r="AI1843" s="9"/>
      <c r="AJ1843" s="8"/>
      <c r="AK1843" s="8"/>
      <c r="AL1843" s="8"/>
      <c r="AM1843" s="8"/>
      <c r="AN1843" s="8"/>
      <c r="AO1843" s="8"/>
      <c r="AP1843" s="8"/>
      <c r="AQ1843" s="8"/>
      <c r="AS1843" s="36"/>
      <c r="AT1843" s="36"/>
      <c r="AU1843" s="9"/>
      <c r="AV1843" s="8"/>
      <c r="AW1843" s="8"/>
      <c r="AX1843" s="8"/>
      <c r="AY1843" s="8"/>
      <c r="AZ1843" s="8"/>
      <c r="BA1843" s="8"/>
      <c r="BB1843" s="8"/>
      <c r="BC1843" s="8"/>
      <c r="CW1843" s="8">
        <v>0.62790300546448086</v>
      </c>
      <c r="CX1843" s="36">
        <v>73.900000000000006</v>
      </c>
      <c r="CY1843" s="36">
        <v>72.332612447455347</v>
      </c>
      <c r="CZ1843" s="36">
        <v>71.882396180047465</v>
      </c>
      <c r="DA1843" s="36">
        <v>68.43581736284554</v>
      </c>
      <c r="DB1843" s="36">
        <f ca="1"/>
        <v>80.093680385047946</v>
      </c>
      <c r="DC1843" s="36">
        <f ca="1"/>
        <v>72.636133616085417</v>
      </c>
      <c r="DD1843" s="36">
        <v>71.15571047888028</v>
      </c>
      <c r="DE1843" s="36">
        <f ca="1"/>
        <v>75.921086735563563</v>
      </c>
      <c r="DF1843" s="36">
        <v>73.742832421308037</v>
      </c>
    </row>
    <row r="1844" spans="1:110" x14ac:dyDescent="0.25">
      <c r="A1844" s="45">
        <v>79.2</v>
      </c>
      <c r="B1844" s="47" t="b">
        <v>1</v>
      </c>
      <c r="U1844" s="36"/>
      <c r="V1844" s="36"/>
      <c r="W1844" s="9"/>
      <c r="X1844" s="8"/>
      <c r="Y1844" s="8"/>
      <c r="Z1844" s="8"/>
      <c r="AA1844" s="8"/>
      <c r="AB1844" s="8"/>
      <c r="AC1844" s="8"/>
      <c r="AD1844" s="8"/>
      <c r="AE1844" s="8"/>
      <c r="AG1844" s="36"/>
      <c r="AH1844" s="36"/>
      <c r="AI1844" s="9"/>
      <c r="AJ1844" s="8"/>
      <c r="AK1844" s="8"/>
      <c r="AL1844" s="8"/>
      <c r="AM1844" s="8"/>
      <c r="AN1844" s="8"/>
      <c r="AO1844" s="8"/>
      <c r="AP1844" s="8"/>
      <c r="AQ1844" s="8"/>
      <c r="AS1844" s="36"/>
      <c r="AT1844" s="36"/>
      <c r="AU1844" s="9"/>
      <c r="AV1844" s="8"/>
      <c r="AW1844" s="8"/>
      <c r="AX1844" s="8"/>
      <c r="AY1844" s="8"/>
      <c r="AZ1844" s="8"/>
      <c r="BA1844" s="8"/>
      <c r="BB1844" s="8"/>
      <c r="BC1844" s="8"/>
      <c r="CW1844" s="8">
        <v>0.62824453551912574</v>
      </c>
      <c r="CX1844" s="36">
        <v>73.900000000000006</v>
      </c>
      <c r="CY1844" s="36">
        <v>72.341212813170642</v>
      </c>
      <c r="CZ1844" s="36">
        <v>71.891942857165404</v>
      </c>
      <c r="DA1844" s="36">
        <v>68.499384797701694</v>
      </c>
      <c r="DB1844" s="36">
        <f ca="1"/>
        <v>80.102065794730237</v>
      </c>
      <c r="DC1844" s="36">
        <f ca="1"/>
        <v>72.64428172243484</v>
      </c>
      <c r="DD1844" s="36">
        <v>71.165202908825648</v>
      </c>
      <c r="DE1844" s="36">
        <f ca="1"/>
        <v>75.927147755066315</v>
      </c>
      <c r="DF1844" s="36">
        <v>73.751826056175005</v>
      </c>
    </row>
    <row r="1845" spans="1:110" x14ac:dyDescent="0.25">
      <c r="A1845" s="45">
        <v>78.7</v>
      </c>
      <c r="B1845" s="47" t="b">
        <v>1</v>
      </c>
      <c r="U1845" s="36"/>
      <c r="V1845" s="36"/>
      <c r="W1845" s="9"/>
      <c r="X1845" s="8"/>
      <c r="Y1845" s="8"/>
      <c r="Z1845" s="8"/>
      <c r="AA1845" s="8"/>
      <c r="AB1845" s="8"/>
      <c r="AC1845" s="8"/>
      <c r="AD1845" s="8"/>
      <c r="AE1845" s="8"/>
      <c r="AG1845" s="36"/>
      <c r="AH1845" s="36"/>
      <c r="AI1845" s="9"/>
      <c r="AJ1845" s="8"/>
      <c r="AK1845" s="8"/>
      <c r="AL1845" s="8"/>
      <c r="AM1845" s="8"/>
      <c r="AN1845" s="8"/>
      <c r="AO1845" s="8"/>
      <c r="AP1845" s="8"/>
      <c r="AQ1845" s="8"/>
      <c r="AS1845" s="36"/>
      <c r="AT1845" s="36"/>
      <c r="AU1845" s="9"/>
      <c r="AV1845" s="8"/>
      <c r="AW1845" s="8"/>
      <c r="AX1845" s="8"/>
      <c r="AY1845" s="8"/>
      <c r="AZ1845" s="8"/>
      <c r="BA1845" s="8"/>
      <c r="BB1845" s="8"/>
      <c r="BC1845" s="8"/>
      <c r="CW1845" s="8">
        <v>0.6285860655737705</v>
      </c>
      <c r="CX1845" s="36">
        <v>73.900000000000006</v>
      </c>
      <c r="CY1845" s="36">
        <v>72.349815720866445</v>
      </c>
      <c r="CZ1845" s="36">
        <v>71.901493624414996</v>
      </c>
      <c r="DA1845" s="36">
        <v>68.563010658517214</v>
      </c>
      <c r="DB1845" s="36">
        <f ca="1"/>
        <v>80.11045200071419</v>
      </c>
      <c r="DC1845" s="36">
        <f ca="1"/>
        <v>72.652432844899394</v>
      </c>
      <c r="DD1845" s="36">
        <v>71.1746927589557</v>
      </c>
      <c r="DE1845" s="36">
        <f ca="1"/>
        <v>75.933209262741329</v>
      </c>
      <c r="DF1845" s="36">
        <v>73.760820114947222</v>
      </c>
    </row>
    <row r="1846" spans="1:110" x14ac:dyDescent="0.25">
      <c r="A1846" s="45">
        <v>78.400000000000006</v>
      </c>
      <c r="B1846" s="47" t="b">
        <v>1</v>
      </c>
      <c r="U1846" s="36"/>
      <c r="V1846" s="36"/>
      <c r="W1846" s="9"/>
      <c r="X1846" s="8"/>
      <c r="Y1846" s="8"/>
      <c r="Z1846" s="8"/>
      <c r="AA1846" s="8"/>
      <c r="AB1846" s="8"/>
      <c r="AC1846" s="8"/>
      <c r="AD1846" s="8"/>
      <c r="AE1846" s="8"/>
      <c r="AG1846" s="36"/>
      <c r="AH1846" s="36"/>
      <c r="AI1846" s="9"/>
      <c r="AJ1846" s="8"/>
      <c r="AK1846" s="8"/>
      <c r="AL1846" s="8"/>
      <c r="AM1846" s="8"/>
      <c r="AN1846" s="8"/>
      <c r="AO1846" s="8"/>
      <c r="AP1846" s="8"/>
      <c r="AQ1846" s="8"/>
      <c r="AS1846" s="36"/>
      <c r="AT1846" s="36"/>
      <c r="AU1846" s="9"/>
      <c r="AV1846" s="8"/>
      <c r="AW1846" s="8"/>
      <c r="AX1846" s="8"/>
      <c r="AY1846" s="8"/>
      <c r="AZ1846" s="8"/>
      <c r="BA1846" s="8"/>
      <c r="BB1846" s="8"/>
      <c r="BC1846" s="8"/>
      <c r="CW1846" s="8">
        <v>0.62892759562841527</v>
      </c>
      <c r="CX1846" s="36">
        <v>73.900000000000006</v>
      </c>
      <c r="CY1846" s="36">
        <v>72.358421179069524</v>
      </c>
      <c r="CZ1846" s="36">
        <v>71.911048492557697</v>
      </c>
      <c r="DA1846" s="36">
        <v>68.626695052791604</v>
      </c>
      <c r="DB1846" s="36">
        <f ca="1"/>
        <v>80.118839010224889</v>
      </c>
      <c r="DC1846" s="36">
        <f ca="1"/>
        <v>72.660586992114645</v>
      </c>
      <c r="DD1846" s="36">
        <v>71.184180031372676</v>
      </c>
      <c r="DE1846" s="36">
        <f ca="1"/>
        <v>75.939271262914176</v>
      </c>
      <c r="DF1846" s="36">
        <v>73.769814602885958</v>
      </c>
    </row>
    <row r="1847" spans="1:110" x14ac:dyDescent="0.25">
      <c r="A1847" s="45">
        <v>78.3</v>
      </c>
      <c r="B1847" s="47" t="b">
        <v>1</v>
      </c>
      <c r="U1847" s="36"/>
      <c r="V1847" s="36"/>
      <c r="W1847" s="9"/>
      <c r="X1847" s="8"/>
      <c r="Y1847" s="8"/>
      <c r="Z1847" s="8"/>
      <c r="AA1847" s="8"/>
      <c r="AB1847" s="8"/>
      <c r="AC1847" s="8"/>
      <c r="AD1847" s="8"/>
      <c r="AE1847" s="8"/>
      <c r="AG1847" s="36"/>
      <c r="AH1847" s="36"/>
      <c r="AI1847" s="9"/>
      <c r="AJ1847" s="8"/>
      <c r="AK1847" s="8"/>
      <c r="AL1847" s="8"/>
      <c r="AM1847" s="8"/>
      <c r="AN1847" s="8"/>
      <c r="AO1847" s="8"/>
      <c r="AP1847" s="8"/>
      <c r="AQ1847" s="8"/>
      <c r="AS1847" s="36"/>
      <c r="AT1847" s="36"/>
      <c r="AU1847" s="9"/>
      <c r="AV1847" s="8"/>
      <c r="AW1847" s="8"/>
      <c r="AX1847" s="8"/>
      <c r="AY1847" s="8"/>
      <c r="AZ1847" s="8"/>
      <c r="BA1847" s="8"/>
      <c r="BB1847" s="8"/>
      <c r="BC1847" s="8"/>
      <c r="CW1847" s="8">
        <v>0.62926912568306015</v>
      </c>
      <c r="CX1847" s="36">
        <v>73.900000000000006</v>
      </c>
      <c r="CY1847" s="36">
        <v>72.367029196322633</v>
      </c>
      <c r="CZ1847" s="36">
        <v>71.920607472378109</v>
      </c>
      <c r="DA1847" s="36">
        <v>68.690438088321315</v>
      </c>
      <c r="DB1847" s="36">
        <f ca="1"/>
        <v>80.127226830496568</v>
      </c>
      <c r="DC1847" s="36">
        <f ca="1"/>
        <v>72.668744172733852</v>
      </c>
      <c r="DD1847" s="36">
        <v>71.193664728175989</v>
      </c>
      <c r="DE1847" s="36">
        <f ca="1"/>
        <v>75.945333759915471</v>
      </c>
      <c r="DF1847" s="36">
        <v>73.778809525257969</v>
      </c>
    </row>
    <row r="1848" spans="1:110" x14ac:dyDescent="0.25">
      <c r="A1848" s="45">
        <v>78.099999999999994</v>
      </c>
      <c r="B1848" s="47" t="b">
        <v>1</v>
      </c>
      <c r="U1848" s="36"/>
      <c r="V1848" s="36"/>
      <c r="W1848" s="9"/>
      <c r="X1848" s="8"/>
      <c r="Y1848" s="8"/>
      <c r="Z1848" s="8"/>
      <c r="AA1848" s="8"/>
      <c r="AB1848" s="8"/>
      <c r="AC1848" s="8"/>
      <c r="AD1848" s="8"/>
      <c r="AE1848" s="8"/>
      <c r="AG1848" s="36"/>
      <c r="AH1848" s="36"/>
      <c r="AI1848" s="9"/>
      <c r="AJ1848" s="8"/>
      <c r="AK1848" s="8"/>
      <c r="AL1848" s="8"/>
      <c r="AM1848" s="8"/>
      <c r="AN1848" s="8"/>
      <c r="AO1848" s="8"/>
      <c r="AP1848" s="8"/>
      <c r="AQ1848" s="8"/>
      <c r="AS1848" s="36"/>
      <c r="AT1848" s="36"/>
      <c r="AU1848" s="9"/>
      <c r="AV1848" s="8"/>
      <c r="AW1848" s="8"/>
      <c r="AX1848" s="8"/>
      <c r="AY1848" s="8"/>
      <c r="AZ1848" s="8"/>
      <c r="BA1848" s="8"/>
      <c r="BB1848" s="8"/>
      <c r="BC1848" s="8"/>
      <c r="CW1848" s="8">
        <v>0.62961065573770492</v>
      </c>
      <c r="CX1848" s="36">
        <v>73.900000000000006</v>
      </c>
      <c r="CY1848" s="36">
        <v>72.375639781184447</v>
      </c>
      <c r="CZ1848" s="36">
        <v>71.930170574684468</v>
      </c>
      <c r="DA1848" s="36">
        <v>68.754239873200831</v>
      </c>
      <c r="DB1848" s="36">
        <f ca="1"/>
        <v>80.135615468772755</v>
      </c>
      <c r="DC1848" s="36">
        <f ca="1"/>
        <v>72.676904395427982</v>
      </c>
      <c r="DD1848" s="36">
        <v>71.203146851462179</v>
      </c>
      <c r="DE1848" s="36">
        <f ca="1"/>
        <v>75.951396758081103</v>
      </c>
      <c r="DF1848" s="36">
        <v>73.787804887335568</v>
      </c>
    </row>
    <row r="1849" spans="1:110" x14ac:dyDescent="0.25">
      <c r="A1849" s="45">
        <v>81.599999999999994</v>
      </c>
      <c r="B1849" s="47" t="b">
        <v>1</v>
      </c>
      <c r="U1849" s="36"/>
      <c r="V1849" s="36"/>
      <c r="W1849" s="9"/>
      <c r="X1849" s="8"/>
      <c r="Y1849" s="8"/>
      <c r="Z1849" s="8"/>
      <c r="AA1849" s="8"/>
      <c r="AB1849" s="8"/>
      <c r="AC1849" s="8"/>
      <c r="AD1849" s="8"/>
      <c r="AE1849" s="8"/>
      <c r="AG1849" s="36"/>
      <c r="AH1849" s="36"/>
      <c r="AI1849" s="9"/>
      <c r="AJ1849" s="8"/>
      <c r="AK1849" s="8"/>
      <c r="AL1849" s="8"/>
      <c r="AM1849" s="8"/>
      <c r="AN1849" s="8"/>
      <c r="AO1849" s="8"/>
      <c r="AP1849" s="8"/>
      <c r="AQ1849" s="8"/>
      <c r="AS1849" s="36"/>
      <c r="AT1849" s="36"/>
      <c r="AU1849" s="9"/>
      <c r="AV1849" s="8"/>
      <c r="AW1849" s="8"/>
      <c r="AX1849" s="8"/>
      <c r="AY1849" s="8"/>
      <c r="AZ1849" s="8"/>
      <c r="BA1849" s="8"/>
      <c r="BB1849" s="8"/>
      <c r="BC1849" s="8"/>
      <c r="CW1849" s="8">
        <v>0.62995218579234968</v>
      </c>
      <c r="CX1849" s="36">
        <v>73.900000000000006</v>
      </c>
      <c r="CY1849" s="36">
        <v>72.38425294222975</v>
      </c>
      <c r="CZ1849" s="36">
        <v>71.939737810308486</v>
      </c>
      <c r="DA1849" s="36">
        <v>68.818100515823815</v>
      </c>
      <c r="DB1849" s="36">
        <f ca="1"/>
        <v>80.144004932306274</v>
      </c>
      <c r="DC1849" s="36">
        <f ca="1"/>
        <v>72.685067668885893</v>
      </c>
      <c r="DD1849" s="36">
        <v>71.212626403324975</v>
      </c>
      <c r="DE1849" s="36">
        <f ca="1"/>
        <v>75.957460261752075</v>
      </c>
      <c r="DF1849" s="36">
        <v>73.796800694396637</v>
      </c>
    </row>
    <row r="1850" spans="1:110" x14ac:dyDescent="0.25">
      <c r="A1850" s="45">
        <v>81.5</v>
      </c>
      <c r="B1850" s="47" t="b">
        <v>1</v>
      </c>
      <c r="U1850" s="36"/>
      <c r="V1850" s="36"/>
      <c r="W1850" s="9"/>
      <c r="X1850" s="8"/>
      <c r="Y1850" s="8"/>
      <c r="Z1850" s="8"/>
      <c r="AA1850" s="8"/>
      <c r="AB1850" s="8"/>
      <c r="AC1850" s="8"/>
      <c r="AD1850" s="8"/>
      <c r="AE1850" s="8"/>
      <c r="AG1850" s="36"/>
      <c r="AH1850" s="36"/>
      <c r="AI1850" s="9"/>
      <c r="AJ1850" s="8"/>
      <c r="AK1850" s="8"/>
      <c r="AL1850" s="8"/>
      <c r="AM1850" s="8"/>
      <c r="AN1850" s="8"/>
      <c r="AO1850" s="8"/>
      <c r="AP1850" s="8"/>
      <c r="AQ1850" s="8"/>
      <c r="AS1850" s="36"/>
      <c r="AT1850" s="36"/>
      <c r="AU1850" s="9"/>
      <c r="AV1850" s="8"/>
      <c r="AW1850" s="8"/>
      <c r="AX1850" s="8"/>
      <c r="AY1850" s="8"/>
      <c r="AZ1850" s="8"/>
      <c r="BA1850" s="8"/>
      <c r="BB1850" s="8"/>
      <c r="BC1850" s="8"/>
      <c r="CW1850" s="8">
        <v>0.63029371584699456</v>
      </c>
      <c r="CX1850" s="36">
        <v>73.900000000000006</v>
      </c>
      <c r="CY1850" s="36">
        <v>72.392868688049404</v>
      </c>
      <c r="CZ1850" s="36">
        <v>71.949309190105481</v>
      </c>
      <c r="DA1850" s="36">
        <v>68.882020124884221</v>
      </c>
      <c r="DB1850" s="36">
        <f ca="1"/>
        <v>80.152395228359339</v>
      </c>
      <c r="DC1850" s="36">
        <f ca="1"/>
        <v>72.693234001814304</v>
      </c>
      <c r="DD1850" s="36">
        <v>71.222103385855235</v>
      </c>
      <c r="DE1850" s="36">
        <f ca="1"/>
        <v>75.963524275274651</v>
      </c>
      <c r="DF1850" s="36">
        <v>73.805796951724687</v>
      </c>
    </row>
    <row r="1851" spans="1:110" x14ac:dyDescent="0.25">
      <c r="A1851" s="45">
        <v>81.3</v>
      </c>
      <c r="B1851" s="47" t="b">
        <v>1</v>
      </c>
      <c r="U1851" s="36"/>
      <c r="V1851" s="36"/>
      <c r="W1851" s="9"/>
      <c r="X1851" s="8"/>
      <c r="Y1851" s="8"/>
      <c r="Z1851" s="8"/>
      <c r="AA1851" s="8"/>
      <c r="AB1851" s="8"/>
      <c r="AC1851" s="8"/>
      <c r="AD1851" s="8"/>
      <c r="AE1851" s="8"/>
      <c r="AG1851" s="36"/>
      <c r="AH1851" s="36"/>
      <c r="AI1851" s="9"/>
      <c r="AJ1851" s="8"/>
      <c r="AK1851" s="8"/>
      <c r="AL1851" s="8"/>
      <c r="AM1851" s="8"/>
      <c r="AN1851" s="8"/>
      <c r="AO1851" s="8"/>
      <c r="AP1851" s="8"/>
      <c r="AQ1851" s="8"/>
      <c r="AS1851" s="36"/>
      <c r="AT1851" s="36"/>
      <c r="AU1851" s="9"/>
      <c r="AV1851" s="8"/>
      <c r="AW1851" s="8"/>
      <c r="AX1851" s="8"/>
      <c r="AY1851" s="8"/>
      <c r="AZ1851" s="8"/>
      <c r="BA1851" s="8"/>
      <c r="BB1851" s="8"/>
      <c r="BC1851" s="8"/>
      <c r="CW1851" s="8">
        <v>0.63063524590163933</v>
      </c>
      <c r="CX1851" s="36">
        <v>73.900000000000006</v>
      </c>
      <c r="CY1851" s="36">
        <v>72.401487027250511</v>
      </c>
      <c r="CZ1851" s="36">
        <v>71.958884724954615</v>
      </c>
      <c r="DA1851" s="36">
        <v>68.945998809377272</v>
      </c>
      <c r="DB1851" s="36">
        <f ca="1"/>
        <v>80.160786364203545</v>
      </c>
      <c r="DC1851" s="36">
        <f ca="1"/>
        <v>72.701403402937942</v>
      </c>
      <c r="DD1851" s="36">
        <v>71.231577801141015</v>
      </c>
      <c r="DE1851" s="36">
        <f ca="1"/>
        <v>75.969588803000335</v>
      </c>
      <c r="DF1851" s="36">
        <v>73.814793664608814</v>
      </c>
    </row>
    <row r="1852" spans="1:110" x14ac:dyDescent="0.25">
      <c r="A1852" s="45">
        <v>81.099999999999994</v>
      </c>
      <c r="B1852" s="47" t="b">
        <v>1</v>
      </c>
      <c r="U1852" s="36"/>
      <c r="V1852" s="36"/>
      <c r="W1852" s="9"/>
      <c r="X1852" s="8"/>
      <c r="Y1852" s="8"/>
      <c r="Z1852" s="8"/>
      <c r="AA1852" s="8"/>
      <c r="AB1852" s="8"/>
      <c r="AC1852" s="8"/>
      <c r="AD1852" s="8"/>
      <c r="AE1852" s="8"/>
      <c r="AG1852" s="36"/>
      <c r="AH1852" s="36"/>
      <c r="AI1852" s="9"/>
      <c r="AJ1852" s="8"/>
      <c r="AK1852" s="8"/>
      <c r="AL1852" s="8"/>
      <c r="AM1852" s="8"/>
      <c r="AN1852" s="8"/>
      <c r="AO1852" s="8"/>
      <c r="AP1852" s="8"/>
      <c r="AQ1852" s="8"/>
      <c r="AS1852" s="36"/>
      <c r="AT1852" s="36"/>
      <c r="AU1852" s="9"/>
      <c r="AV1852" s="8"/>
      <c r="AW1852" s="8"/>
      <c r="AX1852" s="8"/>
      <c r="AY1852" s="8"/>
      <c r="AZ1852" s="8"/>
      <c r="BA1852" s="8"/>
      <c r="BB1852" s="8"/>
      <c r="BC1852" s="8"/>
      <c r="CW1852" s="8">
        <v>0.63097677595628421</v>
      </c>
      <c r="CX1852" s="36">
        <v>73.900000000000006</v>
      </c>
      <c r="CY1852" s="36">
        <v>72.410107968456444</v>
      </c>
      <c r="CZ1852" s="36">
        <v>71.96846442575891</v>
      </c>
      <c r="DA1852" s="36">
        <v>69.010036678600798</v>
      </c>
      <c r="DB1852" s="36">
        <f ca="1"/>
        <v>80.169178347119981</v>
      </c>
      <c r="DC1852" s="36">
        <f ca="1"/>
        <v>72.709575880999552</v>
      </c>
      <c r="DD1852" s="36">
        <v>71.241049651267502</v>
      </c>
      <c r="DE1852" s="36">
        <f ca="1"/>
        <v>75.975653849285877</v>
      </c>
      <c r="DF1852" s="36">
        <v>73.823790838343854</v>
      </c>
    </row>
    <row r="1853" spans="1:110" x14ac:dyDescent="0.25">
      <c r="A1853" s="45">
        <v>86</v>
      </c>
      <c r="B1853" s="47" t="b">
        <v>1</v>
      </c>
      <c r="U1853" s="36"/>
      <c r="V1853" s="36"/>
      <c r="W1853" s="9"/>
      <c r="X1853" s="8"/>
      <c r="Y1853" s="8"/>
      <c r="Z1853" s="8"/>
      <c r="AA1853" s="8"/>
      <c r="AB1853" s="8"/>
      <c r="AC1853" s="8"/>
      <c r="AD1853" s="8"/>
      <c r="AE1853" s="8"/>
      <c r="AG1853" s="36"/>
      <c r="AH1853" s="36"/>
      <c r="AI1853" s="9"/>
      <c r="AJ1853" s="8"/>
      <c r="AK1853" s="8"/>
      <c r="AL1853" s="8"/>
      <c r="AM1853" s="8"/>
      <c r="AN1853" s="8"/>
      <c r="AO1853" s="8"/>
      <c r="AP1853" s="8"/>
      <c r="AQ1853" s="8"/>
      <c r="AS1853" s="36"/>
      <c r="AT1853" s="36"/>
      <c r="AU1853" s="9"/>
      <c r="AV1853" s="8"/>
      <c r="AW1853" s="8"/>
      <c r="AX1853" s="8"/>
      <c r="AY1853" s="8"/>
      <c r="AZ1853" s="8"/>
      <c r="BA1853" s="8"/>
      <c r="BB1853" s="8"/>
      <c r="BC1853" s="8"/>
      <c r="CW1853" s="8">
        <v>0.63131830601092898</v>
      </c>
      <c r="CX1853" s="36">
        <v>73.900000000000006</v>
      </c>
      <c r="CY1853" s="36">
        <v>72.418731520306878</v>
      </c>
      <c r="CZ1853" s="36">
        <v>71.978048303445149</v>
      </c>
      <c r="DA1853" s="36">
        <v>69.074133842156115</v>
      </c>
      <c r="DB1853" s="36">
        <f ca="1"/>
        <v>80.177571184399227</v>
      </c>
      <c r="DC1853" s="36">
        <f ca="1"/>
        <v>72.717751444760069</v>
      </c>
      <c r="DD1853" s="36">
        <v>71.2505189383171</v>
      </c>
      <c r="DE1853" s="36">
        <f ca="1"/>
        <v>75.981719418493398</v>
      </c>
      <c r="DF1853" s="36">
        <v>73.832788478230313</v>
      </c>
    </row>
    <row r="1854" spans="1:110" x14ac:dyDescent="0.25">
      <c r="A1854" s="45">
        <v>89</v>
      </c>
      <c r="B1854" s="47" t="b">
        <v>1</v>
      </c>
      <c r="U1854" s="36"/>
      <c r="V1854" s="36"/>
      <c r="W1854" s="9"/>
      <c r="X1854" s="8"/>
      <c r="Y1854" s="8"/>
      <c r="Z1854" s="8"/>
      <c r="AA1854" s="8"/>
      <c r="AB1854" s="8"/>
      <c r="AC1854" s="8"/>
      <c r="AD1854" s="8"/>
      <c r="AE1854" s="8"/>
      <c r="AG1854" s="36"/>
      <c r="AH1854" s="36"/>
      <c r="AI1854" s="9"/>
      <c r="AJ1854" s="8"/>
      <c r="AK1854" s="8"/>
      <c r="AL1854" s="8"/>
      <c r="AM1854" s="8"/>
      <c r="AN1854" s="8"/>
      <c r="AO1854" s="8"/>
      <c r="AP1854" s="8"/>
      <c r="AQ1854" s="8"/>
      <c r="AS1854" s="36"/>
      <c r="AT1854" s="36"/>
      <c r="AU1854" s="9"/>
      <c r="AV1854" s="8"/>
      <c r="AW1854" s="8"/>
      <c r="AX1854" s="8"/>
      <c r="AY1854" s="8"/>
      <c r="AZ1854" s="8"/>
      <c r="BA1854" s="8"/>
      <c r="BB1854" s="8"/>
      <c r="BC1854" s="8"/>
      <c r="CW1854" s="8">
        <v>0.63165983606557374</v>
      </c>
      <c r="CX1854" s="36">
        <v>73.900000000000006</v>
      </c>
      <c r="CY1854" s="36">
        <v>72.427357691457928</v>
      </c>
      <c r="CZ1854" s="36">
        <v>71.987636368964402</v>
      </c>
      <c r="DA1854" s="36">
        <v>69.138290409949377</v>
      </c>
      <c r="DB1854" s="36">
        <f ca="1"/>
        <v>80.185964883341498</v>
      </c>
      <c r="DC1854" s="36">
        <f ca="1"/>
        <v>72.725930102998603</v>
      </c>
      <c r="DD1854" s="36">
        <v>71.259985664369367</v>
      </c>
      <c r="DE1854" s="36">
        <f ca="1"/>
        <v>75.987785514990279</v>
      </c>
      <c r="DF1854" s="36">
        <v>73.84178658957444</v>
      </c>
    </row>
    <row r="1855" spans="1:110" x14ac:dyDescent="0.25">
      <c r="A1855" s="45">
        <v>85</v>
      </c>
      <c r="B1855" s="47" t="b">
        <v>1</v>
      </c>
      <c r="U1855" s="36"/>
      <c r="V1855" s="36"/>
      <c r="W1855" s="9"/>
      <c r="X1855" s="8"/>
      <c r="Y1855" s="8"/>
      <c r="Z1855" s="8"/>
      <c r="AA1855" s="8"/>
      <c r="AB1855" s="8"/>
      <c r="AC1855" s="8"/>
      <c r="AD1855" s="8"/>
      <c r="AE1855" s="8"/>
      <c r="AG1855" s="36"/>
      <c r="AH1855" s="36"/>
      <c r="AI1855" s="9"/>
      <c r="AJ1855" s="8"/>
      <c r="AK1855" s="8"/>
      <c r="AL1855" s="8"/>
      <c r="AM1855" s="8"/>
      <c r="AN1855" s="8"/>
      <c r="AO1855" s="8"/>
      <c r="AP1855" s="8"/>
      <c r="AQ1855" s="8"/>
      <c r="AS1855" s="36"/>
      <c r="AT1855" s="36"/>
      <c r="AU1855" s="9"/>
      <c r="AV1855" s="8"/>
      <c r="AW1855" s="8"/>
      <c r="AX1855" s="8"/>
      <c r="AY1855" s="8"/>
      <c r="AZ1855" s="8"/>
      <c r="BA1855" s="8"/>
      <c r="BB1855" s="8"/>
      <c r="BC1855" s="8"/>
      <c r="CW1855" s="8">
        <v>0.63200136612021862</v>
      </c>
      <c r="CX1855" s="36">
        <v>73.900000000000006</v>
      </c>
      <c r="CY1855" s="36">
        <v>72.435986490582223</v>
      </c>
      <c r="CZ1855" s="36">
        <v>71.997228633291769</v>
      </c>
      <c r="DA1855" s="36">
        <v>69.202506492192541</v>
      </c>
      <c r="DB1855" s="36">
        <f ca="1"/>
        <v>80.194359451256588</v>
      </c>
      <c r="DC1855" s="36">
        <f ca="1"/>
        <v>72.734111864512556</v>
      </c>
      <c r="DD1855" s="36">
        <v>71.269449831501106</v>
      </c>
      <c r="DE1855" s="36">
        <f ca="1"/>
        <v>75.99385214314934</v>
      </c>
      <c r="DF1855" s="36">
        <v>73.850785177688238</v>
      </c>
    </row>
    <row r="1856" spans="1:110" x14ac:dyDescent="0.25">
      <c r="A1856" s="45">
        <v>81</v>
      </c>
      <c r="B1856" s="47" t="b">
        <v>1</v>
      </c>
      <c r="U1856" s="36"/>
      <c r="V1856" s="36"/>
      <c r="W1856" s="9"/>
      <c r="X1856" s="8"/>
      <c r="Y1856" s="8"/>
      <c r="Z1856" s="8"/>
      <c r="AA1856" s="8"/>
      <c r="AB1856" s="8"/>
      <c r="AC1856" s="8"/>
      <c r="AD1856" s="8"/>
      <c r="AE1856" s="8"/>
      <c r="AG1856" s="36"/>
      <c r="AH1856" s="36"/>
      <c r="AI1856" s="9"/>
      <c r="AJ1856" s="8"/>
      <c r="AK1856" s="8"/>
      <c r="AL1856" s="8"/>
      <c r="AM1856" s="8"/>
      <c r="AN1856" s="8"/>
      <c r="AO1856" s="8"/>
      <c r="AP1856" s="8"/>
      <c r="AQ1856" s="8"/>
      <c r="AS1856" s="36"/>
      <c r="AT1856" s="36"/>
      <c r="AU1856" s="9"/>
      <c r="AV1856" s="8"/>
      <c r="AW1856" s="8"/>
      <c r="AX1856" s="8"/>
      <c r="AY1856" s="8"/>
      <c r="AZ1856" s="8"/>
      <c r="BA1856" s="8"/>
      <c r="BB1856" s="8"/>
      <c r="BC1856" s="8"/>
      <c r="CW1856" s="8">
        <v>0.63234289617486339</v>
      </c>
      <c r="CX1856" s="36">
        <v>73.900000000000006</v>
      </c>
      <c r="CY1856" s="36">
        <v>72.444617926368892</v>
      </c>
      <c r="CZ1856" s="36">
        <v>72.006825107426479</v>
      </c>
      <c r="DA1856" s="36">
        <v>69.26678219940456</v>
      </c>
      <c r="DB1856" s="36">
        <f ca="1"/>
        <v>80.202754895463983</v>
      </c>
      <c r="DC1856" s="36">
        <f ca="1"/>
        <v>72.742296738117702</v>
      </c>
      <c r="DD1856" s="36">
        <v>71.278911441786249</v>
      </c>
      <c r="DE1856" s="36">
        <f ca="1"/>
        <v>75.999919307348748</v>
      </c>
      <c r="DF1856" s="36">
        <v>73.859784247889564</v>
      </c>
    </row>
    <row r="1857" spans="1:110" x14ac:dyDescent="0.25">
      <c r="A1857" s="45">
        <v>81</v>
      </c>
      <c r="B1857" s="47" t="b">
        <v>1</v>
      </c>
      <c r="U1857" s="36"/>
      <c r="V1857" s="36"/>
      <c r="W1857" s="9"/>
      <c r="X1857" s="8"/>
      <c r="Y1857" s="8"/>
      <c r="Z1857" s="8"/>
      <c r="AA1857" s="8"/>
      <c r="AB1857" s="8"/>
      <c r="AC1857" s="8"/>
      <c r="AD1857" s="8"/>
      <c r="AE1857" s="8"/>
      <c r="AG1857" s="36"/>
      <c r="AH1857" s="36"/>
      <c r="AI1857" s="9"/>
      <c r="AJ1857" s="8"/>
      <c r="AK1857" s="8"/>
      <c r="AL1857" s="8"/>
      <c r="AM1857" s="8"/>
      <c r="AN1857" s="8"/>
      <c r="AO1857" s="8"/>
      <c r="AP1857" s="8"/>
      <c r="AQ1857" s="8"/>
      <c r="AS1857" s="36"/>
      <c r="AT1857" s="36"/>
      <c r="AU1857" s="9"/>
      <c r="AV1857" s="8"/>
      <c r="AW1857" s="8"/>
      <c r="AX1857" s="8"/>
      <c r="AY1857" s="8"/>
      <c r="AZ1857" s="8"/>
      <c r="BA1857" s="8"/>
      <c r="BB1857" s="8"/>
      <c r="BC1857" s="8"/>
      <c r="CW1857" s="8">
        <v>0.63268442622950816</v>
      </c>
      <c r="CX1857" s="36">
        <v>73.900000000000006</v>
      </c>
      <c r="CY1857" s="36">
        <v>72.453252007523744</v>
      </c>
      <c r="CZ1857" s="36">
        <v>72.016425802392263</v>
      </c>
      <c r="DA1857" s="36">
        <v>69.331117642412536</v>
      </c>
      <c r="DB1857" s="36">
        <f ca="1"/>
        <v>80.211151223292916</v>
      </c>
      <c r="DC1857" s="36">
        <f ca="1"/>
        <v>72.750484732648232</v>
      </c>
      <c r="DD1857" s="36">
        <v>71.288370497295958</v>
      </c>
      <c r="DE1857" s="36">
        <f ca="1"/>
        <v>76.005987011972124</v>
      </c>
      <c r="DF1857" s="36">
        <v>73.868783805502034</v>
      </c>
    </row>
    <row r="1858" spans="1:110" x14ac:dyDescent="0.25">
      <c r="A1858" s="45">
        <v>79.900000000000006</v>
      </c>
      <c r="B1858" s="47" t="b">
        <v>1</v>
      </c>
      <c r="U1858" s="36"/>
      <c r="V1858" s="36"/>
      <c r="W1858" s="9"/>
      <c r="X1858" s="8"/>
      <c r="Y1858" s="8"/>
      <c r="Z1858" s="8"/>
      <c r="AA1858" s="8"/>
      <c r="AB1858" s="8"/>
      <c r="AC1858" s="8"/>
      <c r="AD1858" s="8"/>
      <c r="AE1858" s="8"/>
      <c r="AG1858" s="36"/>
      <c r="AH1858" s="36"/>
      <c r="AI1858" s="9"/>
      <c r="AJ1858" s="8"/>
      <c r="AK1858" s="8"/>
      <c r="AL1858" s="8"/>
      <c r="AM1858" s="8"/>
      <c r="AN1858" s="8"/>
      <c r="AO1858" s="8"/>
      <c r="AP1858" s="8"/>
      <c r="AQ1858" s="8"/>
      <c r="AS1858" s="36"/>
      <c r="AT1858" s="36"/>
      <c r="AU1858" s="9"/>
      <c r="AV1858" s="8"/>
      <c r="AW1858" s="8"/>
      <c r="AX1858" s="8"/>
      <c r="AY1858" s="8"/>
      <c r="AZ1858" s="8"/>
      <c r="BA1858" s="8"/>
      <c r="BB1858" s="8"/>
      <c r="BC1858" s="8"/>
      <c r="CW1858" s="8">
        <v>0.63302595628415304</v>
      </c>
      <c r="CX1858" s="36">
        <v>73.900000000000006</v>
      </c>
      <c r="CY1858" s="36">
        <v>72.461888742769275</v>
      </c>
      <c r="CZ1858" s="36">
        <v>72.02603072923722</v>
      </c>
      <c r="DA1858" s="36">
        <v>69.395512932352901</v>
      </c>
      <c r="DB1858" s="36">
        <f ca="1"/>
        <v>80.219548442082441</v>
      </c>
      <c r="DC1858" s="36">
        <f ca="1"/>
        <v>72.758675856956842</v>
      </c>
      <c r="DD1858" s="36">
        <v>71.297827000098607</v>
      </c>
      <c r="DE1858" s="36">
        <f ca="1"/>
        <v>76.01205526140852</v>
      </c>
      <c r="DF1858" s="36">
        <v>73.877783855855228</v>
      </c>
    </row>
    <row r="1859" spans="1:110" x14ac:dyDescent="0.25">
      <c r="A1859" s="45">
        <v>79.900000000000006</v>
      </c>
      <c r="B1859" s="47" t="b">
        <v>1</v>
      </c>
      <c r="U1859" s="36"/>
      <c r="V1859" s="36"/>
      <c r="W1859" s="9"/>
      <c r="X1859" s="8"/>
      <c r="Y1859" s="8"/>
      <c r="Z1859" s="8"/>
      <c r="AA1859" s="8"/>
      <c r="AB1859" s="8"/>
      <c r="AC1859" s="8"/>
      <c r="AD1859" s="8"/>
      <c r="AE1859" s="8"/>
      <c r="AG1859" s="36"/>
      <c r="AH1859" s="36"/>
      <c r="AI1859" s="9"/>
      <c r="AJ1859" s="8"/>
      <c r="AK1859" s="8"/>
      <c r="AL1859" s="8"/>
      <c r="AM1859" s="8"/>
      <c r="AN1859" s="8"/>
      <c r="AO1859" s="8"/>
      <c r="AP1859" s="8"/>
      <c r="AQ1859" s="8"/>
      <c r="AS1859" s="36"/>
      <c r="AT1859" s="36"/>
      <c r="AU1859" s="9"/>
      <c r="AV1859" s="8"/>
      <c r="AW1859" s="8"/>
      <c r="AX1859" s="8"/>
      <c r="AY1859" s="8"/>
      <c r="AZ1859" s="8"/>
      <c r="BA1859" s="8"/>
      <c r="BB1859" s="8"/>
      <c r="BC1859" s="8"/>
      <c r="CW1859" s="8">
        <v>0.6333674863387978</v>
      </c>
      <c r="CX1859" s="36">
        <v>73.900000000000006</v>
      </c>
      <c r="CY1859" s="36">
        <v>72.470528140844749</v>
      </c>
      <c r="CZ1859" s="36">
        <v>72.035639899033967</v>
      </c>
      <c r="DA1859" s="36">
        <v>69.459968180672419</v>
      </c>
      <c r="DB1859" s="36">
        <f ca="1"/>
        <v>80.22794655918139</v>
      </c>
      <c r="DC1859" s="36">
        <f ca="1"/>
        <v>72.766870119914884</v>
      </c>
      <c r="DD1859" s="36">
        <v>71.307280952259759</v>
      </c>
      <c r="DE1859" s="36">
        <f ca="1"/>
        <v>76.0181240600525</v>
      </c>
      <c r="DF1859" s="36">
        <v>73.886784404284555</v>
      </c>
    </row>
    <row r="1860" spans="1:110" x14ac:dyDescent="0.25">
      <c r="A1860" s="45">
        <v>79.2</v>
      </c>
      <c r="B1860" s="47" t="b">
        <v>1</v>
      </c>
      <c r="U1860" s="36"/>
      <c r="V1860" s="36"/>
      <c r="W1860" s="9"/>
      <c r="X1860" s="8"/>
      <c r="Y1860" s="8"/>
      <c r="Z1860" s="8"/>
      <c r="AA1860" s="8"/>
      <c r="AB1860" s="8"/>
      <c r="AC1860" s="8"/>
      <c r="AD1860" s="8"/>
      <c r="AE1860" s="8"/>
      <c r="AG1860" s="36"/>
      <c r="AH1860" s="36"/>
      <c r="AI1860" s="9"/>
      <c r="AJ1860" s="8"/>
      <c r="AK1860" s="8"/>
      <c r="AL1860" s="8"/>
      <c r="AM1860" s="8"/>
      <c r="AN1860" s="8"/>
      <c r="AO1860" s="8"/>
      <c r="AP1860" s="8"/>
      <c r="AQ1860" s="8"/>
      <c r="AS1860" s="36"/>
      <c r="AT1860" s="36"/>
      <c r="AU1860" s="9"/>
      <c r="AV1860" s="8"/>
      <c r="AW1860" s="8"/>
      <c r="AX1860" s="8"/>
      <c r="AY1860" s="8"/>
      <c r="AZ1860" s="8"/>
      <c r="BA1860" s="8"/>
      <c r="BB1860" s="8"/>
      <c r="BC1860" s="8"/>
      <c r="CW1860" s="8">
        <v>0.63370901639344257</v>
      </c>
      <c r="CX1860" s="36">
        <v>73.900000000000006</v>
      </c>
      <c r="CY1860" s="36">
        <v>72.479170210506311</v>
      </c>
      <c r="CZ1860" s="36">
        <v>72.045253322879773</v>
      </c>
      <c r="DA1860" s="36">
        <v>69.524483499129545</v>
      </c>
      <c r="DB1860" s="36">
        <f ca="1"/>
        <v>80.236345581948555</v>
      </c>
      <c r="DC1860" s="36">
        <f ca="1"/>
        <v>72.775067530412315</v>
      </c>
      <c r="DD1860" s="36">
        <v>71.31673235584222</v>
      </c>
      <c r="DE1860" s="36">
        <f ca="1"/>
        <v>76.024193412304129</v>
      </c>
      <c r="DF1860" s="36">
        <v>73.895785456131392</v>
      </c>
    </row>
    <row r="1861" spans="1:110" x14ac:dyDescent="0.25">
      <c r="A1861" s="45">
        <v>79.099999999999994</v>
      </c>
      <c r="B1861" s="47" t="b">
        <v>1</v>
      </c>
      <c r="U1861" s="36"/>
      <c r="V1861" s="36"/>
      <c r="W1861" s="9"/>
      <c r="X1861" s="8"/>
      <c r="Y1861" s="8"/>
      <c r="Z1861" s="8"/>
      <c r="AA1861" s="8"/>
      <c r="AB1861" s="8"/>
      <c r="AC1861" s="8"/>
      <c r="AD1861" s="8"/>
      <c r="AE1861" s="8"/>
      <c r="AG1861" s="36"/>
      <c r="AH1861" s="36"/>
      <c r="AI1861" s="9"/>
      <c r="AJ1861" s="8"/>
      <c r="AK1861" s="8"/>
      <c r="AL1861" s="8"/>
      <c r="AM1861" s="8"/>
      <c r="AN1861" s="8"/>
      <c r="AO1861" s="8"/>
      <c r="AP1861" s="8"/>
      <c r="AQ1861" s="8"/>
      <c r="AS1861" s="36"/>
      <c r="AT1861" s="36"/>
      <c r="AU1861" s="9"/>
      <c r="AV1861" s="8"/>
      <c r="AW1861" s="8"/>
      <c r="AX1861" s="8"/>
      <c r="AY1861" s="8"/>
      <c r="AZ1861" s="8"/>
      <c r="BA1861" s="8"/>
      <c r="BB1861" s="8"/>
      <c r="BC1861" s="8"/>
      <c r="CW1861" s="8">
        <v>0.63405054644808745</v>
      </c>
      <c r="CX1861" s="36">
        <v>73.900000000000006</v>
      </c>
      <c r="CY1861" s="36">
        <v>72.487814960527018</v>
      </c>
      <c r="CZ1861" s="36">
        <v>72.054871011896708</v>
      </c>
      <c r="DA1861" s="36">
        <v>69.589058999795455</v>
      </c>
      <c r="DB1861" s="36">
        <f ca="1"/>
        <v>80.244745517752676</v>
      </c>
      <c r="DC1861" s="36">
        <f ca="1"/>
        <v>72.78326809735789</v>
      </c>
      <c r="DD1861" s="36">
        <v>71.326181212906008</v>
      </c>
      <c r="DE1861" s="36">
        <f ca="1"/>
        <v>76.030263322569027</v>
      </c>
      <c r="DF1861" s="36">
        <v>73.904787016743086</v>
      </c>
    </row>
    <row r="1862" spans="1:110" x14ac:dyDescent="0.25">
      <c r="A1862" s="45">
        <v>78.7</v>
      </c>
      <c r="B1862" s="47" t="b">
        <v>1</v>
      </c>
      <c r="U1862" s="36"/>
      <c r="V1862" s="36"/>
      <c r="W1862" s="9"/>
      <c r="X1862" s="8"/>
      <c r="Y1862" s="8"/>
      <c r="Z1862" s="8"/>
      <c r="AA1862" s="8"/>
      <c r="AB1862" s="8"/>
      <c r="AC1862" s="8"/>
      <c r="AD1862" s="8"/>
      <c r="AE1862" s="8"/>
      <c r="AG1862" s="36"/>
      <c r="AH1862" s="36"/>
      <c r="AI1862" s="9"/>
      <c r="AJ1862" s="8"/>
      <c r="AK1862" s="8"/>
      <c r="AL1862" s="8"/>
      <c r="AM1862" s="8"/>
      <c r="AN1862" s="8"/>
      <c r="AO1862" s="8"/>
      <c r="AP1862" s="8"/>
      <c r="AQ1862" s="8"/>
      <c r="AS1862" s="36"/>
      <c r="AT1862" s="36"/>
      <c r="AU1862" s="9"/>
      <c r="AV1862" s="8"/>
      <c r="AW1862" s="8"/>
      <c r="AX1862" s="8"/>
      <c r="AY1862" s="8"/>
      <c r="AZ1862" s="8"/>
      <c r="BA1862" s="8"/>
      <c r="BB1862" s="8"/>
      <c r="BC1862" s="8"/>
      <c r="CW1862" s="8">
        <v>0.63439207650273222</v>
      </c>
      <c r="CX1862" s="36">
        <v>73.900000000000006</v>
      </c>
      <c r="CY1862" s="36">
        <v>72.496462399696895</v>
      </c>
      <c r="CZ1862" s="36">
        <v>72.064492977231623</v>
      </c>
      <c r="DA1862" s="36">
        <v>69.653694795055245</v>
      </c>
      <c r="DB1862" s="36">
        <f ca="1"/>
        <v>80.25314637397247</v>
      </c>
      <c r="DC1862" s="36">
        <f ca="1"/>
        <v>72.791471829679168</v>
      </c>
      <c r="DD1862" s="36">
        <v>71.335627525508343</v>
      </c>
      <c r="DE1862" s="36">
        <f ca="1"/>
        <v>76.036333795258372</v>
      </c>
      <c r="DF1862" s="36">
        <v>73.913789091472978</v>
      </c>
    </row>
    <row r="1863" spans="1:110" x14ac:dyDescent="0.25">
      <c r="A1863" s="45">
        <v>78.5</v>
      </c>
      <c r="B1863" s="47" t="b">
        <v>1</v>
      </c>
      <c r="U1863" s="36"/>
      <c r="V1863" s="36"/>
      <c r="W1863" s="9"/>
      <c r="X1863" s="8"/>
      <c r="Y1863" s="8"/>
      <c r="Z1863" s="8"/>
      <c r="AA1863" s="8"/>
      <c r="AB1863" s="8"/>
      <c r="AC1863" s="8"/>
      <c r="AD1863" s="8"/>
      <c r="AE1863" s="8"/>
      <c r="AG1863" s="36"/>
      <c r="AH1863" s="36"/>
      <c r="AI1863" s="9"/>
      <c r="AJ1863" s="8"/>
      <c r="AK1863" s="8"/>
      <c r="AL1863" s="8"/>
      <c r="AM1863" s="8"/>
      <c r="AN1863" s="8"/>
      <c r="AO1863" s="8"/>
      <c r="AP1863" s="8"/>
      <c r="AQ1863" s="8"/>
      <c r="AS1863" s="36"/>
      <c r="AT1863" s="36"/>
      <c r="AU1863" s="9"/>
      <c r="AV1863" s="8"/>
      <c r="AW1863" s="8"/>
      <c r="AX1863" s="8"/>
      <c r="AY1863" s="8"/>
      <c r="AZ1863" s="8"/>
      <c r="BA1863" s="8"/>
      <c r="BB1863" s="8"/>
      <c r="BC1863" s="8"/>
      <c r="CW1863" s="8">
        <v>0.63473360655737709</v>
      </c>
      <c r="CX1863" s="36">
        <v>73.900000000000006</v>
      </c>
      <c r="CY1863" s="36">
        <v>72.505112536823091</v>
      </c>
      <c r="CZ1863" s="36">
        <v>72.074119230056255</v>
      </c>
      <c r="DA1863" s="36">
        <v>69.718390997609106</v>
      </c>
      <c r="DB1863" s="36">
        <f ca="1"/>
        <v>80.261548157996756</v>
      </c>
      <c r="DC1863" s="36">
        <f ca="1"/>
        <v>72.799678736322591</v>
      </c>
      <c r="DD1863" s="36">
        <v>71.34507129570369</v>
      </c>
      <c r="DE1863" s="36">
        <f ca="1"/>
        <v>76.042404834788996</v>
      </c>
      <c r="DF1863" s="36">
        <v>73.922791685680465</v>
      </c>
    </row>
    <row r="1864" spans="1:110" x14ac:dyDescent="0.25">
      <c r="A1864" s="45">
        <v>78.599999999999994</v>
      </c>
      <c r="B1864" s="47" t="b">
        <v>1</v>
      </c>
      <c r="U1864" s="36"/>
      <c r="V1864" s="36"/>
      <c r="W1864" s="9"/>
      <c r="X1864" s="8"/>
      <c r="Y1864" s="8"/>
      <c r="Z1864" s="8"/>
      <c r="AA1864" s="8"/>
      <c r="AB1864" s="8"/>
      <c r="AC1864" s="8"/>
      <c r="AD1864" s="8"/>
      <c r="AE1864" s="8"/>
      <c r="AG1864" s="36"/>
      <c r="AH1864" s="36"/>
      <c r="AI1864" s="9"/>
      <c r="AJ1864" s="8"/>
      <c r="AK1864" s="8"/>
      <c r="AL1864" s="8"/>
      <c r="AM1864" s="8"/>
      <c r="AN1864" s="8"/>
      <c r="AO1864" s="8"/>
      <c r="AP1864" s="8"/>
      <c r="AQ1864" s="8"/>
      <c r="AS1864" s="36"/>
      <c r="AT1864" s="36"/>
      <c r="AU1864" s="9"/>
      <c r="AV1864" s="8"/>
      <c r="AW1864" s="8"/>
      <c r="AX1864" s="8"/>
      <c r="AY1864" s="8"/>
      <c r="AZ1864" s="8"/>
      <c r="BA1864" s="8"/>
      <c r="BB1864" s="8"/>
      <c r="BC1864" s="8"/>
      <c r="CW1864" s="8">
        <v>0.63507513661202186</v>
      </c>
      <c r="CX1864" s="36">
        <v>74</v>
      </c>
      <c r="CY1864" s="36">
        <v>72.513765380729879</v>
      </c>
      <c r="CZ1864" s="36">
        <v>72.083749781567491</v>
      </c>
      <c r="DA1864" s="36">
        <v>69.783147720473536</v>
      </c>
      <c r="DB1864" s="36">
        <f ca="1"/>
        <v>80.269950877224474</v>
      </c>
      <c r="DC1864" s="36">
        <f ca="1"/>
        <v>72.807888826253645</v>
      </c>
      <c r="DD1864" s="36">
        <v>71.354512525543782</v>
      </c>
      <c r="DE1864" s="36">
        <f ca="1"/>
        <v>76.04847644558329</v>
      </c>
      <c r="DF1864" s="36">
        <v>73.93179480473097</v>
      </c>
    </row>
    <row r="1865" spans="1:110" x14ac:dyDescent="0.25">
      <c r="A1865" s="45">
        <v>74.8</v>
      </c>
      <c r="B1865" s="47" t="b">
        <v>1</v>
      </c>
      <c r="U1865" s="36"/>
      <c r="V1865" s="36"/>
      <c r="W1865" s="9"/>
      <c r="X1865" s="8"/>
      <c r="Y1865" s="8"/>
      <c r="Z1865" s="8"/>
      <c r="AA1865" s="8"/>
      <c r="AB1865" s="8"/>
      <c r="AC1865" s="8"/>
      <c r="AD1865" s="8"/>
      <c r="AE1865" s="8"/>
      <c r="AG1865" s="36"/>
      <c r="AH1865" s="36"/>
      <c r="AI1865" s="9"/>
      <c r="AJ1865" s="8"/>
      <c r="AK1865" s="8"/>
      <c r="AL1865" s="8"/>
      <c r="AM1865" s="8"/>
      <c r="AN1865" s="8"/>
      <c r="AO1865" s="8"/>
      <c r="AP1865" s="8"/>
      <c r="AQ1865" s="8"/>
      <c r="AS1865" s="36"/>
      <c r="AT1865" s="36"/>
      <c r="AU1865" s="9"/>
      <c r="AV1865" s="8"/>
      <c r="AW1865" s="8"/>
      <c r="AX1865" s="8"/>
      <c r="AY1865" s="8"/>
      <c r="AZ1865" s="8"/>
      <c r="BA1865" s="8"/>
      <c r="BB1865" s="8"/>
      <c r="BC1865" s="8"/>
      <c r="CW1865" s="8">
        <v>0.63541666666666663</v>
      </c>
      <c r="CX1865" s="36">
        <v>74</v>
      </c>
      <c r="CY1865" s="36">
        <v>72.522420940258769</v>
      </c>
      <c r="CZ1865" s="36">
        <v>72.093384642987317</v>
      </c>
      <c r="DA1865" s="36">
        <v>69.847965076982433</v>
      </c>
      <c r="DB1865" s="36">
        <f ca="1"/>
        <v>80.278354539064694</v>
      </c>
      <c r="DC1865" s="36">
        <f ca="1"/>
        <v>72.81610210845686</v>
      </c>
      <c r="DD1865" s="36">
        <v>71.363951217077556</v>
      </c>
      <c r="DE1865" s="36">
        <f ca="1"/>
        <v>76.05454863206937</v>
      </c>
      <c r="DF1865" s="36">
        <v>73.940798453996081</v>
      </c>
    </row>
    <row r="1866" spans="1:110" x14ac:dyDescent="0.25">
      <c r="A1866" s="45">
        <v>74.5</v>
      </c>
      <c r="B1866" s="47" t="b">
        <v>1</v>
      </c>
      <c r="U1866" s="36"/>
      <c r="V1866" s="36"/>
      <c r="W1866" s="9"/>
      <c r="X1866" s="8"/>
      <c r="Y1866" s="8"/>
      <c r="Z1866" s="8"/>
      <c r="AA1866" s="8"/>
      <c r="AB1866" s="8"/>
      <c r="AC1866" s="8"/>
      <c r="AD1866" s="8"/>
      <c r="AE1866" s="8"/>
      <c r="AG1866" s="36"/>
      <c r="AH1866" s="36"/>
      <c r="AI1866" s="9"/>
      <c r="AJ1866" s="8"/>
      <c r="AK1866" s="8"/>
      <c r="AL1866" s="8"/>
      <c r="AM1866" s="8"/>
      <c r="AN1866" s="8"/>
      <c r="AO1866" s="8"/>
      <c r="AP1866" s="8"/>
      <c r="AQ1866" s="8"/>
      <c r="AS1866" s="36"/>
      <c r="AT1866" s="36"/>
      <c r="AU1866" s="9"/>
      <c r="AV1866" s="8"/>
      <c r="AW1866" s="8"/>
      <c r="AX1866" s="8"/>
      <c r="AY1866" s="8"/>
      <c r="AZ1866" s="8"/>
      <c r="BA1866" s="8"/>
      <c r="BB1866" s="8"/>
      <c r="BC1866" s="8"/>
      <c r="CW1866" s="8">
        <v>0.63575819672131151</v>
      </c>
      <c r="CX1866" s="36">
        <v>74</v>
      </c>
      <c r="CY1866" s="36">
        <v>72.531079224268566</v>
      </c>
      <c r="CZ1866" s="36">
        <v>72.103023825563014</v>
      </c>
      <c r="DA1866" s="36">
        <v>69.912843180788457</v>
      </c>
      <c r="DB1866" s="36">
        <f ca="1"/>
        <v>80.286759150936788</v>
      </c>
      <c r="DC1866" s="36">
        <f ca="1"/>
        <v>72.824318591935892</v>
      </c>
      <c r="DD1866" s="36">
        <v>71.373387372351203</v>
      </c>
      <c r="DE1866" s="36">
        <f ca="1"/>
        <v>76.06062139868105</v>
      </c>
      <c r="DF1866" s="36">
        <v>73.949802638853498</v>
      </c>
    </row>
    <row r="1867" spans="1:110" x14ac:dyDescent="0.25">
      <c r="A1867" s="45">
        <v>73.900000000000006</v>
      </c>
      <c r="B1867" s="47" t="b">
        <v>1</v>
      </c>
      <c r="U1867" s="36"/>
      <c r="V1867" s="36"/>
      <c r="W1867" s="9"/>
      <c r="X1867" s="8"/>
      <c r="Y1867" s="8"/>
      <c r="Z1867" s="8"/>
      <c r="AA1867" s="8"/>
      <c r="AB1867" s="8"/>
      <c r="AC1867" s="8"/>
      <c r="AD1867" s="8"/>
      <c r="AE1867" s="8"/>
      <c r="AG1867" s="36"/>
      <c r="AH1867" s="36"/>
      <c r="AI1867" s="9"/>
      <c r="AJ1867" s="8"/>
      <c r="AK1867" s="8"/>
      <c r="AL1867" s="8"/>
      <c r="AM1867" s="8"/>
      <c r="AN1867" s="8"/>
      <c r="AO1867" s="8"/>
      <c r="AP1867" s="8"/>
      <c r="AQ1867" s="8"/>
      <c r="AS1867" s="36"/>
      <c r="AT1867" s="36"/>
      <c r="AU1867" s="9"/>
      <c r="AV1867" s="8"/>
      <c r="AW1867" s="8"/>
      <c r="AX1867" s="8"/>
      <c r="AY1867" s="8"/>
      <c r="AZ1867" s="8"/>
      <c r="BA1867" s="8"/>
      <c r="BB1867" s="8"/>
      <c r="BC1867" s="8"/>
      <c r="CW1867" s="8">
        <v>0.63609972677595628</v>
      </c>
      <c r="CX1867" s="36">
        <v>74</v>
      </c>
      <c r="CY1867" s="36">
        <v>72.539740241635442</v>
      </c>
      <c r="CZ1867" s="36">
        <v>72.112667340567057</v>
      </c>
      <c r="DA1867" s="36">
        <v>69.977782145863983</v>
      </c>
      <c r="DB1867" s="36">
        <f ca="1"/>
        <v>80.295164720270364</v>
      </c>
      <c r="DC1867" s="36">
        <f ca="1"/>
        <v>72.832538285713639</v>
      </c>
      <c r="DD1867" s="36">
        <v>71.382820993408188</v>
      </c>
      <c r="DE1867" s="36">
        <f ca="1"/>
        <v>76.066694749857859</v>
      </c>
      <c r="DF1867" s="36">
        <v>73.95880736468709</v>
      </c>
    </row>
    <row r="1868" spans="1:110" x14ac:dyDescent="0.25">
      <c r="A1868" s="45">
        <v>73.900000000000006</v>
      </c>
      <c r="B1868" s="47" t="b">
        <v>1</v>
      </c>
      <c r="U1868" s="36"/>
      <c r="V1868" s="36"/>
      <c r="W1868" s="9"/>
      <c r="X1868" s="8"/>
      <c r="Y1868" s="8"/>
      <c r="Z1868" s="8"/>
      <c r="AA1868" s="8"/>
      <c r="AB1868" s="8"/>
      <c r="AC1868" s="8"/>
      <c r="AD1868" s="8"/>
      <c r="AE1868" s="8"/>
      <c r="AG1868" s="36"/>
      <c r="AH1868" s="36"/>
      <c r="AI1868" s="9"/>
      <c r="AJ1868" s="8"/>
      <c r="AK1868" s="8"/>
      <c r="AL1868" s="8"/>
      <c r="AM1868" s="8"/>
      <c r="AN1868" s="8"/>
      <c r="AO1868" s="8"/>
      <c r="AP1868" s="8"/>
      <c r="AQ1868" s="8"/>
      <c r="AS1868" s="36"/>
      <c r="AT1868" s="36"/>
      <c r="AU1868" s="9"/>
      <c r="AV1868" s="8"/>
      <c r="AW1868" s="8"/>
      <c r="AX1868" s="8"/>
      <c r="AY1868" s="8"/>
      <c r="AZ1868" s="8"/>
      <c r="BA1868" s="8"/>
      <c r="BB1868" s="8"/>
      <c r="BC1868" s="8"/>
      <c r="CW1868" s="8">
        <v>0.63644125683060104</v>
      </c>
      <c r="CX1868" s="36">
        <v>74</v>
      </c>
      <c r="CY1868" s="36">
        <v>72.548404001253033</v>
      </c>
      <c r="CZ1868" s="36">
        <v>72.122315199297503</v>
      </c>
      <c r="DA1868" s="36">
        <v>70.042782086502513</v>
      </c>
      <c r="DB1868" s="36">
        <f ca="1"/>
        <v>80.303571254505414</v>
      </c>
      <c r="DC1868" s="36">
        <f ca="1"/>
        <v>72.840761198832325</v>
      </c>
      <c r="DD1868" s="36">
        <v>71.39225208228919</v>
      </c>
      <c r="DE1868" s="36">
        <f ca="1"/>
        <v>76.072768690045095</v>
      </c>
      <c r="DF1868" s="36">
        <v>73.967812636886947</v>
      </c>
    </row>
    <row r="1869" spans="1:110" x14ac:dyDescent="0.25">
      <c r="A1869" s="45">
        <v>74.5</v>
      </c>
      <c r="B1869" s="47" t="b">
        <v>1</v>
      </c>
      <c r="U1869" s="36"/>
      <c r="V1869" s="36"/>
      <c r="W1869" s="9"/>
      <c r="X1869" s="8"/>
      <c r="Y1869" s="8"/>
      <c r="Z1869" s="8"/>
      <c r="AA1869" s="8"/>
      <c r="AB1869" s="8"/>
      <c r="AC1869" s="8"/>
      <c r="AD1869" s="8"/>
      <c r="AE1869" s="8"/>
      <c r="AG1869" s="36"/>
      <c r="AH1869" s="36"/>
      <c r="AI1869" s="9"/>
      <c r="AJ1869" s="8"/>
      <c r="AK1869" s="8"/>
      <c r="AL1869" s="8"/>
      <c r="AM1869" s="8"/>
      <c r="AN1869" s="8"/>
      <c r="AO1869" s="8"/>
      <c r="AP1869" s="8"/>
      <c r="AQ1869" s="8"/>
      <c r="AS1869" s="36"/>
      <c r="AT1869" s="36"/>
      <c r="AU1869" s="9"/>
      <c r="AV1869" s="8"/>
      <c r="AW1869" s="8"/>
      <c r="AX1869" s="8"/>
      <c r="AY1869" s="8"/>
      <c r="AZ1869" s="8"/>
      <c r="BA1869" s="8"/>
      <c r="BB1869" s="8"/>
      <c r="BC1869" s="8"/>
      <c r="CW1869" s="8">
        <v>0.63678278688524592</v>
      </c>
      <c r="CX1869" s="36">
        <v>74</v>
      </c>
      <c r="CY1869" s="36">
        <v>72.55707051203251</v>
      </c>
      <c r="CZ1869" s="36">
        <v>72.131967413078115</v>
      </c>
      <c r="DA1869" s="36">
        <v>70.10784311731986</v>
      </c>
      <c r="DB1869" s="36">
        <f ca="1"/>
        <v>80.311978761092305</v>
      </c>
      <c r="DC1869" s="36">
        <f ca="1"/>
        <v>72.848987340353531</v>
      </c>
      <c r="DD1869" s="36">
        <v>71.401680641032215</v>
      </c>
      <c r="DE1869" s="36">
        <f ca="1"/>
        <v>76.078843223693823</v>
      </c>
      <c r="DF1869" s="36">
        <v>73.976818460849387</v>
      </c>
    </row>
    <row r="1870" spans="1:110" x14ac:dyDescent="0.25">
      <c r="A1870" s="45">
        <v>73.2</v>
      </c>
      <c r="B1870" s="47" t="b">
        <v>1</v>
      </c>
      <c r="U1870" s="36"/>
      <c r="V1870" s="36"/>
      <c r="W1870" s="9"/>
      <c r="X1870" s="8"/>
      <c r="Y1870" s="8"/>
      <c r="Z1870" s="8"/>
      <c r="AA1870" s="8"/>
      <c r="AB1870" s="8"/>
      <c r="AC1870" s="8"/>
      <c r="AD1870" s="8"/>
      <c r="AE1870" s="8"/>
      <c r="AG1870" s="36"/>
      <c r="AH1870" s="36"/>
      <c r="AI1870" s="9"/>
      <c r="AJ1870" s="8"/>
      <c r="AK1870" s="8"/>
      <c r="AL1870" s="8"/>
      <c r="AM1870" s="8"/>
      <c r="AN1870" s="8"/>
      <c r="AO1870" s="8"/>
      <c r="AP1870" s="8"/>
      <c r="AQ1870" s="8"/>
      <c r="AS1870" s="36"/>
      <c r="AT1870" s="36"/>
      <c r="AU1870" s="9"/>
      <c r="AV1870" s="8"/>
      <c r="AW1870" s="8"/>
      <c r="AX1870" s="8"/>
      <c r="AY1870" s="8"/>
      <c r="AZ1870" s="8"/>
      <c r="BA1870" s="8"/>
      <c r="BB1870" s="8"/>
      <c r="BC1870" s="8"/>
      <c r="CW1870" s="8">
        <v>0.63712431693989069</v>
      </c>
      <c r="CX1870" s="36">
        <v>74</v>
      </c>
      <c r="CY1870" s="36">
        <v>72.565739782902625</v>
      </c>
      <c r="CZ1870" s="36">
        <v>72.141623993258023</v>
      </c>
      <c r="DA1870" s="36">
        <v>70.172965353255137</v>
      </c>
      <c r="DB1870" s="36">
        <f ca="1"/>
        <v>80.320387247491851</v>
      </c>
      <c r="DC1870" s="36">
        <f ca="1"/>
        <v>72.857216719358306</v>
      </c>
      <c r="DD1870" s="36">
        <v>71.411106671672457</v>
      </c>
      <c r="DE1870" s="36">
        <f ca="1"/>
        <v>76.084918355260967</v>
      </c>
      <c r="DF1870" s="36">
        <v>73.985824841976992</v>
      </c>
    </row>
    <row r="1871" spans="1:110" x14ac:dyDescent="0.25">
      <c r="A1871" s="45">
        <v>73.2</v>
      </c>
      <c r="B1871" s="47" t="b">
        <v>1</v>
      </c>
      <c r="U1871" s="36"/>
      <c r="V1871" s="36"/>
      <c r="W1871" s="9"/>
      <c r="X1871" s="8"/>
      <c r="Y1871" s="8"/>
      <c r="Z1871" s="8"/>
      <c r="AA1871" s="8"/>
      <c r="AB1871" s="8"/>
      <c r="AC1871" s="8"/>
      <c r="AD1871" s="8"/>
      <c r="AE1871" s="8"/>
      <c r="AG1871" s="36"/>
      <c r="AH1871" s="36"/>
      <c r="AI1871" s="9"/>
      <c r="AJ1871" s="8"/>
      <c r="AK1871" s="8"/>
      <c r="AL1871" s="8"/>
      <c r="AM1871" s="8"/>
      <c r="AN1871" s="8"/>
      <c r="AO1871" s="8"/>
      <c r="AP1871" s="8"/>
      <c r="AQ1871" s="8"/>
      <c r="AS1871" s="36"/>
      <c r="AT1871" s="36"/>
      <c r="AU1871" s="9"/>
      <c r="AV1871" s="8"/>
      <c r="AW1871" s="8"/>
      <c r="AX1871" s="8"/>
      <c r="AY1871" s="8"/>
      <c r="AZ1871" s="8"/>
      <c r="BA1871" s="8"/>
      <c r="BB1871" s="8"/>
      <c r="BC1871" s="8"/>
      <c r="CW1871" s="8">
        <v>0.63746584699453557</v>
      </c>
      <c r="CX1871" s="36">
        <v>74</v>
      </c>
      <c r="CY1871" s="36">
        <v>72.574411822809836</v>
      </c>
      <c r="CZ1871" s="36">
        <v>72.151284951212318</v>
      </c>
      <c r="DA1871" s="36">
        <v>70.238148909572317</v>
      </c>
      <c r="DB1871" s="36">
        <f ca="1"/>
        <v>80.328796721175436</v>
      </c>
      <c r="DC1871" s="36">
        <f ca="1"/>
        <v>72.865449344947294</v>
      </c>
      <c r="DD1871" s="36">
        <v>71.420530176242451</v>
      </c>
      <c r="DE1871" s="36">
        <f ca="1"/>
        <v>76.090994089209275</v>
      </c>
      <c r="DF1871" s="36">
        <v>73.994831785678699</v>
      </c>
    </row>
    <row r="1872" spans="1:110" x14ac:dyDescent="0.25">
      <c r="A1872" s="45">
        <v>72.5</v>
      </c>
      <c r="B1872" s="47" t="b">
        <v>1</v>
      </c>
      <c r="U1872" s="36"/>
      <c r="V1872" s="36"/>
      <c r="W1872" s="9"/>
      <c r="X1872" s="8"/>
      <c r="Y1872" s="8"/>
      <c r="Z1872" s="8"/>
      <c r="AA1872" s="8"/>
      <c r="AB1872" s="8"/>
      <c r="AC1872" s="8"/>
      <c r="AD1872" s="8"/>
      <c r="AE1872" s="8"/>
      <c r="AG1872" s="36"/>
      <c r="AH1872" s="36"/>
      <c r="AI1872" s="9"/>
      <c r="AJ1872" s="8"/>
      <c r="AK1872" s="8"/>
      <c r="AL1872" s="8"/>
      <c r="AM1872" s="8"/>
      <c r="AN1872" s="8"/>
      <c r="AO1872" s="8"/>
      <c r="AP1872" s="8"/>
      <c r="AQ1872" s="8"/>
      <c r="AS1872" s="36"/>
      <c r="AT1872" s="36"/>
      <c r="AU1872" s="9"/>
      <c r="AV1872" s="8"/>
      <c r="AW1872" s="8"/>
      <c r="AX1872" s="8"/>
      <c r="AY1872" s="8"/>
      <c r="AZ1872" s="8"/>
      <c r="BA1872" s="8"/>
      <c r="BB1872" s="8"/>
      <c r="BC1872" s="8"/>
      <c r="CW1872" s="8">
        <v>0.63780737704918034</v>
      </c>
      <c r="CX1872" s="36">
        <v>74</v>
      </c>
      <c r="CY1872" s="36">
        <v>72.583086640718363</v>
      </c>
      <c r="CZ1872" s="36">
        <v>72.160950298341874</v>
      </c>
      <c r="DA1872" s="36">
        <v>70.303393901861156</v>
      </c>
      <c r="DB1872" s="36">
        <f ca="1"/>
        <v>80.337207189624948</v>
      </c>
      <c r="DC1872" s="36">
        <f ca="1"/>
        <v>72.87368522624071</v>
      </c>
      <c r="DD1872" s="36">
        <v>71.429951156771978</v>
      </c>
      <c r="DE1872" s="36">
        <f ca="1"/>
        <v>76.097070430007378</v>
      </c>
      <c r="DF1872" s="36">
        <v>74.003839297369765</v>
      </c>
    </row>
    <row r="1873" spans="1:110" x14ac:dyDescent="0.25">
      <c r="A1873" s="45">
        <v>72.5</v>
      </c>
      <c r="B1873" s="47" t="b">
        <v>1</v>
      </c>
      <c r="U1873" s="36"/>
      <c r="V1873" s="36"/>
      <c r="W1873" s="9"/>
      <c r="X1873" s="8"/>
      <c r="Y1873" s="8"/>
      <c r="Z1873" s="8"/>
      <c r="AA1873" s="8"/>
      <c r="AB1873" s="8"/>
      <c r="AC1873" s="8"/>
      <c r="AD1873" s="8"/>
      <c r="AE1873" s="8"/>
      <c r="AG1873" s="36"/>
      <c r="AH1873" s="36"/>
      <c r="AI1873" s="9"/>
      <c r="AJ1873" s="8"/>
      <c r="AK1873" s="8"/>
      <c r="AL1873" s="8"/>
      <c r="AM1873" s="8"/>
      <c r="AN1873" s="8"/>
      <c r="AO1873" s="8"/>
      <c r="AP1873" s="8"/>
      <c r="AQ1873" s="8"/>
      <c r="AS1873" s="36"/>
      <c r="AT1873" s="36"/>
      <c r="AU1873" s="9"/>
      <c r="AV1873" s="8"/>
      <c r="AW1873" s="8"/>
      <c r="AX1873" s="8"/>
      <c r="AY1873" s="8"/>
      <c r="AZ1873" s="8"/>
      <c r="BA1873" s="8"/>
      <c r="BB1873" s="8"/>
      <c r="BC1873" s="8"/>
      <c r="CW1873" s="8">
        <v>0.6381489071038251</v>
      </c>
      <c r="CX1873" s="36">
        <v>74</v>
      </c>
      <c r="CY1873" s="36">
        <v>72.59176424561025</v>
      </c>
      <c r="CZ1873" s="36">
        <v>72.170620046073708</v>
      </c>
      <c r="DA1873" s="36">
        <v>70.368700446038659</v>
      </c>
      <c r="DB1873" s="36">
        <f ca="1"/>
        <v>80.345618660332946</v>
      </c>
      <c r="DC1873" s="36">
        <f ca="1"/>
        <v>72.881924372378563</v>
      </c>
      <c r="DD1873" s="36">
        <v>71.439369615288115</v>
      </c>
      <c r="DE1873" s="36">
        <f ca="1"/>
        <v>76.103147382129876</v>
      </c>
      <c r="DF1873" s="36">
        <v>74.012847382471818</v>
      </c>
    </row>
    <row r="1874" spans="1:110" x14ac:dyDescent="0.25">
      <c r="A1874" s="45">
        <v>73</v>
      </c>
      <c r="B1874" s="47" t="b">
        <v>1</v>
      </c>
      <c r="U1874" s="36"/>
      <c r="V1874" s="36"/>
      <c r="W1874" s="9"/>
      <c r="X1874" s="8"/>
      <c r="Y1874" s="8"/>
      <c r="Z1874" s="8"/>
      <c r="AA1874" s="8"/>
      <c r="AB1874" s="8"/>
      <c r="AC1874" s="8"/>
      <c r="AD1874" s="8"/>
      <c r="AE1874" s="8"/>
      <c r="AG1874" s="36"/>
      <c r="AH1874" s="36"/>
      <c r="AI1874" s="9"/>
      <c r="AJ1874" s="8"/>
      <c r="AK1874" s="8"/>
      <c r="AL1874" s="8"/>
      <c r="AM1874" s="8"/>
      <c r="AN1874" s="8"/>
      <c r="AO1874" s="8"/>
      <c r="AP1874" s="8"/>
      <c r="AQ1874" s="8"/>
      <c r="AS1874" s="36"/>
      <c r="AT1874" s="36"/>
      <c r="AU1874" s="9"/>
      <c r="AV1874" s="8"/>
      <c r="AW1874" s="8"/>
      <c r="AX1874" s="8"/>
      <c r="AY1874" s="8"/>
      <c r="AZ1874" s="8"/>
      <c r="BA1874" s="8"/>
      <c r="BB1874" s="8"/>
      <c r="BC1874" s="8"/>
      <c r="CW1874" s="8">
        <v>0.63849043715846998</v>
      </c>
      <c r="CX1874" s="36">
        <v>74</v>
      </c>
      <c r="CY1874" s="36">
        <v>72.600444646485471</v>
      </c>
      <c r="CZ1874" s="36">
        <v>72.180294205860719</v>
      </c>
      <c r="DA1874" s="36">
        <v>70.434068658350142</v>
      </c>
      <c r="DB1874" s="36">
        <f ca="1"/>
        <v>80.354031140802675</v>
      </c>
      <c r="DC1874" s="36">
        <f ca="1"/>
        <v>72.890166792520589</v>
      </c>
      <c r="DD1874" s="36">
        <v>71.448785553815213</v>
      </c>
      <c r="DE1874" s="36">
        <f ca="1"/>
        <v>76.109224950057225</v>
      </c>
      <c r="DF1874" s="36">
        <v>74.021856046412921</v>
      </c>
    </row>
    <row r="1875" spans="1:110" x14ac:dyDescent="0.25">
      <c r="A1875" s="45">
        <v>71.2</v>
      </c>
      <c r="B1875" s="47" t="b">
        <v>1</v>
      </c>
      <c r="U1875" s="36"/>
      <c r="V1875" s="36"/>
      <c r="W1875" s="9"/>
      <c r="X1875" s="8"/>
      <c r="Y1875" s="8"/>
      <c r="Z1875" s="8"/>
      <c r="AA1875" s="8"/>
      <c r="AB1875" s="8"/>
      <c r="AC1875" s="8"/>
      <c r="AD1875" s="8"/>
      <c r="AE1875" s="8"/>
      <c r="AG1875" s="36"/>
      <c r="AH1875" s="36"/>
      <c r="AI1875" s="9"/>
      <c r="AJ1875" s="8"/>
      <c r="AK1875" s="8"/>
      <c r="AL1875" s="8"/>
      <c r="AM1875" s="8"/>
      <c r="AN1875" s="8"/>
      <c r="AO1875" s="8"/>
      <c r="AP1875" s="8"/>
      <c r="AQ1875" s="8"/>
      <c r="AS1875" s="36"/>
      <c r="AT1875" s="36"/>
      <c r="AU1875" s="9"/>
      <c r="AV1875" s="8"/>
      <c r="AW1875" s="8"/>
      <c r="AX1875" s="8"/>
      <c r="AY1875" s="8"/>
      <c r="AZ1875" s="8"/>
      <c r="BA1875" s="8"/>
      <c r="BB1875" s="8"/>
      <c r="BC1875" s="8"/>
      <c r="CW1875" s="8">
        <v>0.63883196721311475</v>
      </c>
      <c r="CX1875" s="36">
        <v>74</v>
      </c>
      <c r="CY1875" s="36">
        <v>72.609127852361965</v>
      </c>
      <c r="CZ1875" s="36">
        <v>72.189972789182178</v>
      </c>
      <c r="DA1875" s="36">
        <v>70.499498655370544</v>
      </c>
      <c r="DB1875" s="36">
        <f ca="1"/>
        <v>80.362444638548112</v>
      </c>
      <c r="DC1875" s="36">
        <f ca="1"/>
        <v>72.898412495846443</v>
      </c>
      <c r="DD1875" s="36">
        <v>71.458198974374938</v>
      </c>
      <c r="DE1875" s="36">
        <f ca="1"/>
        <v>76.115303138275934</v>
      </c>
      <c r="DF1875" s="36">
        <v>74.030865294627588</v>
      </c>
    </row>
    <row r="1876" spans="1:110" x14ac:dyDescent="0.25">
      <c r="A1876" s="45">
        <v>71</v>
      </c>
      <c r="B1876" s="47" t="b">
        <v>1</v>
      </c>
      <c r="U1876" s="36"/>
      <c r="V1876" s="36"/>
      <c r="W1876" s="9"/>
      <c r="X1876" s="8"/>
      <c r="Y1876" s="8"/>
      <c r="Z1876" s="8"/>
      <c r="AA1876" s="8"/>
      <c r="AB1876" s="8"/>
      <c r="AC1876" s="8"/>
      <c r="AD1876" s="8"/>
      <c r="AE1876" s="8"/>
      <c r="AG1876" s="36"/>
      <c r="AH1876" s="36"/>
      <c r="AI1876" s="9"/>
      <c r="AJ1876" s="8"/>
      <c r="AK1876" s="8"/>
      <c r="AL1876" s="8"/>
      <c r="AM1876" s="8"/>
      <c r="AN1876" s="8"/>
      <c r="AO1876" s="8"/>
      <c r="AP1876" s="8"/>
      <c r="AQ1876" s="8"/>
      <c r="AS1876" s="36"/>
      <c r="AT1876" s="36"/>
      <c r="AU1876" s="9"/>
      <c r="AV1876" s="8"/>
      <c r="AW1876" s="8"/>
      <c r="AX1876" s="8"/>
      <c r="AY1876" s="8"/>
      <c r="AZ1876" s="8"/>
      <c r="BA1876" s="8"/>
      <c r="BB1876" s="8"/>
      <c r="BC1876" s="8"/>
      <c r="CW1876" s="8">
        <v>0.63917349726775952</v>
      </c>
      <c r="CX1876" s="36">
        <v>74</v>
      </c>
      <c r="CY1876" s="36">
        <v>72.617813872275775</v>
      </c>
      <c r="CZ1876" s="36">
        <v>72.199655807543493</v>
      </c>
      <c r="DA1876" s="36">
        <v>70.564990554005661</v>
      </c>
      <c r="DB1876" s="36">
        <f ca="1"/>
        <v>80.370859161094046</v>
      </c>
      <c r="DC1876" s="36">
        <f ca="1"/>
        <v>72.906661491555738</v>
      </c>
      <c r="DD1876" s="36">
        <v>71.467609878986195</v>
      </c>
      <c r="DE1876" s="36">
        <f ca="1"/>
        <v>76.121381951278536</v>
      </c>
      <c r="DF1876" s="36">
        <v>74.039875132556787</v>
      </c>
    </row>
    <row r="1877" spans="1:110" x14ac:dyDescent="0.25">
      <c r="A1877" s="45">
        <v>76</v>
      </c>
      <c r="B1877" s="47" t="b">
        <v>1</v>
      </c>
      <c r="U1877" s="36"/>
      <c r="V1877" s="36"/>
      <c r="W1877" s="9"/>
      <c r="X1877" s="8"/>
      <c r="Y1877" s="8"/>
      <c r="Z1877" s="8"/>
      <c r="AA1877" s="8"/>
      <c r="AB1877" s="8"/>
      <c r="AC1877" s="8"/>
      <c r="AD1877" s="8"/>
      <c r="AE1877" s="8"/>
      <c r="AG1877" s="36"/>
      <c r="AH1877" s="36"/>
      <c r="AI1877" s="9"/>
      <c r="AJ1877" s="8"/>
      <c r="AK1877" s="8"/>
      <c r="AL1877" s="8"/>
      <c r="AM1877" s="8"/>
      <c r="AN1877" s="8"/>
      <c r="AO1877" s="8"/>
      <c r="AP1877" s="8"/>
      <c r="AQ1877" s="8"/>
      <c r="AS1877" s="36"/>
      <c r="AT1877" s="36"/>
      <c r="AU1877" s="9"/>
      <c r="AV1877" s="8"/>
      <c r="AW1877" s="8"/>
      <c r="AX1877" s="8"/>
      <c r="AY1877" s="8"/>
      <c r="AZ1877" s="8"/>
      <c r="BA1877" s="8"/>
      <c r="BB1877" s="8"/>
      <c r="BC1877" s="8"/>
      <c r="CW1877" s="8">
        <v>0.63951502732240439</v>
      </c>
      <c r="CX1877" s="36">
        <v>74</v>
      </c>
      <c r="CY1877" s="36">
        <v>72.626502715281106</v>
      </c>
      <c r="CZ1877" s="36">
        <v>72.209343272476687</v>
      </c>
      <c r="DA1877" s="36">
        <v>70.630544471493479</v>
      </c>
      <c r="DB1877" s="36">
        <f ca="1"/>
        <v>80.379274715976095</v>
      </c>
      <c r="DC1877" s="36">
        <f ca="1"/>
        <v>72.91491378886812</v>
      </c>
      <c r="DD1877" s="36">
        <v>71.477018269665308</v>
      </c>
      <c r="DE1877" s="36">
        <f ca="1"/>
        <v>76.127461393563536</v>
      </c>
      <c r="DF1877" s="36">
        <v>74.04888556564805</v>
      </c>
    </row>
    <row r="1878" spans="1:110" x14ac:dyDescent="0.25">
      <c r="A1878" s="45">
        <v>75</v>
      </c>
      <c r="B1878" s="47" t="b">
        <v>1</v>
      </c>
      <c r="U1878" s="36"/>
      <c r="V1878" s="36"/>
      <c r="W1878" s="9"/>
      <c r="X1878" s="8"/>
      <c r="Y1878" s="8"/>
      <c r="Z1878" s="8"/>
      <c r="AA1878" s="8"/>
      <c r="AB1878" s="8"/>
      <c r="AC1878" s="8"/>
      <c r="AD1878" s="8"/>
      <c r="AE1878" s="8"/>
      <c r="AG1878" s="36"/>
      <c r="AH1878" s="36"/>
      <c r="AI1878" s="9"/>
      <c r="AJ1878" s="8"/>
      <c r="AK1878" s="8"/>
      <c r="AL1878" s="8"/>
      <c r="AM1878" s="8"/>
      <c r="AN1878" s="8"/>
      <c r="AO1878" s="8"/>
      <c r="AP1878" s="8"/>
      <c r="AQ1878" s="8"/>
      <c r="AS1878" s="36"/>
      <c r="AT1878" s="36"/>
      <c r="AU1878" s="9"/>
      <c r="AV1878" s="8"/>
      <c r="AW1878" s="8"/>
      <c r="AX1878" s="8"/>
      <c r="AY1878" s="8"/>
      <c r="AZ1878" s="8"/>
      <c r="BA1878" s="8"/>
      <c r="BB1878" s="8"/>
      <c r="BC1878" s="8"/>
      <c r="CW1878" s="8">
        <v>0.63985655737704916</v>
      </c>
      <c r="CX1878" s="36">
        <v>74</v>
      </c>
      <c r="CY1878" s="36">
        <v>72.635194390450351</v>
      </c>
      <c r="CZ1878" s="36">
        <v>72.219035195540116</v>
      </c>
      <c r="DA1878" s="36">
        <v>70.696160525405261</v>
      </c>
      <c r="DB1878" s="36">
        <f ca="1"/>
        <v>80.387691310740848</v>
      </c>
      <c r="DC1878" s="36">
        <f ca="1"/>
        <v>72.923169397023386</v>
      </c>
      <c r="DD1878" s="36">
        <v>71.486424148425783</v>
      </c>
      <c r="DE1878" s="36">
        <f ca="1"/>
        <v>76.133541469635546</v>
      </c>
      <c r="DF1878" s="36">
        <v>74.057896599355416</v>
      </c>
    </row>
    <row r="1879" spans="1:110" x14ac:dyDescent="0.25">
      <c r="A1879" s="45">
        <v>73</v>
      </c>
      <c r="B1879" s="47" t="b">
        <v>1</v>
      </c>
      <c r="U1879" s="36"/>
      <c r="V1879" s="36"/>
      <c r="W1879" s="9"/>
      <c r="X1879" s="8"/>
      <c r="Y1879" s="8"/>
      <c r="Z1879" s="8"/>
      <c r="AA1879" s="8"/>
      <c r="AB1879" s="8"/>
      <c r="AC1879" s="8"/>
      <c r="AD1879" s="8"/>
      <c r="AE1879" s="8"/>
      <c r="AG1879" s="36"/>
      <c r="AH1879" s="36"/>
      <c r="AI1879" s="9"/>
      <c r="AJ1879" s="8"/>
      <c r="AK1879" s="8"/>
      <c r="AL1879" s="8"/>
      <c r="AM1879" s="8"/>
      <c r="AN1879" s="8"/>
      <c r="AO1879" s="8"/>
      <c r="AP1879" s="8"/>
      <c r="AQ1879" s="8"/>
      <c r="AS1879" s="36"/>
      <c r="AT1879" s="36"/>
      <c r="AU1879" s="9"/>
      <c r="AV1879" s="8"/>
      <c r="AW1879" s="8"/>
      <c r="AX1879" s="8"/>
      <c r="AY1879" s="8"/>
      <c r="AZ1879" s="8"/>
      <c r="BA1879" s="8"/>
      <c r="BB1879" s="8"/>
      <c r="BC1879" s="8"/>
      <c r="CW1879" s="8">
        <v>0.64019808743169404</v>
      </c>
      <c r="CX1879" s="36">
        <v>74</v>
      </c>
      <c r="CY1879" s="36">
        <v>72.643888906874267</v>
      </c>
      <c r="CZ1879" s="36">
        <v>72.228731588318865</v>
      </c>
      <c r="DA1879" s="36">
        <v>70.761838833646991</v>
      </c>
      <c r="DB1879" s="36">
        <f ca="1"/>
        <v>80.396108952945823</v>
      </c>
      <c r="DC1879" s="36">
        <f ca="1"/>
        <v>72.931428325281587</v>
      </c>
      <c r="DD1879" s="36">
        <v>71.495827517278542</v>
      </c>
      <c r="DE1879" s="36">
        <f ca="1"/>
        <v>76.139622184005319</v>
      </c>
      <c r="DF1879" s="36">
        <v>74.066908239139622</v>
      </c>
    </row>
    <row r="1880" spans="1:110" x14ac:dyDescent="0.25">
      <c r="A1880" s="45">
        <v>73</v>
      </c>
      <c r="B1880" s="47" t="b">
        <v>1</v>
      </c>
      <c r="U1880" s="36"/>
      <c r="V1880" s="36"/>
      <c r="W1880" s="9"/>
      <c r="X1880" s="8"/>
      <c r="Y1880" s="8"/>
      <c r="Z1880" s="8"/>
      <c r="AA1880" s="8"/>
      <c r="AB1880" s="8"/>
      <c r="AC1880" s="8"/>
      <c r="AD1880" s="8"/>
      <c r="AE1880" s="8"/>
      <c r="AG1880" s="36"/>
      <c r="AH1880" s="36"/>
      <c r="AI1880" s="9"/>
      <c r="AJ1880" s="8"/>
      <c r="AK1880" s="8"/>
      <c r="AL1880" s="8"/>
      <c r="AM1880" s="8"/>
      <c r="AN1880" s="8"/>
      <c r="AO1880" s="8"/>
      <c r="AP1880" s="8"/>
      <c r="AQ1880" s="8"/>
      <c r="AS1880" s="36"/>
      <c r="AT1880" s="36"/>
      <c r="AU1880" s="9"/>
      <c r="AV1880" s="8"/>
      <c r="AW1880" s="8"/>
      <c r="AX1880" s="8"/>
      <c r="AY1880" s="8"/>
      <c r="AZ1880" s="8"/>
      <c r="BA1880" s="8"/>
      <c r="BB1880" s="8"/>
      <c r="BC1880" s="8"/>
      <c r="CW1880" s="8">
        <v>0.64053961748633881</v>
      </c>
      <c r="CX1880" s="36">
        <v>74</v>
      </c>
      <c r="CY1880" s="36">
        <v>72.652586273661939</v>
      </c>
      <c r="CZ1880" s="36">
        <v>72.238432462424726</v>
      </c>
      <c r="DA1880" s="36">
        <v>70.82757951446051</v>
      </c>
      <c r="DB1880" s="36">
        <f ca="1"/>
        <v>80.404527650159622</v>
      </c>
      <c r="DC1880" s="36">
        <f ca="1"/>
        <v>72.939690582922992</v>
      </c>
      <c r="DD1880" s="36">
        <v>71.50522837823172</v>
      </c>
      <c r="DE1880" s="36">
        <f ca="1"/>
        <v>76.14570354118969</v>
      </c>
      <c r="DF1880" s="36">
        <v>74.075920490467865</v>
      </c>
    </row>
    <row r="1881" spans="1:110" x14ac:dyDescent="0.25">
      <c r="A1881" s="45">
        <v>61.8</v>
      </c>
      <c r="B1881" s="47" t="b">
        <v>1</v>
      </c>
      <c r="U1881" s="36"/>
      <c r="V1881" s="36"/>
      <c r="W1881" s="9"/>
      <c r="X1881" s="8"/>
      <c r="Y1881" s="8"/>
      <c r="Z1881" s="8"/>
      <c r="AA1881" s="8"/>
      <c r="AB1881" s="8"/>
      <c r="AC1881" s="8"/>
      <c r="AD1881" s="8"/>
      <c r="AE1881" s="8"/>
      <c r="AG1881" s="36"/>
      <c r="AH1881" s="36"/>
      <c r="AI1881" s="9"/>
      <c r="AJ1881" s="8"/>
      <c r="AK1881" s="8"/>
      <c r="AL1881" s="8"/>
      <c r="AM1881" s="8"/>
      <c r="AN1881" s="8"/>
      <c r="AO1881" s="8"/>
      <c r="AP1881" s="8"/>
      <c r="AQ1881" s="8"/>
      <c r="AS1881" s="36"/>
      <c r="AT1881" s="36"/>
      <c r="AU1881" s="9"/>
      <c r="AV1881" s="8"/>
      <c r="AW1881" s="8"/>
      <c r="AX1881" s="8"/>
      <c r="AY1881" s="8"/>
      <c r="AZ1881" s="8"/>
      <c r="BA1881" s="8"/>
      <c r="BB1881" s="8"/>
      <c r="BC1881" s="8"/>
      <c r="CW1881" s="8">
        <v>0.64088114754098358</v>
      </c>
      <c r="CX1881" s="36">
        <v>74</v>
      </c>
      <c r="CY1881" s="36">
        <v>72.661286499940971</v>
      </c>
      <c r="CZ1881" s="36">
        <v>72.248137829496457</v>
      </c>
      <c r="DA1881" s="36">
        <v>70.893382686424886</v>
      </c>
      <c r="DB1881" s="36">
        <f ca="1"/>
        <v>80.412947409961888</v>
      </c>
      <c r="DC1881" s="36">
        <f ca="1"/>
        <v>72.947956179248308</v>
      </c>
      <c r="DD1881" s="36">
        <v>71.514626733290896</v>
      </c>
      <c r="DE1881" s="36">
        <f ca="1"/>
        <v>76.151785545711718</v>
      </c>
      <c r="DF1881" s="36">
        <v>74.084933358814169</v>
      </c>
    </row>
    <row r="1882" spans="1:110" x14ac:dyDescent="0.25">
      <c r="A1882" s="45">
        <v>61.4</v>
      </c>
      <c r="B1882" s="47" t="b">
        <v>1</v>
      </c>
      <c r="U1882" s="36"/>
      <c r="V1882" s="36"/>
      <c r="W1882" s="9"/>
      <c r="X1882" s="8"/>
      <c r="Y1882" s="8"/>
      <c r="Z1882" s="8"/>
      <c r="AA1882" s="8"/>
      <c r="AB1882" s="8"/>
      <c r="AC1882" s="8"/>
      <c r="AD1882" s="8"/>
      <c r="AE1882" s="8"/>
      <c r="AG1882" s="36"/>
      <c r="AH1882" s="36"/>
      <c r="AI1882" s="9"/>
      <c r="AJ1882" s="8"/>
      <c r="AK1882" s="8"/>
      <c r="AL1882" s="8"/>
      <c r="AM1882" s="8"/>
      <c r="AN1882" s="8"/>
      <c r="AO1882" s="8"/>
      <c r="AP1882" s="8"/>
      <c r="AQ1882" s="8"/>
      <c r="AS1882" s="36"/>
      <c r="AT1882" s="36"/>
      <c r="AU1882" s="9"/>
      <c r="AV1882" s="8"/>
      <c r="AW1882" s="8"/>
      <c r="AX1882" s="8"/>
      <c r="AY1882" s="8"/>
      <c r="AZ1882" s="8"/>
      <c r="BA1882" s="8"/>
      <c r="BB1882" s="8"/>
      <c r="BC1882" s="8"/>
      <c r="CW1882" s="8">
        <v>0.64122267759562845</v>
      </c>
      <c r="CX1882" s="36">
        <v>74</v>
      </c>
      <c r="CY1882" s="36">
        <v>72.669989594857526</v>
      </c>
      <c r="CZ1882" s="36">
        <v>72.257847701199552</v>
      </c>
      <c r="DA1882" s="36">
        <v>70.959248468457673</v>
      </c>
      <c r="DB1882" s="36">
        <f ca="1"/>
        <v>80.421368239943462</v>
      </c>
      <c r="DC1882" s="36">
        <f ca="1"/>
        <v>72.956225123578733</v>
      </c>
      <c r="DD1882" s="36">
        <v>71.524022584458876</v>
      </c>
      <c r="DE1882" s="36">
        <f ca="1"/>
        <v>76.157868202100659</v>
      </c>
      <c r="DF1882" s="36">
        <v>74.093946849659147</v>
      </c>
    </row>
    <row r="1883" spans="1:110" x14ac:dyDescent="0.25">
      <c r="A1883" s="45">
        <v>69</v>
      </c>
      <c r="B1883" s="47" t="b">
        <v>1</v>
      </c>
      <c r="U1883" s="36"/>
      <c r="V1883" s="36"/>
      <c r="W1883" s="9"/>
      <c r="X1883" s="8"/>
      <c r="Y1883" s="8"/>
      <c r="Z1883" s="8"/>
      <c r="AA1883" s="8"/>
      <c r="AB1883" s="8"/>
      <c r="AC1883" s="8"/>
      <c r="AD1883" s="8"/>
      <c r="AE1883" s="8"/>
      <c r="AG1883" s="36"/>
      <c r="AH1883" s="36"/>
      <c r="AI1883" s="9"/>
      <c r="AJ1883" s="8"/>
      <c r="AK1883" s="8"/>
      <c r="AL1883" s="8"/>
      <c r="AM1883" s="8"/>
      <c r="AN1883" s="8"/>
      <c r="AO1883" s="8"/>
      <c r="AP1883" s="8"/>
      <c r="AQ1883" s="8"/>
      <c r="AS1883" s="36"/>
      <c r="AT1883" s="36"/>
      <c r="AU1883" s="9"/>
      <c r="AV1883" s="8"/>
      <c r="AW1883" s="8"/>
      <c r="AX1883" s="8"/>
      <c r="AY1883" s="8"/>
      <c r="AZ1883" s="8"/>
      <c r="BA1883" s="8"/>
      <c r="BB1883" s="8"/>
      <c r="BC1883" s="8"/>
      <c r="CW1883" s="8">
        <v>0.64156420765027322</v>
      </c>
      <c r="CX1883" s="36">
        <v>74</v>
      </c>
      <c r="CY1883" s="36">
        <v>72.678695567576369</v>
      </c>
      <c r="CZ1883" s="36">
        <v>72.267562089226757</v>
      </c>
      <c r="DA1883" s="36">
        <v>71.025176979816166</v>
      </c>
      <c r="DB1883" s="36">
        <f ca="1"/>
        <v>80.42979014770637</v>
      </c>
      <c r="DC1883" s="36">
        <f ca="1"/>
        <v>72.964497425255985</v>
      </c>
      <c r="DD1883" s="36">
        <v>71.533415933735853</v>
      </c>
      <c r="DE1883" s="36">
        <f ca="1"/>
        <v>76.163951514891934</v>
      </c>
      <c r="DF1883" s="36">
        <v>74.102960968490194</v>
      </c>
    </row>
    <row r="1884" spans="1:110" x14ac:dyDescent="0.25">
      <c r="A1884" s="45">
        <v>63</v>
      </c>
      <c r="B1884" s="47" t="b">
        <v>1</v>
      </c>
      <c r="U1884" s="36"/>
      <c r="V1884" s="36"/>
      <c r="W1884" s="9"/>
      <c r="X1884" s="8"/>
      <c r="Y1884" s="8"/>
      <c r="Z1884" s="8"/>
      <c r="AA1884" s="8"/>
      <c r="AB1884" s="8"/>
      <c r="AC1884" s="8"/>
      <c r="AD1884" s="8"/>
      <c r="AE1884" s="8"/>
      <c r="AG1884" s="36"/>
      <c r="AH1884" s="36"/>
      <c r="AI1884" s="9"/>
      <c r="AJ1884" s="8"/>
      <c r="AK1884" s="8"/>
      <c r="AL1884" s="8"/>
      <c r="AM1884" s="8"/>
      <c r="AN1884" s="8"/>
      <c r="AO1884" s="8"/>
      <c r="AP1884" s="8"/>
      <c r="AQ1884" s="8"/>
      <c r="AS1884" s="36"/>
      <c r="AT1884" s="36"/>
      <c r="AU1884" s="9"/>
      <c r="AV1884" s="8"/>
      <c r="AW1884" s="8"/>
      <c r="AX1884" s="8"/>
      <c r="AY1884" s="8"/>
      <c r="AZ1884" s="8"/>
      <c r="BA1884" s="8"/>
      <c r="BB1884" s="8"/>
      <c r="BC1884" s="8"/>
      <c r="CW1884" s="8">
        <v>0.64190573770491799</v>
      </c>
      <c r="CX1884" s="36">
        <v>74</v>
      </c>
      <c r="CY1884" s="36">
        <v>72.687404427280995</v>
      </c>
      <c r="CZ1884" s="36">
        <v>72.277281005297965</v>
      </c>
      <c r="DA1884" s="36">
        <v>71.091168340098704</v>
      </c>
      <c r="DB1884" s="36">
        <f ca="1"/>
        <v>80.438213140863922</v>
      </c>
      <c r="DC1884" s="36">
        <f ca="1"/>
        <v>72.972773093642473</v>
      </c>
      <c r="DD1884" s="36">
        <v>71.542806783119346</v>
      </c>
      <c r="DE1884" s="36">
        <f ca="1"/>
        <v>76.170035488627349</v>
      </c>
      <c r="DF1884" s="36">
        <v>74.111975720801482</v>
      </c>
    </row>
    <row r="1885" spans="1:110" x14ac:dyDescent="0.25">
      <c r="A1885" s="45">
        <v>59.4</v>
      </c>
      <c r="B1885" s="47" t="b">
        <v>1</v>
      </c>
      <c r="U1885" s="36"/>
      <c r="V1885" s="36"/>
      <c r="W1885" s="9"/>
      <c r="X1885" s="8"/>
      <c r="Y1885" s="8"/>
      <c r="Z1885" s="8"/>
      <c r="AA1885" s="8"/>
      <c r="AB1885" s="8"/>
      <c r="AC1885" s="8"/>
      <c r="AD1885" s="8"/>
      <c r="AE1885" s="8"/>
      <c r="AG1885" s="36"/>
      <c r="AH1885" s="36"/>
      <c r="AI1885" s="9"/>
      <c r="AJ1885" s="8"/>
      <c r="AK1885" s="8"/>
      <c r="AL1885" s="8"/>
      <c r="AM1885" s="8"/>
      <c r="AN1885" s="8"/>
      <c r="AO1885" s="8"/>
      <c r="AP1885" s="8"/>
      <c r="AQ1885" s="8"/>
      <c r="AS1885" s="36"/>
      <c r="AT1885" s="36"/>
      <c r="AU1885" s="9"/>
      <c r="AV1885" s="8"/>
      <c r="AW1885" s="8"/>
      <c r="AX1885" s="8"/>
      <c r="AY1885" s="8"/>
      <c r="AZ1885" s="8"/>
      <c r="BA1885" s="8"/>
      <c r="BB1885" s="8"/>
      <c r="BC1885" s="8"/>
      <c r="CW1885" s="8">
        <v>0.64224726775956287</v>
      </c>
      <c r="CX1885" s="36">
        <v>74.099999999999994</v>
      </c>
      <c r="CY1885" s="36">
        <v>72.6961161831737</v>
      </c>
      <c r="CZ1885" s="36">
        <v>72.287004461160365</v>
      </c>
      <c r="DA1885" s="36">
        <v>71.157222669246053</v>
      </c>
      <c r="DB1885" s="36">
        <f ca="1"/>
        <v>80.446637227040739</v>
      </c>
      <c r="DC1885" s="36">
        <f ca="1"/>
        <v>72.981052138121271</v>
      </c>
      <c r="DD1885" s="36">
        <v>71.552195134604204</v>
      </c>
      <c r="DE1885" s="36">
        <f ca="1"/>
        <v>76.176120127854929</v>
      </c>
      <c r="DF1885" s="36">
        <v>74.120991112093975</v>
      </c>
    </row>
    <row r="1886" spans="1:110" x14ac:dyDescent="0.25">
      <c r="A1886" s="45">
        <v>58.2</v>
      </c>
      <c r="B1886" s="47" t="b">
        <v>1</v>
      </c>
      <c r="U1886" s="36"/>
      <c r="V1886" s="36"/>
      <c r="W1886" s="9"/>
      <c r="X1886" s="8"/>
      <c r="Y1886" s="8"/>
      <c r="Z1886" s="8"/>
      <c r="AA1886" s="8"/>
      <c r="AB1886" s="8"/>
      <c r="AC1886" s="8"/>
      <c r="AD1886" s="8"/>
      <c r="AE1886" s="8"/>
      <c r="AG1886" s="36"/>
      <c r="AH1886" s="36"/>
      <c r="AI1886" s="9"/>
      <c r="AJ1886" s="8"/>
      <c r="AK1886" s="8"/>
      <c r="AL1886" s="8"/>
      <c r="AM1886" s="8"/>
      <c r="AN1886" s="8"/>
      <c r="AO1886" s="8"/>
      <c r="AP1886" s="8"/>
      <c r="AQ1886" s="8"/>
      <c r="AS1886" s="36"/>
      <c r="AT1886" s="36"/>
      <c r="AU1886" s="9"/>
      <c r="AV1886" s="8"/>
      <c r="AW1886" s="8"/>
      <c r="AX1886" s="8"/>
      <c r="AY1886" s="8"/>
      <c r="AZ1886" s="8"/>
      <c r="BA1886" s="8"/>
      <c r="BB1886" s="8"/>
      <c r="BC1886" s="8"/>
      <c r="CW1886" s="8">
        <v>0.64258879781420764</v>
      </c>
      <c r="CX1886" s="36">
        <v>74.099999999999994</v>
      </c>
      <c r="CY1886" s="36">
        <v>72.704830844475637</v>
      </c>
      <c r="CZ1886" s="36">
        <v>72.296732468588544</v>
      </c>
      <c r="DA1886" s="36">
        <v>71.223340087542539</v>
      </c>
      <c r="DB1886" s="36">
        <f ca="1"/>
        <v>80.455062413872895</v>
      </c>
      <c r="DC1886" s="36">
        <f ca="1"/>
        <v>72.989334568096353</v>
      </c>
      <c r="DD1886" s="36">
        <v>71.561580990182648</v>
      </c>
      <c r="DE1886" s="36">
        <f ca="1"/>
        <v>76.182205437129042</v>
      </c>
      <c r="DF1886" s="36">
        <v>74.130007147875475</v>
      </c>
    </row>
    <row r="1887" spans="1:110" x14ac:dyDescent="0.25">
      <c r="A1887" s="45">
        <v>57.1</v>
      </c>
      <c r="B1887" s="47" t="b">
        <v>1</v>
      </c>
      <c r="U1887" s="36"/>
      <c r="V1887" s="36"/>
      <c r="W1887" s="9"/>
      <c r="X1887" s="8"/>
      <c r="Y1887" s="8"/>
      <c r="Z1887" s="8"/>
      <c r="AA1887" s="8"/>
      <c r="AB1887" s="8"/>
      <c r="AC1887" s="8"/>
      <c r="AD1887" s="8"/>
      <c r="AE1887" s="8"/>
      <c r="AG1887" s="36"/>
      <c r="AH1887" s="36"/>
      <c r="AI1887" s="9"/>
      <c r="AJ1887" s="8"/>
      <c r="AK1887" s="8"/>
      <c r="AL1887" s="8"/>
      <c r="AM1887" s="8"/>
      <c r="AN1887" s="8"/>
      <c r="AO1887" s="8"/>
      <c r="AP1887" s="8"/>
      <c r="AQ1887" s="8"/>
      <c r="AS1887" s="36"/>
      <c r="AT1887" s="36"/>
      <c r="AU1887" s="9"/>
      <c r="AV1887" s="8"/>
      <c r="AW1887" s="8"/>
      <c r="AX1887" s="8"/>
      <c r="AY1887" s="8"/>
      <c r="AZ1887" s="8"/>
      <c r="BA1887" s="8"/>
      <c r="BB1887" s="8"/>
      <c r="BC1887" s="8"/>
      <c r="CW1887" s="8">
        <v>0.64293032786885251</v>
      </c>
      <c r="CX1887" s="36">
        <v>74.099999999999994</v>
      </c>
      <c r="CY1887" s="36">
        <v>72.713548420426946</v>
      </c>
      <c r="CZ1887" s="36">
        <v>72.306465039384534</v>
      </c>
      <c r="DA1887" s="36">
        <v>71.289520715617599</v>
      </c>
      <c r="DB1887" s="36">
        <f ca="1"/>
        <v>80.463488709007862</v>
      </c>
      <c r="DC1887" s="36">
        <f ca="1"/>
        <v>72.997620392992545</v>
      </c>
      <c r="DD1887" s="36">
        <v>71.570964351844253</v>
      </c>
      <c r="DE1887" s="36">
        <f ca="1"/>
        <v>76.188291421010476</v>
      </c>
      <c r="DF1887" s="36">
        <v>74.139023833660687</v>
      </c>
    </row>
    <row r="1888" spans="1:110" x14ac:dyDescent="0.25">
      <c r="A1888" s="45">
        <v>56</v>
      </c>
      <c r="B1888" s="47" t="b">
        <v>1</v>
      </c>
      <c r="U1888" s="36"/>
      <c r="V1888" s="36"/>
      <c r="W1888" s="9"/>
      <c r="X1888" s="8"/>
      <c r="Y1888" s="8"/>
      <c r="Z1888" s="8"/>
      <c r="AA1888" s="8"/>
      <c r="AB1888" s="8"/>
      <c r="AC1888" s="8"/>
      <c r="AD1888" s="8"/>
      <c r="AE1888" s="8"/>
      <c r="AG1888" s="36"/>
      <c r="AH1888" s="36"/>
      <c r="AI1888" s="9"/>
      <c r="AJ1888" s="8"/>
      <c r="AK1888" s="8"/>
      <c r="AL1888" s="8"/>
      <c r="AM1888" s="8"/>
      <c r="AN1888" s="8"/>
      <c r="AO1888" s="8"/>
      <c r="AP1888" s="8"/>
      <c r="AQ1888" s="8"/>
      <c r="AS1888" s="36"/>
      <c r="AT1888" s="36"/>
      <c r="AU1888" s="9"/>
      <c r="AV1888" s="8"/>
      <c r="AW1888" s="8"/>
      <c r="AX1888" s="8"/>
      <c r="AY1888" s="8"/>
      <c r="AZ1888" s="8"/>
      <c r="BA1888" s="8"/>
      <c r="BB1888" s="8"/>
      <c r="BC1888" s="8"/>
      <c r="CW1888" s="8">
        <v>0.64327185792349728</v>
      </c>
      <c r="CX1888" s="36">
        <v>74.099999999999994</v>
      </c>
      <c r="CY1888" s="36">
        <v>72.722268920286808</v>
      </c>
      <c r="CZ1888" s="36">
        <v>72.316202185378145</v>
      </c>
      <c r="DA1888" s="36">
        <v>71.355764674446888</v>
      </c>
      <c r="DB1888" s="36">
        <f ca="1"/>
        <v>80.471916120104638</v>
      </c>
      <c r="DC1888" s="36">
        <f ca="1"/>
        <v>73.005909622255672</v>
      </c>
      <c r="DD1888" s="36">
        <v>71.580345221575911</v>
      </c>
      <c r="DE1888" s="36">
        <f ca="1"/>
        <v>76.194378084066358</v>
      </c>
      <c r="DF1888" s="36">
        <v>74.148041174971226</v>
      </c>
    </row>
    <row r="1889" spans="1:110" x14ac:dyDescent="0.25">
      <c r="A1889" s="45">
        <v>55.2</v>
      </c>
      <c r="B1889" s="47" t="b">
        <v>1</v>
      </c>
      <c r="U1889" s="36"/>
      <c r="V1889" s="36"/>
      <c r="W1889" s="9"/>
      <c r="X1889" s="8"/>
      <c r="Y1889" s="8"/>
      <c r="Z1889" s="8"/>
      <c r="AA1889" s="8"/>
      <c r="AB1889" s="8"/>
      <c r="AC1889" s="8"/>
      <c r="AD1889" s="8"/>
      <c r="AE1889" s="8"/>
      <c r="AG1889" s="36"/>
      <c r="AH1889" s="36"/>
      <c r="AI1889" s="9"/>
      <c r="AJ1889" s="8"/>
      <c r="AK1889" s="8"/>
      <c r="AL1889" s="8"/>
      <c r="AM1889" s="8"/>
      <c r="AN1889" s="8"/>
      <c r="AO1889" s="8"/>
      <c r="AP1889" s="8"/>
      <c r="AQ1889" s="8"/>
      <c r="AS1889" s="36"/>
      <c r="AT1889" s="36"/>
      <c r="AU1889" s="9"/>
      <c r="AV1889" s="8"/>
      <c r="AW1889" s="8"/>
      <c r="AX1889" s="8"/>
      <c r="AY1889" s="8"/>
      <c r="AZ1889" s="8"/>
      <c r="BA1889" s="8"/>
      <c r="BB1889" s="8"/>
      <c r="BC1889" s="8"/>
      <c r="CW1889" s="8">
        <v>0.64361338797814205</v>
      </c>
      <c r="CX1889" s="36">
        <v>74.099999999999994</v>
      </c>
      <c r="CY1889" s="36">
        <v>72.730992353333519</v>
      </c>
      <c r="CZ1889" s="36">
        <v>72.325943918426873</v>
      </c>
      <c r="DA1889" s="36">
        <v>71.422072085353705</v>
      </c>
      <c r="DB1889" s="36">
        <f ca="1"/>
        <v>80.480344654833786</v>
      </c>
      <c r="DC1889" s="36">
        <f ca="1"/>
        <v>73.014202265352679</v>
      </c>
      <c r="DD1889" s="36">
        <v>71.589723601361925</v>
      </c>
      <c r="DE1889" s="36">
        <f ca="1"/>
        <v>76.200465430870295</v>
      </c>
      <c r="DF1889" s="36">
        <v>74.15705917733564</v>
      </c>
    </row>
    <row r="1890" spans="1:110" x14ac:dyDescent="0.25">
      <c r="A1890" s="45">
        <v>54.5</v>
      </c>
      <c r="B1890" s="47" t="b">
        <v>1</v>
      </c>
      <c r="U1890" s="36"/>
      <c r="V1890" s="36"/>
      <c r="W1890" s="9"/>
      <c r="X1890" s="8"/>
      <c r="Y1890" s="8"/>
      <c r="Z1890" s="8"/>
      <c r="AA1890" s="8"/>
      <c r="AB1890" s="8"/>
      <c r="AC1890" s="8"/>
      <c r="AD1890" s="8"/>
      <c r="AE1890" s="8"/>
      <c r="AG1890" s="36"/>
      <c r="AH1890" s="36"/>
      <c r="AI1890" s="9"/>
      <c r="AJ1890" s="8"/>
      <c r="AK1890" s="8"/>
      <c r="AL1890" s="8"/>
      <c r="AM1890" s="8"/>
      <c r="AN1890" s="8"/>
      <c r="AO1890" s="8"/>
      <c r="AP1890" s="8"/>
      <c r="AQ1890" s="8"/>
      <c r="AS1890" s="36"/>
      <c r="AT1890" s="36"/>
      <c r="AU1890" s="9"/>
      <c r="AV1890" s="8"/>
      <c r="AW1890" s="8"/>
      <c r="AX1890" s="8"/>
      <c r="AY1890" s="8"/>
      <c r="AZ1890" s="8"/>
      <c r="BA1890" s="8"/>
      <c r="BB1890" s="8"/>
      <c r="BC1890" s="8"/>
      <c r="CW1890" s="8">
        <v>0.64395491803278693</v>
      </c>
      <c r="CX1890" s="36">
        <v>74.099999999999994</v>
      </c>
      <c r="CY1890" s="36">
        <v>72.739718728864588</v>
      </c>
      <c r="CZ1890" s="36">
        <v>72.335690250416008</v>
      </c>
      <c r="DA1890" s="36">
        <v>71.488443070010348</v>
      </c>
      <c r="DB1890" s="36">
        <f ca="1"/>
        <v>80.488774320877539</v>
      </c>
      <c r="DC1890" s="36">
        <f ca="1"/>
        <v>73.022498331771644</v>
      </c>
      <c r="DD1890" s="36">
        <v>71.599099493183957</v>
      </c>
      <c r="DE1890" s="36">
        <f ca="1"/>
        <v>76.206553466002333</v>
      </c>
      <c r="DF1890" s="36">
        <v>74.166077846289497</v>
      </c>
    </row>
    <row r="1891" spans="1:110" x14ac:dyDescent="0.25">
      <c r="A1891" s="45">
        <v>53.7</v>
      </c>
      <c r="B1891" s="47" t="b">
        <v>1</v>
      </c>
      <c r="U1891" s="36"/>
      <c r="V1891" s="36"/>
      <c r="W1891" s="9"/>
      <c r="X1891" s="8"/>
      <c r="Y1891" s="8"/>
      <c r="Z1891" s="8"/>
      <c r="AA1891" s="8"/>
      <c r="AB1891" s="8"/>
      <c r="AC1891" s="8"/>
      <c r="AD1891" s="8"/>
      <c r="AE1891" s="8"/>
      <c r="AG1891" s="36"/>
      <c r="AH1891" s="36"/>
      <c r="AI1891" s="9"/>
      <c r="AJ1891" s="8"/>
      <c r="AK1891" s="8"/>
      <c r="AL1891" s="8"/>
      <c r="AM1891" s="8"/>
      <c r="AN1891" s="8"/>
      <c r="AO1891" s="8"/>
      <c r="AP1891" s="8"/>
      <c r="AQ1891" s="8"/>
      <c r="AS1891" s="36"/>
      <c r="AT1891" s="36"/>
      <c r="AU1891" s="9"/>
      <c r="AV1891" s="8"/>
      <c r="AW1891" s="8"/>
      <c r="AX1891" s="8"/>
      <c r="AY1891" s="8"/>
      <c r="AZ1891" s="8"/>
      <c r="BA1891" s="8"/>
      <c r="BB1891" s="8"/>
      <c r="BC1891" s="8"/>
      <c r="CW1891" s="8">
        <v>0.64429644808743169</v>
      </c>
      <c r="CX1891" s="36">
        <v>74.099999999999994</v>
      </c>
      <c r="CY1891" s="36">
        <v>72.748448056196821</v>
      </c>
      <c r="CZ1891" s="36">
        <v>72.345441193258978</v>
      </c>
      <c r="DA1891" s="36">
        <v>71.554877750439388</v>
      </c>
      <c r="DB1891" s="36">
        <f ca="1"/>
        <v>80.497205125929781</v>
      </c>
      <c r="DC1891" s="36">
        <f ca="1"/>
        <v>73.030797831021943</v>
      </c>
      <c r="DD1891" s="36">
        <v>71.608472899020995</v>
      </c>
      <c r="DE1891" s="36">
        <f ca="1"/>
        <v>76.212642194049039</v>
      </c>
      <c r="DF1891" s="36">
        <v>74.175097187375371</v>
      </c>
    </row>
    <row r="1892" spans="1:110" x14ac:dyDescent="0.25">
      <c r="A1892" s="45">
        <v>52.9</v>
      </c>
      <c r="B1892" s="47" t="b">
        <v>1</v>
      </c>
      <c r="U1892" s="36"/>
      <c r="V1892" s="36"/>
      <c r="W1892" s="9"/>
      <c r="X1892" s="8"/>
      <c r="Y1892" s="8"/>
      <c r="Z1892" s="8"/>
      <c r="AA1892" s="8"/>
      <c r="AB1892" s="8"/>
      <c r="AC1892" s="8"/>
      <c r="AD1892" s="8"/>
      <c r="AE1892" s="8"/>
      <c r="AG1892" s="36"/>
      <c r="AH1892" s="36"/>
      <c r="AI1892" s="9"/>
      <c r="AJ1892" s="8"/>
      <c r="AK1892" s="8"/>
      <c r="AL1892" s="8"/>
      <c r="AM1892" s="8"/>
      <c r="AN1892" s="8"/>
      <c r="AO1892" s="8"/>
      <c r="AP1892" s="8"/>
      <c r="AQ1892" s="8"/>
      <c r="AS1892" s="36"/>
      <c r="AT1892" s="36"/>
      <c r="AU1892" s="9"/>
      <c r="AV1892" s="8"/>
      <c r="AW1892" s="8"/>
      <c r="AX1892" s="8"/>
      <c r="AY1892" s="8"/>
      <c r="AZ1892" s="8"/>
      <c r="BA1892" s="8"/>
      <c r="BB1892" s="8"/>
      <c r="BC1892" s="8"/>
      <c r="CW1892" s="8">
        <v>0.64463797814207646</v>
      </c>
      <c r="CX1892" s="36">
        <v>74.099999999999994</v>
      </c>
      <c r="CY1892" s="36">
        <v>72.757180344666409</v>
      </c>
      <c r="CZ1892" s="36">
        <v>72.355196758897151</v>
      </c>
      <c r="DA1892" s="36">
        <v>71.621376249015057</v>
      </c>
      <c r="DB1892" s="36">
        <f ca="1"/>
        <v>80.505637077696178</v>
      </c>
      <c r="DC1892" s="36">
        <f ca="1"/>
        <v>73.039100772634256</v>
      </c>
      <c r="DD1892" s="36">
        <v>71.617843820849487</v>
      </c>
      <c r="DE1892" s="36">
        <f ca="1"/>
        <v>76.218731619603503</v>
      </c>
      <c r="DF1892" s="36">
        <v>74.184117206142929</v>
      </c>
    </row>
    <row r="1893" spans="1:110" x14ac:dyDescent="0.25">
      <c r="A1893" s="45">
        <v>52.1</v>
      </c>
      <c r="B1893" s="47" t="b">
        <v>1</v>
      </c>
      <c r="U1893" s="36"/>
      <c r="V1893" s="36"/>
      <c r="W1893" s="9"/>
      <c r="X1893" s="8"/>
      <c r="Y1893" s="8"/>
      <c r="Z1893" s="8"/>
      <c r="AA1893" s="8"/>
      <c r="AB1893" s="8"/>
      <c r="AC1893" s="8"/>
      <c r="AD1893" s="8"/>
      <c r="AE1893" s="8"/>
      <c r="AG1893" s="36"/>
      <c r="AH1893" s="36"/>
      <c r="AI1893" s="9"/>
      <c r="AJ1893" s="8"/>
      <c r="AK1893" s="8"/>
      <c r="AL1893" s="8"/>
      <c r="AM1893" s="8"/>
      <c r="AN1893" s="8"/>
      <c r="AO1893" s="8"/>
      <c r="AP1893" s="8"/>
      <c r="AQ1893" s="8"/>
      <c r="AS1893" s="36"/>
      <c r="AT1893" s="36"/>
      <c r="AU1893" s="9"/>
      <c r="AV1893" s="8"/>
      <c r="AW1893" s="8"/>
      <c r="AX1893" s="8"/>
      <c r="AY1893" s="8"/>
      <c r="AZ1893" s="8"/>
      <c r="BA1893" s="8"/>
      <c r="BB1893" s="8"/>
      <c r="BC1893" s="8"/>
      <c r="CW1893" s="8">
        <v>0.64497950819672134</v>
      </c>
      <c r="CX1893" s="36">
        <v>74.099999999999994</v>
      </c>
      <c r="CY1893" s="36">
        <v>72.765915603629011</v>
      </c>
      <c r="CZ1893" s="36">
        <v>72.364956959300173</v>
      </c>
      <c r="DA1893" s="36">
        <v>71.687938688464612</v>
      </c>
      <c r="DB1893" s="36">
        <f ca="1"/>
        <v>80.514070183894233</v>
      </c>
      <c r="DC1893" s="36">
        <f ca="1"/>
        <v>73.047407166160752</v>
      </c>
      <c r="DD1893" s="36">
        <v>71.627212260643176</v>
      </c>
      <c r="DE1893" s="36">
        <f ca="1"/>
        <v>76.224821747265409</v>
      </c>
      <c r="DF1893" s="36">
        <v>74.193137908148913</v>
      </c>
    </row>
    <row r="1894" spans="1:110" x14ac:dyDescent="0.25">
      <c r="A1894" s="45">
        <v>51.4</v>
      </c>
      <c r="B1894" s="47" t="b">
        <v>1</v>
      </c>
      <c r="U1894" s="36"/>
      <c r="V1894" s="36"/>
      <c r="W1894" s="9"/>
      <c r="X1894" s="8"/>
      <c r="Y1894" s="8"/>
      <c r="Z1894" s="8"/>
      <c r="AA1894" s="8"/>
      <c r="AB1894" s="8"/>
      <c r="AC1894" s="8"/>
      <c r="AD1894" s="8"/>
      <c r="AE1894" s="8"/>
      <c r="AG1894" s="36"/>
      <c r="AH1894" s="36"/>
      <c r="AI1894" s="9"/>
      <c r="AJ1894" s="8"/>
      <c r="AK1894" s="8"/>
      <c r="AL1894" s="8"/>
      <c r="AM1894" s="8"/>
      <c r="AN1894" s="8"/>
      <c r="AO1894" s="8"/>
      <c r="AP1894" s="8"/>
      <c r="AQ1894" s="8"/>
      <c r="AS1894" s="36"/>
      <c r="AT1894" s="36"/>
      <c r="AU1894" s="9"/>
      <c r="AV1894" s="8"/>
      <c r="AW1894" s="8"/>
      <c r="AX1894" s="8"/>
      <c r="AY1894" s="8"/>
      <c r="AZ1894" s="8"/>
      <c r="BA1894" s="8"/>
      <c r="BB1894" s="8"/>
      <c r="BC1894" s="8"/>
      <c r="CW1894" s="8">
        <v>0.64532103825136611</v>
      </c>
      <c r="CX1894" s="36">
        <v>74.099999999999994</v>
      </c>
      <c r="CY1894" s="36">
        <v>72.774653842459799</v>
      </c>
      <c r="CZ1894" s="36">
        <v>72.374721806466042</v>
      </c>
      <c r="DA1894" s="36">
        <v>71.754565191869602</v>
      </c>
      <c r="DB1894" s="36">
        <f ca="1"/>
        <v>80.522504452253301</v>
      </c>
      <c r="DC1894" s="36">
        <f ca="1"/>
        <v>73.055717021175099</v>
      </c>
      <c r="DD1894" s="36">
        <v>71.636578220373266</v>
      </c>
      <c r="DE1894" s="36">
        <f ca="1"/>
        <v>76.230912581640993</v>
      </c>
      <c r="DF1894" s="36">
        <v>74.202159298957213</v>
      </c>
    </row>
    <row r="1895" spans="1:110" x14ac:dyDescent="0.25">
      <c r="A1895" s="45">
        <v>56</v>
      </c>
      <c r="B1895" s="47" t="b">
        <v>1</v>
      </c>
      <c r="U1895" s="36"/>
      <c r="V1895" s="36"/>
      <c r="W1895" s="9"/>
      <c r="X1895" s="8"/>
      <c r="Y1895" s="8"/>
      <c r="Z1895" s="8"/>
      <c r="AA1895" s="8"/>
      <c r="AB1895" s="8"/>
      <c r="AC1895" s="8"/>
      <c r="AD1895" s="8"/>
      <c r="AE1895" s="8"/>
      <c r="AG1895" s="36"/>
      <c r="AH1895" s="36"/>
      <c r="AI1895" s="9"/>
      <c r="AJ1895" s="8"/>
      <c r="AK1895" s="8"/>
      <c r="AL1895" s="8"/>
      <c r="AM1895" s="8"/>
      <c r="AN1895" s="8"/>
      <c r="AO1895" s="8"/>
      <c r="AP1895" s="8"/>
      <c r="AQ1895" s="8"/>
      <c r="AS1895" s="36"/>
      <c r="AT1895" s="36"/>
      <c r="AU1895" s="9"/>
      <c r="AV1895" s="8"/>
      <c r="AW1895" s="8"/>
      <c r="AX1895" s="8"/>
      <c r="AY1895" s="8"/>
      <c r="AZ1895" s="8"/>
      <c r="BA1895" s="8"/>
      <c r="BB1895" s="8"/>
      <c r="BC1895" s="8"/>
      <c r="CW1895" s="8">
        <v>0.64566256830601088</v>
      </c>
      <c r="CX1895" s="36">
        <v>74.099999999999994</v>
      </c>
      <c r="CY1895" s="36">
        <v>72.783395070553624</v>
      </c>
      <c r="CZ1895" s="36">
        <v>72.384491312421162</v>
      </c>
      <c r="DA1895" s="36">
        <v>71.821255882667359</v>
      </c>
      <c r="DB1895" s="36">
        <f ca="1"/>
        <v>80.530939890514674</v>
      </c>
      <c r="DC1895" s="36">
        <f ca="1"/>
        <v>73.064030347272606</v>
      </c>
      <c r="DD1895" s="36">
        <v>71.645941702008315</v>
      </c>
      <c r="DE1895" s="36">
        <f ca="1"/>
        <v>76.237004127343184</v>
      </c>
      <c r="DF1895" s="36">
        <v>74.211181384138882</v>
      </c>
    </row>
    <row r="1896" spans="1:110" x14ac:dyDescent="0.25">
      <c r="A1896" s="45">
        <v>50</v>
      </c>
      <c r="B1896" s="47" t="b">
        <v>1</v>
      </c>
      <c r="U1896" s="36"/>
      <c r="V1896" s="36"/>
      <c r="W1896" s="9"/>
      <c r="X1896" s="8"/>
      <c r="Y1896" s="8"/>
      <c r="Z1896" s="8"/>
      <c r="AA1896" s="8"/>
      <c r="AB1896" s="8"/>
      <c r="AC1896" s="8"/>
      <c r="AD1896" s="8"/>
      <c r="AE1896" s="8"/>
      <c r="AG1896" s="36"/>
      <c r="AH1896" s="36"/>
      <c r="AI1896" s="9"/>
      <c r="AJ1896" s="8"/>
      <c r="AK1896" s="8"/>
      <c r="AL1896" s="8"/>
      <c r="AM1896" s="8"/>
      <c r="AN1896" s="8"/>
      <c r="AO1896" s="8"/>
      <c r="AP1896" s="8"/>
      <c r="AQ1896" s="8"/>
      <c r="AS1896" s="36"/>
      <c r="AT1896" s="36"/>
      <c r="AU1896" s="9"/>
      <c r="AV1896" s="8"/>
      <c r="AW1896" s="8"/>
      <c r="AX1896" s="8"/>
      <c r="AY1896" s="8"/>
      <c r="AZ1896" s="8"/>
      <c r="BA1896" s="8"/>
      <c r="BB1896" s="8"/>
      <c r="BC1896" s="8"/>
      <c r="CW1896" s="8">
        <v>0.64600409836065575</v>
      </c>
      <c r="CX1896" s="36">
        <v>74.099999999999994</v>
      </c>
      <c r="CY1896" s="36">
        <v>72.792139297325036</v>
      </c>
      <c r="CZ1896" s="36">
        <v>72.39426548922053</v>
      </c>
      <c r="DA1896" s="36">
        <v>71.888010884652346</v>
      </c>
      <c r="DB1896" s="36">
        <f ca="1"/>
        <v>80.53937650643168</v>
      </c>
      <c r="DC1896" s="36">
        <f ca="1"/>
        <v>73.072347154070272</v>
      </c>
      <c r="DD1896" s="36">
        <v>71.655302707514267</v>
      </c>
      <c r="DE1896" s="36">
        <f ca="1"/>
        <v>76.243096388991546</v>
      </c>
      <c r="DF1896" s="36">
        <v>74.220204169272236</v>
      </c>
    </row>
    <row r="1897" spans="1:110" x14ac:dyDescent="0.25">
      <c r="A1897" s="45">
        <v>54.5</v>
      </c>
      <c r="B1897" s="47" t="b">
        <v>1</v>
      </c>
      <c r="U1897" s="36"/>
      <c r="V1897" s="36"/>
      <c r="W1897" s="9"/>
      <c r="X1897" s="8"/>
      <c r="Y1897" s="8"/>
      <c r="Z1897" s="8"/>
      <c r="AA1897" s="8"/>
      <c r="AB1897" s="8"/>
      <c r="AC1897" s="8"/>
      <c r="AD1897" s="8"/>
      <c r="AE1897" s="8"/>
      <c r="AG1897" s="36"/>
      <c r="AH1897" s="36"/>
      <c r="AI1897" s="9"/>
      <c r="AJ1897" s="8"/>
      <c r="AK1897" s="8"/>
      <c r="AL1897" s="8"/>
      <c r="AM1897" s="8"/>
      <c r="AN1897" s="8"/>
      <c r="AO1897" s="8"/>
      <c r="AP1897" s="8"/>
      <c r="AQ1897" s="8"/>
      <c r="AS1897" s="36"/>
      <c r="AT1897" s="36"/>
      <c r="AU1897" s="9"/>
      <c r="AV1897" s="8"/>
      <c r="AW1897" s="8"/>
      <c r="AX1897" s="8"/>
      <c r="AY1897" s="8"/>
      <c r="AZ1897" s="8"/>
      <c r="BA1897" s="8"/>
      <c r="BB1897" s="8"/>
      <c r="BC1897" s="8"/>
      <c r="CW1897" s="8">
        <v>0.64634562841530052</v>
      </c>
      <c r="CX1897" s="36">
        <v>74.099999999999994</v>
      </c>
      <c r="CY1897" s="36">
        <v>72.800886532208381</v>
      </c>
      <c r="CZ1897" s="36">
        <v>72.404044348947707</v>
      </c>
      <c r="DA1897" s="36">
        <v>71.954830321977425</v>
      </c>
      <c r="DB1897" s="36">
        <f ca="1"/>
        <v>80.547814307769698</v>
      </c>
      <c r="DC1897" s="36">
        <f ca="1"/>
        <v>73.080667451206935</v>
      </c>
      <c r="DD1897" s="36">
        <v>71.664661238854507</v>
      </c>
      <c r="DE1897" s="36">
        <f ca="1"/>
        <v>76.249189371212353</v>
      </c>
      <c r="DF1897" s="36">
        <v>74.229227659942794</v>
      </c>
    </row>
    <row r="1898" spans="1:110" x14ac:dyDescent="0.25">
      <c r="A1898" s="45">
        <v>53.6</v>
      </c>
      <c r="B1898" s="47" t="b">
        <v>1</v>
      </c>
      <c r="U1898" s="36"/>
      <c r="V1898" s="36"/>
      <c r="W1898" s="9"/>
      <c r="X1898" s="8"/>
      <c r="Y1898" s="8"/>
      <c r="Z1898" s="8"/>
      <c r="AA1898" s="8"/>
      <c r="AB1898" s="8"/>
      <c r="AC1898" s="8"/>
      <c r="AD1898" s="8"/>
      <c r="AE1898" s="8"/>
      <c r="AG1898" s="36"/>
      <c r="AH1898" s="36"/>
      <c r="AI1898" s="9"/>
      <c r="AJ1898" s="8"/>
      <c r="AK1898" s="8"/>
      <c r="AL1898" s="8"/>
      <c r="AM1898" s="8"/>
      <c r="AN1898" s="8"/>
      <c r="AO1898" s="8"/>
      <c r="AP1898" s="8"/>
      <c r="AQ1898" s="8"/>
      <c r="AS1898" s="36"/>
      <c r="AT1898" s="36"/>
      <c r="AU1898" s="9"/>
      <c r="AV1898" s="8"/>
      <c r="AW1898" s="8"/>
      <c r="AX1898" s="8"/>
      <c r="AY1898" s="8"/>
      <c r="AZ1898" s="8"/>
      <c r="BA1898" s="8"/>
      <c r="BB1898" s="8"/>
      <c r="BC1898" s="8"/>
      <c r="CW1898" s="8">
        <v>0.6466871584699454</v>
      </c>
      <c r="CX1898" s="36">
        <v>74.099999999999994</v>
      </c>
      <c r="CY1898" s="36">
        <v>72.809636784657911</v>
      </c>
      <c r="CZ1898" s="36">
        <v>72.413827903715301</v>
      </c>
      <c r="DA1898" s="36">
        <v>72.021714319155379</v>
      </c>
      <c r="DB1898" s="36">
        <f ca="1"/>
        <v>80.556253302306246</v>
      </c>
      <c r="DC1898" s="36">
        <f ca="1"/>
        <v>73.088991248343305</v>
      </c>
      <c r="DD1898" s="36">
        <v>71.67401729798982</v>
      </c>
      <c r="DE1898" s="36">
        <f ca="1"/>
        <v>76.255283078638641</v>
      </c>
      <c r="DF1898" s="36">
        <v>74.238251861743379</v>
      </c>
    </row>
    <row r="1899" spans="1:110" x14ac:dyDescent="0.25">
      <c r="A1899" s="45">
        <v>53.2</v>
      </c>
      <c r="B1899" s="47" t="b">
        <v>1</v>
      </c>
      <c r="U1899" s="36"/>
      <c r="V1899" s="36"/>
      <c r="W1899" s="9"/>
      <c r="X1899" s="8"/>
      <c r="Y1899" s="8"/>
      <c r="Z1899" s="8"/>
      <c r="AA1899" s="8"/>
      <c r="AB1899" s="8"/>
      <c r="AC1899" s="8"/>
      <c r="AD1899" s="8"/>
      <c r="AE1899" s="8"/>
      <c r="AG1899" s="36"/>
      <c r="AH1899" s="36"/>
      <c r="AI1899" s="9"/>
      <c r="AJ1899" s="8"/>
      <c r="AK1899" s="8"/>
      <c r="AL1899" s="8"/>
      <c r="AM1899" s="8"/>
      <c r="AN1899" s="8"/>
      <c r="AO1899" s="8"/>
      <c r="AP1899" s="8"/>
      <c r="AQ1899" s="8"/>
      <c r="AS1899" s="36"/>
      <c r="AT1899" s="36"/>
      <c r="AU1899" s="9"/>
      <c r="AV1899" s="8"/>
      <c r="AW1899" s="8"/>
      <c r="AX1899" s="8"/>
      <c r="AY1899" s="8"/>
      <c r="AZ1899" s="8"/>
      <c r="BA1899" s="8"/>
      <c r="BB1899" s="8"/>
      <c r="BC1899" s="8"/>
      <c r="CW1899" s="8">
        <v>0.64702868852459017</v>
      </c>
      <c r="CX1899" s="36">
        <v>74.099999999999994</v>
      </c>
      <c r="CY1899" s="36">
        <v>72.818390064147849</v>
      </c>
      <c r="CZ1899" s="36">
        <v>72.423616165664583</v>
      </c>
      <c r="DA1899" s="36">
        <v>72.088663001060212</v>
      </c>
      <c r="DB1899" s="36">
        <f ca="1"/>
        <v>80.564693497831001</v>
      </c>
      <c r="DC1899" s="36">
        <f ca="1"/>
        <v>73.097318555162076</v>
      </c>
      <c r="DD1899" s="36">
        <v>71.68337088687835</v>
      </c>
      <c r="DE1899" s="36">
        <f ca="1"/>
        <v>76.261377515910212</v>
      </c>
      <c r="DF1899" s="36">
        <v>74.247276780274177</v>
      </c>
    </row>
    <row r="1900" spans="1:110" x14ac:dyDescent="0.25">
      <c r="A1900" s="45">
        <v>52.7</v>
      </c>
      <c r="B1900" s="47" t="b">
        <v>1</v>
      </c>
      <c r="U1900" s="36"/>
      <c r="V1900" s="36"/>
      <c r="W1900" s="9"/>
      <c r="X1900" s="8"/>
      <c r="Y1900" s="8"/>
      <c r="Z1900" s="8"/>
      <c r="AA1900" s="8"/>
      <c r="AB1900" s="8"/>
      <c r="AC1900" s="8"/>
      <c r="AD1900" s="8"/>
      <c r="AE1900" s="8"/>
      <c r="AG1900" s="36"/>
      <c r="AH1900" s="36"/>
      <c r="AI1900" s="9"/>
      <c r="AJ1900" s="8"/>
      <c r="AK1900" s="8"/>
      <c r="AL1900" s="8"/>
      <c r="AM1900" s="8"/>
      <c r="AN1900" s="8"/>
      <c r="AO1900" s="8"/>
      <c r="AP1900" s="8"/>
      <c r="AQ1900" s="8"/>
      <c r="AS1900" s="36"/>
      <c r="AT1900" s="36"/>
      <c r="AU1900" s="9"/>
      <c r="AV1900" s="8"/>
      <c r="AW1900" s="8"/>
      <c r="AX1900" s="8"/>
      <c r="AY1900" s="8"/>
      <c r="AZ1900" s="8"/>
      <c r="BA1900" s="8"/>
      <c r="BB1900" s="8"/>
      <c r="BC1900" s="8"/>
      <c r="CW1900" s="8">
        <v>0.64737021857923494</v>
      </c>
      <c r="CX1900" s="36">
        <v>74.099999999999994</v>
      </c>
      <c r="CY1900" s="36">
        <v>72.827146380172493</v>
      </c>
      <c r="CZ1900" s="36">
        <v>72.433409146965985</v>
      </c>
      <c r="DA1900" s="36">
        <v>72.155676492928592</v>
      </c>
      <c r="DB1900" s="36">
        <f ca="1"/>
        <v>80.573134902145966</v>
      </c>
      <c r="DC1900" s="36">
        <f ca="1"/>
        <v>73.105649381368039</v>
      </c>
      <c r="DD1900" s="36">
        <v>71.692722007475709</v>
      </c>
      <c r="DE1900" s="36">
        <f ca="1"/>
        <v>76.267472687673646</v>
      </c>
      <c r="DF1900" s="36">
        <v>74.256302421142664</v>
      </c>
    </row>
    <row r="1901" spans="1:110" x14ac:dyDescent="0.25">
      <c r="A1901" s="45">
        <v>52.3</v>
      </c>
      <c r="B1901" s="47" t="b">
        <v>1</v>
      </c>
      <c r="U1901" s="36"/>
      <c r="V1901" s="36"/>
      <c r="W1901" s="9"/>
      <c r="X1901" s="8"/>
      <c r="Y1901" s="8"/>
      <c r="Z1901" s="8"/>
      <c r="AA1901" s="8"/>
      <c r="AB1901" s="8"/>
      <c r="AC1901" s="8"/>
      <c r="AD1901" s="8"/>
      <c r="AE1901" s="8"/>
      <c r="AG1901" s="36"/>
      <c r="AH1901" s="36"/>
      <c r="AI1901" s="9"/>
      <c r="AJ1901" s="8"/>
      <c r="AK1901" s="8"/>
      <c r="AL1901" s="8"/>
      <c r="AM1901" s="8"/>
      <c r="AN1901" s="8"/>
      <c r="AO1901" s="8"/>
      <c r="AP1901" s="8"/>
      <c r="AQ1901" s="8"/>
      <c r="AS1901" s="36"/>
      <c r="AT1901" s="36"/>
      <c r="AU1901" s="9"/>
      <c r="AV1901" s="8"/>
      <c r="AW1901" s="8"/>
      <c r="AX1901" s="8"/>
      <c r="AY1901" s="8"/>
      <c r="AZ1901" s="8"/>
      <c r="BA1901" s="8"/>
      <c r="BB1901" s="8"/>
      <c r="BC1901" s="8"/>
      <c r="CW1901" s="8">
        <v>0.64771174863387981</v>
      </c>
      <c r="CX1901" s="36">
        <v>74.099999999999994</v>
      </c>
      <c r="CY1901" s="36">
        <v>72.835905742246283</v>
      </c>
      <c r="CZ1901" s="36">
        <v>72.443206859819085</v>
      </c>
      <c r="DA1901" s="36">
        <v>72.222754920361297</v>
      </c>
      <c r="DB1901" s="36">
        <f ca="1"/>
        <v>80.581577523065434</v>
      </c>
      <c r="DC1901" s="36">
        <f ca="1"/>
        <v>73.113983736688155</v>
      </c>
      <c r="DD1901" s="36">
        <v>71.702070661734922</v>
      </c>
      <c r="DE1901" s="36">
        <f ca="1"/>
        <v>76.273568598582415</v>
      </c>
      <c r="DF1901" s="36">
        <v>74.265328789963831</v>
      </c>
    </row>
    <row r="1902" spans="1:110" x14ac:dyDescent="0.25">
      <c r="A1902" s="45">
        <v>52</v>
      </c>
      <c r="B1902" s="47" t="b">
        <v>1</v>
      </c>
      <c r="U1902" s="36"/>
      <c r="V1902" s="36"/>
      <c r="W1902" s="9"/>
      <c r="X1902" s="8"/>
      <c r="Y1902" s="8"/>
      <c r="Z1902" s="8"/>
      <c r="AA1902" s="8"/>
      <c r="AB1902" s="8"/>
      <c r="AC1902" s="8"/>
      <c r="AD1902" s="8"/>
      <c r="AE1902" s="8"/>
      <c r="AG1902" s="36"/>
      <c r="AH1902" s="36"/>
      <c r="AI1902" s="9"/>
      <c r="AJ1902" s="8"/>
      <c r="AK1902" s="8"/>
      <c r="AL1902" s="8"/>
      <c r="AM1902" s="8"/>
      <c r="AN1902" s="8"/>
      <c r="AO1902" s="8"/>
      <c r="AP1902" s="8"/>
      <c r="AQ1902" s="8"/>
      <c r="AS1902" s="36"/>
      <c r="AT1902" s="36"/>
      <c r="AU1902" s="9"/>
      <c r="AV1902" s="8"/>
      <c r="AW1902" s="8"/>
      <c r="AX1902" s="8"/>
      <c r="AY1902" s="8"/>
      <c r="AZ1902" s="8"/>
      <c r="BA1902" s="8"/>
      <c r="BB1902" s="8"/>
      <c r="BC1902" s="8"/>
      <c r="CW1902" s="8">
        <v>0.64805327868852458</v>
      </c>
      <c r="CX1902" s="36">
        <v>74.099999999999994</v>
      </c>
      <c r="CY1902" s="36">
        <v>72.844668159903904</v>
      </c>
      <c r="CZ1902" s="36">
        <v>72.453009316452793</v>
      </c>
      <c r="DA1902" s="36">
        <v>72.289898409324465</v>
      </c>
      <c r="DB1902" s="36">
        <f ca="1"/>
        <v>80.590021368416018</v>
      </c>
      <c r="DC1902" s="36">
        <f ca="1"/>
        <v>73.122321630871639</v>
      </c>
      <c r="DD1902" s="36">
        <v>71.71141685160643</v>
      </c>
      <c r="DE1902" s="36">
        <f ca="1"/>
        <v>76.279665253296841</v>
      </c>
      <c r="DF1902" s="36">
        <v>74.274355892359992</v>
      </c>
    </row>
    <row r="1903" spans="1:110" x14ac:dyDescent="0.25">
      <c r="A1903" s="45">
        <v>51.6</v>
      </c>
      <c r="B1903" s="47" t="b">
        <v>1</v>
      </c>
      <c r="U1903" s="36"/>
      <c r="V1903" s="36"/>
      <c r="W1903" s="9"/>
      <c r="X1903" s="8"/>
      <c r="Y1903" s="8"/>
      <c r="Z1903" s="8"/>
      <c r="AA1903" s="8"/>
      <c r="AB1903" s="8"/>
      <c r="AC1903" s="8"/>
      <c r="AD1903" s="8"/>
      <c r="AE1903" s="8"/>
      <c r="AG1903" s="36"/>
      <c r="AH1903" s="36"/>
      <c r="AI1903" s="9"/>
      <c r="AJ1903" s="8"/>
      <c r="AK1903" s="8"/>
      <c r="AL1903" s="8"/>
      <c r="AM1903" s="8"/>
      <c r="AN1903" s="8"/>
      <c r="AO1903" s="8"/>
      <c r="AP1903" s="8"/>
      <c r="AQ1903" s="8"/>
      <c r="AS1903" s="36"/>
      <c r="AT1903" s="36"/>
      <c r="AU1903" s="9"/>
      <c r="AV1903" s="8"/>
      <c r="AW1903" s="8"/>
      <c r="AX1903" s="8"/>
      <c r="AY1903" s="8"/>
      <c r="AZ1903" s="8"/>
      <c r="BA1903" s="8"/>
      <c r="BB1903" s="8"/>
      <c r="BC1903" s="8"/>
      <c r="CW1903" s="8">
        <v>0.64839480874316935</v>
      </c>
      <c r="CX1903" s="36">
        <v>74.099999999999994</v>
      </c>
      <c r="CY1903" s="36">
        <v>72.853433642700381</v>
      </c>
      <c r="CZ1903" s="36">
        <v>72.462816529125291</v>
      </c>
      <c r="DA1903" s="36">
        <v>72.357107086151231</v>
      </c>
      <c r="DB1903" s="36">
        <f ca="1"/>
        <v>80.598466446036895</v>
      </c>
      <c r="DC1903" s="36">
        <f ca="1"/>
        <v>73.130663073690101</v>
      </c>
      <c r="DD1903" s="36">
        <v>71.720760579038114</v>
      </c>
      <c r="DE1903" s="36">
        <f ca="1"/>
        <v>76.285762656484152</v>
      </c>
      <c r="DF1903" s="36">
        <v>74.283383733961031</v>
      </c>
    </row>
    <row r="1904" spans="1:110" x14ac:dyDescent="0.25">
      <c r="A1904" s="45">
        <v>59</v>
      </c>
      <c r="B1904" s="47" t="b">
        <v>1</v>
      </c>
      <c r="U1904" s="36"/>
      <c r="V1904" s="36"/>
      <c r="W1904" s="9"/>
      <c r="X1904" s="8"/>
      <c r="Y1904" s="8"/>
      <c r="Z1904" s="8"/>
      <c r="AA1904" s="8"/>
      <c r="AB1904" s="8"/>
      <c r="AC1904" s="8"/>
      <c r="AD1904" s="8"/>
      <c r="AE1904" s="8"/>
      <c r="AG1904" s="36"/>
      <c r="AH1904" s="36"/>
      <c r="AI1904" s="9"/>
      <c r="AJ1904" s="8"/>
      <c r="AK1904" s="8"/>
      <c r="AL1904" s="8"/>
      <c r="AM1904" s="8"/>
      <c r="AN1904" s="8"/>
      <c r="AO1904" s="8"/>
      <c r="AP1904" s="8"/>
      <c r="AQ1904" s="8"/>
      <c r="AS1904" s="36"/>
      <c r="AT1904" s="36"/>
      <c r="AU1904" s="9"/>
      <c r="AV1904" s="8"/>
      <c r="AW1904" s="8"/>
      <c r="AX1904" s="8"/>
      <c r="AY1904" s="8"/>
      <c r="AZ1904" s="8"/>
      <c r="BA1904" s="8"/>
      <c r="BB1904" s="8"/>
      <c r="BC1904" s="8"/>
      <c r="CW1904" s="8">
        <v>0.64873633879781423</v>
      </c>
      <c r="CX1904" s="36">
        <v>74.099999999999994</v>
      </c>
      <c r="CY1904" s="36">
        <v>72.862202200211129</v>
      </c>
      <c r="CZ1904" s="36">
        <v>72.472628510124395</v>
      </c>
      <c r="DA1904" s="36">
        <v>72.424381077543046</v>
      </c>
      <c r="DB1904" s="36">
        <f ca="1"/>
        <v>80.60691276377969</v>
      </c>
      <c r="DC1904" s="36">
        <f ca="1"/>
        <v>73.13900807493755</v>
      </c>
      <c r="DD1904" s="36">
        <v>71.730101845975298</v>
      </c>
      <c r="DE1904" s="36">
        <f ca="1"/>
        <v>76.291860812818541</v>
      </c>
      <c r="DF1904" s="36">
        <v>74.292412320404338</v>
      </c>
    </row>
    <row r="1905" spans="1:110" x14ac:dyDescent="0.25">
      <c r="A1905" s="45">
        <v>55</v>
      </c>
      <c r="B1905" s="47" t="b">
        <v>1</v>
      </c>
      <c r="U1905" s="36"/>
      <c r="V1905" s="36"/>
      <c r="W1905" s="9"/>
      <c r="X1905" s="8"/>
      <c r="Y1905" s="8"/>
      <c r="Z1905" s="8"/>
      <c r="AA1905" s="8"/>
      <c r="AB1905" s="8"/>
      <c r="AC1905" s="8"/>
      <c r="AD1905" s="8"/>
      <c r="AE1905" s="8"/>
      <c r="AG1905" s="36"/>
      <c r="AH1905" s="36"/>
      <c r="AI1905" s="9"/>
      <c r="AJ1905" s="8"/>
      <c r="AK1905" s="8"/>
      <c r="AL1905" s="8"/>
      <c r="AM1905" s="8"/>
      <c r="AN1905" s="8"/>
      <c r="AO1905" s="8"/>
      <c r="AP1905" s="8"/>
      <c r="AQ1905" s="8"/>
      <c r="AS1905" s="36"/>
      <c r="AT1905" s="36"/>
      <c r="AU1905" s="9"/>
      <c r="AV1905" s="8"/>
      <c r="AW1905" s="8"/>
      <c r="AX1905" s="8"/>
      <c r="AY1905" s="8"/>
      <c r="AZ1905" s="8"/>
      <c r="BA1905" s="8"/>
      <c r="BB1905" s="8"/>
      <c r="BC1905" s="8"/>
      <c r="CW1905" s="8">
        <v>0.64907786885245899</v>
      </c>
      <c r="CX1905" s="36">
        <v>74.099999999999994</v>
      </c>
      <c r="CY1905" s="36">
        <v>72.870973842032114</v>
      </c>
      <c r="CZ1905" s="36">
        <v>72.482445271767546</v>
      </c>
      <c r="DA1905" s="36">
        <v>72.491720510571028</v>
      </c>
      <c r="DB1905" s="36">
        <f ca="1"/>
        <v>80.61536032950859</v>
      </c>
      <c r="DC1905" s="36">
        <f ca="1"/>
        <v>73.147356644430616</v>
      </c>
      <c r="DD1905" s="36">
        <v>71.739440654360706</v>
      </c>
      <c r="DE1905" s="36">
        <f ca="1"/>
        <v>76.297959726981205</v>
      </c>
      <c r="DF1905" s="36">
        <v>74.301441657334806</v>
      </c>
    </row>
    <row r="1906" spans="1:110" x14ac:dyDescent="0.25">
      <c r="A1906" s="45">
        <v>49.8</v>
      </c>
      <c r="B1906" s="47" t="b">
        <v>1</v>
      </c>
      <c r="U1906" s="36"/>
      <c r="V1906" s="36"/>
      <c r="W1906" s="9"/>
      <c r="X1906" s="8"/>
      <c r="Y1906" s="8"/>
      <c r="Z1906" s="8"/>
      <c r="AA1906" s="8"/>
      <c r="AB1906" s="8"/>
      <c r="AC1906" s="8"/>
      <c r="AD1906" s="8"/>
      <c r="AE1906" s="8"/>
      <c r="AG1906" s="36"/>
      <c r="AH1906" s="36"/>
      <c r="AI1906" s="9"/>
      <c r="AJ1906" s="8"/>
      <c r="AK1906" s="8"/>
      <c r="AL1906" s="8"/>
      <c r="AM1906" s="8"/>
      <c r="AN1906" s="8"/>
      <c r="AO1906" s="8"/>
      <c r="AP1906" s="8"/>
      <c r="AQ1906" s="8"/>
      <c r="AS1906" s="36"/>
      <c r="AT1906" s="36"/>
      <c r="AU1906" s="9"/>
      <c r="AV1906" s="8"/>
      <c r="AW1906" s="8"/>
      <c r="AX1906" s="8"/>
      <c r="AY1906" s="8"/>
      <c r="AZ1906" s="8"/>
      <c r="BA1906" s="8"/>
      <c r="BB1906" s="8"/>
      <c r="BC1906" s="8"/>
      <c r="CW1906" s="8">
        <v>0.64941939890710387</v>
      </c>
      <c r="CX1906" s="36">
        <v>74.099999999999994</v>
      </c>
      <c r="CY1906" s="36">
        <v>72.87974857777985</v>
      </c>
      <c r="CZ1906" s="36">
        <v>72.492266826401917</v>
      </c>
      <c r="DA1906" s="36">
        <v>72.559125512677554</v>
      </c>
      <c r="DB1906" s="36">
        <f ca="1"/>
        <v>80.623809151100474</v>
      </c>
      <c r="DC1906" s="36">
        <f ca="1"/>
        <v>73.155708792008525</v>
      </c>
      <c r="DD1906" s="36">
        <v>71.74877700613456</v>
      </c>
      <c r="DE1906" s="36">
        <f ca="1"/>
        <v>76.304059403660304</v>
      </c>
      <c r="DF1906" s="36">
        <v>74.310471750405043</v>
      </c>
    </row>
    <row r="1907" spans="1:110" x14ac:dyDescent="0.25">
      <c r="A1907" s="45">
        <v>49.2</v>
      </c>
      <c r="B1907" s="47" t="b">
        <v>1</v>
      </c>
      <c r="U1907" s="36"/>
      <c r="V1907" s="36"/>
      <c r="W1907" s="9"/>
      <c r="X1907" s="8"/>
      <c r="Y1907" s="8"/>
      <c r="Z1907" s="8"/>
      <c r="AA1907" s="8"/>
      <c r="AB1907" s="8"/>
      <c r="AC1907" s="8"/>
      <c r="AD1907" s="8"/>
      <c r="AE1907" s="8"/>
      <c r="AG1907" s="36"/>
      <c r="AH1907" s="36"/>
      <c r="AI1907" s="9"/>
      <c r="AJ1907" s="8"/>
      <c r="AK1907" s="8"/>
      <c r="AL1907" s="8"/>
      <c r="AM1907" s="8"/>
      <c r="AN1907" s="8"/>
      <c r="AO1907" s="8"/>
      <c r="AP1907" s="8"/>
      <c r="AQ1907" s="8"/>
      <c r="AS1907" s="36"/>
      <c r="AT1907" s="36"/>
      <c r="AU1907" s="9"/>
      <c r="AV1907" s="8"/>
      <c r="AW1907" s="8"/>
      <c r="AX1907" s="8"/>
      <c r="AY1907" s="8"/>
      <c r="AZ1907" s="8"/>
      <c r="BA1907" s="8"/>
      <c r="BB1907" s="8"/>
      <c r="BC1907" s="8"/>
      <c r="CW1907" s="8">
        <v>0.64976092896174864</v>
      </c>
      <c r="CX1907" s="36">
        <v>74.099999999999994</v>
      </c>
      <c r="CY1907" s="36">
        <v>72.888526417091583</v>
      </c>
      <c r="CZ1907" s="36">
        <v>72.502093186404664</v>
      </c>
      <c r="DA1907" s="36">
        <v>72.626596211677622</v>
      </c>
      <c r="DB1907" s="36">
        <f ca="1"/>
        <v>80.632259236444881</v>
      </c>
      <c r="DC1907" s="36">
        <f ca="1"/>
        <v>73.164064527533256</v>
      </c>
      <c r="DD1907" s="36">
        <v>71.758110903234467</v>
      </c>
      <c r="DE1907" s="36">
        <f ca="1"/>
        <v>76.310159847551134</v>
      </c>
      <c r="DF1907" s="36">
        <v>74.319502605275147</v>
      </c>
    </row>
    <row r="1908" spans="1:110" x14ac:dyDescent="0.25">
      <c r="A1908" s="45">
        <v>48.5</v>
      </c>
      <c r="B1908" s="47" t="b">
        <v>1</v>
      </c>
      <c r="U1908" s="36"/>
      <c r="V1908" s="36"/>
      <c r="W1908" s="9"/>
      <c r="X1908" s="8"/>
      <c r="Y1908" s="8"/>
      <c r="Z1908" s="8"/>
      <c r="AA1908" s="8"/>
      <c r="AB1908" s="8"/>
      <c r="AC1908" s="8"/>
      <c r="AD1908" s="8"/>
      <c r="AE1908" s="8"/>
      <c r="AG1908" s="36"/>
      <c r="AH1908" s="36"/>
      <c r="AI1908" s="9"/>
      <c r="AJ1908" s="8"/>
      <c r="AK1908" s="8"/>
      <c r="AL1908" s="8"/>
      <c r="AM1908" s="8"/>
      <c r="AN1908" s="8"/>
      <c r="AO1908" s="8"/>
      <c r="AP1908" s="8"/>
      <c r="AQ1908" s="8"/>
      <c r="AS1908" s="36"/>
      <c r="AT1908" s="36"/>
      <c r="AU1908" s="9"/>
      <c r="AV1908" s="8"/>
      <c r="AW1908" s="8"/>
      <c r="AX1908" s="8"/>
      <c r="AY1908" s="8"/>
      <c r="AZ1908" s="8"/>
      <c r="BA1908" s="8"/>
      <c r="BB1908" s="8"/>
      <c r="BC1908" s="8"/>
      <c r="CW1908" s="8">
        <v>0.65010245901639341</v>
      </c>
      <c r="CX1908" s="36">
        <v>74.2</v>
      </c>
      <c r="CY1908" s="36">
        <v>72.897307369625295</v>
      </c>
      <c r="CZ1908" s="36">
        <v>72.511924364182804</v>
      </c>
      <c r="DA1908" s="36">
        <v>72.694132735760292</v>
      </c>
      <c r="DB1908" s="36">
        <f ca="1"/>
        <v>80.640710593444155</v>
      </c>
      <c r="DC1908" s="36">
        <f ca="1"/>
        <v>73.172423860889651</v>
      </c>
      <c r="DD1908" s="36">
        <v>71.767442347595576</v>
      </c>
      <c r="DE1908" s="36">
        <f ca="1"/>
        <v>76.316261063355981</v>
      </c>
      <c r="DF1908" s="36">
        <v>74.328534227613019</v>
      </c>
    </row>
    <row r="1909" spans="1:110" x14ac:dyDescent="0.25">
      <c r="A1909" s="45">
        <v>48.1</v>
      </c>
      <c r="B1909" s="47" t="b">
        <v>1</v>
      </c>
      <c r="U1909" s="36"/>
      <c r="V1909" s="36"/>
      <c r="W1909" s="9"/>
      <c r="X1909" s="8"/>
      <c r="Y1909" s="8"/>
      <c r="Z1909" s="8"/>
      <c r="AA1909" s="8"/>
      <c r="AB1909" s="8"/>
      <c r="AC1909" s="8"/>
      <c r="AD1909" s="8"/>
      <c r="AE1909" s="8"/>
      <c r="AG1909" s="36"/>
      <c r="AH1909" s="36"/>
      <c r="AI1909" s="9"/>
      <c r="AJ1909" s="8"/>
      <c r="AK1909" s="8"/>
      <c r="AL1909" s="8"/>
      <c r="AM1909" s="8"/>
      <c r="AN1909" s="8"/>
      <c r="AO1909" s="8"/>
      <c r="AP1909" s="8"/>
      <c r="AQ1909" s="8"/>
      <c r="AS1909" s="36"/>
      <c r="AT1909" s="36"/>
      <c r="AU1909" s="9"/>
      <c r="AV1909" s="8"/>
      <c r="AW1909" s="8"/>
      <c r="AX1909" s="8"/>
      <c r="AY1909" s="8"/>
      <c r="AZ1909" s="8"/>
      <c r="BA1909" s="8"/>
      <c r="BB1909" s="8"/>
      <c r="BC1909" s="8"/>
      <c r="CW1909" s="8">
        <v>0.65044398907103829</v>
      </c>
      <c r="CX1909" s="36">
        <v>74.2</v>
      </c>
      <c r="CY1909" s="36">
        <v>72.906091445059872</v>
      </c>
      <c r="CZ1909" s="36">
        <v>72.521760372173645</v>
      </c>
      <c r="DA1909" s="36">
        <v>72.761735213490297</v>
      </c>
      <c r="DB1909" s="36">
        <f ca="1"/>
        <v>80.6491632300135</v>
      </c>
      <c r="DC1909" s="36">
        <f ca="1"/>
        <v>73.180786801985462</v>
      </c>
      <c r="DD1909" s="36">
        <v>71.776771341150422</v>
      </c>
      <c r="DE1909" s="36">
        <f ca="1"/>
        <v>76.322363055784351</v>
      </c>
      <c r="DF1909" s="36">
        <v>74.337566623094233</v>
      </c>
    </row>
    <row r="1910" spans="1:110" x14ac:dyDescent="0.25">
      <c r="A1910" s="45">
        <v>47.7</v>
      </c>
      <c r="B1910" s="47" t="b">
        <v>1</v>
      </c>
      <c r="U1910" s="36"/>
      <c r="V1910" s="36"/>
      <c r="W1910" s="9"/>
      <c r="X1910" s="8"/>
      <c r="Y1910" s="8"/>
      <c r="Z1910" s="8"/>
      <c r="AA1910" s="8"/>
      <c r="AB1910" s="8"/>
      <c r="AC1910" s="8"/>
      <c r="AD1910" s="8"/>
      <c r="AE1910" s="8"/>
      <c r="AG1910" s="36"/>
      <c r="AH1910" s="36"/>
      <c r="AI1910" s="9"/>
      <c r="AJ1910" s="8"/>
      <c r="AK1910" s="8"/>
      <c r="AL1910" s="8"/>
      <c r="AM1910" s="8"/>
      <c r="AN1910" s="8"/>
      <c r="AO1910" s="8"/>
      <c r="AP1910" s="8"/>
      <c r="AQ1910" s="8"/>
      <c r="AS1910" s="36"/>
      <c r="AT1910" s="36"/>
      <c r="AU1910" s="9"/>
      <c r="AV1910" s="8"/>
      <c r="AW1910" s="8"/>
      <c r="AX1910" s="8"/>
      <c r="AY1910" s="8"/>
      <c r="AZ1910" s="8"/>
      <c r="BA1910" s="8"/>
      <c r="BB1910" s="8"/>
      <c r="BC1910" s="8"/>
      <c r="CW1910" s="8">
        <v>0.65078551912568305</v>
      </c>
      <c r="CX1910" s="36">
        <v>74.2</v>
      </c>
      <c r="CY1910" s="36">
        <v>72.914878653095144</v>
      </c>
      <c r="CZ1910" s="36">
        <v>72.531601222844685</v>
      </c>
      <c r="DA1910" s="36">
        <v>72.82940377380919</v>
      </c>
      <c r="DB1910" s="36">
        <f ca="1"/>
        <v>80.657617154080981</v>
      </c>
      <c r="DC1910" s="36">
        <f ca="1"/>
        <v>73.189153360751448</v>
      </c>
      <c r="DD1910" s="36">
        <v>71.786097885829022</v>
      </c>
      <c r="DE1910" s="36">
        <f ca="1"/>
        <v>76.328465829552883</v>
      </c>
      <c r="DF1910" s="36">
        <v>74.346599797402092</v>
      </c>
    </row>
    <row r="1911" spans="1:110" x14ac:dyDescent="0.25">
      <c r="A1911" s="45">
        <v>47.4</v>
      </c>
      <c r="B1911" s="47" t="b">
        <v>1</v>
      </c>
      <c r="U1911" s="36"/>
      <c r="V1911" s="36"/>
      <c r="W1911" s="9"/>
      <c r="X1911" s="8"/>
      <c r="Y1911" s="8"/>
      <c r="Z1911" s="8"/>
      <c r="AA1911" s="8"/>
      <c r="AB1911" s="8"/>
      <c r="AC1911" s="8"/>
      <c r="AD1911" s="8"/>
      <c r="AE1911" s="8"/>
      <c r="AG1911" s="36"/>
      <c r="AH1911" s="36"/>
      <c r="AI1911" s="9"/>
      <c r="AJ1911" s="8"/>
      <c r="AK1911" s="8"/>
      <c r="AL1911" s="8"/>
      <c r="AM1911" s="8"/>
      <c r="AN1911" s="8"/>
      <c r="AO1911" s="8"/>
      <c r="AP1911" s="8"/>
      <c r="AQ1911" s="8"/>
      <c r="AS1911" s="36"/>
      <c r="AT1911" s="36"/>
      <c r="AU1911" s="9"/>
      <c r="AV1911" s="8"/>
      <c r="AW1911" s="8"/>
      <c r="AX1911" s="8"/>
      <c r="AY1911" s="8"/>
      <c r="AZ1911" s="8"/>
      <c r="BA1911" s="8"/>
      <c r="BB1911" s="8"/>
      <c r="BC1911" s="8"/>
      <c r="CW1911" s="8">
        <v>0.65112704918032782</v>
      </c>
      <c r="CX1911" s="36">
        <v>74.2</v>
      </c>
      <c r="CY1911" s="36">
        <v>72.923669003451963</v>
      </c>
      <c r="CZ1911" s="36">
        <v>72.541446928693858</v>
      </c>
      <c r="DA1911" s="36">
        <v>72.897138546037212</v>
      </c>
      <c r="DB1911" s="36">
        <f ca="1"/>
        <v>80.66607237358761</v>
      </c>
      <c r="DC1911" s="36">
        <f ca="1"/>
        <v>73.197523547141557</v>
      </c>
      <c r="DD1911" s="36">
        <v>71.795421983558867</v>
      </c>
      <c r="DE1911" s="36">
        <f ca="1"/>
        <v>76.334569389385365</v>
      </c>
      <c r="DF1911" s="36">
        <v>74.355633756227718</v>
      </c>
    </row>
    <row r="1912" spans="1:110" x14ac:dyDescent="0.25">
      <c r="A1912" s="45">
        <v>47.1</v>
      </c>
      <c r="B1912" s="47" t="b">
        <v>1</v>
      </c>
      <c r="U1912" s="36"/>
      <c r="V1912" s="36"/>
      <c r="W1912" s="9"/>
      <c r="X1912" s="8"/>
      <c r="Y1912" s="8"/>
      <c r="Z1912" s="8"/>
      <c r="AA1912" s="8"/>
      <c r="AB1912" s="8"/>
      <c r="AC1912" s="8"/>
      <c r="AD1912" s="8"/>
      <c r="AE1912" s="8"/>
      <c r="AG1912" s="36"/>
      <c r="AH1912" s="36"/>
      <c r="AI1912" s="9"/>
      <c r="AJ1912" s="8"/>
      <c r="AK1912" s="8"/>
      <c r="AL1912" s="8"/>
      <c r="AM1912" s="8"/>
      <c r="AN1912" s="8"/>
      <c r="AO1912" s="8"/>
      <c r="AP1912" s="8"/>
      <c r="AQ1912" s="8"/>
      <c r="AS1912" s="36"/>
      <c r="AT1912" s="36"/>
      <c r="AU1912" s="9"/>
      <c r="AV1912" s="8"/>
      <c r="AW1912" s="8"/>
      <c r="AX1912" s="8"/>
      <c r="AY1912" s="8"/>
      <c r="AZ1912" s="8"/>
      <c r="BA1912" s="8"/>
      <c r="BB1912" s="8"/>
      <c r="BC1912" s="8"/>
      <c r="CW1912" s="8">
        <v>0.6514685792349727</v>
      </c>
      <c r="CX1912" s="36">
        <v>74.2</v>
      </c>
      <c r="CY1912" s="36">
        <v>72.932462505872365</v>
      </c>
      <c r="CZ1912" s="36">
        <v>72.551297502249611</v>
      </c>
      <c r="DA1912" s="36">
        <v>72.964939659874531</v>
      </c>
      <c r="DB1912" s="36">
        <f ca="1"/>
        <v>80.674528896487544</v>
      </c>
      <c r="DC1912" s="36">
        <f ca="1"/>
        <v>73.20589737113292</v>
      </c>
      <c r="DD1912" s="36">
        <v>71.804743636264931</v>
      </c>
      <c r="DE1912" s="36">
        <f ca="1"/>
        <v>76.340673740012889</v>
      </c>
      <c r="DF1912" s="36">
        <v>74.364668505270089</v>
      </c>
    </row>
    <row r="1913" spans="1:110" x14ac:dyDescent="0.25">
      <c r="A1913" s="45" t="str">
        <v/>
      </c>
      <c r="B1913" s="47" t="b">
        <v>0</v>
      </c>
      <c r="U1913" s="36"/>
      <c r="V1913" s="36"/>
      <c r="W1913" s="9"/>
      <c r="X1913" s="8"/>
      <c r="Y1913" s="8"/>
      <c r="Z1913" s="8"/>
      <c r="AA1913" s="8"/>
      <c r="AB1913" s="8"/>
      <c r="AC1913" s="8"/>
      <c r="AD1913" s="8"/>
      <c r="AE1913" s="8"/>
      <c r="AG1913" s="36"/>
      <c r="AH1913" s="36"/>
      <c r="AI1913" s="9"/>
      <c r="AJ1913" s="8"/>
      <c r="AK1913" s="8"/>
      <c r="AL1913" s="8"/>
      <c r="AM1913" s="8"/>
      <c r="AN1913" s="8"/>
      <c r="AO1913" s="8"/>
      <c r="AP1913" s="8"/>
      <c r="AQ1913" s="8"/>
      <c r="AS1913" s="36"/>
      <c r="AT1913" s="36"/>
      <c r="AU1913" s="9"/>
      <c r="AV1913" s="8"/>
      <c r="AW1913" s="8"/>
      <c r="AX1913" s="8"/>
      <c r="AY1913" s="8"/>
      <c r="AZ1913" s="8"/>
      <c r="BA1913" s="8"/>
      <c r="BB1913" s="8"/>
      <c r="BC1913" s="8"/>
      <c r="CW1913" s="8">
        <v>0.65181010928961747</v>
      </c>
      <c r="CX1913" s="36">
        <v>74.2</v>
      </c>
      <c r="CY1913" s="36">
        <v>72.941259170119622</v>
      </c>
      <c r="CZ1913" s="36">
        <v>72.561152956070927</v>
      </c>
      <c r="DA1913" s="36">
        <v>73.03280724540268</v>
      </c>
      <c r="DB1913" s="36">
        <f ca="1"/>
        <v>80.682986730747928</v>
      </c>
      <c r="DC1913" s="36">
        <f ca="1"/>
        <v>73.214274842725999</v>
      </c>
      <c r="DD1913" s="36">
        <v>71.814062845869657</v>
      </c>
      <c r="DE1913" s="36">
        <f ca="1"/>
        <v>76.346778886173809</v>
      </c>
      <c r="DF1913" s="36">
        <v>74.373704050236057</v>
      </c>
    </row>
    <row r="1914" spans="1:110" x14ac:dyDescent="0.25">
      <c r="A1914" s="45">
        <v>81.8</v>
      </c>
      <c r="B1914" s="47" t="b">
        <v>1</v>
      </c>
      <c r="U1914" s="36"/>
      <c r="V1914" s="36"/>
      <c r="W1914" s="9"/>
      <c r="X1914" s="8"/>
      <c r="Y1914" s="8"/>
      <c r="Z1914" s="8"/>
      <c r="AA1914" s="8"/>
      <c r="AB1914" s="8"/>
      <c r="AC1914" s="8"/>
      <c r="AD1914" s="8"/>
      <c r="AE1914" s="8"/>
      <c r="AG1914" s="36"/>
      <c r="AH1914" s="36"/>
      <c r="AI1914" s="9"/>
      <c r="AJ1914" s="8"/>
      <c r="AK1914" s="8"/>
      <c r="AL1914" s="8"/>
      <c r="AM1914" s="8"/>
      <c r="AN1914" s="8"/>
      <c r="AO1914" s="8"/>
      <c r="AP1914" s="8"/>
      <c r="AQ1914" s="8"/>
      <c r="AS1914" s="36"/>
      <c r="AT1914" s="36"/>
      <c r="AU1914" s="9"/>
      <c r="AV1914" s="8"/>
      <c r="AW1914" s="8"/>
      <c r="AX1914" s="8"/>
      <c r="AY1914" s="8"/>
      <c r="AZ1914" s="8"/>
      <c r="BA1914" s="8"/>
      <c r="BB1914" s="8"/>
      <c r="BC1914" s="8"/>
      <c r="CW1914" s="8">
        <v>0.65215163934426235</v>
      </c>
      <c r="CX1914" s="36">
        <v>74.2</v>
      </c>
      <c r="CY1914" s="36">
        <v>72.950059005978289</v>
      </c>
      <c r="CZ1914" s="36">
        <v>72.571013302747843</v>
      </c>
      <c r="DA1914" s="36">
        <v>73.100741433086327</v>
      </c>
      <c r="DB1914" s="36">
        <f ca="1"/>
        <v>80.691445884349136</v>
      </c>
      <c r="DC1914" s="36">
        <f ca="1"/>
        <v>73.222655971944718</v>
      </c>
      <c r="DD1914" s="36">
        <v>71.823379614292946</v>
      </c>
      <c r="DE1914" s="36">
        <f ca="1"/>
        <v>76.352884832613753</v>
      </c>
      <c r="DF1914" s="36">
        <v>74.382740396840333</v>
      </c>
    </row>
    <row r="1915" spans="1:110" x14ac:dyDescent="0.25">
      <c r="A1915" s="45">
        <v>81.599999999999994</v>
      </c>
      <c r="B1915" s="47" t="b">
        <v>1</v>
      </c>
      <c r="U1915" s="36"/>
      <c r="V1915" s="36"/>
      <c r="W1915" s="9"/>
      <c r="X1915" s="8"/>
      <c r="Y1915" s="8"/>
      <c r="Z1915" s="8"/>
      <c r="AA1915" s="8"/>
      <c r="AB1915" s="8"/>
      <c r="AC1915" s="8"/>
      <c r="AD1915" s="8"/>
      <c r="AE1915" s="8"/>
      <c r="AG1915" s="36"/>
      <c r="AH1915" s="36"/>
      <c r="AI1915" s="9"/>
      <c r="AJ1915" s="8"/>
      <c r="AK1915" s="8"/>
      <c r="AL1915" s="8"/>
      <c r="AM1915" s="8"/>
      <c r="AN1915" s="8"/>
      <c r="AO1915" s="8"/>
      <c r="AP1915" s="8"/>
      <c r="AQ1915" s="8"/>
      <c r="AS1915" s="36"/>
      <c r="AT1915" s="36"/>
      <c r="AU1915" s="9"/>
      <c r="AV1915" s="8"/>
      <c r="AW1915" s="8"/>
      <c r="AX1915" s="8"/>
      <c r="AY1915" s="8"/>
      <c r="AZ1915" s="8"/>
      <c r="BA1915" s="8"/>
      <c r="BB1915" s="8"/>
      <c r="BC1915" s="8"/>
      <c r="CW1915" s="8">
        <v>0.65249316939890711</v>
      </c>
      <c r="CX1915" s="36">
        <v>74.2</v>
      </c>
      <c r="CY1915" s="36">
        <v>72.958862023254369</v>
      </c>
      <c r="CZ1915" s="36">
        <v>72.580878554900977</v>
      </c>
      <c r="DA1915" s="36">
        <v>73.168742353774462</v>
      </c>
      <c r="DB1915" s="36">
        <f ca="1"/>
        <v>80.699906365284804</v>
      </c>
      <c r="DC1915" s="36">
        <f ca="1"/>
        <v>73.231040768836436</v>
      </c>
      <c r="DD1915" s="36">
        <v>71.832693943452227</v>
      </c>
      <c r="DE1915" s="36">
        <f ca="1"/>
        <v>76.3589915840857</v>
      </c>
      <c r="DF1915" s="36">
        <v>74.391777550805642</v>
      </c>
    </row>
    <row r="1916" spans="1:110" x14ac:dyDescent="0.25">
      <c r="A1916" s="45">
        <v>81.5</v>
      </c>
      <c r="B1916" s="47" t="b">
        <v>1</v>
      </c>
      <c r="U1916" s="36"/>
      <c r="V1916" s="36"/>
      <c r="W1916" s="9"/>
      <c r="X1916" s="8"/>
      <c r="Y1916" s="8"/>
      <c r="Z1916" s="8"/>
      <c r="AA1916" s="8"/>
      <c r="AB1916" s="8"/>
      <c r="AC1916" s="8"/>
      <c r="AD1916" s="8"/>
      <c r="AE1916" s="8"/>
      <c r="AG1916" s="36"/>
      <c r="AH1916" s="36"/>
      <c r="AI1916" s="9"/>
      <c r="AJ1916" s="8"/>
      <c r="AK1916" s="8"/>
      <c r="AL1916" s="8"/>
      <c r="AM1916" s="8"/>
      <c r="AN1916" s="8"/>
      <c r="AO1916" s="8"/>
      <c r="AP1916" s="8"/>
      <c r="AQ1916" s="8"/>
      <c r="AS1916" s="36"/>
      <c r="AT1916" s="36"/>
      <c r="AU1916" s="9"/>
      <c r="AV1916" s="8"/>
      <c r="AW1916" s="8"/>
      <c r="AX1916" s="8"/>
      <c r="AY1916" s="8"/>
      <c r="AZ1916" s="8"/>
      <c r="BA1916" s="8"/>
      <c r="BB1916" s="8"/>
      <c r="BC1916" s="8"/>
      <c r="CW1916" s="8">
        <v>0.65283469945355188</v>
      </c>
      <c r="CX1916" s="36">
        <v>74.2</v>
      </c>
      <c r="CY1916" s="36">
        <v>72.967668231775392</v>
      </c>
      <c r="CZ1916" s="36">
        <v>72.590748725182152</v>
      </c>
      <c r="DA1916" s="36">
        <v>73.236810138702168</v>
      </c>
      <c r="DB1916" s="36">
        <f ca="1"/>
        <v>80.708368181561781</v>
      </c>
      <c r="DC1916" s="36">
        <f ca="1"/>
        <v>73.239429243472244</v>
      </c>
      <c r="DD1916" s="36">
        <v>71.842005835262398</v>
      </c>
      <c r="DE1916" s="36">
        <f ca="1"/>
        <v>76.36509914535003</v>
      </c>
      <c r="DF1916" s="36">
        <v>74.400815517862725</v>
      </c>
    </row>
    <row r="1917" spans="1:110" x14ac:dyDescent="0.25">
      <c r="A1917" s="45">
        <v>81.3</v>
      </c>
      <c r="B1917" s="47" t="b">
        <v>1</v>
      </c>
      <c r="U1917" s="36"/>
      <c r="V1917" s="36"/>
      <c r="W1917" s="9"/>
      <c r="X1917" s="8"/>
      <c r="Y1917" s="8"/>
      <c r="Z1917" s="8"/>
      <c r="AA1917" s="8"/>
      <c r="AB1917" s="8"/>
      <c r="AC1917" s="8"/>
      <c r="AD1917" s="8"/>
      <c r="AE1917" s="8"/>
      <c r="AG1917" s="36"/>
      <c r="AH1917" s="36"/>
      <c r="AI1917" s="9"/>
      <c r="AJ1917" s="8"/>
      <c r="AK1917" s="8"/>
      <c r="AL1917" s="8"/>
      <c r="AM1917" s="8"/>
      <c r="AN1917" s="8"/>
      <c r="AO1917" s="8"/>
      <c r="AP1917" s="8"/>
      <c r="AQ1917" s="8"/>
      <c r="AS1917" s="36"/>
      <c r="AT1917" s="36"/>
      <c r="AU1917" s="9"/>
      <c r="AV1917" s="8"/>
      <c r="AW1917" s="8"/>
      <c r="AX1917" s="8"/>
      <c r="AY1917" s="8"/>
      <c r="AZ1917" s="8"/>
      <c r="BA1917" s="8"/>
      <c r="BB1917" s="8"/>
      <c r="BC1917" s="8"/>
      <c r="CW1917" s="8">
        <v>0.65317622950819676</v>
      </c>
      <c r="CX1917" s="36">
        <v>74.2</v>
      </c>
      <c r="CY1917" s="36">
        <v>72.976477641390474</v>
      </c>
      <c r="CZ1917" s="36">
        <v>72.600623826274401</v>
      </c>
      <c r="DA1917" s="36">
        <v>73.304944919492016</v>
      </c>
      <c r="DB1917" s="36">
        <f ca="1"/>
        <v>80.716831341200404</v>
      </c>
      <c r="DC1917" s="36">
        <f ca="1"/>
        <v>73.247821405946866</v>
      </c>
      <c r="DD1917" s="36">
        <v>71.851315291635842</v>
      </c>
      <c r="DE1917" s="36">
        <f ca="1"/>
        <v>76.371207521174554</v>
      </c>
      <c r="DF1917" s="36">
        <v>74.409854303750279</v>
      </c>
    </row>
    <row r="1918" spans="1:110" x14ac:dyDescent="0.25">
      <c r="A1918" s="45">
        <v>81.099999999999994</v>
      </c>
      <c r="B1918" s="47" t="b">
        <v>1</v>
      </c>
      <c r="U1918" s="36"/>
      <c r="V1918" s="36"/>
      <c r="W1918" s="9"/>
      <c r="X1918" s="8"/>
      <c r="Y1918" s="8"/>
      <c r="Z1918" s="8"/>
      <c r="AA1918" s="8"/>
      <c r="AB1918" s="8"/>
      <c r="AC1918" s="8"/>
      <c r="AD1918" s="8"/>
      <c r="AE1918" s="8"/>
      <c r="AG1918" s="36"/>
      <c r="AH1918" s="36"/>
      <c r="AI1918" s="9"/>
      <c r="AJ1918" s="8"/>
      <c r="AK1918" s="8"/>
      <c r="AL1918" s="8"/>
      <c r="AM1918" s="8"/>
      <c r="AN1918" s="8"/>
      <c r="AO1918" s="8"/>
      <c r="AP1918" s="8"/>
      <c r="AQ1918" s="8"/>
      <c r="AS1918" s="36"/>
      <c r="AT1918" s="36"/>
      <c r="AU1918" s="9"/>
      <c r="AV1918" s="8"/>
      <c r="AW1918" s="8"/>
      <c r="AX1918" s="8"/>
      <c r="AY1918" s="8"/>
      <c r="AZ1918" s="8"/>
      <c r="BA1918" s="8"/>
      <c r="BB1918" s="8"/>
      <c r="BC1918" s="8"/>
      <c r="CW1918" s="8">
        <v>0.65351775956284153</v>
      </c>
      <c r="CX1918" s="36">
        <v>74.2</v>
      </c>
      <c r="CY1918" s="36">
        <v>72.985290261970434</v>
      </c>
      <c r="CZ1918" s="36">
        <v>72.61050387089189</v>
      </c>
      <c r="DA1918" s="36">
        <v>73.373146828155541</v>
      </c>
      <c r="DB1918" s="36">
        <f ca="1"/>
        <v>80.725295852234382</v>
      </c>
      <c r="DC1918" s="36">
        <f ca="1"/>
        <v>73.256217266378911</v>
      </c>
      <c r="DD1918" s="36">
        <v>71.86062231448247</v>
      </c>
      <c r="DE1918" s="36">
        <f ca="1"/>
        <v>76.377316716334505</v>
      </c>
      <c r="DF1918" s="36">
        <v>74.418893914215147</v>
      </c>
    </row>
    <row r="1919" spans="1:110" x14ac:dyDescent="0.25">
      <c r="A1919" s="45">
        <v>81</v>
      </c>
      <c r="B1919" s="47" t="b">
        <v>1</v>
      </c>
      <c r="U1919" s="36"/>
      <c r="V1919" s="36"/>
      <c r="W1919" s="9"/>
      <c r="X1919" s="8"/>
      <c r="Y1919" s="8"/>
      <c r="Z1919" s="8"/>
      <c r="AA1919" s="8"/>
      <c r="AB1919" s="8"/>
      <c r="AC1919" s="8"/>
      <c r="AD1919" s="8"/>
      <c r="AE1919" s="8"/>
      <c r="AG1919" s="36"/>
      <c r="AH1919" s="36"/>
      <c r="AI1919" s="9"/>
      <c r="AJ1919" s="8"/>
      <c r="AK1919" s="8"/>
      <c r="AL1919" s="8"/>
      <c r="AM1919" s="8"/>
      <c r="AN1919" s="8"/>
      <c r="AO1919" s="8"/>
      <c r="AP1919" s="8"/>
      <c r="AQ1919" s="8"/>
      <c r="AS1919" s="36"/>
      <c r="AT1919" s="36"/>
      <c r="AU1919" s="9"/>
      <c r="AV1919" s="8"/>
      <c r="AW1919" s="8"/>
      <c r="AX1919" s="8"/>
      <c r="AY1919" s="8"/>
      <c r="AZ1919" s="8"/>
      <c r="BA1919" s="8"/>
      <c r="BB1919" s="8"/>
      <c r="BC1919" s="8"/>
      <c r="CW1919" s="8">
        <v>0.65385928961748629</v>
      </c>
      <c r="CX1919" s="36">
        <v>74.2</v>
      </c>
      <c r="CY1919" s="36">
        <v>72.994106103407901</v>
      </c>
      <c r="CZ1919" s="36">
        <v>72.620388871780349</v>
      </c>
      <c r="DA1919" s="36">
        <v>73.441415997094921</v>
      </c>
      <c r="DB1919" s="36">
        <f ca="1"/>
        <v>80.733761722710938</v>
      </c>
      <c r="DC1919" s="36">
        <f ca="1"/>
        <v>73.264616834910854</v>
      </c>
      <c r="DD1919" s="36">
        <v>71.86992690570969</v>
      </c>
      <c r="DE1919" s="36">
        <f ca="1"/>
        <v>76.383426735612616</v>
      </c>
      <c r="DF1919" s="36">
        <v>74.427934355012297</v>
      </c>
    </row>
    <row r="1920" spans="1:110" x14ac:dyDescent="0.25">
      <c r="A1920" s="45">
        <v>89</v>
      </c>
      <c r="B1920" s="47" t="b">
        <v>1</v>
      </c>
      <c r="U1920" s="36"/>
      <c r="V1920" s="36"/>
      <c r="W1920" s="9"/>
      <c r="X1920" s="8"/>
      <c r="Y1920" s="8"/>
      <c r="Z1920" s="8"/>
      <c r="AA1920" s="8"/>
      <c r="AB1920" s="8"/>
      <c r="AC1920" s="8"/>
      <c r="AD1920" s="8"/>
      <c r="AE1920" s="8"/>
      <c r="AG1920" s="36"/>
      <c r="AH1920" s="36"/>
      <c r="AI1920" s="9"/>
      <c r="AJ1920" s="8"/>
      <c r="AK1920" s="8"/>
      <c r="AL1920" s="8"/>
      <c r="AM1920" s="8"/>
      <c r="AN1920" s="8"/>
      <c r="AO1920" s="8"/>
      <c r="AP1920" s="8"/>
      <c r="AQ1920" s="8"/>
      <c r="AS1920" s="36"/>
      <c r="AT1920" s="36"/>
      <c r="AU1920" s="9"/>
      <c r="AV1920" s="8"/>
      <c r="AW1920" s="8"/>
      <c r="AX1920" s="8"/>
      <c r="AY1920" s="8"/>
      <c r="AZ1920" s="8"/>
      <c r="BA1920" s="8"/>
      <c r="BB1920" s="8"/>
      <c r="BC1920" s="8"/>
      <c r="CW1920" s="8">
        <v>0.65420081967213117</v>
      </c>
      <c r="CX1920" s="36">
        <v>74.2</v>
      </c>
      <c r="CY1920" s="36">
        <v>73.002925175617378</v>
      </c>
      <c r="CZ1920" s="36">
        <v>72.630278841717072</v>
      </c>
      <c r="DA1920" s="36">
        <v>73.509752559104427</v>
      </c>
      <c r="DB1920" s="36">
        <f ca="1"/>
        <v>80.742228960690895</v>
      </c>
      <c r="DC1920" s="36">
        <f ca="1"/>
        <v>73.273020121709251</v>
      </c>
      <c r="DD1920" s="36">
        <v>71.879229067222383</v>
      </c>
      <c r="DE1920" s="36">
        <f ca="1"/>
        <v>76.389537583799168</v>
      </c>
      <c r="DF1920" s="36">
        <v>74.436975631904801</v>
      </c>
    </row>
    <row r="1921" spans="1:110" x14ac:dyDescent="0.25">
      <c r="A1921" s="45">
        <v>86</v>
      </c>
      <c r="B1921" s="47" t="b">
        <v>1</v>
      </c>
      <c r="U1921" s="36"/>
      <c r="V1921" s="36"/>
      <c r="W1921" s="9"/>
      <c r="X1921" s="8"/>
      <c r="Y1921" s="8"/>
      <c r="Z1921" s="8"/>
      <c r="AA1921" s="8"/>
      <c r="AB1921" s="8"/>
      <c r="AC1921" s="8"/>
      <c r="AD1921" s="8"/>
      <c r="AE1921" s="8"/>
      <c r="AG1921" s="36"/>
      <c r="AH1921" s="36"/>
      <c r="AI1921" s="9"/>
      <c r="AJ1921" s="8"/>
      <c r="AK1921" s="8"/>
      <c r="AL1921" s="8"/>
      <c r="AM1921" s="8"/>
      <c r="AN1921" s="8"/>
      <c r="AO1921" s="8"/>
      <c r="AP1921" s="8"/>
      <c r="AQ1921" s="8"/>
      <c r="AS1921" s="36"/>
      <c r="AT1921" s="36"/>
      <c r="AU1921" s="9"/>
      <c r="AV1921" s="8"/>
      <c r="AW1921" s="8"/>
      <c r="AX1921" s="8"/>
      <c r="AY1921" s="8"/>
      <c r="AZ1921" s="8"/>
      <c r="BA1921" s="8"/>
      <c r="BB1921" s="8"/>
      <c r="BC1921" s="8"/>
      <c r="CW1921" s="8">
        <v>0.65454234972677594</v>
      </c>
      <c r="CX1921" s="36">
        <v>74.2</v>
      </c>
      <c r="CY1921" s="36">
        <v>73.011747488535377</v>
      </c>
      <c r="CZ1921" s="36">
        <v>72.640173793510797</v>
      </c>
      <c r="DA1921" s="36">
        <v>73.578156647371941</v>
      </c>
      <c r="DB1921" s="36">
        <f ca="1"/>
        <v>80.75069757424869</v>
      </c>
      <c r="DC1921" s="36">
        <f ca="1"/>
        <v>73.281427136964766</v>
      </c>
      <c r="DD1921" s="36">
        <v>71.888528800923012</v>
      </c>
      <c r="DE1921" s="36">
        <f ca="1"/>
        <v>76.395649265692015</v>
      </c>
      <c r="DF1921" s="36">
        <v>74.446017750663998</v>
      </c>
    </row>
    <row r="1922" spans="1:110" x14ac:dyDescent="0.25">
      <c r="A1922" s="45">
        <v>85</v>
      </c>
      <c r="B1922" s="47" t="b">
        <v>1</v>
      </c>
      <c r="U1922" s="36"/>
      <c r="V1922" s="36"/>
      <c r="W1922" s="9"/>
      <c r="X1922" s="8"/>
      <c r="Y1922" s="8"/>
      <c r="Z1922" s="8"/>
      <c r="AA1922" s="8"/>
      <c r="AB1922" s="8"/>
      <c r="AC1922" s="8"/>
      <c r="AD1922" s="8"/>
      <c r="AE1922" s="8"/>
      <c r="AG1922" s="36"/>
      <c r="AH1922" s="36"/>
      <c r="AI1922" s="9"/>
      <c r="AJ1922" s="8"/>
      <c r="AK1922" s="8"/>
      <c r="AL1922" s="8"/>
      <c r="AM1922" s="8"/>
      <c r="AN1922" s="8"/>
      <c r="AO1922" s="8"/>
      <c r="AP1922" s="8"/>
      <c r="AQ1922" s="8"/>
      <c r="AS1922" s="36"/>
      <c r="AT1922" s="36"/>
      <c r="AU1922" s="9"/>
      <c r="AV1922" s="8"/>
      <c r="AW1922" s="8"/>
      <c r="AX1922" s="8"/>
      <c r="AY1922" s="8"/>
      <c r="AZ1922" s="8"/>
      <c r="BA1922" s="8"/>
      <c r="BB1922" s="8"/>
      <c r="BC1922" s="8"/>
      <c r="CW1922" s="8">
        <v>0.65488387978142082</v>
      </c>
      <c r="CX1922" s="36">
        <v>74.2</v>
      </c>
      <c r="CY1922" s="36">
        <v>73.020573052120469</v>
      </c>
      <c r="CZ1922" s="36">
        <v>72.650073740002412</v>
      </c>
      <c r="DA1922" s="36">
        <v>73.646628395480661</v>
      </c>
      <c r="DB1922" s="36">
        <f ca="1"/>
        <v>80.759167571472545</v>
      </c>
      <c r="DC1922" s="36">
        <f ca="1"/>
        <v>73.289837890892287</v>
      </c>
      <c r="DD1922" s="36">
        <v>71.897826108711499</v>
      </c>
      <c r="DE1922" s="36">
        <f ca="1"/>
        <v>76.401761786096571</v>
      </c>
      <c r="DF1922" s="36">
        <v>74.455060717069429</v>
      </c>
    </row>
    <row r="1923" spans="1:110" x14ac:dyDescent="0.25">
      <c r="A1923" s="45">
        <v>84</v>
      </c>
      <c r="B1923" s="47" t="b">
        <v>1</v>
      </c>
      <c r="U1923" s="36"/>
      <c r="V1923" s="36"/>
      <c r="W1923" s="9"/>
      <c r="X1923" s="8"/>
      <c r="Y1923" s="8"/>
      <c r="Z1923" s="8"/>
      <c r="AA1923" s="8"/>
      <c r="AB1923" s="8"/>
      <c r="AC1923" s="8"/>
      <c r="AD1923" s="8"/>
      <c r="AE1923" s="8"/>
      <c r="AG1923" s="36"/>
      <c r="AH1923" s="36"/>
      <c r="AI1923" s="9"/>
      <c r="AJ1923" s="8"/>
      <c r="AK1923" s="8"/>
      <c r="AL1923" s="8"/>
      <c r="AM1923" s="8"/>
      <c r="AN1923" s="8"/>
      <c r="AO1923" s="8"/>
      <c r="AP1923" s="8"/>
      <c r="AQ1923" s="8"/>
      <c r="AS1923" s="36"/>
      <c r="AT1923" s="36"/>
      <c r="AU1923" s="9"/>
      <c r="AV1923" s="8"/>
      <c r="AW1923" s="8"/>
      <c r="AX1923" s="8"/>
      <c r="AY1923" s="8"/>
      <c r="AZ1923" s="8"/>
      <c r="BA1923" s="8"/>
      <c r="BB1923" s="8"/>
      <c r="BC1923" s="8"/>
      <c r="CW1923" s="8">
        <v>0.65522540983606559</v>
      </c>
      <c r="CX1923" s="36">
        <v>74.2</v>
      </c>
      <c r="CY1923" s="36">
        <v>73.029401876353418</v>
      </c>
      <c r="CZ1923" s="36">
        <v>72.659978694064606</v>
      </c>
      <c r="DA1923" s="36">
        <v>73.715167937410413</v>
      </c>
      <c r="DB1923" s="36">
        <f ca="1"/>
        <v>80.76763896046441</v>
      </c>
      <c r="DC1923" s="36">
        <f ca="1"/>
        <v>73.298252393731019</v>
      </c>
      <c r="DD1923" s="36">
        <v>71.907120992485318</v>
      </c>
      <c r="DE1923" s="36">
        <f ca="1"/>
        <v>76.407875149825955</v>
      </c>
      <c r="DF1923" s="36">
        <v>74.464104536908906</v>
      </c>
    </row>
    <row r="1924" spans="1:110" x14ac:dyDescent="0.25">
      <c r="A1924" s="45">
        <v>81</v>
      </c>
      <c r="B1924" s="47" t="b">
        <v>1</v>
      </c>
      <c r="U1924" s="36"/>
      <c r="V1924" s="36"/>
      <c r="W1924" s="9"/>
      <c r="X1924" s="8"/>
      <c r="Y1924" s="8"/>
      <c r="Z1924" s="8"/>
      <c r="AA1924" s="8"/>
      <c r="AB1924" s="8"/>
      <c r="AC1924" s="8"/>
      <c r="AD1924" s="8"/>
      <c r="AE1924" s="8"/>
      <c r="AG1924" s="36"/>
      <c r="AH1924" s="36"/>
      <c r="AI1924" s="9"/>
      <c r="AJ1924" s="8"/>
      <c r="AK1924" s="8"/>
      <c r="AL1924" s="8"/>
      <c r="AM1924" s="8"/>
      <c r="AN1924" s="8"/>
      <c r="AO1924" s="8"/>
      <c r="AP1924" s="8"/>
      <c r="AQ1924" s="8"/>
      <c r="AS1924" s="36"/>
      <c r="AT1924" s="36"/>
      <c r="AU1924" s="9"/>
      <c r="AV1924" s="8"/>
      <c r="AW1924" s="8"/>
      <c r="AX1924" s="8"/>
      <c r="AY1924" s="8"/>
      <c r="AZ1924" s="8"/>
      <c r="BA1924" s="8"/>
      <c r="BB1924" s="8"/>
      <c r="BC1924" s="8"/>
      <c r="CW1924" s="8">
        <v>0.65556693989071035</v>
      </c>
      <c r="CX1924" s="36">
        <v>74.2</v>
      </c>
      <c r="CY1924" s="36">
        <v>73.038233971237275</v>
      </c>
      <c r="CZ1924" s="36">
        <v>72.66988866860207</v>
      </c>
      <c r="DA1924" s="36">
        <v>73.783775407539522</v>
      </c>
      <c r="DB1924" s="36">
        <f ca="1"/>
        <v>80.776111749340075</v>
      </c>
      <c r="DC1924" s="36">
        <f ca="1"/>
        <v>73.306670655744639</v>
      </c>
      <c r="DD1924" s="36">
        <v>71.916413454139459</v>
      </c>
      <c r="DE1924" s="36">
        <f ca="1"/>
        <v>76.413989361700928</v>
      </c>
      <c r="DF1924" s="36">
        <v>74.473149215978637</v>
      </c>
    </row>
    <row r="1925" spans="1:110" x14ac:dyDescent="0.25">
      <c r="A1925" s="45">
        <v>79.8</v>
      </c>
      <c r="B1925" s="47" t="b">
        <v>1</v>
      </c>
      <c r="U1925" s="36"/>
      <c r="V1925" s="36"/>
      <c r="W1925" s="9"/>
      <c r="X1925" s="8"/>
      <c r="Y1925" s="8"/>
      <c r="Z1925" s="8"/>
      <c r="AA1925" s="8"/>
      <c r="AB1925" s="8"/>
      <c r="AC1925" s="8"/>
      <c r="AD1925" s="8"/>
      <c r="AE1925" s="8"/>
      <c r="AG1925" s="36"/>
      <c r="AH1925" s="36"/>
      <c r="AI1925" s="9"/>
      <c r="AJ1925" s="8"/>
      <c r="AK1925" s="8"/>
      <c r="AL1925" s="8"/>
      <c r="AM1925" s="8"/>
      <c r="AN1925" s="8"/>
      <c r="AO1925" s="8"/>
      <c r="AP1925" s="8"/>
      <c r="AQ1925" s="8"/>
      <c r="AS1925" s="36"/>
      <c r="AT1925" s="36"/>
      <c r="AU1925" s="9"/>
      <c r="AV1925" s="8"/>
      <c r="AW1925" s="8"/>
      <c r="AX1925" s="8"/>
      <c r="AY1925" s="8"/>
      <c r="AZ1925" s="8"/>
      <c r="BA1925" s="8"/>
      <c r="BB1925" s="8"/>
      <c r="BC1925" s="8"/>
      <c r="CW1925" s="8">
        <v>0.65590846994535523</v>
      </c>
      <c r="CX1925" s="36">
        <v>74.2</v>
      </c>
      <c r="CY1925" s="36">
        <v>73.047069346797457</v>
      </c>
      <c r="CZ1925" s="36">
        <v>72.679803676551913</v>
      </c>
      <c r="DA1925" s="36">
        <v>73.852450940646222</v>
      </c>
      <c r="DB1925" s="36">
        <f ca="1"/>
        <v>80.784585946229313</v>
      </c>
      <c r="DC1925" s="36">
        <f ca="1"/>
        <v>73.315092687221352</v>
      </c>
      <c r="DD1925" s="36">
        <v>71.925703495566466</v>
      </c>
      <c r="DE1925" s="36">
        <f ca="1"/>
        <v>76.420104426549969</v>
      </c>
      <c r="DF1925" s="36">
        <v>74.482194760083132</v>
      </c>
    </row>
    <row r="1926" spans="1:110" x14ac:dyDescent="0.25">
      <c r="A1926" s="45">
        <v>79.400000000000006</v>
      </c>
      <c r="B1926" s="47" t="b">
        <v>1</v>
      </c>
      <c r="U1926" s="36"/>
      <c r="V1926" s="36"/>
      <c r="W1926" s="9"/>
      <c r="X1926" s="8"/>
      <c r="Y1926" s="8"/>
      <c r="Z1926" s="8"/>
      <c r="AA1926" s="8"/>
      <c r="AB1926" s="8"/>
      <c r="AC1926" s="8"/>
      <c r="AD1926" s="8"/>
      <c r="AE1926" s="8"/>
      <c r="AG1926" s="36"/>
      <c r="AH1926" s="36"/>
      <c r="AI1926" s="9"/>
      <c r="AJ1926" s="8"/>
      <c r="AK1926" s="8"/>
      <c r="AL1926" s="8"/>
      <c r="AM1926" s="8"/>
      <c r="AN1926" s="8"/>
      <c r="AO1926" s="8"/>
      <c r="AP1926" s="8"/>
      <c r="AQ1926" s="8"/>
      <c r="AS1926" s="36"/>
      <c r="AT1926" s="36"/>
      <c r="AU1926" s="9"/>
      <c r="AV1926" s="8"/>
      <c r="AW1926" s="8"/>
      <c r="AX1926" s="8"/>
      <c r="AY1926" s="8"/>
      <c r="AZ1926" s="8"/>
      <c r="BA1926" s="8"/>
      <c r="BB1926" s="8"/>
      <c r="BC1926" s="8"/>
      <c r="CW1926" s="8">
        <v>0.65625</v>
      </c>
      <c r="CX1926" s="36">
        <v>74.2</v>
      </c>
      <c r="CY1926" s="36">
        <v>73.055908013081833</v>
      </c>
      <c r="CZ1926" s="36">
        <v>72.689723730883401</v>
      </c>
      <c r="DA1926" s="36">
        <v>73.921194671910186</v>
      </c>
      <c r="DB1926" s="36">
        <f ca="1"/>
        <v>80.79306155927587</v>
      </c>
      <c r="DC1926" s="36">
        <f ca="1"/>
        <v>73.323518498473987</v>
      </c>
      <c r="DD1926" s="36">
        <v>71.93499111865637</v>
      </c>
      <c r="DE1926" s="36">
        <f ca="1"/>
        <v>76.426220349209359</v>
      </c>
      <c r="DF1926" s="36">
        <v>74.491241175035327</v>
      </c>
    </row>
    <row r="1927" spans="1:110" x14ac:dyDescent="0.25">
      <c r="A1927" s="45">
        <v>78.900000000000006</v>
      </c>
      <c r="B1927" s="47" t="b">
        <v>1</v>
      </c>
      <c r="U1927" s="36"/>
      <c r="V1927" s="36"/>
      <c r="W1927" s="9"/>
      <c r="X1927" s="8"/>
      <c r="Y1927" s="8"/>
      <c r="Z1927" s="8"/>
      <c r="AA1927" s="8"/>
      <c r="AB1927" s="8"/>
      <c r="AC1927" s="8"/>
      <c r="AD1927" s="8"/>
      <c r="AE1927" s="8"/>
      <c r="AG1927" s="36"/>
      <c r="AH1927" s="36"/>
      <c r="AI1927" s="9"/>
      <c r="AJ1927" s="8"/>
      <c r="AK1927" s="8"/>
      <c r="AL1927" s="8"/>
      <c r="AM1927" s="8"/>
      <c r="AN1927" s="8"/>
      <c r="AO1927" s="8"/>
      <c r="AP1927" s="8"/>
      <c r="AQ1927" s="8"/>
      <c r="AS1927" s="36"/>
      <c r="AT1927" s="36"/>
      <c r="AU1927" s="9"/>
      <c r="AV1927" s="8"/>
      <c r="AW1927" s="8"/>
      <c r="AX1927" s="8"/>
      <c r="AY1927" s="8"/>
      <c r="AZ1927" s="8"/>
      <c r="BA1927" s="8"/>
      <c r="BB1927" s="8"/>
      <c r="BC1927" s="8"/>
      <c r="CW1927" s="8">
        <v>0.65659153005464477</v>
      </c>
      <c r="CX1927" s="36">
        <v>74.2</v>
      </c>
      <c r="CY1927" s="36">
        <v>73.064749980160883</v>
      </c>
      <c r="CZ1927" s="36">
        <v>72.699648844598428</v>
      </c>
      <c r="DA1927" s="36">
        <v>73.990006736914268</v>
      </c>
      <c r="DB1927" s="36">
        <f ca="1"/>
        <v>80.801538596637542</v>
      </c>
      <c r="DC1927" s="36">
        <f ca="1"/>
        <v>73.331948099840119</v>
      </c>
      <c r="DD1927" s="36">
        <v>71.944276325296812</v>
      </c>
      <c r="DE1927" s="36">
        <f ca="1"/>
        <v>76.43233713452311</v>
      </c>
      <c r="DF1927" s="36">
        <v>74.500288466656627</v>
      </c>
    </row>
    <row r="1928" spans="1:110" x14ac:dyDescent="0.25">
      <c r="A1928" s="45">
        <v>78.8</v>
      </c>
      <c r="B1928" s="47" t="b">
        <v>1</v>
      </c>
      <c r="U1928" s="36"/>
      <c r="V1928" s="36"/>
      <c r="W1928" s="9"/>
      <c r="X1928" s="8"/>
      <c r="Y1928" s="8"/>
      <c r="Z1928" s="8"/>
      <c r="AA1928" s="8"/>
      <c r="AB1928" s="8"/>
      <c r="AC1928" s="8"/>
      <c r="AD1928" s="8"/>
      <c r="AE1928" s="8"/>
      <c r="AG1928" s="36"/>
      <c r="AH1928" s="36"/>
      <c r="AI1928" s="9"/>
      <c r="AJ1928" s="8"/>
      <c r="AK1928" s="8"/>
      <c r="AL1928" s="8"/>
      <c r="AM1928" s="8"/>
      <c r="AN1928" s="8"/>
      <c r="AO1928" s="8"/>
      <c r="AP1928" s="8"/>
      <c r="AQ1928" s="8"/>
      <c r="AS1928" s="36"/>
      <c r="AT1928" s="36"/>
      <c r="AU1928" s="9"/>
      <c r="AV1928" s="8"/>
      <c r="AW1928" s="8"/>
      <c r="AX1928" s="8"/>
      <c r="AY1928" s="8"/>
      <c r="AZ1928" s="8"/>
      <c r="BA1928" s="8"/>
      <c r="BB1928" s="8"/>
      <c r="BC1928" s="8"/>
      <c r="CW1928" s="8">
        <v>0.65693306010928965</v>
      </c>
      <c r="CX1928" s="36">
        <v>74.2</v>
      </c>
      <c r="CY1928" s="36">
        <v>73.07359525812771</v>
      </c>
      <c r="CZ1928" s="36">
        <v>72.70957903073149</v>
      </c>
      <c r="DA1928" s="36">
        <v>74.058887271646114</v>
      </c>
      <c r="DB1928" s="36">
        <f ca="1"/>
        <v>80.810017066486296</v>
      </c>
      <c r="DC1928" s="36">
        <f ca="1"/>
        <v>73.340381501682231</v>
      </c>
      <c r="DD1928" s="36">
        <v>71.953559117372933</v>
      </c>
      <c r="DE1928" s="36">
        <f ca="1"/>
        <v>76.438454787343133</v>
      </c>
      <c r="DF1928" s="36">
        <v>74.509336640776922</v>
      </c>
    </row>
    <row r="1929" spans="1:110" x14ac:dyDescent="0.25">
      <c r="A1929" s="45">
        <v>78.5</v>
      </c>
      <c r="B1929" s="47" t="b">
        <v>1</v>
      </c>
      <c r="U1929" s="36"/>
      <c r="V1929" s="36"/>
      <c r="W1929" s="9"/>
      <c r="X1929" s="8"/>
      <c r="Y1929" s="8"/>
      <c r="Z1929" s="8"/>
      <c r="AA1929" s="8"/>
      <c r="AB1929" s="8"/>
      <c r="AC1929" s="8"/>
      <c r="AD1929" s="8"/>
      <c r="AE1929" s="8"/>
      <c r="AG1929" s="36"/>
      <c r="AH1929" s="36"/>
      <c r="AI1929" s="9"/>
      <c r="AJ1929" s="8"/>
      <c r="AK1929" s="8"/>
      <c r="AL1929" s="8"/>
      <c r="AM1929" s="8"/>
      <c r="AN1929" s="8"/>
      <c r="AO1929" s="8"/>
      <c r="AP1929" s="8"/>
      <c r="AQ1929" s="8"/>
      <c r="AS1929" s="36"/>
      <c r="AT1929" s="36"/>
      <c r="AU1929" s="9"/>
      <c r="AV1929" s="8"/>
      <c r="AW1929" s="8"/>
      <c r="AX1929" s="8"/>
      <c r="AY1929" s="8"/>
      <c r="AZ1929" s="8"/>
      <c r="BA1929" s="8"/>
      <c r="BB1929" s="8"/>
      <c r="BC1929" s="8"/>
      <c r="CW1929" s="8">
        <v>0.65727459016393441</v>
      </c>
      <c r="CX1929" s="36">
        <v>74.2</v>
      </c>
      <c r="CY1929" s="36">
        <v>73.082443857098212</v>
      </c>
      <c r="CZ1929" s="36">
        <v>72.719514302349808</v>
      </c>
      <c r="DA1929" s="36">
        <v>74.127836412499533</v>
      </c>
      <c r="DB1929" s="36">
        <f ca="1"/>
        <v>80.818496977008238</v>
      </c>
      <c r="DC1929" s="36">
        <f ca="1"/>
        <v>73.348818714387733</v>
      </c>
      <c r="DD1929" s="36">
        <v>71.96283949676743</v>
      </c>
      <c r="DE1929" s="36">
        <f ca="1"/>
        <v>76.444573312529158</v>
      </c>
      <c r="DF1929" s="36">
        <v>74.518385703234657</v>
      </c>
    </row>
    <row r="1930" spans="1:110" x14ac:dyDescent="0.25">
      <c r="A1930" s="45">
        <v>76.599999999999994</v>
      </c>
      <c r="B1930" s="47" t="b">
        <v>1</v>
      </c>
      <c r="U1930" s="36"/>
      <c r="V1930" s="36"/>
      <c r="W1930" s="9"/>
      <c r="X1930" s="8"/>
      <c r="Y1930" s="8"/>
      <c r="Z1930" s="8"/>
      <c r="AA1930" s="8"/>
      <c r="AB1930" s="8"/>
      <c r="AC1930" s="8"/>
      <c r="AD1930" s="8"/>
      <c r="AE1930" s="8"/>
      <c r="AG1930" s="36"/>
      <c r="AH1930" s="36"/>
      <c r="AI1930" s="9"/>
      <c r="AJ1930" s="8"/>
      <c r="AK1930" s="8"/>
      <c r="AL1930" s="8"/>
      <c r="AM1930" s="8"/>
      <c r="AN1930" s="8"/>
      <c r="AO1930" s="8"/>
      <c r="AP1930" s="8"/>
      <c r="AQ1930" s="8"/>
      <c r="AS1930" s="36"/>
      <c r="AT1930" s="36"/>
      <c r="AU1930" s="9"/>
      <c r="AV1930" s="8"/>
      <c r="AW1930" s="8"/>
      <c r="AX1930" s="8"/>
      <c r="AY1930" s="8"/>
      <c r="AZ1930" s="8"/>
      <c r="BA1930" s="8"/>
      <c r="BB1930" s="8"/>
      <c r="BC1930" s="8"/>
      <c r="CW1930" s="8">
        <v>0.65761612021857918</v>
      </c>
      <c r="CX1930" s="36">
        <v>74.2</v>
      </c>
      <c r="CY1930" s="36">
        <v>73.091295787211166</v>
      </c>
      <c r="CZ1930" s="36">
        <v>72.729454672553544</v>
      </c>
      <c r="DA1930" s="36">
        <v>74.196854296276484</v>
      </c>
      <c r="DB1930" s="36">
        <f ca="1"/>
        <v>80.826978336403869</v>
      </c>
      <c r="DC1930" s="36">
        <f ca="1"/>
        <v>73.35725974836906</v>
      </c>
      <c r="DD1930" s="36">
        <v>71.972117465360554</v>
      </c>
      <c r="DE1930" s="36">
        <f ca="1"/>
        <v>76.450692714948872</v>
      </c>
      <c r="DF1930" s="36">
        <v>74.527435659876829</v>
      </c>
    </row>
    <row r="1931" spans="1:110" x14ac:dyDescent="0.25">
      <c r="A1931" s="45">
        <v>76.400000000000006</v>
      </c>
      <c r="B1931" s="47" t="b">
        <v>1</v>
      </c>
      <c r="U1931" s="36"/>
      <c r="V1931" s="36"/>
      <c r="W1931" s="9"/>
      <c r="X1931" s="8"/>
      <c r="Y1931" s="8"/>
      <c r="Z1931" s="8"/>
      <c r="AA1931" s="8"/>
      <c r="AB1931" s="8"/>
      <c r="AC1931" s="8"/>
      <c r="AD1931" s="8"/>
      <c r="AE1931" s="8"/>
      <c r="AG1931" s="36"/>
      <c r="AH1931" s="36"/>
      <c r="AI1931" s="9"/>
      <c r="AJ1931" s="8"/>
      <c r="AK1931" s="8"/>
      <c r="AL1931" s="8"/>
      <c r="AM1931" s="8"/>
      <c r="AN1931" s="8"/>
      <c r="AO1931" s="8"/>
      <c r="AP1931" s="8"/>
      <c r="AQ1931" s="8"/>
      <c r="AS1931" s="36"/>
      <c r="AT1931" s="36"/>
      <c r="AU1931" s="9"/>
      <c r="AV1931" s="8"/>
      <c r="AW1931" s="8"/>
      <c r="AX1931" s="8"/>
      <c r="AY1931" s="8"/>
      <c r="AZ1931" s="8"/>
      <c r="BA1931" s="8"/>
      <c r="BB1931" s="8"/>
      <c r="BC1931" s="8"/>
      <c r="CW1931" s="8">
        <v>0.65795765027322406</v>
      </c>
      <c r="CX1931" s="36">
        <v>74.3</v>
      </c>
      <c r="CY1931" s="36">
        <v>73.100151058628285</v>
      </c>
      <c r="CZ1931" s="36">
        <v>72.739400154475845</v>
      </c>
      <c r="DA1931" s="36">
        <v>74.265941060188396</v>
      </c>
      <c r="DB1931" s="36">
        <f ca="1"/>
        <v>80.83546115288793</v>
      </c>
      <c r="DC1931" s="36">
        <f ca="1"/>
        <v>73.365704614063873</v>
      </c>
      <c r="DD1931" s="36">
        <v>71.981393025030115</v>
      </c>
      <c r="DE1931" s="36">
        <f ca="1"/>
        <v>76.45681299947789</v>
      </c>
      <c r="DF1931" s="36">
        <v>74.53648651655908</v>
      </c>
    </row>
    <row r="1932" spans="1:110" x14ac:dyDescent="0.25">
      <c r="A1932" s="45">
        <v>76.2</v>
      </c>
      <c r="B1932" s="47" t="b">
        <v>1</v>
      </c>
      <c r="U1932" s="36"/>
      <c r="V1932" s="36"/>
      <c r="W1932" s="9"/>
      <c r="X1932" s="8"/>
      <c r="Y1932" s="8"/>
      <c r="Z1932" s="8"/>
      <c r="AA1932" s="8"/>
      <c r="AB1932" s="8"/>
      <c r="AC1932" s="8"/>
      <c r="AD1932" s="8"/>
      <c r="AE1932" s="8"/>
      <c r="AG1932" s="36"/>
      <c r="AH1932" s="36"/>
      <c r="AI1932" s="9"/>
      <c r="AJ1932" s="8"/>
      <c r="AK1932" s="8"/>
      <c r="AL1932" s="8"/>
      <c r="AM1932" s="8"/>
      <c r="AN1932" s="8"/>
      <c r="AO1932" s="8"/>
      <c r="AP1932" s="8"/>
      <c r="AQ1932" s="8"/>
      <c r="AS1932" s="36"/>
      <c r="AT1932" s="36"/>
      <c r="AU1932" s="9"/>
      <c r="AV1932" s="8"/>
      <c r="AW1932" s="8"/>
      <c r="AX1932" s="8"/>
      <c r="AY1932" s="8"/>
      <c r="AZ1932" s="8"/>
      <c r="BA1932" s="8"/>
      <c r="BB1932" s="8"/>
      <c r="BC1932" s="8"/>
      <c r="CW1932" s="8">
        <v>0.65829918032786883</v>
      </c>
      <c r="CX1932" s="36">
        <v>74.3</v>
      </c>
      <c r="CY1932" s="36">
        <v>73.109009681534388</v>
      </c>
      <c r="CZ1932" s="36">
        <v>72.749350761283196</v>
      </c>
      <c r="DA1932" s="36">
        <v>74.335096841857933</v>
      </c>
      <c r="DB1932" s="36">
        <f ca="1"/>
        <v>80.843945434689658</v>
      </c>
      <c r="DC1932" s="36">
        <f ca="1"/>
        <v>73.374153321935111</v>
      </c>
      <c r="DD1932" s="36">
        <v>71.990666177651519</v>
      </c>
      <c r="DE1932" s="36">
        <f ca="1"/>
        <v>76.46293417099983</v>
      </c>
      <c r="DF1932" s="36">
        <v>74.545538279145688</v>
      </c>
    </row>
    <row r="1933" spans="1:110" x14ac:dyDescent="0.25">
      <c r="A1933" s="45">
        <v>76</v>
      </c>
      <c r="B1933" s="47" t="b">
        <v>1</v>
      </c>
      <c r="U1933" s="36"/>
      <c r="V1933" s="36"/>
      <c r="W1933" s="9"/>
      <c r="X1933" s="8"/>
      <c r="Y1933" s="8"/>
      <c r="Z1933" s="8"/>
      <c r="AA1933" s="8"/>
      <c r="AB1933" s="8"/>
      <c r="AC1933" s="8"/>
      <c r="AD1933" s="8"/>
      <c r="AE1933" s="8"/>
      <c r="AG1933" s="36"/>
      <c r="AH1933" s="36"/>
      <c r="AI1933" s="9"/>
      <c r="AJ1933" s="8"/>
      <c r="AK1933" s="8"/>
      <c r="AL1933" s="8"/>
      <c r="AM1933" s="8"/>
      <c r="AN1933" s="8"/>
      <c r="AO1933" s="8"/>
      <c r="AP1933" s="8"/>
      <c r="AQ1933" s="8"/>
      <c r="AS1933" s="36"/>
      <c r="AT1933" s="36"/>
      <c r="AU1933" s="9"/>
      <c r="AV1933" s="8"/>
      <c r="AW1933" s="8"/>
      <c r="AX1933" s="8"/>
      <c r="AY1933" s="8"/>
      <c r="AZ1933" s="8"/>
      <c r="BA1933" s="8"/>
      <c r="BB1933" s="8"/>
      <c r="BC1933" s="8"/>
      <c r="CW1933" s="8">
        <v>0.65864071038251371</v>
      </c>
      <c r="CX1933" s="36">
        <v>74.3</v>
      </c>
      <c r="CY1933" s="36">
        <v>73.117871666137418</v>
      </c>
      <c r="CZ1933" s="36">
        <v>72.759306506175221</v>
      </c>
      <c r="DA1933" s="36">
        <v>74.404321779320682</v>
      </c>
      <c r="DB1933" s="36">
        <f ca="1"/>
        <v>80.852431190052741</v>
      </c>
      <c r="DC1933" s="36">
        <f ca="1"/>
        <v>73.382605882471083</v>
      </c>
      <c r="DD1933" s="36">
        <v>71.999936925097686</v>
      </c>
      <c r="DE1933" s="36">
        <f ca="1"/>
        <v>76.469056234406338</v>
      </c>
      <c r="DF1933" s="36">
        <v>74.554590953509688</v>
      </c>
    </row>
    <row r="1934" spans="1:110" x14ac:dyDescent="0.25">
      <c r="A1934" s="45">
        <v>75.8</v>
      </c>
      <c r="B1934" s="47" t="b">
        <v>1</v>
      </c>
      <c r="U1934" s="36"/>
      <c r="V1934" s="36"/>
      <c r="W1934" s="9"/>
      <c r="X1934" s="8"/>
      <c r="Y1934" s="8"/>
      <c r="Z1934" s="8"/>
      <c r="AA1934" s="8"/>
      <c r="AB1934" s="8"/>
      <c r="AC1934" s="8"/>
      <c r="AD1934" s="8"/>
      <c r="AE1934" s="8"/>
      <c r="AG1934" s="36"/>
      <c r="AH1934" s="36"/>
      <c r="AI1934" s="9"/>
      <c r="AJ1934" s="8"/>
      <c r="AK1934" s="8"/>
      <c r="AL1934" s="8"/>
      <c r="AM1934" s="8"/>
      <c r="AN1934" s="8"/>
      <c r="AO1934" s="8"/>
      <c r="AP1934" s="8"/>
      <c r="AQ1934" s="8"/>
      <c r="AS1934" s="36"/>
      <c r="AT1934" s="36"/>
      <c r="AU1934" s="9"/>
      <c r="AV1934" s="8"/>
      <c r="AW1934" s="8"/>
      <c r="AX1934" s="8"/>
      <c r="AY1934" s="8"/>
      <c r="AZ1934" s="8"/>
      <c r="BA1934" s="8"/>
      <c r="BB1934" s="8"/>
      <c r="BC1934" s="8"/>
      <c r="CW1934" s="8">
        <v>0.65898224043715847</v>
      </c>
      <c r="CX1934" s="36">
        <v>74.3</v>
      </c>
      <c r="CY1934" s="36">
        <v>73.126737022668621</v>
      </c>
      <c r="CZ1934" s="36">
        <v>72.769267402385026</v>
      </c>
      <c r="DA1934" s="36">
        <v>74.473616011026664</v>
      </c>
      <c r="DB1934" s="36">
        <f ca="1"/>
        <v>80.860918427235475</v>
      </c>
      <c r="DC1934" s="36">
        <f ca="1"/>
        <v>73.391062306185603</v>
      </c>
      <c r="DD1934" s="36">
        <v>72.009205269239146</v>
      </c>
      <c r="DE1934" s="36">
        <f ca="1"/>
        <v>76.475179194597118</v>
      </c>
      <c r="DF1934" s="36">
        <v>74.563644545532838</v>
      </c>
    </row>
    <row r="1935" spans="1:110" x14ac:dyDescent="0.25">
      <c r="A1935" s="45">
        <v>75.599999999999994</v>
      </c>
      <c r="B1935" s="47" t="b">
        <v>1</v>
      </c>
      <c r="U1935" s="36"/>
      <c r="V1935" s="36"/>
      <c r="W1935" s="9"/>
      <c r="X1935" s="8"/>
      <c r="Y1935" s="8"/>
      <c r="Z1935" s="8"/>
      <c r="AA1935" s="8"/>
      <c r="AB1935" s="8"/>
      <c r="AC1935" s="8"/>
      <c r="AD1935" s="8"/>
      <c r="AE1935" s="8"/>
      <c r="AG1935" s="36"/>
      <c r="AH1935" s="36"/>
      <c r="AI1935" s="9"/>
      <c r="AJ1935" s="8"/>
      <c r="AK1935" s="8"/>
      <c r="AL1935" s="8"/>
      <c r="AM1935" s="8"/>
      <c r="AN1935" s="8"/>
      <c r="AO1935" s="8"/>
      <c r="AP1935" s="8"/>
      <c r="AQ1935" s="8"/>
      <c r="AS1935" s="36"/>
      <c r="AT1935" s="36"/>
      <c r="AU1935" s="9"/>
      <c r="AV1935" s="8"/>
      <c r="AW1935" s="8"/>
      <c r="AX1935" s="8"/>
      <c r="AY1935" s="8"/>
      <c r="AZ1935" s="8"/>
      <c r="BA1935" s="8"/>
      <c r="BB1935" s="8"/>
      <c r="BC1935" s="8"/>
      <c r="CW1935" s="8">
        <v>0.65932377049180324</v>
      </c>
      <c r="CX1935" s="36">
        <v>74.3</v>
      </c>
      <c r="CY1935" s="36">
        <v>73.135605761382621</v>
      </c>
      <c r="CZ1935" s="36">
        <v>72.779233463179423</v>
      </c>
      <c r="DA1935" s="36">
        <v>74.542979675842162</v>
      </c>
      <c r="DB1935" s="36">
        <f ca="1"/>
        <v>80.869407154510768</v>
      </c>
      <c r="DC1935" s="36">
        <f ca="1"/>
        <v>73.399522603618081</v>
      </c>
      <c r="DD1935" s="36">
        <v>72.018471211943989</v>
      </c>
      <c r="DE1935" s="36">
        <f ca="1"/>
        <v>76.481303056480002</v>
      </c>
      <c r="DF1935" s="36">
        <v>74.572699061105681</v>
      </c>
    </row>
    <row r="1936" spans="1:110" x14ac:dyDescent="0.25">
      <c r="A1936" s="45">
        <v>75.400000000000006</v>
      </c>
      <c r="B1936" s="47" t="b">
        <v>1</v>
      </c>
      <c r="U1936" s="36"/>
      <c r="V1936" s="36"/>
      <c r="W1936" s="9"/>
      <c r="X1936" s="8"/>
      <c r="Y1936" s="8"/>
      <c r="Z1936" s="8"/>
      <c r="AA1936" s="8"/>
      <c r="AB1936" s="8"/>
      <c r="AC1936" s="8"/>
      <c r="AD1936" s="8"/>
      <c r="AE1936" s="8"/>
      <c r="AG1936" s="36"/>
      <c r="AH1936" s="36"/>
      <c r="AI1936" s="9"/>
      <c r="AJ1936" s="8"/>
      <c r="AK1936" s="8"/>
      <c r="AL1936" s="8"/>
      <c r="AM1936" s="8"/>
      <c r="AN1936" s="8"/>
      <c r="AO1936" s="8"/>
      <c r="AP1936" s="8"/>
      <c r="AQ1936" s="8"/>
      <c r="AS1936" s="36"/>
      <c r="AT1936" s="36"/>
      <c r="AU1936" s="9"/>
      <c r="AV1936" s="8"/>
      <c r="AW1936" s="8"/>
      <c r="AX1936" s="8"/>
      <c r="AY1936" s="8"/>
      <c r="AZ1936" s="8"/>
      <c r="BA1936" s="8"/>
      <c r="BB1936" s="8"/>
      <c r="BC1936" s="8"/>
      <c r="CW1936" s="8">
        <v>0.65966530054644812</v>
      </c>
      <c r="CX1936" s="36">
        <v>74.3</v>
      </c>
      <c r="CY1936" s="36">
        <v>73.144477892557489</v>
      </c>
      <c r="CZ1936" s="36">
        <v>72.789204701858964</v>
      </c>
      <c r="DA1936" s="36">
        <v>74.612412913051315</v>
      </c>
      <c r="DB1936" s="36">
        <f ca="1"/>
        <v>80.877897380166289</v>
      </c>
      <c r="DC1936" s="36">
        <f ca="1"/>
        <v>73.407986785333648</v>
      </c>
      <c r="DD1936" s="36">
        <v>72.027734755077915</v>
      </c>
      <c r="DE1936" s="36">
        <f ca="1"/>
        <v>76.48742782497095</v>
      </c>
      <c r="DF1936" s="36">
        <v>74.581754506127652</v>
      </c>
    </row>
    <row r="1937" spans="1:110" x14ac:dyDescent="0.25">
      <c r="A1937" s="45">
        <v>75.2</v>
      </c>
      <c r="B1937" s="47" t="b">
        <v>1</v>
      </c>
      <c r="U1937" s="36"/>
      <c r="V1937" s="36"/>
      <c r="W1937" s="9"/>
      <c r="X1937" s="8"/>
      <c r="Y1937" s="8"/>
      <c r="Z1937" s="8"/>
      <c r="AA1937" s="8"/>
      <c r="AB1937" s="8"/>
      <c r="AC1937" s="8"/>
      <c r="AD1937" s="8"/>
      <c r="AE1937" s="8"/>
      <c r="AG1937" s="36"/>
      <c r="AH1937" s="36"/>
      <c r="AI1937" s="9"/>
      <c r="AJ1937" s="8"/>
      <c r="AK1937" s="8"/>
      <c r="AL1937" s="8"/>
      <c r="AM1937" s="8"/>
      <c r="AN1937" s="8"/>
      <c r="AO1937" s="8"/>
      <c r="AP1937" s="8"/>
      <c r="AQ1937" s="8"/>
      <c r="AS1937" s="36"/>
      <c r="AT1937" s="36"/>
      <c r="AU1937" s="9"/>
      <c r="AV1937" s="8"/>
      <c r="AW1937" s="8"/>
      <c r="AX1937" s="8"/>
      <c r="AY1937" s="8"/>
      <c r="AZ1937" s="8"/>
      <c r="BA1937" s="8"/>
      <c r="BB1937" s="8"/>
      <c r="BC1937" s="8"/>
      <c r="CW1937" s="8">
        <v>0.66000683060109289</v>
      </c>
      <c r="CX1937" s="36">
        <v>74.3</v>
      </c>
      <c r="CY1937" s="36">
        <v>73.153353426494888</v>
      </c>
      <c r="CZ1937" s="36">
        <v>72.799181131757962</v>
      </c>
      <c r="DA1937" s="36">
        <v>74.681915862357698</v>
      </c>
      <c r="DB1937" s="36">
        <f ca="1"/>
        <v>80.886389112504418</v>
      </c>
      <c r="DC1937" s="36">
        <f ca="1"/>
        <v>73.416454861923285</v>
      </c>
      <c r="DD1937" s="36">
        <v>72.036995900504138</v>
      </c>
      <c r="DE1937" s="36">
        <f ca="1"/>
        <v>76.493553504994154</v>
      </c>
      <c r="DF1937" s="36">
        <v>74.590810886507001</v>
      </c>
    </row>
    <row r="1938" spans="1:110" x14ac:dyDescent="0.25">
      <c r="A1938" s="45">
        <v>74.900000000000006</v>
      </c>
      <c r="B1938" s="47" t="b">
        <v>1</v>
      </c>
      <c r="U1938" s="36"/>
      <c r="V1938" s="36"/>
      <c r="W1938" s="9"/>
      <c r="X1938" s="8"/>
      <c r="Y1938" s="8"/>
      <c r="Z1938" s="8"/>
      <c r="AA1938" s="8"/>
      <c r="AB1938" s="8"/>
      <c r="AC1938" s="8"/>
      <c r="AD1938" s="8"/>
      <c r="AE1938" s="8"/>
      <c r="AG1938" s="36"/>
      <c r="AH1938" s="36"/>
      <c r="AI1938" s="9"/>
      <c r="AJ1938" s="8"/>
      <c r="AK1938" s="8"/>
      <c r="AL1938" s="8"/>
      <c r="AM1938" s="8"/>
      <c r="AN1938" s="8"/>
      <c r="AO1938" s="8"/>
      <c r="AP1938" s="8"/>
      <c r="AQ1938" s="8"/>
      <c r="AS1938" s="36"/>
      <c r="AT1938" s="36"/>
      <c r="AU1938" s="9"/>
      <c r="AV1938" s="8"/>
      <c r="AW1938" s="8"/>
      <c r="AX1938" s="8"/>
      <c r="AY1938" s="8"/>
      <c r="AZ1938" s="8"/>
      <c r="BA1938" s="8"/>
      <c r="BB1938" s="8"/>
      <c r="BC1938" s="8"/>
      <c r="CW1938" s="8">
        <v>0.66034836065573765</v>
      </c>
      <c r="CX1938" s="36">
        <v>74.3</v>
      </c>
      <c r="CY1938" s="36">
        <v>73.162232373520155</v>
      </c>
      <c r="CZ1938" s="36">
        <v>72.809162766244796</v>
      </c>
      <c r="DA1938" s="36">
        <v>74.751488663886192</v>
      </c>
      <c r="DB1938" s="36">
        <f ca="1"/>
        <v>80.894882359842484</v>
      </c>
      <c r="DC1938" s="36">
        <f ca="1"/>
        <v>73.424926844003835</v>
      </c>
      <c r="DD1938" s="36">
        <v>72.046254650083569</v>
      </c>
      <c r="DE1938" s="36">
        <f ca="1"/>
        <v>76.499680101481985</v>
      </c>
      <c r="DF1938" s="36">
        <v>74.599868208160956</v>
      </c>
    </row>
    <row r="1939" spans="1:110" x14ac:dyDescent="0.25">
      <c r="A1939" s="45">
        <v>74.7</v>
      </c>
      <c r="B1939" s="47" t="b">
        <v>1</v>
      </c>
      <c r="U1939" s="36"/>
      <c r="V1939" s="36"/>
      <c r="W1939" s="9"/>
      <c r="X1939" s="8"/>
      <c r="Y1939" s="8"/>
      <c r="Z1939" s="8"/>
      <c r="AA1939" s="8"/>
      <c r="AB1939" s="8"/>
      <c r="AC1939" s="8"/>
      <c r="AD1939" s="8"/>
      <c r="AE1939" s="8"/>
      <c r="AG1939" s="36"/>
      <c r="AH1939" s="36"/>
      <c r="AI1939" s="9"/>
      <c r="AJ1939" s="8"/>
      <c r="AK1939" s="8"/>
      <c r="AL1939" s="8"/>
      <c r="AM1939" s="8"/>
      <c r="AN1939" s="8"/>
      <c r="AO1939" s="8"/>
      <c r="AP1939" s="8"/>
      <c r="AQ1939" s="8"/>
      <c r="AS1939" s="36"/>
      <c r="AT1939" s="36"/>
      <c r="AU1939" s="9"/>
      <c r="AV1939" s="8"/>
      <c r="AW1939" s="8"/>
      <c r="AX1939" s="8"/>
      <c r="AY1939" s="8"/>
      <c r="AZ1939" s="8"/>
      <c r="BA1939" s="8"/>
      <c r="BB1939" s="8"/>
      <c r="BC1939" s="8"/>
      <c r="CW1939" s="8">
        <v>0.66068989071038253</v>
      </c>
      <c r="CX1939" s="36">
        <v>74.3</v>
      </c>
      <c r="CY1939" s="36">
        <v>73.171114743982429</v>
      </c>
      <c r="CZ1939" s="36">
        <v>72.819149618722221</v>
      </c>
      <c r="DA1939" s="36">
        <v>74.821131458184581</v>
      </c>
      <c r="DB1939" s="36">
        <f ca="1"/>
        <v>80.903377130512695</v>
      </c>
      <c r="DC1939" s="36">
        <f ca="1"/>
        <v>73.433402742218277</v>
      </c>
      <c r="DD1939" s="36">
        <v>72.055511005674617</v>
      </c>
      <c r="DE1939" s="36">
        <f ca="1"/>
        <v>76.505807619375105</v>
      </c>
      <c r="DF1939" s="36">
        <v>74.608926477015686</v>
      </c>
    </row>
    <row r="1940" spans="1:110" x14ac:dyDescent="0.25">
      <c r="A1940" s="45">
        <v>74.3</v>
      </c>
      <c r="B1940" s="47" t="b">
        <v>1</v>
      </c>
      <c r="U1940" s="36"/>
      <c r="V1940" s="36"/>
      <c r="W1940" s="9"/>
      <c r="X1940" s="8"/>
      <c r="Y1940" s="8"/>
      <c r="Z1940" s="8"/>
      <c r="AA1940" s="8"/>
      <c r="AB1940" s="8"/>
      <c r="AC1940" s="8"/>
      <c r="AD1940" s="8"/>
      <c r="AE1940" s="8"/>
      <c r="AG1940" s="36"/>
      <c r="AH1940" s="36"/>
      <c r="AI1940" s="9"/>
      <c r="AJ1940" s="8"/>
      <c r="AK1940" s="8"/>
      <c r="AL1940" s="8"/>
      <c r="AM1940" s="8"/>
      <c r="AN1940" s="8"/>
      <c r="AO1940" s="8"/>
      <c r="AP1940" s="8"/>
      <c r="AQ1940" s="8"/>
      <c r="AS1940" s="36"/>
      <c r="AT1940" s="36"/>
      <c r="AU1940" s="9"/>
      <c r="AV1940" s="8"/>
      <c r="AW1940" s="8"/>
      <c r="AX1940" s="8"/>
      <c r="AY1940" s="8"/>
      <c r="AZ1940" s="8"/>
      <c r="BA1940" s="8"/>
      <c r="BB1940" s="8"/>
      <c r="BC1940" s="8"/>
      <c r="CW1940" s="8">
        <v>0.6610314207650273</v>
      </c>
      <c r="CX1940" s="36">
        <v>74.3</v>
      </c>
      <c r="CY1940" s="36">
        <v>73.180000548254725</v>
      </c>
      <c r="CZ1940" s="36">
        <v>72.82914170262697</v>
      </c>
      <c r="DA1940" s="36">
        <v>74.890844386225211</v>
      </c>
      <c r="DB1940" s="36">
        <f ca="1"/>
        <v>80.911873432862279</v>
      </c>
      <c r="DC1940" s="36">
        <f ca="1"/>
        <v>73.44188256723568</v>
      </c>
      <c r="DD1940" s="36">
        <v>72.064764969133307</v>
      </c>
      <c r="DE1940" s="36">
        <f ca="1"/>
        <v>76.511936063622514</v>
      </c>
      <c r="DF1940" s="36">
        <v>74.617985699006411</v>
      </c>
    </row>
    <row r="1941" spans="1:110" x14ac:dyDescent="0.25">
      <c r="A1941" s="45">
        <v>74</v>
      </c>
      <c r="B1941" s="47" t="b">
        <v>1</v>
      </c>
      <c r="U1941" s="36"/>
      <c r="V1941" s="36"/>
      <c r="W1941" s="9"/>
      <c r="X1941" s="8"/>
      <c r="Y1941" s="8"/>
      <c r="Z1941" s="8"/>
      <c r="AA1941" s="8"/>
      <c r="AB1941" s="8"/>
      <c r="AC1941" s="8"/>
      <c r="AD1941" s="8"/>
      <c r="AE1941" s="8"/>
      <c r="AG1941" s="36"/>
      <c r="AH1941" s="36"/>
      <c r="AI1941" s="9"/>
      <c r="AJ1941" s="8"/>
      <c r="AK1941" s="8"/>
      <c r="AL1941" s="8"/>
      <c r="AM1941" s="8"/>
      <c r="AN1941" s="8"/>
      <c r="AO1941" s="8"/>
      <c r="AP1941" s="8"/>
      <c r="AQ1941" s="8"/>
      <c r="AS1941" s="36"/>
      <c r="AT1941" s="36"/>
      <c r="AU1941" s="9"/>
      <c r="AV1941" s="8"/>
      <c r="AW1941" s="8"/>
      <c r="AX1941" s="8"/>
      <c r="AY1941" s="8"/>
      <c r="AZ1941" s="8"/>
      <c r="BA1941" s="8"/>
      <c r="BB1941" s="8"/>
      <c r="BC1941" s="8"/>
      <c r="CW1941" s="8">
        <v>0.66137295081967218</v>
      </c>
      <c r="CX1941" s="36">
        <v>74.3</v>
      </c>
      <c r="CY1941" s="36">
        <v>73.18888979673406</v>
      </c>
      <c r="CZ1941" s="36">
        <v>72.839139031430491</v>
      </c>
      <c r="DA1941" s="36">
        <v>74.960627589406826</v>
      </c>
      <c r="DB1941" s="36">
        <f ca="1"/>
        <v>80.920371275253586</v>
      </c>
      <c r="DC1941" s="36">
        <f ca="1"/>
        <v>73.450366329751418</v>
      </c>
      <c r="DD1941" s="36">
        <v>72.074016542313345</v>
      </c>
      <c r="DE1941" s="36">
        <f ca="1"/>
        <v>76.518065439181512</v>
      </c>
      <c r="DF1941" s="36">
        <v>74.627045880077375</v>
      </c>
    </row>
    <row r="1942" spans="1:110" x14ac:dyDescent="0.25">
      <c r="A1942" s="45">
        <v>73.599999999999994</v>
      </c>
      <c r="B1942" s="47" t="b">
        <v>1</v>
      </c>
      <c r="U1942" s="36"/>
      <c r="V1942" s="36"/>
      <c r="W1942" s="9"/>
      <c r="X1942" s="8"/>
      <c r="Y1942" s="8"/>
      <c r="Z1942" s="8"/>
      <c r="AA1942" s="8"/>
      <c r="AB1942" s="8"/>
      <c r="AC1942" s="8"/>
      <c r="AD1942" s="8"/>
      <c r="AE1942" s="8"/>
      <c r="AG1942" s="36"/>
      <c r="AH1942" s="36"/>
      <c r="AI1942" s="9"/>
      <c r="AJ1942" s="8"/>
      <c r="AK1942" s="8"/>
      <c r="AL1942" s="8"/>
      <c r="AM1942" s="8"/>
      <c r="AN1942" s="8"/>
      <c r="AO1942" s="8"/>
      <c r="AP1942" s="8"/>
      <c r="AQ1942" s="8"/>
      <c r="AS1942" s="36"/>
      <c r="AT1942" s="36"/>
      <c r="AU1942" s="9"/>
      <c r="AV1942" s="8"/>
      <c r="AW1942" s="8"/>
      <c r="AX1942" s="8"/>
      <c r="AY1942" s="8"/>
      <c r="AZ1942" s="8"/>
      <c r="BA1942" s="8"/>
      <c r="BB1942" s="8"/>
      <c r="BC1942" s="8"/>
      <c r="CW1942" s="8">
        <v>0.66171448087431695</v>
      </c>
      <c r="CX1942" s="36">
        <v>74.3</v>
      </c>
      <c r="CY1942" s="36">
        <v>73.197782499841537</v>
      </c>
      <c r="CZ1942" s="36">
        <v>72.849141618638782</v>
      </c>
      <c r="DA1942" s="36">
        <v>75.030481209556143</v>
      </c>
      <c r="DB1942" s="36">
        <f ca="1"/>
        <v>80.928870666064071</v>
      </c>
      <c r="DC1942" s="36">
        <f ca="1"/>
        <v>73.458854040487225</v>
      </c>
      <c r="DD1942" s="36">
        <v>72.083265727065935</v>
      </c>
      <c r="DE1942" s="36">
        <f ca="1"/>
        <v>76.524195751017842</v>
      </c>
      <c r="DF1942" s="36">
        <v>74.636107026181946</v>
      </c>
    </row>
    <row r="1943" spans="1:110" x14ac:dyDescent="0.25">
      <c r="A1943" s="45">
        <v>73.3</v>
      </c>
      <c r="B1943" s="47" t="b">
        <v>1</v>
      </c>
      <c r="U1943" s="36"/>
      <c r="V1943" s="36"/>
      <c r="W1943" s="9"/>
      <c r="X1943" s="8"/>
      <c r="Y1943" s="8"/>
      <c r="Z1943" s="8"/>
      <c r="AA1943" s="8"/>
      <c r="AB1943" s="8"/>
      <c r="AC1943" s="8"/>
      <c r="AD1943" s="8"/>
      <c r="AE1943" s="8"/>
      <c r="AG1943" s="36"/>
      <c r="AH1943" s="36"/>
      <c r="AI1943" s="9"/>
      <c r="AJ1943" s="8"/>
      <c r="AK1943" s="8"/>
      <c r="AL1943" s="8"/>
      <c r="AM1943" s="8"/>
      <c r="AN1943" s="8"/>
      <c r="AO1943" s="8"/>
      <c r="AP1943" s="8"/>
      <c r="AQ1943" s="8"/>
      <c r="AS1943" s="36"/>
      <c r="AT1943" s="36"/>
      <c r="AU1943" s="9"/>
      <c r="AV1943" s="8"/>
      <c r="AW1943" s="8"/>
      <c r="AX1943" s="8"/>
      <c r="AY1943" s="8"/>
      <c r="AZ1943" s="8"/>
      <c r="BA1943" s="8"/>
      <c r="BB1943" s="8"/>
      <c r="BC1943" s="8"/>
      <c r="CW1943" s="8">
        <v>0.66205601092896171</v>
      </c>
      <c r="CX1943" s="36">
        <v>74.3</v>
      </c>
      <c r="CY1943" s="36">
        <v>73.206678668022477</v>
      </c>
      <c r="CZ1943" s="36">
        <v>72.859149477792542</v>
      </c>
      <c r="DA1943" s="36">
        <v>75.100405388929744</v>
      </c>
      <c r="DB1943" s="36">
        <f ca="1"/>
        <v>80.937371613686494</v>
      </c>
      <c r="DC1943" s="36">
        <f ca="1"/>
        <v>73.46734571019131</v>
      </c>
      <c r="DD1943" s="36">
        <v>72.092512525239982</v>
      </c>
      <c r="DE1943" s="36">
        <f ca="1"/>
        <v>76.530327004105644</v>
      </c>
      <c r="DF1943" s="36">
        <v>74.645169143282672</v>
      </c>
    </row>
    <row r="1944" spans="1:110" x14ac:dyDescent="0.25">
      <c r="A1944" s="45">
        <v>72.900000000000006</v>
      </c>
      <c r="B1944" s="47" t="b">
        <v>1</v>
      </c>
      <c r="U1944" s="36"/>
      <c r="V1944" s="36"/>
      <c r="W1944" s="9"/>
      <c r="X1944" s="8"/>
      <c r="Y1944" s="8"/>
      <c r="Z1944" s="8"/>
      <c r="AA1944" s="8"/>
      <c r="AB1944" s="8"/>
      <c r="AC1944" s="8"/>
      <c r="AD1944" s="8"/>
      <c r="AE1944" s="8"/>
      <c r="AG1944" s="36"/>
      <c r="AH1944" s="36"/>
      <c r="AI1944" s="9"/>
      <c r="AJ1944" s="8"/>
      <c r="AK1944" s="8"/>
      <c r="AL1944" s="8"/>
      <c r="AM1944" s="8"/>
      <c r="AN1944" s="8"/>
      <c r="AO1944" s="8"/>
      <c r="AP1944" s="8"/>
      <c r="AQ1944" s="8"/>
      <c r="AS1944" s="36"/>
      <c r="AT1944" s="36"/>
      <c r="AU1944" s="9"/>
      <c r="AV1944" s="8"/>
      <c r="AW1944" s="8"/>
      <c r="AX1944" s="8"/>
      <c r="AY1944" s="8"/>
      <c r="AZ1944" s="8"/>
      <c r="BA1944" s="8"/>
      <c r="BB1944" s="8"/>
      <c r="BC1944" s="8"/>
      <c r="CW1944" s="8">
        <v>0.66239754098360659</v>
      </c>
      <c r="CX1944" s="36">
        <v>74.400000000000006</v>
      </c>
      <c r="CY1944" s="36">
        <v>73.215578311746484</v>
      </c>
      <c r="CZ1944" s="36">
        <v>72.869162622467456</v>
      </c>
      <c r="DA1944" s="36">
        <v>75.17040027021568</v>
      </c>
      <c r="DB1944" s="36">
        <f ca="1"/>
        <v>80.945874126528878</v>
      </c>
      <c r="DC1944" s="36">
        <f ca="1"/>
        <v>73.475841349638571</v>
      </c>
      <c r="DD1944" s="36">
        <v>72.101756938681945</v>
      </c>
      <c r="DE1944" s="36">
        <f ca="1"/>
        <v>76.536459203427555</v>
      </c>
      <c r="DF1944" s="36">
        <v>74.654232237351223</v>
      </c>
    </row>
    <row r="1945" spans="1:110" x14ac:dyDescent="0.25">
      <c r="A1945" s="45">
        <v>72.599999999999994</v>
      </c>
      <c r="B1945" s="47" t="b">
        <v>1</v>
      </c>
      <c r="U1945" s="36"/>
      <c r="V1945" s="36"/>
      <c r="W1945" s="9"/>
      <c r="X1945" s="8"/>
      <c r="Y1945" s="8"/>
      <c r="Z1945" s="8"/>
      <c r="AA1945" s="8"/>
      <c r="AB1945" s="8"/>
      <c r="AC1945" s="8"/>
      <c r="AD1945" s="8"/>
      <c r="AE1945" s="8"/>
      <c r="AG1945" s="36"/>
      <c r="AH1945" s="36"/>
      <c r="AI1945" s="9"/>
      <c r="AJ1945" s="8"/>
      <c r="AK1945" s="8"/>
      <c r="AL1945" s="8"/>
      <c r="AM1945" s="8"/>
      <c r="AN1945" s="8"/>
      <c r="AO1945" s="8"/>
      <c r="AP1945" s="8"/>
      <c r="AQ1945" s="8"/>
      <c r="AS1945" s="36"/>
      <c r="AT1945" s="36"/>
      <c r="AU1945" s="9"/>
      <c r="AV1945" s="8"/>
      <c r="AW1945" s="8"/>
      <c r="AX1945" s="8"/>
      <c r="AY1945" s="8"/>
      <c r="AZ1945" s="8"/>
      <c r="BA1945" s="8"/>
      <c r="BB1945" s="8"/>
      <c r="BC1945" s="8"/>
      <c r="CW1945" s="8">
        <v>0.66273907103825136</v>
      </c>
      <c r="CX1945" s="36">
        <v>74.400000000000006</v>
      </c>
      <c r="CY1945" s="36">
        <v>73.224481441507635</v>
      </c>
      <c r="CZ1945" s="36">
        <v>72.879181066274157</v>
      </c>
      <c r="DA1945" s="36">
        <v>75.240465996535221</v>
      </c>
      <c r="DB1945" s="36">
        <f ca="1"/>
        <v>80.95437821301465</v>
      </c>
      <c r="DC1945" s="36">
        <f ca="1"/>
        <v>73.484340969630537</v>
      </c>
      <c r="DD1945" s="36">
        <v>72.110998969235908</v>
      </c>
      <c r="DE1945" s="36">
        <f ca="1"/>
        <v>76.542592353974712</v>
      </c>
      <c r="DF1945" s="36">
        <v>74.66329631436858</v>
      </c>
    </row>
    <row r="1946" spans="1:110" x14ac:dyDescent="0.25">
      <c r="A1946" s="45">
        <v>66.400000000000006</v>
      </c>
      <c r="B1946" s="47" t="b">
        <v>1</v>
      </c>
      <c r="U1946" s="36"/>
      <c r="V1946" s="36"/>
      <c r="W1946" s="9"/>
      <c r="X1946" s="8"/>
      <c r="Y1946" s="8"/>
      <c r="Z1946" s="8"/>
      <c r="AA1946" s="8"/>
      <c r="AB1946" s="8"/>
      <c r="AC1946" s="8"/>
      <c r="AD1946" s="8"/>
      <c r="AE1946" s="8"/>
      <c r="AG1946" s="36"/>
      <c r="AH1946" s="36"/>
      <c r="AI1946" s="9"/>
      <c r="AJ1946" s="8"/>
      <c r="AK1946" s="8"/>
      <c r="AL1946" s="8"/>
      <c r="AM1946" s="8"/>
      <c r="AN1946" s="8"/>
      <c r="AO1946" s="8"/>
      <c r="AP1946" s="8"/>
      <c r="AQ1946" s="8"/>
      <c r="AS1946" s="36"/>
      <c r="AT1946" s="36"/>
      <c r="AU1946" s="9"/>
      <c r="AV1946" s="8"/>
      <c r="AW1946" s="8"/>
      <c r="AX1946" s="8"/>
      <c r="AY1946" s="8"/>
      <c r="AZ1946" s="8"/>
      <c r="BA1946" s="8"/>
      <c r="BB1946" s="8"/>
      <c r="BC1946" s="8"/>
      <c r="CW1946" s="8">
        <v>0.66308060109289613</v>
      </c>
      <c r="CX1946" s="36">
        <v>74.400000000000006</v>
      </c>
      <c r="CY1946" s="36">
        <v>73.233388067824464</v>
      </c>
      <c r="CZ1946" s="36">
        <v>72.889204822858531</v>
      </c>
      <c r="DA1946" s="36">
        <v>75.310602711444744</v>
      </c>
      <c r="DB1946" s="36">
        <f ca="1"/>
        <v>80.962883881582698</v>
      </c>
      <c r="DC1946" s="36">
        <f ca="1"/>
        <v>73.492844580995623</v>
      </c>
      <c r="DD1946" s="36">
        <v>72.120238618743656</v>
      </c>
      <c r="DE1946" s="36">
        <f ca="1"/>
        <v>76.548726460746835</v>
      </c>
      <c r="DF1946" s="36">
        <v>74.672361380324972</v>
      </c>
    </row>
    <row r="1947" spans="1:110" x14ac:dyDescent="0.25">
      <c r="A1947" s="45">
        <v>66.2</v>
      </c>
      <c r="B1947" s="47" t="b">
        <v>1</v>
      </c>
      <c r="U1947" s="36"/>
      <c r="V1947" s="36"/>
      <c r="W1947" s="9"/>
      <c r="X1947" s="8"/>
      <c r="Y1947" s="8"/>
      <c r="Z1947" s="8"/>
      <c r="AA1947" s="8"/>
      <c r="AB1947" s="8"/>
      <c r="AC1947" s="8"/>
      <c r="AD1947" s="8"/>
      <c r="AE1947" s="8"/>
      <c r="AG1947" s="36"/>
      <c r="AH1947" s="36"/>
      <c r="AI1947" s="9"/>
      <c r="AJ1947" s="8"/>
      <c r="AK1947" s="8"/>
      <c r="AL1947" s="8"/>
      <c r="AM1947" s="8"/>
      <c r="AN1947" s="8"/>
      <c r="AO1947" s="8"/>
      <c r="AP1947" s="8"/>
      <c r="AQ1947" s="8"/>
      <c r="AS1947" s="36"/>
      <c r="AT1947" s="36"/>
      <c r="AU1947" s="9"/>
      <c r="AV1947" s="8"/>
      <c r="AW1947" s="8"/>
      <c r="AX1947" s="8"/>
      <c r="AY1947" s="8"/>
      <c r="AZ1947" s="8"/>
      <c r="BA1947" s="8"/>
      <c r="BB1947" s="8"/>
      <c r="BC1947" s="8"/>
      <c r="CW1947" s="8">
        <v>0.66342213114754101</v>
      </c>
      <c r="CX1947" s="36">
        <v>74.400000000000006</v>
      </c>
      <c r="CY1947" s="36">
        <v>73.242298201240189</v>
      </c>
      <c r="CZ1947" s="36">
        <v>72.899233905901795</v>
      </c>
      <c r="DA1947" s="36">
        <v>75.380810558937355</v>
      </c>
      <c r="DB1947" s="36">
        <f ca="1"/>
        <v>80.971391140687487</v>
      </c>
      <c r="DC1947" s="36">
        <f ca="1"/>
        <v>73.501352194589174</v>
      </c>
      <c r="DD1947" s="36">
        <v>72.1294758890445</v>
      </c>
      <c r="DE1947" s="36">
        <f ca="1"/>
        <v>76.554861528752213</v>
      </c>
      <c r="DF1947" s="36">
        <v>74.681427441219967</v>
      </c>
    </row>
    <row r="1948" spans="1:110" x14ac:dyDescent="0.25">
      <c r="A1948" s="45">
        <v>66</v>
      </c>
      <c r="B1948" s="47" t="b">
        <v>1</v>
      </c>
      <c r="U1948" s="36"/>
      <c r="V1948" s="36"/>
      <c r="W1948" s="9"/>
      <c r="X1948" s="8"/>
      <c r="Y1948" s="8"/>
      <c r="Z1948" s="8"/>
      <c r="AA1948" s="8"/>
      <c r="AB1948" s="8"/>
      <c r="AC1948" s="8"/>
      <c r="AD1948" s="8"/>
      <c r="AE1948" s="8"/>
      <c r="AG1948" s="36"/>
      <c r="AH1948" s="36"/>
      <c r="AI1948" s="9"/>
      <c r="AJ1948" s="8"/>
      <c r="AK1948" s="8"/>
      <c r="AL1948" s="8"/>
      <c r="AM1948" s="8"/>
      <c r="AN1948" s="8"/>
      <c r="AO1948" s="8"/>
      <c r="AP1948" s="8"/>
      <c r="AQ1948" s="8"/>
      <c r="AS1948" s="36"/>
      <c r="AT1948" s="36"/>
      <c r="AU1948" s="9"/>
      <c r="AV1948" s="8"/>
      <c r="AW1948" s="8"/>
      <c r="AX1948" s="8"/>
      <c r="AY1948" s="8"/>
      <c r="AZ1948" s="8"/>
      <c r="BA1948" s="8"/>
      <c r="BB1948" s="8"/>
      <c r="BC1948" s="8"/>
      <c r="CW1948" s="8">
        <v>0.66376366120218577</v>
      </c>
      <c r="CX1948" s="36">
        <v>74.400000000000006</v>
      </c>
      <c r="CY1948" s="36">
        <v>73.25121185232274</v>
      </c>
      <c r="CZ1948" s="36">
        <v>72.909268329120763</v>
      </c>
      <c r="DA1948" s="36">
        <v>75.451089683444735</v>
      </c>
      <c r="DB1948" s="36">
        <f ca="1"/>
        <v>80.979899998799041</v>
      </c>
      <c r="DC1948" s="36">
        <f ca="1"/>
        <v>73.509863821293592</v>
      </c>
      <c r="DD1948" s="36">
        <v>72.138710781975419</v>
      </c>
      <c r="DE1948" s="36">
        <f ca="1"/>
        <v>76.560997563007788</v>
      </c>
      <c r="DF1948" s="36">
        <v>74.690494503062538</v>
      </c>
    </row>
    <row r="1949" spans="1:110" x14ac:dyDescent="0.25">
      <c r="A1949" s="45">
        <v>65.7</v>
      </c>
      <c r="B1949" s="47" t="b">
        <v>1</v>
      </c>
      <c r="U1949" s="36"/>
      <c r="V1949" s="36"/>
      <c r="W1949" s="9"/>
      <c r="X1949" s="8"/>
      <c r="Y1949" s="8"/>
      <c r="Z1949" s="8"/>
      <c r="AA1949" s="8"/>
      <c r="AB1949" s="8"/>
      <c r="AC1949" s="8"/>
      <c r="AD1949" s="8"/>
      <c r="AE1949" s="8"/>
      <c r="AG1949" s="36"/>
      <c r="AH1949" s="36"/>
      <c r="AI1949" s="9"/>
      <c r="AJ1949" s="8"/>
      <c r="AK1949" s="8"/>
      <c r="AL1949" s="8"/>
      <c r="AM1949" s="8"/>
      <c r="AN1949" s="8"/>
      <c r="AO1949" s="8"/>
      <c r="AP1949" s="8"/>
      <c r="AQ1949" s="8"/>
      <c r="AS1949" s="36"/>
      <c r="AT1949" s="36"/>
      <c r="AU1949" s="9"/>
      <c r="AV1949" s="8"/>
      <c r="AW1949" s="8"/>
      <c r="AX1949" s="8"/>
      <c r="AY1949" s="8"/>
      <c r="AZ1949" s="8"/>
      <c r="BA1949" s="8"/>
      <c r="BB1949" s="8"/>
      <c r="BC1949" s="8"/>
      <c r="CW1949" s="8">
        <v>0.66410519125683065</v>
      </c>
      <c r="CX1949" s="36">
        <v>74.400000000000006</v>
      </c>
      <c r="CY1949" s="36">
        <v>73.260129031664931</v>
      </c>
      <c r="CZ1949" s="36">
        <v>72.919308106267735</v>
      </c>
      <c r="DA1949" s="36">
        <v>75.521440229838916</v>
      </c>
      <c r="DB1949" s="36">
        <f ca="1"/>
        <v>80.988410464403131</v>
      </c>
      <c r="DC1949" s="36">
        <f ca="1"/>
        <v>73.518379472018509</v>
      </c>
      <c r="DD1949" s="36">
        <v>72.147943299371093</v>
      </c>
      <c r="DE1949" s="36">
        <f ca="1"/>
        <v>76.567134568539174</v>
      </c>
      <c r="DF1949" s="36">
        <v>74.699562571871041</v>
      </c>
    </row>
    <row r="1950" spans="1:110" x14ac:dyDescent="0.25">
      <c r="A1950" s="45">
        <v>65.5</v>
      </c>
      <c r="B1950" s="47" t="b">
        <v>1</v>
      </c>
      <c r="U1950" s="36"/>
      <c r="V1950" s="36"/>
      <c r="W1950" s="9"/>
      <c r="X1950" s="8"/>
      <c r="Y1950" s="8"/>
      <c r="Z1950" s="8"/>
      <c r="AA1950" s="8"/>
      <c r="AB1950" s="8"/>
      <c r="AC1950" s="8"/>
      <c r="AD1950" s="8"/>
      <c r="AE1950" s="8"/>
      <c r="AG1950" s="36"/>
      <c r="AH1950" s="36"/>
      <c r="AI1950" s="9"/>
      <c r="AJ1950" s="8"/>
      <c r="AK1950" s="8"/>
      <c r="AL1950" s="8"/>
      <c r="AM1950" s="8"/>
      <c r="AN1950" s="8"/>
      <c r="AO1950" s="8"/>
      <c r="AP1950" s="8"/>
      <c r="AQ1950" s="8"/>
      <c r="AS1950" s="36"/>
      <c r="AT1950" s="36"/>
      <c r="AU1950" s="9"/>
      <c r="AV1950" s="8"/>
      <c r="AW1950" s="8"/>
      <c r="AX1950" s="8"/>
      <c r="AY1950" s="8"/>
      <c r="AZ1950" s="8"/>
      <c r="BA1950" s="8"/>
      <c r="BB1950" s="8"/>
      <c r="BC1950" s="8"/>
      <c r="CW1950" s="8">
        <v>0.66444672131147542</v>
      </c>
      <c r="CX1950" s="36">
        <v>74.400000000000006</v>
      </c>
      <c r="CY1950" s="36">
        <v>73.269049749884473</v>
      </c>
      <c r="CZ1950" s="36">
        <v>72.929353251130919</v>
      </c>
      <c r="DA1950" s="36">
        <v>75.591862343434016</v>
      </c>
      <c r="DB1950" s="36">
        <f ca="1"/>
        <v>80.996922546001272</v>
      </c>
      <c r="DC1950" s="36">
        <f ca="1"/>
        <v>73.526899157700797</v>
      </c>
      <c r="DD1950" s="36">
        <v>72.157173443063741</v>
      </c>
      <c r="DE1950" s="36">
        <f ca="1"/>
        <v>76.573272550380764</v>
      </c>
      <c r="DF1950" s="36">
        <v>74.708631653673322</v>
      </c>
    </row>
    <row r="1951" spans="1:110" x14ac:dyDescent="0.25">
      <c r="A1951" s="45">
        <v>65.099999999999994</v>
      </c>
      <c r="B1951" s="47" t="b">
        <v>1</v>
      </c>
      <c r="U1951" s="36"/>
      <c r="V1951" s="36"/>
      <c r="W1951" s="9"/>
      <c r="X1951" s="8"/>
      <c r="Y1951" s="8"/>
      <c r="Z1951" s="8"/>
      <c r="AA1951" s="8"/>
      <c r="AB1951" s="8"/>
      <c r="AC1951" s="8"/>
      <c r="AD1951" s="8"/>
      <c r="AE1951" s="8"/>
      <c r="AG1951" s="36"/>
      <c r="AH1951" s="36"/>
      <c r="AI1951" s="9"/>
      <c r="AJ1951" s="8"/>
      <c r="AK1951" s="8"/>
      <c r="AL1951" s="8"/>
      <c r="AM1951" s="8"/>
      <c r="AN1951" s="8"/>
      <c r="AO1951" s="8"/>
      <c r="AP1951" s="8"/>
      <c r="AQ1951" s="8"/>
      <c r="AS1951" s="36"/>
      <c r="AT1951" s="36"/>
      <c r="AU1951" s="9"/>
      <c r="AV1951" s="8"/>
      <c r="AW1951" s="8"/>
      <c r="AX1951" s="8"/>
      <c r="AY1951" s="8"/>
      <c r="AZ1951" s="8"/>
      <c r="BA1951" s="8"/>
      <c r="BB1951" s="8"/>
      <c r="BC1951" s="8"/>
      <c r="CW1951" s="8">
        <v>0.66478825136612019</v>
      </c>
      <c r="CX1951" s="36">
        <v>74.400000000000006</v>
      </c>
      <c r="CY1951" s="36">
        <v>73.277974017624217</v>
      </c>
      <c r="CZ1951" s="36">
        <v>72.939403777534437</v>
      </c>
      <c r="DA1951" s="36">
        <v>75.662356169988144</v>
      </c>
      <c r="DB1951" s="36">
        <f ca="1"/>
        <v>81.005436252110883</v>
      </c>
      <c r="DC1951" s="36">
        <f ca="1"/>
        <v>73.535422889304812</v>
      </c>
      <c r="DD1951" s="36">
        <v>72.166401214883294</v>
      </c>
      <c r="DE1951" s="36">
        <f ca="1"/>
        <v>76.57941151357565</v>
      </c>
      <c r="DF1951" s="36">
        <v>74.717701754506749</v>
      </c>
    </row>
    <row r="1952" spans="1:110" x14ac:dyDescent="0.25">
      <c r="A1952" s="45">
        <v>64.8</v>
      </c>
      <c r="B1952" s="47" t="b">
        <v>1</v>
      </c>
      <c r="U1952" s="36"/>
      <c r="V1952" s="36"/>
      <c r="W1952" s="9"/>
      <c r="X1952" s="8"/>
      <c r="Y1952" s="8"/>
      <c r="Z1952" s="8"/>
      <c r="AA1952" s="8"/>
      <c r="AB1952" s="8"/>
      <c r="AC1952" s="8"/>
      <c r="AD1952" s="8"/>
      <c r="AE1952" s="8"/>
      <c r="AG1952" s="36"/>
      <c r="AH1952" s="36"/>
      <c r="AI1952" s="9"/>
      <c r="AJ1952" s="8"/>
      <c r="AK1952" s="8"/>
      <c r="AL1952" s="8"/>
      <c r="AM1952" s="8"/>
      <c r="AN1952" s="8"/>
      <c r="AO1952" s="8"/>
      <c r="AP1952" s="8"/>
      <c r="AQ1952" s="8"/>
      <c r="AS1952" s="36"/>
      <c r="AT1952" s="36"/>
      <c r="AU1952" s="9"/>
      <c r="AV1952" s="8"/>
      <c r="AW1952" s="8"/>
      <c r="AX1952" s="8"/>
      <c r="AY1952" s="8"/>
      <c r="AZ1952" s="8"/>
      <c r="BA1952" s="8"/>
      <c r="BB1952" s="8"/>
      <c r="BC1952" s="8"/>
      <c r="CW1952" s="8">
        <v>0.66512978142076506</v>
      </c>
      <c r="CX1952" s="36">
        <v>74.400000000000006</v>
      </c>
      <c r="CY1952" s="36">
        <v>73.286901845552137</v>
      </c>
      <c r="CZ1952" s="36">
        <v>72.949459699338533</v>
      </c>
      <c r="DA1952" s="36">
        <v>75.732921855705129</v>
      </c>
      <c r="DB1952" s="36">
        <f ca="1"/>
        <v>81.01395159126524</v>
      </c>
      <c r="DC1952" s="36">
        <f ca="1"/>
        <v>73.543950677822366</v>
      </c>
      <c r="DD1952" s="36">
        <v>72.175626616657325</v>
      </c>
      <c r="DE1952" s="36">
        <f ca="1"/>
        <v>76.585551463175776</v>
      </c>
      <c r="DF1952" s="36">
        <v>74.726772880418224</v>
      </c>
    </row>
    <row r="1953" spans="1:110" x14ac:dyDescent="0.25">
      <c r="A1953" s="45">
        <v>64.599999999999994</v>
      </c>
      <c r="B1953" s="47" t="b">
        <v>1</v>
      </c>
      <c r="U1953" s="36"/>
      <c r="V1953" s="36"/>
      <c r="W1953" s="9"/>
      <c r="X1953" s="8"/>
      <c r="Y1953" s="8"/>
      <c r="Z1953" s="8"/>
      <c r="AA1953" s="8"/>
      <c r="AB1953" s="8"/>
      <c r="AC1953" s="8"/>
      <c r="AD1953" s="8"/>
      <c r="AE1953" s="8"/>
      <c r="AG1953" s="36"/>
      <c r="AH1953" s="36"/>
      <c r="AI1953" s="9"/>
      <c r="AJ1953" s="8"/>
      <c r="AK1953" s="8"/>
      <c r="AL1953" s="8"/>
      <c r="AM1953" s="8"/>
      <c r="AN1953" s="8"/>
      <c r="AO1953" s="8"/>
      <c r="AP1953" s="8"/>
      <c r="AQ1953" s="8"/>
      <c r="AS1953" s="36"/>
      <c r="AT1953" s="36"/>
      <c r="AU1953" s="9"/>
      <c r="AV1953" s="8"/>
      <c r="AW1953" s="8"/>
      <c r="AX1953" s="8"/>
      <c r="AY1953" s="8"/>
      <c r="AZ1953" s="8"/>
      <c r="BA1953" s="8"/>
      <c r="BB1953" s="8"/>
      <c r="BC1953" s="8"/>
      <c r="CW1953" s="8">
        <v>0.66547131147540983</v>
      </c>
      <c r="CX1953" s="36">
        <v>74.400000000000006</v>
      </c>
      <c r="CY1953" s="36">
        <v>73.295833244361518</v>
      </c>
      <c r="CZ1953" s="36">
        <v>72.95952103043966</v>
      </c>
      <c r="DA1953" s="36">
        <v>75.803559547236333</v>
      </c>
      <c r="DB1953" s="36">
        <f ca="1"/>
        <v>81.022468572013679</v>
      </c>
      <c r="DC1953" s="36">
        <f ca="1"/>
        <v>73.552482534272983</v>
      </c>
      <c r="DD1953" s="36">
        <v>72.184849650211021</v>
      </c>
      <c r="DE1953" s="36">
        <f ca="1"/>
        <v>76.591692404241925</v>
      </c>
      <c r="DF1953" s="36">
        <v>74.735845037464316</v>
      </c>
    </row>
    <row r="1954" spans="1:110" x14ac:dyDescent="0.25">
      <c r="A1954" s="45">
        <v>64.400000000000006</v>
      </c>
      <c r="B1954" s="47" t="b">
        <v>1</v>
      </c>
      <c r="U1954" s="36"/>
      <c r="V1954" s="36"/>
      <c r="W1954" s="9"/>
      <c r="X1954" s="8"/>
      <c r="Y1954" s="8"/>
      <c r="Z1954" s="8"/>
      <c r="AA1954" s="8"/>
      <c r="AB1954" s="8"/>
      <c r="AC1954" s="8"/>
      <c r="AD1954" s="8"/>
      <c r="AE1954" s="8"/>
      <c r="AG1954" s="36"/>
      <c r="AH1954" s="36"/>
      <c r="AI1954" s="9"/>
      <c r="AJ1954" s="8"/>
      <c r="AK1954" s="8"/>
      <c r="AL1954" s="8"/>
      <c r="AM1954" s="8"/>
      <c r="AN1954" s="8"/>
      <c r="AO1954" s="8"/>
      <c r="AP1954" s="8"/>
      <c r="AQ1954" s="8"/>
      <c r="AS1954" s="36"/>
      <c r="AT1954" s="36"/>
      <c r="AU1954" s="9"/>
      <c r="AV1954" s="8"/>
      <c r="AW1954" s="8"/>
      <c r="AX1954" s="8"/>
      <c r="AY1954" s="8"/>
      <c r="AZ1954" s="8"/>
      <c r="BA1954" s="8"/>
      <c r="BB1954" s="8"/>
      <c r="BC1954" s="8"/>
      <c r="CW1954" s="8">
        <v>0.6658128415300546</v>
      </c>
      <c r="CX1954" s="36">
        <v>74.400000000000006</v>
      </c>
      <c r="CY1954" s="36">
        <v>73.304768224771053</v>
      </c>
      <c r="CZ1954" s="36">
        <v>72.969587784770852</v>
      </c>
      <c r="DA1954" s="36">
        <v>75.874269391682574</v>
      </c>
      <c r="DB1954" s="36">
        <f ca="1"/>
        <v>81.030987202921622</v>
      </c>
      <c r="DC1954" s="36">
        <f ca="1"/>
        <v>73.561018469703939</v>
      </c>
      <c r="DD1954" s="36">
        <v>72.194070317367306</v>
      </c>
      <c r="DE1954" s="36">
        <f ca="1"/>
        <v>76.597834341843765</v>
      </c>
      <c r="DF1954" s="36">
        <v>74.744918231711168</v>
      </c>
    </row>
    <row r="1955" spans="1:110" x14ac:dyDescent="0.25">
      <c r="A1955" s="45">
        <v>64.2</v>
      </c>
      <c r="B1955" s="47" t="b">
        <v>1</v>
      </c>
      <c r="U1955" s="36"/>
      <c r="V1955" s="36"/>
      <c r="W1955" s="9"/>
      <c r="X1955" s="8"/>
      <c r="Y1955" s="8"/>
      <c r="Z1955" s="8"/>
      <c r="AA1955" s="8"/>
      <c r="AB1955" s="8"/>
      <c r="AC1955" s="8"/>
      <c r="AD1955" s="8"/>
      <c r="AE1955" s="8"/>
      <c r="AG1955" s="36"/>
      <c r="AH1955" s="36"/>
      <c r="AI1955" s="9"/>
      <c r="AJ1955" s="8"/>
      <c r="AK1955" s="8"/>
      <c r="AL1955" s="8"/>
      <c r="AM1955" s="8"/>
      <c r="AN1955" s="8"/>
      <c r="AO1955" s="8"/>
      <c r="AP1955" s="8"/>
      <c r="AQ1955" s="8"/>
      <c r="AS1955" s="36"/>
      <c r="AT1955" s="36"/>
      <c r="AU1955" s="9"/>
      <c r="AV1955" s="8"/>
      <c r="AW1955" s="8"/>
      <c r="AX1955" s="8"/>
      <c r="AY1955" s="8"/>
      <c r="AZ1955" s="8"/>
      <c r="BA1955" s="8"/>
      <c r="BB1955" s="8"/>
      <c r="BC1955" s="8"/>
      <c r="CW1955" s="8">
        <v>0.66615437158469948</v>
      </c>
      <c r="CX1955" s="36">
        <v>74.400000000000006</v>
      </c>
      <c r="CY1955" s="36">
        <v>73.313706797524944</v>
      </c>
      <c r="CZ1955" s="36">
        <v>72.979659976301463</v>
      </c>
      <c r="DA1955" s="36">
        <v>75.945051536595855</v>
      </c>
      <c r="DB1955" s="36">
        <f ca="1"/>
        <v>81.039507492570678</v>
      </c>
      <c r="DC1955" s="36">
        <f ca="1"/>
        <v>73.569558495190407</v>
      </c>
      <c r="DD1955" s="36">
        <v>72.20328861994669</v>
      </c>
      <c r="DE1955" s="36">
        <f ca="1"/>
        <v>76.603977281059926</v>
      </c>
      <c r="DF1955" s="36">
        <v>74.753992469234703</v>
      </c>
    </row>
    <row r="1956" spans="1:110" x14ac:dyDescent="0.25">
      <c r="A1956" s="45">
        <v>62.9</v>
      </c>
      <c r="B1956" s="47" t="b">
        <v>1</v>
      </c>
      <c r="U1956" s="36"/>
      <c r="V1956" s="36"/>
      <c r="W1956" s="9"/>
      <c r="X1956" s="8"/>
      <c r="Y1956" s="8"/>
      <c r="Z1956" s="8"/>
      <c r="AA1956" s="8"/>
      <c r="AB1956" s="8"/>
      <c r="AC1956" s="8"/>
      <c r="AD1956" s="8"/>
      <c r="AE1956" s="8"/>
      <c r="AG1956" s="36"/>
      <c r="AH1956" s="36"/>
      <c r="AI1956" s="9"/>
      <c r="AJ1956" s="8"/>
      <c r="AK1956" s="8"/>
      <c r="AL1956" s="8"/>
      <c r="AM1956" s="8"/>
      <c r="AN1956" s="8"/>
      <c r="AO1956" s="8"/>
      <c r="AP1956" s="8"/>
      <c r="AQ1956" s="8"/>
      <c r="AS1956" s="36"/>
      <c r="AT1956" s="36"/>
      <c r="AU1956" s="9"/>
      <c r="AV1956" s="8"/>
      <c r="AW1956" s="8"/>
      <c r="AX1956" s="8"/>
      <c r="AY1956" s="8"/>
      <c r="AZ1956" s="8"/>
      <c r="BA1956" s="8"/>
      <c r="BB1956" s="8"/>
      <c r="BC1956" s="8"/>
      <c r="CW1956" s="8">
        <v>0.66649590163934425</v>
      </c>
      <c r="CX1956" s="36">
        <v>74.400000000000006</v>
      </c>
      <c r="CY1956" s="36">
        <v>73.322648973392987</v>
      </c>
      <c r="CZ1956" s="36">
        <v>72.989737619037712</v>
      </c>
      <c r="DA1956" s="36">
        <v>76.015906129981275</v>
      </c>
      <c r="DB1956" s="36">
        <f ca="1"/>
        <v>81.048029449558641</v>
      </c>
      <c r="DC1956" s="36">
        <f ca="1"/>
        <v>73.578102621835555</v>
      </c>
      <c r="DD1956" s="36">
        <v>72.212504559767382</v>
      </c>
      <c r="DE1956" s="36">
        <f ca="1"/>
        <v>76.610121226978023</v>
      </c>
      <c r="DF1956" s="36">
        <v>74.763067756120549</v>
      </c>
    </row>
    <row r="1957" spans="1:110" x14ac:dyDescent="0.25">
      <c r="A1957" s="45">
        <v>63.7</v>
      </c>
      <c r="B1957" s="47" t="b">
        <v>1</v>
      </c>
      <c r="U1957" s="36"/>
      <c r="V1957" s="36"/>
      <c r="W1957" s="9"/>
      <c r="X1957" s="8"/>
      <c r="Y1957" s="8"/>
      <c r="Z1957" s="8"/>
      <c r="AA1957" s="8"/>
      <c r="AB1957" s="8"/>
      <c r="AC1957" s="8"/>
      <c r="AD1957" s="8"/>
      <c r="AE1957" s="8"/>
      <c r="AG1957" s="36"/>
      <c r="AH1957" s="36"/>
      <c r="AI1957" s="9"/>
      <c r="AJ1957" s="8"/>
      <c r="AK1957" s="8"/>
      <c r="AL1957" s="8"/>
      <c r="AM1957" s="8"/>
      <c r="AN1957" s="8"/>
      <c r="AO1957" s="8"/>
      <c r="AP1957" s="8"/>
      <c r="AQ1957" s="8"/>
      <c r="AS1957" s="36"/>
      <c r="AT1957" s="36"/>
      <c r="AU1957" s="9"/>
      <c r="AV1957" s="8"/>
      <c r="AW1957" s="8"/>
      <c r="AX1957" s="8"/>
      <c r="AY1957" s="8"/>
      <c r="AZ1957" s="8"/>
      <c r="BA1957" s="8"/>
      <c r="BB1957" s="8"/>
      <c r="BC1957" s="8"/>
      <c r="CW1957" s="8">
        <v>0.66683743169398912</v>
      </c>
      <c r="CX1957" s="36">
        <v>74.400000000000006</v>
      </c>
      <c r="CY1957" s="36">
        <v>73.331594763170756</v>
      </c>
      <c r="CZ1957" s="36">
        <v>72.999820727022808</v>
      </c>
      <c r="DA1957" s="36">
        <v>76.086833320298837</v>
      </c>
      <c r="DB1957" s="36">
        <f ca="1"/>
        <v>81.056553082499704</v>
      </c>
      <c r="DC1957" s="36">
        <f ca="1"/>
        <v>73.586650860770732</v>
      </c>
      <c r="DD1957" s="36">
        <v>72.221718138645258</v>
      </c>
      <c r="DE1957" s="36">
        <f ca="1"/>
        <v>76.61626618469468</v>
      </c>
      <c r="DF1957" s="36">
        <v>74.772144098464167</v>
      </c>
    </row>
    <row r="1958" spans="1:110" x14ac:dyDescent="0.25">
      <c r="A1958" s="45">
        <v>63.5</v>
      </c>
      <c r="B1958" s="47" t="b">
        <v>1</v>
      </c>
      <c r="U1958" s="36"/>
      <c r="V1958" s="36"/>
      <c r="W1958" s="9"/>
      <c r="X1958" s="8"/>
      <c r="Y1958" s="8"/>
      <c r="Z1958" s="8"/>
      <c r="AA1958" s="8"/>
      <c r="AB1958" s="8"/>
      <c r="AC1958" s="8"/>
      <c r="AD1958" s="8"/>
      <c r="AE1958" s="8"/>
      <c r="AG1958" s="36"/>
      <c r="AH1958" s="36"/>
      <c r="AI1958" s="9"/>
      <c r="AJ1958" s="8"/>
      <c r="AK1958" s="8"/>
      <c r="AL1958" s="8"/>
      <c r="AM1958" s="8"/>
      <c r="AN1958" s="8"/>
      <c r="AO1958" s="8"/>
      <c r="AP1958" s="8"/>
      <c r="AQ1958" s="8"/>
      <c r="AS1958" s="36"/>
      <c r="AT1958" s="36"/>
      <c r="AU1958" s="9"/>
      <c r="AV1958" s="8"/>
      <c r="AW1958" s="8"/>
      <c r="AX1958" s="8"/>
      <c r="AY1958" s="8"/>
      <c r="AZ1958" s="8"/>
      <c r="BA1958" s="8"/>
      <c r="BB1958" s="8"/>
      <c r="BC1958" s="8"/>
      <c r="CW1958" s="8">
        <v>0.66717896174863389</v>
      </c>
      <c r="CX1958" s="36">
        <v>74.400000000000006</v>
      </c>
      <c r="CY1958" s="36">
        <v>73.340544177679661</v>
      </c>
      <c r="CZ1958" s="36">
        <v>73.009909314336696</v>
      </c>
      <c r="DA1958" s="36">
        <v>76.157833256465352</v>
      </c>
      <c r="DB1958" s="36">
        <f ca="1"/>
        <v>81.065078400024433</v>
      </c>
      <c r="DC1958" s="36">
        <f ca="1"/>
        <v>73.595203223155465</v>
      </c>
      <c r="DD1958" s="36">
        <v>72.230929358393865</v>
      </c>
      <c r="DE1958" s="36">
        <f ca="1"/>
        <v>76.622412159315601</v>
      </c>
      <c r="DF1958" s="36">
        <v>74.781221502370812</v>
      </c>
    </row>
    <row r="1959" spans="1:110" x14ac:dyDescent="0.25">
      <c r="A1959" s="45">
        <v>63.2</v>
      </c>
      <c r="B1959" s="47" t="b">
        <v>1</v>
      </c>
      <c r="U1959" s="36"/>
      <c r="V1959" s="36"/>
      <c r="W1959" s="9"/>
      <c r="X1959" s="8"/>
      <c r="Y1959" s="8"/>
      <c r="Z1959" s="8"/>
      <c r="AA1959" s="8"/>
      <c r="AB1959" s="8"/>
      <c r="AC1959" s="8"/>
      <c r="AD1959" s="8"/>
      <c r="AE1959" s="8"/>
      <c r="AG1959" s="36"/>
      <c r="AH1959" s="36"/>
      <c r="AI1959" s="9"/>
      <c r="AJ1959" s="8"/>
      <c r="AK1959" s="8"/>
      <c r="AL1959" s="8"/>
      <c r="AM1959" s="8"/>
      <c r="AN1959" s="8"/>
      <c r="AO1959" s="8"/>
      <c r="AP1959" s="8"/>
      <c r="AQ1959" s="8"/>
      <c r="AS1959" s="36"/>
      <c r="AT1959" s="36"/>
      <c r="AU1959" s="9"/>
      <c r="AV1959" s="8"/>
      <c r="AW1959" s="8"/>
      <c r="AX1959" s="8"/>
      <c r="AY1959" s="8"/>
      <c r="AZ1959" s="8"/>
      <c r="BA1959" s="8"/>
      <c r="BB1959" s="8"/>
      <c r="BC1959" s="8"/>
      <c r="CW1959" s="8">
        <v>0.66752049180327866</v>
      </c>
      <c r="CX1959" s="36">
        <v>74.400000000000006</v>
      </c>
      <c r="CY1959" s="36">
        <v>73.349497227767074</v>
      </c>
      <c r="CZ1959" s="36">
        <v>73.02000339509685</v>
      </c>
      <c r="DA1959" s="36">
        <v>76.22890608785633</v>
      </c>
      <c r="DB1959" s="36">
        <f ca="1"/>
        <v>81.073605410779891</v>
      </c>
      <c r="DC1959" s="36">
        <f ca="1"/>
        <v>73.603759720177734</v>
      </c>
      <c r="DD1959" s="36">
        <v>72.240138220824434</v>
      </c>
      <c r="DE1959" s="36">
        <f ca="1"/>
        <v>76.628559155955585</v>
      </c>
      <c r="DF1959" s="36">
        <v>74.790299973955669</v>
      </c>
    </row>
    <row r="1960" spans="1:110" x14ac:dyDescent="0.25">
      <c r="A1960" s="45">
        <v>63</v>
      </c>
      <c r="B1960" s="47" t="b">
        <v>1</v>
      </c>
      <c r="U1960" s="36"/>
      <c r="V1960" s="36"/>
      <c r="W1960" s="9"/>
      <c r="X1960" s="8"/>
      <c r="Y1960" s="8"/>
      <c r="Z1960" s="8"/>
      <c r="AA1960" s="8"/>
      <c r="AB1960" s="8"/>
      <c r="AC1960" s="8"/>
      <c r="AD1960" s="8"/>
      <c r="AE1960" s="8"/>
      <c r="AG1960" s="36"/>
      <c r="AH1960" s="36"/>
      <c r="AI1960" s="9"/>
      <c r="AJ1960" s="8"/>
      <c r="AK1960" s="8"/>
      <c r="AL1960" s="8"/>
      <c r="AM1960" s="8"/>
      <c r="AN1960" s="8"/>
      <c r="AO1960" s="8"/>
      <c r="AP1960" s="8"/>
      <c r="AQ1960" s="8"/>
      <c r="AS1960" s="36"/>
      <c r="AT1960" s="36"/>
      <c r="AU1960" s="9"/>
      <c r="AV1960" s="8"/>
      <c r="AW1960" s="8"/>
      <c r="AX1960" s="8"/>
      <c r="AY1960" s="8"/>
      <c r="AZ1960" s="8"/>
      <c r="BA1960" s="8"/>
      <c r="BB1960" s="8"/>
      <c r="BC1960" s="8"/>
      <c r="CW1960" s="8">
        <v>0.66786202185792354</v>
      </c>
      <c r="CX1960" s="36">
        <v>74.400000000000006</v>
      </c>
      <c r="CY1960" s="36">
        <v>73.358453924306446</v>
      </c>
      <c r="CZ1960" s="36">
        <v>73.030102983457894</v>
      </c>
      <c r="DA1960" s="36">
        <v>76.300051964307855</v>
      </c>
      <c r="DB1960" s="36">
        <f ca="1"/>
        <v>81.082134123429725</v>
      </c>
      <c r="DC1960" s="36">
        <f ca="1"/>
        <v>73.612320363053954</v>
      </c>
      <c r="DD1960" s="36">
        <v>72.249344727745907</v>
      </c>
      <c r="DE1960" s="36">
        <f ca="1"/>
        <v>76.634707179738626</v>
      </c>
      <c r="DF1960" s="36">
        <v>74.799379519343887</v>
      </c>
    </row>
    <row r="1961" spans="1:110" x14ac:dyDescent="0.25">
      <c r="A1961" s="45">
        <v>62.8</v>
      </c>
      <c r="B1961" s="47" t="b">
        <v>1</v>
      </c>
      <c r="U1961" s="36"/>
      <c r="V1961" s="36"/>
      <c r="W1961" s="9"/>
      <c r="X1961" s="8"/>
      <c r="Y1961" s="8"/>
      <c r="Z1961" s="8"/>
      <c r="AA1961" s="8"/>
      <c r="AB1961" s="8"/>
      <c r="AC1961" s="8"/>
      <c r="AD1961" s="8"/>
      <c r="AE1961" s="8"/>
      <c r="AG1961" s="36"/>
      <c r="AH1961" s="36"/>
      <c r="AI1961" s="9"/>
      <c r="AJ1961" s="8"/>
      <c r="AK1961" s="8"/>
      <c r="AL1961" s="8"/>
      <c r="AM1961" s="8"/>
      <c r="AN1961" s="8"/>
      <c r="AO1961" s="8"/>
      <c r="AP1961" s="8"/>
      <c r="AQ1961" s="8"/>
      <c r="AS1961" s="36"/>
      <c r="AT1961" s="36"/>
      <c r="AU1961" s="9"/>
      <c r="AV1961" s="8"/>
      <c r="AW1961" s="8"/>
      <c r="AX1961" s="8"/>
      <c r="AY1961" s="8"/>
      <c r="AZ1961" s="8"/>
      <c r="BA1961" s="8"/>
      <c r="BB1961" s="8"/>
      <c r="BC1961" s="8"/>
      <c r="CW1961" s="8">
        <v>0.66820355191256831</v>
      </c>
      <c r="CX1961" s="36">
        <v>74.400000000000006</v>
      </c>
      <c r="CY1961" s="36">
        <v>73.36741427819743</v>
      </c>
      <c r="CZ1961" s="36">
        <v>73.040208093612009</v>
      </c>
      <c r="DA1961" s="36">
        <v>76.371271036118429</v>
      </c>
      <c r="DB1961" s="36">
        <f ca="1"/>
        <v>81.090664546654239</v>
      </c>
      <c r="DC1961" s="36">
        <f ca="1"/>
        <v>73.620885163029214</v>
      </c>
      <c r="DD1961" s="36">
        <v>72.258548880964867</v>
      </c>
      <c r="DE1961" s="36">
        <f ca="1"/>
        <v>76.640856235797884</v>
      </c>
      <c r="DF1961" s="36">
        <v>74.808460144670562</v>
      </c>
    </row>
    <row r="1962" spans="1:110" x14ac:dyDescent="0.25">
      <c r="A1962" s="45" t="str">
        <v/>
      </c>
      <c r="B1962" s="47" t="b">
        <v>0</v>
      </c>
      <c r="U1962" s="36"/>
      <c r="V1962" s="36"/>
      <c r="W1962" s="9"/>
      <c r="X1962" s="8"/>
      <c r="Y1962" s="8"/>
      <c r="Z1962" s="8"/>
      <c r="AA1962" s="8"/>
      <c r="AB1962" s="8"/>
      <c r="AC1962" s="8"/>
      <c r="AD1962" s="8"/>
      <c r="AE1962" s="8"/>
      <c r="AG1962" s="36"/>
      <c r="AH1962" s="36"/>
      <c r="AI1962" s="9"/>
      <c r="AJ1962" s="8"/>
      <c r="AK1962" s="8"/>
      <c r="AL1962" s="8"/>
      <c r="AM1962" s="8"/>
      <c r="AN1962" s="8"/>
      <c r="AO1962" s="8"/>
      <c r="AP1962" s="8"/>
      <c r="AQ1962" s="8"/>
      <c r="AS1962" s="36"/>
      <c r="AT1962" s="36"/>
      <c r="AU1962" s="9"/>
      <c r="AV1962" s="8"/>
      <c r="AW1962" s="8"/>
      <c r="AX1962" s="8"/>
      <c r="AY1962" s="8"/>
      <c r="AZ1962" s="8"/>
      <c r="BA1962" s="8"/>
      <c r="BB1962" s="8"/>
      <c r="BC1962" s="8"/>
      <c r="CW1962" s="8">
        <v>0.66854508196721307</v>
      </c>
      <c r="CX1962" s="36">
        <v>74.400000000000006</v>
      </c>
      <c r="CY1962" s="36">
        <v>73.376378300365971</v>
      </c>
      <c r="CZ1962" s="36">
        <v>73.050318739789077</v>
      </c>
      <c r="DA1962" s="36">
        <v>76.442563454050926</v>
      </c>
      <c r="DB1962" s="36">
        <f ca="1"/>
        <v>81.099196689150446</v>
      </c>
      <c r="DC1962" s="36">
        <f ca="1"/>
        <v>73.629454131377301</v>
      </c>
      <c r="DD1962" s="36">
        <v>72.267750682285595</v>
      </c>
      <c r="DE1962" s="36">
        <f ca="1"/>
        <v>76.647006329275783</v>
      </c>
      <c r="DF1962" s="36">
        <v>74.817541856080837</v>
      </c>
    </row>
    <row r="1963" spans="1:110" x14ac:dyDescent="0.25">
      <c r="A1963" s="45">
        <v>77.8</v>
      </c>
      <c r="B1963" s="47" t="b">
        <v>1</v>
      </c>
      <c r="U1963" s="36"/>
      <c r="V1963" s="36"/>
      <c r="W1963" s="9"/>
      <c r="X1963" s="8"/>
      <c r="Y1963" s="8"/>
      <c r="Z1963" s="8"/>
      <c r="AA1963" s="8"/>
      <c r="AB1963" s="8"/>
      <c r="AC1963" s="8"/>
      <c r="AD1963" s="8"/>
      <c r="AE1963" s="8"/>
      <c r="AG1963" s="36"/>
      <c r="AH1963" s="36"/>
      <c r="AI1963" s="9"/>
      <c r="AJ1963" s="8"/>
      <c r="AK1963" s="8"/>
      <c r="AL1963" s="8"/>
      <c r="AM1963" s="8"/>
      <c r="AN1963" s="8"/>
      <c r="AO1963" s="8"/>
      <c r="AP1963" s="8"/>
      <c r="AQ1963" s="8"/>
      <c r="AS1963" s="36"/>
      <c r="AT1963" s="36"/>
      <c r="AU1963" s="9"/>
      <c r="AV1963" s="8"/>
      <c r="AW1963" s="8"/>
      <c r="AX1963" s="8"/>
      <c r="AY1963" s="8"/>
      <c r="AZ1963" s="8"/>
      <c r="BA1963" s="8"/>
      <c r="BB1963" s="8"/>
      <c r="BC1963" s="8"/>
      <c r="CW1963" s="8">
        <v>0.66888661202185795</v>
      </c>
      <c r="CX1963" s="36">
        <v>74.400000000000006</v>
      </c>
      <c r="CY1963" s="36">
        <v>73.385346001764475</v>
      </c>
      <c r="CZ1963" s="36">
        <v>73.060434936256826</v>
      </c>
      <c r="DA1963" s="36">
        <v>76.513929369334519</v>
      </c>
      <c r="DB1963" s="36">
        <f ca="1"/>
        <v>81.107730559632188</v>
      </c>
      <c r="DC1963" s="36">
        <f ca="1"/>
        <v>73.63802727940093</v>
      </c>
      <c r="DD1963" s="36">
        <v>72.276950133510113</v>
      </c>
      <c r="DE1963" s="36">
        <f ca="1"/>
        <v>76.653157465324043</v>
      </c>
      <c r="DF1963" s="36">
        <v>74.826624659729944</v>
      </c>
    </row>
    <row r="1964" spans="1:110" x14ac:dyDescent="0.25">
      <c r="A1964" s="45">
        <v>77.599999999999994</v>
      </c>
      <c r="B1964" s="47" t="b">
        <v>1</v>
      </c>
      <c r="U1964" s="36"/>
      <c r="V1964" s="36"/>
      <c r="W1964" s="9"/>
      <c r="X1964" s="8"/>
      <c r="Y1964" s="8"/>
      <c r="Z1964" s="8"/>
      <c r="AA1964" s="8"/>
      <c r="AB1964" s="8"/>
      <c r="AC1964" s="8"/>
      <c r="AD1964" s="8"/>
      <c r="AE1964" s="8"/>
      <c r="AG1964" s="36"/>
      <c r="AH1964" s="36"/>
      <c r="AI1964" s="9"/>
      <c r="AJ1964" s="8"/>
      <c r="AK1964" s="8"/>
      <c r="AL1964" s="8"/>
      <c r="AM1964" s="8"/>
      <c r="AN1964" s="8"/>
      <c r="AO1964" s="8"/>
      <c r="AP1964" s="8"/>
      <c r="AQ1964" s="8"/>
      <c r="AS1964" s="36"/>
      <c r="AT1964" s="36"/>
      <c r="AU1964" s="9"/>
      <c r="AV1964" s="8"/>
      <c r="AW1964" s="8"/>
      <c r="AX1964" s="8"/>
      <c r="AY1964" s="8"/>
      <c r="AZ1964" s="8"/>
      <c r="BA1964" s="8"/>
      <c r="BB1964" s="8"/>
      <c r="BC1964" s="8"/>
      <c r="CW1964" s="8">
        <v>0.66922814207650272</v>
      </c>
      <c r="CX1964" s="36">
        <v>74.400000000000006</v>
      </c>
      <c r="CY1964" s="36">
        <v>73.394317393371836</v>
      </c>
      <c r="CZ1964" s="36">
        <v>73.070556697320967</v>
      </c>
      <c r="DA1964" s="36">
        <v>76.585368933666558</v>
      </c>
      <c r="DB1964" s="36">
        <f ca="1"/>
        <v>81.116266166830229</v>
      </c>
      <c r="DC1964" s="36">
        <f ca="1"/>
        <v>73.646604618431724</v>
      </c>
      <c r="DD1964" s="36">
        <v>72.286147236438097</v>
      </c>
      <c r="DE1964" s="36">
        <f ca="1"/>
        <v>76.659309649103704</v>
      </c>
      <c r="DF1964" s="36">
        <v>74.835708561783264</v>
      </c>
    </row>
    <row r="1965" spans="1:110" x14ac:dyDescent="0.25">
      <c r="A1965" s="45">
        <v>77.5</v>
      </c>
      <c r="B1965" s="47" t="b">
        <v>1</v>
      </c>
      <c r="U1965" s="36"/>
      <c r="V1965" s="36"/>
      <c r="W1965" s="9"/>
      <c r="X1965" s="8"/>
      <c r="Y1965" s="8"/>
      <c r="Z1965" s="8"/>
      <c r="AA1965" s="8"/>
      <c r="AB1965" s="8"/>
      <c r="AC1965" s="8"/>
      <c r="AD1965" s="8"/>
      <c r="AE1965" s="8"/>
      <c r="AG1965" s="36"/>
      <c r="AH1965" s="36"/>
      <c r="AI1965" s="9"/>
      <c r="AJ1965" s="8"/>
      <c r="AK1965" s="8"/>
      <c r="AL1965" s="8"/>
      <c r="AM1965" s="8"/>
      <c r="AN1965" s="8"/>
      <c r="AO1965" s="8"/>
      <c r="AP1965" s="8"/>
      <c r="AQ1965" s="8"/>
      <c r="AS1965" s="36"/>
      <c r="AT1965" s="36"/>
      <c r="AU1965" s="9"/>
      <c r="AV1965" s="8"/>
      <c r="AW1965" s="8"/>
      <c r="AX1965" s="8"/>
      <c r="AY1965" s="8"/>
      <c r="AZ1965" s="8"/>
      <c r="BA1965" s="8"/>
      <c r="BB1965" s="8"/>
      <c r="BC1965" s="8"/>
      <c r="CW1965" s="8">
        <v>0.66956967213114749</v>
      </c>
      <c r="CX1965" s="36">
        <v>74.400000000000006</v>
      </c>
      <c r="CY1965" s="36">
        <v>73.403292486193649</v>
      </c>
      <c r="CZ1965" s="36">
        <v>73.080684037325412</v>
      </c>
      <c r="DA1965" s="36">
        <v>76.65688229921453</v>
      </c>
      <c r="DB1965" s="36">
        <f ca="1"/>
        <v>81.124803519492289</v>
      </c>
      <c r="DC1965" s="36">
        <f ca="1"/>
        <v>73.655186159830535</v>
      </c>
      <c r="DD1965" s="36">
        <v>72.295341992866923</v>
      </c>
      <c r="DE1965" s="36">
        <f ca="1"/>
        <v>76.665462885785203</v>
      </c>
      <c r="DF1965" s="36">
        <v>74.84479356841635</v>
      </c>
    </row>
    <row r="1966" spans="1:110" x14ac:dyDescent="0.25">
      <c r="A1966" s="45">
        <v>77.2</v>
      </c>
      <c r="B1966" s="47" t="b">
        <v>1</v>
      </c>
      <c r="U1966" s="36"/>
      <c r="V1966" s="36"/>
      <c r="W1966" s="9"/>
      <c r="X1966" s="8"/>
      <c r="Y1966" s="8"/>
      <c r="Z1966" s="8"/>
      <c r="AA1966" s="8"/>
      <c r="AB1966" s="8"/>
      <c r="AC1966" s="8"/>
      <c r="AD1966" s="8"/>
      <c r="AE1966" s="8"/>
      <c r="AG1966" s="36"/>
      <c r="AH1966" s="36"/>
      <c r="AI1966" s="9"/>
      <c r="AJ1966" s="8"/>
      <c r="AK1966" s="8"/>
      <c r="AL1966" s="8"/>
      <c r="AM1966" s="8"/>
      <c r="AN1966" s="8"/>
      <c r="AO1966" s="8"/>
      <c r="AP1966" s="8"/>
      <c r="AQ1966" s="8"/>
      <c r="AS1966" s="36"/>
      <c r="AT1966" s="36"/>
      <c r="AU1966" s="9"/>
      <c r="AV1966" s="8"/>
      <c r="AW1966" s="8"/>
      <c r="AX1966" s="8"/>
      <c r="AY1966" s="8"/>
      <c r="AZ1966" s="8"/>
      <c r="BA1966" s="8"/>
      <c r="BB1966" s="8"/>
      <c r="BC1966" s="8"/>
      <c r="CW1966" s="8">
        <v>0.66991120218579236</v>
      </c>
      <c r="CX1966" s="36">
        <v>74.400000000000006</v>
      </c>
      <c r="CY1966" s="36">
        <v>73.4122712912623</v>
      </c>
      <c r="CZ1966" s="36">
        <v>73.090816970652298</v>
      </c>
      <c r="DA1966" s="36">
        <v>76.728469618618035</v>
      </c>
      <c r="DB1966" s="36">
        <f ca="1"/>
        <v>81.133342626383197</v>
      </c>
      <c r="DC1966" s="36">
        <f ca="1"/>
        <v>73.66377191498735</v>
      </c>
      <c r="DD1966" s="36">
        <v>72.304534404591749</v>
      </c>
      <c r="DE1966" s="36">
        <f ca="1"/>
        <v>76.671617180548381</v>
      </c>
      <c r="DF1966" s="36">
        <v>74.853879685815016</v>
      </c>
    </row>
    <row r="1967" spans="1:110" x14ac:dyDescent="0.25">
      <c r="A1967" s="45">
        <v>77.3</v>
      </c>
      <c r="B1967" s="47" t="b">
        <v>1</v>
      </c>
      <c r="U1967" s="36"/>
      <c r="V1967" s="36"/>
      <c r="W1967" s="9"/>
      <c r="X1967" s="8"/>
      <c r="Y1967" s="8"/>
      <c r="Z1967" s="8"/>
      <c r="AA1967" s="8"/>
      <c r="AB1967" s="8"/>
      <c r="AC1967" s="8"/>
      <c r="AD1967" s="8"/>
      <c r="AE1967" s="8"/>
      <c r="AG1967" s="36"/>
      <c r="AH1967" s="36"/>
      <c r="AI1967" s="9"/>
      <c r="AJ1967" s="8"/>
      <c r="AK1967" s="8"/>
      <c r="AL1967" s="8"/>
      <c r="AM1967" s="8"/>
      <c r="AN1967" s="8"/>
      <c r="AO1967" s="8"/>
      <c r="AP1967" s="8"/>
      <c r="AQ1967" s="8"/>
      <c r="AS1967" s="36"/>
      <c r="AT1967" s="36"/>
      <c r="AU1967" s="9"/>
      <c r="AV1967" s="8"/>
      <c r="AW1967" s="8"/>
      <c r="AX1967" s="8"/>
      <c r="AY1967" s="8"/>
      <c r="AZ1967" s="8"/>
      <c r="BA1967" s="8"/>
      <c r="BB1967" s="8"/>
      <c r="BC1967" s="8"/>
      <c r="CW1967" s="8">
        <v>0.67025273224043713</v>
      </c>
      <c r="CX1967" s="36">
        <v>74.5</v>
      </c>
      <c r="CY1967" s="36">
        <v>73.421253819637016</v>
      </c>
      <c r="CZ1967" s="36">
        <v>73.100955511722319</v>
      </c>
      <c r="DA1967" s="36">
        <v>76.800131044990664</v>
      </c>
      <c r="DB1967" s="36">
        <f ca="1"/>
        <v>81.141883496284862</v>
      </c>
      <c r="DC1967" s="36">
        <f ca="1"/>
        <v>73.672361895321629</v>
      </c>
      <c r="DD1967" s="36">
        <v>72.31372447340533</v>
      </c>
      <c r="DE1967" s="36">
        <f ca="1"/>
        <v>76.677772538582602</v>
      </c>
      <c r="DF1967" s="36">
        <v>74.862966920175296</v>
      </c>
    </row>
    <row r="1968" spans="1:110" x14ac:dyDescent="0.25">
      <c r="A1968" s="45">
        <v>76.5</v>
      </c>
      <c r="B1968" s="47" t="b">
        <v>1</v>
      </c>
      <c r="U1968" s="36"/>
      <c r="V1968" s="36"/>
      <c r="W1968" s="9"/>
      <c r="X1968" s="8"/>
      <c r="Y1968" s="8"/>
      <c r="Z1968" s="8"/>
      <c r="AA1968" s="8"/>
      <c r="AB1968" s="8"/>
      <c r="AC1968" s="8"/>
      <c r="AD1968" s="8"/>
      <c r="AE1968" s="8"/>
      <c r="AG1968" s="36"/>
      <c r="AH1968" s="36"/>
      <c r="AI1968" s="9"/>
      <c r="AJ1968" s="8"/>
      <c r="AK1968" s="8"/>
      <c r="AL1968" s="8"/>
      <c r="AM1968" s="8"/>
      <c r="AN1968" s="8"/>
      <c r="AO1968" s="8"/>
      <c r="AP1968" s="8"/>
      <c r="AQ1968" s="8"/>
      <c r="AS1968" s="36"/>
      <c r="AT1968" s="36"/>
      <c r="AU1968" s="9"/>
      <c r="AV1968" s="8"/>
      <c r="AW1968" s="8"/>
      <c r="AX1968" s="8"/>
      <c r="AY1968" s="8"/>
      <c r="AZ1968" s="8"/>
      <c r="BA1968" s="8"/>
      <c r="BB1968" s="8"/>
      <c r="BC1968" s="8"/>
      <c r="CW1968" s="8">
        <v>0.67059426229508201</v>
      </c>
      <c r="CX1968" s="36">
        <v>74.5</v>
      </c>
      <c r="CY1968" s="36">
        <v>73.430240082404097</v>
      </c>
      <c r="CZ1968" s="36">
        <v>73.111099674994918</v>
      </c>
      <c r="DA1968" s="36">
        <v>76.871866731922054</v>
      </c>
      <c r="DB1968" s="36">
        <f ca="1"/>
        <v>81.150426137996547</v>
      </c>
      <c r="DC1968" s="36">
        <f ca="1"/>
        <v>73.680956112282246</v>
      </c>
      <c r="DD1968" s="36">
        <v>72.322912201098219</v>
      </c>
      <c r="DE1968" s="36">
        <f ca="1"/>
        <v>76.683928965086679</v>
      </c>
      <c r="DF1968" s="36">
        <v>74.872055277703637</v>
      </c>
    </row>
    <row r="1969" spans="1:110" x14ac:dyDescent="0.25">
      <c r="A1969" s="45">
        <v>76.8</v>
      </c>
      <c r="B1969" s="47" t="b">
        <v>1</v>
      </c>
      <c r="U1969" s="36"/>
      <c r="V1969" s="36"/>
      <c r="W1969" s="9"/>
      <c r="X1969" s="8"/>
      <c r="Y1969" s="8"/>
      <c r="Z1969" s="8"/>
      <c r="AA1969" s="8"/>
      <c r="AB1969" s="8"/>
      <c r="AC1969" s="8"/>
      <c r="AD1969" s="8"/>
      <c r="AE1969" s="8"/>
      <c r="AG1969" s="36"/>
      <c r="AH1969" s="36"/>
      <c r="AI1969" s="9"/>
      <c r="AJ1969" s="8"/>
      <c r="AK1969" s="8"/>
      <c r="AL1969" s="8"/>
      <c r="AM1969" s="8"/>
      <c r="AN1969" s="8"/>
      <c r="AO1969" s="8"/>
      <c r="AP1969" s="8"/>
      <c r="AQ1969" s="8"/>
      <c r="AS1969" s="36"/>
      <c r="AT1969" s="36"/>
      <c r="AU1969" s="9"/>
      <c r="AV1969" s="8"/>
      <c r="AW1969" s="8"/>
      <c r="AX1969" s="8"/>
      <c r="AY1969" s="8"/>
      <c r="AZ1969" s="8"/>
      <c r="BA1969" s="8"/>
      <c r="BB1969" s="8"/>
      <c r="BC1969" s="8"/>
      <c r="CW1969" s="8">
        <v>0.67093579234972678</v>
      </c>
      <c r="CX1969" s="36">
        <v>74.5</v>
      </c>
      <c r="CY1969" s="36">
        <v>73.439230090676915</v>
      </c>
      <c r="CZ1969" s="36">
        <v>73.121249474968224</v>
      </c>
      <c r="DA1969" s="36">
        <v>76.94367683347977</v>
      </c>
      <c r="DB1969" s="36">
        <f ca="1"/>
        <v>81.15897056033468</v>
      </c>
      <c r="DC1969" s="36">
        <f ca="1"/>
        <v>73.689554577347778</v>
      </c>
      <c r="DD1969" s="36">
        <v>72.33209758945867</v>
      </c>
      <c r="DE1969" s="36">
        <f ca="1"/>
        <v>76.690086465269019</v>
      </c>
      <c r="DF1969" s="36">
        <v>74.881144764616806</v>
      </c>
    </row>
    <row r="1970" spans="1:110" x14ac:dyDescent="0.25">
      <c r="A1970" s="45">
        <v>76.5</v>
      </c>
      <c r="B1970" s="47" t="b">
        <v>1</v>
      </c>
      <c r="U1970" s="36"/>
      <c r="V1970" s="36"/>
      <c r="W1970" s="9"/>
      <c r="X1970" s="8"/>
      <c r="Y1970" s="8"/>
      <c r="Z1970" s="8"/>
      <c r="AA1970" s="8"/>
      <c r="AB1970" s="8"/>
      <c r="AC1970" s="8"/>
      <c r="AD1970" s="8"/>
      <c r="AE1970" s="8"/>
      <c r="AG1970" s="36"/>
      <c r="AH1970" s="36"/>
      <c r="AI1970" s="9"/>
      <c r="AJ1970" s="8"/>
      <c r="AK1970" s="8"/>
      <c r="AL1970" s="8"/>
      <c r="AM1970" s="8"/>
      <c r="AN1970" s="8"/>
      <c r="AO1970" s="8"/>
      <c r="AP1970" s="8"/>
      <c r="AQ1970" s="8"/>
      <c r="AS1970" s="36"/>
      <c r="AT1970" s="36"/>
      <c r="AU1970" s="9"/>
      <c r="AV1970" s="8"/>
      <c r="AW1970" s="8"/>
      <c r="AX1970" s="8"/>
      <c r="AY1970" s="8"/>
      <c r="AZ1970" s="8"/>
      <c r="BA1970" s="8"/>
      <c r="BB1970" s="8"/>
      <c r="BC1970" s="8"/>
      <c r="CW1970" s="8">
        <v>0.67127732240437155</v>
      </c>
      <c r="CX1970" s="36">
        <v>74.5</v>
      </c>
      <c r="CY1970" s="36">
        <v>73.448223855596169</v>
      </c>
      <c r="CZ1970" s="36">
        <v>73.131404926179371</v>
      </c>
      <c r="DA1970" s="36">
        <v>77.015561504211362</v>
      </c>
      <c r="DB1970" s="36">
        <f ca="1"/>
        <v>81.167516772133226</v>
      </c>
      <c r="DC1970" s="36">
        <f ca="1"/>
        <v>73.698157302026502</v>
      </c>
      <c r="DD1970" s="36">
        <v>72.341280640272686</v>
      </c>
      <c r="DE1970" s="36">
        <f ca="1"/>
        <v>76.696245044347663</v>
      </c>
      <c r="DF1970" s="36">
        <v>74.890235387142042</v>
      </c>
    </row>
    <row r="1971" spans="1:110" x14ac:dyDescent="0.25">
      <c r="A1971" s="45">
        <v>76.400000000000006</v>
      </c>
      <c r="B1971" s="47" t="b">
        <v>1</v>
      </c>
      <c r="U1971" s="36"/>
      <c r="V1971" s="36"/>
      <c r="W1971" s="9"/>
      <c r="X1971" s="8"/>
      <c r="Y1971" s="8"/>
      <c r="Z1971" s="8"/>
      <c r="AA1971" s="8"/>
      <c r="AB1971" s="8"/>
      <c r="AC1971" s="8"/>
      <c r="AD1971" s="8"/>
      <c r="AE1971" s="8"/>
      <c r="AG1971" s="36"/>
      <c r="AH1971" s="36"/>
      <c r="AI1971" s="9"/>
      <c r="AJ1971" s="8"/>
      <c r="AK1971" s="8"/>
      <c r="AL1971" s="8"/>
      <c r="AM1971" s="8"/>
      <c r="AN1971" s="8"/>
      <c r="AO1971" s="8"/>
      <c r="AP1971" s="8"/>
      <c r="AQ1971" s="8"/>
      <c r="AS1971" s="36"/>
      <c r="AT1971" s="36"/>
      <c r="AU1971" s="9"/>
      <c r="AV1971" s="8"/>
      <c r="AW1971" s="8"/>
      <c r="AX1971" s="8"/>
      <c r="AY1971" s="8"/>
      <c r="AZ1971" s="8"/>
      <c r="BA1971" s="8"/>
      <c r="BB1971" s="8"/>
      <c r="BC1971" s="8"/>
      <c r="CW1971" s="8">
        <v>0.67161885245901642</v>
      </c>
      <c r="CX1971" s="36">
        <v>74.5</v>
      </c>
      <c r="CY1971" s="36">
        <v>73.457221388329884</v>
      </c>
      <c r="CZ1971" s="36">
        <v>73.141566043204818</v>
      </c>
      <c r="DA1971" s="36">
        <v>77.087520899146384</v>
      </c>
      <c r="DB1971" s="36">
        <f ca="1"/>
        <v>81.176064782243586</v>
      </c>
      <c r="DC1971" s="36">
        <f ca="1"/>
        <v>73.706764297856608</v>
      </c>
      <c r="DD1971" s="36">
        <v>72.35046135532393</v>
      </c>
      <c r="DE1971" s="36">
        <f ca="1"/>
        <v>76.702404707550272</v>
      </c>
      <c r="DF1971" s="36">
        <v>74.899327151517014</v>
      </c>
    </row>
    <row r="1972" spans="1:110" x14ac:dyDescent="0.25">
      <c r="A1972" s="45">
        <v>76.2</v>
      </c>
      <c r="B1972" s="47" t="b">
        <v>1</v>
      </c>
      <c r="U1972" s="36"/>
      <c r="V1972" s="36"/>
      <c r="W1972" s="9"/>
      <c r="X1972" s="8"/>
      <c r="Y1972" s="8"/>
      <c r="Z1972" s="8"/>
      <c r="AA1972" s="8"/>
      <c r="AB1972" s="8"/>
      <c r="AC1972" s="8"/>
      <c r="AD1972" s="8"/>
      <c r="AE1972" s="8"/>
      <c r="AG1972" s="36"/>
      <c r="AH1972" s="36"/>
      <c r="AI1972" s="9"/>
      <c r="AJ1972" s="8"/>
      <c r="AK1972" s="8"/>
      <c r="AL1972" s="8"/>
      <c r="AM1972" s="8"/>
      <c r="AN1972" s="8"/>
      <c r="AO1972" s="8"/>
      <c r="AP1972" s="8"/>
      <c r="AQ1972" s="8"/>
      <c r="AS1972" s="36"/>
      <c r="AT1972" s="36"/>
      <c r="AU1972" s="9"/>
      <c r="AV1972" s="8"/>
      <c r="AW1972" s="8"/>
      <c r="AX1972" s="8"/>
      <c r="AY1972" s="8"/>
      <c r="AZ1972" s="8"/>
      <c r="BA1972" s="8"/>
      <c r="BB1972" s="8"/>
      <c r="BC1972" s="8"/>
      <c r="CW1972" s="8">
        <v>0.67196038251366119</v>
      </c>
      <c r="CX1972" s="36">
        <v>74.5</v>
      </c>
      <c r="CY1972" s="36">
        <v>73.466222700073587</v>
      </c>
      <c r="CZ1972" s="36">
        <v>73.151732840660074</v>
      </c>
      <c r="DA1972" s="36">
        <v>77.159555173798253</v>
      </c>
      <c r="DB1972" s="36">
        <f ca="1"/>
        <v>81.18461459953474</v>
      </c>
      <c r="DC1972" s="36">
        <f ca="1"/>
        <v>73.715375576406288</v>
      </c>
      <c r="DD1972" s="36">
        <v>72.359639736393859</v>
      </c>
      <c r="DE1972" s="36">
        <f ca="1"/>
        <v>76.708565460114201</v>
      </c>
      <c r="DF1972" s="36">
        <v>74.908420063990022</v>
      </c>
    </row>
    <row r="1973" spans="1:110" x14ac:dyDescent="0.25">
      <c r="A1973" s="45">
        <v>75.8</v>
      </c>
      <c r="B1973" s="47" t="b">
        <v>1</v>
      </c>
      <c r="U1973" s="36"/>
      <c r="V1973" s="36"/>
      <c r="W1973" s="9"/>
      <c r="X1973" s="8"/>
      <c r="Y1973" s="8"/>
      <c r="Z1973" s="8"/>
      <c r="AA1973" s="8"/>
      <c r="AB1973" s="8"/>
      <c r="AC1973" s="8"/>
      <c r="AD1973" s="8"/>
      <c r="AE1973" s="8"/>
      <c r="AG1973" s="36"/>
      <c r="AH1973" s="36"/>
      <c r="AI1973" s="9"/>
      <c r="AJ1973" s="8"/>
      <c r="AK1973" s="8"/>
      <c r="AL1973" s="8"/>
      <c r="AM1973" s="8"/>
      <c r="AN1973" s="8"/>
      <c r="AO1973" s="8"/>
      <c r="AP1973" s="8"/>
      <c r="AQ1973" s="8"/>
      <c r="AS1973" s="36"/>
      <c r="AT1973" s="36"/>
      <c r="AU1973" s="9"/>
      <c r="AV1973" s="8"/>
      <c r="AW1973" s="8"/>
      <c r="AX1973" s="8"/>
      <c r="AY1973" s="8"/>
      <c r="AZ1973" s="8"/>
      <c r="BA1973" s="8"/>
      <c r="BB1973" s="8"/>
      <c r="BC1973" s="8"/>
      <c r="CW1973" s="8">
        <v>0.67230191256830596</v>
      </c>
      <c r="CX1973" s="36">
        <v>74.5</v>
      </c>
      <c r="CY1973" s="36">
        <v>73.475227802050441</v>
      </c>
      <c r="CZ1973" s="36">
        <v>73.16190533320038</v>
      </c>
      <c r="DA1973" s="36">
        <v>77.231664484166473</v>
      </c>
      <c r="DB1973" s="36">
        <f ca="1"/>
        <v>81.193166232893347</v>
      </c>
      <c r="DC1973" s="36">
        <f ca="1"/>
        <v>73.723991149273914</v>
      </c>
      <c r="DD1973" s="36">
        <v>72.36881578526166</v>
      </c>
      <c r="DE1973" s="36">
        <f ca="1"/>
        <v>76.714727307286623</v>
      </c>
      <c r="DF1973" s="36">
        <v>74.917514130819853</v>
      </c>
    </row>
    <row r="1974" spans="1:110" x14ac:dyDescent="0.25">
      <c r="A1974" s="45">
        <v>75.8</v>
      </c>
      <c r="B1974" s="47" t="b">
        <v>1</v>
      </c>
      <c r="U1974" s="36"/>
      <c r="V1974" s="36"/>
      <c r="W1974" s="9"/>
      <c r="X1974" s="8"/>
      <c r="Y1974" s="8"/>
      <c r="Z1974" s="8"/>
      <c r="AA1974" s="8"/>
      <c r="AB1974" s="8"/>
      <c r="AC1974" s="8"/>
      <c r="AD1974" s="8"/>
      <c r="AE1974" s="8"/>
      <c r="AG1974" s="36"/>
      <c r="AH1974" s="36"/>
      <c r="AI1974" s="9"/>
      <c r="AJ1974" s="8"/>
      <c r="AK1974" s="8"/>
      <c r="AL1974" s="8"/>
      <c r="AM1974" s="8"/>
      <c r="AN1974" s="8"/>
      <c r="AO1974" s="8"/>
      <c r="AP1974" s="8"/>
      <c r="AQ1974" s="8"/>
      <c r="AS1974" s="36"/>
      <c r="AT1974" s="36"/>
      <c r="AU1974" s="9"/>
      <c r="AV1974" s="8"/>
      <c r="AW1974" s="8"/>
      <c r="AX1974" s="8"/>
      <c r="AY1974" s="8"/>
      <c r="AZ1974" s="8"/>
      <c r="BA1974" s="8"/>
      <c r="BB1974" s="8"/>
      <c r="BC1974" s="8"/>
      <c r="CW1974" s="8">
        <v>0.67264344262295084</v>
      </c>
      <c r="CX1974" s="36">
        <v>74.5</v>
      </c>
      <c r="CY1974" s="36">
        <v>73.484236705511321</v>
      </c>
      <c r="CZ1974" s="36">
        <v>73.172083535520571</v>
      </c>
      <c r="DA1974" s="36">
        <v>77.303848986738473</v>
      </c>
      <c r="DB1974" s="36">
        <f ca="1"/>
        <v>81.201719691223786</v>
      </c>
      <c r="DC1974" s="36">
        <f ca="1"/>
        <v>73.732611028088087</v>
      </c>
      <c r="DD1974" s="36">
        <v>72.377989503704242</v>
      </c>
      <c r="DE1974" s="36">
        <f ca="1"/>
        <v>76.720890254324402</v>
      </c>
      <c r="DF1974" s="36">
        <v>74.926609358275982</v>
      </c>
    </row>
    <row r="1975" spans="1:110" x14ac:dyDescent="0.25">
      <c r="A1975" s="45">
        <v>75.5</v>
      </c>
      <c r="B1975" s="47" t="b">
        <v>1</v>
      </c>
      <c r="U1975" s="36"/>
      <c r="V1975" s="36"/>
      <c r="W1975" s="9"/>
      <c r="X1975" s="8"/>
      <c r="Y1975" s="8"/>
      <c r="Z1975" s="8"/>
      <c r="AA1975" s="8"/>
      <c r="AB1975" s="8"/>
      <c r="AC1975" s="8"/>
      <c r="AD1975" s="8"/>
      <c r="AE1975" s="8"/>
      <c r="AG1975" s="36"/>
      <c r="AH1975" s="36"/>
      <c r="AI1975" s="9"/>
      <c r="AJ1975" s="8"/>
      <c r="AK1975" s="8"/>
      <c r="AL1975" s="8"/>
      <c r="AM1975" s="8"/>
      <c r="AN1975" s="8"/>
      <c r="AO1975" s="8"/>
      <c r="AP1975" s="8"/>
      <c r="AQ1975" s="8"/>
      <c r="AS1975" s="36"/>
      <c r="AT1975" s="36"/>
      <c r="AU1975" s="9"/>
      <c r="AV1975" s="8"/>
      <c r="AW1975" s="8"/>
      <c r="AX1975" s="8"/>
      <c r="AY1975" s="8"/>
      <c r="AZ1975" s="8"/>
      <c r="BA1975" s="8"/>
      <c r="BB1975" s="8"/>
      <c r="BC1975" s="8"/>
      <c r="CW1975" s="8">
        <v>0.67298497267759561</v>
      </c>
      <c r="CX1975" s="36">
        <v>74.5</v>
      </c>
      <c r="CY1975" s="36">
        <v>73.493249421734987</v>
      </c>
      <c r="CZ1975" s="36">
        <v>73.182267462355298</v>
      </c>
      <c r="DA1975" s="36">
        <v>77.376108838491731</v>
      </c>
      <c r="DB1975" s="36">
        <f ca="1"/>
        <v>81.210274983448315</v>
      </c>
      <c r="DC1975" s="36">
        <f ca="1"/>
        <v>73.741235224507847</v>
      </c>
      <c r="DD1975" s="36">
        <v>72.387160893496258</v>
      </c>
      <c r="DE1975" s="36">
        <f ca="1"/>
        <v>76.72705430649431</v>
      </c>
      <c r="DF1975" s="36">
        <v>74.93570575263854</v>
      </c>
    </row>
    <row r="1976" spans="1:110" x14ac:dyDescent="0.25">
      <c r="A1976" s="45">
        <v>75.7</v>
      </c>
      <c r="B1976" s="47" t="b">
        <v>1</v>
      </c>
      <c r="U1976" s="36"/>
      <c r="V1976" s="36"/>
      <c r="W1976" s="9"/>
      <c r="X1976" s="8"/>
      <c r="Y1976" s="8"/>
      <c r="Z1976" s="8"/>
      <c r="AA1976" s="8"/>
      <c r="AB1976" s="8"/>
      <c r="AC1976" s="8"/>
      <c r="AD1976" s="8"/>
      <c r="AE1976" s="8"/>
      <c r="AG1976" s="36"/>
      <c r="AH1976" s="36"/>
      <c r="AI1976" s="9"/>
      <c r="AJ1976" s="8"/>
      <c r="AK1976" s="8"/>
      <c r="AL1976" s="8"/>
      <c r="AM1976" s="8"/>
      <c r="AN1976" s="8"/>
      <c r="AO1976" s="8"/>
      <c r="AP1976" s="8"/>
      <c r="AQ1976" s="8"/>
      <c r="AS1976" s="36"/>
      <c r="AT1976" s="36"/>
      <c r="AU1976" s="9"/>
      <c r="AV1976" s="8"/>
      <c r="AW1976" s="8"/>
      <c r="AX1976" s="8"/>
      <c r="AY1976" s="8"/>
      <c r="AZ1976" s="8"/>
      <c r="BA1976" s="8"/>
      <c r="BB1976" s="8"/>
      <c r="BC1976" s="8"/>
      <c r="CW1976" s="8">
        <v>0.67332650273224048</v>
      </c>
      <c r="CX1976" s="36">
        <v>74.5</v>
      </c>
      <c r="CY1976" s="36">
        <v>73.502265962028204</v>
      </c>
      <c r="CZ1976" s="36">
        <v>73.192457128479191</v>
      </c>
      <c r="DA1976" s="36">
        <v>77.448444196895906</v>
      </c>
      <c r="DB1976" s="36">
        <f ca="1"/>
        <v>81.218832118507066</v>
      </c>
      <c r="DC1976" s="36">
        <f ca="1"/>
        <v>73.749863750222772</v>
      </c>
      <c r="DD1976" s="36">
        <v>72.396329956410128</v>
      </c>
      <c r="DE1976" s="36">
        <f ca="1"/>
        <v>76.733219469073035</v>
      </c>
      <c r="DF1976" s="36">
        <v>74.944803320198417</v>
      </c>
    </row>
    <row r="1977" spans="1:110" x14ac:dyDescent="0.25">
      <c r="A1977" s="45">
        <v>75.5</v>
      </c>
      <c r="B1977" s="47" t="b">
        <v>1</v>
      </c>
      <c r="U1977" s="36"/>
      <c r="V1977" s="36"/>
      <c r="W1977" s="9"/>
      <c r="X1977" s="8"/>
      <c r="Y1977" s="8"/>
      <c r="Z1977" s="8"/>
      <c r="AA1977" s="8"/>
      <c r="AB1977" s="8"/>
      <c r="AC1977" s="8"/>
      <c r="AD1977" s="8"/>
      <c r="AE1977" s="8"/>
      <c r="AG1977" s="36"/>
      <c r="AH1977" s="36"/>
      <c r="AI1977" s="9"/>
      <c r="AJ1977" s="8"/>
      <c r="AK1977" s="8"/>
      <c r="AL1977" s="8"/>
      <c r="AM1977" s="8"/>
      <c r="AN1977" s="8"/>
      <c r="AO1977" s="8"/>
      <c r="AP1977" s="8"/>
      <c r="AQ1977" s="8"/>
      <c r="AS1977" s="36"/>
      <c r="AT1977" s="36"/>
      <c r="AU1977" s="9"/>
      <c r="AV1977" s="8"/>
      <c r="AW1977" s="8"/>
      <c r="AX1977" s="8"/>
      <c r="AY1977" s="8"/>
      <c r="AZ1977" s="8"/>
      <c r="BA1977" s="8"/>
      <c r="BB1977" s="8"/>
      <c r="BC1977" s="8"/>
      <c r="CW1977" s="8">
        <v>0.67366803278688525</v>
      </c>
      <c r="CX1977" s="36">
        <v>74.5</v>
      </c>
      <c r="CY1977" s="36">
        <v>73.511286337725792</v>
      </c>
      <c r="CZ1977" s="36">
        <v>73.20265254870715</v>
      </c>
      <c r="DA1977" s="36">
        <v>77.520855219914708</v>
      </c>
      <c r="DB1977" s="36">
        <f ca="1"/>
        <v>81.227391105358222</v>
      </c>
      <c r="DC1977" s="36">
        <f ca="1"/>
        <v>73.75849661695311</v>
      </c>
      <c r="DD1977" s="36">
        <v>72.405496694215998</v>
      </c>
      <c r="DE1977" s="36">
        <f ca="1"/>
        <v>76.7393857473471</v>
      </c>
      <c r="DF1977" s="36">
        <v>74.953902067257303</v>
      </c>
    </row>
    <row r="1978" spans="1:110" x14ac:dyDescent="0.25">
      <c r="A1978" s="45">
        <v>75.7</v>
      </c>
      <c r="B1978" s="47" t="b">
        <v>1</v>
      </c>
      <c r="U1978" s="36"/>
      <c r="V1978" s="36"/>
      <c r="W1978" s="9"/>
      <c r="X1978" s="8"/>
      <c r="Y1978" s="8"/>
      <c r="Z1978" s="8"/>
      <c r="AA1978" s="8"/>
      <c r="AB1978" s="8"/>
      <c r="AC1978" s="8"/>
      <c r="AD1978" s="8"/>
      <c r="AE1978" s="8"/>
      <c r="AG1978" s="36"/>
      <c r="AH1978" s="36"/>
      <c r="AI1978" s="9"/>
      <c r="AJ1978" s="8"/>
      <c r="AK1978" s="8"/>
      <c r="AL1978" s="8"/>
      <c r="AM1978" s="8"/>
      <c r="AN1978" s="8"/>
      <c r="AO1978" s="8"/>
      <c r="AP1978" s="8"/>
      <c r="AQ1978" s="8"/>
      <c r="AS1978" s="36"/>
      <c r="AT1978" s="36"/>
      <c r="AU1978" s="9"/>
      <c r="AV1978" s="8"/>
      <c r="AW1978" s="8"/>
      <c r="AX1978" s="8"/>
      <c r="AY1978" s="8"/>
      <c r="AZ1978" s="8"/>
      <c r="BA1978" s="8"/>
      <c r="BB1978" s="8"/>
      <c r="BC1978" s="8"/>
      <c r="CW1978" s="8">
        <v>0.67400956284153002</v>
      </c>
      <c r="CX1978" s="36">
        <v>74.5</v>
      </c>
      <c r="CY1978" s="36">
        <v>73.520310560190865</v>
      </c>
      <c r="CZ1978" s="36">
        <v>73.212853737894434</v>
      </c>
      <c r="DA1978" s="36">
        <v>77.593342066008091</v>
      </c>
      <c r="DB1978" s="36">
        <f ca="1"/>
        <v>81.235951952978056</v>
      </c>
      <c r="DC1978" s="36">
        <f ca="1"/>
        <v>73.767133836449915</v>
      </c>
      <c r="DD1978" s="36">
        <v>72.414661108681798</v>
      </c>
      <c r="DE1978" s="36">
        <f ca="1"/>
        <v>76.745553146613119</v>
      </c>
      <c r="DF1978" s="36">
        <v>74.963002000127716</v>
      </c>
    </row>
    <row r="1979" spans="1:110" x14ac:dyDescent="0.25">
      <c r="A1979" s="45">
        <v>62.9</v>
      </c>
      <c r="B1979" s="47" t="b">
        <v>1</v>
      </c>
      <c r="U1979" s="36"/>
      <c r="V1979" s="36"/>
      <c r="W1979" s="9"/>
      <c r="X1979" s="8"/>
      <c r="Y1979" s="8"/>
      <c r="Z1979" s="8"/>
      <c r="AA1979" s="8"/>
      <c r="AB1979" s="8"/>
      <c r="AC1979" s="8"/>
      <c r="AD1979" s="8"/>
      <c r="AE1979" s="8"/>
      <c r="AG1979" s="36"/>
      <c r="AH1979" s="36"/>
      <c r="AI1979" s="9"/>
      <c r="AJ1979" s="8"/>
      <c r="AK1979" s="8"/>
      <c r="AL1979" s="8"/>
      <c r="AM1979" s="8"/>
      <c r="AN1979" s="8"/>
      <c r="AO1979" s="8"/>
      <c r="AP1979" s="8"/>
      <c r="AQ1979" s="8"/>
      <c r="AS1979" s="36"/>
      <c r="AT1979" s="36"/>
      <c r="AU1979" s="9"/>
      <c r="AV1979" s="8"/>
      <c r="AW1979" s="8"/>
      <c r="AX1979" s="8"/>
      <c r="AY1979" s="8"/>
      <c r="AZ1979" s="8"/>
      <c r="BA1979" s="8"/>
      <c r="BB1979" s="8"/>
      <c r="BC1979" s="8"/>
      <c r="CW1979" s="8">
        <v>0.6743510928961749</v>
      </c>
      <c r="CX1979" s="36">
        <v>74.5</v>
      </c>
      <c r="CY1979" s="36">
        <v>73.529338640814871</v>
      </c>
      <c r="CZ1979" s="36">
        <v>73.223060710936764</v>
      </c>
      <c r="DA1979" s="36">
        <v>77.665904894134371</v>
      </c>
      <c r="DB1979" s="36">
        <f ca="1"/>
        <v>81.244514670361013</v>
      </c>
      <c r="DC1979" s="36">
        <f ca="1"/>
        <v>73.775775420495194</v>
      </c>
      <c r="DD1979" s="36">
        <v>72.423823201573214</v>
      </c>
      <c r="DE1979" s="36">
        <f ca="1"/>
        <v>76.75172167217768</v>
      </c>
      <c r="DF1979" s="36">
        <v>74.97210312513306</v>
      </c>
    </row>
    <row r="1980" spans="1:110" x14ac:dyDescent="0.25">
      <c r="A1980" s="45">
        <v>62.7</v>
      </c>
      <c r="B1980" s="47" t="b">
        <v>1</v>
      </c>
      <c r="U1980" s="36"/>
      <c r="V1980" s="36"/>
      <c r="W1980" s="9"/>
      <c r="X1980" s="8"/>
      <c r="Y1980" s="8"/>
      <c r="Z1980" s="8"/>
      <c r="AA1980" s="8"/>
      <c r="AB1980" s="8"/>
      <c r="AC1980" s="8"/>
      <c r="AD1980" s="8"/>
      <c r="AE1980" s="8"/>
      <c r="AG1980" s="36"/>
      <c r="AH1980" s="36"/>
      <c r="AI1980" s="9"/>
      <c r="AJ1980" s="8"/>
      <c r="AK1980" s="8"/>
      <c r="AL1980" s="8"/>
      <c r="AM1980" s="8"/>
      <c r="AN1980" s="8"/>
      <c r="AO1980" s="8"/>
      <c r="AP1980" s="8"/>
      <c r="AQ1980" s="8"/>
      <c r="AS1980" s="36"/>
      <c r="AT1980" s="36"/>
      <c r="AU1980" s="9"/>
      <c r="AV1980" s="8"/>
      <c r="AW1980" s="8"/>
      <c r="AX1980" s="8"/>
      <c r="AY1980" s="8"/>
      <c r="AZ1980" s="8"/>
      <c r="BA1980" s="8"/>
      <c r="BB1980" s="8"/>
      <c r="BC1980" s="8"/>
      <c r="CW1980" s="8">
        <v>0.67469262295081966</v>
      </c>
      <c r="CX1980" s="36">
        <v>74.5</v>
      </c>
      <c r="CY1980" s="36">
        <v>73.538370591017753</v>
      </c>
      <c r="CZ1980" s="36">
        <v>73.233273482770613</v>
      </c>
      <c r="DA1980" s="36">
        <v>77.738543863752184</v>
      </c>
      <c r="DB1980" s="36">
        <f ca="1"/>
        <v>81.253079266519848</v>
      </c>
      <c r="DC1980" s="36">
        <f ca="1"/>
        <v>73.784421380902046</v>
      </c>
      <c r="DD1980" s="36">
        <v>72.432982974653683</v>
      </c>
      <c r="DE1980" s="36">
        <f ca="1"/>
        <v>76.757891329357477</v>
      </c>
      <c r="DF1980" s="36">
        <v>74.981205448607682</v>
      </c>
    </row>
    <row r="1981" spans="1:110" x14ac:dyDescent="0.25">
      <c r="A1981" s="45">
        <v>62.4</v>
      </c>
      <c r="B1981" s="47" t="b">
        <v>1</v>
      </c>
      <c r="U1981" s="36"/>
      <c r="V1981" s="36"/>
      <c r="W1981" s="9"/>
      <c r="X1981" s="8"/>
      <c r="Y1981" s="8"/>
      <c r="Z1981" s="8"/>
      <c r="AA1981" s="8"/>
      <c r="AB1981" s="8"/>
      <c r="AC1981" s="8"/>
      <c r="AD1981" s="8"/>
      <c r="AE1981" s="8"/>
      <c r="AG1981" s="36"/>
      <c r="AH1981" s="36"/>
      <c r="AI1981" s="9"/>
      <c r="AJ1981" s="8"/>
      <c r="AK1981" s="8"/>
      <c r="AL1981" s="8"/>
      <c r="AM1981" s="8"/>
      <c r="AN1981" s="8"/>
      <c r="AO1981" s="8"/>
      <c r="AP1981" s="8"/>
      <c r="AQ1981" s="8"/>
      <c r="AS1981" s="36"/>
      <c r="AT1981" s="36"/>
      <c r="AU1981" s="9"/>
      <c r="AV1981" s="8"/>
      <c r="AW1981" s="8"/>
      <c r="AX1981" s="8"/>
      <c r="AY1981" s="8"/>
      <c r="AZ1981" s="8"/>
      <c r="BA1981" s="8"/>
      <c r="BB1981" s="8"/>
      <c r="BC1981" s="8"/>
      <c r="CW1981" s="8">
        <v>0.67503415300546443</v>
      </c>
      <c r="CX1981" s="36">
        <v>74.5</v>
      </c>
      <c r="CY1981" s="36">
        <v>73.547406422248045</v>
      </c>
      <c r="CZ1981" s="36">
        <v>73.243492068373314</v>
      </c>
      <c r="DA1981" s="36">
        <v>77.811259134822677</v>
      </c>
      <c r="DB1981" s="36">
        <f ca="1"/>
        <v>81.261645750485656</v>
      </c>
      <c r="DC1981" s="36">
        <f ca="1"/>
        <v>73.79307172951475</v>
      </c>
      <c r="DD1981" s="36">
        <v>72.442140429684414</v>
      </c>
      <c r="DE1981" s="36">
        <f ca="1"/>
        <v>76.764062123479292</v>
      </c>
      <c r="DF1981" s="36">
        <v>74.990308976896927</v>
      </c>
    </row>
    <row r="1982" spans="1:110" x14ac:dyDescent="0.25">
      <c r="A1982" s="45">
        <v>62.2</v>
      </c>
      <c r="B1982" s="47" t="b">
        <v>1</v>
      </c>
      <c r="U1982" s="36"/>
      <c r="V1982" s="36"/>
      <c r="W1982" s="9"/>
      <c r="X1982" s="8"/>
      <c r="Y1982" s="8"/>
      <c r="Z1982" s="8"/>
      <c r="AA1982" s="8"/>
      <c r="AB1982" s="8"/>
      <c r="AC1982" s="8"/>
      <c r="AD1982" s="8"/>
      <c r="AE1982" s="8"/>
      <c r="AG1982" s="36"/>
      <c r="AH1982" s="36"/>
      <c r="AI1982" s="9"/>
      <c r="AJ1982" s="8"/>
      <c r="AK1982" s="8"/>
      <c r="AL1982" s="8"/>
      <c r="AM1982" s="8"/>
      <c r="AN1982" s="8"/>
      <c r="AO1982" s="8"/>
      <c r="AP1982" s="8"/>
      <c r="AQ1982" s="8"/>
      <c r="AS1982" s="36"/>
      <c r="AT1982" s="36"/>
      <c r="AU1982" s="9"/>
      <c r="AV1982" s="8"/>
      <c r="AW1982" s="8"/>
      <c r="AX1982" s="8"/>
      <c r="AY1982" s="8"/>
      <c r="AZ1982" s="8"/>
      <c r="BA1982" s="8"/>
      <c r="BB1982" s="8"/>
      <c r="BC1982" s="8"/>
      <c r="CW1982" s="8">
        <v>0.67537568306010931</v>
      </c>
      <c r="CX1982" s="36">
        <v>74.5</v>
      </c>
      <c r="CY1982" s="36">
        <v>73.556446145983074</v>
      </c>
      <c r="CZ1982" s="36">
        <v>73.253716482763309</v>
      </c>
      <c r="DA1982" s="36">
        <v>77.884050867811666</v>
      </c>
      <c r="DB1982" s="36">
        <f ca="1"/>
        <v>81.270214131307995</v>
      </c>
      <c r="DC1982" s="36">
        <f ca="1"/>
        <v>73.801726478208948</v>
      </c>
      <c r="DD1982" s="36">
        <v>72.451295568424399</v>
      </c>
      <c r="DE1982" s="36">
        <f ca="1"/>
        <v>76.770234059880138</v>
      </c>
      <c r="DF1982" s="36">
        <v>74.999413716357225</v>
      </c>
    </row>
    <row r="1983" spans="1:110" x14ac:dyDescent="0.25">
      <c r="A1983" s="45">
        <v>62</v>
      </c>
      <c r="B1983" s="47" t="b">
        <v>1</v>
      </c>
      <c r="U1983" s="36"/>
      <c r="V1983" s="36"/>
      <c r="W1983" s="9"/>
      <c r="X1983" s="8"/>
      <c r="Y1983" s="8"/>
      <c r="Z1983" s="8"/>
      <c r="AA1983" s="8"/>
      <c r="AB1983" s="8"/>
      <c r="AC1983" s="8"/>
      <c r="AD1983" s="8"/>
      <c r="AE1983" s="8"/>
      <c r="AG1983" s="36"/>
      <c r="AH1983" s="36"/>
      <c r="AI1983" s="9"/>
      <c r="AJ1983" s="8"/>
      <c r="AK1983" s="8"/>
      <c r="AL1983" s="8"/>
      <c r="AM1983" s="8"/>
      <c r="AN1983" s="8"/>
      <c r="AO1983" s="8"/>
      <c r="AP1983" s="8"/>
      <c r="AQ1983" s="8"/>
      <c r="AS1983" s="36"/>
      <c r="AT1983" s="36"/>
      <c r="AU1983" s="9"/>
      <c r="AV1983" s="8"/>
      <c r="AW1983" s="8"/>
      <c r="AX1983" s="8"/>
      <c r="AY1983" s="8"/>
      <c r="AZ1983" s="8"/>
      <c r="BA1983" s="8"/>
      <c r="BB1983" s="8"/>
      <c r="BC1983" s="8"/>
      <c r="CW1983" s="8">
        <v>0.67571721311475408</v>
      </c>
      <c r="CX1983" s="36">
        <v>74.5</v>
      </c>
      <c r="CY1983" s="36">
        <v>73.56548977372897</v>
      </c>
      <c r="CZ1983" s="36">
        <v>73.26394674100024</v>
      </c>
      <c r="DA1983" s="36">
        <v>77.9569192236916</v>
      </c>
      <c r="DB1983" s="36">
        <f ca="1"/>
        <v>81.278784418054954</v>
      </c>
      <c r="DC1983" s="36">
        <f ca="1"/>
        <v>73.810385638891802</v>
      </c>
      <c r="DD1983" s="36">
        <v>72.460448392630411</v>
      </c>
      <c r="DE1983" s="36">
        <f ca="1"/>
        <v>76.776407143907235</v>
      </c>
      <c r="DF1983" s="36">
        <v>75.008519673356062</v>
      </c>
    </row>
    <row r="1984" spans="1:110" x14ac:dyDescent="0.25">
      <c r="A1984" s="45">
        <v>61.8</v>
      </c>
      <c r="B1984" s="47" t="b">
        <v>1</v>
      </c>
      <c r="U1984" s="36"/>
      <c r="V1984" s="36"/>
      <c r="W1984" s="9"/>
      <c r="X1984" s="8"/>
      <c r="Y1984" s="8"/>
      <c r="Z1984" s="8"/>
      <c r="AA1984" s="8"/>
      <c r="AB1984" s="8"/>
      <c r="AC1984" s="8"/>
      <c r="AD1984" s="8"/>
      <c r="AE1984" s="8"/>
      <c r="AG1984" s="36"/>
      <c r="AH1984" s="36"/>
      <c r="AI1984" s="9"/>
      <c r="AJ1984" s="8"/>
      <c r="AK1984" s="8"/>
      <c r="AL1984" s="8"/>
      <c r="AM1984" s="8"/>
      <c r="AN1984" s="8"/>
      <c r="AO1984" s="8"/>
      <c r="AP1984" s="8"/>
      <c r="AQ1984" s="8"/>
      <c r="AS1984" s="36"/>
      <c r="AT1984" s="36"/>
      <c r="AU1984" s="9"/>
      <c r="AV1984" s="8"/>
      <c r="AW1984" s="8"/>
      <c r="AX1984" s="8"/>
      <c r="AY1984" s="8"/>
      <c r="AZ1984" s="8"/>
      <c r="BA1984" s="8"/>
      <c r="BB1984" s="8"/>
      <c r="BC1984" s="8"/>
      <c r="CW1984" s="8">
        <v>0.67605874316939896</v>
      </c>
      <c r="CX1984" s="36">
        <v>74.5</v>
      </c>
      <c r="CY1984" s="36">
        <v>73.574537317020926</v>
      </c>
      <c r="CZ1984" s="36">
        <v>73.274182858185185</v>
      </c>
      <c r="DA1984" s="36">
        <v>78.029864363943915</v>
      </c>
      <c r="DB1984" s="36">
        <f ca="1"/>
        <v>81.287356619813295</v>
      </c>
      <c r="DC1984" s="36">
        <f ca="1"/>
        <v>73.819049223502034</v>
      </c>
      <c r="DD1984" s="36">
        <v>72.469598904056966</v>
      </c>
      <c r="DE1984" s="36">
        <f ca="1"/>
        <v>76.782581380918046</v>
      </c>
      <c r="DF1984" s="36">
        <v>75.017626854272095</v>
      </c>
    </row>
    <row r="1985" spans="1:110" x14ac:dyDescent="0.25">
      <c r="A1985" s="45">
        <v>61.6</v>
      </c>
      <c r="B1985" s="47" t="b">
        <v>1</v>
      </c>
      <c r="U1985" s="36"/>
      <c r="V1985" s="36"/>
      <c r="W1985" s="9"/>
      <c r="X1985" s="8"/>
      <c r="Y1985" s="8"/>
      <c r="Z1985" s="8"/>
      <c r="AA1985" s="8"/>
      <c r="AB1985" s="8"/>
      <c r="AC1985" s="8"/>
      <c r="AD1985" s="8"/>
      <c r="AE1985" s="8"/>
      <c r="AG1985" s="36"/>
      <c r="AH1985" s="36"/>
      <c r="AI1985" s="9"/>
      <c r="AJ1985" s="8"/>
      <c r="AK1985" s="8"/>
      <c r="AL1985" s="8"/>
      <c r="AM1985" s="8"/>
      <c r="AN1985" s="8"/>
      <c r="AO1985" s="8"/>
      <c r="AP1985" s="8"/>
      <c r="AQ1985" s="8"/>
      <c r="AS1985" s="36"/>
      <c r="AT1985" s="36"/>
      <c r="AU1985" s="9"/>
      <c r="AV1985" s="8"/>
      <c r="AW1985" s="8"/>
      <c r="AX1985" s="8"/>
      <c r="AY1985" s="8"/>
      <c r="AZ1985" s="8"/>
      <c r="BA1985" s="8"/>
      <c r="BB1985" s="8"/>
      <c r="BC1985" s="8"/>
      <c r="CW1985" s="8">
        <v>0.67640027322404372</v>
      </c>
      <c r="CX1985" s="36">
        <v>74.5</v>
      </c>
      <c r="CY1985" s="36">
        <v>73.58358878742321</v>
      </c>
      <c r="CZ1985" s="36">
        <v>73.284424849460834</v>
      </c>
      <c r="DA1985" s="36">
        <v>78.102886450560945</v>
      </c>
      <c r="DB1985" s="36">
        <f ca="1"/>
        <v>81.295930745688494</v>
      </c>
      <c r="DC1985" s="36">
        <f ca="1"/>
        <v>73.827717244010188</v>
      </c>
      <c r="DD1985" s="36">
        <v>72.478747104456403</v>
      </c>
      <c r="DE1985" s="36">
        <f ca="1"/>
        <v>76.78875677628038</v>
      </c>
      <c r="DF1985" s="36">
        <v>75.026735265495233</v>
      </c>
    </row>
    <row r="1986" spans="1:110" x14ac:dyDescent="0.25">
      <c r="A1986" s="45">
        <v>61.4</v>
      </c>
      <c r="B1986" s="47" t="b">
        <v>1</v>
      </c>
      <c r="U1986" s="36"/>
      <c r="V1986" s="36"/>
      <c r="W1986" s="9"/>
      <c r="X1986" s="8"/>
      <c r="Y1986" s="8"/>
      <c r="Z1986" s="8"/>
      <c r="AA1986" s="8"/>
      <c r="AB1986" s="8"/>
      <c r="AC1986" s="8"/>
      <c r="AD1986" s="8"/>
      <c r="AE1986" s="8"/>
      <c r="AG1986" s="36"/>
      <c r="AH1986" s="36"/>
      <c r="AI1986" s="9"/>
      <c r="AJ1986" s="8"/>
      <c r="AK1986" s="8"/>
      <c r="AL1986" s="8"/>
      <c r="AM1986" s="8"/>
      <c r="AN1986" s="8"/>
      <c r="AO1986" s="8"/>
      <c r="AP1986" s="8"/>
      <c r="AQ1986" s="8"/>
      <c r="AS1986" s="36"/>
      <c r="AT1986" s="36"/>
      <c r="AU1986" s="9"/>
      <c r="AV1986" s="8"/>
      <c r="AW1986" s="8"/>
      <c r="AX1986" s="8"/>
      <c r="AY1986" s="8"/>
      <c r="AZ1986" s="8"/>
      <c r="BA1986" s="8"/>
      <c r="BB1986" s="8"/>
      <c r="BC1986" s="8"/>
      <c r="CW1986" s="8">
        <v>0.67674180327868849</v>
      </c>
      <c r="CX1986" s="36">
        <v>74.5</v>
      </c>
      <c r="CY1986" s="36">
        <v>73.592644196529378</v>
      </c>
      <c r="CZ1986" s="36">
        <v>73.294672730011612</v>
      </c>
      <c r="DA1986" s="36">
        <v>78.175985646048261</v>
      </c>
      <c r="DB1986" s="36">
        <f ca="1"/>
        <v>81.304506804804817</v>
      </c>
      <c r="DC1986" s="36">
        <f ca="1"/>
        <v>73.836389712418665</v>
      </c>
      <c r="DD1986" s="36">
        <v>72.487892995578846</v>
      </c>
      <c r="DE1986" s="36">
        <f ca="1"/>
        <v>76.794933335372448</v>
      </c>
      <c r="DF1986" s="36">
        <v>75.035844913426558</v>
      </c>
    </row>
    <row r="1987" spans="1:110" x14ac:dyDescent="0.25">
      <c r="A1987" s="45">
        <v>61.1</v>
      </c>
      <c r="B1987" s="47" t="b">
        <v>1</v>
      </c>
      <c r="U1987" s="36"/>
      <c r="V1987" s="36"/>
      <c r="W1987" s="9"/>
      <c r="X1987" s="8"/>
      <c r="Y1987" s="8"/>
      <c r="Z1987" s="8"/>
      <c r="AA1987" s="8"/>
      <c r="AB1987" s="8"/>
      <c r="AC1987" s="8"/>
      <c r="AD1987" s="8"/>
      <c r="AE1987" s="8"/>
      <c r="AG1987" s="36"/>
      <c r="AH1987" s="36"/>
      <c r="AI1987" s="9"/>
      <c r="AJ1987" s="8"/>
      <c r="AK1987" s="8"/>
      <c r="AL1987" s="8"/>
      <c r="AM1987" s="8"/>
      <c r="AN1987" s="8"/>
      <c r="AO1987" s="8"/>
      <c r="AP1987" s="8"/>
      <c r="AQ1987" s="8"/>
      <c r="AS1987" s="36"/>
      <c r="AT1987" s="36"/>
      <c r="AU1987" s="9"/>
      <c r="AV1987" s="8"/>
      <c r="AW1987" s="8"/>
      <c r="AX1987" s="8"/>
      <c r="AY1987" s="8"/>
      <c r="AZ1987" s="8"/>
      <c r="BA1987" s="8"/>
      <c r="BB1987" s="8"/>
      <c r="BC1987" s="8"/>
      <c r="CW1987" s="8">
        <v>0.67708333333333337</v>
      </c>
      <c r="CX1987" s="36">
        <v>74.5</v>
      </c>
      <c r="CY1987" s="36">
        <v>73.601703555962374</v>
      </c>
      <c r="CZ1987" s="36">
        <v>73.304926515063968</v>
      </c>
      <c r="DA1987" s="36">
        <v>78.249162113426848</v>
      </c>
      <c r="DB1987" s="36">
        <f ca="1"/>
        <v>81.313084806305511</v>
      </c>
      <c r="DC1987" s="36">
        <f ca="1"/>
        <v>73.845066640761985</v>
      </c>
      <c r="DD1987" s="36">
        <v>72.497036579172203</v>
      </c>
      <c r="DE1987" s="36">
        <f ca="1"/>
        <v>76.801111063582837</v>
      </c>
      <c r="DF1987" s="36">
        <v>75.044955804478576</v>
      </c>
    </row>
    <row r="1988" spans="1:110" x14ac:dyDescent="0.25">
      <c r="A1988" s="45">
        <v>68</v>
      </c>
      <c r="B1988" s="47" t="b">
        <v>1</v>
      </c>
      <c r="U1988" s="36"/>
      <c r="V1988" s="36"/>
      <c r="W1988" s="9"/>
      <c r="X1988" s="8"/>
      <c r="Y1988" s="8"/>
      <c r="Z1988" s="8"/>
      <c r="AA1988" s="8"/>
      <c r="AB1988" s="8"/>
      <c r="AC1988" s="8"/>
      <c r="AD1988" s="8"/>
      <c r="AE1988" s="8"/>
      <c r="AG1988" s="36"/>
      <c r="AH1988" s="36"/>
      <c r="AI1988" s="9"/>
      <c r="AJ1988" s="8"/>
      <c r="AK1988" s="8"/>
      <c r="AL1988" s="8"/>
      <c r="AM1988" s="8"/>
      <c r="AN1988" s="8"/>
      <c r="AO1988" s="8"/>
      <c r="AP1988" s="8"/>
      <c r="AQ1988" s="8"/>
      <c r="AS1988" s="36"/>
      <c r="AT1988" s="36"/>
      <c r="AU1988" s="9"/>
      <c r="AV1988" s="8"/>
      <c r="AW1988" s="8"/>
      <c r="AX1988" s="8"/>
      <c r="AY1988" s="8"/>
      <c r="AZ1988" s="8"/>
      <c r="BA1988" s="8"/>
      <c r="BB1988" s="8"/>
      <c r="BC1988" s="8"/>
      <c r="CW1988" s="8">
        <v>0.67742486338797814</v>
      </c>
      <c r="CX1988" s="36">
        <v>74.5</v>
      </c>
      <c r="CY1988" s="36">
        <v>73.61076687737463</v>
      </c>
      <c r="CZ1988" s="36">
        <v>73.315186219886456</v>
      </c>
      <c r="DA1988" s="36">
        <v>78.322416016235053</v>
      </c>
      <c r="DB1988" s="36">
        <f ca="1"/>
        <v>81.321664759352728</v>
      </c>
      <c r="DC1988" s="36">
        <f ca="1"/>
        <v>73.853748041106769</v>
      </c>
      <c r="DD1988" s="36">
        <v>72.506177856982163</v>
      </c>
      <c r="DE1988" s="36">
        <f ca="1"/>
        <v>76.80728996631062</v>
      </c>
      <c r="DF1988" s="36">
        <v>75.05406794507509</v>
      </c>
    </row>
    <row r="1989" spans="1:110" x14ac:dyDescent="0.25">
      <c r="A1989" s="45">
        <v>64</v>
      </c>
      <c r="B1989" s="47" t="b">
        <v>1</v>
      </c>
      <c r="U1989" s="36"/>
      <c r="V1989" s="36"/>
      <c r="W1989" s="9"/>
      <c r="X1989" s="8"/>
      <c r="Y1989" s="8"/>
      <c r="Z1989" s="8"/>
      <c r="AA1989" s="8"/>
      <c r="AB1989" s="8"/>
      <c r="AC1989" s="8"/>
      <c r="AD1989" s="8"/>
      <c r="AE1989" s="8"/>
      <c r="AG1989" s="36"/>
      <c r="AH1989" s="36"/>
      <c r="AI1989" s="9"/>
      <c r="AJ1989" s="8"/>
      <c r="AK1989" s="8"/>
      <c r="AL1989" s="8"/>
      <c r="AM1989" s="8"/>
      <c r="AN1989" s="8"/>
      <c r="AO1989" s="8"/>
      <c r="AP1989" s="8"/>
      <c r="AQ1989" s="8"/>
      <c r="AS1989" s="36"/>
      <c r="AT1989" s="36"/>
      <c r="AU1989" s="9"/>
      <c r="AV1989" s="8"/>
      <c r="AW1989" s="8"/>
      <c r="AX1989" s="8"/>
      <c r="AY1989" s="8"/>
      <c r="AZ1989" s="8"/>
      <c r="BA1989" s="8"/>
      <c r="BB1989" s="8"/>
      <c r="BC1989" s="8"/>
      <c r="CW1989" s="8">
        <v>0.67776639344262291</v>
      </c>
      <c r="CX1989" s="36">
        <v>74.5</v>
      </c>
      <c r="CY1989" s="36">
        <v>73.619834172448265</v>
      </c>
      <c r="CZ1989" s="36">
        <v>73.325451859790022</v>
      </c>
      <c r="DA1989" s="36">
        <v>78.395747518531095</v>
      </c>
      <c r="DB1989" s="36">
        <f ca="1"/>
        <v>81.330246673127803</v>
      </c>
      <c r="DC1989" s="36">
        <f ca="1"/>
        <v>73.862433925551983</v>
      </c>
      <c r="DD1989" s="36">
        <v>72.515316830752226</v>
      </c>
      <c r="DE1989" s="36">
        <f ca="1"/>
        <v>76.813470048965414</v>
      </c>
      <c r="DF1989" s="36">
        <v>75.063181341651344</v>
      </c>
    </row>
    <row r="1990" spans="1:110" x14ac:dyDescent="0.25">
      <c r="A1990" s="45">
        <v>59.9</v>
      </c>
      <c r="B1990" s="47" t="b">
        <v>1</v>
      </c>
      <c r="U1990" s="36"/>
      <c r="V1990" s="36"/>
      <c r="W1990" s="9"/>
      <c r="X1990" s="8"/>
      <c r="Y1990" s="8"/>
      <c r="Z1990" s="8"/>
      <c r="AA1990" s="8"/>
      <c r="AB1990" s="8"/>
      <c r="AC1990" s="8"/>
      <c r="AD1990" s="8"/>
      <c r="AE1990" s="8"/>
      <c r="AG1990" s="36"/>
      <c r="AH1990" s="36"/>
      <c r="AI1990" s="9"/>
      <c r="AJ1990" s="8"/>
      <c r="AK1990" s="8"/>
      <c r="AL1990" s="8"/>
      <c r="AM1990" s="8"/>
      <c r="AN1990" s="8"/>
      <c r="AO1990" s="8"/>
      <c r="AP1990" s="8"/>
      <c r="AQ1990" s="8"/>
      <c r="AS1990" s="36"/>
      <c r="AT1990" s="36"/>
      <c r="AU1990" s="9"/>
      <c r="AV1990" s="8"/>
      <c r="AW1990" s="8"/>
      <c r="AX1990" s="8"/>
      <c r="AY1990" s="8"/>
      <c r="AZ1990" s="8"/>
      <c r="BA1990" s="8"/>
      <c r="BB1990" s="8"/>
      <c r="BC1990" s="8"/>
      <c r="CW1990" s="8">
        <v>0.67810792349726778</v>
      </c>
      <c r="CX1990" s="36">
        <v>74.5</v>
      </c>
      <c r="CY1990" s="36">
        <v>73.628905452895168</v>
      </c>
      <c r="CZ1990" s="36">
        <v>73.335723450128114</v>
      </c>
      <c r="DA1990" s="36">
        <v>78.469156784895063</v>
      </c>
      <c r="DB1990" s="36">
        <f ca="1"/>
        <v>81.338830556831255</v>
      </c>
      <c r="DC1990" s="36">
        <f ca="1"/>
        <v>73.871124306229106</v>
      </c>
      <c r="DD1990" s="36">
        <v>72.524453502223736</v>
      </c>
      <c r="DE1990" s="36">
        <f ca="1"/>
        <v>76.819651316967366</v>
      </c>
      <c r="DF1990" s="36">
        <v>75.072296000654092</v>
      </c>
    </row>
    <row r="1991" spans="1:110" x14ac:dyDescent="0.25">
      <c r="A1991" s="45">
        <v>59.6</v>
      </c>
      <c r="B1991" s="47" t="b">
        <v>1</v>
      </c>
      <c r="U1991" s="36"/>
      <c r="V1991" s="36"/>
      <c r="W1991" s="9"/>
      <c r="X1991" s="8"/>
      <c r="Y1991" s="8"/>
      <c r="Z1991" s="8"/>
      <c r="AA1991" s="8"/>
      <c r="AB1991" s="8"/>
      <c r="AC1991" s="8"/>
      <c r="AD1991" s="8"/>
      <c r="AE1991" s="8"/>
      <c r="AG1991" s="36"/>
      <c r="AH1991" s="36"/>
      <c r="AI1991" s="9"/>
      <c r="AJ1991" s="8"/>
      <c r="AK1991" s="8"/>
      <c r="AL1991" s="8"/>
      <c r="AM1991" s="8"/>
      <c r="AN1991" s="8"/>
      <c r="AO1991" s="8"/>
      <c r="AP1991" s="8"/>
      <c r="AQ1991" s="8"/>
      <c r="AS1991" s="36"/>
      <c r="AT1991" s="36"/>
      <c r="AU1991" s="9"/>
      <c r="AV1991" s="8"/>
      <c r="AW1991" s="8"/>
      <c r="AX1991" s="8"/>
      <c r="AY1991" s="8"/>
      <c r="AZ1991" s="8"/>
      <c r="BA1991" s="8"/>
      <c r="BB1991" s="8"/>
      <c r="BC1991" s="8"/>
      <c r="CW1991" s="8">
        <v>0.67844945355191255</v>
      </c>
      <c r="CX1991" s="36">
        <v>74.599999999999994</v>
      </c>
      <c r="CY1991" s="36">
        <v>73.637980730457116</v>
      </c>
      <c r="CZ1991" s="36">
        <v>73.34600100629676</v>
      </c>
      <c r="DA1991" s="36">
        <v>78.542643980431109</v>
      </c>
      <c r="DB1991" s="36">
        <f ca="1"/>
        <v>81.347416419682801</v>
      </c>
      <c r="DC1991" s="36">
        <f ca="1"/>
        <v>73.879819195302176</v>
      </c>
      <c r="DD1991" s="36">
        <v>72.533587873135758</v>
      </c>
      <c r="DE1991" s="36">
        <f ca="1"/>
        <v>76.825833775747299</v>
      </c>
      <c r="DF1991" s="36">
        <v>75.08141192854157</v>
      </c>
    </row>
    <row r="1992" spans="1:110" x14ac:dyDescent="0.25">
      <c r="A1992" s="45">
        <v>59.3</v>
      </c>
      <c r="B1992" s="47" t="b">
        <v>1</v>
      </c>
      <c r="U1992" s="36"/>
      <c r="V1992" s="36"/>
      <c r="W1992" s="9"/>
      <c r="X1992" s="8"/>
      <c r="Y1992" s="8"/>
      <c r="Z1992" s="8"/>
      <c r="AA1992" s="8"/>
      <c r="AB1992" s="8"/>
      <c r="AC1992" s="8"/>
      <c r="AD1992" s="8"/>
      <c r="AE1992" s="8"/>
      <c r="AG1992" s="36"/>
      <c r="AH1992" s="36"/>
      <c r="AI1992" s="9"/>
      <c r="AJ1992" s="8"/>
      <c r="AK1992" s="8"/>
      <c r="AL1992" s="8"/>
      <c r="AM1992" s="8"/>
      <c r="AN1992" s="8"/>
      <c r="AO1992" s="8"/>
      <c r="AP1992" s="8"/>
      <c r="AQ1992" s="8"/>
      <c r="AS1992" s="36"/>
      <c r="AT1992" s="36"/>
      <c r="AU1992" s="9"/>
      <c r="AV1992" s="8"/>
      <c r="AW1992" s="8"/>
      <c r="AX1992" s="8"/>
      <c r="AY1992" s="8"/>
      <c r="AZ1992" s="8"/>
      <c r="BA1992" s="8"/>
      <c r="BB1992" s="8"/>
      <c r="BC1992" s="8"/>
      <c r="CW1992" s="8">
        <v>0.67879098360655743</v>
      </c>
      <c r="CX1992" s="36">
        <v>74.599999999999994</v>
      </c>
      <c r="CY1992" s="36">
        <v>73.647060016905996</v>
      </c>
      <c r="CZ1992" s="36">
        <v>73.356284543734986</v>
      </c>
      <c r="DA1992" s="36">
        <v>78.616209270769914</v>
      </c>
      <c r="DB1992" s="36">
        <f ca="1"/>
        <v>81.356004270921645</v>
      </c>
      <c r="DC1992" s="36">
        <f ca="1"/>
        <v>73.888518604967999</v>
      </c>
      <c r="DD1992" s="36">
        <v>72.542719945225272</v>
      </c>
      <c r="DE1992" s="36">
        <f ca="1"/>
        <v>76.83201743074666</v>
      </c>
      <c r="DF1992" s="36">
        <v>75.090529131783626</v>
      </c>
    </row>
    <row r="1993" spans="1:110" x14ac:dyDescent="0.25">
      <c r="A1993" s="45">
        <v>59.1</v>
      </c>
      <c r="B1993" s="47" t="b">
        <v>1</v>
      </c>
      <c r="U1993" s="36"/>
      <c r="V1993" s="36"/>
      <c r="W1993" s="9"/>
      <c r="X1993" s="8"/>
      <c r="Y1993" s="8"/>
      <c r="Z1993" s="8"/>
      <c r="AA1993" s="8"/>
      <c r="AB1993" s="8"/>
      <c r="AC1993" s="8"/>
      <c r="AD1993" s="8"/>
      <c r="AE1993" s="8"/>
      <c r="AG1993" s="36"/>
      <c r="AH1993" s="36"/>
      <c r="AI1993" s="9"/>
      <c r="AJ1993" s="8"/>
      <c r="AK1993" s="8"/>
      <c r="AL1993" s="8"/>
      <c r="AM1993" s="8"/>
      <c r="AN1993" s="8"/>
      <c r="AO1993" s="8"/>
      <c r="AP1993" s="8"/>
      <c r="AQ1993" s="8"/>
      <c r="AS1993" s="36"/>
      <c r="AT1993" s="36"/>
      <c r="AU1993" s="9"/>
      <c r="AV1993" s="8"/>
      <c r="AW1993" s="8"/>
      <c r="AX1993" s="8"/>
      <c r="AY1993" s="8"/>
      <c r="AZ1993" s="8"/>
      <c r="BA1993" s="8"/>
      <c r="BB1993" s="8"/>
      <c r="BC1993" s="8"/>
      <c r="CW1993" s="8">
        <v>0.6791325136612022</v>
      </c>
      <c r="CX1993" s="36">
        <v>74.599999999999994</v>
      </c>
      <c r="CY1993" s="36">
        <v>73.656143324043811</v>
      </c>
      <c r="CZ1993" s="36">
        <v>73.366574077924966</v>
      </c>
      <c r="DA1993" s="36">
        <v>78.68985282207062</v>
      </c>
      <c r="DB1993" s="36">
        <f ca="1"/>
        <v>81.364594119806384</v>
      </c>
      <c r="DC1993" s="36">
        <f ca="1"/>
        <v>73.89722254745628</v>
      </c>
      <c r="DD1993" s="36">
        <v>72.551849720226983</v>
      </c>
      <c r="DE1993" s="36">
        <f ca="1"/>
        <v>76.838202287417673</v>
      </c>
      <c r="DF1993" s="36">
        <v>75.099647616861802</v>
      </c>
    </row>
    <row r="1994" spans="1:110" x14ac:dyDescent="0.25">
      <c r="A1994" s="45">
        <v>58.9</v>
      </c>
      <c r="B1994" s="47" t="b">
        <v>1</v>
      </c>
      <c r="U1994" s="36"/>
      <c r="V1994" s="36"/>
      <c r="W1994" s="9"/>
      <c r="X1994" s="8"/>
      <c r="Y1994" s="8"/>
      <c r="Z1994" s="8"/>
      <c r="AA1994" s="8"/>
      <c r="AB1994" s="8"/>
      <c r="AC1994" s="8"/>
      <c r="AD1994" s="8"/>
      <c r="AE1994" s="8"/>
      <c r="AG1994" s="36"/>
      <c r="AH1994" s="36"/>
      <c r="AI1994" s="9"/>
      <c r="AJ1994" s="8"/>
      <c r="AK1994" s="8"/>
      <c r="AL1994" s="8"/>
      <c r="AM1994" s="8"/>
      <c r="AN1994" s="8"/>
      <c r="AO1994" s="8"/>
      <c r="AP1994" s="8"/>
      <c r="AQ1994" s="8"/>
      <c r="AS1994" s="36"/>
      <c r="AT1994" s="36"/>
      <c r="AU1994" s="9"/>
      <c r="AV1994" s="8"/>
      <c r="AW1994" s="8"/>
      <c r="AX1994" s="8"/>
      <c r="AY1994" s="8"/>
      <c r="AZ1994" s="8"/>
      <c r="BA1994" s="8"/>
      <c r="BB1994" s="8"/>
      <c r="BC1994" s="8"/>
      <c r="CW1994" s="8">
        <v>0.67947404371584696</v>
      </c>
      <c r="CX1994" s="36">
        <v>74.599999999999994</v>
      </c>
      <c r="CY1994" s="36">
        <v>73.665230663702928</v>
      </c>
      <c r="CZ1994" s="36">
        <v>73.376869624391915</v>
      </c>
      <c r="DA1994" s="36">
        <v>78.763574801023324</v>
      </c>
      <c r="DB1994" s="36">
        <f ca="1"/>
        <v>81.373185975615215</v>
      </c>
      <c r="DC1994" s="36">
        <f ca="1"/>
        <v>73.905931035029795</v>
      </c>
      <c r="DD1994" s="36">
        <v>72.560977199873449</v>
      </c>
      <c r="DE1994" s="36">
        <f ca="1"/>
        <v>76.844388351223287</v>
      </c>
      <c r="DF1994" s="36">
        <v>75.108767390269279</v>
      </c>
    </row>
    <row r="1995" spans="1:110" x14ac:dyDescent="0.25">
      <c r="A1995" s="45">
        <v>74</v>
      </c>
      <c r="B1995" s="47" t="b">
        <v>1</v>
      </c>
      <c r="U1995" s="36"/>
      <c r="V1995" s="36"/>
      <c r="W1995" s="9"/>
      <c r="X1995" s="8"/>
      <c r="Y1995" s="8"/>
      <c r="Z1995" s="8"/>
      <c r="AA1995" s="8"/>
      <c r="AB1995" s="8"/>
      <c r="AC1995" s="8"/>
      <c r="AD1995" s="8"/>
      <c r="AE1995" s="8"/>
      <c r="AG1995" s="36"/>
      <c r="AH1995" s="36"/>
      <c r="AI1995" s="9"/>
      <c r="AJ1995" s="8"/>
      <c r="AK1995" s="8"/>
      <c r="AL1995" s="8"/>
      <c r="AM1995" s="8"/>
      <c r="AN1995" s="8"/>
      <c r="AO1995" s="8"/>
      <c r="AP1995" s="8"/>
      <c r="AQ1995" s="8"/>
      <c r="AS1995" s="36"/>
      <c r="AT1995" s="36"/>
      <c r="AU1995" s="9"/>
      <c r="AV1995" s="8"/>
      <c r="AW1995" s="8"/>
      <c r="AX1995" s="8"/>
      <c r="AY1995" s="8"/>
      <c r="AZ1995" s="8"/>
      <c r="BA1995" s="8"/>
      <c r="BB1995" s="8"/>
      <c r="BC1995" s="8"/>
      <c r="CW1995" s="8">
        <v>0.67981557377049184</v>
      </c>
      <c r="CX1995" s="36">
        <v>74.599999999999994</v>
      </c>
      <c r="CY1995" s="36">
        <v>73.674322047746159</v>
      </c>
      <c r="CZ1995" s="36">
        <v>73.387171198704721</v>
      </c>
      <c r="DA1995" s="36">
        <v>78.837375374851206</v>
      </c>
      <c r="DB1995" s="36">
        <f ca="1"/>
        <v>81.38177984764603</v>
      </c>
      <c r="DC1995" s="36">
        <f ca="1"/>
        <v>73.91464407998447</v>
      </c>
      <c r="DD1995" s="36">
        <v>72.570102385895069</v>
      </c>
      <c r="DE1995" s="36">
        <f ca="1"/>
        <v>76.850575627637298</v>
      </c>
      <c r="DF1995" s="36">
        <v>75.117888458511004</v>
      </c>
    </row>
    <row r="1996" spans="1:110" x14ac:dyDescent="0.25">
      <c r="A1996" s="45">
        <v>73.900000000000006</v>
      </c>
      <c r="B1996" s="47" t="b">
        <v>1</v>
      </c>
      <c r="U1996" s="36"/>
      <c r="V1996" s="36"/>
      <c r="W1996" s="9"/>
      <c r="X1996" s="8"/>
      <c r="Y1996" s="8"/>
      <c r="Z1996" s="8"/>
      <c r="AA1996" s="8"/>
      <c r="AB1996" s="8"/>
      <c r="AC1996" s="8"/>
      <c r="AD1996" s="8"/>
      <c r="AE1996" s="8"/>
      <c r="AG1996" s="36"/>
      <c r="AH1996" s="36"/>
      <c r="AI1996" s="9"/>
      <c r="AJ1996" s="8"/>
      <c r="AK1996" s="8"/>
      <c r="AL1996" s="8"/>
      <c r="AM1996" s="8"/>
      <c r="AN1996" s="8"/>
      <c r="AO1996" s="8"/>
      <c r="AP1996" s="8"/>
      <c r="AQ1996" s="8"/>
      <c r="AS1996" s="36"/>
      <c r="AT1996" s="36"/>
      <c r="AU1996" s="9"/>
      <c r="AV1996" s="8"/>
      <c r="AW1996" s="8"/>
      <c r="AX1996" s="8"/>
      <c r="AY1996" s="8"/>
      <c r="AZ1996" s="8"/>
      <c r="BA1996" s="8"/>
      <c r="BB1996" s="8"/>
      <c r="BC1996" s="8"/>
      <c r="CW1996" s="8">
        <v>0.68015710382513661</v>
      </c>
      <c r="CX1996" s="36">
        <v>74.599999999999994</v>
      </c>
      <c r="CY1996" s="36">
        <v>73.683417488066908</v>
      </c>
      <c r="CZ1996" s="36">
        <v>73.397478816475882</v>
      </c>
      <c r="DA1996" s="36">
        <v>78.911254711312836</v>
      </c>
      <c r="DB1996" s="36">
        <f ca="1"/>
        <v>81.390375745216389</v>
      </c>
      <c r="DC1996" s="36">
        <f ca="1"/>
        <v>73.923361694649557</v>
      </c>
      <c r="DD1996" s="36">
        <v>72.579225280020069</v>
      </c>
      <c r="DE1996" s="36">
        <f ca="1"/>
        <v>76.856764122144384</v>
      </c>
      <c r="DF1996" s="36">
        <v>75.127010828103749</v>
      </c>
    </row>
    <row r="1997" spans="1:110" x14ac:dyDescent="0.25">
      <c r="A1997" s="45">
        <v>73.8</v>
      </c>
      <c r="B1997" s="47" t="b">
        <v>1</v>
      </c>
      <c r="U1997" s="36"/>
      <c r="V1997" s="36"/>
      <c r="W1997" s="9"/>
      <c r="X1997" s="8"/>
      <c r="Y1997" s="8"/>
      <c r="Z1997" s="8"/>
      <c r="AA1997" s="8"/>
      <c r="AB1997" s="8"/>
      <c r="AC1997" s="8"/>
      <c r="AD1997" s="8"/>
      <c r="AE1997" s="8"/>
      <c r="AG1997" s="36"/>
      <c r="AH1997" s="36"/>
      <c r="AI1997" s="9"/>
      <c r="AJ1997" s="8"/>
      <c r="AK1997" s="8"/>
      <c r="AL1997" s="8"/>
      <c r="AM1997" s="8"/>
      <c r="AN1997" s="8"/>
      <c r="AO1997" s="8"/>
      <c r="AP1997" s="8"/>
      <c r="AQ1997" s="8"/>
      <c r="AS1997" s="36"/>
      <c r="AT1997" s="36"/>
      <c r="AU1997" s="9"/>
      <c r="AV1997" s="8"/>
      <c r="AW1997" s="8"/>
      <c r="AX1997" s="8"/>
      <c r="AY1997" s="8"/>
      <c r="AZ1997" s="8"/>
      <c r="BA1997" s="8"/>
      <c r="BB1997" s="8"/>
      <c r="BC1997" s="8"/>
      <c r="CW1997" s="8">
        <v>0.68049863387978138</v>
      </c>
      <c r="CX1997" s="36">
        <v>74.599999999999994</v>
      </c>
      <c r="CY1997" s="36">
        <v>73.692516996589276</v>
      </c>
      <c r="CZ1997" s="36">
        <v>73.407792493361612</v>
      </c>
      <c r="DA1997" s="36">
        <v>78.985212978704482</v>
      </c>
      <c r="DB1997" s="36">
        <f ca="1"/>
        <v>81.398973677663804</v>
      </c>
      <c r="DC1997" s="36">
        <f ca="1"/>
        <v>73.932083891387833</v>
      </c>
      <c r="DD1997" s="36">
        <v>72.588345883974455</v>
      </c>
      <c r="DE1997" s="36">
        <f ca="1"/>
        <v>76.862953840240166</v>
      </c>
      <c r="DF1997" s="36">
        <v>75.136134505576152</v>
      </c>
    </row>
    <row r="1998" spans="1:110" x14ac:dyDescent="0.25">
      <c r="A1998" s="45">
        <v>73.599999999999994</v>
      </c>
      <c r="B1998" s="47" t="b">
        <v>1</v>
      </c>
      <c r="U1998" s="36"/>
      <c r="V1998" s="36"/>
      <c r="W1998" s="9"/>
      <c r="X1998" s="8"/>
      <c r="Y1998" s="8"/>
      <c r="Z1998" s="8"/>
      <c r="AA1998" s="8"/>
      <c r="AB1998" s="8"/>
      <c r="AC1998" s="8"/>
      <c r="AD1998" s="8"/>
      <c r="AE1998" s="8"/>
      <c r="AG1998" s="36"/>
      <c r="AH1998" s="36"/>
      <c r="AI1998" s="9"/>
      <c r="AJ1998" s="8"/>
      <c r="AK1998" s="8"/>
      <c r="AL1998" s="8"/>
      <c r="AM1998" s="8"/>
      <c r="AN1998" s="8"/>
      <c r="AO1998" s="8"/>
      <c r="AP1998" s="8"/>
      <c r="AQ1998" s="8"/>
      <c r="AS1998" s="36"/>
      <c r="AT1998" s="36"/>
      <c r="AU1998" s="9"/>
      <c r="AV1998" s="8"/>
      <c r="AW1998" s="8"/>
      <c r="AX1998" s="8"/>
      <c r="AY1998" s="8"/>
      <c r="AZ1998" s="8"/>
      <c r="BA1998" s="8"/>
      <c r="BB1998" s="8"/>
      <c r="BC1998" s="8"/>
      <c r="CW1998" s="8">
        <v>0.68084016393442626</v>
      </c>
      <c r="CX1998" s="36">
        <v>74.599999999999994</v>
      </c>
      <c r="CY1998" s="36">
        <v>73.701620585268273</v>
      </c>
      <c r="CZ1998" s="36">
        <v>73.418112245062218</v>
      </c>
      <c r="DA1998" s="36">
        <v>79.059250345862452</v>
      </c>
      <c r="DB1998" s="36">
        <f ca="1"/>
        <v>81.407573654345697</v>
      </c>
      <c r="DC1998" s="36">
        <f ca="1"/>
        <v>73.940810682595668</v>
      </c>
      <c r="DD1998" s="36">
        <v>72.597464199482147</v>
      </c>
      <c r="DE1998" s="36">
        <f ca="1"/>
        <v>76.86914478743121</v>
      </c>
      <c r="DF1998" s="36">
        <v>75.145259497468786</v>
      </c>
    </row>
    <row r="1999" spans="1:110" x14ac:dyDescent="0.25">
      <c r="A1999" s="45">
        <v>73.400000000000006</v>
      </c>
      <c r="B1999" s="47" t="b">
        <v>1</v>
      </c>
      <c r="U1999" s="36"/>
      <c r="V1999" s="36"/>
      <c r="W1999" s="9"/>
      <c r="X1999" s="8"/>
      <c r="Y1999" s="8"/>
      <c r="Z1999" s="8"/>
      <c r="AA1999" s="8"/>
      <c r="AB1999" s="8"/>
      <c r="AC1999" s="8"/>
      <c r="AD1999" s="8"/>
      <c r="AE1999" s="8"/>
      <c r="AG1999" s="36"/>
      <c r="AH1999" s="36"/>
      <c r="AI1999" s="9"/>
      <c r="AJ1999" s="8"/>
      <c r="AK1999" s="8"/>
      <c r="AL1999" s="8"/>
      <c r="AM1999" s="8"/>
      <c r="AN1999" s="8"/>
      <c r="AO1999" s="8"/>
      <c r="AP1999" s="8"/>
      <c r="AQ1999" s="8"/>
      <c r="AS1999" s="36"/>
      <c r="AT1999" s="36"/>
      <c r="AU1999" s="9"/>
      <c r="AV1999" s="8"/>
      <c r="AW1999" s="8"/>
      <c r="AX1999" s="8"/>
      <c r="AY1999" s="8"/>
      <c r="AZ1999" s="8"/>
      <c r="BA1999" s="8"/>
      <c r="BB1999" s="8"/>
      <c r="BC1999" s="8"/>
      <c r="CW1999" s="8">
        <v>0.68118169398907102</v>
      </c>
      <c r="CX1999" s="36">
        <v>74.599999999999994</v>
      </c>
      <c r="CY1999" s="36">
        <v>73.710728266089887</v>
      </c>
      <c r="CZ1999" s="36">
        <v>73.428438087322249</v>
      </c>
      <c r="DA1999" s="36">
        <v>79.133366982165242</v>
      </c>
      <c r="DB1999" s="36">
        <f ca="1"/>
        <v>81.416175684639484</v>
      </c>
      <c r="DC1999" s="36">
        <f ca="1"/>
        <v>73.949542080703239</v>
      </c>
      <c r="DD1999" s="36">
        <v>72.606580228264832</v>
      </c>
      <c r="DE1999" s="36">
        <f ca="1"/>
        <v>76.875336969235164</v>
      </c>
      <c r="DF1999" s="36">
        <v>75.154385810334176</v>
      </c>
    </row>
    <row r="2000" spans="1:110" x14ac:dyDescent="0.25">
      <c r="A2000" s="45">
        <v>73.2</v>
      </c>
      <c r="B2000" s="47" t="b">
        <v>1</v>
      </c>
      <c r="U2000" s="36"/>
      <c r="V2000" s="36"/>
      <c r="W2000" s="9"/>
      <c r="X2000" s="8"/>
      <c r="Y2000" s="8"/>
      <c r="Z2000" s="8"/>
      <c r="AA2000" s="8"/>
      <c r="AB2000" s="8"/>
      <c r="AC2000" s="8"/>
      <c r="AD2000" s="8"/>
      <c r="AE2000" s="8"/>
      <c r="AG2000" s="36"/>
      <c r="AH2000" s="36"/>
      <c r="AI2000" s="9"/>
      <c r="AJ2000" s="8"/>
      <c r="AK2000" s="8"/>
      <c r="AL2000" s="8"/>
      <c r="AM2000" s="8"/>
      <c r="AN2000" s="8"/>
      <c r="AO2000" s="8"/>
      <c r="AP2000" s="8"/>
      <c r="AQ2000" s="8"/>
      <c r="AS2000" s="36"/>
      <c r="AT2000" s="36"/>
      <c r="AU2000" s="9"/>
      <c r="AV2000" s="8"/>
      <c r="AW2000" s="8"/>
      <c r="AX2000" s="8"/>
      <c r="AY2000" s="8"/>
      <c r="AZ2000" s="8"/>
      <c r="BA2000" s="8"/>
      <c r="BB2000" s="8"/>
      <c r="BC2000" s="8"/>
      <c r="CW2000" s="8">
        <v>0.68152322404371579</v>
      </c>
      <c r="CX2000" s="36">
        <v>74.599999999999994</v>
      </c>
      <c r="CY2000" s="36">
        <v>73.719840051071273</v>
      </c>
      <c r="CZ2000" s="36">
        <v>73.438770035930631</v>
      </c>
      <c r="DA2000" s="36">
        <v>79.207563057536092</v>
      </c>
      <c r="DB2000" s="36">
        <f ca="1"/>
        <v>81.424779777942845</v>
      </c>
      <c r="DC2000" s="36">
        <f ca="1"/>
        <v>73.958278098174631</v>
      </c>
      <c r="DD2000" s="36">
        <v>72.615693972042067</v>
      </c>
      <c r="DE2000" s="36">
        <f ca="1"/>
        <v>76.881530391180704</v>
      </c>
      <c r="DF2000" s="36">
        <v>75.1635134507369</v>
      </c>
    </row>
    <row r="2001" spans="1:110" x14ac:dyDescent="0.25">
      <c r="A2001" s="45">
        <v>73</v>
      </c>
      <c r="B2001" s="47" t="b">
        <v>1</v>
      </c>
      <c r="U2001" s="36"/>
      <c r="V2001" s="36"/>
      <c r="W2001" s="9"/>
      <c r="X2001" s="8"/>
      <c r="Y2001" s="8"/>
      <c r="Z2001" s="8"/>
      <c r="AA2001" s="8"/>
      <c r="AB2001" s="8"/>
      <c r="AC2001" s="8"/>
      <c r="AD2001" s="8"/>
      <c r="AE2001" s="8"/>
      <c r="AG2001" s="36"/>
      <c r="AH2001" s="36"/>
      <c r="AI2001" s="9"/>
      <c r="AJ2001" s="8"/>
      <c r="AK2001" s="8"/>
      <c r="AL2001" s="8"/>
      <c r="AM2001" s="8"/>
      <c r="AN2001" s="8"/>
      <c r="AO2001" s="8"/>
      <c r="AP2001" s="8"/>
      <c r="AQ2001" s="8"/>
      <c r="AS2001" s="36"/>
      <c r="AT2001" s="36"/>
      <c r="AU2001" s="9"/>
      <c r="AV2001" s="8"/>
      <c r="AW2001" s="8"/>
      <c r="AX2001" s="8"/>
      <c r="AY2001" s="8"/>
      <c r="AZ2001" s="8"/>
      <c r="BA2001" s="8"/>
      <c r="BB2001" s="8"/>
      <c r="BC2001" s="8"/>
      <c r="CW2001" s="8">
        <v>0.68186475409836067</v>
      </c>
      <c r="CX2001" s="36">
        <v>74.599999999999994</v>
      </c>
      <c r="CY2001" s="36">
        <v>73.728955952260847</v>
      </c>
      <c r="CZ2001" s="36">
        <v>73.44910810672107</v>
      </c>
      <c r="DA2001" s="36">
        <v>79.28183874244516</v>
      </c>
      <c r="DB2001" s="36">
        <f ca="1"/>
        <v>81.433385943673599</v>
      </c>
      <c r="DC2001" s="36">
        <f ca="1"/>
        <v>73.967018747508007</v>
      </c>
      <c r="DD2001" s="36">
        <v>72.624805432531275</v>
      </c>
      <c r="DE2001" s="36">
        <f ca="1"/>
        <v>76.887725058807717</v>
      </c>
      <c r="DF2001" s="36">
        <v>75.172642425253642</v>
      </c>
    </row>
    <row r="2002" spans="1:110" x14ac:dyDescent="0.25">
      <c r="A2002" s="45">
        <v>72.7</v>
      </c>
      <c r="B2002" s="47" t="b">
        <v>1</v>
      </c>
      <c r="U2002" s="36"/>
      <c r="V2002" s="36"/>
      <c r="W2002" s="9"/>
      <c r="X2002" s="8"/>
      <c r="Y2002" s="8"/>
      <c r="Z2002" s="8"/>
      <c r="AA2002" s="8"/>
      <c r="AB2002" s="8"/>
      <c r="AC2002" s="8"/>
      <c r="AD2002" s="8"/>
      <c r="AE2002" s="8"/>
      <c r="AG2002" s="36"/>
      <c r="AH2002" s="36"/>
      <c r="AI2002" s="9"/>
      <c r="AJ2002" s="8"/>
      <c r="AK2002" s="8"/>
      <c r="AL2002" s="8"/>
      <c r="AM2002" s="8"/>
      <c r="AN2002" s="8"/>
      <c r="AO2002" s="8"/>
      <c r="AP2002" s="8"/>
      <c r="AQ2002" s="8"/>
      <c r="AS2002" s="36"/>
      <c r="AT2002" s="36"/>
      <c r="AU2002" s="9"/>
      <c r="AV2002" s="8"/>
      <c r="AW2002" s="8"/>
      <c r="AX2002" s="8"/>
      <c r="AY2002" s="8"/>
      <c r="AZ2002" s="8"/>
      <c r="BA2002" s="8"/>
      <c r="BB2002" s="8"/>
      <c r="BC2002" s="8"/>
      <c r="CW2002" s="8">
        <v>0.68220628415300544</v>
      </c>
      <c r="CX2002" s="36">
        <v>74.599999999999994</v>
      </c>
      <c r="CY2002" s="36">
        <v>73.738075981738447</v>
      </c>
      <c r="CZ2002" s="36">
        <v>73.459452315571767</v>
      </c>
      <c r="DA2002" s="36">
        <v>79.356194207911855</v>
      </c>
      <c r="DB2002" s="36">
        <f ca="1"/>
        <v>81.441994191269927</v>
      </c>
      <c r="DC2002" s="36">
        <f ca="1"/>
        <v>73.975764041235777</v>
      </c>
      <c r="DD2002" s="36">
        <v>72.633914611447693</v>
      </c>
      <c r="DE2002" s="36">
        <f ca="1"/>
        <v>76.893920977667221</v>
      </c>
      <c r="DF2002" s="36">
        <v>75.181772740473235</v>
      </c>
    </row>
    <row r="2003" spans="1:110" x14ac:dyDescent="0.25">
      <c r="A2003" s="45">
        <v>72.5</v>
      </c>
      <c r="B2003" s="47" t="b">
        <v>1</v>
      </c>
      <c r="U2003" s="36"/>
      <c r="V2003" s="36"/>
      <c r="W2003" s="9"/>
      <c r="X2003" s="8"/>
      <c r="Y2003" s="8"/>
      <c r="Z2003" s="8"/>
      <c r="AA2003" s="8"/>
      <c r="AB2003" s="8"/>
      <c r="AC2003" s="8"/>
      <c r="AD2003" s="8"/>
      <c r="AE2003" s="8"/>
      <c r="AG2003" s="36"/>
      <c r="AH2003" s="36"/>
      <c r="AI2003" s="9"/>
      <c r="AJ2003" s="8"/>
      <c r="AK2003" s="8"/>
      <c r="AL2003" s="8"/>
      <c r="AM2003" s="8"/>
      <c r="AN2003" s="8"/>
      <c r="AO2003" s="8"/>
      <c r="AP2003" s="8"/>
      <c r="AQ2003" s="8"/>
      <c r="AS2003" s="36"/>
      <c r="AT2003" s="36"/>
      <c r="AU2003" s="9"/>
      <c r="AV2003" s="8"/>
      <c r="AW2003" s="8"/>
      <c r="AX2003" s="8"/>
      <c r="AY2003" s="8"/>
      <c r="AZ2003" s="8"/>
      <c r="BA2003" s="8"/>
      <c r="BB2003" s="8"/>
      <c r="BC2003" s="8"/>
      <c r="CW2003" s="8">
        <v>0.68254781420765032</v>
      </c>
      <c r="CX2003" s="36">
        <v>74.599999999999994</v>
      </c>
      <c r="CY2003" s="36">
        <v>73.747200151615502</v>
      </c>
      <c r="CZ2003" s="36">
        <v>73.46980267840614</v>
      </c>
      <c r="DA2003" s="36">
        <v>79.430629625507379</v>
      </c>
      <c r="DB2003" s="36">
        <f ca="1"/>
        <v>81.450604530190546</v>
      </c>
      <c r="DC2003" s="36">
        <f ca="1"/>
        <v>73.9845139919247</v>
      </c>
      <c r="DD2003" s="36">
        <v>72.643021510504425</v>
      </c>
      <c r="DE2003" s="36">
        <f ca="1"/>
        <v>76.900118153321529</v>
      </c>
      <c r="DF2003" s="36">
        <v>75.190904402996722</v>
      </c>
    </row>
    <row r="2004" spans="1:110" x14ac:dyDescent="0.25">
      <c r="A2004">
        <v>72.3</v>
      </c>
      <c r="B2004" t="b">
        <v>1</v>
      </c>
      <c r="CW2004" s="8">
        <v>0.68288934426229508</v>
      </c>
      <c r="CX2004" s="36">
        <v>74.599999999999994</v>
      </c>
      <c r="CY2004" s="36">
        <v>73.756328474035115</v>
      </c>
      <c r="CZ2004" s="36">
        <v>73.48015921119287</v>
      </c>
      <c r="DA2004" s="36">
        <v>79.505145167356886</v>
      </c>
      <c r="DB2004" s="36">
        <f ca="1"/>
        <v>81.459216969914578</v>
      </c>
      <c r="DC2004" s="36">
        <f ca="1"/>
        <v>73.993268612176095</v>
      </c>
      <c r="DD2004" s="36">
        <v>72.652126131412444</v>
      </c>
      <c r="DE2004" s="36">
        <f ca="1"/>
        <v>76.906316591344208</v>
      </c>
      <c r="DF2004" s="36">
        <v>75.200037419437393</v>
      </c>
    </row>
    <row r="2005" spans="1:110" x14ac:dyDescent="0.25">
      <c r="A2005">
        <v>72.099999999999994</v>
      </c>
      <c r="B2005" t="b">
        <v>1</v>
      </c>
      <c r="CW2005">
        <v>0.68323087431693985</v>
      </c>
      <c r="CX2005">
        <v>74.599999999999994</v>
      </c>
      <c r="CY2005">
        <v>73.765460961172266</v>
      </c>
      <c r="CZ2005">
        <v>73.490521929945828</v>
      </c>
      <c r="DA2005">
        <v>79.579741006142015</v>
      </c>
      <c r="DB2005">
        <f ca="1"/>
        <v>81.467831519941868</v>
      </c>
      <c r="DC2005">
        <f ca="1"/>
        <v>74.00202791462597</v>
      </c>
      <c r="DD2005">
        <v>72.661228475880591</v>
      </c>
      <c r="DE2005">
        <f ca="1"/>
        <v>76.912516297320238</v>
      </c>
      <c r="DF2005">
        <v>75.20917179642089</v>
      </c>
    </row>
    <row r="2006" spans="1:110" x14ac:dyDescent="0.25">
      <c r="A2006">
        <v>71.900000000000006</v>
      </c>
      <c r="B2006" t="b">
        <v>1</v>
      </c>
      <c r="CW2006">
        <v>0.68357240437158473</v>
      </c>
      <c r="CX2006">
        <v>74.599999999999994</v>
      </c>
      <c r="CY2006">
        <v>73.774597625233909</v>
      </c>
      <c r="CZ2006">
        <v>73.500890850724673</v>
      </c>
      <c r="DA2006">
        <v>79.654417315103288</v>
      </c>
      <c r="DB2006">
        <f ca="1"/>
        <v>81.476448189793004</v>
      </c>
      <c r="DC2006">
        <f ca="1"/>
        <v>74.010791911945148</v>
      </c>
      <c r="DD2006">
        <v>72.670328545615519</v>
      </c>
      <c r="DE2006">
        <f ca="1"/>
        <v>76.918717276845953</v>
      </c>
      <c r="DF2006">
        <v>75.218307540585229</v>
      </c>
    </row>
    <row r="2007" spans="1:110" x14ac:dyDescent="0.25">
      <c r="A2007">
        <v>71.7</v>
      </c>
      <c r="B2007" t="b">
        <v>1</v>
      </c>
      <c r="CW2007">
        <v>0.6839139344262295</v>
      </c>
      <c r="CX2007">
        <v>74.599999999999994</v>
      </c>
      <c r="CY2007">
        <v>73.783738478459142</v>
      </c>
      <c r="CZ2007">
        <v>73.511265989634836</v>
      </c>
      <c r="DA2007">
        <v>79.729174268042328</v>
      </c>
      <c r="DB2007">
        <f ca="1"/>
        <v>81.485066989009368</v>
      </c>
      <c r="DC2007">
        <f ca="1"/>
        <v>74.01956061683947</v>
      </c>
      <c r="DD2007">
        <v>72.679426342321818</v>
      </c>
      <c r="DE2007">
        <f ca="1"/>
        <v>76.924919535529156</v>
      </c>
      <c r="DF2007">
        <v>75.227444658580879</v>
      </c>
    </row>
    <row r="2008" spans="1:110" x14ac:dyDescent="0.25">
      <c r="A2008">
        <v>71.5</v>
      </c>
      <c r="B2008" t="b">
        <v>1</v>
      </c>
      <c r="CW2008">
        <v>0.68425546448087426</v>
      </c>
      <c r="CX2008">
        <v>74.599999999999994</v>
      </c>
      <c r="CY2008">
        <v>73.792883533119351</v>
      </c>
      <c r="CZ2008">
        <v>73.521647362827622</v>
      </c>
      <c r="DA2008">
        <v>79.804012039324633</v>
      </c>
      <c r="DB2008">
        <f ca="1"/>
        <v>81.493687927153331</v>
      </c>
      <c r="DC2008">
        <f ca="1"/>
        <v>74.02833404204992</v>
      </c>
      <c r="DD2008">
        <v>72.688521867701908</v>
      </c>
      <c r="DE2008">
        <f ca="1"/>
        <v>76.931123078989188</v>
      </c>
      <c r="DF2008">
        <v>75.236583157070811</v>
      </c>
    </row>
    <row r="2009" spans="1:110" x14ac:dyDescent="0.25">
      <c r="A2009">
        <v>71.2</v>
      </c>
      <c r="B2009" t="b">
        <v>1</v>
      </c>
      <c r="CW2009">
        <v>0.68459699453551914</v>
      </c>
      <c r="CX2009">
        <v>74.599999999999994</v>
      </c>
      <c r="CY2009">
        <v>73.802032801518351</v>
      </c>
      <c r="CZ2009">
        <v>73.532034986500761</v>
      </c>
      <c r="DA2009">
        <v>79.87893080388173</v>
      </c>
      <c r="DB2009">
        <f ca="1"/>
        <v>81.502311013808281</v>
      </c>
      <c r="DC2009">
        <f ca="1"/>
        <v>74.037112200352794</v>
      </c>
      <c r="DD2009">
        <v>72.697615123456103</v>
      </c>
      <c r="DE2009">
        <f ca="1"/>
        <v>76.937327912856986</v>
      </c>
      <c r="DF2009">
        <v>75.24572304273056</v>
      </c>
    </row>
    <row r="2010" spans="1:110" x14ac:dyDescent="0.25">
      <c r="A2010">
        <v>79</v>
      </c>
      <c r="B2010" t="b">
        <v>1</v>
      </c>
      <c r="CW2010">
        <v>0.68493852459016391</v>
      </c>
      <c r="CX2010">
        <v>74.599999999999994</v>
      </c>
      <c r="CY2010">
        <v>73.811186295992528</v>
      </c>
      <c r="CZ2010">
        <v>73.542428876898285</v>
      </c>
      <c r="DA2010">
        <v>79.953930737213653</v>
      </c>
      <c r="DB2010">
        <f ca="1"/>
        <v>81.510936258578781</v>
      </c>
      <c r="DC2010">
        <f ca="1"/>
        <v>74.045895104559847</v>
      </c>
      <c r="DD2010">
        <v>72.706706111282557</v>
      </c>
      <c r="DE2010">
        <f ca="1"/>
        <v>76.943534042775028</v>
      </c>
      <c r="DF2010">
        <v>75.254864322248253</v>
      </c>
    </row>
    <row r="2011" spans="1:110" x14ac:dyDescent="0.25">
      <c r="A2011">
        <v>75.5</v>
      </c>
      <c r="B2011" t="b">
        <v>1</v>
      </c>
      <c r="CW2011">
        <v>0.68528005464480879</v>
      </c>
      <c r="CX2011">
        <v>74.7</v>
      </c>
      <c r="CY2011">
        <v>73.820344028910966</v>
      </c>
      <c r="CZ2011">
        <v>73.55282905031082</v>
      </c>
      <c r="DA2011">
        <v>80.029012015391629</v>
      </c>
      <c r="DB2011">
        <f ca="1"/>
        <v>81.519563671090651</v>
      </c>
      <c r="DC2011">
        <f ca="1"/>
        <v>74.054682767518443</v>
      </c>
      <c r="DD2011">
        <v>72.715794832877378</v>
      </c>
      <c r="DE2011">
        <f ca="1"/>
        <v>76.949741474397555</v>
      </c>
      <c r="DF2011">
        <v>75.264007002324732</v>
      </c>
    </row>
    <row r="2012" spans="1:110" x14ac:dyDescent="0.25">
      <c r="A2012">
        <v>75.3</v>
      </c>
      <c r="B2012" t="b">
        <v>1</v>
      </c>
      <c r="CW2012">
        <v>0.68562158469945356</v>
      </c>
      <c r="CX2012">
        <v>74.7</v>
      </c>
      <c r="CY2012">
        <v>73.829506012675651</v>
      </c>
      <c r="CZ2012">
        <v>73.563235523075832</v>
      </c>
      <c r="DA2012">
        <v>80.104174815060261</v>
      </c>
      <c r="DB2012">
        <f ca="1"/>
        <v>81.528193260991017</v>
      </c>
      <c r="DC2012">
        <f ca="1"/>
        <v>74.063475202111761</v>
      </c>
      <c r="DD2012">
        <v>72.724881289934515</v>
      </c>
      <c r="DE2012">
        <f ca="1"/>
        <v>76.955950213390523</v>
      </c>
      <c r="DF2012">
        <v>75.273151089673547</v>
      </c>
    </row>
    <row r="2013" spans="1:110" x14ac:dyDescent="0.25">
      <c r="A2013">
        <v>75.3</v>
      </c>
      <c r="B2013" t="b">
        <v>1</v>
      </c>
      <c r="CW2013">
        <v>0.68596311475409832</v>
      </c>
      <c r="CX2013">
        <v>74.7</v>
      </c>
      <c r="CY2013">
        <v>73.838672259721562</v>
      </c>
      <c r="CZ2013">
        <v>73.573648311577998</v>
      </c>
      <c r="DA2013">
        <v>80.179419313440263</v>
      </c>
      <c r="DB2013">
        <f ca="1"/>
        <v>81.536825037948518</v>
      </c>
      <c r="DC2013">
        <f ca="1"/>
        <v>74.072272421258916</v>
      </c>
      <c r="DD2013">
        <v>72.733965484145813</v>
      </c>
      <c r="DE2013">
        <f ca="1"/>
        <v>76.962160265431663</v>
      </c>
      <c r="DF2013">
        <v>75.282296591021122</v>
      </c>
    </row>
    <row r="2014" spans="1:110" x14ac:dyDescent="0.25">
      <c r="A2014">
        <v>74.900000000000006</v>
      </c>
      <c r="B2014" t="b">
        <v>1</v>
      </c>
      <c r="CW2014">
        <v>0.6863046448087432</v>
      </c>
      <c r="CX2014">
        <v>74.7</v>
      </c>
      <c r="CY2014">
        <v>73.847842782516892</v>
      </c>
      <c r="CZ2014">
        <v>73.584067432248943</v>
      </c>
      <c r="DA2014">
        <v>80.254745688330885</v>
      </c>
      <c r="DB2014">
        <f ca="1"/>
        <v>81.545459011653321</v>
      </c>
      <c r="DC2014">
        <f ca="1"/>
        <v>74.081074437915063</v>
      </c>
      <c r="DD2014">
        <v>72.743047417200998</v>
      </c>
      <c r="DE2014">
        <f ca="1"/>
        <v>76.968371636210577</v>
      </c>
      <c r="DF2014">
        <v>75.291443513106657</v>
      </c>
    </row>
    <row r="2015" spans="1:110" x14ac:dyDescent="0.25">
      <c r="A2015">
        <v>74.5</v>
      </c>
      <c r="B2015" t="b">
        <v>1</v>
      </c>
      <c r="CW2015">
        <v>0.68664617486338797</v>
      </c>
      <c r="CX2015">
        <v>74.7</v>
      </c>
      <c r="CY2015">
        <v>73.857017593563086</v>
      </c>
      <c r="CZ2015">
        <v>73.594492901568003</v>
      </c>
      <c r="DA2015">
        <v>80.33015411811229</v>
      </c>
      <c r="DB2015">
        <f ca="1"/>
        <v>81.554095191817282</v>
      </c>
      <c r="DC2015">
        <f ca="1"/>
        <v>74.089881265071739</v>
      </c>
      <c r="DD2015">
        <v>72.752127090787724</v>
      </c>
      <c r="DE2015">
        <f ca="1"/>
        <v>76.974584331428758</v>
      </c>
      <c r="DF2015">
        <v>75.300591862682325</v>
      </c>
    </row>
    <row r="2016" spans="1:110" x14ac:dyDescent="0.25">
      <c r="A2016">
        <v>73.7</v>
      </c>
      <c r="B2016" t="b">
        <v>1</v>
      </c>
      <c r="CW2016">
        <v>0.68698770491803274</v>
      </c>
      <c r="CX2016">
        <v>74.7</v>
      </c>
      <c r="CY2016">
        <v>73.866196705395097</v>
      </c>
      <c r="CZ2016">
        <v>73.604924736062102</v>
      </c>
      <c r="DA2016">
        <v>80.40564478174835</v>
      </c>
      <c r="DB2016">
        <f ca="1"/>
        <v>81.562733588174012</v>
      </c>
      <c r="DC2016">
        <f ca="1"/>
        <v>74.098692915756772</v>
      </c>
      <c r="DD2016">
        <v>72.761204506591525</v>
      </c>
      <c r="DE2016">
        <f ca="1"/>
        <v>76.980798356799667</v>
      </c>
      <c r="DF2016">
        <v>75.309741646513245</v>
      </c>
    </row>
    <row r="2017" spans="1:110" x14ac:dyDescent="0.25">
      <c r="A2017">
        <v>73.8</v>
      </c>
      <c r="B2017" t="b">
        <v>1</v>
      </c>
      <c r="CW2017">
        <v>0.68732923497267762</v>
      </c>
      <c r="CX2017">
        <v>74.7</v>
      </c>
      <c r="CY2017">
        <v>73.87538013058149</v>
      </c>
      <c r="CZ2017">
        <v>73.615362952306</v>
      </c>
      <c r="DA2017">
        <v>80.481217858789051</v>
      </c>
      <c r="DB2017">
        <f ca="1"/>
        <v>81.571374210479036</v>
      </c>
      <c r="DC2017">
        <f ca="1"/>
        <v>74.107509403034697</v>
      </c>
      <c r="DD2017">
        <v>72.770279666295863</v>
      </c>
      <c r="DE2017">
        <f ca="1"/>
        <v>76.9870137180488</v>
      </c>
      <c r="DF2017">
        <v>75.318892871377642</v>
      </c>
    </row>
    <row r="2018" spans="1:110" x14ac:dyDescent="0.25">
      <c r="A2018">
        <v>73.900000000000006</v>
      </c>
      <c r="B2018" t="b">
        <v>1</v>
      </c>
      <c r="CW2018">
        <v>0.68767076502732238</v>
      </c>
      <c r="CX2018">
        <v>74.7</v>
      </c>
      <c r="CY2018">
        <v>73.884567881724607</v>
      </c>
      <c r="CZ2018">
        <v>73.62580756692256</v>
      </c>
      <c r="DA2018">
        <v>80.556873529372993</v>
      </c>
      <c r="DB2018">
        <f ca="1"/>
        <v>81.580017068509846</v>
      </c>
      <c r="DC2018">
        <f ca="1"/>
        <v>74.116330740006731</v>
      </c>
      <c r="DD2018">
        <v>72.779352571582095</v>
      </c>
      <c r="DE2018">
        <f ca="1"/>
        <v>76.99323042091369</v>
      </c>
      <c r="DF2018">
        <v>75.328045544066782</v>
      </c>
    </row>
    <row r="2019" spans="1:110" x14ac:dyDescent="0.25">
      <c r="A2019">
        <v>74</v>
      </c>
      <c r="B2019" t="b">
        <v>1</v>
      </c>
      <c r="CW2019">
        <v>0.68801229508196726</v>
      </c>
      <c r="CX2019">
        <v>74.7</v>
      </c>
      <c r="CY2019">
        <v>73.893759971460696</v>
      </c>
      <c r="CZ2019">
        <v>73.636258596583133</v>
      </c>
      <c r="DA2019">
        <v>80.632611974230116</v>
      </c>
      <c r="DB2019">
        <f ca="1"/>
        <v>81.588662172065995</v>
      </c>
      <c r="DC2019">
        <f ca="1"/>
        <v>74.125156939811006</v>
      </c>
      <c r="DD2019">
        <v>72.788423224129474</v>
      </c>
      <c r="DE2019">
        <f ca="1"/>
        <v>76.999448471144035</v>
      </c>
      <c r="DF2019">
        <v>75.337199671385179</v>
      </c>
    </row>
    <row r="2020" spans="1:110" x14ac:dyDescent="0.25">
      <c r="A2020">
        <v>74.2</v>
      </c>
      <c r="B2020" t="b">
        <v>1</v>
      </c>
      <c r="CW2020">
        <v>0.68835382513661203</v>
      </c>
      <c r="CX2020">
        <v>74.7</v>
      </c>
      <c r="CY2020">
        <v>73.902956412460114</v>
      </c>
      <c r="CZ2020">
        <v>73.646716058007215</v>
      </c>
      <c r="DA2020">
        <v>80.708433374684134</v>
      </c>
      <c r="DB2020">
        <f ca="1"/>
        <v>81.597309530969298</v>
      </c>
      <c r="DC2020">
        <f ca="1"/>
        <v>74.133988015622776</v>
      </c>
      <c r="DD2020">
        <v>72.79749162561518</v>
      </c>
      <c r="DE2020">
        <f ca="1"/>
        <v>77.005667874501725</v>
      </c>
      <c r="DF2020">
        <v>75.346355260150474</v>
      </c>
    </row>
    <row r="2021" spans="1:110" x14ac:dyDescent="0.25">
      <c r="A2021">
        <v>72.8</v>
      </c>
      <c r="B2021" t="b">
        <v>1</v>
      </c>
      <c r="CW2021">
        <v>0.6886953551912568</v>
      </c>
      <c r="CX2021">
        <v>74.7</v>
      </c>
      <c r="CY2021">
        <v>73.912157217427421</v>
      </c>
      <c r="CZ2021">
        <v>73.657179967963515</v>
      </c>
      <c r="DA2021">
        <v>80.784337912655289</v>
      </c>
      <c r="DB2021">
        <f ca="1"/>
        <v>81.605959155063815</v>
      </c>
      <c r="DC2021">
        <f ca="1"/>
        <v>74.142823980654526</v>
      </c>
      <c r="DD2021">
        <v>72.806557777714346</v>
      </c>
      <c r="DE2021">
        <f ca="1"/>
        <v>77.011888636760901</v>
      </c>
      <c r="DF2021">
        <v>75.355512317193686</v>
      </c>
    </row>
    <row r="2022" spans="1:110" x14ac:dyDescent="0.25">
      <c r="A2022">
        <v>72.2</v>
      </c>
      <c r="B2022" t="b">
        <v>1</v>
      </c>
      <c r="CW2022">
        <v>0.68903688524590168</v>
      </c>
      <c r="CX2022">
        <v>74.7</v>
      </c>
      <c r="CY2022">
        <v>73.921362399101596</v>
      </c>
      <c r="CZ2022">
        <v>73.667650343269358</v>
      </c>
      <c r="DA2022">
        <v>80.860325770662925</v>
      </c>
      <c r="DB2022">
        <f ca="1"/>
        <v>81.614611054216113</v>
      </c>
      <c r="DC2022">
        <f ca="1"/>
        <v>74.151664848156173</v>
      </c>
      <c r="DD2022">
        <v>72.815621682099973</v>
      </c>
      <c r="DE2022">
        <f ca="1"/>
        <v>77.01811076370798</v>
      </c>
      <c r="DF2022">
        <v>75.364670849359172</v>
      </c>
    </row>
    <row r="2023" spans="1:110" x14ac:dyDescent="0.25">
      <c r="A2023">
        <v>72.099999999999994</v>
      </c>
      <c r="B2023" t="b">
        <v>1</v>
      </c>
      <c r="CW2023">
        <v>0.68937841530054644</v>
      </c>
      <c r="CX2023">
        <v>74.7</v>
      </c>
      <c r="CY2023">
        <v>73.930571970256153</v>
      </c>
      <c r="CZ2023">
        <v>73.678127200791351</v>
      </c>
      <c r="DA2023">
        <v>80.936397131828016</v>
      </c>
      <c r="DB2023">
        <f ca="1"/>
        <v>81.623265238315184</v>
      </c>
      <c r="DC2023">
        <f ca="1"/>
        <v>74.160510631415193</v>
      </c>
      <c r="DD2023">
        <v>72.82468334044303</v>
      </c>
      <c r="DE2023">
        <f ca="1"/>
        <v>77.024334261141789</v>
      </c>
      <c r="DF2023">
        <v>75.373830863504679</v>
      </c>
    </row>
    <row r="2024" spans="1:110" x14ac:dyDescent="0.25">
      <c r="A2024">
        <v>72.599999999999994</v>
      </c>
      <c r="B2024" t="b">
        <v>1</v>
      </c>
      <c r="CW2024">
        <v>0.68971994535519121</v>
      </c>
      <c r="CX2024">
        <v>74.7</v>
      </c>
      <c r="CY2024">
        <v>73.939785943699306</v>
      </c>
      <c r="CZ2024">
        <v>73.688610557445571</v>
      </c>
      <c r="DA2024">
        <v>81.012552179875925</v>
      </c>
      <c r="DB2024">
        <f ca="1"/>
        <v>81.631921717272704</v>
      </c>
      <c r="DC2024">
        <f ca="1"/>
        <v>74.169361343756819</v>
      </c>
      <c r="DD2024">
        <v>72.833742754412398</v>
      </c>
      <c r="DE2024">
        <f ca="1"/>
        <v>77.030559134873556</v>
      </c>
      <c r="DF2024">
        <v>75.382992366501497</v>
      </c>
    </row>
    <row r="2025" spans="1:110" x14ac:dyDescent="0.25">
      <c r="A2025">
        <v>72.400000000000006</v>
      </c>
      <c r="B2025" t="b">
        <v>1</v>
      </c>
      <c r="CW2025">
        <v>0.69006147540983609</v>
      </c>
      <c r="CX2025">
        <v>74.7</v>
      </c>
      <c r="CY2025">
        <v>73.949004332274143</v>
      </c>
      <c r="CZ2025">
        <v>73.699100430197603</v>
      </c>
      <c r="DA2025">
        <v>81.088791099139115</v>
      </c>
      <c r="DB2025">
        <f ca="1"/>
        <v>81.640580501023123</v>
      </c>
      <c r="DC2025">
        <f ca="1"/>
        <v>74.178216998544244</v>
      </c>
      <c r="DD2025">
        <v>72.84279992567491</v>
      </c>
      <c r="DE2025">
        <f ca="1"/>
        <v>77.03678539072699</v>
      </c>
      <c r="DF2025">
        <v>75.392155365234387</v>
      </c>
    </row>
    <row r="2026" spans="1:110" x14ac:dyDescent="0.25">
      <c r="A2026">
        <v>71.400000000000006</v>
      </c>
      <c r="B2026" t="b">
        <v>1</v>
      </c>
      <c r="CW2026">
        <v>0.69040300546448086</v>
      </c>
      <c r="CX2026">
        <v>74.7</v>
      </c>
      <c r="CY2026">
        <v>73.958227148858754</v>
      </c>
      <c r="CZ2026">
        <v>73.709596836063</v>
      </c>
      <c r="DA2026">
        <v>81.165114074559597</v>
      </c>
      <c r="DB2026">
        <f ca="1"/>
        <v>81.649241599523734</v>
      </c>
      <c r="DC2026">
        <f ca="1"/>
        <v>74.187077609178701</v>
      </c>
      <c r="DD2026">
        <v>72.851854855895297</v>
      </c>
      <c r="DE2026">
        <f ca="1"/>
        <v>77.043013034538333</v>
      </c>
      <c r="DF2026">
        <v>75.401319866601796</v>
      </c>
    </row>
    <row r="2027" spans="1:110" x14ac:dyDescent="0.25">
      <c r="A2027">
        <v>68.5</v>
      </c>
      <c r="B2027" t="b">
        <v>1</v>
      </c>
      <c r="CW2027">
        <v>0.69074453551912574</v>
      </c>
      <c r="CX2027">
        <v>74.7</v>
      </c>
      <c r="CY2027">
        <v>73.967454406366414</v>
      </c>
      <c r="CZ2027">
        <v>73.720099792107305</v>
      </c>
      <c r="DA2027">
        <v>81.241521291691939</v>
      </c>
      <c r="DB2027">
        <f ca="1"/>
        <v>81.657905022754733</v>
      </c>
      <c r="DC2027">
        <f ca="1"/>
        <v>74.195943189099751</v>
      </c>
      <c r="DD2027">
        <v>72.860907546736286</v>
      </c>
      <c r="DE2027">
        <f ca="1"/>
        <v>77.049242072156488</v>
      </c>
      <c r="DF2027">
        <v>75.410485877515782</v>
      </c>
    </row>
    <row r="2028" spans="1:110" x14ac:dyDescent="0.25">
      <c r="A2028">
        <v>68.400000000000006</v>
      </c>
      <c r="B2028" t="b">
        <v>1</v>
      </c>
      <c r="CW2028">
        <v>0.6910860655737705</v>
      </c>
      <c r="CX2028">
        <v>74.7</v>
      </c>
      <c r="CY2028">
        <v>73.976686117745757</v>
      </c>
      <c r="CZ2028">
        <v>73.730609315446415</v>
      </c>
      <c r="DA2028">
        <v>81.318012936705642</v>
      </c>
      <c r="DB2028">
        <f ca="1"/>
        <v>81.666570780719482</v>
      </c>
      <c r="DC2028">
        <f ca="1"/>
        <v>74.204813751785352</v>
      </c>
      <c r="DD2028">
        <v>72.869957999858514</v>
      </c>
      <c r="DE2028">
        <f ca="1"/>
        <v>77.05547250944295</v>
      </c>
      <c r="DF2028">
        <v>75.419653404902192</v>
      </c>
    </row>
    <row r="2029" spans="1:110" x14ac:dyDescent="0.25">
      <c r="A2029">
        <v>68.099999999999994</v>
      </c>
      <c r="B2029" t="b">
        <v>1</v>
      </c>
      <c r="CW2029">
        <v>0.69142759562841527</v>
      </c>
      <c r="CX2029">
        <v>74.7</v>
      </c>
      <c r="CY2029">
        <v>73.985922295980913</v>
      </c>
      <c r="CZ2029">
        <v>73.741125423246601</v>
      </c>
      <c r="DA2029">
        <v>81.394589196388182</v>
      </c>
      <c r="DB2029">
        <f ca="1"/>
        <v>81.675238883444507</v>
      </c>
      <c r="DC2029">
        <f ca="1"/>
        <v>74.213689310752088</v>
      </c>
      <c r="DD2029">
        <v>72.879006216920558</v>
      </c>
      <c r="DE2029">
        <f ca="1"/>
        <v>77.061704352271974</v>
      </c>
      <c r="DF2029">
        <v>75.42882245570064</v>
      </c>
    </row>
    <row r="2030" spans="1:110" x14ac:dyDescent="0.25">
      <c r="A2030">
        <v>68.099999999999994</v>
      </c>
      <c r="B2030" t="b">
        <v>1</v>
      </c>
      <c r="CW2030">
        <v>0.69176912568306015</v>
      </c>
      <c r="CX2030">
        <v>74.7</v>
      </c>
      <c r="CY2030">
        <v>73.995162954091654</v>
      </c>
      <c r="CZ2030">
        <v>73.751648132725066</v>
      </c>
      <c r="DA2030">
        <v>81.471250258147506</v>
      </c>
      <c r="DB2030">
        <f ca="1"/>
        <v>81.683909340979625</v>
      </c>
      <c r="DC2030">
        <f ca="1"/>
        <v>74.222569879555337</v>
      </c>
      <c r="DD2030">
        <v>72.888052199578993</v>
      </c>
      <c r="DE2030">
        <f ca="1"/>
        <v>77.067937606530606</v>
      </c>
      <c r="DF2030">
        <v>75.437993036864668</v>
      </c>
    </row>
    <row r="2031" spans="1:110" x14ac:dyDescent="0.25">
      <c r="A2031">
        <v>68</v>
      </c>
      <c r="B2031" t="b">
        <v>1</v>
      </c>
      <c r="CW2031">
        <v>0.69211065573770492</v>
      </c>
      <c r="CX2031">
        <v>74.7</v>
      </c>
      <c r="CY2031">
        <v>74.004408105133621</v>
      </c>
      <c r="CZ2031">
        <v>73.762177461149975</v>
      </c>
      <c r="DA2031">
        <v>81.547996310014824</v>
      </c>
      <c r="DB2031">
        <f ca="1"/>
        <v>81.692582163398114</v>
      </c>
      <c r="DC2031">
        <f ca="1"/>
        <v>74.231455471789431</v>
      </c>
      <c r="DD2031">
        <v>72.897095949488303</v>
      </c>
      <c r="DE2031">
        <f ca="1"/>
        <v>77.074172278118695</v>
      </c>
      <c r="DF2031">
        <v>75.447165155361688</v>
      </c>
    </row>
    <row r="2032" spans="1:110" x14ac:dyDescent="0.25">
      <c r="A2032">
        <v>67.900000000000006</v>
      </c>
      <c r="B2032" t="b">
        <v>1</v>
      </c>
      <c r="CW2032">
        <v>0.69245218579234968</v>
      </c>
      <c r="CX2032">
        <v>74.7</v>
      </c>
      <c r="CY2032">
        <v>74.013657762198406</v>
      </c>
      <c r="CZ2032">
        <v>73.772713425840536</v>
      </c>
      <c r="DA2032">
        <v>81.624827540647559</v>
      </c>
      <c r="DB2032">
        <f ca="1"/>
        <v>81.701257360796745</v>
      </c>
      <c r="DC2032">
        <f ca="1"/>
        <v>74.240346101087866</v>
      </c>
      <c r="DD2032">
        <v>72.906137468300955</v>
      </c>
      <c r="DE2032">
        <f ca="1"/>
        <v>77.080408372949066</v>
      </c>
      <c r="DF2032">
        <v>75.456338818173137</v>
      </c>
    </row>
    <row r="2033" spans="1:110" x14ac:dyDescent="0.25">
      <c r="A2033">
        <v>68</v>
      </c>
      <c r="B2033" t="b">
        <v>1</v>
      </c>
      <c r="CW2033">
        <v>0.69279371584699456</v>
      </c>
      <c r="CX2033">
        <v>74.7</v>
      </c>
      <c r="CY2033">
        <v>74.022911938413799</v>
      </c>
      <c r="CZ2033">
        <v>73.783256044167572</v>
      </c>
      <c r="DA2033">
        <v>81.701744139331907</v>
      </c>
      <c r="DB2033">
        <f ca="1"/>
        <v>81.709934943295949</v>
      </c>
      <c r="DC2033">
        <f ca="1"/>
        <v>74.249241781123416</v>
      </c>
      <c r="DD2033">
        <v>72.915176757667354</v>
      </c>
      <c r="DE2033">
        <f ca="1"/>
        <v>77.086645896947431</v>
      </c>
      <c r="DF2033">
        <v>75.46551403229455</v>
      </c>
    </row>
    <row r="2034" spans="1:110" x14ac:dyDescent="0.25">
      <c r="A2034">
        <v>67.5</v>
      </c>
      <c r="B2034" t="b">
        <v>1</v>
      </c>
      <c r="CW2034">
        <v>0.69313524590163933</v>
      </c>
      <c r="CX2034">
        <v>74.7</v>
      </c>
      <c r="CY2034">
        <v>74.032170646943868</v>
      </c>
      <c r="CZ2034">
        <v>73.793805333553564</v>
      </c>
      <c r="DA2034">
        <v>81.778746295985684</v>
      </c>
      <c r="DB2034">
        <f ca="1"/>
        <v>81.718614921039929</v>
      </c>
      <c r="DC2034">
        <f ca="1"/>
        <v>74.258142525608392</v>
      </c>
      <c r="DD2034">
        <v>72.924213819235902</v>
      </c>
      <c r="DE2034">
        <f ca="1"/>
        <v>77.092884856052578</v>
      </c>
      <c r="DF2034">
        <v>75.474690804735545</v>
      </c>
    </row>
    <row r="2035" spans="1:110" x14ac:dyDescent="0.25">
      <c r="A2035">
        <v>67.5</v>
      </c>
      <c r="B2035" t="b">
        <v>1</v>
      </c>
      <c r="CW2035">
        <v>0.69347677595628421</v>
      </c>
      <c r="CX2035">
        <v>74.8</v>
      </c>
      <c r="CY2035">
        <v>74.041433900989205</v>
      </c>
      <c r="CZ2035">
        <v>73.804361311472789</v>
      </c>
      <c r="DA2035">
        <v>81.855834201161258</v>
      </c>
      <c r="DB2035">
        <f ca="1"/>
        <v>81.727297304196753</v>
      </c>
      <c r="DC2035">
        <f ca="1"/>
        <v>74.267048348294765</v>
      </c>
      <c r="DD2035">
        <v>72.933248654652971</v>
      </c>
      <c r="DE2035">
        <f ca="1"/>
        <v>77.099125256216396</v>
      </c>
      <c r="DF2035">
        <v>75.483869142519978</v>
      </c>
    </row>
    <row r="2036" spans="1:110" x14ac:dyDescent="0.25">
      <c r="A2036">
        <v>67.3</v>
      </c>
      <c r="B2036" t="b">
        <v>1</v>
      </c>
      <c r="CW2036">
        <v>0.69381830601092898</v>
      </c>
      <c r="CX2036">
        <v>74.8</v>
      </c>
      <c r="CY2036">
        <v>74.050701713787021</v>
      </c>
      <c r="CZ2036">
        <v>73.814923995451736</v>
      </c>
      <c r="DA2036">
        <v>81.933008046048229</v>
      </c>
      <c r="DB2036">
        <f ca="1"/>
        <v>81.735982102958502</v>
      </c>
      <c r="DC2036">
        <f ca="1"/>
        <v>74.275959262974339</v>
      </c>
      <c r="DD2036">
        <v>72.942281265562869</v>
      </c>
      <c r="DE2036">
        <f ca="1"/>
        <v>77.105367103403893</v>
      </c>
      <c r="DF2036">
        <v>75.493049052685961</v>
      </c>
    </row>
    <row r="2037" spans="1:110" x14ac:dyDescent="0.25">
      <c r="A2037">
        <v>67</v>
      </c>
      <c r="B2037" t="b">
        <v>1</v>
      </c>
      <c r="CW2037">
        <v>0.69415983606557374</v>
      </c>
      <c r="CX2037">
        <v>74.8</v>
      </c>
      <c r="CY2037">
        <v>74.05997409861142</v>
      </c>
      <c r="CZ2037">
        <v>73.825493403069231</v>
      </c>
      <c r="DA2037">
        <v>82.010268022476367</v>
      </c>
      <c r="DB2037">
        <f ca="1"/>
        <v>81.744669327541388</v>
      </c>
      <c r="DC2037">
        <f ca="1"/>
        <v>74.284875283478996</v>
      </c>
      <c r="DD2037">
        <v>72.951311653607917</v>
      </c>
      <c r="DE2037">
        <f ca="1"/>
        <v>77.111610403593303</v>
      </c>
      <c r="DF2037">
        <v>75.502230542285957</v>
      </c>
    </row>
    <row r="2038" spans="1:110" x14ac:dyDescent="0.25">
      <c r="A2038">
        <v>67.3</v>
      </c>
      <c r="B2038" t="b">
        <v>1</v>
      </c>
      <c r="CW2038">
        <v>0.69450136612021862</v>
      </c>
      <c r="CX2038">
        <v>74.8</v>
      </c>
      <c r="CY2038">
        <v>74.069251068773426</v>
      </c>
      <c r="CZ2038">
        <v>73.836069551956854</v>
      </c>
      <c r="DA2038">
        <v>82.087614322918498</v>
      </c>
      <c r="DB2038">
        <f ca="1"/>
        <v>81.753358988185809</v>
      </c>
      <c r="DC2038">
        <f ca="1"/>
        <v>74.293796423680817</v>
      </c>
      <c r="DD2038">
        <v>72.960339820428416</v>
      </c>
      <c r="DE2038">
        <f ca="1"/>
        <v>77.117855162776166</v>
      </c>
      <c r="DF2038">
        <v>75.511413618386769</v>
      </c>
    </row>
    <row r="2039" spans="1:110" x14ac:dyDescent="0.25">
      <c r="A2039">
        <v>67.2</v>
      </c>
      <c r="B2039" t="b">
        <v>1</v>
      </c>
      <c r="CW2039">
        <v>0.69484289617486339</v>
      </c>
      <c r="CX2039">
        <v>74.8</v>
      </c>
      <c r="CY2039">
        <v>74.078532637621265</v>
      </c>
      <c r="CZ2039">
        <v>73.846652459798833</v>
      </c>
      <c r="DA2039">
        <v>82.165047140493215</v>
      </c>
      <c r="DB2039">
        <f ca="1"/>
        <v>81.762051095156536</v>
      </c>
      <c r="DC2039">
        <f ca="1"/>
        <v>74.302722697492285</v>
      </c>
      <c r="DD2039">
        <v>72.969365767662623</v>
      </c>
      <c r="DE2039">
        <f ca="1"/>
        <v>77.124101386957335</v>
      </c>
      <c r="DF2039">
        <v>75.520598288069777</v>
      </c>
    </row>
    <row r="2040" spans="1:110" x14ac:dyDescent="0.25">
      <c r="A2040">
        <v>66.8</v>
      </c>
      <c r="B2040" t="b">
        <v>1</v>
      </c>
      <c r="CW2040">
        <v>0.69518442622950816</v>
      </c>
      <c r="CX2040">
        <v>74.8</v>
      </c>
      <c r="CY2040">
        <v>74.087818818540512</v>
      </c>
      <c r="CZ2040">
        <v>73.857242144332673</v>
      </c>
      <c r="DA2040">
        <v>82.24256666896801</v>
      </c>
      <c r="DB2040">
        <f ca="1"/>
        <v>81.770745658742825</v>
      </c>
      <c r="DC2040">
        <f ca="1"/>
        <v>74.311654118866471</v>
      </c>
      <c r="DD2040">
        <v>72.978389496946789</v>
      </c>
      <c r="DE2040">
        <f ca="1"/>
        <v>77.13034908215505</v>
      </c>
      <c r="DF2040">
        <v>75.529784558430805</v>
      </c>
    </row>
    <row r="2041" spans="1:110" x14ac:dyDescent="0.25">
      <c r="A2041">
        <v>66.8</v>
      </c>
      <c r="B2041" t="b">
        <v>1</v>
      </c>
      <c r="CW2041">
        <v>0.69552595628415304</v>
      </c>
      <c r="CX2041">
        <v>74.8</v>
      </c>
      <c r="CY2041">
        <v>74.0971096249542</v>
      </c>
      <c r="CZ2041">
        <v>73.867838623349101</v>
      </c>
      <c r="DA2041">
        <v>82.320173102761984</v>
      </c>
      <c r="DB2041">
        <f ca="1"/>
        <v>81.779442689258488</v>
      </c>
      <c r="DC2041">
        <f ca="1"/>
        <v>74.320590701797201</v>
      </c>
      <c r="DD2041">
        <v>72.987411009915192</v>
      </c>
      <c r="DE2041">
        <f ca="1"/>
        <v>77.136598254401079</v>
      </c>
      <c r="DF2041">
        <v>75.538972436580366</v>
      </c>
    </row>
    <row r="2042" spans="1:110" x14ac:dyDescent="0.25">
      <c r="A2042">
        <v>66.8</v>
      </c>
      <c r="B2042" t="b">
        <v>1</v>
      </c>
      <c r="CW2042">
        <v>0.6958674863387978</v>
      </c>
      <c r="CX2042">
        <v>74.8</v>
      </c>
      <c r="CY2042">
        <v>74.106405070323092</v>
      </c>
      <c r="CZ2042">
        <v>73.878441914692473</v>
      </c>
      <c r="DA2042">
        <v>82.397866636948862</v>
      </c>
      <c r="DB2042">
        <f ca="1"/>
        <v>81.788142197042077</v>
      </c>
      <c r="DC2042">
        <f ca="1"/>
        <v>74.329532460319314</v>
      </c>
      <c r="DD2042">
        <v>72.996430308200047</v>
      </c>
      <c r="DE2042">
        <f ca="1"/>
        <v>77.142848909740664</v>
      </c>
      <c r="DF2042">
        <v>75.548161929643555</v>
      </c>
    </row>
    <row r="2043" spans="1:110" x14ac:dyDescent="0.25">
      <c r="A2043">
        <v>77.5</v>
      </c>
      <c r="B2043" t="b">
        <v>1</v>
      </c>
      <c r="CW2043">
        <v>0.69620901639344257</v>
      </c>
      <c r="CX2043">
        <v>74.8</v>
      </c>
      <c r="CY2043">
        <v>74.11570516814578</v>
      </c>
      <c r="CZ2043">
        <v>73.889052036260949</v>
      </c>
      <c r="DA2043">
        <v>82.47564746725989</v>
      </c>
      <c r="DB2043">
        <f ca="1"/>
        <v>81.796844192456931</v>
      </c>
      <c r="DC2043">
        <f ca="1"/>
        <v>74.338479408508732</v>
      </c>
      <c r="DD2043">
        <v>73.005448721853156</v>
      </c>
      <c r="DE2043">
        <f ca="1"/>
        <v>77.149101054232702</v>
      </c>
      <c r="DF2043">
        <v>75.557353044760291</v>
      </c>
    </row>
    <row r="2044" spans="1:110" x14ac:dyDescent="0.25">
      <c r="A2044">
        <v>77.3</v>
      </c>
      <c r="B2044" t="b">
        <v>1</v>
      </c>
      <c r="CW2044">
        <v>0.69655054644808745</v>
      </c>
      <c r="CX2044">
        <v>74.8</v>
      </c>
      <c r="CY2044">
        <v>74.125009931958886</v>
      </c>
      <c r="CZ2044">
        <v>73.899669006006832</v>
      </c>
      <c r="DA2044">
        <v>82.553515790086948</v>
      </c>
      <c r="DB2044">
        <f ca="1"/>
        <v>81.805548685891381</v>
      </c>
      <c r="DC2044">
        <f ca="1"/>
        <v>74.347431560482747</v>
      </c>
      <c r="DD2044">
        <v>73.014471635851933</v>
      </c>
      <c r="DE2044">
        <f ca="1"/>
        <v>77.15535469394969</v>
      </c>
      <c r="DF2044">
        <v>75.566545789085296</v>
      </c>
    </row>
    <row r="2045" spans="1:110" x14ac:dyDescent="0.25">
      <c r="A2045">
        <v>77.099999999999994</v>
      </c>
      <c r="B2045" t="b">
        <v>1</v>
      </c>
      <c r="CW2045">
        <v>0.69689207650273222</v>
      </c>
      <c r="CX2045">
        <v>74.8</v>
      </c>
      <c r="CY2045">
        <v>74.134319375337242</v>
      </c>
      <c r="CZ2045">
        <v>73.910292841936595</v>
      </c>
      <c r="DA2045">
        <v>82.631471802485223</v>
      </c>
      <c r="DB2045">
        <f ca="1"/>
        <v>81.814255687758831</v>
      </c>
      <c r="DC2045">
        <f ca="1"/>
        <v>74.356388930400144</v>
      </c>
      <c r="DD2045">
        <v>73.023499628891614</v>
      </c>
      <c r="DE2045">
        <f ca="1"/>
        <v>77.161609834977895</v>
      </c>
      <c r="DF2045">
        <v>75.575740169788133</v>
      </c>
    </row>
    <row r="2046" spans="1:110" x14ac:dyDescent="0.25">
      <c r="A2046">
        <v>76.8</v>
      </c>
      <c r="B2046" t="b">
        <v>1</v>
      </c>
      <c r="CW2046">
        <v>0.69723360655737709</v>
      </c>
      <c r="CX2046">
        <v>74.8</v>
      </c>
      <c r="CY2046">
        <v>74.143633511894066</v>
      </c>
      <c r="CZ2046">
        <v>73.920923562111383</v>
      </c>
      <c r="DA2046">
        <v>82.709515702176546</v>
      </c>
      <c r="DB2046">
        <f ca="1"/>
        <v>81.822965208497834</v>
      </c>
      <c r="DC2046">
        <f ca="1"/>
        <v>74.365351532461446</v>
      </c>
      <c r="DD2046">
        <v>73.032532709558893</v>
      </c>
      <c r="DE2046">
        <f ca="1"/>
        <v>77.167866483417384</v>
      </c>
      <c r="DF2046">
        <v>75.584936194053398</v>
      </c>
    </row>
    <row r="2047" spans="1:110" x14ac:dyDescent="0.25">
      <c r="A2047">
        <v>76.7</v>
      </c>
      <c r="B2047" t="b">
        <v>1</v>
      </c>
      <c r="CW2047">
        <v>0.69757513661202186</v>
      </c>
      <c r="CX2047">
        <v>74.8</v>
      </c>
      <c r="CY2047">
        <v>74.152952355281116</v>
      </c>
      <c r="CZ2047">
        <v>73.931561184647194</v>
      </c>
      <c r="DA2047">
        <v>82.787647687552095</v>
      </c>
      <c r="DB2047">
        <f ca="1"/>
        <v>81.831677258572299</v>
      </c>
      <c r="DC2047">
        <f ca="1"/>
        <v>74.3743193809091</v>
      </c>
      <c r="DD2047">
        <v>73.041570886464712</v>
      </c>
      <c r="DE2047">
        <f ca="1"/>
        <v>77.174124645382037</v>
      </c>
      <c r="DF2047">
        <v>75.594133869080622</v>
      </c>
    </row>
    <row r="2048" spans="1:110" x14ac:dyDescent="0.25">
      <c r="A2048">
        <v>76.3</v>
      </c>
      <c r="B2048" t="b">
        <v>1</v>
      </c>
      <c r="CW2048">
        <v>0.69791666666666663</v>
      </c>
      <c r="CX2048">
        <v>74.8</v>
      </c>
      <c r="CY2048">
        <v>74.162275919188914</v>
      </c>
      <c r="CZ2048">
        <v>73.942205727714949</v>
      </c>
      <c r="DA2048">
        <v>82.865867957675675</v>
      </c>
      <c r="DB2048">
        <f ca="1"/>
        <v>81.840391848471569</v>
      </c>
      <c r="DC2048">
        <f ca="1"/>
        <v>74.3832924900276</v>
      </c>
      <c r="DD2048">
        <v>73.050614168244351</v>
      </c>
      <c r="DE2048">
        <f ca="1"/>
        <v>77.180384326999729</v>
      </c>
      <c r="DF2048">
        <v>75.603333202084528</v>
      </c>
    </row>
    <row r="2049" spans="1:110" x14ac:dyDescent="0.25">
      <c r="A2049">
        <v>75.7</v>
      </c>
      <c r="B2049" t="b">
        <v>1</v>
      </c>
      <c r="CW2049">
        <v>0.69825819672131151</v>
      </c>
      <c r="CX2049">
        <v>74.8</v>
      </c>
      <c r="CY2049">
        <v>74.171604217346868</v>
      </c>
      <c r="CZ2049">
        <v>73.95285720954098</v>
      </c>
      <c r="DA2049">
        <v>82.944176712286577</v>
      </c>
      <c r="DB2049">
        <f ca="1"/>
        <v>81.849108988710569</v>
      </c>
      <c r="DC2049">
        <f ca="1"/>
        <v>74.392270874143733</v>
      </c>
      <c r="DD2049">
        <v>73.059662563557453</v>
      </c>
      <c r="DE2049">
        <f ca="1"/>
        <v>77.18664553441225</v>
      </c>
      <c r="DF2049">
        <v>75.612534200294931</v>
      </c>
    </row>
    <row r="2050" spans="1:110" x14ac:dyDescent="0.25">
      <c r="A2050">
        <v>75.5</v>
      </c>
      <c r="B2050" t="b">
        <v>1</v>
      </c>
      <c r="CW2050">
        <v>0.69859972677595628</v>
      </c>
      <c r="CX2050">
        <v>74.8</v>
      </c>
      <c r="CY2050">
        <v>74.180937263523518</v>
      </c>
      <c r="CZ2050">
        <v>73.963515648407238</v>
      </c>
      <c r="DA2050">
        <v>83.022574151802729</v>
      </c>
      <c r="DB2050">
        <f ca="1"/>
        <v>81.857828689829859</v>
      </c>
      <c r="DC2050">
        <f ca="1"/>
        <v>74.401254547626834</v>
      </c>
      <c r="DD2050">
        <v>73.068716081088212</v>
      </c>
      <c r="DE2050">
        <f ca="1"/>
        <v>77.192908273775487</v>
      </c>
      <c r="DF2050">
        <v>75.621736870956937</v>
      </c>
    </row>
    <row r="2051" spans="1:110" x14ac:dyDescent="0.25">
      <c r="A2051">
        <v>75.3</v>
      </c>
      <c r="B2051" t="b">
        <v>1</v>
      </c>
      <c r="CW2051">
        <v>0.69894125683060104</v>
      </c>
      <c r="CX2051">
        <v>74.8</v>
      </c>
      <c r="CY2051">
        <v>74.190275071526628</v>
      </c>
      <c r="CZ2051">
        <v>73.97418106265134</v>
      </c>
      <c r="DA2051">
        <v>83.101060477323756</v>
      </c>
      <c r="DB2051">
        <f ca="1"/>
        <v>81.866550962395863</v>
      </c>
      <c r="DC2051">
        <f ca="1"/>
        <v>74.410243524888855</v>
      </c>
      <c r="DD2051">
        <v>73.077774729545411</v>
      </c>
      <c r="DE2051">
        <f ca="1"/>
        <v>77.199172551259466</v>
      </c>
      <c r="DF2051">
        <v>75.630941221330929</v>
      </c>
    </row>
    <row r="2052" spans="1:110" x14ac:dyDescent="0.25">
      <c r="A2052">
        <v>75.2</v>
      </c>
      <c r="B2052" t="b">
        <v>1</v>
      </c>
      <c r="CW2052">
        <v>0.69928278688524592</v>
      </c>
      <c r="CX2052">
        <v>74.8</v>
      </c>
      <c r="CY2052">
        <v>74.199617655203497</v>
      </c>
      <c r="CZ2052">
        <v>73.984853470667204</v>
      </c>
      <c r="DA2052">
        <v>83.179635890634088</v>
      </c>
      <c r="DB2052">
        <f ca="1"/>
        <v>81.875275817000968</v>
      </c>
      <c r="DC2052">
        <f ca="1"/>
        <v>74.419237820384637</v>
      </c>
      <c r="DD2052">
        <v>73.086838517662557</v>
      </c>
      <c r="DE2052">
        <f ca="1"/>
        <v>77.205438373048381</v>
      </c>
      <c r="DF2052">
        <v>75.640147258692707</v>
      </c>
    </row>
    <row r="2053" spans="1:110" x14ac:dyDescent="0.25">
      <c r="A2053">
        <v>75</v>
      </c>
      <c r="B2053" t="b">
        <v>1</v>
      </c>
      <c r="CW2053">
        <v>0.69962431693989069</v>
      </c>
      <c r="CX2053">
        <v>74.900000000000006</v>
      </c>
      <c r="CY2053">
        <v>74.208965028441</v>
      </c>
      <c r="CZ2053">
        <v>73.99553289090484</v>
      </c>
      <c r="DA2053">
        <v>83.25830059420602</v>
      </c>
      <c r="DB2053">
        <f ca="1"/>
        <v>81.884003264263583</v>
      </c>
      <c r="DC2053">
        <f ca="1"/>
        <v>74.428237448612109</v>
      </c>
      <c r="DD2053">
        <v>73.095907454197942</v>
      </c>
      <c r="DE2053">
        <f ca="1"/>
        <v>77.211705745340694</v>
      </c>
      <c r="DF2053">
        <v>75.649354990333507</v>
      </c>
    </row>
    <row r="2054" spans="1:110" x14ac:dyDescent="0.25">
      <c r="A2054">
        <v>74.900000000000006</v>
      </c>
      <c r="B2054" t="b">
        <v>1</v>
      </c>
      <c r="CW2054">
        <v>0.69996584699453557</v>
      </c>
      <c r="CX2054">
        <v>74.900000000000006</v>
      </c>
      <c r="CY2054">
        <v>74.218317205165874</v>
      </c>
      <c r="CZ2054">
        <v>74.006219341871173</v>
      </c>
      <c r="DA2054">
        <v>83.337054791202917</v>
      </c>
      <c r="DB2054">
        <f ca="1"/>
        <v>81.89273331482832</v>
      </c>
      <c r="DC2054">
        <f ca="1"/>
        <v>74.437242424112455</v>
      </c>
      <c r="DD2054">
        <v>73.104981547934756</v>
      </c>
      <c r="DE2054">
        <f ca="1"/>
        <v>77.217974674349207</v>
      </c>
      <c r="DF2054">
        <v>75.658564423560122</v>
      </c>
    </row>
    <row r="2055" spans="1:110" x14ac:dyDescent="0.25">
      <c r="A2055">
        <v>74.7</v>
      </c>
      <c r="B2055" t="b">
        <v>1</v>
      </c>
      <c r="CW2055">
        <v>0.70030737704918034</v>
      </c>
      <c r="CX2055">
        <v>74.900000000000006</v>
      </c>
      <c r="CY2055">
        <v>74.227674199344875</v>
      </c>
      <c r="CZ2055">
        <v>74.016912842129599</v>
      </c>
      <c r="DA2055">
        <v>83.415898685482261</v>
      </c>
      <c r="DB2055">
        <f ca="1"/>
        <v>81.901465979366179</v>
      </c>
      <c r="DC2055">
        <f ca="1"/>
        <v>74.446252761470362</v>
      </c>
      <c r="DD2055">
        <v>73.114060807681227</v>
      </c>
      <c r="DE2055">
        <f ca="1"/>
        <v>77.224245166301088</v>
      </c>
      <c r="DF2055">
        <v>75.66777556569491</v>
      </c>
    </row>
    <row r="2056" spans="1:110" x14ac:dyDescent="0.25">
      <c r="A2056">
        <v>74.5</v>
      </c>
      <c r="B2056" t="b">
        <v>1</v>
      </c>
      <c r="CW2056">
        <v>0.7006489071038251</v>
      </c>
      <c r="CX2056">
        <v>74.900000000000006</v>
      </c>
      <c r="CY2056">
        <v>74.237036024984931</v>
      </c>
      <c r="CZ2056">
        <v>74.027613410301029</v>
      </c>
      <c r="DA2056">
        <v>83.494832481598948</v>
      </c>
      <c r="DB2056">
        <f ca="1"/>
        <v>81.910201268574511</v>
      </c>
      <c r="DC2056">
        <f ca="1"/>
        <v>74.455268475314142</v>
      </c>
      <c r="DD2056">
        <v>73.123145242270638</v>
      </c>
      <c r="DE2056">
        <f ca="1"/>
        <v>77.230517227438014</v>
      </c>
      <c r="DF2056">
        <v>75.67698842407593</v>
      </c>
    </row>
    <row r="2057" spans="1:110" x14ac:dyDescent="0.25">
      <c r="A2057">
        <v>74.2</v>
      </c>
      <c r="B2057" t="b">
        <v>1</v>
      </c>
      <c r="CW2057">
        <v>0.70099043715846998</v>
      </c>
      <c r="CX2057">
        <v>74.900000000000006</v>
      </c>
      <c r="CY2057">
        <v>74.246402696133387</v>
      </c>
      <c r="CZ2057">
        <v>74.038321065063414</v>
      </c>
      <c r="DA2057">
        <v>83.573856384808423</v>
      </c>
      <c r="DB2057">
        <f ca="1"/>
        <v>81.918939193177351</v>
      </c>
      <c r="DC2057">
        <f ca="1"/>
        <v>74.46428958031602</v>
      </c>
      <c r="DD2057">
        <v>73.132234860561525</v>
      </c>
      <c r="DE2057">
        <f ca="1"/>
        <v>77.236790864016157</v>
      </c>
      <c r="DF2057">
        <v>75.686203006057013</v>
      </c>
    </row>
    <row r="2058" spans="1:110" x14ac:dyDescent="0.25">
      <c r="A2058">
        <v>73.7</v>
      </c>
      <c r="B2058" t="b">
        <v>1</v>
      </c>
      <c r="CW2058">
        <v>0.70133196721311475</v>
      </c>
      <c r="CX2058">
        <v>74.900000000000006</v>
      </c>
      <c r="CY2058">
        <v>74.255774226878131</v>
      </c>
      <c r="CZ2058">
        <v>74.049035825152657</v>
      </c>
      <c r="DA2058">
        <v>83.652970601069768</v>
      </c>
      <c r="DB2058">
        <f ca="1"/>
        <v>81.927679763925397</v>
      </c>
      <c r="DC2058">
        <f ca="1"/>
        <v>74.473316091192288</v>
      </c>
      <c r="DD2058">
        <v>73.141329671437674</v>
      </c>
      <c r="DE2058">
        <f ca="1"/>
        <v>77.243066082306328</v>
      </c>
      <c r="DF2058">
        <v>75.695419319007769</v>
      </c>
    </row>
    <row r="2059" spans="1:110" x14ac:dyDescent="0.25">
      <c r="A2059">
        <v>81.099999999999994</v>
      </c>
      <c r="B2059" t="b">
        <v>1</v>
      </c>
      <c r="CW2059">
        <v>0.70167349726775952</v>
      </c>
      <c r="CX2059">
        <v>74.900000000000006</v>
      </c>
      <c r="CY2059">
        <v>74.265150631347865</v>
      </c>
      <c r="CZ2059">
        <v>74.059757709362415</v>
      </c>
      <c r="DA2059">
        <v>83.732175337049085</v>
      </c>
      <c r="DB2059">
        <f ca="1"/>
        <v>81.936422991596189</v>
      </c>
      <c r="DC2059">
        <f ca="1"/>
        <v>74.482348022703533</v>
      </c>
      <c r="DD2059">
        <v>73.150429683808298</v>
      </c>
      <c r="DE2059">
        <f ca="1"/>
        <v>77.249342888593972</v>
      </c>
      <c r="DF2059">
        <v>75.704637370313748</v>
      </c>
    </row>
    <row r="2060" spans="1:110" x14ac:dyDescent="0.25">
      <c r="A2060">
        <v>89</v>
      </c>
      <c r="B2060" t="b">
        <v>1</v>
      </c>
      <c r="CW2060">
        <v>0.70201502732240439</v>
      </c>
      <c r="CX2060">
        <v>74.900000000000006</v>
      </c>
      <c r="CY2060">
        <v>74.274531923712203</v>
      </c>
      <c r="CZ2060">
        <v>74.07048673654451</v>
      </c>
      <c r="DA2060">
        <v>83.811470800122677</v>
      </c>
      <c r="DB2060">
        <f ca="1"/>
        <v>81.945168886994281</v>
      </c>
      <c r="DC2060">
        <f ca="1"/>
        <v>74.491385389654809</v>
      </c>
      <c r="DD2060">
        <v>73.159534906608144</v>
      </c>
      <c r="DE2060">
        <f ca="1"/>
        <v>77.255621289179331</v>
      </c>
      <c r="DF2060">
        <v>75.713857167376489</v>
      </c>
    </row>
    <row r="2061" spans="1:110" x14ac:dyDescent="0.25">
      <c r="A2061">
        <v>86</v>
      </c>
      <c r="B2061" t="b">
        <v>1</v>
      </c>
      <c r="CW2061">
        <v>0.70235655737704916</v>
      </c>
      <c r="CX2061">
        <v>74.900000000000006</v>
      </c>
      <c r="CY2061">
        <v>74.283918118181901</v>
      </c>
      <c r="CZ2061">
        <v>74.08122292560931</v>
      </c>
      <c r="DA2061">
        <v>83.890857198380246</v>
      </c>
      <c r="DB2061">
        <f ca="1"/>
        <v>81.953917460951331</v>
      </c>
      <c r="DC2061">
        <f ca="1"/>
        <v>74.500428206895876</v>
      </c>
      <c r="DD2061">
        <v>73.168645348797511</v>
      </c>
      <c r="DE2061">
        <f ca="1"/>
        <v>77.261901290377409</v>
      </c>
      <c r="DF2061">
        <v>75.723078717613532</v>
      </c>
    </row>
    <row r="2062" spans="1:110" x14ac:dyDescent="0.25">
      <c r="A2062">
        <v>83</v>
      </c>
      <c r="B2062" t="b">
        <v>1</v>
      </c>
      <c r="CW2062">
        <v>0.70269808743169404</v>
      </c>
      <c r="CX2062">
        <v>74.900000000000006</v>
      </c>
      <c r="CY2062">
        <v>74.293309229009111</v>
      </c>
      <c r="CZ2062">
        <v>74.09196629552585</v>
      </c>
      <c r="DA2062">
        <v>83.970334740628303</v>
      </c>
      <c r="DB2062">
        <f ca="1"/>
        <v>81.962668724326193</v>
      </c>
      <c r="DC2062">
        <f ca="1"/>
        <v>74.509476489321372</v>
      </c>
      <c r="DD2062">
        <v>73.177761019362464</v>
      </c>
      <c r="DE2062">
        <f ca="1"/>
        <v>77.268182898518134</v>
      </c>
      <c r="DF2062">
        <v>75.732302028458577</v>
      </c>
    </row>
    <row r="2063" spans="1:110" x14ac:dyDescent="0.25">
      <c r="A2063">
        <v>82</v>
      </c>
      <c r="B2063" t="b">
        <v>1</v>
      </c>
      <c r="CW2063">
        <v>0.70303961748633881</v>
      </c>
      <c r="CX2063">
        <v>74.900000000000006</v>
      </c>
      <c r="CY2063">
        <v>74.302705270487451</v>
      </c>
      <c r="CZ2063">
        <v>74.102716865322179</v>
      </c>
      <c r="DA2063">
        <v>84.049903636393267</v>
      </c>
      <c r="DB2063">
        <f ca="1"/>
        <v>81.971422688005134</v>
      </c>
      <c r="DC2063">
        <f ca="1"/>
        <v>74.518530251871098</v>
      </c>
      <c r="DD2063">
        <v>73.186881927314843</v>
      </c>
      <c r="DE2063">
        <f ca="1"/>
        <v>77.274466119946354</v>
      </c>
      <c r="DF2063">
        <v>75.741527107361549</v>
      </c>
    </row>
    <row r="2064" spans="1:110" x14ac:dyDescent="0.25">
      <c r="A2064">
        <v>79.599999999999994</v>
      </c>
      <c r="B2064" t="b">
        <v>1</v>
      </c>
      <c r="CW2064">
        <v>0.70338114754098358</v>
      </c>
      <c r="CX2064">
        <v>74.900000000000006</v>
      </c>
      <c r="CY2064">
        <v>74.312106256952305</v>
      </c>
      <c r="CZ2064">
        <v>74.113474654085721</v>
      </c>
      <c r="DA2064">
        <v>84.129564095925005</v>
      </c>
      <c r="DB2064">
        <f ca="1"/>
        <v>81.980179362901978</v>
      </c>
      <c r="DC2064">
        <f ca="1"/>
        <v>74.527589509530102</v>
      </c>
      <c r="DD2064">
        <v>73.196008081692412</v>
      </c>
      <c r="DE2064">
        <f ca="1"/>
        <v>77.280750961022008</v>
      </c>
      <c r="DF2064">
        <v>75.750753961788604</v>
      </c>
    </row>
    <row r="2065" spans="1:110" x14ac:dyDescent="0.25">
      <c r="A2065">
        <v>79.3</v>
      </c>
      <c r="B2065" t="b">
        <v>1</v>
      </c>
      <c r="CW2065">
        <v>0.70372267759562845</v>
      </c>
      <c r="CX2065">
        <v>74.900000000000006</v>
      </c>
      <c r="CY2065">
        <v>74.321512202780966</v>
      </c>
      <c r="CZ2065">
        <v>74.124239680963257</v>
      </c>
      <c r="DA2065">
        <v>84.209316330200025</v>
      </c>
      <c r="DB2065">
        <f ca="1"/>
        <v>81.988938759958131</v>
      </c>
      <c r="DC2065">
        <f ca="1"/>
        <v>74.536654277329049</v>
      </c>
      <c r="DD2065">
        <v>73.205139491558995</v>
      </c>
      <c r="DE2065">
        <f ca="1"/>
        <v>77.287037428120058</v>
      </c>
      <c r="DF2065">
        <v>75.759982599222297</v>
      </c>
    </row>
    <row r="2066" spans="1:110" x14ac:dyDescent="0.25">
      <c r="A2066">
        <v>79</v>
      </c>
      <c r="B2066" t="b">
        <v>1</v>
      </c>
      <c r="CW2066">
        <v>0.70406420765027322</v>
      </c>
      <c r="CX2066">
        <v>74.900000000000006</v>
      </c>
      <c r="CY2066">
        <v>74.330923122392861</v>
      </c>
      <c r="CZ2066">
        <v>74.135011965161596</v>
      </c>
      <c r="DA2066">
        <v>84.289160550924763</v>
      </c>
      <c r="DB2066">
        <f ca="1"/>
        <v>81.997700890142781</v>
      </c>
      <c r="DC2066">
        <f ca="1"/>
        <v>74.545724570344277</v>
      </c>
      <c r="DD2066">
        <v>73.21427616600451</v>
      </c>
      <c r="DE2066">
        <f ca="1"/>
        <v>77.293325527630685</v>
      </c>
      <c r="DF2066">
        <v>75.769213027161612</v>
      </c>
    </row>
    <row r="2067" spans="1:110" x14ac:dyDescent="0.25">
      <c r="A2067">
        <v>78.7</v>
      </c>
      <c r="B2067" t="b">
        <v>1</v>
      </c>
      <c r="CW2067">
        <v>0.70440573770491799</v>
      </c>
      <c r="CX2067">
        <v>74.900000000000006</v>
      </c>
      <c r="CY2067">
        <v>74.340339030249709</v>
      </c>
      <c r="CZ2067">
        <v>74.145791525947431</v>
      </c>
      <c r="DA2067">
        <v>84.369096970539189</v>
      </c>
      <c r="DB2067">
        <f ca="1"/>
        <v>82.006465764453097</v>
      </c>
      <c r="DC2067">
        <f ca="1"/>
        <v>74.554800403698096</v>
      </c>
      <c r="DD2067">
        <v>73.22341811414509</v>
      </c>
      <c r="DE2067">
        <f ca="1"/>
        <v>77.299615265959332</v>
      </c>
      <c r="DF2067">
        <v>75.778445253122044</v>
      </c>
    </row>
    <row r="2068" spans="1:110" x14ac:dyDescent="0.25">
      <c r="A2068">
        <v>78.5</v>
      </c>
      <c r="B2068" t="b">
        <v>1</v>
      </c>
      <c r="CW2068">
        <v>0.70474726775956287</v>
      </c>
      <c r="CX2068">
        <v>74.900000000000006</v>
      </c>
      <c r="CY2068">
        <v>74.34975994085579</v>
      </c>
      <c r="CZ2068">
        <v>74.156578382648078</v>
      </c>
      <c r="DA2068">
        <v>84.44912580222001</v>
      </c>
      <c r="DB2068">
        <f ca="1"/>
        <v>82.01523339391423</v>
      </c>
      <c r="DC2068">
        <f ca="1"/>
        <v>74.563881792559044</v>
      </c>
      <c r="DD2068">
        <v>73.232565345123248</v>
      </c>
      <c r="DE2068">
        <f ca="1"/>
        <v>77.305906649526705</v>
      </c>
      <c r="DF2068">
        <v>75.787679284635672</v>
      </c>
    </row>
    <row r="2069" spans="1:110" x14ac:dyDescent="0.25">
      <c r="A2069">
        <v>77.7</v>
      </c>
      <c r="B2069" t="b">
        <v>1</v>
      </c>
      <c r="CW2069">
        <v>0.70508879781420764</v>
      </c>
      <c r="CX2069">
        <v>74.900000000000006</v>
      </c>
      <c r="CY2069">
        <v>74.359185868758061</v>
      </c>
      <c r="CZ2069">
        <v>74.167372554651365</v>
      </c>
      <c r="DA2069">
        <v>84.529247259884073</v>
      </c>
      <c r="DB2069">
        <f ca="1"/>
        <v>82.024003789579595</v>
      </c>
      <c r="DC2069">
        <f ca="1"/>
        <v>74.572968752141961</v>
      </c>
      <c r="DD2069">
        <v>73.241717868107926</v>
      </c>
      <c r="DE2069">
        <f ca="1"/>
        <v>77.31219968476897</v>
      </c>
      <c r="DF2069">
        <v>75.796915129251246</v>
      </c>
    </row>
    <row r="2070" spans="1:110" x14ac:dyDescent="0.25">
      <c r="A2070">
        <v>78</v>
      </c>
      <c r="B2070" t="b">
        <v>1</v>
      </c>
      <c r="CW2070">
        <v>0.70543032786885251</v>
      </c>
      <c r="CX2070">
        <v>74.900000000000006</v>
      </c>
      <c r="CY2070">
        <v>74.368616828546408</v>
      </c>
      <c r="CZ2070">
        <v>74.178174061406125</v>
      </c>
      <c r="DA2070">
        <v>84.609461558191924</v>
      </c>
      <c r="DB2070">
        <f ca="1"/>
        <v>82.032776962530917</v>
      </c>
      <c r="DC2070">
        <f ca="1"/>
        <v>74.58206129770835</v>
      </c>
      <c r="DD2070">
        <v>73.250875692294642</v>
      </c>
      <c r="DE2070">
        <f ca="1"/>
        <v>77.318494378137686</v>
      </c>
      <c r="DF2070">
        <v>75.806152794534285</v>
      </c>
    </row>
    <row r="2071" spans="1:110" x14ac:dyDescent="0.25">
      <c r="A2071">
        <v>77.3</v>
      </c>
      <c r="B2071" t="b">
        <v>1</v>
      </c>
      <c r="CW2071">
        <v>0.70577185792349728</v>
      </c>
      <c r="CX2071">
        <v>74.900000000000006</v>
      </c>
      <c r="CY2071">
        <v>74.378052834853833</v>
      </c>
      <c r="CZ2071">
        <v>74.188982922422383</v>
      </c>
      <c r="DA2071">
        <v>84.689768912551145</v>
      </c>
      <c r="DB2071">
        <f ca="1"/>
        <v>82.041552923878356</v>
      </c>
      <c r="DC2071">
        <f ca="1"/>
        <v>74.591159444566514</v>
      </c>
      <c r="DD2071">
        <v>73.260038826905514</v>
      </c>
      <c r="DE2071">
        <f ca="1"/>
        <v>77.324790736100013</v>
      </c>
      <c r="DF2071">
        <v>75.81539228806713</v>
      </c>
    </row>
    <row r="2072" spans="1:110" x14ac:dyDescent="0.25">
      <c r="A2072">
        <v>77.2</v>
      </c>
      <c r="B2072" t="b">
        <v>1</v>
      </c>
      <c r="CW2072">
        <v>0.70611338797814205</v>
      </c>
      <c r="CX2072">
        <v>74.900000000000006</v>
      </c>
      <c r="CY2072">
        <v>74.387493902356681</v>
      </c>
      <c r="CZ2072">
        <v>74.19979915727184</v>
      </c>
      <c r="DA2072">
        <v>84.770169539119905</v>
      </c>
      <c r="DB2072">
        <f ca="1"/>
        <v>82.050331684760764</v>
      </c>
      <c r="DC2072">
        <f ca="1"/>
        <v>74.600263208071794</v>
      </c>
      <c r="DD2072">
        <v>73.269207281189509</v>
      </c>
      <c r="DE2072">
        <f ca="1"/>
        <v>77.331088765138716</v>
      </c>
      <c r="DF2072">
        <v>75.824633617448995</v>
      </c>
    </row>
    <row r="2073" spans="1:110" x14ac:dyDescent="0.25">
      <c r="A2073">
        <v>76.900000000000006</v>
      </c>
      <c r="B2073" t="b">
        <v>1</v>
      </c>
      <c r="CW2073">
        <v>0.70645491803278693</v>
      </c>
      <c r="CX2073">
        <v>74.900000000000006</v>
      </c>
      <c r="CY2073">
        <v>74.396940045774812</v>
      </c>
      <c r="CZ2073">
        <v>74.210622785587773</v>
      </c>
      <c r="DA2073">
        <v>84.85066365481039</v>
      </c>
      <c r="DB2073">
        <f ca="1"/>
        <v>82.059113256345668</v>
      </c>
      <c r="DC2073">
        <f ca="1"/>
        <v>74.609372603626824</v>
      </c>
      <c r="DD2073">
        <v>73.278381064422405</v>
      </c>
      <c r="DE2073">
        <f ca="1"/>
        <v>77.337388471752192</v>
      </c>
      <c r="DF2073">
        <v>75.833876790296159</v>
      </c>
    </row>
    <row r="2074" spans="1:110" x14ac:dyDescent="0.25">
      <c r="A2074">
        <v>76.599999999999994</v>
      </c>
      <c r="B2074" t="b">
        <v>1</v>
      </c>
      <c r="CW2074">
        <v>0.70679644808743169</v>
      </c>
      <c r="CX2074">
        <v>74.900000000000006</v>
      </c>
      <c r="CY2074">
        <v>74.406391279871812</v>
      </c>
      <c r="CZ2074">
        <v>74.221453827065716</v>
      </c>
      <c r="DA2074">
        <v>84.931251477292321</v>
      </c>
      <c r="DB2074">
        <f ca="1"/>
        <v>82.067897649829575</v>
      </c>
      <c r="DC2074">
        <f ca="1"/>
        <v>74.618487646681686</v>
      </c>
      <c r="DD2074">
        <v>73.287560185907026</v>
      </c>
      <c r="DE2074">
        <f ca="1"/>
        <v>77.343689862454696</v>
      </c>
      <c r="DF2074">
        <v>75.843121814241883</v>
      </c>
    </row>
    <row r="2075" spans="1:110" x14ac:dyDescent="0.25">
      <c r="A2075">
        <v>78.2</v>
      </c>
      <c r="B2075" t="b">
        <v>1</v>
      </c>
      <c r="CW2075">
        <v>0.70713797814207646</v>
      </c>
      <c r="CX2075">
        <v>74.900000000000006</v>
      </c>
      <c r="CY2075">
        <v>74.415847619455221</v>
      </c>
      <c r="CZ2075">
        <v>74.232292301463673</v>
      </c>
      <c r="DA2075">
        <v>85.011933224996511</v>
      </c>
      <c r="DB2075">
        <f ca="1"/>
        <v>82.076684876437938</v>
      </c>
      <c r="DC2075">
        <f ca="1"/>
        <v>74.6276083527342</v>
      </c>
      <c r="DD2075">
        <v>73.296744654973239</v>
      </c>
      <c r="DE2075">
        <f ca="1"/>
        <v>77.349992943776257</v>
      </c>
      <c r="DF2075">
        <v>75.852368696936651</v>
      </c>
    </row>
    <row r="2076" spans="1:110" x14ac:dyDescent="0.25">
      <c r="A2076">
        <v>78.099999999999994</v>
      </c>
      <c r="B2076" t="b">
        <v>1</v>
      </c>
      <c r="CW2076">
        <v>0.70747950819672134</v>
      </c>
      <c r="CX2076">
        <v>75</v>
      </c>
      <c r="CY2076">
        <v>74.425309079376717</v>
      </c>
      <c r="CZ2076">
        <v>74.243138228602049</v>
      </c>
      <c r="DA2076">
        <v>85.092709117118474</v>
      </c>
      <c r="DB2076">
        <f ca="1"/>
        <v>82.085474947425524</v>
      </c>
      <c r="DC2076">
        <f ca="1"/>
        <v>74.636734737330087</v>
      </c>
      <c r="DD2076">
        <v>73.305934480978152</v>
      </c>
      <c r="DE2076">
        <f ca="1"/>
        <v>77.356297722262838</v>
      </c>
      <c r="DF2076">
        <v>75.861617446048143</v>
      </c>
    </row>
    <row r="2077" spans="1:110" x14ac:dyDescent="0.25">
      <c r="A2077">
        <v>77.900000000000006</v>
      </c>
      <c r="B2077" t="b">
        <v>1</v>
      </c>
      <c r="CW2077">
        <v>0.70782103825136611</v>
      </c>
      <c r="CX2077">
        <v>75</v>
      </c>
      <c r="CY2077">
        <v>74.434775674532347</v>
      </c>
      <c r="CZ2077">
        <v>74.253991628364602</v>
      </c>
      <c r="DA2077">
        <v>85.173579373621834</v>
      </c>
      <c r="DB2077">
        <f ca="1"/>
        <v>82.09426787407628</v>
      </c>
      <c r="DC2077">
        <f ca="1"/>
        <v>74.645866816063247</v>
      </c>
      <c r="DD2077">
        <v>73.315129673306203</v>
      </c>
      <c r="DE2077">
        <f ca="1"/>
        <v>77.362604204476398</v>
      </c>
      <c r="DF2077">
        <v>75.870868069261377</v>
      </c>
    </row>
    <row r="2078" spans="1:110" x14ac:dyDescent="0.25">
      <c r="A2078">
        <v>77.8</v>
      </c>
      <c r="B2078" t="b">
        <v>1</v>
      </c>
      <c r="CW2078">
        <v>0.70816256830601088</v>
      </c>
      <c r="CX2078">
        <v>75</v>
      </c>
      <c r="CY2078">
        <v>74.44424741986272</v>
      </c>
      <c r="CZ2078">
        <v>74.264852520697985</v>
      </c>
      <c r="DA2078">
        <v>85.254544215242049</v>
      </c>
      <c r="DB2078">
        <f ca="1"/>
        <v>82.103063667703694</v>
      </c>
      <c r="DC2078">
        <f ca="1"/>
        <v>74.655004604575964</v>
      </c>
      <c r="DD2078">
        <v>73.324330241369225</v>
      </c>
      <c r="DE2078">
        <f ca="1"/>
        <v>77.368912396994986</v>
      </c>
      <c r="DF2078">
        <v>75.88012057427872</v>
      </c>
    </row>
    <row r="2079" spans="1:110" x14ac:dyDescent="0.25">
      <c r="A2079">
        <v>77.5</v>
      </c>
      <c r="B2079" t="b">
        <v>1</v>
      </c>
      <c r="CW2079">
        <v>0.70850409836065575</v>
      </c>
      <c r="CX2079">
        <v>75</v>
      </c>
      <c r="CY2079">
        <v>74.453724330353225</v>
      </c>
      <c r="CZ2079">
        <v>74.275720925612788</v>
      </c>
      <c r="DA2079">
        <v>85.335603863490064</v>
      </c>
      <c r="DB2079">
        <f ca="1"/>
        <v>82.111862339650926</v>
      </c>
      <c r="DC2079">
        <f ca="1"/>
        <v>74.66414811855914</v>
      </c>
      <c r="DD2079">
        <v>73.333536194606637</v>
      </c>
      <c r="DE2079">
        <f ca="1"/>
        <v>77.37522230641278</v>
      </c>
      <c r="DF2079">
        <v>75.889374968820078</v>
      </c>
    </row>
    <row r="2080" spans="1:110" x14ac:dyDescent="0.25">
      <c r="A2080">
        <v>77.3</v>
      </c>
      <c r="B2080" t="b">
        <v>1</v>
      </c>
      <c r="CW2080">
        <v>0.70884562841530052</v>
      </c>
      <c r="CX2080">
        <v>75</v>
      </c>
      <c r="CY2080">
        <v>74.463206421034243</v>
      </c>
      <c r="CZ2080">
        <v>74.286596863183235</v>
      </c>
      <c r="DA2080">
        <v>85.416758540655763</v>
      </c>
      <c r="DB2080">
        <f ca="1"/>
        <v>82.120663901290854</v>
      </c>
      <c r="DC2080">
        <f ca="1"/>
        <v>74.673297373752519</v>
      </c>
      <c r="DD2080">
        <v>73.342747542485469</v>
      </c>
      <c r="DE2080">
        <f ca="1"/>
        <v>77.381533939340159</v>
      </c>
      <c r="DF2080">
        <v>75.898631260622892</v>
      </c>
    </row>
    <row r="2081" spans="1:110" x14ac:dyDescent="0.25">
      <c r="A2081">
        <v>77</v>
      </c>
      <c r="B2081" t="b">
        <v>1</v>
      </c>
      <c r="CW2081">
        <v>0.7091871584699454</v>
      </c>
      <c r="CX2081">
        <v>75</v>
      </c>
      <c r="CY2081">
        <v>74.47269370698136</v>
      </c>
      <c r="CZ2081">
        <v>74.297480353547869</v>
      </c>
      <c r="DA2081">
        <v>85.49800846981185</v>
      </c>
      <c r="DB2081">
        <f ca="1"/>
        <v>82.129468364026224</v>
      </c>
      <c r="DC2081">
        <f ca="1"/>
        <v>74.682452385944885</v>
      </c>
      <c r="DD2081">
        <v>73.351964294500576</v>
      </c>
      <c r="DE2081">
        <f ca="1"/>
        <v>77.387847302403856</v>
      </c>
      <c r="DF2081">
        <v>75.907889457442238</v>
      </c>
    </row>
    <row r="2082" spans="1:110" x14ac:dyDescent="0.25">
      <c r="A2082">
        <v>76.8</v>
      </c>
      <c r="B2082" t="b">
        <v>1</v>
      </c>
      <c r="CW2082">
        <v>0.70952868852459017</v>
      </c>
      <c r="CX2082">
        <v>75</v>
      </c>
      <c r="CY2082">
        <v>74.482186203315578</v>
      </c>
      <c r="CZ2082">
        <v>74.308371416909551</v>
      </c>
      <c r="DA2082">
        <v>85.579353874817315</v>
      </c>
      <c r="DB2082">
        <f ca="1"/>
        <v>82.138275739289895</v>
      </c>
      <c r="DC2082">
        <f ca="1"/>
        <v>74.691613170974378</v>
      </c>
      <c r="DD2082">
        <v>73.361186460174636</v>
      </c>
      <c r="DE2082">
        <f ca="1"/>
        <v>77.394162402246977</v>
      </c>
      <c r="DF2082">
        <v>75.917149567050927</v>
      </c>
    </row>
    <row r="2083" spans="1:110" x14ac:dyDescent="0.25">
      <c r="A2083">
        <v>76.7</v>
      </c>
      <c r="B2083" t="b">
        <v>1</v>
      </c>
      <c r="CW2083">
        <v>0.70987021857923494</v>
      </c>
      <c r="CX2083">
        <v>75</v>
      </c>
      <c r="CY2083">
        <v>74.491683925203546</v>
      </c>
      <c r="CZ2083">
        <v>74.319270073536089</v>
      </c>
      <c r="DA2083">
        <v>85.660794980321327</v>
      </c>
      <c r="DB2083">
        <f ca="1"/>
        <v>82.14708603854497</v>
      </c>
      <c r="DC2083">
        <f ca="1"/>
        <v>74.700779744728649</v>
      </c>
      <c r="DD2083">
        <v>73.370414049058397</v>
      </c>
      <c r="DE2083">
        <f ca="1"/>
        <v>77.400479245529041</v>
      </c>
      <c r="DF2083">
        <v>75.926411597239593</v>
      </c>
    </row>
    <row r="2084" spans="1:110" x14ac:dyDescent="0.25">
      <c r="A2084">
        <v>76.599999999999994</v>
      </c>
      <c r="B2084" t="b">
        <v>1</v>
      </c>
      <c r="CW2084">
        <v>0.71021174863387981</v>
      </c>
      <c r="CX2084">
        <v>75</v>
      </c>
      <c r="CY2084">
        <v>74.50118688785777</v>
      </c>
      <c r="CZ2084">
        <v>74.330176343760357</v>
      </c>
      <c r="DA2084">
        <v>85.742332011766834</v>
      </c>
      <c r="DB2084">
        <f ca="1"/>
        <v>82.155899273284803</v>
      </c>
      <c r="DC2084">
        <f ca="1"/>
        <v>74.709952123145129</v>
      </c>
      <c r="DD2084">
        <v>73.379647070730655</v>
      </c>
      <c r="DE2084">
        <f ca="1"/>
        <v>77.406797838926167</v>
      </c>
      <c r="DF2084">
        <v>75.935675555816772</v>
      </c>
    </row>
    <row r="2085" spans="1:110" x14ac:dyDescent="0.25">
      <c r="A2085">
        <v>76.599999999999994</v>
      </c>
      <c r="B2085" t="b">
        <v>1</v>
      </c>
      <c r="CW2085">
        <v>0.71055327868852458</v>
      </c>
      <c r="CX2085">
        <v>75</v>
      </c>
      <c r="CY2085">
        <v>74.510695106536815</v>
      </c>
      <c r="CZ2085">
        <v>74.34109024798056</v>
      </c>
      <c r="DA2085">
        <v>85.823965195394322</v>
      </c>
      <c r="DB2085">
        <f ca="1"/>
        <v>82.164715455033388</v>
      </c>
      <c r="DC2085">
        <f ca="1"/>
        <v>74.719130322211257</v>
      </c>
      <c r="DD2085">
        <v>73.38888553479849</v>
      </c>
      <c r="DE2085">
        <f ca="1"/>
        <v>77.413118189131069</v>
      </c>
      <c r="DF2085">
        <v>75.944941450608979</v>
      </c>
    </row>
    <row r="2086" spans="1:110" x14ac:dyDescent="0.25">
      <c r="A2086">
        <v>76.599999999999994</v>
      </c>
      <c r="B2086" t="b">
        <v>1</v>
      </c>
      <c r="CW2086">
        <v>0.71089480874316935</v>
      </c>
      <c r="CX2086">
        <v>75</v>
      </c>
      <c r="CY2086">
        <v>74.520208596545558</v>
      </c>
      <c r="CZ2086">
        <v>74.352011806660684</v>
      </c>
      <c r="DA2086">
        <v>85.905694758245644</v>
      </c>
      <c r="DB2086">
        <f ca="1"/>
        <v>82.173534595345259</v>
      </c>
      <c r="DC2086">
        <f ca="1"/>
        <v>74.728314357964734</v>
      </c>
      <c r="DD2086">
        <v>73.398129450897287</v>
      </c>
      <c r="DE2086">
        <f ca="1"/>
        <v>77.419440302853175</v>
      </c>
      <c r="DF2086">
        <v>75.954209289460792</v>
      </c>
    </row>
    <row r="2087" spans="1:110" x14ac:dyDescent="0.25">
      <c r="A2087">
        <v>76.5</v>
      </c>
      <c r="B2087" t="b">
        <v>1</v>
      </c>
      <c r="CW2087">
        <v>0.71123633879781423</v>
      </c>
      <c r="CX2087">
        <v>75</v>
      </c>
      <c r="CY2087">
        <v>74.52972737323536</v>
      </c>
      <c r="CZ2087">
        <v>74.362941040330696</v>
      </c>
      <c r="DA2087">
        <v>85.987520928167754</v>
      </c>
      <c r="DB2087">
        <f ca="1"/>
        <v>82.182356705805873</v>
      </c>
      <c r="DC2087">
        <f ca="1"/>
        <v>74.737504246493714</v>
      </c>
      <c r="DD2087">
        <v>73.407378828690923</v>
      </c>
      <c r="DE2087">
        <f ca="1"/>
        <v>77.425764186818682</v>
      </c>
      <c r="DF2087">
        <v>75.963479080234947</v>
      </c>
    </row>
    <row r="2088" spans="1:110" x14ac:dyDescent="0.25">
      <c r="A2088">
        <v>76.400000000000006</v>
      </c>
      <c r="B2088" t="b">
        <v>1</v>
      </c>
      <c r="CW2088">
        <v>0.71157786885245899</v>
      </c>
      <c r="CX2088">
        <v>75</v>
      </c>
      <c r="CY2088">
        <v>74.539251452004351</v>
      </c>
      <c r="CZ2088">
        <v>74.373877969586957</v>
      </c>
      <c r="DA2088">
        <v>86.069443933816473</v>
      </c>
      <c r="DB2088">
        <f ca="1"/>
        <v>82.191181798031579</v>
      </c>
      <c r="DC2088">
        <f ca="1"/>
        <v>74.746700003937121</v>
      </c>
      <c r="DD2088">
        <v>73.416633677871857</v>
      </c>
      <c r="DE2088">
        <f ca="1"/>
        <v>77.432089847770627</v>
      </c>
      <c r="DF2088">
        <v>75.972750830812444</v>
      </c>
    </row>
    <row r="2089" spans="1:110" x14ac:dyDescent="0.25">
      <c r="A2089">
        <v>76.3</v>
      </c>
      <c r="B2089" t="b">
        <v>1</v>
      </c>
      <c r="CW2089">
        <v>0.71191939890710387</v>
      </c>
      <c r="CX2089">
        <v>75</v>
      </c>
      <c r="CY2089">
        <v>74.548780848297596</v>
      </c>
      <c r="CZ2089">
        <v>74.384822615092475</v>
      </c>
      <c r="DA2089">
        <v>86.151464004660497</v>
      </c>
      <c r="DB2089">
        <f ca="1"/>
        <v>82.200009883669892</v>
      </c>
      <c r="DC2089">
        <f ca="1"/>
        <v>74.755901646484816</v>
      </c>
      <c r="DD2089">
        <v>73.425894008161251</v>
      </c>
      <c r="DE2089">
        <f ca="1"/>
        <v>77.438417292469069</v>
      </c>
      <c r="DF2089">
        <v>75.982024549092586</v>
      </c>
    </row>
    <row r="2090" spans="1:110" x14ac:dyDescent="0.25">
      <c r="A2090">
        <v>76.2</v>
      </c>
      <c r="B2090" t="b">
        <v>1</v>
      </c>
      <c r="CW2090">
        <v>0.71226092896174864</v>
      </c>
      <c r="CX2090">
        <v>75</v>
      </c>
      <c r="CY2090">
        <v>74.558315577607388</v>
      </c>
      <c r="CZ2090">
        <v>74.395774997577206</v>
      </c>
      <c r="DA2090">
        <v>86.233581370984993</v>
      </c>
      <c r="DB2090">
        <f ca="1"/>
        <v>82.20884097439955</v>
      </c>
      <c r="DC2090">
        <f ca="1"/>
        <v>74.765109190377871</v>
      </c>
      <c r="DD2090">
        <v>73.435159829309043</v>
      </c>
      <c r="DE2090">
        <f ca="1"/>
        <v>77.444746527691009</v>
      </c>
      <c r="DF2090">
        <v>75.991300242993077</v>
      </c>
    </row>
    <row r="2091" spans="1:110" x14ac:dyDescent="0.25">
      <c r="A2091">
        <v>82.3</v>
      </c>
      <c r="B2091" t="b">
        <v>1</v>
      </c>
      <c r="CW2091">
        <v>0.71260245901639341</v>
      </c>
      <c r="CX2091">
        <v>75</v>
      </c>
      <c r="CY2091">
        <v>74.567855655473366</v>
      </c>
      <c r="CZ2091">
        <v>74.406735137838325</v>
      </c>
      <c r="DA2091">
        <v>86.315796263895734</v>
      </c>
      <c r="DB2091">
        <f ca="1"/>
        <v>82.217675081930778</v>
      </c>
      <c r="DC2091">
        <f ca="1"/>
        <v>74.774322651908861</v>
      </c>
      <c r="DD2091">
        <v>73.444431151094193</v>
      </c>
      <c r="DE2091">
        <f ca="1"/>
        <v>77.451077560230587</v>
      </c>
      <c r="DF2091">
        <v>76.000577920450183</v>
      </c>
    </row>
    <row r="2092" spans="1:110" x14ac:dyDescent="0.25">
      <c r="A2092">
        <v>82</v>
      </c>
      <c r="B2092" t="b">
        <v>1</v>
      </c>
      <c r="CW2092">
        <v>0.71294398907103829</v>
      </c>
      <c r="CX2092">
        <v>75</v>
      </c>
      <c r="CY2092">
        <v>74.577401097482863</v>
      </c>
      <c r="CZ2092">
        <v>74.417703056740848</v>
      </c>
      <c r="DA2092">
        <v>86.398108915322894</v>
      </c>
      <c r="DB2092">
        <f ca="1"/>
        <v>82.226512218005382</v>
      </c>
      <c r="DC2092">
        <f ca="1"/>
        <v>74.783542047421975</v>
      </c>
      <c r="DD2092">
        <v>73.453707983324648</v>
      </c>
      <c r="DE2092">
        <f ca="1"/>
        <v>77.457410396899178</v>
      </c>
      <c r="DF2092">
        <v>76.009857589418715</v>
      </c>
    </row>
    <row r="2093" spans="1:110" x14ac:dyDescent="0.25">
      <c r="A2093">
        <v>81.7</v>
      </c>
      <c r="B2093" t="b">
        <v>1</v>
      </c>
      <c r="CW2093">
        <v>0.71328551912568305</v>
      </c>
      <c r="CX2093">
        <v>75</v>
      </c>
      <c r="CY2093">
        <v>74.586951919271058</v>
      </c>
      <c r="CZ2093">
        <v>74.428678775217421</v>
      </c>
      <c r="DA2093">
        <v>86.480519558024838</v>
      </c>
      <c r="DB2093">
        <f ca="1"/>
        <v>82.235352394396855</v>
      </c>
      <c r="DC2093">
        <f ca="1"/>
        <v>74.792767393313426</v>
      </c>
      <c r="DD2093">
        <v>73.462990335837588</v>
      </c>
      <c r="DE2093">
        <f ca="1"/>
        <v>77.463745044525368</v>
      </c>
      <c r="DF2093">
        <v>76.019139257872183</v>
      </c>
    </row>
    <row r="2094" spans="1:110" x14ac:dyDescent="0.25">
      <c r="A2094">
        <v>81.2</v>
      </c>
      <c r="B2094" t="b">
        <v>1</v>
      </c>
      <c r="CW2094">
        <v>0.71362704918032782</v>
      </c>
      <c r="CX2094">
        <v>75</v>
      </c>
      <c r="CY2094">
        <v>74.596508136521223</v>
      </c>
      <c r="CZ2094">
        <v>74.439662314269228</v>
      </c>
      <c r="DA2094">
        <v>86.563028425592364</v>
      </c>
      <c r="DB2094">
        <f ca="1"/>
        <v>82.244195622910667</v>
      </c>
      <c r="DC2094">
        <f ca="1"/>
        <v>74.801998706031597</v>
      </c>
      <c r="DD2094">
        <v>73.47227821849944</v>
      </c>
      <c r="DE2094">
        <f ca="1"/>
        <v>77.470081509955108</v>
      </c>
      <c r="DF2094">
        <v>76.028422933802858</v>
      </c>
    </row>
    <row r="2095" spans="1:110" x14ac:dyDescent="0.25">
      <c r="A2095">
        <v>81.099999999999994</v>
      </c>
      <c r="B2095" t="b">
        <v>1</v>
      </c>
      <c r="CW2095">
        <v>0.7139685792349727</v>
      </c>
      <c r="CX2095">
        <v>75</v>
      </c>
      <c r="CY2095">
        <v>74.606069764964985</v>
      </c>
      <c r="CZ2095">
        <v>74.450653694965894</v>
      </c>
      <c r="DA2095">
        <v>86.645635752452421</v>
      </c>
      <c r="DB2095">
        <f ca="1"/>
        <v>82.253041915384301</v>
      </c>
      <c r="DC2095">
        <f ca="1"/>
        <v>74.811236002077337</v>
      </c>
      <c r="DD2095">
        <v>73.481571641206131</v>
      </c>
      <c r="DE2095">
        <f ca="1"/>
        <v>77.476419800051858</v>
      </c>
      <c r="DF2095">
        <v>76.037708625221882</v>
      </c>
    </row>
    <row r="2096" spans="1:110" x14ac:dyDescent="0.25">
      <c r="A2096">
        <v>87</v>
      </c>
      <c r="B2096" t="b">
        <v>1</v>
      </c>
      <c r="CW2096">
        <v>0.71431010928961747</v>
      </c>
      <c r="CX2096">
        <v>75</v>
      </c>
      <c r="CY2096">
        <v>74.615636820382491</v>
      </c>
      <c r="CZ2096">
        <v>74.461652938446051</v>
      </c>
      <c r="DA2096">
        <v>86.728341773872188</v>
      </c>
      <c r="DB2096">
        <f ca="1"/>
        <v>82.261891283687504</v>
      </c>
      <c r="DC2096">
        <f ca="1"/>
        <v>74.820479298004159</v>
      </c>
      <c r="DD2096">
        <v>73.490870613883061</v>
      </c>
      <c r="DE2096">
        <f ca="1"/>
        <v>77.482759921696541</v>
      </c>
      <c r="DF2096">
        <v>76.046996340159353</v>
      </c>
    </row>
    <row r="2097" spans="1:110" x14ac:dyDescent="0.25">
      <c r="A2097">
        <v>86</v>
      </c>
      <c r="B2097" t="b">
        <v>1</v>
      </c>
      <c r="CW2097">
        <v>0.71465163934426235</v>
      </c>
      <c r="CX2097">
        <v>75</v>
      </c>
      <c r="CY2097">
        <v>74.625209318602728</v>
      </c>
      <c r="CZ2097">
        <v>74.472660065917466</v>
      </c>
      <c r="DA2097">
        <v>86.811146725963198</v>
      </c>
      <c r="DB2097">
        <f ca="1"/>
        <v>82.270743739722363</v>
      </c>
      <c r="DC2097">
        <f ca="1"/>
        <v>74.829728610418556</v>
      </c>
      <c r="DD2097">
        <v>73.500175146485361</v>
      </c>
      <c r="DE2097">
        <f ca="1"/>
        <v>77.48910188178769</v>
      </c>
      <c r="DF2097">
        <v>76.0562860866644</v>
      </c>
    </row>
    <row r="2098" spans="1:110" x14ac:dyDescent="0.25">
      <c r="A2098">
        <v>83</v>
      </c>
      <c r="B2098" t="b">
        <v>1</v>
      </c>
      <c r="CW2098">
        <v>0.71499316939890711</v>
      </c>
      <c r="CX2098">
        <v>75</v>
      </c>
      <c r="CY2098">
        <v>74.634787275503683</v>
      </c>
      <c r="CZ2098">
        <v>74.483675098657628</v>
      </c>
      <c r="DA2098">
        <v>86.894050845685172</v>
      </c>
      <c r="DB2098">
        <f ca="1"/>
        <v>82.279599295423537</v>
      </c>
      <c r="DC2098">
        <f ca="1"/>
        <v>74.838983955980197</v>
      </c>
      <c r="DD2098">
        <v>73.509485248997919</v>
      </c>
      <c r="DE2098">
        <f ca="1"/>
        <v>77.495445687241585</v>
      </c>
      <c r="DF2098">
        <v>76.065577872805278</v>
      </c>
    </row>
    <row r="2099" spans="1:110" x14ac:dyDescent="0.25">
      <c r="A2099">
        <v>79.8</v>
      </c>
      <c r="B2099" t="b">
        <v>1</v>
      </c>
      <c r="CW2099">
        <v>0.71533469945355188</v>
      </c>
      <c r="CX2099">
        <v>75</v>
      </c>
      <c r="CY2099">
        <v>74.644370707012627</v>
      </c>
      <c r="CZ2099">
        <v>74.49469805801381</v>
      </c>
      <c r="DA2099">
        <v>86.977054370850283</v>
      </c>
      <c r="DB2099">
        <f ca="1"/>
        <v>82.288457962758372</v>
      </c>
      <c r="DC2099">
        <f ca="1"/>
        <v>74.848245351402269</v>
      </c>
      <c r="DD2099">
        <v>73.518800931435592</v>
      </c>
      <c r="DE2099">
        <f ca="1"/>
        <v>77.50179134499227</v>
      </c>
      <c r="DF2099">
        <v>76.074871706669484</v>
      </c>
    </row>
    <row r="2100" spans="1:110" x14ac:dyDescent="0.25">
      <c r="A2100">
        <v>79.400000000000006</v>
      </c>
      <c r="B2100" t="b">
        <v>1</v>
      </c>
      <c r="CW2100">
        <v>0.71567622950819676</v>
      </c>
      <c r="CX2100">
        <v>75</v>
      </c>
      <c r="CY2100">
        <v>74.653959629106325</v>
      </c>
      <c r="CZ2100">
        <v>74.505728965403634</v>
      </c>
      <c r="DA2100">
        <v>87.060157540127179</v>
      </c>
      <c r="DB2100">
        <f ca="1"/>
        <v>82.297319753727123</v>
      </c>
      <c r="DC2100">
        <f ca="1"/>
        <v>74.857512813451606</v>
      </c>
      <c r="DD2100">
        <v>73.528122203843225</v>
      </c>
      <c r="DE2100">
        <f ca="1"/>
        <v>77.50813886199164</v>
      </c>
      <c r="DF2100">
        <v>76.084167596363812</v>
      </c>
    </row>
    <row r="2101" spans="1:110" x14ac:dyDescent="0.25">
      <c r="A2101">
        <v>78.7</v>
      </c>
      <c r="B2101" t="b">
        <v>1</v>
      </c>
      <c r="CW2101">
        <v>0.71601775956284153</v>
      </c>
      <c r="CX2101">
        <v>75</v>
      </c>
      <c r="CY2101">
        <v>74.663554057811325</v>
      </c>
      <c r="CZ2101">
        <v>74.516767842315261</v>
      </c>
      <c r="DA2101">
        <v>87.143360593044989</v>
      </c>
      <c r="DB2101">
        <f ca="1"/>
        <v>82.306184680363074</v>
      </c>
      <c r="DC2101">
        <f ca="1"/>
        <v>74.866786358949071</v>
      </c>
      <c r="DD2101">
        <v>73.537449076295857</v>
      </c>
      <c r="DE2101">
        <f ca="1"/>
        <v>77.514488245209563</v>
      </c>
      <c r="DF2101">
        <v>76.0934655500145</v>
      </c>
    </row>
    <row r="2102" spans="1:110" x14ac:dyDescent="0.25">
      <c r="A2102">
        <v>78.2</v>
      </c>
      <c r="B2102" t="b">
        <v>1</v>
      </c>
      <c r="CW2102">
        <v>0.71635928961748629</v>
      </c>
      <c r="CX2102">
        <v>75</v>
      </c>
      <c r="CY2102">
        <v>74.673154009204097</v>
      </c>
      <c r="CZ2102">
        <v>74.527814710307865</v>
      </c>
      <c r="DA2102">
        <v>87.226663769997685</v>
      </c>
      <c r="DB2102">
        <f ca="1"/>
        <v>82.315052754732633</v>
      </c>
      <c r="DC2102">
        <f ca="1"/>
        <v>74.876066004769754</v>
      </c>
      <c r="DD2102">
        <v>73.546781558898871</v>
      </c>
      <c r="DE2102">
        <f ca="1"/>
        <v>77.520839501633944</v>
      </c>
      <c r="DF2102">
        <v>76.102765575767236</v>
      </c>
    </row>
    <row r="2103" spans="1:110" x14ac:dyDescent="0.25">
      <c r="A2103">
        <v>77.599999999999994</v>
      </c>
      <c r="B2103" t="b">
        <v>1</v>
      </c>
      <c r="CW2103">
        <v>0.71670081967213117</v>
      </c>
      <c r="CX2103">
        <v>75</v>
      </c>
      <c r="CY2103">
        <v>74.682759499411404</v>
      </c>
      <c r="CZ2103">
        <v>74.538869591011789</v>
      </c>
      <c r="DA2103">
        <v>87.310067312248108</v>
      </c>
      <c r="DB2103">
        <f ca="1"/>
        <v>82.323923988935675</v>
      </c>
      <c r="DC2103">
        <f ca="1"/>
        <v>74.885351767843261</v>
      </c>
      <c r="DD2103">
        <v>73.556119661788031</v>
      </c>
      <c r="DE2103">
        <f ca="1"/>
        <v>77.527192638270847</v>
      </c>
      <c r="DF2103">
        <v>76.112067681787352</v>
      </c>
    </row>
    <row r="2104" spans="1:110" x14ac:dyDescent="0.25">
      <c r="A2104">
        <v>77.099999999999994</v>
      </c>
      <c r="B2104" t="b">
        <v>1</v>
      </c>
      <c r="CW2104">
        <v>0.71704234972677594</v>
      </c>
      <c r="CX2104">
        <v>75</v>
      </c>
      <c r="CY2104">
        <v>74.692370544610441</v>
      </c>
      <c r="CZ2104">
        <v>74.549932506129053</v>
      </c>
      <c r="DA2104">
        <v>87.393571461932112</v>
      </c>
      <c r="DB2104">
        <f ca="1"/>
        <v>82.332798395105542</v>
      </c>
      <c r="DC2104">
        <f ca="1"/>
        <v>74.894643665153922</v>
      </c>
      <c r="DD2104">
        <v>73.565463395129669</v>
      </c>
      <c r="DE2104">
        <f ca="1"/>
        <v>77.533547662144528</v>
      </c>
      <c r="DF2104">
        <v>76.121371876259815</v>
      </c>
    </row>
    <row r="2105" spans="1:110" x14ac:dyDescent="0.25">
      <c r="A2105">
        <v>76.7</v>
      </c>
      <c r="B2105" t="b">
        <v>1</v>
      </c>
      <c r="CW2105">
        <v>0.71738387978142082</v>
      </c>
      <c r="CX2105">
        <v>75</v>
      </c>
      <c r="CY2105">
        <v>74.701987161029152</v>
      </c>
      <c r="CZ2105">
        <v>74.561003477433616</v>
      </c>
      <c r="DA2105">
        <v>87.477176462062971</v>
      </c>
      <c r="DB2105">
        <f ca="1"/>
        <v>82.341675985409353</v>
      </c>
      <c r="DC2105">
        <f ca="1"/>
        <v>74.903941713741119</v>
      </c>
      <c r="DD2105">
        <v>73.574812769120797</v>
      </c>
      <c r="DE2105">
        <f ca="1"/>
        <v>77.539904580297573</v>
      </c>
      <c r="DF2105">
        <v>76.130678167389448</v>
      </c>
    </row>
    <row r="2106" spans="1:110" x14ac:dyDescent="0.25">
      <c r="A2106">
        <v>76</v>
      </c>
      <c r="B2106" t="b">
        <v>1</v>
      </c>
      <c r="CW2106">
        <v>0.71772540983606559</v>
      </c>
      <c r="CX2106">
        <v>75</v>
      </c>
      <c r="CY2106">
        <v>74.711609364946412</v>
      </c>
      <c r="CZ2106">
        <v>74.572082526771922</v>
      </c>
      <c r="DA2106">
        <v>87.560882556535404</v>
      </c>
      <c r="DB2106">
        <f ca="1"/>
        <v>82.350556772047995</v>
      </c>
      <c r="DC2106">
        <f ca="1"/>
        <v>74.913245930699532</v>
      </c>
      <c r="DD2106">
        <v>73.584167793989266</v>
      </c>
      <c r="DE2106">
        <f ca="1"/>
        <v>77.546263399790959</v>
      </c>
      <c r="DF2106">
        <v>76.139986563400896</v>
      </c>
    </row>
    <row r="2107" spans="1:110" x14ac:dyDescent="0.25">
      <c r="A2107">
        <v>72.099999999999994</v>
      </c>
      <c r="B2107" t="b">
        <v>1</v>
      </c>
      <c r="CW2107">
        <v>0.71806693989071035</v>
      </c>
      <c r="CX2107">
        <v>75</v>
      </c>
      <c r="CY2107">
        <v>74.721237172692327</v>
      </c>
      <c r="CZ2107">
        <v>74.583169676062781</v>
      </c>
      <c r="DA2107">
        <v>87.64468999012999</v>
      </c>
      <c r="DB2107">
        <f ca="1"/>
        <v>82.359440767256515</v>
      </c>
      <c r="DC2107">
        <f ca="1"/>
        <v>74.922556333179401</v>
      </c>
      <c r="DD2107">
        <v>73.59352847999385</v>
      </c>
      <c r="DE2107">
        <f ca="1"/>
        <v>77.552624127704135</v>
      </c>
      <c r="DF2107">
        <v>76.149297072538786</v>
      </c>
    </row>
    <row r="2108" spans="1:110" x14ac:dyDescent="0.25">
      <c r="A2108">
        <v>71.8</v>
      </c>
      <c r="B2108" t="b">
        <v>1</v>
      </c>
      <c r="CW2108">
        <v>0.71840846994535523</v>
      </c>
      <c r="CX2108">
        <v>75</v>
      </c>
      <c r="CY2108">
        <v>74.730870600648458</v>
      </c>
      <c r="CZ2108">
        <v>74.594264947298257</v>
      </c>
      <c r="DA2108">
        <v>87.728599008517463</v>
      </c>
      <c r="DB2108">
        <f ca="1"/>
        <v>82.36832798330407</v>
      </c>
      <c r="DC2108">
        <f ca="1"/>
        <v>74.931872938386803</v>
      </c>
      <c r="DD2108">
        <v>73.602894837424415</v>
      </c>
      <c r="DE2108">
        <f ca="1"/>
        <v>77.558986771135167</v>
      </c>
      <c r="DF2108">
        <v>76.158609703067825</v>
      </c>
    </row>
    <row r="2109" spans="1:110" x14ac:dyDescent="0.25">
      <c r="A2109">
        <v>71.7</v>
      </c>
      <c r="B2109" t="b">
        <v>1</v>
      </c>
      <c r="CW2109">
        <v>0.71875</v>
      </c>
      <c r="CX2109">
        <v>75.099999999999994</v>
      </c>
      <c r="CY2109">
        <v>74.740509665248098</v>
      </c>
      <c r="CZ2109">
        <v>74.605368362543658</v>
      </c>
      <c r="DA2109">
        <v>87.812609858262888</v>
      </c>
      <c r="DB2109">
        <f ca="1"/>
        <v>82.377218432494232</v>
      </c>
      <c r="DC2109">
        <f ca="1"/>
        <v>74.94119576358392</v>
      </c>
      <c r="DD2109">
        <v>73.612266876602035</v>
      </c>
      <c r="DE2109">
        <f ca="1"/>
        <v>77.565351337200781</v>
      </c>
      <c r="DF2109">
        <v>76.167924463272897</v>
      </c>
    </row>
    <row r="2110" spans="1:110" x14ac:dyDescent="0.25">
      <c r="A2110">
        <v>79</v>
      </c>
      <c r="B2110" t="b">
        <v>1</v>
      </c>
      <c r="CW2110">
        <v>0.71909153005464477</v>
      </c>
      <c r="CX2110">
        <v>75.099999999999994</v>
      </c>
      <c r="CY2110">
        <v>74.75015438297649</v>
      </c>
      <c r="CZ2110">
        <v>74.616479943938188</v>
      </c>
      <c r="DA2110">
        <v>87.896722786830182</v>
      </c>
      <c r="DB2110">
        <f ca="1"/>
        <v>82.386112127165177</v>
      </c>
      <c r="DC2110">
        <f ca="1"/>
        <v>74.950524826089278</v>
      </c>
      <c r="DD2110">
        <v>73.621644607879119</v>
      </c>
      <c r="DE2110">
        <f ca="1"/>
        <v>77.571717833036431</v>
      </c>
      <c r="DF2110">
        <v>76.177241361459153</v>
      </c>
    </row>
    <row r="2111" spans="1:110" x14ac:dyDescent="0.25">
      <c r="A2111">
        <v>77</v>
      </c>
      <c r="B2111" t="b">
        <v>1</v>
      </c>
      <c r="CW2111">
        <v>0.71943306010928965</v>
      </c>
      <c r="CX2111">
        <v>75.099999999999994</v>
      </c>
      <c r="CY2111">
        <v>74.75980477037109</v>
      </c>
      <c r="CZ2111">
        <v>74.62759971369502</v>
      </c>
      <c r="DA2111">
        <v>87.98093804258643</v>
      </c>
      <c r="DB2111">
        <f ca="1"/>
        <v>82.395009079689757</v>
      </c>
      <c r="DC2111">
        <f ca="1"/>
        <v>74.959860143278121</v>
      </c>
      <c r="DD2111">
        <v>73.631028041639553</v>
      </c>
      <c r="DE2111">
        <f ca="1"/>
        <v>77.578086265796472</v>
      </c>
      <c r="DF2111">
        <v>76.186560405952065</v>
      </c>
    </row>
    <row r="2112" spans="1:110" x14ac:dyDescent="0.25">
      <c r="A2112">
        <v>68.8</v>
      </c>
      <c r="B2112" t="b">
        <v>1</v>
      </c>
      <c r="CW2112">
        <v>0.71977459016393441</v>
      </c>
      <c r="CX2112">
        <v>75.099999999999994</v>
      </c>
      <c r="CY2112">
        <v>74.769460844021836</v>
      </c>
      <c r="CZ2112">
        <v>74.638727694101703</v>
      </c>
      <c r="DA2112">
        <v>88.065255874806198</v>
      </c>
      <c r="DB2112">
        <f ca="1"/>
        <v>82.403909302475753</v>
      </c>
      <c r="DC2112">
        <f ca="1"/>
        <v>74.969201732582576</v>
      </c>
      <c r="DD2112">
        <v>73.640417188298855</v>
      </c>
      <c r="DE2112">
        <f ca="1"/>
        <v>77.58445664265416</v>
      </c>
      <c r="DF2112">
        <v>76.195881605097597</v>
      </c>
    </row>
    <row r="2113" spans="1:110" x14ac:dyDescent="0.25">
      <c r="A2113">
        <v>69</v>
      </c>
      <c r="B2113" t="b">
        <v>1</v>
      </c>
      <c r="CW2113">
        <v>0.72011612021857918</v>
      </c>
      <c r="CX2113">
        <v>75.099999999999994</v>
      </c>
      <c r="CY2113">
        <v>74.7791226205714</v>
      </c>
      <c r="CZ2113">
        <v>74.649863907520825</v>
      </c>
      <c r="DA2113">
        <v>88.1496765336761</v>
      </c>
      <c r="DB2113">
        <f ca="1"/>
        <v>82.412812807966048</v>
      </c>
      <c r="DC2113">
        <f ca="1"/>
        <v>74.978549611491971</v>
      </c>
      <c r="DD2113">
        <v>73.649812058304249</v>
      </c>
      <c r="DE2113">
        <f ca="1"/>
        <v>77.590828970801837</v>
      </c>
      <c r="DF2113">
        <v>76.205204967262276</v>
      </c>
    </row>
    <row r="2114" spans="1:110" x14ac:dyDescent="0.25">
      <c r="A2114">
        <v>68.900000000000006</v>
      </c>
      <c r="B2114" t="b">
        <v>1</v>
      </c>
      <c r="CW2114">
        <v>0.72045765027322406</v>
      </c>
      <c r="CX2114">
        <v>75.099999999999994</v>
      </c>
      <c r="CY2114">
        <v>74.788790116715433</v>
      </c>
      <c r="CZ2114">
        <v>74.661008376389901</v>
      </c>
      <c r="DA2114">
        <v>88.234200270299183</v>
      </c>
      <c r="DB2114">
        <f ca="1"/>
        <v>82.421719608638753</v>
      </c>
      <c r="DC2114">
        <f ca="1"/>
        <v>74.98790379755313</v>
      </c>
      <c r="DD2114">
        <v>73.659212662134863</v>
      </c>
      <c r="DE2114">
        <f ca="1"/>
        <v>77.597203257450943</v>
      </c>
      <c r="DF2114">
        <v>76.214530500833263</v>
      </c>
    </row>
    <row r="2115" spans="1:110" x14ac:dyDescent="0.25">
      <c r="A2115">
        <v>68.3</v>
      </c>
      <c r="B2115" t="b">
        <v>1</v>
      </c>
      <c r="CW2115">
        <v>0.72079918032786883</v>
      </c>
      <c r="CX2115">
        <v>75.099999999999994</v>
      </c>
      <c r="CY2115">
        <v>74.798463349202834</v>
      </c>
      <c r="CZ2115">
        <v>74.672161123222281</v>
      </c>
      <c r="DA2115">
        <v>88.318827336699329</v>
      </c>
      <c r="DB2115">
        <f ca="1"/>
        <v>82.43062971700742</v>
      </c>
      <c r="DC2115">
        <f ca="1"/>
        <v>74.997264308370646</v>
      </c>
      <c r="DD2115">
        <v>73.668619010301839</v>
      </c>
      <c r="DE2115">
        <f ca="1"/>
        <v>77.603579509832159</v>
      </c>
      <c r="DF2115">
        <v>76.223858214218495</v>
      </c>
    </row>
    <row r="2116" spans="1:110" x14ac:dyDescent="0.25">
      <c r="A2116">
        <v>68</v>
      </c>
      <c r="B2116" t="b">
        <v>1</v>
      </c>
      <c r="CW2116">
        <v>0.72114071038251371</v>
      </c>
      <c r="CX2116">
        <v>75.099999999999994</v>
      </c>
      <c r="CY2116">
        <v>74.808142334836035</v>
      </c>
      <c r="CZ2116">
        <v>74.683322170606942</v>
      </c>
      <c r="DA2116">
        <v>88.403557985825969</v>
      </c>
      <c r="DB2116">
        <f ca="1"/>
        <v>82.439543145621215</v>
      </c>
      <c r="DC2116">
        <f ca="1"/>
        <v>75.006631161607146</v>
      </c>
      <c r="DD2116">
        <v>73.678031113348482</v>
      </c>
      <c r="DE2116">
        <f ca="1"/>
        <v>77.609957735195451</v>
      </c>
      <c r="DF2116">
        <v>76.233188115846772</v>
      </c>
    </row>
    <row r="2117" spans="1:110" x14ac:dyDescent="0.25">
      <c r="A2117">
        <v>67.3</v>
      </c>
      <c r="B2117" t="b">
        <v>1</v>
      </c>
      <c r="CW2117">
        <v>0.72148224043715847</v>
      </c>
      <c r="CX2117">
        <v>75.099999999999994</v>
      </c>
      <c r="CY2117">
        <v>74.817827090471212</v>
      </c>
      <c r="CZ2117">
        <v>74.694491541209445</v>
      </c>
      <c r="DA2117">
        <v>88.488392471558356</v>
      </c>
      <c r="DB2117">
        <f ca="1"/>
        <v>82.448459907065143</v>
      </c>
      <c r="DC2117">
        <f ca="1"/>
        <v>75.016004374983638</v>
      </c>
      <c r="DD2117">
        <v>73.68744898185038</v>
      </c>
      <c r="DE2117">
        <f ca="1"/>
        <v>77.616337940810283</v>
      </c>
      <c r="DF2117">
        <v>76.242520214167811</v>
      </c>
    </row>
    <row r="2118" spans="1:110" x14ac:dyDescent="0.25">
      <c r="A2118">
        <v>68</v>
      </c>
      <c r="B2118" t="b">
        <v>1</v>
      </c>
      <c r="CW2118">
        <v>0.72182377049180324</v>
      </c>
      <c r="CX2118">
        <v>75.099999999999994</v>
      </c>
      <c r="CY2118">
        <v>74.827517633018587</v>
      </c>
      <c r="CZ2118">
        <v>74.705669257771689</v>
      </c>
      <c r="DA2118">
        <v>88.573331048710401</v>
      </c>
      <c r="DB2118">
        <f ca="1"/>
        <v>82.457380013960119</v>
      </c>
      <c r="DC2118">
        <f ca="1"/>
        <v>75.025383966279662</v>
      </c>
      <c r="DD2118">
        <v>73.696872626415541</v>
      </c>
      <c r="DE2118">
        <f ca="1"/>
        <v>77.622720133965529</v>
      </c>
      <c r="DF2118">
        <v>76.251854517652419</v>
      </c>
    </row>
    <row r="2119" spans="1:110" x14ac:dyDescent="0.25">
      <c r="A2119">
        <v>67.599999999999994</v>
      </c>
      <c r="B2119" t="b">
        <v>1</v>
      </c>
      <c r="CW2119">
        <v>0.72216530054644812</v>
      </c>
      <c r="CX2119">
        <v>75.2</v>
      </c>
      <c r="CY2119">
        <v>74.837213979442708</v>
      </c>
      <c r="CZ2119">
        <v>74.716855343112925</v>
      </c>
      <c r="DA2119">
        <v>88.658373973035069</v>
      </c>
      <c r="DB2119">
        <f ca="1"/>
        <v>82.466303478963312</v>
      </c>
      <c r="DC2119">
        <f ca="1"/>
        <v>75.03476995333375</v>
      </c>
      <c r="DD2119">
        <v>73.706302057684553</v>
      </c>
      <c r="DE2119">
        <f ca="1"/>
        <v>77.629104321969763</v>
      </c>
      <c r="DF2119">
        <v>76.261191034792589</v>
      </c>
    </row>
    <row r="2120" spans="1:110" x14ac:dyDescent="0.25">
      <c r="A2120">
        <v>67.5</v>
      </c>
      <c r="B2120" t="b">
        <v>1</v>
      </c>
      <c r="CW2120">
        <v>0.72250683060109289</v>
      </c>
      <c r="CX2120">
        <v>75.2</v>
      </c>
      <c r="CY2120">
        <v>74.846916146762652</v>
      </c>
      <c r="CZ2120">
        <v>74.728049820129669</v>
      </c>
      <c r="DA2120">
        <v>88.743521501229026</v>
      </c>
      <c r="DB2120">
        <f ca="1"/>
        <v>82.475230314768112</v>
      </c>
      <c r="DC2120">
        <f ca="1"/>
        <v>75.044162354043593</v>
      </c>
      <c r="DD2120">
        <v>73.715737286330722</v>
      </c>
      <c r="DE2120">
        <f ca="1"/>
        <v>77.635490512151179</v>
      </c>
      <c r="DF2120">
        <v>76.270529774101519</v>
      </c>
    </row>
    <row r="2121" spans="1:110" x14ac:dyDescent="0.25">
      <c r="A2121">
        <v>67.599999999999994</v>
      </c>
      <c r="B2121" t="b">
        <v>1</v>
      </c>
      <c r="CW2121">
        <v>0.72284836065573765</v>
      </c>
      <c r="CX2121">
        <v>75.2</v>
      </c>
      <c r="CY2121">
        <v>74.856624152052376</v>
      </c>
      <c r="CZ2121">
        <v>74.73925271179624</v>
      </c>
      <c r="DA2121">
        <v>88.828773890937399</v>
      </c>
      <c r="DB2121">
        <f ca="1"/>
        <v>82.484160534104518</v>
      </c>
      <c r="DC2121">
        <f ca="1"/>
        <v>75.053561186366352</v>
      </c>
      <c r="DD2121">
        <v>73.725178323060192</v>
      </c>
      <c r="DE2121">
        <f ca="1"/>
        <v>77.641878711857814</v>
      </c>
      <c r="DF2121">
        <v>76.279870744113794</v>
      </c>
    </row>
    <row r="2122" spans="1:110" x14ac:dyDescent="0.25">
      <c r="A2122">
        <v>67.099999999999994</v>
      </c>
      <c r="B2122" t="b">
        <v>1</v>
      </c>
      <c r="CW2122">
        <v>0.72318989071038253</v>
      </c>
      <c r="CX2122">
        <v>75.2</v>
      </c>
      <c r="CY2122">
        <v>74.866338012440934</v>
      </c>
      <c r="CZ2122">
        <v>74.750464041165245</v>
      </c>
      <c r="DA2122">
        <v>88.914131400758379</v>
      </c>
      <c r="DB2122">
        <f ca="1"/>
        <v>82.493094149739235</v>
      </c>
      <c r="DC2122">
        <f ca="1"/>
        <v>75.062966468319004</v>
      </c>
      <c r="DD2122">
        <v>73.73462517861212</v>
      </c>
      <c r="DE2122">
        <f ca="1"/>
        <v>77.648268928457597</v>
      </c>
      <c r="DF2122">
        <v>76.289213953385513</v>
      </c>
    </row>
    <row r="2123" spans="1:110" x14ac:dyDescent="0.25">
      <c r="A2123">
        <v>75</v>
      </c>
      <c r="B2123" t="b">
        <v>1</v>
      </c>
      <c r="CW2123">
        <v>0.7235314207650273</v>
      </c>
      <c r="CX2123">
        <v>75.2</v>
      </c>
      <c r="CY2123">
        <v>74.876057745112746</v>
      </c>
      <c r="CZ2123">
        <v>74.761683831367719</v>
      </c>
      <c r="DA2123">
        <v>88.999594290247828</v>
      </c>
      <c r="DB2123">
        <f ca="1"/>
        <v>82.502031174475846</v>
      </c>
      <c r="DC2123">
        <f ca="1"/>
        <v>75.072378217978553</v>
      </c>
      <c r="DD2123">
        <v>73.744077863758761</v>
      </c>
      <c r="DE2123">
        <f ca="1"/>
        <v>77.654661169338496</v>
      </c>
      <c r="DF2123">
        <v>76.298559410494278</v>
      </c>
    </row>
    <row r="2124" spans="1:110" x14ac:dyDescent="0.25">
      <c r="A2124">
        <v>74.8</v>
      </c>
      <c r="B2124" t="b">
        <v>1</v>
      </c>
      <c r="CW2124">
        <v>0.72387295081967218</v>
      </c>
      <c r="CX2124">
        <v>75.2</v>
      </c>
      <c r="CY2124">
        <v>74.885783367307909</v>
      </c>
      <c r="CZ2124">
        <v>74.772912105613841</v>
      </c>
      <c r="DA2124">
        <v>89.085162819924264</v>
      </c>
      <c r="DB2124">
        <f ca="1"/>
        <v>82.510971621155022</v>
      </c>
      <c r="DC2124">
        <f ca="1"/>
        <v>75.081796453482454</v>
      </c>
      <c r="DD2124">
        <v>73.753536389305694</v>
      </c>
      <c r="DE2124">
        <f ca="1"/>
        <v>77.661055441908459</v>
      </c>
      <c r="DF2124">
        <v>76.307907124039417</v>
      </c>
    </row>
    <row r="2125" spans="1:110" x14ac:dyDescent="0.25">
      <c r="A2125">
        <v>74.599999999999994</v>
      </c>
      <c r="B2125" t="b">
        <v>1</v>
      </c>
      <c r="CW2125">
        <v>0.72421448087431695</v>
      </c>
      <c r="CX2125">
        <v>75.2</v>
      </c>
      <c r="CY2125">
        <v>74.895514896322439</v>
      </c>
      <c r="CZ2125">
        <v>74.78414888719287</v>
      </c>
      <c r="DA2125">
        <v>89.170837251273326</v>
      </c>
      <c r="DB2125">
        <f ca="1"/>
        <v>82.519915502654726</v>
      </c>
      <c r="DC2125">
        <f ca="1"/>
        <v>75.091221193028716</v>
      </c>
      <c r="DD2125">
        <v>73.763000766091864</v>
      </c>
      <c r="DE2125">
        <f ca="1"/>
        <v>77.667451753595756</v>
      </c>
      <c r="DF2125">
        <v>76.317257102642031</v>
      </c>
    </row>
    <row r="2126" spans="1:110" x14ac:dyDescent="0.25">
      <c r="A2126">
        <v>74.400000000000006</v>
      </c>
      <c r="B2126" t="b">
        <v>1</v>
      </c>
      <c r="CW2126">
        <v>0.72455601092896171</v>
      </c>
      <c r="CX2126">
        <v>75.2</v>
      </c>
      <c r="CY2126">
        <v>74.905252349508572</v>
      </c>
      <c r="CZ2126">
        <v>74.795394199474188</v>
      </c>
      <c r="DA2126">
        <v>89.256617846752832</v>
      </c>
      <c r="DB2126">
        <f ca="1"/>
        <v>82.528862831890365</v>
      </c>
      <c r="DC2126">
        <f ca="1"/>
        <v>75.100652454876425</v>
      </c>
      <c r="DD2126">
        <v>73.772471004989853</v>
      </c>
      <c r="DE2126">
        <f ca="1"/>
        <v>77.67385011184885</v>
      </c>
      <c r="DF2126">
        <v>76.326609354945077</v>
      </c>
    </row>
    <row r="2127" spans="1:110" x14ac:dyDescent="0.25">
      <c r="A2127">
        <v>74.3</v>
      </c>
      <c r="B2127" t="b">
        <v>1</v>
      </c>
      <c r="CW2127">
        <v>0.72489754098360659</v>
      </c>
      <c r="CX2127">
        <v>75.2</v>
      </c>
      <c r="CY2127">
        <v>74.914995744275046</v>
      </c>
      <c r="CZ2127">
        <v>74.806648065906913</v>
      </c>
      <c r="DA2127">
        <v>89.342504869797452</v>
      </c>
      <c r="DB2127">
        <f ca="1"/>
        <v>82.537813621815005</v>
      </c>
      <c r="DC2127">
        <f ca="1"/>
        <v>75.110090257345917</v>
      </c>
      <c r="DD2127">
        <v>73.781947116905911</v>
      </c>
      <c r="DE2127">
        <f ca="1"/>
        <v>77.680250524136667</v>
      </c>
      <c r="DF2127">
        <v>76.335963889613566</v>
      </c>
    </row>
    <row r="2128" spans="1:110" x14ac:dyDescent="0.25">
      <c r="A2128">
        <v>73.400000000000006</v>
      </c>
      <c r="B2128" t="b">
        <v>1</v>
      </c>
      <c r="CW2128">
        <v>0.72523907103825136</v>
      </c>
      <c r="CX2128">
        <v>75.2</v>
      </c>
      <c r="CY2128">
        <v>74.924745098087314</v>
      </c>
      <c r="CZ2128">
        <v>74.817910510021065</v>
      </c>
      <c r="DA2128">
        <v>89.428498584823558</v>
      </c>
      <c r="DB2128">
        <f ca="1"/>
        <v>82.54676788541957</v>
      </c>
      <c r="DC2128">
        <f ca="1"/>
        <v>75.119534618819031</v>
      </c>
      <c r="DD2128">
        <v>73.791429112780136</v>
      </c>
      <c r="DE2128">
        <f ca="1"/>
        <v>77.686652997948599</v>
      </c>
      <c r="DF2128">
        <v>76.345320715334552</v>
      </c>
    </row>
    <row r="2129" spans="1:110" x14ac:dyDescent="0.25">
      <c r="A2129">
        <v>73.099999999999994</v>
      </c>
      <c r="B2129" t="b">
        <v>1</v>
      </c>
      <c r="CW2129">
        <v>0.72558060109289613</v>
      </c>
      <c r="CX2129">
        <v>75.2</v>
      </c>
      <c r="CY2129">
        <v>74.934500428467956</v>
      </c>
      <c r="CZ2129">
        <v>74.829181555427368</v>
      </c>
      <c r="DA2129">
        <v>89.514599257234238</v>
      </c>
      <c r="DB2129">
        <f ca="1"/>
        <v>82.555725635733026</v>
      </c>
      <c r="DC2129">
        <f ca="1"/>
        <v>75.128985557739554</v>
      </c>
      <c r="DD2129">
        <v>73.800917003586676</v>
      </c>
      <c r="DE2129">
        <f ca="1"/>
        <v>77.693057540794612</v>
      </c>
      <c r="DF2129">
        <v>76.35467984081734</v>
      </c>
    </row>
    <row r="2130" spans="1:110" x14ac:dyDescent="0.25">
      <c r="A2130">
        <v>73.099999999999994</v>
      </c>
      <c r="B2130" t="b">
        <v>1</v>
      </c>
      <c r="CW2130">
        <v>0.72592213114754101</v>
      </c>
      <c r="CX2130">
        <v>75.2</v>
      </c>
      <c r="CY2130">
        <v>74.944261752996837</v>
      </c>
      <c r="CZ2130">
        <v>74.840461225817933</v>
      </c>
      <c r="DA2130">
        <v>89.600807153424086</v>
      </c>
      <c r="DB2130">
        <f ca="1"/>
        <v>82.564686885822525</v>
      </c>
      <c r="DC2130">
        <f ca="1"/>
        <v>75.138443092613457</v>
      </c>
      <c r="DD2130">
        <v>73.810410800333827</v>
      </c>
      <c r="DE2130">
        <f ca="1"/>
        <v>77.699464160205409</v>
      </c>
      <c r="DF2130">
        <v>76.36404127479355</v>
      </c>
    </row>
    <row r="2131" spans="1:110" x14ac:dyDescent="0.25">
      <c r="A2131">
        <v>72.900000000000006</v>
      </c>
      <c r="B2131" t="b">
        <v>1</v>
      </c>
      <c r="CW2131">
        <v>0.72626366120218577</v>
      </c>
      <c r="CX2131">
        <v>75.2</v>
      </c>
      <c r="CY2131">
        <v>74.954029089311433</v>
      </c>
      <c r="CZ2131">
        <v>74.851749544966708</v>
      </c>
      <c r="DA2131">
        <v>89.687122540784117</v>
      </c>
      <c r="DB2131">
        <f ca="1"/>
        <v>82.573651648793714</v>
      </c>
      <c r="DC2131">
        <f ca="1"/>
        <v>75.147907242009182</v>
      </c>
      <c r="DD2131">
        <v>73.819910514064134</v>
      </c>
      <c r="DE2131">
        <f ca="1"/>
        <v>77.70587286373248</v>
      </c>
      <c r="DF2131">
        <v>76.373405026017181</v>
      </c>
    </row>
    <row r="2132" spans="1:110" x14ac:dyDescent="0.25">
      <c r="A2132">
        <v>72.5</v>
      </c>
      <c r="B2132" t="b">
        <v>1</v>
      </c>
      <c r="CW2132">
        <v>0.72660519125683065</v>
      </c>
      <c r="CX2132">
        <v>75.2</v>
      </c>
      <c r="CY2132">
        <v>74.963802455107185</v>
      </c>
      <c r="CZ2132">
        <v>74.863046536729627</v>
      </c>
      <c r="DA2132">
        <v>89.773545687706928</v>
      </c>
      <c r="DB2132">
        <f ca="1"/>
        <v>82.58261993779081</v>
      </c>
      <c r="DC2132">
        <f ca="1"/>
        <v>75.157378024557985</v>
      </c>
      <c r="DD2132">
        <v>73.829416155854673</v>
      </c>
      <c r="DE2132">
        <f ca="1"/>
        <v>77.712283658948209</v>
      </c>
      <c r="DF2132">
        <v>76.382771103264844</v>
      </c>
    </row>
    <row r="2133" spans="1:110" x14ac:dyDescent="0.25">
      <c r="A2133">
        <v>71.900000000000006</v>
      </c>
      <c r="B2133" t="b">
        <v>1</v>
      </c>
      <c r="CW2133">
        <v>0.72694672131147542</v>
      </c>
      <c r="CX2133">
        <v>75.2</v>
      </c>
      <c r="CY2133">
        <v>74.973581868137657</v>
      </c>
      <c r="CZ2133">
        <v>74.874352225045413</v>
      </c>
      <c r="DA2133">
        <v>89.860076863591487</v>
      </c>
      <c r="DB2133">
        <f ca="1"/>
        <v>82.591591765996881</v>
      </c>
      <c r="DC2133">
        <f ca="1"/>
        <v>75.166855458954245</v>
      </c>
      <c r="DD2133">
        <v>73.838927736817084</v>
      </c>
      <c r="DE2133">
        <f ca="1"/>
        <v>77.71869655344598</v>
      </c>
      <c r="DF2133">
        <v>76.392139515335714</v>
      </c>
    </row>
    <row r="2134" spans="1:110" x14ac:dyDescent="0.25">
      <c r="A2134">
        <v>71.7</v>
      </c>
      <c r="B2134" t="b">
        <v>1</v>
      </c>
      <c r="CW2134">
        <v>0.72728825136612019</v>
      </c>
      <c r="CX2134">
        <v>75.3</v>
      </c>
      <c r="CY2134">
        <v>74.983367346214962</v>
      </c>
      <c r="CZ2134">
        <v>74.885666633935571</v>
      </c>
      <c r="DA2134">
        <v>89.946716338848333</v>
      </c>
      <c r="DB2134">
        <f ca="1"/>
        <v>82.60056714663402</v>
      </c>
      <c r="DC2134">
        <f ca="1"/>
        <v>75.176339563955793</v>
      </c>
      <c r="DD2134">
        <v>73.848445268097763</v>
      </c>
      <c r="DE2134">
        <f ca="1"/>
        <v>77.725111554840325</v>
      </c>
      <c r="DF2134">
        <v>76.401510271051777</v>
      </c>
    </row>
    <row r="2135" spans="1:110" x14ac:dyDescent="0.25">
      <c r="A2135">
        <v>71.099999999999994</v>
      </c>
      <c r="B2135" t="b">
        <v>1</v>
      </c>
      <c r="CW2135">
        <v>0.72762978142076506</v>
      </c>
      <c r="CX2135">
        <v>75.3</v>
      </c>
      <c r="CY2135">
        <v>74.993158907209974</v>
      </c>
      <c r="CZ2135">
        <v>74.896989787505049</v>
      </c>
      <c r="DA2135">
        <v>90.033464384904605</v>
      </c>
      <c r="DB2135">
        <f ca="1"/>
        <v>82.609546092963527</v>
      </c>
      <c r="DC2135">
        <f ca="1"/>
        <v>75.185830358384209</v>
      </c>
      <c r="DD2135">
        <v>73.857968760878009</v>
      </c>
      <c r="DE2135">
        <f ca="1"/>
        <v>77.731528670766963</v>
      </c>
      <c r="DF2135">
        <v>76.410883379257868</v>
      </c>
    </row>
    <row r="2136" spans="1:110" x14ac:dyDescent="0.25">
      <c r="A2136">
        <v>77</v>
      </c>
      <c r="B2136" t="b">
        <v>1</v>
      </c>
      <c r="CW2136">
        <v>0.72797131147540983</v>
      </c>
      <c r="CX2136">
        <v>75.3</v>
      </c>
      <c r="CY2136">
        <v>75.002956569052614</v>
      </c>
      <c r="CZ2136">
        <v>74.908321709942726</v>
      </c>
      <c r="DA2136">
        <v>90.120321274209033</v>
      </c>
      <c r="DB2136">
        <f ca="1"/>
        <v>82.61852861828612</v>
      </c>
      <c r="DC2136">
        <f ca="1"/>
        <v>75.195327861125108</v>
      </c>
      <c r="DD2136">
        <v>73.867498226374224</v>
      </c>
      <c r="DE2136">
        <f ca="1"/>
        <v>77.73794790888293</v>
      </c>
      <c r="DF2136">
        <v>76.420258848821803</v>
      </c>
    </row>
    <row r="2137" spans="1:110" x14ac:dyDescent="0.25">
      <c r="A2137">
        <v>78</v>
      </c>
      <c r="B2137" t="b">
        <v>1</v>
      </c>
      <c r="CW2137">
        <v>0.7283128415300546</v>
      </c>
      <c r="CX2137">
        <v>75.3</v>
      </c>
      <c r="CY2137">
        <v>75.012760349732218</v>
      </c>
      <c r="CZ2137">
        <v>74.919662425521494</v>
      </c>
      <c r="DA2137">
        <v>90.207287280237267</v>
      </c>
      <c r="DB2137">
        <f ca="1"/>
        <v>82.627514735942142</v>
      </c>
      <c r="DC2137">
        <f ca="1"/>
        <v>75.204832091128523</v>
      </c>
      <c r="DD2137">
        <v>73.877033675837978</v>
      </c>
      <c r="DE2137">
        <f ca="1"/>
        <v>77.74436927686672</v>
      </c>
      <c r="DF2137">
        <v>76.429636688634474</v>
      </c>
    </row>
    <row r="2138" spans="1:110" x14ac:dyDescent="0.25">
      <c r="A2138">
        <v>77</v>
      </c>
      <c r="B2138" t="b">
        <v>1</v>
      </c>
      <c r="CW2138">
        <v>0.72865437158469948</v>
      </c>
      <c r="CX2138">
        <v>75.3</v>
      </c>
      <c r="CY2138">
        <v>75.022570267297766</v>
      </c>
      <c r="CZ2138">
        <v>74.931011958599143</v>
      </c>
      <c r="DA2138">
        <v>90.294362677496878</v>
      </c>
      <c r="DB2138">
        <f ca="1"/>
        <v>82.63650445931178</v>
      </c>
      <c r="DC2138">
        <f ca="1"/>
        <v>75.214343067409217</v>
      </c>
      <c r="DD2138">
        <v>73.88657512055623</v>
      </c>
      <c r="DE2138">
        <f ca="1"/>
        <v>77.750792782418316</v>
      </c>
      <c r="DF2138">
        <v>76.439016907610011</v>
      </c>
    </row>
    <row r="2139" spans="1:110" x14ac:dyDescent="0.25">
      <c r="A2139">
        <v>75</v>
      </c>
      <c r="B2139" t="b">
        <v>1</v>
      </c>
      <c r="CW2139">
        <v>0.72899590163934425</v>
      </c>
      <c r="CX2139">
        <v>75.3</v>
      </c>
      <c r="CY2139">
        <v>75.03238633985822</v>
      </c>
      <c r="CZ2139">
        <v>74.942370333618285</v>
      </c>
      <c r="DA2139">
        <v>90.381547741532643</v>
      </c>
      <c r="DB2139">
        <f ca="1"/>
        <v>82.645497801815239</v>
      </c>
      <c r="DC2139">
        <f ca="1"/>
        <v>75.223860809046954</v>
      </c>
      <c r="DD2139">
        <v>73.896122571851492</v>
      </c>
      <c r="DE2139">
        <f ca="1"/>
        <v>77.757218433259382</v>
      </c>
      <c r="DF2139">
        <v>76.448399514685804</v>
      </c>
    </row>
    <row r="2140" spans="1:110" x14ac:dyDescent="0.25">
      <c r="A2140">
        <v>73</v>
      </c>
      <c r="B2140" t="b">
        <v>1</v>
      </c>
      <c r="CW2140">
        <v>0.72933743169398912</v>
      </c>
      <c r="CX2140">
        <v>75.3</v>
      </c>
      <c r="CY2140">
        <v>75.04220858558277</v>
      </c>
      <c r="CZ2140">
        <v>74.953737575107212</v>
      </c>
      <c r="DA2140">
        <v>90.468842748931763</v>
      </c>
      <c r="DB2140">
        <f ca="1"/>
        <v>82.654494776912941</v>
      </c>
      <c r="DC2140">
        <f ca="1"/>
        <v>75.23338533518691</v>
      </c>
      <c r="DD2140">
        <v>73.905676041081904</v>
      </c>
      <c r="DE2140">
        <f ca="1"/>
        <v>77.763646237133329</v>
      </c>
      <c r="DF2140">
        <v>76.457784518822734</v>
      </c>
    </row>
    <row r="2141" spans="1:110" x14ac:dyDescent="0.25">
      <c r="A2141">
        <v>70</v>
      </c>
      <c r="B2141" t="b">
        <v>1</v>
      </c>
      <c r="CW2141">
        <v>0.72967896174863389</v>
      </c>
      <c r="CX2141">
        <v>75.3</v>
      </c>
      <c r="CY2141">
        <v>75.052037022701242</v>
      </c>
      <c r="CZ2141">
        <v>74.965113707680132</v>
      </c>
      <c r="DA2141">
        <v>90.556247977329065</v>
      </c>
      <c r="DB2141">
        <f ca="1"/>
        <v>82.663495398105795</v>
      </c>
      <c r="DC2141">
        <f ca="1"/>
        <v>75.2429166650399</v>
      </c>
      <c r="DD2141">
        <v>73.9152355396415</v>
      </c>
      <c r="DE2141">
        <f ca="1"/>
        <v>77.770076201805395</v>
      </c>
      <c r="DF2141">
        <v>76.46717192900519</v>
      </c>
    </row>
    <row r="2142" spans="1:110" x14ac:dyDescent="0.25">
      <c r="A2142">
        <v>69.599999999999994</v>
      </c>
      <c r="B2142" t="b">
        <v>1</v>
      </c>
      <c r="CW2142">
        <v>0.73002049180327866</v>
      </c>
      <c r="CX2142">
        <v>75.3</v>
      </c>
      <c r="CY2142">
        <v>75.061871669504299</v>
      </c>
      <c r="CZ2142">
        <v>74.976498756037529</v>
      </c>
      <c r="DA2142">
        <v>90.643763705412411</v>
      </c>
      <c r="DB2142">
        <f ca="1"/>
        <v>82.67249967893531</v>
      </c>
      <c r="DC2142">
        <f ca="1"/>
        <v>75.252454817882793</v>
      </c>
      <c r="DD2142">
        <v>73.924801078960286</v>
      </c>
      <c r="DE2142">
        <f ca="1"/>
        <v>77.776508335062843</v>
      </c>
      <c r="DF2142">
        <v>76.476561754241231</v>
      </c>
    </row>
    <row r="2143" spans="1:110" x14ac:dyDescent="0.25">
      <c r="A2143">
        <v>69.400000000000006</v>
      </c>
      <c r="B2143" t="b">
        <v>1</v>
      </c>
      <c r="CW2143">
        <v>0.73036202185792354</v>
      </c>
      <c r="CX2143">
        <v>75.3</v>
      </c>
      <c r="CY2143">
        <v>75.071712544343796</v>
      </c>
      <c r="CZ2143">
        <v>74.987892744966842</v>
      </c>
      <c r="DA2143">
        <v>90.731390212927977</v>
      </c>
      <c r="DB2143">
        <f ca="1"/>
        <v>82.681507632983909</v>
      </c>
      <c r="DC2143">
        <f ca="1"/>
        <v>75.261999813058836</v>
      </c>
      <c r="DD2143">
        <v>73.93437267050443</v>
      </c>
      <c r="DE2143">
        <f ca="1"/>
        <v>77.78294264471495</v>
      </c>
      <c r="DF2143">
        <v>76.485954003562696</v>
      </c>
    </row>
    <row r="2144" spans="1:110" x14ac:dyDescent="0.25">
      <c r="A2144">
        <v>68.400000000000006</v>
      </c>
      <c r="B2144" t="b">
        <v>1</v>
      </c>
      <c r="CW2144">
        <v>0.73070355191256831</v>
      </c>
      <c r="CX2144">
        <v>75.3</v>
      </c>
      <c r="CY2144">
        <v>75.081559665633094</v>
      </c>
      <c r="CZ2144">
        <v>74.999295699342639</v>
      </c>
      <c r="DA2144">
        <v>90.819127780685562</v>
      </c>
      <c r="DB2144">
        <f ca="1"/>
        <v>82.690519273875054</v>
      </c>
      <c r="DC2144">
        <f ca="1"/>
        <v>75.271551669977939</v>
      </c>
      <c r="DD2144">
        <v>73.943950325776441</v>
      </c>
      <c r="DE2144">
        <f ca="1"/>
        <v>77.789379138593219</v>
      </c>
      <c r="DF2144">
        <v>76.495348686025324</v>
      </c>
    </row>
    <row r="2145" spans="1:110" x14ac:dyDescent="0.25">
      <c r="A2145">
        <v>68.2</v>
      </c>
      <c r="B2145" t="b">
        <v>1</v>
      </c>
      <c r="CW2145">
        <v>0.73104508196721307</v>
      </c>
      <c r="CX2145">
        <v>75.3</v>
      </c>
      <c r="CY2145">
        <v>75.091413051847326</v>
      </c>
      <c r="CZ2145">
        <v>75.01070764412718</v>
      </c>
      <c r="DA2145">
        <v>90.906976690564065</v>
      </c>
      <c r="DB2145">
        <f ca="1"/>
        <v>82.699534615273507</v>
      </c>
      <c r="DC2145">
        <f ca="1"/>
        <v>75.281110408117016</v>
      </c>
      <c r="DD2145">
        <v>73.953534056315291</v>
      </c>
      <c r="DE2145">
        <f ca="1"/>
        <v>77.795817824551435</v>
      </c>
      <c r="DF2145">
        <v>76.504745810708826</v>
      </c>
    </row>
    <row r="2146" spans="1:110" x14ac:dyDescent="0.25">
      <c r="A2146">
        <v>67.5</v>
      </c>
      <c r="B2146" t="b">
        <v>1</v>
      </c>
      <c r="CW2146">
        <v>0.73138661202185795</v>
      </c>
      <c r="CX2146">
        <v>75.3</v>
      </c>
      <c r="CY2146">
        <v>75.101272721523799</v>
      </c>
      <c r="CZ2146">
        <v>75.02212860437092</v>
      </c>
      <c r="DA2146">
        <v>90.994937225516949</v>
      </c>
      <c r="DB2146">
        <f ca="1"/>
        <v>82.708553670885493</v>
      </c>
      <c r="DC2146">
        <f ca="1"/>
        <v>75.290676047020398</v>
      </c>
      <c r="DD2146">
        <v>73.963123873696574</v>
      </c>
      <c r="DE2146">
        <f ca="1"/>
        <v>77.802258710465836</v>
      </c>
      <c r="DF2146">
        <v>76.514145386717118</v>
      </c>
    </row>
    <row r="2147" spans="1:110" x14ac:dyDescent="0.25">
      <c r="A2147">
        <v>67.3</v>
      </c>
      <c r="B2147" t="b">
        <v>1</v>
      </c>
      <c r="CW2147">
        <v>0.73172814207650272</v>
      </c>
      <c r="CX2147">
        <v>75.3</v>
      </c>
      <c r="CY2147">
        <v>75.111138693262205</v>
      </c>
      <c r="CZ2147">
        <v>75.033558605212818</v>
      </c>
      <c r="DA2147">
        <v>91.083009669577507</v>
      </c>
      <c r="DB2147">
        <f ca="1"/>
        <v>82.717576454458992</v>
      </c>
      <c r="DC2147">
        <f ca="1"/>
        <v>75.30024860630013</v>
      </c>
      <c r="DD2147">
        <v>73.972719789532746</v>
      </c>
      <c r="DE2147">
        <f ca="1"/>
        <v>77.808701804235099</v>
      </c>
      <c r="DF2147">
        <v>76.523547423178286</v>
      </c>
    </row>
    <row r="2148" spans="1:110" x14ac:dyDescent="0.25">
      <c r="A2148">
        <v>66.400000000000006</v>
      </c>
      <c r="B2148" t="b">
        <v>1</v>
      </c>
      <c r="CW2148">
        <v>0.73206967213114749</v>
      </c>
      <c r="CX2148">
        <v>75.3</v>
      </c>
      <c r="CY2148">
        <v>75.121010985725007</v>
      </c>
      <c r="CZ2148">
        <v>75.044997671880921</v>
      </c>
      <c r="DA2148">
        <v>91.171194307864653</v>
      </c>
      <c r="DB2148">
        <f ca="1"/>
        <v>82.72660297978392</v>
      </c>
      <c r="DC2148">
        <f ca="1"/>
        <v>75.309828105636242</v>
      </c>
      <c r="DD2148">
        <v>73.982321815473185</v>
      </c>
      <c r="DE2148">
        <f ca="1"/>
        <v>77.81514711378064</v>
      </c>
      <c r="DF2148">
        <v>76.532951929244831</v>
      </c>
    </row>
    <row r="2149" spans="1:110" x14ac:dyDescent="0.25">
      <c r="A2149">
        <v>65</v>
      </c>
      <c r="B2149" t="b">
        <v>1</v>
      </c>
      <c r="CW2149">
        <v>0.73241120218579236</v>
      </c>
      <c r="CX2149">
        <v>75.3</v>
      </c>
      <c r="CY2149">
        <v>75.130889617637706</v>
      </c>
      <c r="CZ2149">
        <v>75.05644582969272</v>
      </c>
      <c r="DA2149">
        <v>91.259491426588284</v>
      </c>
      <c r="DB2149">
        <f ca="1"/>
        <v>82.735633260692254</v>
      </c>
      <c r="DC2149">
        <f ca="1"/>
        <v>75.31941456477719</v>
      </c>
      <c r="DD2149">
        <v>73.991929963204413</v>
      </c>
      <c r="DE2149">
        <f ca="1"/>
        <v>77.821594647046524</v>
      </c>
      <c r="DF2149">
        <v>76.542358914093725</v>
      </c>
    </row>
    <row r="2150" spans="1:110" x14ac:dyDescent="0.25">
      <c r="A2150">
        <v>64.900000000000006</v>
      </c>
      <c r="B2150" t="b">
        <v>1</v>
      </c>
      <c r="CW2150">
        <v>0.73275273224043713</v>
      </c>
      <c r="CX2150">
        <v>75.400000000000006</v>
      </c>
      <c r="CY2150">
        <v>75.140774607789254</v>
      </c>
      <c r="CZ2150">
        <v>75.067903104055603</v>
      </c>
      <c r="DA2150">
        <v>91.347901313054805</v>
      </c>
      <c r="DB2150">
        <f ca="1"/>
        <v>82.744667311058421</v>
      </c>
      <c r="DC2150">
        <f ca="1"/>
        <v>75.329008003540238</v>
      </c>
      <c r="DD2150">
        <v>74.001544244450272</v>
      </c>
      <c r="DE2150">
        <f ca="1"/>
        <v>77.828044411999784</v>
      </c>
      <c r="DF2150">
        <v>76.55176838692654</v>
      </c>
    </row>
    <row r="2151" spans="1:110" x14ac:dyDescent="0.25">
      <c r="A2151">
        <v>64.599999999999994</v>
      </c>
      <c r="B2151" t="b">
        <v>1</v>
      </c>
      <c r="CW2151">
        <v>0.73309426229508201</v>
      </c>
      <c r="CX2151">
        <v>75.400000000000006</v>
      </c>
      <c r="CY2151">
        <v>75.150665975032226</v>
      </c>
      <c r="CZ2151">
        <v>75.079369520467466</v>
      </c>
      <c r="DA2151">
        <v>91.436424255672961</v>
      </c>
      <c r="DB2151">
        <f ca="1"/>
        <v>82.753705144799426</v>
      </c>
      <c r="DC2151">
        <f ca="1"/>
        <v>75.338608441811644</v>
      </c>
      <c r="DD2151">
        <v>74.011164670972065</v>
      </c>
      <c r="DE2151">
        <f ca="1"/>
        <v>77.83449641663033</v>
      </c>
      <c r="DF2151">
        <v>76.561180356969601</v>
      </c>
    </row>
    <row r="2152" spans="1:110" x14ac:dyDescent="0.25">
      <c r="A2152">
        <v>64.8</v>
      </c>
      <c r="B2152" t="b">
        <v>1</v>
      </c>
      <c r="CW2152">
        <v>0.73343579234972678</v>
      </c>
      <c r="CX2152">
        <v>75.400000000000006</v>
      </c>
      <c r="CY2152">
        <v>75.160563738283315</v>
      </c>
      <c r="CZ2152">
        <v>75.090845104516916</v>
      </c>
      <c r="DA2152">
        <v>91.525060543959185</v>
      </c>
      <c r="DB2152">
        <f ca="1"/>
        <v>82.762746775875016</v>
      </c>
      <c r="DC2152">
        <f ca="1"/>
        <v>75.348215899547142</v>
      </c>
      <c r="DD2152">
        <v>74.020791254568721</v>
      </c>
      <c r="DE2152">
        <f ca="1"/>
        <v>77.840950668951237</v>
      </c>
      <c r="DF2152">
        <v>76.570594833474061</v>
      </c>
    </row>
    <row r="2153" spans="1:110" x14ac:dyDescent="0.25">
      <c r="A2153">
        <v>65.099999999999994</v>
      </c>
      <c r="B2153" t="b">
        <v>1</v>
      </c>
      <c r="CW2153">
        <v>0.73377732240437155</v>
      </c>
      <c r="CX2153">
        <v>75.400000000000006</v>
      </c>
      <c r="CY2153">
        <v>75.170467916523506</v>
      </c>
      <c r="CZ2153">
        <v>75.102329881883975</v>
      </c>
      <c r="DA2153">
        <v>91.613810468543576</v>
      </c>
      <c r="DB2153">
        <f ca="1"/>
        <v>82.771792218287985</v>
      </c>
      <c r="DC2153">
        <f ca="1"/>
        <v>75.357830396772314</v>
      </c>
      <c r="DD2153">
        <v>74.030424007076988</v>
      </c>
      <c r="DE2153">
        <f ca="1"/>
        <v>77.847407176998757</v>
      </c>
      <c r="DF2153">
        <v>76.580011825716056</v>
      </c>
    </row>
    <row r="2154" spans="1:110" x14ac:dyDescent="0.25">
      <c r="A2154">
        <v>65</v>
      </c>
      <c r="B2154" t="b">
        <v>1</v>
      </c>
      <c r="CW2154">
        <v>0.73411885245901642</v>
      </c>
      <c r="CX2154">
        <v>75.400000000000006</v>
      </c>
      <c r="CY2154">
        <v>75.180378528798542</v>
      </c>
      <c r="CZ2154">
        <v>75.113823878340455</v>
      </c>
      <c r="DA2154">
        <v>91.702674321175394</v>
      </c>
      <c r="DB2154">
        <f ca="1"/>
        <v>82.780841486084427</v>
      </c>
      <c r="DC2154">
        <f ca="1"/>
        <v>75.367451953582801</v>
      </c>
      <c r="DD2154">
        <v>74.04006294037157</v>
      </c>
      <c r="DE2154">
        <f ca="1"/>
        <v>77.853865948832507</v>
      </c>
      <c r="DF2154">
        <v>76.589431342996818</v>
      </c>
    </row>
    <row r="2155" spans="1:110" x14ac:dyDescent="0.25">
      <c r="A2155">
        <v>66.099999999999994</v>
      </c>
      <c r="B2155" t="b">
        <v>1</v>
      </c>
      <c r="CW2155">
        <v>0.73446038251366119</v>
      </c>
      <c r="CX2155">
        <v>75.400000000000006</v>
      </c>
      <c r="CY2155">
        <v>75.190295594219123</v>
      </c>
      <c r="CZ2155">
        <v>75.125327119750395</v>
      </c>
      <c r="DA2155">
        <v>91.791652394728899</v>
      </c>
      <c r="DB2155">
        <f ca="1"/>
        <v>82.789894593353864</v>
      </c>
      <c r="DC2155">
        <f ca="1"/>
        <v>75.377080590144871</v>
      </c>
      <c r="DD2155">
        <v>74.049708066365326</v>
      </c>
      <c r="DE2155">
        <f ca="1"/>
        <v>77.860326992535519</v>
      </c>
      <c r="DF2155">
        <v>76.598853394642788</v>
      </c>
    </row>
    <row r="2156" spans="1:110" x14ac:dyDescent="0.25">
      <c r="A2156">
        <v>65.7</v>
      </c>
      <c r="B2156" t="b">
        <v>1</v>
      </c>
      <c r="CW2156">
        <v>0.73480191256830596</v>
      </c>
      <c r="CX2156">
        <v>75.400000000000006</v>
      </c>
      <c r="CY2156">
        <v>75.200219131961319</v>
      </c>
      <c r="CZ2156">
        <v>75.136839632070405</v>
      </c>
      <c r="DA2156">
        <v>91.880744983209155</v>
      </c>
      <c r="DB2156">
        <f ca="1"/>
        <v>82.798951554229504</v>
      </c>
      <c r="DC2156">
        <f ca="1"/>
        <v>75.386716326695577</v>
      </c>
      <c r="DD2156">
        <v>74.059359397009459</v>
      </c>
      <c r="DE2156">
        <f ca="1"/>
        <v>77.866790316214392</v>
      </c>
      <c r="DF2156">
        <v>76.608277990005803</v>
      </c>
    </row>
    <row r="2157" spans="1:110" x14ac:dyDescent="0.25">
      <c r="A2157">
        <v>65.2</v>
      </c>
      <c r="B2157" t="b">
        <v>1</v>
      </c>
      <c r="CW2157">
        <v>0.73514344262295084</v>
      </c>
      <c r="CX2157">
        <v>75.400000000000006</v>
      </c>
      <c r="CY2157">
        <v>75.210149161266941</v>
      </c>
      <c r="CZ2157">
        <v>75.148361441350644</v>
      </c>
      <c r="DA2157">
        <v>91.969952381757935</v>
      </c>
      <c r="DB2157">
        <f ca="1"/>
        <v>82.808012382888521</v>
      </c>
      <c r="DC2157">
        <f ca="1"/>
        <v>75.39635918354324</v>
      </c>
      <c r="DD2157">
        <v>74.069016944293608</v>
      </c>
      <c r="DE2157">
        <f ca="1"/>
        <v>77.873255927999395</v>
      </c>
      <c r="DF2157">
        <v>76.617705138463094</v>
      </c>
    </row>
    <row r="2158" spans="1:110" x14ac:dyDescent="0.25">
      <c r="A2158">
        <v>64.599999999999994</v>
      </c>
      <c r="B2158" t="b">
        <v>1</v>
      </c>
      <c r="CW2158">
        <v>0.73548497267759561</v>
      </c>
      <c r="CX2158">
        <v>75.400000000000006</v>
      </c>
      <c r="CY2158">
        <v>75.220085701443722</v>
      </c>
      <c r="CZ2158">
        <v>75.159892573734638</v>
      </c>
      <c r="DA2158">
        <v>92.059274886659281</v>
      </c>
      <c r="DB2158">
        <f ca="1"/>
        <v>82.817077093552243</v>
      </c>
      <c r="DC2158">
        <f ca="1"/>
        <v>75.406009181067773</v>
      </c>
      <c r="DD2158">
        <v>74.078680720246126</v>
      </c>
      <c r="DE2158">
        <f ca="1"/>
        <v>77.879723836044661</v>
      </c>
      <c r="DF2158">
        <v>76.627134849417558</v>
      </c>
    </row>
    <row r="2159" spans="1:110" x14ac:dyDescent="0.25">
      <c r="A2159">
        <v>63.8</v>
      </c>
      <c r="B2159" t="b">
        <v>1</v>
      </c>
      <c r="CW2159">
        <v>0.73582650273224048</v>
      </c>
      <c r="CX2159">
        <v>75.400000000000006</v>
      </c>
      <c r="CY2159">
        <v>75.230028771865861</v>
      </c>
      <c r="CZ2159">
        <v>75.171433055460213</v>
      </c>
      <c r="DA2159">
        <v>92.148712795345858</v>
      </c>
      <c r="DB2159">
        <f ca="1"/>
        <v>82.82614570048635</v>
      </c>
      <c r="DC2159">
        <f ca="1"/>
        <v>75.415666339721056</v>
      </c>
      <c r="DD2159">
        <v>74.088350736934188</v>
      </c>
      <c r="DE2159">
        <f ca="1"/>
        <v>77.886194048528182</v>
      </c>
      <c r="DF2159">
        <v>76.636567132297813</v>
      </c>
    </row>
    <row r="2160" spans="1:110" x14ac:dyDescent="0.25">
      <c r="A2160">
        <v>62.8</v>
      </c>
      <c r="B2160" t="b">
        <v>1</v>
      </c>
      <c r="CW2160">
        <v>0.73616803278688525</v>
      </c>
      <c r="CX2160">
        <v>75.400000000000006</v>
      </c>
      <c r="CY2160">
        <v>75.239978391974176</v>
      </c>
      <c r="CZ2160">
        <v>75.182982912859785</v>
      </c>
      <c r="DA2160">
        <v>92.238266406404492</v>
      </c>
      <c r="DB2160">
        <f ca="1"/>
        <v>82.835218218001188</v>
      </c>
      <c r="DC2160">
        <f ca="1"/>
        <v>75.425330680027301</v>
      </c>
      <c r="DD2160">
        <v>74.098027006463951</v>
      </c>
      <c r="DE2160">
        <f ca="1"/>
        <v>77.892666573652022</v>
      </c>
      <c r="DF2160">
        <v>76.646001996558255</v>
      </c>
    </row>
    <row r="2161" spans="1:110" x14ac:dyDescent="0.25">
      <c r="A2161">
        <v>61</v>
      </c>
      <c r="B2161" t="b">
        <v>1</v>
      </c>
      <c r="CW2161">
        <v>0.73650956284153002</v>
      </c>
      <c r="CX2161">
        <v>75.400000000000006</v>
      </c>
      <c r="CY2161">
        <v>75.249934581276605</v>
      </c>
      <c r="CZ2161">
        <v>75.194542172361011</v>
      </c>
      <c r="DA2161">
        <v>92.327936019582395</v>
      </c>
      <c r="DB2161">
        <f ca="1"/>
        <v>82.844294660451908</v>
      </c>
      <c r="DC2161">
        <f ca="1"/>
        <v>75.435002222583449</v>
      </c>
      <c r="DD2161">
        <v>74.107709540980821</v>
      </c>
      <c r="DE2161">
        <f ca="1"/>
        <v>77.899141419642419</v>
      </c>
      <c r="DF2161">
        <v>76.655439451679328</v>
      </c>
    </row>
    <row r="2162" spans="1:110" x14ac:dyDescent="0.25">
      <c r="A2162">
        <v>68</v>
      </c>
      <c r="B2162" t="b">
        <v>1</v>
      </c>
      <c r="CW2162">
        <v>0.7368510928961749</v>
      </c>
      <c r="CX2162">
        <v>75.400000000000006</v>
      </c>
      <c r="CY2162">
        <v>75.259897359348415</v>
      </c>
      <c r="CZ2162">
        <v>75.206110860487087</v>
      </c>
      <c r="DA2162">
        <v>92.417721935793139</v>
      </c>
      <c r="DB2162">
        <f ca="1"/>
        <v>82.85337504223881</v>
      </c>
      <c r="DC2162">
        <f ca="1"/>
        <v>75.444680988059517</v>
      </c>
      <c r="DD2162">
        <v>74.117398352669539</v>
      </c>
      <c r="DE2162">
        <f ca="1"/>
        <v>77.905618594749896</v>
      </c>
      <c r="DF2162">
        <v>76.664879507167598</v>
      </c>
    </row>
    <row r="2163" spans="1:110" x14ac:dyDescent="0.25">
      <c r="A2163">
        <v>59.6</v>
      </c>
      <c r="B2163" t="b">
        <v>1</v>
      </c>
      <c r="CW2163">
        <v>0.73719262295081966</v>
      </c>
      <c r="CX2163">
        <v>75.400000000000006</v>
      </c>
      <c r="CY2163">
        <v>75.269866745832644</v>
      </c>
      <c r="CZ2163">
        <v>75.217689003857259</v>
      </c>
      <c r="DA2163">
        <v>92.507624457122617</v>
      </c>
      <c r="DB2163">
        <f ca="1"/>
        <v>82.862459377807454</v>
      </c>
      <c r="DC2163">
        <f ca="1"/>
        <v>75.454366997198974</v>
      </c>
      <c r="DD2163">
        <v>74.127093453754384</v>
      </c>
      <c r="DE2163">
        <f ca="1"/>
        <v>77.912098107249378</v>
      </c>
      <c r="DF2163">
        <v>76.674322172555847</v>
      </c>
    </row>
    <row r="2164" spans="1:110" x14ac:dyDescent="0.25">
      <c r="A2164">
        <v>57.6</v>
      </c>
      <c r="B2164" t="b">
        <v>1</v>
      </c>
      <c r="CW2164">
        <v>0.73753415300546443</v>
      </c>
      <c r="CX2164">
        <v>75.400000000000006</v>
      </c>
      <c r="CY2164">
        <v>75.279842760440431</v>
      </c>
      <c r="CZ2164">
        <v>75.229276629187609</v>
      </c>
      <c r="DA2164">
        <v>92.597643886835243</v>
      </c>
      <c r="DB2164">
        <f ca="1"/>
        <v>82.871547681649005</v>
      </c>
      <c r="DC2164">
        <f ca="1"/>
        <v>75.464060270819132</v>
      </c>
      <c r="DD2164">
        <v>74.136794856499392</v>
      </c>
      <c r="DE2164">
        <f ca="1"/>
        <v>77.918579965440316</v>
      </c>
      <c r="DF2164">
        <v>76.683767457403206</v>
      </c>
    </row>
    <row r="2165" spans="1:110" x14ac:dyDescent="0.25">
      <c r="A2165">
        <v>55.3</v>
      </c>
      <c r="B2165" t="b">
        <v>1</v>
      </c>
      <c r="CW2165">
        <v>0.73787568306010931</v>
      </c>
      <c r="CX2165">
        <v>75.400000000000006</v>
      </c>
      <c r="CY2165">
        <v>75.28982542295131</v>
      </c>
      <c r="CZ2165">
        <v>75.240873763291148</v>
      </c>
      <c r="DA2165">
        <v>92.68778052938012</v>
      </c>
      <c r="DB2165">
        <f ca="1"/>
        <v>82.880639968300414</v>
      </c>
      <c r="DC2165">
        <f ca="1"/>
        <v>75.473760829811525</v>
      </c>
      <c r="DD2165">
        <v>74.146502573208494</v>
      </c>
      <c r="DE2165">
        <f ca="1"/>
        <v>77.925064177646888</v>
      </c>
      <c r="DF2165">
        <v>76.693215371295338</v>
      </c>
    </row>
    <row r="2166" spans="1:110" x14ac:dyDescent="0.25">
      <c r="A2166">
        <v>53.4</v>
      </c>
      <c r="B2166" t="b">
        <v>1</v>
      </c>
      <c r="CW2166">
        <v>0.73821721311475408</v>
      </c>
      <c r="CX2166">
        <v>75.400000000000006</v>
      </c>
      <c r="CY2166">
        <v>75.299814753213667</v>
      </c>
      <c r="CZ2166">
        <v>75.252480433078517</v>
      </c>
      <c r="DA2166">
        <v>92.778034690396993</v>
      </c>
      <c r="DB2166">
        <f ca="1"/>
        <v>82.889736252344676</v>
      </c>
      <c r="DC2166">
        <f ca="1"/>
        <v>75.483468695142292</v>
      </c>
      <c r="DD2166">
        <v>74.156216616225706</v>
      </c>
      <c r="DE2166">
        <f ca="1"/>
        <v>77.931550752217973</v>
      </c>
      <c r="DF2166">
        <v>76.702665923844549</v>
      </c>
    </row>
    <row r="2167" spans="1:110" x14ac:dyDescent="0.25">
      <c r="A2167">
        <v>52</v>
      </c>
      <c r="B2167" t="b">
        <v>1</v>
      </c>
      <c r="CW2167">
        <v>0.73855874316939896</v>
      </c>
      <c r="CX2167">
        <v>75.400000000000006</v>
      </c>
      <c r="CY2167">
        <v>75.309810771144996</v>
      </c>
      <c r="CZ2167">
        <v>75.264096665558654</v>
      </c>
      <c r="DA2167">
        <v>92.868406676722842</v>
      </c>
      <c r="DB2167">
        <f ca="1"/>
        <v>82.898836548411055</v>
      </c>
      <c r="DC2167">
        <f ca="1"/>
        <v>75.493183887852538</v>
      </c>
      <c r="DD2167">
        <v>74.165936997935333</v>
      </c>
      <c r="DE2167">
        <f ca="1"/>
        <v>77.938039697527429</v>
      </c>
      <c r="DF2167">
        <v>76.712119124689892</v>
      </c>
    </row>
    <row r="2168" spans="1:110" x14ac:dyDescent="0.25">
      <c r="A2168">
        <v>57</v>
      </c>
      <c r="B2168" t="b">
        <v>1</v>
      </c>
      <c r="CW2168">
        <v>0.73890027322404372</v>
      </c>
      <c r="CX2168">
        <v>75.400000000000006</v>
      </c>
      <c r="CY2168">
        <v>75.319813496732294</v>
      </c>
      <c r="CZ2168">
        <v>75.275722487838877</v>
      </c>
      <c r="DA2168">
        <v>92.958896796397738</v>
      </c>
      <c r="DB2168">
        <f ca="1"/>
        <v>82.907940871175356</v>
      </c>
      <c r="DC2168">
        <f ca="1"/>
        <v>75.502906429058783</v>
      </c>
      <c r="DD2168">
        <v>74.175663730762125</v>
      </c>
      <c r="DE2168">
        <f ca="1"/>
        <v>77.944531021974129</v>
      </c>
      <c r="DF2168">
        <v>76.72157498349732</v>
      </c>
    </row>
    <row r="2169" spans="1:110" x14ac:dyDescent="0.25">
      <c r="A2169">
        <v>48.6</v>
      </c>
      <c r="B2169" t="b">
        <v>1</v>
      </c>
      <c r="CW2169">
        <v>0.73924180327868849</v>
      </c>
      <c r="CX2169">
        <v>75.400000000000006</v>
      </c>
      <c r="CY2169">
        <v>75.329822950032479</v>
      </c>
      <c r="CZ2169">
        <v>75.287357927125882</v>
      </c>
      <c r="DA2169">
        <v>93.049505358671453</v>
      </c>
      <c r="DB2169">
        <f ca="1"/>
        <v>82.917049235360167</v>
      </c>
      <c r="DC2169">
        <f ca="1"/>
        <v>75.512636339953289</v>
      </c>
      <c r="DD2169">
        <v>74.185396827171473</v>
      </c>
      <c r="DE2169">
        <f ca="1"/>
        <v>77.951024733982123</v>
      </c>
      <c r="DF2169">
        <v>76.731033509959829</v>
      </c>
    </row>
    <row r="2170" spans="1:110" x14ac:dyDescent="0.25">
      <c r="A2170">
        <v>48.3</v>
      </c>
      <c r="B2170" t="b">
        <v>1</v>
      </c>
      <c r="CW2170">
        <v>0.73958333333333337</v>
      </c>
      <c r="CX2170">
        <v>75.400000000000006</v>
      </c>
      <c r="CY2170">
        <v>75.33983915117264</v>
      </c>
      <c r="CZ2170">
        <v>75.299003010725968</v>
      </c>
      <c r="DA2170">
        <v>93.140232674009653</v>
      </c>
      <c r="DB2170">
        <f ca="1"/>
        <v>82.9261616557351</v>
      </c>
      <c r="DC2170">
        <f ca="1"/>
        <v>75.522373641804535</v>
      </c>
      <c r="DD2170">
        <v>74.195136299669628</v>
      </c>
      <c r="DE2170">
        <f ca="1"/>
        <v>77.957520842000761</v>
      </c>
      <c r="DF2170">
        <v>76.740494713797602</v>
      </c>
    </row>
    <row r="2171" spans="1:110" x14ac:dyDescent="0.25">
      <c r="A2171" t="str">
        <v/>
      </c>
      <c r="B2171" t="b">
        <v>0</v>
      </c>
      <c r="CW2171">
        <v>0.73992486338797814</v>
      </c>
      <c r="CX2171">
        <v>75.5</v>
      </c>
      <c r="CY2171">
        <v>75.349862120350508</v>
      </c>
      <c r="CZ2171">
        <v>75.310657766045537</v>
      </c>
      <c r="DA2171">
        <v>93.231079054100292</v>
      </c>
      <c r="DB2171">
        <f ca="1"/>
        <v>82.935278147116975</v>
      </c>
      <c r="DC2171">
        <f ca="1"/>
        <v>75.532118355957451</v>
      </c>
      <c r="DD2171">
        <v>74.204882160803805</v>
      </c>
      <c r="DE2171">
        <f ca="1"/>
        <v>77.964019354504799</v>
      </c>
      <c r="DF2171">
        <v>76.749958604758092</v>
      </c>
    </row>
    <row r="2172" spans="1:110" x14ac:dyDescent="0.25">
      <c r="A2172">
        <v>75.2</v>
      </c>
      <c r="B2172" t="b">
        <v>1</v>
      </c>
      <c r="CW2172">
        <v>0.74026639344262291</v>
      </c>
      <c r="CX2172">
        <v>75.5</v>
      </c>
      <c r="CY2172">
        <v>75.359891877834755</v>
      </c>
      <c r="CZ2172">
        <v>75.322322220591758</v>
      </c>
      <c r="DA2172">
        <v>93.322044811860067</v>
      </c>
      <c r="DB2172">
        <f ca="1"/>
        <v>82.944398724370188</v>
      </c>
      <c r="DC2172">
        <f ca="1"/>
        <v>75.541870503834076</v>
      </c>
      <c r="DD2172">
        <v>74.214634423162465</v>
      </c>
      <c r="DE2172">
        <f ca="1"/>
        <v>77.970520279994574</v>
      </c>
      <c r="DF2172">
        <v>76.759425192616263</v>
      </c>
    </row>
    <row r="2173" spans="1:110" x14ac:dyDescent="0.25">
      <c r="A2173">
        <v>75</v>
      </c>
      <c r="B2173" t="b">
        <v>1</v>
      </c>
      <c r="CW2173">
        <v>0.74060792349726778</v>
      </c>
      <c r="CX2173">
        <v>75.5</v>
      </c>
      <c r="CY2173">
        <v>75.369928443965406</v>
      </c>
      <c r="CZ2173">
        <v>75.333996401973096</v>
      </c>
      <c r="DA2173">
        <v>93.413130261440926</v>
      </c>
      <c r="DB2173">
        <f ca="1"/>
        <v>82.953523402406901</v>
      </c>
      <c r="DC2173">
        <f ca="1"/>
        <v>75.551630106933672</v>
      </c>
      <c r="DD2173">
        <v>74.22439309937549</v>
      </c>
      <c r="DE2173">
        <f ca="1"/>
        <v>77.977023626996115</v>
      </c>
      <c r="DF2173">
        <v>76.768894487174578</v>
      </c>
    </row>
    <row r="2174" spans="1:110" x14ac:dyDescent="0.25">
      <c r="A2174">
        <v>74.8</v>
      </c>
      <c r="B2174" t="b">
        <v>1</v>
      </c>
      <c r="CW2174">
        <v>0.74094945355191255</v>
      </c>
      <c r="CX2174">
        <v>75.5</v>
      </c>
      <c r="CY2174">
        <v>75.379971839154166</v>
      </c>
      <c r="CZ2174">
        <v>75.345680337899765</v>
      </c>
      <c r="DA2174">
        <v>93.504335718236391</v>
      </c>
      <c r="DB2174">
        <f ca="1"/>
        <v>82.96265219618725</v>
      </c>
      <c r="DC2174">
        <f ca="1"/>
        <v>75.561397186833346</v>
      </c>
      <c r="DD2174">
        <v>74.234158202114273</v>
      </c>
      <c r="DE2174">
        <f ca="1"/>
        <v>77.983529404061258</v>
      </c>
      <c r="DF2174">
        <v>76.778366498263267</v>
      </c>
    </row>
    <row r="2175" spans="1:110" x14ac:dyDescent="0.25">
      <c r="A2175">
        <v>74.7</v>
      </c>
      <c r="B2175" t="b">
        <v>1</v>
      </c>
      <c r="CW2175">
        <v>0.74129098360655743</v>
      </c>
      <c r="CX2175">
        <v>75.5</v>
      </c>
      <c r="CY2175">
        <v>75.390022083884858</v>
      </c>
      <c r="CZ2175">
        <v>75.357374056184184</v>
      </c>
      <c r="DA2175">
        <v>93.59566149888839</v>
      </c>
      <c r="DB2175">
        <f ca="1"/>
        <v>82.971785120719716</v>
      </c>
      <c r="DC2175">
        <f ca="1"/>
        <v>75.571171765188353</v>
      </c>
      <c r="DD2175">
        <v>74.243929744092043</v>
      </c>
      <c r="DE2175">
        <f ca="1"/>
        <v>77.990037619767818</v>
      </c>
      <c r="DF2175">
        <v>76.78784123574043</v>
      </c>
    </row>
    <row r="2176" spans="1:110" x14ac:dyDescent="0.25">
      <c r="A2176">
        <v>74.599999999999994</v>
      </c>
      <c r="B2176" t="b">
        <v>1</v>
      </c>
      <c r="CW2176">
        <v>0.7416325136612022</v>
      </c>
      <c r="CX2176">
        <v>75.5</v>
      </c>
      <c r="CY2176">
        <v>75.40007919871374</v>
      </c>
      <c r="CZ2176">
        <v>75.369077584741731</v>
      </c>
      <c r="DA2176">
        <v>93.687107921293588</v>
      </c>
      <c r="DB2176">
        <f ca="1"/>
        <v>82.980922191061225</v>
      </c>
      <c r="DC2176">
        <f ca="1"/>
        <v>75.580953863732475</v>
      </c>
      <c r="DD2176">
        <v>74.25370773806398</v>
      </c>
      <c r="DE2176">
        <f ca="1"/>
        <v>77.996548282719615</v>
      </c>
      <c r="DF2176">
        <v>76.797318709492131</v>
      </c>
    </row>
    <row r="2177" spans="1:110" x14ac:dyDescent="0.25">
      <c r="A2177">
        <v>74.2</v>
      </c>
      <c r="B2177" t="b">
        <v>1</v>
      </c>
      <c r="CW2177">
        <v>0.74197404371584696</v>
      </c>
      <c r="CX2177">
        <v>75.5</v>
      </c>
      <c r="CY2177">
        <v>75.410143204269914</v>
      </c>
      <c r="CZ2177">
        <v>75.380790951591038</v>
      </c>
      <c r="DA2177">
        <v>93.778675304610246</v>
      </c>
      <c r="DB2177">
        <f ca="1"/>
        <v>82.990063422317576</v>
      </c>
      <c r="DC2177">
        <f ca="1"/>
        <v>75.59074350427862</v>
      </c>
      <c r="DD2177">
        <v>74.263492196827443</v>
      </c>
      <c r="DE2177">
        <f ca="1"/>
        <v>78.003061401546816</v>
      </c>
      <c r="DF2177">
        <v>76.806798929432603</v>
      </c>
    </row>
    <row r="2178" spans="1:110" x14ac:dyDescent="0.25">
      <c r="A2178">
        <v>74.3</v>
      </c>
      <c r="B2178" t="b">
        <v>1</v>
      </c>
      <c r="CW2178">
        <v>0.74231557377049184</v>
      </c>
      <c r="CX2178">
        <v>75.5</v>
      </c>
      <c r="CY2178">
        <v>75.420214121255697</v>
      </c>
      <c r="CZ2178">
        <v>75.392514184854889</v>
      </c>
      <c r="DA2178">
        <v>93.870363969264758</v>
      </c>
      <c r="DB2178">
        <f ca="1"/>
        <v>82.99920882964355</v>
      </c>
      <c r="DC2178">
        <f ca="1"/>
        <v>75.600540708718967</v>
      </c>
      <c r="DD2178">
        <v>74.273283133222137</v>
      </c>
      <c r="DE2178">
        <f ca="1"/>
        <v>78.009576984905834</v>
      </c>
      <c r="DF2178">
        <v>76.816281905504368</v>
      </c>
    </row>
    <row r="2179" spans="1:110" x14ac:dyDescent="0.25">
      <c r="A2179">
        <v>74.099999999999994</v>
      </c>
      <c r="B2179" t="b">
        <v>1</v>
      </c>
      <c r="CW2179">
        <v>0.74265710382513661</v>
      </c>
      <c r="CX2179">
        <v>75.5</v>
      </c>
      <c r="CY2179">
        <v>75.430291970447016</v>
      </c>
      <c r="CZ2179">
        <v>75.404247312760191</v>
      </c>
      <c r="DA2179">
        <v>93.962174236958404</v>
      </c>
      <c r="DB2179">
        <f ca="1"/>
        <v>83.008358428243298</v>
      </c>
      <c r="DC2179">
        <f ca="1"/>
        <v>75.61034549902557</v>
      </c>
      <c r="DD2179">
        <v>74.283080560130344</v>
      </c>
      <c r="DE2179">
        <f ca="1"/>
        <v>78.016095041479645</v>
      </c>
      <c r="DF2179">
        <v>76.825767647678347</v>
      </c>
    </row>
    <row r="2180" spans="1:110" x14ac:dyDescent="0.25">
      <c r="A2180">
        <v>73.900000000000006</v>
      </c>
      <c r="B2180" t="b">
        <v>1</v>
      </c>
      <c r="CW2180">
        <v>0.74299863387978138</v>
      </c>
      <c r="CX2180">
        <v>75.5</v>
      </c>
      <c r="CY2180">
        <v>75.440376772693796</v>
      </c>
      <c r="CZ2180">
        <v>75.415990363639196</v>
      </c>
      <c r="DA2180">
        <v>94.054106430674167</v>
      </c>
      <c r="DB2180">
        <f ca="1"/>
        <v>83.017512233370468</v>
      </c>
      <c r="DC2180">
        <f ca="1"/>
        <v>75.620157897250721</v>
      </c>
      <c r="DD2180">
        <v>74.292884490477064</v>
      </c>
      <c r="DE2180">
        <f ca="1"/>
        <v>78.022615579977796</v>
      </c>
      <c r="DF2180">
        <v>76.835256165954036</v>
      </c>
    </row>
    <row r="2181" spans="1:110" x14ac:dyDescent="0.25">
      <c r="A2181">
        <v>73.5</v>
      </c>
      <c r="B2181" t="b">
        <v>1</v>
      </c>
      <c r="CW2181">
        <v>0.74334016393442626</v>
      </c>
      <c r="CX2181">
        <v>75.5</v>
      </c>
      <c r="CY2181">
        <v>75.450468548920341</v>
      </c>
      <c r="CZ2181">
        <v>75.427743365929615</v>
      </c>
      <c r="DA2181">
        <v>94.146160874683588</v>
      </c>
      <c r="DB2181">
        <f ca="1"/>
        <v>83.026670260328615</v>
      </c>
      <c r="DC2181">
        <f ca="1"/>
        <v>75.629977925527399</v>
      </c>
      <c r="DD2181">
        <v>74.302694937230314</v>
      </c>
      <c r="DE2181">
        <f ca="1"/>
        <v>78.029138609136666</v>
      </c>
      <c r="DF2181">
        <v>76.844747470359664</v>
      </c>
    </row>
    <row r="2182" spans="1:110" x14ac:dyDescent="0.25">
      <c r="A2182">
        <v>73.099999999999994</v>
      </c>
      <c r="B2182" t="b">
        <v>1</v>
      </c>
      <c r="CW2182">
        <v>0.74368169398907102</v>
      </c>
      <c r="CX2182">
        <v>75.5</v>
      </c>
      <c r="CY2182">
        <v>75.460567320125719</v>
      </c>
      <c r="CZ2182">
        <v>75.4395063481752</v>
      </c>
      <c r="DA2182">
        <v>94.238337894553396</v>
      </c>
      <c r="DB2182">
        <f ca="1"/>
        <v>83.035832524471331</v>
      </c>
      <c r="DC2182">
        <f ca="1"/>
        <v>75.639805606069629</v>
      </c>
      <c r="DD2182">
        <v>74.312511913401195</v>
      </c>
      <c r="DE2182">
        <f ca="1"/>
        <v>78.035664137719451</v>
      </c>
      <c r="DF2182">
        <v>76.854241570952297</v>
      </c>
    </row>
    <row r="2183" spans="1:110" x14ac:dyDescent="0.25">
      <c r="A2183">
        <v>72.599999999999994</v>
      </c>
      <c r="B2183" t="b">
        <v>1</v>
      </c>
      <c r="CW2183">
        <v>0.74402322404371579</v>
      </c>
      <c r="CX2183">
        <v>75.5</v>
      </c>
      <c r="CY2183">
        <v>75.470673107384158</v>
      </c>
      <c r="CZ2183">
        <v>75.451279339026527</v>
      </c>
      <c r="DA2183">
        <v>94.330637817152777</v>
      </c>
      <c r="DB2183">
        <f ca="1"/>
        <v>83.04499904120263</v>
      </c>
      <c r="DC2183">
        <f ca="1"/>
        <v>75.649640961173006</v>
      </c>
      <c r="DD2183">
        <v>74.322335432044213</v>
      </c>
      <c r="DE2183">
        <f ca="1"/>
        <v>78.042192174516501</v>
      </c>
      <c r="DF2183">
        <v>76.863738477818018</v>
      </c>
    </row>
    <row r="2184" spans="1:110" x14ac:dyDescent="0.25">
      <c r="A2184">
        <v>72.2</v>
      </c>
      <c r="B2184" t="b">
        <v>1</v>
      </c>
      <c r="CW2184">
        <v>0.74436475409836067</v>
      </c>
      <c r="CX2184">
        <v>75.599999999999994</v>
      </c>
      <c r="CY2184">
        <v>75.480785931845489</v>
      </c>
      <c r="CZ2184">
        <v>75.463062367241392</v>
      </c>
      <c r="DA2184">
        <v>94.423060970660046</v>
      </c>
      <c r="DB2184">
        <f ca="1"/>
        <v>83.054169825977141</v>
      </c>
      <c r="DC2184">
        <f ca="1"/>
        <v>75.659484013215049</v>
      </c>
      <c r="DD2184">
        <v>74.332165506257411</v>
      </c>
      <c r="DE2184">
        <f ca="1"/>
        <v>78.048722728345226</v>
      </c>
      <c r="DF2184">
        <v>76.873238201072041</v>
      </c>
    </row>
    <row r="2185" spans="1:110" x14ac:dyDescent="0.25">
      <c r="A2185">
        <v>72</v>
      </c>
      <c r="B2185" t="b">
        <v>1</v>
      </c>
      <c r="CW2185">
        <v>0.74470628415300544</v>
      </c>
      <c r="CX2185">
        <v>75.599999999999994</v>
      </c>
      <c r="CY2185">
        <v>75.490905814735456</v>
      </c>
      <c r="CZ2185">
        <v>75.474855461685451</v>
      </c>
      <c r="DA2185">
        <v>94.515607684569744</v>
      </c>
      <c r="DB2185">
        <f ca="1"/>
        <v>83.063344894300386</v>
      </c>
      <c r="DC2185">
        <f ca="1"/>
        <v>75.669334784655618</v>
      </c>
      <c r="DD2185">
        <v>74.342002149182619</v>
      </c>
      <c r="DE2185">
        <f ca="1"/>
        <v>78.055255808050461</v>
      </c>
      <c r="DF2185">
        <v>76.882740750858915</v>
      </c>
    </row>
    <row r="2186" spans="1:110" x14ac:dyDescent="0.25">
      <c r="A2186">
        <v>71.8</v>
      </c>
      <c r="B2186" t="b">
        <v>1</v>
      </c>
      <c r="CW2186">
        <v>0.74504781420765032</v>
      </c>
      <c r="CX2186">
        <v>75.599999999999994</v>
      </c>
      <c r="CY2186">
        <v>75.501032777356187</v>
      </c>
      <c r="CZ2186">
        <v>75.486658651332647</v>
      </c>
      <c r="DA2186">
        <v>94.608278289699726</v>
      </c>
      <c r="DB2186">
        <f ca="1"/>
        <v>83.0725242617291</v>
      </c>
      <c r="DC2186">
        <f ca="1"/>
        <v>75.679193298037461</v>
      </c>
      <c r="DD2186">
        <v>74.351845374005606</v>
      </c>
      <c r="DE2186">
        <f ca="1"/>
        <v>78.06179142250447</v>
      </c>
      <c r="DF2186">
        <v>76.8922461373526</v>
      </c>
    </row>
    <row r="2187" spans="1:110" x14ac:dyDescent="0.25">
      <c r="A2187">
        <v>71.599999999999994</v>
      </c>
      <c r="B2187" t="b">
        <v>1</v>
      </c>
      <c r="CW2187">
        <v>0.74538934426229508</v>
      </c>
      <c r="CX2187">
        <v>75.599999999999994</v>
      </c>
      <c r="CY2187">
        <v>75.511166841086606</v>
      </c>
      <c r="CZ2187">
        <v>75.498471965266091</v>
      </c>
      <c r="DA2187">
        <v>94.70107311819811</v>
      </c>
      <c r="DB2187">
        <f ca="1"/>
        <v>83.081707943871422</v>
      </c>
      <c r="DC2187">
        <f ca="1"/>
        <v>75.689059575986533</v>
      </c>
      <c r="DD2187">
        <v>74.361695193956308</v>
      </c>
      <c r="DE2187">
        <f ca="1"/>
        <v>78.068329580607099</v>
      </c>
      <c r="DF2187">
        <v>76.901754370756692</v>
      </c>
    </row>
    <row r="2188" spans="1:110" x14ac:dyDescent="0.25">
      <c r="A2188">
        <v>73.2</v>
      </c>
      <c r="B2188" t="b">
        <v>1</v>
      </c>
      <c r="CW2188">
        <v>0.74573087431693985</v>
      </c>
      <c r="CX2188">
        <v>75.599999999999994</v>
      </c>
      <c r="CY2188">
        <v>75.521308027382773</v>
      </c>
      <c r="CZ2188">
        <v>75.510295432678348</v>
      </c>
      <c r="DA2188">
        <v>94.793992503550669</v>
      </c>
      <c r="DB2188">
        <f ca="1"/>
        <v>83.090895956387271</v>
      </c>
      <c r="DC2188">
        <f ca="1"/>
        <v>75.698933641212534</v>
      </c>
      <c r="DD2188">
        <v>74.371551622309084</v>
      </c>
      <c r="DE2188">
        <f ca="1"/>
        <v>78.074870291285976</v>
      </c>
      <c r="DF2188">
        <v>76.911265461304481</v>
      </c>
    </row>
    <row r="2189" spans="1:110" x14ac:dyDescent="0.25">
      <c r="A2189">
        <v>73.099999999999994</v>
      </c>
      <c r="B2189" t="b">
        <v>1</v>
      </c>
      <c r="CW2189">
        <v>0.74607240437158473</v>
      </c>
      <c r="CX2189">
        <v>75.599999999999994</v>
      </c>
      <c r="CY2189">
        <v>75.531456357778353</v>
      </c>
      <c r="CZ2189">
        <v>75.522129082872056</v>
      </c>
      <c r="DA2189">
        <v>94.887036780587792</v>
      </c>
      <c r="DB2189">
        <f ca="1"/>
        <v>83.100088314988568</v>
      </c>
      <c r="DC2189">
        <f ca="1"/>
        <v>75.708815516509276</v>
      </c>
      <c r="DD2189">
        <v>74.381414672382846</v>
      </c>
      <c r="DE2189">
        <f ca="1"/>
        <v>78.081413563496639</v>
      </c>
      <c r="DF2189">
        <v>76.92077941925919</v>
      </c>
    </row>
    <row r="2190" spans="1:110" x14ac:dyDescent="0.25">
      <c r="A2190">
        <v>72.7</v>
      </c>
      <c r="B2190" t="b">
        <v>1</v>
      </c>
      <c r="CW2190">
        <v>0.7464139344262295</v>
      </c>
      <c r="CX2190">
        <v>75.599999999999994</v>
      </c>
      <c r="CY2190">
        <v>75.541611853885001</v>
      </c>
      <c r="CZ2190">
        <v>75.533972945260757</v>
      </c>
      <c r="DA2190">
        <v>94.980206285491803</v>
      </c>
      <c r="DB2190">
        <f ca="1"/>
        <v>83.109285035439513</v>
      </c>
      <c r="DC2190">
        <f ca="1"/>
        <v>75.718705224755183</v>
      </c>
      <c r="DD2190">
        <v>74.391284357541309</v>
      </c>
      <c r="DE2190">
        <f ca="1"/>
        <v>78.087959406222609</v>
      </c>
      <c r="DF2190">
        <v>76.930296254914111</v>
      </c>
    </row>
    <row r="2191" spans="1:110" x14ac:dyDescent="0.25">
      <c r="A2191">
        <v>72.8</v>
      </c>
      <c r="B2191" t="b">
        <v>1</v>
      </c>
      <c r="CW2191">
        <v>0.74675546448087426</v>
      </c>
      <c r="CX2191">
        <v>75.599999999999994</v>
      </c>
      <c r="CY2191">
        <v>75.551774537392831</v>
      </c>
      <c r="CZ2191">
        <v>75.545827049369194</v>
      </c>
      <c r="DA2191">
        <v>95.073501355804297</v>
      </c>
      <c r="DB2191">
        <f ca="1"/>
        <v>83.118486133556857</v>
      </c>
      <c r="DC2191">
        <f ca="1"/>
        <v>75.728602788913676</v>
      </c>
      <c r="DD2191">
        <v>74.401160691193212</v>
      </c>
      <c r="DE2191">
        <f ca="1"/>
        <v>78.09450782847567</v>
      </c>
      <c r="DF2191">
        <v>76.939815978592719</v>
      </c>
    </row>
    <row r="2192" spans="1:110" x14ac:dyDescent="0.25">
      <c r="A2192">
        <v>72.7</v>
      </c>
      <c r="B2192" t="b">
        <v>1</v>
      </c>
      <c r="CW2192">
        <v>0.74709699453551914</v>
      </c>
      <c r="CX2192">
        <v>75.599999999999994</v>
      </c>
      <c r="CY2192">
        <v>75.561944430070724</v>
      </c>
      <c r="CZ2192">
        <v>75.557691424834104</v>
      </c>
      <c r="DA2192">
        <v>95.166922330433437</v>
      </c>
      <c r="DB2192">
        <f ca="1"/>
        <v>83.127691625210218</v>
      </c>
      <c r="DC2192">
        <f ca="1"/>
        <v>75.738508232033752</v>
      </c>
      <c r="DD2192">
        <v>74.411043686792539</v>
      </c>
      <c r="DE2192">
        <f ca="1"/>
        <v>78.101058839295902</v>
      </c>
      <c r="DF2192">
        <v>76.949338600648815</v>
      </c>
    </row>
    <row r="2193" spans="1:110" x14ac:dyDescent="0.25">
      <c r="A2193">
        <v>72.5</v>
      </c>
      <c r="B2193" t="b">
        <v>1</v>
      </c>
      <c r="CW2193">
        <v>0.74743852459016391</v>
      </c>
      <c r="CX2193">
        <v>75.599999999999994</v>
      </c>
      <c r="CY2193">
        <v>75.572121553766863</v>
      </c>
      <c r="CZ2193">
        <v>75.569566101404718</v>
      </c>
      <c r="DA2193">
        <v>95.260469549661238</v>
      </c>
      <c r="DB2193">
        <f ca="1"/>
        <v>83.136901526322362</v>
      </c>
      <c r="DC2193">
        <f ca="1"/>
        <v>75.748421577250298</v>
      </c>
      <c r="DD2193">
        <v>74.420933357838635</v>
      </c>
      <c r="DE2193">
        <f ca="1"/>
        <v>78.107612447751833</v>
      </c>
      <c r="DF2193">
        <v>76.958864131466783</v>
      </c>
    </row>
    <row r="2194" spans="1:110" x14ac:dyDescent="0.25">
      <c r="A2194">
        <v>72.3</v>
      </c>
      <c r="B2194" t="b">
        <v>1</v>
      </c>
      <c r="CW2194">
        <v>0.74778005464480879</v>
      </c>
      <c r="CX2194">
        <v>75.599999999999994</v>
      </c>
      <c r="CY2194">
        <v>75.582305930409078</v>
      </c>
      <c r="CZ2194">
        <v>75.581451108943398</v>
      </c>
      <c r="DA2194">
        <v>95.354143355151265</v>
      </c>
      <c r="DB2194">
        <f ca="1"/>
        <v>83.146115852869471</v>
      </c>
      <c r="DC2194">
        <f ca="1"/>
        <v>75.758342847784647</v>
      </c>
      <c r="DD2194">
        <v>74.430829717876591</v>
      </c>
      <c r="DE2194">
        <f ca="1"/>
        <v>78.114168662940685</v>
      </c>
      <c r="DF2194">
        <v>76.968392581461615</v>
      </c>
    </row>
    <row r="2195" spans="1:110" x14ac:dyDescent="0.25">
      <c r="A2195">
        <v>72.099999999999994</v>
      </c>
      <c r="B2195" t="b">
        <v>1</v>
      </c>
      <c r="CW2195">
        <v>0.74812158469945356</v>
      </c>
      <c r="CX2195">
        <v>75.599999999999994</v>
      </c>
      <c r="CY2195">
        <v>75.592497582005308</v>
      </c>
      <c r="CZ2195">
        <v>75.593346477426138</v>
      </c>
      <c r="DA2195">
        <v>95.447944089955826</v>
      </c>
      <c r="DB2195">
        <f ca="1"/>
        <v>83.155334620881447</v>
      </c>
      <c r="DC2195">
        <f ca="1"/>
        <v>75.768272066944988</v>
      </c>
      <c r="DD2195">
        <v>74.440732780497285</v>
      </c>
      <c r="DE2195">
        <f ca="1"/>
        <v>78.120727493988426</v>
      </c>
      <c r="DF2195">
        <v>76.977923961079171</v>
      </c>
    </row>
    <row r="2196" spans="1:110" x14ac:dyDescent="0.25">
      <c r="A2196">
        <v>71.900000000000006</v>
      </c>
      <c r="B2196" t="b">
        <v>1</v>
      </c>
      <c r="CW2196">
        <v>0.74846311475409832</v>
      </c>
      <c r="CX2196">
        <v>75.599999999999994</v>
      </c>
      <c r="CY2196">
        <v>75.602696530644039</v>
      </c>
      <c r="CZ2196">
        <v>75.605252236943556</v>
      </c>
      <c r="DA2196">
        <v>95.541872098523683</v>
      </c>
      <c r="DB2196">
        <f ca="1"/>
        <v>83.164557846442179</v>
      </c>
      <c r="DC2196">
        <f ca="1"/>
        <v>75.77820925812685</v>
      </c>
      <c r="DD2196">
        <v>74.450642559337751</v>
      </c>
      <c r="DE2196">
        <f ca="1"/>
        <v>78.127288950049987</v>
      </c>
      <c r="DF2196">
        <v>76.987458280796247</v>
      </c>
    </row>
    <row r="2197" spans="1:110" x14ac:dyDescent="0.25">
      <c r="A2197">
        <v>71.7</v>
      </c>
      <c r="B2197" t="b">
        <v>1</v>
      </c>
      <c r="CW2197">
        <v>0.7488046448087432</v>
      </c>
      <c r="CX2197">
        <v>75.599999999999994</v>
      </c>
      <c r="CY2197">
        <v>75.612902798494716</v>
      </c>
      <c r="CZ2197">
        <v>75.617168417700952</v>
      </c>
      <c r="DA2197">
        <v>95.635927726707678</v>
      </c>
      <c r="DB2197">
        <f ca="1"/>
        <v>83.173785545689853</v>
      </c>
      <c r="DC2197">
        <f ca="1"/>
        <v>75.788154444813628</v>
      </c>
      <c r="DD2197">
        <v>74.460559068081295</v>
      </c>
      <c r="DE2197">
        <f ca="1"/>
        <v>78.133853040309333</v>
      </c>
      <c r="DF2197">
        <v>76.996995551120833</v>
      </c>
    </row>
    <row r="2198" spans="1:110" x14ac:dyDescent="0.25">
      <c r="A2198">
        <v>71.400000000000006</v>
      </c>
      <c r="B2198" t="b">
        <v>1</v>
      </c>
      <c r="CW2198">
        <v>0.74914617486338797</v>
      </c>
      <c r="CX2198">
        <v>75.599999999999994</v>
      </c>
      <c r="CY2198">
        <v>75.623116407808155</v>
      </c>
      <c r="CZ2198">
        <v>75.629095050019302</v>
      </c>
      <c r="DA2198">
        <v>95.730111321772156</v>
      </c>
      <c r="DB2198">
        <f ca="1"/>
        <v>83.183017734817241</v>
      </c>
      <c r="DC2198">
        <f ca="1"/>
        <v>75.798107650576952</v>
      </c>
      <c r="DD2198">
        <v>74.47048232045772</v>
      </c>
      <c r="DE2198">
        <f ca="1"/>
        <v>78.140419773979701</v>
      </c>
      <c r="DF2198">
        <v>77.006535782592181</v>
      </c>
    </row>
    <row r="2199" spans="1:110" x14ac:dyDescent="0.25">
      <c r="A2199">
        <v>71.2</v>
      </c>
      <c r="B2199" t="b">
        <v>1</v>
      </c>
      <c r="CW2199">
        <v>0.74948770491803274</v>
      </c>
      <c r="CX2199">
        <v>75.599999999999994</v>
      </c>
      <c r="CY2199">
        <v>75.633337380917069</v>
      </c>
      <c r="CZ2199">
        <v>75.64103216433584</v>
      </c>
      <c r="DA2199">
        <v>95.824423232400918</v>
      </c>
      <c r="DB2199">
        <f ca="1"/>
        <v>83.192254430072055</v>
      </c>
      <c r="DC2199">
        <f ca="1"/>
        <v>75.808068899077199</v>
      </c>
      <c r="DD2199">
        <v>74.480412330243638</v>
      </c>
      <c r="DE2199">
        <f ca="1"/>
        <v>78.146989160303718</v>
      </c>
      <c r="DF2199">
        <v>77.01607898578105</v>
      </c>
    </row>
    <row r="2200" spans="1:110" x14ac:dyDescent="0.25">
      <c r="A2200">
        <v>71</v>
      </c>
      <c r="B2200" t="b">
        <v>1</v>
      </c>
      <c r="CW2200">
        <v>0.74982923497267762</v>
      </c>
      <c r="CX2200">
        <v>75.7</v>
      </c>
      <c r="CY2200">
        <v>75.643565740236369</v>
      </c>
      <c r="CZ2200">
        <v>75.652979791204544</v>
      </c>
      <c r="DA2200">
        <v>95.918863808704828</v>
      </c>
      <c r="DB2200">
        <f ca="1"/>
        <v>83.201495647757113</v>
      </c>
      <c r="DC2200">
        <f ca="1"/>
        <v>75.818038214064003</v>
      </c>
      <c r="DD2200">
        <v>74.490349111262589</v>
      </c>
      <c r="DE2200">
        <f ca="1"/>
        <v>78.153561208553526</v>
      </c>
      <c r="DF2200">
        <v>77.025625171289789</v>
      </c>
    </row>
    <row r="2201" spans="1:110" x14ac:dyDescent="0.25">
      <c r="A2201">
        <v>79</v>
      </c>
      <c r="B2201" t="b">
        <v>1</v>
      </c>
      <c r="CW2201">
        <v>0.75017076502732238</v>
      </c>
      <c r="CX2201">
        <v>75.7</v>
      </c>
      <c r="CY2201">
        <v>75.653801508263754</v>
      </c>
      <c r="CZ2201">
        <v>75.664937961297042</v>
      </c>
      <c r="DA2201">
        <v>96.013433402229552</v>
      </c>
      <c r="DB2201">
        <f ca="1"/>
        <v>83.21074140423076</v>
      </c>
      <c r="DC2201">
        <f ca="1"/>
        <v>75.828015619376757</v>
      </c>
      <c r="DD2201">
        <v>74.500292677385332</v>
      </c>
      <c r="DE2201">
        <f ca="1"/>
        <v>78.160135928031011</v>
      </c>
      <c r="DF2201">
        <v>77.035174349752523</v>
      </c>
    </row>
    <row r="2202" spans="1:110" x14ac:dyDescent="0.25">
      <c r="A2202">
        <v>79</v>
      </c>
      <c r="B2202" t="b">
        <v>1</v>
      </c>
      <c r="CW2202">
        <v>0.75051229508196726</v>
      </c>
      <c r="CX2202">
        <v>75.7</v>
      </c>
      <c r="CY2202">
        <v>75.664044707580061</v>
      </c>
      <c r="CZ2202">
        <v>75.676906705402857</v>
      </c>
      <c r="DA2202">
        <v>96.108132365963627</v>
      </c>
      <c r="DB2202">
        <f ca="1"/>
        <v>83.219991715907113</v>
      </c>
      <c r="DC2202">
        <f ca="1"/>
        <v>75.838001138944989</v>
      </c>
      <c r="DD2202">
        <v>74.510243042530035</v>
      </c>
      <c r="DE2202">
        <f ca="1"/>
        <v>78.1667133280679</v>
      </c>
      <c r="DF2202">
        <v>77.04472653183538</v>
      </c>
    </row>
    <row r="2203" spans="1:110" x14ac:dyDescent="0.25">
      <c r="A2203">
        <v>79</v>
      </c>
      <c r="B2203" t="b">
        <v>1</v>
      </c>
      <c r="CW2203">
        <v>0.75085382513661203</v>
      </c>
      <c r="CX2203">
        <v>75.7</v>
      </c>
      <c r="CY2203">
        <v>75.674295360849712</v>
      </c>
      <c r="CZ2203">
        <v>75.688886054430327</v>
      </c>
      <c r="DA2203">
        <v>96.202961054346048</v>
      </c>
      <c r="DB2203">
        <f ca="1"/>
        <v>83.229246599256385</v>
      </c>
      <c r="DC2203">
        <f ca="1"/>
        <v>75.847994796788953</v>
      </c>
      <c r="DD2203">
        <v>74.520200220662488</v>
      </c>
      <c r="DE2203">
        <f ca="1"/>
        <v>78.173293418025892</v>
      </c>
      <c r="DF2203">
        <v>77.054281728236546</v>
      </c>
    </row>
    <row r="2204" spans="1:110" x14ac:dyDescent="0.25">
      <c r="A2204">
        <v>74</v>
      </c>
      <c r="B2204" t="b">
        <v>1</v>
      </c>
      <c r="CW2204">
        <v>0.7511953551912568</v>
      </c>
      <c r="CX2204">
        <v>75.7</v>
      </c>
      <c r="CY2204">
        <v>75.684553490821258</v>
      </c>
      <c r="CZ2204">
        <v>75.700876039407248</v>
      </c>
      <c r="DA2204">
        <v>96.297919823274569</v>
      </c>
      <c r="DB2204">
        <f ca="1"/>
        <v>83.238506070805201</v>
      </c>
      <c r="DC2204">
        <f ca="1"/>
        <v>75.857996617020092</v>
      </c>
      <c r="DD2204">
        <v>74.530164225796426</v>
      </c>
      <c r="DE2204">
        <f ca="1"/>
        <v>78.179876207296928</v>
      </c>
      <c r="DF2204">
        <v>77.063839949686525</v>
      </c>
    </row>
    <row r="2205" spans="1:110" x14ac:dyDescent="0.25">
      <c r="A2205">
        <v>73.8</v>
      </c>
      <c r="B2205" t="b">
        <v>1</v>
      </c>
      <c r="CW2205">
        <v>0.75153688524590168</v>
      </c>
      <c r="CX2205">
        <v>75.7</v>
      </c>
      <c r="CY2205">
        <v>75.694819120327722</v>
      </c>
      <c r="CZ2205">
        <v>75.712876691481426</v>
      </c>
      <c r="DA2205">
        <v>96.393009030113532</v>
      </c>
      <c r="DB2205">
        <f ca="1"/>
        <v>83.247770147136862</v>
      </c>
      <c r="DC2205">
        <f ca="1"/>
        <v>75.868006623841524</v>
      </c>
      <c r="DD2205">
        <v>74.540135071993632</v>
      </c>
      <c r="DE2205">
        <f ca="1"/>
        <v>78.186461705303245</v>
      </c>
      <c r="DF2205">
        <v>77.073401206948276</v>
      </c>
    </row>
    <row r="2206" spans="1:110" x14ac:dyDescent="0.25">
      <c r="A2206">
        <v>73.599999999999994</v>
      </c>
      <c r="B2206" t="b">
        <v>1</v>
      </c>
      <c r="CW2206">
        <v>0.75187841530054644</v>
      </c>
      <c r="CX2206">
        <v>75.7</v>
      </c>
      <c r="CY2206">
        <v>75.705092272287146</v>
      </c>
      <c r="CZ2206">
        <v>75.724888041921304</v>
      </c>
      <c r="DA2206">
        <v>96.488229033701828</v>
      </c>
      <c r="DB2206">
        <f ca="1"/>
        <v>83.257038844891667</v>
      </c>
      <c r="DC2206">
        <f ca="1"/>
        <v>75.878024841548523</v>
      </c>
      <c r="DD2206">
        <v>74.550112773364248</v>
      </c>
      <c r="DE2206">
        <f ca="1"/>
        <v>78.193049921497533</v>
      </c>
      <c r="DF2206">
        <v>77.082965510817331</v>
      </c>
    </row>
    <row r="2207" spans="1:110" x14ac:dyDescent="0.25">
      <c r="A2207">
        <v>73.2</v>
      </c>
      <c r="B2207" t="b">
        <v>1</v>
      </c>
      <c r="CW2207">
        <v>0.75221994535519121</v>
      </c>
      <c r="CX2207">
        <v>75.7</v>
      </c>
      <c r="CY2207">
        <v>75.715372969702969</v>
      </c>
      <c r="CZ2207">
        <v>75.736910122116825</v>
      </c>
      <c r="DA2207">
        <v>96.583580194361318</v>
      </c>
      <c r="DB2207">
        <f ca="1"/>
        <v>83.266312180767287</v>
      </c>
      <c r="DC2207">
        <f ca="1"/>
        <v>75.888051294529063</v>
      </c>
      <c r="DD2207">
        <v>74.560097344067003</v>
      </c>
      <c r="DE2207">
        <f ca="1"/>
        <v>78.199640865363207</v>
      </c>
      <c r="DF2207">
        <v>77.092532872122035</v>
      </c>
    </row>
    <row r="2208" spans="1:110" x14ac:dyDescent="0.25">
      <c r="A2208">
        <v>73</v>
      </c>
      <c r="B2208" t="b">
        <v>1</v>
      </c>
      <c r="CW2208">
        <v>0.75256147540983609</v>
      </c>
      <c r="CX2208">
        <v>75.7</v>
      </c>
      <c r="CY2208">
        <v>75.725661235664589</v>
      </c>
      <c r="CZ2208">
        <v>75.748942963579779</v>
      </c>
      <c r="DA2208">
        <v>96.679062873904812</v>
      </c>
      <c r="DB2208">
        <f ca="1"/>
        <v>83.275590171519028</v>
      </c>
      <c r="DC2208">
        <f ca="1"/>
        <v>75.898086007264311</v>
      </c>
      <c r="DD2208">
        <v>74.570088798309399</v>
      </c>
      <c r="DE2208">
        <f ca="1"/>
        <v>78.206234546414478</v>
      </c>
      <c r="DF2208">
        <v>77.102103301723687</v>
      </c>
    </row>
    <row r="2209" spans="1:110" x14ac:dyDescent="0.25">
      <c r="A2209">
        <v>72.599999999999994</v>
      </c>
      <c r="B2209" t="b">
        <v>1</v>
      </c>
      <c r="CW2209">
        <v>0.75290300546448086</v>
      </c>
      <c r="CX2209">
        <v>75.7</v>
      </c>
      <c r="CY2209">
        <v>75.735957093347736</v>
      </c>
      <c r="CZ2209">
        <v>75.760986597944765</v>
      </c>
      <c r="DA2209">
        <v>96.774677435644236</v>
      </c>
      <c r="DB2209">
        <f ca="1"/>
        <v>83.284872833960108</v>
      </c>
      <c r="DC2209">
        <f ca="1"/>
        <v>75.908129004329084</v>
      </c>
      <c r="DD2209">
        <v>74.580087150348007</v>
      </c>
      <c r="DE2209">
        <f ca="1"/>
        <v>78.212830974196535</v>
      </c>
      <c r="DF2209">
        <v>77.111676810516713</v>
      </c>
    </row>
    <row r="2210" spans="1:110" x14ac:dyDescent="0.25">
      <c r="A2210">
        <v>76</v>
      </c>
      <c r="B2210" t="b">
        <v>1</v>
      </c>
      <c r="CW2210">
        <v>0.75324453551912574</v>
      </c>
      <c r="CX2210">
        <v>75.8</v>
      </c>
      <c r="CY2210">
        <v>75.74626056601501</v>
      </c>
      <c r="CZ2210">
        <v>75.773041056969632</v>
      </c>
      <c r="DA2210">
        <v>96.870424244399175</v>
      </c>
      <c r="DB2210">
        <f ca="1"/>
        <v>83.294160184962053</v>
      </c>
      <c r="DC2210">
        <f ca="1"/>
        <v>75.91818031039243</v>
      </c>
      <c r="DD2210">
        <v>74.59009241448868</v>
      </c>
      <c r="DE2210">
        <f ca="1"/>
        <v>78.219430158285675</v>
      </c>
      <c r="DF2210">
        <v>77.121253409428846</v>
      </c>
    </row>
    <row r="2211" spans="1:110" x14ac:dyDescent="0.25">
      <c r="A2211">
        <v>72.5</v>
      </c>
      <c r="B2211" t="b">
        <v>1</v>
      </c>
      <c r="CW2211">
        <v>0.7535860655737705</v>
      </c>
      <c r="CX2211">
        <v>75.8</v>
      </c>
      <c r="CY2211">
        <v>75.756571677016311</v>
      </c>
      <c r="CZ2211">
        <v>75.785106372536475</v>
      </c>
      <c r="DA2211">
        <v>96.966303666504984</v>
      </c>
      <c r="DB2211">
        <f ca="1"/>
        <v>83.303452241454977</v>
      </c>
      <c r="DC2211">
        <f ca="1"/>
        <v>75.928239950218085</v>
      </c>
      <c r="DD2211">
        <v>74.600104605086756</v>
      </c>
      <c r="DE2211">
        <f ca="1"/>
        <v>78.226032108289544</v>
      </c>
      <c r="DF2211">
        <v>77.130833109421218</v>
      </c>
    </row>
    <row r="2212" spans="1:110" x14ac:dyDescent="0.25">
      <c r="A2212">
        <v>72.2</v>
      </c>
      <c r="B2212" t="b">
        <v>1</v>
      </c>
      <c r="CW2212">
        <v>0.75392759562841527</v>
      </c>
      <c r="CX2212">
        <v>75.8</v>
      </c>
      <c r="CY2212">
        <v>75.766890449789344</v>
      </c>
      <c r="CZ2212">
        <v>75.797182576651878</v>
      </c>
      <c r="DA2212">
        <v>97.062316069821392</v>
      </c>
      <c r="DB2212">
        <f ca="1"/>
        <v>83.312749020427901</v>
      </c>
      <c r="DC2212">
        <f ca="1"/>
        <v>75.938307948665056</v>
      </c>
      <c r="DD2212">
        <v>74.610123736547365</v>
      </c>
      <c r="DE2212">
        <f ca="1"/>
        <v>78.232636833847252</v>
      </c>
      <c r="DF2212">
        <v>77.140415921488739</v>
      </c>
    </row>
    <row r="2213" spans="1:110" x14ac:dyDescent="0.25">
      <c r="A2213">
        <v>72</v>
      </c>
      <c r="B2213" t="b">
        <v>1</v>
      </c>
      <c r="CW2213">
        <v>0.75426912568306015</v>
      </c>
      <c r="CX2213">
        <v>75.8</v>
      </c>
      <c r="CY2213">
        <v>75.777216907860108</v>
      </c>
      <c r="CZ2213">
        <v>75.809269701447889</v>
      </c>
      <c r="DA2213">
        <v>97.158461823740808</v>
      </c>
      <c r="DB2213">
        <f ca="1"/>
        <v>83.322050538929091</v>
      </c>
      <c r="DC2213">
        <f ca="1"/>
        <v>75.948384330688086</v>
      </c>
      <c r="DD2213">
        <v>74.620149823325633</v>
      </c>
      <c r="DE2213">
        <f ca="1"/>
        <v>78.239244344629569</v>
      </c>
      <c r="DF2213">
        <v>77.150001856659998</v>
      </c>
    </row>
    <row r="2214" spans="1:110" x14ac:dyDescent="0.25">
      <c r="A2214">
        <v>71.599999999999994</v>
      </c>
      <c r="B2214" t="b">
        <v>1</v>
      </c>
      <c r="CW2214">
        <v>0.75461065573770492</v>
      </c>
      <c r="CX2214">
        <v>75.8</v>
      </c>
      <c r="CY2214">
        <v>75.787551074843321</v>
      </c>
      <c r="CZ2214">
        <v>75.821367779182765</v>
      </c>
      <c r="DA2214">
        <v>97.254741299196908</v>
      </c>
      <c r="DB2214">
        <f ca="1"/>
        <v>83.331356814066382</v>
      </c>
      <c r="DC2214">
        <f ca="1"/>
        <v>75.958469121338211</v>
      </c>
      <c r="DD2214">
        <v>74.63018287992692</v>
      </c>
      <c r="DE2214">
        <f ca="1"/>
        <v>78.245854650339083</v>
      </c>
      <c r="DF2214">
        <v>77.159590925997662</v>
      </c>
    </row>
    <row r="2215" spans="1:110" x14ac:dyDescent="0.25">
      <c r="A2215">
        <v>71.400000000000006</v>
      </c>
      <c r="B2215" t="b">
        <v>1</v>
      </c>
      <c r="CW2215">
        <v>0.75495218579234968</v>
      </c>
      <c r="CX2215">
        <v>75.8</v>
      </c>
      <c r="CY2215">
        <v>75.797892974442988</v>
      </c>
      <c r="CZ2215">
        <v>75.833476842241438</v>
      </c>
      <c r="DA2215">
        <v>97.351154868673291</v>
      </c>
      <c r="DB2215">
        <f ca="1"/>
        <v>83.340667863007496</v>
      </c>
      <c r="DC2215">
        <f ca="1"/>
        <v>75.968562345763246</v>
      </c>
      <c r="DD2215">
        <v>74.640222920907064</v>
      </c>
      <c r="DE2215">
        <f ca="1"/>
        <v>78.252467760710331</v>
      </c>
      <c r="DF2215">
        <v>77.169183140598548</v>
      </c>
    </row>
    <row r="2216" spans="1:110" x14ac:dyDescent="0.25">
      <c r="A2216">
        <v>79</v>
      </c>
      <c r="B2216" t="b">
        <v>1</v>
      </c>
      <c r="CW2216">
        <v>0.75529371584699456</v>
      </c>
      <c r="CX2216">
        <v>75.8</v>
      </c>
      <c r="CY2216">
        <v>75.80824263045281</v>
      </c>
      <c r="CZ2216">
        <v>75.845596923136426</v>
      </c>
      <c r="DA2216">
        <v>97.447702906212058</v>
      </c>
      <c r="DB2216">
        <f ca="1"/>
        <v>83.34998370298041</v>
      </c>
      <c r="DC2216">
        <f ca="1"/>
        <v>75.978664029208431</v>
      </c>
      <c r="DD2216">
        <v>74.650269960872677</v>
      </c>
      <c r="DE2216">
        <f ca="1"/>
        <v>78.259083685510021</v>
      </c>
      <c r="DF2216">
        <v>77.178778511593848</v>
      </c>
    </row>
    <row r="2217" spans="1:110" x14ac:dyDescent="0.25">
      <c r="A2217">
        <v>76</v>
      </c>
      <c r="B2217" t="b">
        <v>1</v>
      </c>
      <c r="CW2217">
        <v>0.75563524590163933</v>
      </c>
      <c r="CX2217">
        <v>75.8</v>
      </c>
      <c r="CY2217">
        <v>75.818600066756758</v>
      </c>
      <c r="CZ2217">
        <v>75.8577280545083</v>
      </c>
      <c r="DA2217">
        <v>97.54438578742247</v>
      </c>
      <c r="DB2217">
        <f ca="1"/>
        <v>83.359304351273593</v>
      </c>
      <c r="DC2217">
        <f ca="1"/>
        <v>75.988774197016753</v>
      </c>
      <c r="DD2217">
        <v>74.660324014481318</v>
      </c>
      <c r="DE2217">
        <f ca="1"/>
        <v>78.265702434537189</v>
      </c>
      <c r="DF2217">
        <v>77.188377050149228</v>
      </c>
    </row>
    <row r="2218" spans="1:110" x14ac:dyDescent="0.25">
      <c r="A2218">
        <v>75</v>
      </c>
      <c r="B2218" t="b">
        <v>1</v>
      </c>
      <c r="CW2218">
        <v>0.75597677595628421</v>
      </c>
      <c r="CX2218">
        <v>75.8</v>
      </c>
      <c r="CY2218">
        <v>75.828965307329497</v>
      </c>
      <c r="CZ2218">
        <v>75.869870269126665</v>
      </c>
      <c r="DA2218">
        <v>97.64120388948983</v>
      </c>
      <c r="DB2218">
        <f ca="1"/>
        <v>83.368629825236496</v>
      </c>
      <c r="DC2218">
        <f ca="1"/>
        <v>75.998892874629746</v>
      </c>
      <c r="DD2218">
        <v>74.670385096441791</v>
      </c>
      <c r="DE2218">
        <f ca="1"/>
        <v>78.272324017623376</v>
      </c>
      <c r="DF2218">
        <v>77.197978767465116</v>
      </c>
    </row>
    <row r="2219" spans="1:110" x14ac:dyDescent="0.25">
      <c r="A2219">
        <v>72</v>
      </c>
      <c r="B2219" t="b">
        <v>1</v>
      </c>
      <c r="CW2219">
        <v>0.75631830601092898</v>
      </c>
      <c r="CX2219">
        <v>75.8</v>
      </c>
      <c r="CY2219">
        <v>75.839338376236924</v>
      </c>
      <c r="CZ2219">
        <v>75.882023599890687</v>
      </c>
      <c r="DA2219">
        <v>97.738157591184205</v>
      </c>
      <c r="DB2219">
        <f ca="1"/>
        <v>83.377960142279761</v>
      </c>
      <c r="DC2219">
        <f ca="1"/>
        <v>76.009020087587828</v>
      </c>
      <c r="DD2219">
        <v>74.680453221514369</v>
      </c>
      <c r="DE2219">
        <f ca="1"/>
        <v>78.278948444632832</v>
      </c>
      <c r="DF2219">
        <v>77.207583674776828</v>
      </c>
    </row>
    <row r="2220" spans="1:110" x14ac:dyDescent="0.25">
      <c r="A2220" t="str">
        <v/>
      </c>
      <c r="B2220" t="b">
        <v>0</v>
      </c>
      <c r="CW2220">
        <v>0.75665983606557374</v>
      </c>
      <c r="CX2220">
        <v>75.8</v>
      </c>
      <c r="CY2220">
        <v>75.849719297636682</v>
      </c>
      <c r="CZ2220">
        <v>75.894188079829874</v>
      </c>
      <c r="DA2220">
        <v>97.835247272869381</v>
      </c>
      <c r="DB2220">
        <f ca="1"/>
        <v>83.387295319875577</v>
      </c>
      <c r="DC2220">
        <f ca="1"/>
        <v>76.019155861530962</v>
      </c>
      <c r="DD2220">
        <v>74.690528404511085</v>
      </c>
      <c r="DE2220">
        <f ca="1"/>
        <v>78.28557572546255</v>
      </c>
      <c r="DF2220">
        <v>77.217191783354707</v>
      </c>
    </row>
    <row r="2221" spans="1:110" x14ac:dyDescent="0.25">
      <c r="A2221">
        <v>67.5</v>
      </c>
      <c r="B2221" t="b">
        <v>1</v>
      </c>
      <c r="CW2221">
        <v>0.75700136612021862</v>
      </c>
      <c r="CX2221">
        <v>75.8</v>
      </c>
      <c r="CY2221">
        <v>75.860108095778642</v>
      </c>
      <c r="CZ2221">
        <v>75.906363742104887</v>
      </c>
      <c r="DA2221">
        <v>97.932473316511874</v>
      </c>
      <c r="DB2221">
        <f ca="1"/>
        <v>83.396635375558077</v>
      </c>
      <c r="DC2221">
        <f ca="1"/>
        <v>76.029300222199197</v>
      </c>
      <c r="DD2221">
        <v>74.700610660295965</v>
      </c>
      <c r="DE2221">
        <f ca="1"/>
        <v>78.292205870042679</v>
      </c>
      <c r="DF2221">
        <v>77.226803104504455</v>
      </c>
    </row>
    <row r="2222" spans="1:110" x14ac:dyDescent="0.25">
      <c r="A2222">
        <v>67.3</v>
      </c>
      <c r="B2222" t="b">
        <v>1</v>
      </c>
      <c r="CW2222">
        <v>0.75734289617486339</v>
      </c>
      <c r="CX2222">
        <v>75.8</v>
      </c>
      <c r="CY2222">
        <v>75.870504795005402</v>
      </c>
      <c r="CZ2222">
        <v>75.918550620008077</v>
      </c>
      <c r="DA2222">
        <v>98.029836105689753</v>
      </c>
      <c r="DB2222">
        <f ca="1"/>
        <v>83.405980326923668</v>
      </c>
      <c r="DC2222">
        <f ca="1"/>
        <v>76.039453195433126</v>
      </c>
      <c r="DD2222">
        <v>74.710700003785234</v>
      </c>
      <c r="DE2222">
        <f ca="1"/>
        <v>78.298838888336505</v>
      </c>
      <c r="DF2222">
        <v>77.236417649567073</v>
      </c>
    </row>
    <row r="2223" spans="1:110" x14ac:dyDescent="0.25">
      <c r="A2223">
        <v>67.099999999999994</v>
      </c>
      <c r="B2223" t="b">
        <v>1</v>
      </c>
      <c r="CW2223">
        <v>0.75768442622950816</v>
      </c>
      <c r="CX2223">
        <v>75.8</v>
      </c>
      <c r="CY2223">
        <v>75.88090941975284</v>
      </c>
      <c r="CZ2223">
        <v>75.930748746964298</v>
      </c>
      <c r="DA2223">
        <v>98.127336025601906</v>
      </c>
      <c r="DB2223">
        <f ca="1"/>
        <v>83.415330191631313</v>
      </c>
      <c r="DC2223">
        <f ca="1"/>
        <v>76.049614807174564</v>
      </c>
      <c r="DD2223">
        <v>74.720796449947684</v>
      </c>
      <c r="DE2223">
        <f ca="1"/>
        <v>78.305474790340682</v>
      </c>
      <c r="DF2223">
        <v>77.246035429919345</v>
      </c>
    </row>
    <row r="2224" spans="1:110" x14ac:dyDescent="0.25">
      <c r="A2224">
        <v>66.900000000000006</v>
      </c>
      <c r="B2224" t="b">
        <v>1</v>
      </c>
      <c r="CW2224">
        <v>0.75802595628415304</v>
      </c>
      <c r="CX2224">
        <v>75.900000000000006</v>
      </c>
      <c r="CY2224">
        <v>75.891321994550609</v>
      </c>
      <c r="CZ2224">
        <v>75.942958156531816</v>
      </c>
      <c r="DA2224">
        <v>98.224973463077177</v>
      </c>
      <c r="DB2224">
        <f ca="1"/>
        <v>83.424684987402983</v>
      </c>
      <c r="DC2224">
        <f ca="1"/>
        <v>76.059785083467062</v>
      </c>
      <c r="DD2224">
        <v>74.730900013804828</v>
      </c>
      <c r="DE2224">
        <f ca="1"/>
        <v>78.312113586085459</v>
      </c>
      <c r="DF2224">
        <v>77.255656456973782</v>
      </c>
    </row>
    <row r="2225" spans="1:110" x14ac:dyDescent="0.25">
      <c r="A2225">
        <v>66.599999999999994</v>
      </c>
      <c r="B2225" t="b">
        <v>1</v>
      </c>
      <c r="CW2225">
        <v>0.7583674863387978</v>
      </c>
      <c r="CX2225">
        <v>75.900000000000006</v>
      </c>
      <c r="CY2225">
        <v>75.901742544022667</v>
      </c>
      <c r="CZ2225">
        <v>75.955178882402834</v>
      </c>
      <c r="DA2225">
        <v>98.322748806583363</v>
      </c>
      <c r="DB2225">
        <f ca="1"/>
        <v>83.434044732023892</v>
      </c>
      <c r="DC2225">
        <f ca="1"/>
        <v>76.069964050456491</v>
      </c>
      <c r="DD2225">
        <v>74.741010710431226</v>
      </c>
      <c r="DE2225">
        <f ca="1"/>
        <v>78.318755285634822</v>
      </c>
      <c r="DF2225">
        <v>77.26528074217893</v>
      </c>
    </row>
    <row r="2226" spans="1:110" x14ac:dyDescent="0.25">
      <c r="A2226">
        <v>66.2</v>
      </c>
      <c r="B2226" t="b">
        <v>1</v>
      </c>
      <c r="CW2226">
        <v>0.75870901639344257</v>
      </c>
      <c r="CX2226">
        <v>75.900000000000006</v>
      </c>
      <c r="CY2226">
        <v>75.91217109288776</v>
      </c>
      <c r="CZ2226">
        <v>75.967410958404329</v>
      </c>
      <c r="DA2226">
        <v>98.420662446236761</v>
      </c>
      <c r="DB2226">
        <f ca="1"/>
        <v>83.443409443343</v>
      </c>
      <c r="DC2226">
        <f ca="1"/>
        <v>76.080151734391549</v>
      </c>
      <c r="DD2226">
        <v>74.751128554954676</v>
      </c>
      <c r="DE2226">
        <f ca="1"/>
        <v>78.32539989908669</v>
      </c>
      <c r="DF2226">
        <v>77.274908297019522</v>
      </c>
    </row>
    <row r="2227" spans="1:110" x14ac:dyDescent="0.25">
      <c r="A2227">
        <v>65.8</v>
      </c>
      <c r="B2227" t="b">
        <v>1</v>
      </c>
      <c r="CW2227">
        <v>0.75905054644808745</v>
      </c>
      <c r="CX2227">
        <v>75.900000000000006</v>
      </c>
      <c r="CY2227">
        <v>75.922607665960044</v>
      </c>
      <c r="CZ2227">
        <v>75.979654418498683</v>
      </c>
      <c r="DA2227">
        <v>98.518714773811396</v>
      </c>
      <c r="DB2227">
        <f ca="1"/>
        <v>83.45277913927319</v>
      </c>
      <c r="DC2227">
        <f ca="1"/>
        <v>76.090348161624419</v>
      </c>
      <c r="DD2227">
        <v>74.761253562556604</v>
      </c>
      <c r="DE2227">
        <f ca="1"/>
        <v>78.332047436573063</v>
      </c>
      <c r="DF2227">
        <v>77.284539133016693</v>
      </c>
    </row>
    <row r="2228" spans="1:110" x14ac:dyDescent="0.25">
      <c r="A2228">
        <v>65.400000000000006</v>
      </c>
      <c r="B2228" t="b">
        <v>1</v>
      </c>
      <c r="CW2228">
        <v>0.75939207650273222</v>
      </c>
      <c r="CX2228">
        <v>75.900000000000006</v>
      </c>
      <c r="CY2228">
        <v>75.933052288149497</v>
      </c>
      <c r="CZ2228">
        <v>75.991909296784769</v>
      </c>
      <c r="DA2228">
        <v>98.616906182748338</v>
      </c>
      <c r="DB2228">
        <f ca="1"/>
        <v>83.462153837791789</v>
      </c>
      <c r="DC2228">
        <f ca="1"/>
        <v>76.100553358611322</v>
      </c>
      <c r="DD2228">
        <v>74.771385748472184</v>
      </c>
      <c r="DE2228">
        <f ca="1"/>
        <v>78.338697908260301</v>
      </c>
      <c r="DF2228">
        <v>77.294173261728147</v>
      </c>
    </row>
    <row r="2229" spans="1:110" x14ac:dyDescent="0.25">
      <c r="A2229">
        <v>65.099999999999994</v>
      </c>
      <c r="B2229" t="b">
        <v>1</v>
      </c>
      <c r="CW2229">
        <v>0.75973360655737709</v>
      </c>
      <c r="CX2229">
        <v>75.900000000000006</v>
      </c>
      <c r="CY2229">
        <v>75.943504984462564</v>
      </c>
      <c r="CZ2229">
        <v>76.004175627498384</v>
      </c>
      <c r="DA2229">
        <v>98.715237068165308</v>
      </c>
      <c r="DB2229">
        <f ca="1"/>
        <v>83.471533556940827</v>
      </c>
      <c r="DC2229">
        <f ca="1"/>
        <v>76.110767351913012</v>
      </c>
      <c r="DD2229">
        <v>74.781525127990719</v>
      </c>
      <c r="DE2229">
        <f ca="1"/>
        <v>78.345351324349181</v>
      </c>
      <c r="DF2229">
        <v>77.303810694748393</v>
      </c>
    </row>
    <row r="2230" spans="1:110" x14ac:dyDescent="0.25">
      <c r="A2230">
        <v>64.7</v>
      </c>
      <c r="B2230" t="b">
        <v>1</v>
      </c>
      <c r="CW2230">
        <v>0.76007513661202186</v>
      </c>
      <c r="CX2230">
        <v>75.900000000000006</v>
      </c>
      <c r="CY2230">
        <v>75.953965780002591</v>
      </c>
      <c r="CZ2230">
        <v>76.016453445013184</v>
      </c>
      <c r="DA2230">
        <v>98.813707826866107</v>
      </c>
      <c r="DB2230">
        <f ca="1"/>
        <v>83.480918314827434</v>
      </c>
      <c r="DC2230">
        <f ca="1"/>
        <v>76.120990168195533</v>
      </c>
      <c r="DD2230">
        <v>74.791671716455824</v>
      </c>
      <c r="DE2230">
        <f ca="1"/>
        <v>78.352007695075173</v>
      </c>
      <c r="DF2230">
        <v>77.313451443708843</v>
      </c>
    </row>
    <row r="2231" spans="1:110" x14ac:dyDescent="0.25">
      <c r="A2231">
        <v>64.3</v>
      </c>
      <c r="B2231" t="b">
        <v>1</v>
      </c>
      <c r="CW2231">
        <v>0.76041666666666663</v>
      </c>
      <c r="CX2231">
        <v>75.900000000000006</v>
      </c>
      <c r="CY2231">
        <v>75.964434699970468</v>
      </c>
      <c r="CZ2231">
        <v>76.028742783841309</v>
      </c>
      <c r="DA2231">
        <v>98.912318857350371</v>
      </c>
      <c r="DB2231">
        <f ca="1"/>
        <v>83.490308129624211</v>
      </c>
      <c r="DC2231">
        <f ca="1"/>
        <v>76.131221834230686</v>
      </c>
      <c r="DD2231">
        <v>74.801825529265756</v>
      </c>
      <c r="DE2231">
        <f ca="1"/>
        <v>78.358667030708588</v>
      </c>
      <c r="DF2231">
        <v>77.323095520278144</v>
      </c>
    </row>
    <row r="2232" spans="1:110" x14ac:dyDescent="0.25">
      <c r="A2232">
        <v>63.8</v>
      </c>
      <c r="B2232" t="b">
        <v>1</v>
      </c>
      <c r="CW2232">
        <v>0.76075819672131151</v>
      </c>
      <c r="CX2232">
        <v>76</v>
      </c>
      <c r="CY2232">
        <v>75.974911769665127</v>
      </c>
      <c r="CZ2232">
        <v>76.041043678634466</v>
      </c>
      <c r="DA2232">
        <v>99.011070559823111</v>
      </c>
      <c r="DB2232">
        <f ca="1"/>
        <v>83.499703019569566</v>
      </c>
      <c r="DC2232">
        <f ca="1"/>
        <v>76.141462376896641</v>
      </c>
      <c r="DD2232">
        <v>74.811986581873683</v>
      </c>
      <c r="DE2232">
        <f ca="1"/>
        <v>78.36532934155484</v>
      </c>
      <c r="DF2232">
        <v>77.332742936162276</v>
      </c>
    </row>
    <row r="2233" spans="1:110" x14ac:dyDescent="0.25">
      <c r="A2233">
        <v>63.4</v>
      </c>
      <c r="B2233" t="b">
        <v>1</v>
      </c>
      <c r="CW2233">
        <v>0.76109972677595628</v>
      </c>
      <c r="CX2233">
        <v>76</v>
      </c>
      <c r="CY2233">
        <v>75.985397014484079</v>
      </c>
      <c r="CZ2233">
        <v>76.053356164184322</v>
      </c>
      <c r="DA2233">
        <v>99.10996333620443</v>
      </c>
      <c r="DB2233">
        <f ca="1"/>
        <v>83.509103002968175</v>
      </c>
      <c r="DC2233">
        <f ca="1"/>
        <v>76.151711823178488</v>
      </c>
      <c r="DD2233">
        <v>74.822154889787925</v>
      </c>
      <c r="DE2233">
        <f ca="1"/>
        <v>78.371994637954501</v>
      </c>
      <c r="DF2233">
        <v>77.34239370310479</v>
      </c>
    </row>
    <row r="2234" spans="1:110" x14ac:dyDescent="0.25">
      <c r="A2234">
        <v>63.1</v>
      </c>
      <c r="B2234" t="b">
        <v>1</v>
      </c>
      <c r="CW2234">
        <v>0.76144125683060104</v>
      </c>
      <c r="CX2234">
        <v>76</v>
      </c>
      <c r="CY2234">
        <v>75.99589045992397</v>
      </c>
      <c r="CZ2234">
        <v>76.065680275423716</v>
      </c>
      <c r="DA2234">
        <v>99.208997590139532</v>
      </c>
      <c r="DB2234">
        <f ca="1"/>
        <v>83.518508098191205</v>
      </c>
      <c r="DC2234">
        <f ca="1"/>
        <v>76.161970200169009</v>
      </c>
      <c r="DD2234">
        <v>74.832330468572252</v>
      </c>
      <c r="DE2234">
        <f ca="1"/>
        <v>78.378662930283625</v>
      </c>
      <c r="DF2234">
        <v>77.352047832886967</v>
      </c>
    </row>
    <row r="2235" spans="1:110" x14ac:dyDescent="0.25">
      <c r="A2235">
        <v>62.8</v>
      </c>
      <c r="B2235" t="b">
        <v>1</v>
      </c>
      <c r="CW2235">
        <v>0.76178278688524592</v>
      </c>
      <c r="CX2235">
        <v>76</v>
      </c>
      <c r="CY2235">
        <v>76.006392131581222</v>
      </c>
      <c r="CZ2235">
        <v>76.078016047427127</v>
      </c>
      <c r="DA2235">
        <v>99.30817372700848</v>
      </c>
      <c r="DB2235">
        <f ca="1"/>
        <v>83.527918323676857</v>
      </c>
      <c r="DC2235">
        <f ca="1"/>
        <v>76.172237535069115</v>
      </c>
      <c r="DD2235">
        <v>74.842513333846156</v>
      </c>
      <c r="DE2235">
        <f ca="1"/>
        <v>78.38533422895388</v>
      </c>
      <c r="DF2235">
        <v>77.361705337328118</v>
      </c>
    </row>
    <row r="2236" spans="1:110" x14ac:dyDescent="0.25">
      <c r="A2236">
        <v>62.6</v>
      </c>
      <c r="B2236" t="b">
        <v>1</v>
      </c>
      <c r="CW2236">
        <v>0.76212431693989069</v>
      </c>
      <c r="CX2236">
        <v>76</v>
      </c>
      <c r="CY2236">
        <v>76.016902055152443</v>
      </c>
      <c r="CZ2236">
        <v>76.090363515411539</v>
      </c>
      <c r="DA2236">
        <v>99.407492153936019</v>
      </c>
      <c r="DB2236">
        <f ca="1"/>
        <v>83.537333697930592</v>
      </c>
      <c r="DC2236">
        <f ca="1"/>
        <v>76.182513855188532</v>
      </c>
      <c r="DD2236">
        <v>74.852703501285134</v>
      </c>
      <c r="DE2236">
        <f ca="1"/>
        <v>78.392008544412761</v>
      </c>
      <c r="DF2236">
        <v>77.371366228285638</v>
      </c>
    </row>
    <row r="2237" spans="1:110" x14ac:dyDescent="0.25">
      <c r="A2237">
        <v>74.5</v>
      </c>
      <c r="B2237" t="b">
        <v>1</v>
      </c>
      <c r="CW2237">
        <v>0.76246584699453557</v>
      </c>
      <c r="CX2237">
        <v>76</v>
      </c>
      <c r="CY2237">
        <v>76.027420256435136</v>
      </c>
      <c r="CZ2237">
        <v>76.102722714737354</v>
      </c>
      <c r="DA2237">
        <v>99.50695327980192</v>
      </c>
      <c r="DB2237">
        <f ca="1"/>
        <v>83.546754239525626</v>
      </c>
      <c r="DC2237">
        <f ca="1"/>
        <v>76.192799187946349</v>
      </c>
      <c r="DD2237">
        <v>74.862900986620986</v>
      </c>
      <c r="DE2237">
        <f ca="1"/>
        <v>78.39868588714377</v>
      </c>
      <c r="DF2237">
        <v>77.381030517655333</v>
      </c>
    </row>
    <row r="2238" spans="1:110" x14ac:dyDescent="0.25">
      <c r="A2238">
        <v>74.400000000000006</v>
      </c>
      <c r="B2238" t="b">
        <v>1</v>
      </c>
      <c r="CW2238">
        <v>0.76280737704918034</v>
      </c>
      <c r="CX2238">
        <v>76</v>
      </c>
      <c r="CY2238">
        <v>76.037946761328158</v>
      </c>
      <c r="CZ2238">
        <v>76.115093680909212</v>
      </c>
      <c r="DA2238">
        <v>99.606557515250756</v>
      </c>
      <c r="DB2238">
        <f ca="1"/>
        <v>83.556179967103262</v>
      </c>
      <c r="DC2238">
        <f ca="1"/>
        <v>76.203093560871778</v>
      </c>
      <c r="DD2238">
        <v>74.873105805642041</v>
      </c>
      <c r="DE2238">
        <f ca="1"/>
        <v>78.405366267666594</v>
      </c>
      <c r="DF2238">
        <v>77.390698217371593</v>
      </c>
    </row>
    <row r="2239" spans="1:110" x14ac:dyDescent="0.25">
      <c r="A2239">
        <v>74.3</v>
      </c>
      <c r="B2239" t="b">
        <v>1</v>
      </c>
      <c r="CW2239">
        <v>0.7631489071038251</v>
      </c>
      <c r="CX2239">
        <v>76</v>
      </c>
      <c r="CY2239">
        <v>76.048481595832385</v>
      </c>
      <c r="CZ2239">
        <v>76.127476449576776</v>
      </c>
      <c r="DA2239">
        <v>99.706305272702309</v>
      </c>
      <c r="DB2239">
        <f ca="1"/>
        <v>83.565610899373283</v>
      </c>
      <c r="DC2239">
        <f ca="1"/>
        <v>76.213397001604619</v>
      </c>
      <c r="DD2239">
        <v>74.883317974193517</v>
      </c>
      <c r="DE2239">
        <f ca="1"/>
        <v>78.412049696537352</v>
      </c>
      <c r="DF2239">
        <v>77.400369339407575</v>
      </c>
    </row>
    <row r="2240" spans="1:110" x14ac:dyDescent="0.25">
      <c r="A2240">
        <v>74.099999999999994</v>
      </c>
      <c r="B2240" t="b">
        <v>1</v>
      </c>
      <c r="CW2240">
        <v>0.76349043715846998</v>
      </c>
      <c r="CX2240">
        <v>76</v>
      </c>
      <c r="CY2240">
        <v>76.059024786051239</v>
      </c>
      <c r="CZ2240">
        <v>76.139871056535398</v>
      </c>
      <c r="DA2240">
        <v>99.806196966361753</v>
      </c>
      <c r="DB2240">
        <f ca="1"/>
        <v>83.575047055114368</v>
      </c>
      <c r="DC2240">
        <f ca="1"/>
        <v>76.223709537895999</v>
      </c>
      <c r="DD2240">
        <v>74.893537508177758</v>
      </c>
      <c r="DE2240">
        <f ca="1"/>
        <v>78.418736184348816</v>
      </c>
      <c r="DF2240">
        <v>77.410043895775416</v>
      </c>
    </row>
    <row r="2241" spans="1:110" x14ac:dyDescent="0.25">
      <c r="A2241">
        <v>73.900000000000006</v>
      </c>
      <c r="B2241" t="b">
        <v>1</v>
      </c>
      <c r="CW2241">
        <v>0.76383196721311475</v>
      </c>
      <c r="CX2241">
        <v>76</v>
      </c>
      <c r="CY2241">
        <v>76.06957635819127</v>
      </c>
      <c r="CZ2241">
        <v>76.152277537727286</v>
      </c>
      <c r="DA2241">
        <v>99.906233012229833</v>
      </c>
      <c r="DB2241">
        <f ca="1"/>
        <v>83.584488453174416</v>
      </c>
      <c r="DC2241">
        <f ca="1"/>
        <v>76.234031197608942</v>
      </c>
      <c r="DD2241">
        <v>74.903764423554549</v>
      </c>
      <c r="DE2241">
        <f ca="1"/>
        <v>78.425425741730507</v>
      </c>
      <c r="DF2241">
        <v>77.419721898526447</v>
      </c>
    </row>
    <row r="2242" spans="1:110" x14ac:dyDescent="0.25">
      <c r="A2242">
        <v>73.7</v>
      </c>
      <c r="B2242" t="b">
        <v>1</v>
      </c>
      <c r="CW2242">
        <v>0.76417349726775952</v>
      </c>
      <c r="CX2242">
        <v>76</v>
      </c>
      <c r="CY2242">
        <v>76.080136338562767</v>
      </c>
      <c r="CZ2242">
        <v>76.164695929241958</v>
      </c>
      <c r="DA2242">
        <v>100.00641382811348</v>
      </c>
      <c r="DB2242">
        <f ca="1"/>
        <v>83.593935112470987</v>
      </c>
      <c r="DC2242">
        <f ca="1"/>
        <v>76.244362008719037</v>
      </c>
      <c r="DD2242">
        <v>74.913998736341384</v>
      </c>
      <c r="DE2242">
        <f ca="1"/>
        <v>78.432118379349006</v>
      </c>
      <c r="DF2242">
        <v>77.429403359751433</v>
      </c>
    </row>
    <row r="2243" spans="1:110" x14ac:dyDescent="0.25">
      <c r="A2243">
        <v>73.400000000000006</v>
      </c>
      <c r="B2243" t="b">
        <v>1</v>
      </c>
      <c r="CW2243">
        <v>0.76451502732240439</v>
      </c>
      <c r="CX2243">
        <v>76</v>
      </c>
      <c r="CY2243">
        <v>76.090704753580326</v>
      </c>
      <c r="CZ2243">
        <v>76.177126267317519</v>
      </c>
      <c r="DA2243">
        <v>100.10673983363618</v>
      </c>
      <c r="DB2243">
        <f ca="1"/>
        <v>83.603387051991717</v>
      </c>
      <c r="DC2243">
        <f ca="1"/>
        <v>76.254701999315117</v>
      </c>
      <c r="DD2243">
        <v>74.924240462613795</v>
      </c>
      <c r="DE2243">
        <f ca="1"/>
        <v>78.438814107908044</v>
      </c>
      <c r="DF2243">
        <v>77.439088291580731</v>
      </c>
    </row>
    <row r="2244" spans="1:110" x14ac:dyDescent="0.25">
      <c r="A2244">
        <v>73.3</v>
      </c>
      <c r="B2244" t="b">
        <v>1</v>
      </c>
      <c r="CW2244">
        <v>0.76485655737704916</v>
      </c>
      <c r="CX2244">
        <v>76</v>
      </c>
      <c r="CY2244">
        <v>76.101281629763434</v>
      </c>
      <c r="CZ2244">
        <v>76.189568588341061</v>
      </c>
      <c r="DA2244">
        <v>100.20721145024845</v>
      </c>
      <c r="DB2244">
        <f ca="1"/>
        <v>83.612844290794712</v>
      </c>
      <c r="DC2244">
        <f ca="1"/>
        <v>76.265051197599746</v>
      </c>
      <c r="DD2244">
        <v>74.934489618505566</v>
      </c>
      <c r="DE2244">
        <f ca="1"/>
        <v>78.445512938148866</v>
      </c>
      <c r="DF2244">
        <v>77.448776706184546</v>
      </c>
    </row>
    <row r="2245" spans="1:110" x14ac:dyDescent="0.25">
      <c r="A2245">
        <v>73.2</v>
      </c>
      <c r="B2245" t="b">
        <v>1</v>
      </c>
      <c r="CW2245">
        <v>0.76519808743169404</v>
      </c>
      <c r="CX2245">
        <v>76</v>
      </c>
      <c r="CY2245">
        <v>76.11186699373711</v>
      </c>
      <c r="CZ2245">
        <v>76.202022928849885</v>
      </c>
      <c r="DA2245">
        <v>100.3078291012386</v>
      </c>
      <c r="DB2245">
        <f ca="1"/>
        <v>83.62230684800889</v>
      </c>
      <c r="DC2245">
        <f ca="1"/>
        <v>76.275409631890142</v>
      </c>
      <c r="DD2245">
        <v>74.94474622020914</v>
      </c>
      <c r="DE2245">
        <f ca="1"/>
        <v>78.45221488085032</v>
      </c>
      <c r="DF2245">
        <v>77.458468615773114</v>
      </c>
    </row>
    <row r="2246" spans="1:110" x14ac:dyDescent="0.25">
      <c r="A2246">
        <v>73.2</v>
      </c>
      <c r="B2246" t="b">
        <v>1</v>
      </c>
      <c r="CW2246">
        <v>0.76553961748633881</v>
      </c>
      <c r="CX2246">
        <v>76</v>
      </c>
      <c r="CY2246">
        <v>76.122460872232452</v>
      </c>
      <c r="CZ2246">
        <v>76.214489325532071</v>
      </c>
      <c r="DA2246">
        <v>100.40859321174327</v>
      </c>
      <c r="DB2246">
        <f ca="1"/>
        <v>83.631774742834494</v>
      </c>
      <c r="DC2246">
        <f ca="1"/>
        <v>76.285777330618544</v>
      </c>
      <c r="DD2246">
        <v>74.955010283975852</v>
      </c>
      <c r="DE2246">
        <f ca="1"/>
        <v>78.458919946829042</v>
      </c>
      <c r="DF2246">
        <v>77.46816403259696</v>
      </c>
    </row>
    <row r="2247" spans="1:110" x14ac:dyDescent="0.25">
      <c r="A2247">
        <v>73.099999999999994</v>
      </c>
      <c r="B2247" t="b">
        <v>1</v>
      </c>
      <c r="CW2247">
        <v>0.76588114754098358</v>
      </c>
      <c r="CX2247">
        <v>76</v>
      </c>
      <c r="CY2247">
        <v>76.133063292087314</v>
      </c>
      <c r="CZ2247">
        <v>76.226967815227709</v>
      </c>
      <c r="DA2247">
        <v>100.50950420875837</v>
      </c>
      <c r="DB2247">
        <f ca="1"/>
        <v>83.641247994543335</v>
      </c>
      <c r="DC2247">
        <f ca="1"/>
        <v>76.296154322333066</v>
      </c>
      <c r="DD2247">
        <v>74.965281826116225</v>
      </c>
      <c r="DE2247">
        <f ca="1"/>
        <v>78.465628146939778</v>
      </c>
      <c r="DF2247">
        <v>77.477862968947051</v>
      </c>
    </row>
    <row r="2248" spans="1:110" x14ac:dyDescent="0.25">
      <c r="A2248">
        <v>73.099999999999994</v>
      </c>
      <c r="B2248" t="b">
        <v>1</v>
      </c>
      <c r="CW2248">
        <v>0.76622267759562845</v>
      </c>
      <c r="CX2248">
        <v>76</v>
      </c>
      <c r="CY2248">
        <v>76.143674280246842</v>
      </c>
      <c r="CZ2248">
        <v>76.239458434929332</v>
      </c>
      <c r="DA2248">
        <v>100.6105625211499</v>
      </c>
      <c r="DB2248">
        <f ca="1"/>
        <v>83.650726622479439</v>
      </c>
      <c r="DC2248">
        <f ca="1"/>
        <v>76.306540635698312</v>
      </c>
      <c r="DD2248">
        <v>74.975560863000297</v>
      </c>
      <c r="DE2248">
        <f ca="1"/>
        <v>78.47233949207552</v>
      </c>
      <c r="DF2248">
        <v>77.487565437155098</v>
      </c>
    </row>
    <row r="2249" spans="1:110" x14ac:dyDescent="0.25">
      <c r="A2249">
        <v>73</v>
      </c>
      <c r="B2249" t="b">
        <v>1</v>
      </c>
      <c r="CW2249">
        <v>0.76656420765027322</v>
      </c>
      <c r="CX2249">
        <v>76</v>
      </c>
      <c r="CY2249">
        <v>76.154293863764124</v>
      </c>
      <c r="CZ2249">
        <v>76.251961221783134</v>
      </c>
      <c r="DA2249">
        <v>100.71176857966475</v>
      </c>
      <c r="DB2249">
        <f ca="1"/>
        <v>83.660210646059198</v>
      </c>
      <c r="DC2249">
        <f ca="1"/>
        <v>76.316936299495993</v>
      </c>
      <c r="DD2249">
        <v>74.985847411057918</v>
      </c>
      <c r="DE2249">
        <f ca="1"/>
        <v>78.479053993167696</v>
      </c>
      <c r="DF2249">
        <v>77.497271449593711</v>
      </c>
    </row>
    <row r="2250" spans="1:110" x14ac:dyDescent="0.25">
      <c r="A2250">
        <v>72.900000000000006</v>
      </c>
      <c r="B2250" t="b">
        <v>1</v>
      </c>
      <c r="CW2250">
        <v>0.76690573770491799</v>
      </c>
      <c r="CX2250">
        <v>76</v>
      </c>
      <c r="CY2250">
        <v>76.164922069800824</v>
      </c>
      <c r="CZ2250">
        <v>76.264476213089807</v>
      </c>
      <c r="DA2250">
        <v>100.8131228169419</v>
      </c>
      <c r="DB2250">
        <f ca="1"/>
        <v>83.669700084772018</v>
      </c>
      <c r="DC2250">
        <f ca="1"/>
        <v>76.327341342625672</v>
      </c>
      <c r="DD2250">
        <v>74.996141486779038</v>
      </c>
      <c r="DE2250">
        <f ca="1"/>
        <v>78.48577166118649</v>
      </c>
      <c r="DF2250">
        <v>77.506981018676612</v>
      </c>
    </row>
    <row r="2251" spans="1:110" x14ac:dyDescent="0.25">
      <c r="A2251">
        <v>72.8</v>
      </c>
      <c r="B2251" t="b">
        <v>1</v>
      </c>
      <c r="CW2251">
        <v>0.76724726775956287</v>
      </c>
      <c r="CX2251">
        <v>76</v>
      </c>
      <c r="CY2251">
        <v>76.175558925627797</v>
      </c>
      <c r="CZ2251">
        <v>76.277003446305272</v>
      </c>
      <c r="DA2251">
        <v>100.91462566752341</v>
      </c>
      <c r="DB2251">
        <f ca="1"/>
        <v>83.679194958180574</v>
      </c>
      <c r="DC2251">
        <f ca="1"/>
        <v>76.337755794105433</v>
      </c>
      <c r="DD2251">
        <v>75.006443106714073</v>
      </c>
      <c r="DE2251">
        <f ca="1"/>
        <v>78.492492507140909</v>
      </c>
      <c r="DF2251">
        <v>77.516694156858932</v>
      </c>
    </row>
    <row r="2252" spans="1:110" x14ac:dyDescent="0.25">
      <c r="A2252">
        <v>72.599999999999994</v>
      </c>
      <c r="B2252" t="b">
        <v>1</v>
      </c>
      <c r="CW2252">
        <v>0.76758879781420764</v>
      </c>
      <c r="CX2252">
        <v>76</v>
      </c>
      <c r="CY2252">
        <v>76.186204458625681</v>
      </c>
      <c r="CZ2252">
        <v>76.289542959041682</v>
      </c>
      <c r="DA2252">
        <v>101.0162775678656</v>
      </c>
      <c r="DB2252">
        <f ca="1"/>
        <v>83.688695285921312</v>
      </c>
      <c r="DC2252">
        <f ca="1"/>
        <v>76.348179683072502</v>
      </c>
      <c r="DD2252">
        <v>75.016752287474134</v>
      </c>
      <c r="DE2252">
        <f ca="1"/>
        <v>78.499216542079154</v>
      </c>
      <c r="DF2252">
        <v>77.526410876637371</v>
      </c>
    </row>
    <row r="2253" spans="1:110" x14ac:dyDescent="0.25">
      <c r="A2253">
        <v>66.7</v>
      </c>
      <c r="B2253" t="b">
        <v>1</v>
      </c>
      <c r="CW2253">
        <v>0.76793032786885251</v>
      </c>
      <c r="CX2253">
        <v>76</v>
      </c>
      <c r="CY2253">
        <v>76.196858696285602</v>
      </c>
      <c r="CZ2253">
        <v>76.302094789068406</v>
      </c>
      <c r="DA2253">
        <v>101.11807895635042</v>
      </c>
      <c r="DB2253">
        <f ca="1"/>
        <v>83.698201087704874</v>
      </c>
      <c r="DC2253">
        <f ca="1"/>
        <v>76.358613038784014</v>
      </c>
      <c r="DD2253">
        <v>75.02706904573138</v>
      </c>
      <c r="DE2253">
        <f ca="1"/>
        <v>78.505943777088703</v>
      </c>
      <c r="DF2253">
        <v>77.536131190550449</v>
      </c>
    </row>
    <row r="2254" spans="1:110" x14ac:dyDescent="0.25">
      <c r="A2254">
        <v>66.400000000000006</v>
      </c>
      <c r="B2254" t="b">
        <v>1</v>
      </c>
      <c r="CW2254">
        <v>0.76827185792349728</v>
      </c>
      <c r="CX2254">
        <v>76</v>
      </c>
      <c r="CY2254">
        <v>76.207521666209729</v>
      </c>
      <c r="CZ2254">
        <v>76.314658974312877</v>
      </c>
      <c r="DA2254">
        <v>101.22003027329653</v>
      </c>
      <c r="DB2254">
        <f ca="1"/>
        <v>83.707712383316519</v>
      </c>
      <c r="DC2254">
        <f ca="1"/>
        <v>76.369055890617659</v>
      </c>
      <c r="DD2254">
        <v>75.037393398219365</v>
      </c>
      <c r="DE2254">
        <f ca="1"/>
        <v>78.512674223296614</v>
      </c>
      <c r="DF2254">
        <v>77.54585511117871</v>
      </c>
    </row>
    <row r="2255" spans="1:110" x14ac:dyDescent="0.25">
      <c r="A2255">
        <v>66</v>
      </c>
      <c r="B2255" t="b">
        <v>1</v>
      </c>
      <c r="CW2255">
        <v>0.76861338797814205</v>
      </c>
      <c r="CX2255">
        <v>76</v>
      </c>
      <c r="CY2255">
        <v>76.218193396111971</v>
      </c>
      <c r="CZ2255">
        <v>76.327235552861481</v>
      </c>
      <c r="DA2255">
        <v>101.32213196097111</v>
      </c>
      <c r="DB2255">
        <f ca="1"/>
        <v>83.717229192616514</v>
      </c>
      <c r="DC2255">
        <f ca="1"/>
        <v>76.379508268072428</v>
      </c>
      <c r="DD2255">
        <v>75.047725361733285</v>
      </c>
      <c r="DE2255">
        <f ca="1"/>
        <v>78.519407891869733</v>
      </c>
      <c r="DF2255">
        <v>77.555582651144988</v>
      </c>
    </row>
    <row r="2256" spans="1:110" x14ac:dyDescent="0.25">
      <c r="A2256">
        <v>65.599999999999994</v>
      </c>
      <c r="B2256" t="b">
        <v>1</v>
      </c>
      <c r="CW2256">
        <v>0.76895491803278693</v>
      </c>
      <c r="CX2256">
        <v>76</v>
      </c>
      <c r="CY2256">
        <v>76.228873913818646</v>
      </c>
      <c r="CZ2256">
        <v>76.339824562960416</v>
      </c>
      <c r="DA2256">
        <v>101.42438446360106</v>
      </c>
      <c r="DB2256">
        <f ca="1"/>
        <v>83.726751535540615</v>
      </c>
      <c r="DC2256">
        <f ca="1"/>
        <v>76.389970200769255</v>
      </c>
      <c r="DD2256">
        <v>75.058064953130369</v>
      </c>
      <c r="DE2256">
        <f ca="1"/>
        <v>78.526144794014911</v>
      </c>
      <c r="DF2256">
        <v>77.565313823114636</v>
      </c>
    </row>
    <row r="2257" spans="1:110" x14ac:dyDescent="0.25">
      <c r="A2257">
        <v>64.900000000000006</v>
      </c>
      <c r="B2257" t="b">
        <v>1</v>
      </c>
      <c r="CW2257">
        <v>0.76929644808743169</v>
      </c>
      <c r="CX2257">
        <v>76.099999999999994</v>
      </c>
      <c r="CY2257">
        <v>76.239563247269047</v>
      </c>
      <c r="CZ2257">
        <v>76.352426043016962</v>
      </c>
      <c r="DA2257">
        <v>101.52678822738466</v>
      </c>
      <c r="DB2257">
        <f ca="1"/>
        <v>83.736279432100503</v>
      </c>
      <c r="DC2257">
        <f ca="1"/>
        <v>76.400441718451773</v>
      </c>
      <c r="DD2257">
        <v>75.068412189330147</v>
      </c>
      <c r="DE2257">
        <f ca="1"/>
        <v>78.532884940979173</v>
      </c>
      <c r="DF2257">
        <v>77.57504863979571</v>
      </c>
    </row>
    <row r="2258" spans="1:110" x14ac:dyDescent="0.25">
      <c r="A2258">
        <v>64.3</v>
      </c>
      <c r="B2258" t="b">
        <v>1</v>
      </c>
      <c r="CW2258">
        <v>0.76963797814207646</v>
      </c>
      <c r="CX2258">
        <v>76.099999999999994</v>
      </c>
      <c r="CY2258">
        <v>76.250261424516182</v>
      </c>
      <c r="CZ2258">
        <v>76.365040031599833</v>
      </c>
      <c r="DA2258">
        <v>101.62934370050341</v>
      </c>
      <c r="DB2258">
        <f ca="1"/>
        <v>83.745812902384202</v>
      </c>
      <c r="DC2258">
        <f ca="1"/>
        <v>76.410922850986992</v>
      </c>
      <c r="DD2258">
        <v>75.078767087314773</v>
      </c>
      <c r="DE2258">
        <f ca="1"/>
        <v>78.539628344050058</v>
      </c>
      <c r="DF2258">
        <v>77.584787113939228</v>
      </c>
    </row>
    <row r="2259" spans="1:110" x14ac:dyDescent="0.25">
      <c r="A2259">
        <v>63.5</v>
      </c>
      <c r="B2259" t="b">
        <v>1</v>
      </c>
      <c r="CW2259">
        <v>0.76997950819672134</v>
      </c>
      <c r="CX2259">
        <v>76.099999999999994</v>
      </c>
      <c r="CY2259">
        <v>76.260968473727374</v>
      </c>
      <c r="CZ2259">
        <v>76.377666567440869</v>
      </c>
      <c r="DA2259">
        <v>101.73205133313363</v>
      </c>
      <c r="DB2259">
        <f ca="1"/>
        <v>83.755351966556532</v>
      </c>
      <c r="DC2259">
        <f ca="1"/>
        <v>76.421413628366082</v>
      </c>
      <c r="DD2259">
        <v>75.089129664129402</v>
      </c>
      <c r="DE2259">
        <f ca="1"/>
        <v>78.546375014555778</v>
      </c>
      <c r="DF2259">
        <v>77.594529258339435</v>
      </c>
    </row>
    <row r="2260" spans="1:110" x14ac:dyDescent="0.25">
      <c r="A2260">
        <v>62.8</v>
      </c>
      <c r="B2260" t="b">
        <v>1</v>
      </c>
      <c r="CW2260">
        <v>0.77032103825136611</v>
      </c>
      <c r="CX2260">
        <v>76.099999999999994</v>
      </c>
      <c r="CY2260">
        <v>76.271684423184965</v>
      </c>
      <c r="CZ2260">
        <v>76.390305689435223</v>
      </c>
      <c r="DA2260">
        <v>101.83491157745831</v>
      </c>
      <c r="DB2260">
        <f ca="1"/>
        <v>83.764896644859576</v>
      </c>
      <c r="DC2260">
        <f ca="1"/>
        <v>76.431914080705027</v>
      </c>
      <c r="DD2260">
        <v>75.099499936882466</v>
      </c>
      <c r="DE2260">
        <f ca="1"/>
        <v>78.553124963865386</v>
      </c>
      <c r="DF2260">
        <v>77.604275085834018</v>
      </c>
    </row>
    <row r="2261" spans="1:110" x14ac:dyDescent="0.25">
      <c r="A2261">
        <v>62.1</v>
      </c>
      <c r="B2261" t="b">
        <v>1</v>
      </c>
      <c r="CW2261">
        <v>0.77066256830601088</v>
      </c>
      <c r="CX2261">
        <v>76.099999999999994</v>
      </c>
      <c r="CY2261">
        <v>76.282409301286989</v>
      </c>
      <c r="CZ2261">
        <v>76.402957436642993</v>
      </c>
      <c r="DA2261">
        <v>101.93792488767923</v>
      </c>
      <c r="DB2261">
        <f ca="1"/>
        <v>83.774446957613094</v>
      </c>
      <c r="DC2261">
        <f ca="1"/>
        <v>76.442424238245408</v>
      </c>
      <c r="DD2261">
        <v>75.109877922746023</v>
      </c>
      <c r="DE2261">
        <f ca="1"/>
        <v>78.559878203389147</v>
      </c>
      <c r="DF2261">
        <v>77.614024609304352</v>
      </c>
    </row>
    <row r="2262" spans="1:110" x14ac:dyDescent="0.25">
      <c r="A2262">
        <v>61.3</v>
      </c>
      <c r="B2262" t="b">
        <v>1</v>
      </c>
      <c r="CW2262">
        <v>0.77100409836065575</v>
      </c>
      <c r="CX2262">
        <v>76.099999999999994</v>
      </c>
      <c r="CY2262">
        <v>76.293143136547826</v>
      </c>
      <c r="CZ2262">
        <v>76.415621848289746</v>
      </c>
      <c r="DA2262">
        <v>102.04109172002883</v>
      </c>
      <c r="DB2262">
        <f ca="1"/>
        <v>83.784002925215006</v>
      </c>
      <c r="DC2262">
        <f ca="1"/>
        <v>76.452944131355068</v>
      </c>
      <c r="DD2262">
        <v>75.120263638956075</v>
      </c>
      <c r="DE2262">
        <f ca="1"/>
        <v>78.566634744578678</v>
      </c>
      <c r="DF2262">
        <v>77.62377784167569</v>
      </c>
    </row>
    <row r="2263" spans="1:110" x14ac:dyDescent="0.25">
      <c r="A2263">
        <v>65</v>
      </c>
      <c r="B2263" t="b">
        <v>1</v>
      </c>
      <c r="CW2263">
        <v>0.77134562841530052</v>
      </c>
      <c r="CX2263">
        <v>76.099999999999994</v>
      </c>
      <c r="CY2263">
        <v>76.303885957598851</v>
      </c>
      <c r="CZ2263">
        <v>76.428298963767688</v>
      </c>
      <c r="DA2263">
        <v>102.1444125327823</v>
      </c>
      <c r="DB2263">
        <f ca="1"/>
        <v>83.793564568141832</v>
      </c>
      <c r="DC2263">
        <f ca="1"/>
        <v>76.463473790528965</v>
      </c>
      <c r="DD2263">
        <v>75.130657102812933</v>
      </c>
      <c r="DE2263">
        <f ca="1"/>
        <v>78.573394598927166</v>
      </c>
      <c r="DF2263">
        <v>77.633534795917456</v>
      </c>
    </row>
    <row r="2264" spans="1:110" x14ac:dyDescent="0.25">
      <c r="A2264">
        <v>59.7</v>
      </c>
      <c r="B2264" t="b">
        <v>1</v>
      </c>
      <c r="CW2264">
        <v>0.7716871584699454</v>
      </c>
      <c r="CX2264">
        <v>76.099999999999994</v>
      </c>
      <c r="CY2264">
        <v>76.314637793189235</v>
      </c>
      <c r="CZ2264">
        <v>76.44098882263647</v>
      </c>
      <c r="DA2264">
        <v>102.24788778627006</v>
      </c>
      <c r="DB2264">
        <f ca="1"/>
        <v>83.803131906949176</v>
      </c>
      <c r="DC2264">
        <f ca="1"/>
        <v>76.474013246389831</v>
      </c>
      <c r="DD2264">
        <v>75.141058331681535</v>
      </c>
      <c r="DE2264">
        <f ca="1"/>
        <v>78.580157777969674</v>
      </c>
      <c r="DF2264">
        <v>77.643295485043524</v>
      </c>
    </row>
    <row r="2265" spans="1:110" x14ac:dyDescent="0.25">
      <c r="A2265">
        <v>59</v>
      </c>
      <c r="B2265" t="b">
        <v>1</v>
      </c>
      <c r="CW2265">
        <v>0.77202868852459017</v>
      </c>
      <c r="CX2265">
        <v>76.099999999999994</v>
      </c>
      <c r="CY2265">
        <v>76.325398672186481</v>
      </c>
      <c r="CZ2265">
        <v>76.453691464624598</v>
      </c>
      <c r="DA2265">
        <v>102.35151794288964</v>
      </c>
      <c r="DB2265">
        <f ca="1"/>
        <v>83.81270496227215</v>
      </c>
      <c r="DC2265">
        <f ca="1"/>
        <v>76.484562529688915</v>
      </c>
      <c r="DD2265">
        <v>75.151467342991751</v>
      </c>
      <c r="DE2265">
        <f ca="1"/>
        <v>78.586924293283332</v>
      </c>
      <c r="DF2265">
        <v>77.653059922112362</v>
      </c>
    </row>
    <row r="2266" spans="1:110" x14ac:dyDescent="0.25">
      <c r="A2266">
        <v>58.4</v>
      </c>
      <c r="B2266" t="b">
        <v>1</v>
      </c>
      <c r="CW2266">
        <v>0.77237021857923494</v>
      </c>
      <c r="CX2266">
        <v>76.099999999999994</v>
      </c>
      <c r="CY2266">
        <v>76.336168623577237</v>
      </c>
      <c r="CZ2266">
        <v>76.466406929629798</v>
      </c>
      <c r="DA2266">
        <v>102.45530346711857</v>
      </c>
      <c r="DB2266">
        <f ca="1"/>
        <v>83.822283754825889</v>
      </c>
      <c r="DC2266">
        <f ca="1"/>
        <v>76.495121671306791</v>
      </c>
      <c r="DD2266">
        <v>75.161884154238805</v>
      </c>
      <c r="DE2266">
        <f ca="1"/>
        <v>78.593694156487572</v>
      </c>
      <c r="DF2266">
        <v>77.66282812022736</v>
      </c>
    </row>
    <row r="2267" spans="1:110" x14ac:dyDescent="0.25">
      <c r="A2267">
        <v>57.9</v>
      </c>
      <c r="B2267" t="b">
        <v>1</v>
      </c>
      <c r="CW2267">
        <v>0.77271174863387981</v>
      </c>
      <c r="CX2267">
        <v>76.099999999999994</v>
      </c>
      <c r="CY2267">
        <v>76.346947676467948</v>
      </c>
      <c r="CZ2267">
        <v>76.4791352577206</v>
      </c>
      <c r="DA2267">
        <v>102.55924482552649</v>
      </c>
      <c r="DB2267">
        <f ca="1"/>
        <v>83.831868305405962</v>
      </c>
      <c r="DC2267">
        <f ca="1"/>
        <v>76.505690702254142</v>
      </c>
      <c r="DD2267">
        <v>75.172308782983521</v>
      </c>
      <c r="DE2267">
        <f ca="1"/>
        <v>78.600467379244392</v>
      </c>
      <c r="DF2267">
        <v>77.672600092537039</v>
      </c>
    </row>
    <row r="2268" spans="1:110" x14ac:dyDescent="0.25">
      <c r="A2268">
        <v>57.5</v>
      </c>
      <c r="B2268" t="b">
        <v>1</v>
      </c>
      <c r="CW2268">
        <v>0.77305327868852458</v>
      </c>
      <c r="CX2268">
        <v>76.2</v>
      </c>
      <c r="CY2268">
        <v>76.357735860085555</v>
      </c>
      <c r="CZ2268">
        <v>76.491876489137127</v>
      </c>
      <c r="DA2268">
        <v>102.66334248678787</v>
      </c>
      <c r="DB2268">
        <f ca="1"/>
        <v>83.84145863488888</v>
      </c>
      <c r="DC2268">
        <f ca="1"/>
        <v>76.516269653672424</v>
      </c>
      <c r="DD2268">
        <v>75.182741246852743</v>
      </c>
      <c r="DE2268">
        <f ca="1"/>
        <v>78.607243973258605</v>
      </c>
      <c r="DF2268">
        <v>77.682375852235339</v>
      </c>
    </row>
    <row r="2269" spans="1:110" x14ac:dyDescent="0.25">
      <c r="A2269">
        <v>75.599999999999994</v>
      </c>
      <c r="B2269" t="b">
        <v>1</v>
      </c>
      <c r="CW2269">
        <v>0.77339480874316935</v>
      </c>
      <c r="CX2269">
        <v>76.2</v>
      </c>
      <c r="CY2269">
        <v>76.368533203778242</v>
      </c>
      <c r="CZ2269">
        <v>76.504630664291909</v>
      </c>
      <c r="DA2269">
        <v>102.76759692169466</v>
      </c>
      <c r="DB2269">
        <f ca="1"/>
        <v>83.851054764232615</v>
      </c>
      <c r="DC2269">
        <f ca="1"/>
        <v>76.526858556834753</v>
      </c>
      <c r="DD2269">
        <v>75.193181563539667</v>
      </c>
      <c r="DE2269">
        <f ca="1"/>
        <v>78.61402395027801</v>
      </c>
      <c r="DF2269">
        <v>77.692155412561789</v>
      </c>
    </row>
    <row r="2270" spans="1:110" x14ac:dyDescent="0.25">
      <c r="A2270">
        <v>75.400000000000006</v>
      </c>
      <c r="B2270" t="b">
        <v>1</v>
      </c>
      <c r="CW2270">
        <v>0.77373633879781423</v>
      </c>
      <c r="CX2270">
        <v>76.2</v>
      </c>
      <c r="CY2270">
        <v>76.37933973701611</v>
      </c>
      <c r="CZ2270">
        <v>76.51739782377129</v>
      </c>
      <c r="DA2270">
        <v>102.87200860316925</v>
      </c>
      <c r="DB2270">
        <f ca="1"/>
        <v>83.860656714477003</v>
      </c>
      <c r="DC2270">
        <f ca="1"/>
        <v>76.537457443146621</v>
      </c>
      <c r="DD2270">
        <v>75.20362975080414</v>
      </c>
      <c r="DE2270">
        <f ca="1"/>
        <v>78.620807322093768</v>
      </c>
      <c r="DF2270">
        <v>77.70193878680189</v>
      </c>
    </row>
    <row r="2271" spans="1:110" x14ac:dyDescent="0.25">
      <c r="A2271">
        <v>75.3</v>
      </c>
      <c r="B2271" t="b">
        <v>1</v>
      </c>
      <c r="CW2271">
        <v>0.77407786885245899</v>
      </c>
      <c r="CX2271">
        <v>76.2</v>
      </c>
      <c r="CY2271">
        <v>76.390155489391901</v>
      </c>
      <c r="CZ2271">
        <v>76.530178008336193</v>
      </c>
      <c r="DA2271">
        <v>102.97657800627695</v>
      </c>
      <c r="DB2271">
        <f ca="1"/>
        <v>83.870264506744263</v>
      </c>
      <c r="DC2271">
        <f ca="1"/>
        <v>76.548066344146662</v>
      </c>
      <c r="DD2271">
        <v>75.214085826473095</v>
      </c>
      <c r="DE2271">
        <f ca="1"/>
        <v>78.627594100540492</v>
      </c>
      <c r="DF2271">
        <v>77.711725988287242</v>
      </c>
    </row>
    <row r="2272" spans="1:110" x14ac:dyDescent="0.25">
      <c r="A2272">
        <v>74.900000000000006</v>
      </c>
      <c r="B2272" t="b">
        <v>1</v>
      </c>
      <c r="CW2272">
        <v>0.77441939890710387</v>
      </c>
      <c r="CX2272">
        <v>76.2</v>
      </c>
      <c r="CY2272">
        <v>76.400980490621791</v>
      </c>
      <c r="CZ2272">
        <v>76.542971258923302</v>
      </c>
      <c r="DA2272">
        <v>103.08130560823942</v>
      </c>
      <c r="DB2272">
        <f ca="1"/>
        <v>83.879878162239478</v>
      </c>
      <c r="DC2272">
        <f ca="1"/>
        <v>76.558685291507572</v>
      </c>
      <c r="DD2272">
        <v>75.224549808440841</v>
      </c>
      <c r="DE2272">
        <f ca="1"/>
        <v>78.634384297496638</v>
      </c>
      <c r="DF2272">
        <v>77.721517030395873</v>
      </c>
    </row>
    <row r="2273" spans="1:110" x14ac:dyDescent="0.25">
      <c r="A2273">
        <v>74.599999999999994</v>
      </c>
      <c r="B2273" t="b">
        <v>1</v>
      </c>
      <c r="CW2273">
        <v>0.77476092896174864</v>
      </c>
      <c r="CX2273">
        <v>76.2</v>
      </c>
      <c r="CY2273">
        <v>76.41181477054603</v>
      </c>
      <c r="CZ2273">
        <v>76.555777616645983</v>
      </c>
      <c r="DA2273">
        <v>103.18619188844728</v>
      </c>
      <c r="DB2273">
        <f ca="1"/>
        <v>83.889497702251091</v>
      </c>
      <c r="DC2273">
        <f ca="1"/>
        <v>76.569314317036714</v>
      </c>
      <c r="DD2273">
        <v>75.235021714669443</v>
      </c>
      <c r="DE2273">
        <f ca="1"/>
        <v>78.641177924884659</v>
      </c>
      <c r="DF2273">
        <v>77.731311926552479</v>
      </c>
    </row>
    <row r="2274" spans="1:110" x14ac:dyDescent="0.25">
      <c r="A2274">
        <v>74.400000000000006</v>
      </c>
      <c r="B2274" t="b">
        <v>1</v>
      </c>
      <c r="CW2274">
        <v>0.77510245901639341</v>
      </c>
      <c r="CX2274">
        <v>76.2</v>
      </c>
      <c r="CY2274">
        <v>76.422658359129713</v>
      </c>
      <c r="CZ2274">
        <v>76.568597122795524</v>
      </c>
      <c r="DA2274">
        <v>103.29123732847373</v>
      </c>
      <c r="DB2274">
        <f ca="1"/>
        <v>83.899123148151418</v>
      </c>
      <c r="DC2274">
        <f ca="1"/>
        <v>76.57995345267706</v>
      </c>
      <c r="DD2274">
        <v>75.245501563189094</v>
      </c>
      <c r="DE2274">
        <f ca="1"/>
        <v>78.647974994671344</v>
      </c>
      <c r="DF2274">
        <v>77.741110690228695</v>
      </c>
    </row>
    <row r="2275" spans="1:110" x14ac:dyDescent="0.25">
      <c r="A2275">
        <v>74.099999999999994</v>
      </c>
      <c r="B2275" t="b">
        <v>1</v>
      </c>
      <c r="CW2275">
        <v>0.77544398907103829</v>
      </c>
      <c r="CX2275">
        <v>76.2</v>
      </c>
      <c r="CY2275">
        <v>76.433511286463556</v>
      </c>
      <c r="CZ2275">
        <v>76.581429818841983</v>
      </c>
      <c r="DA2275">
        <v>103.39644241208748</v>
      </c>
      <c r="DB2275">
        <f ca="1"/>
        <v>83.908754521397128</v>
      </c>
      <c r="DC2275">
        <f ca="1"/>
        <v>76.590602730507968</v>
      </c>
      <c r="DD2275">
        <v>75.255989372098469</v>
      </c>
      <c r="DE2275">
        <f ca="1"/>
        <v>78.654775518867922</v>
      </c>
      <c r="DF2275">
        <v>77.75091333494332</v>
      </c>
    </row>
    <row r="2276" spans="1:110" x14ac:dyDescent="0.25">
      <c r="A2276">
        <v>74</v>
      </c>
      <c r="B2276" t="b">
        <v>1</v>
      </c>
      <c r="CW2276">
        <v>0.77578551912568305</v>
      </c>
      <c r="CX2276">
        <v>76.2</v>
      </c>
      <c r="CY2276">
        <v>76.444373582764584</v>
      </c>
      <c r="CZ2276">
        <v>76.5942757464355</v>
      </c>
      <c r="DA2276">
        <v>103.5018076252662</v>
      </c>
      <c r="DB2276">
        <f ca="1"/>
        <v>83.91839184352969</v>
      </c>
      <c r="DC2276">
        <f ca="1"/>
        <v>76.60126218274597</v>
      </c>
      <c r="DD2276">
        <v>75.266485159565036</v>
      </c>
      <c r="DE2276">
        <f ca="1"/>
        <v>78.66157950953054</v>
      </c>
      <c r="DF2276">
        <v>77.760719874262634</v>
      </c>
    </row>
    <row r="2277" spans="1:110" x14ac:dyDescent="0.25">
      <c r="A2277">
        <v>73.8</v>
      </c>
      <c r="B2277" t="b">
        <v>1</v>
      </c>
      <c r="CW2277">
        <v>0.77612704918032782</v>
      </c>
      <c r="CX2277">
        <v>76.2</v>
      </c>
      <c r="CY2277">
        <v>76.455245278376935</v>
      </c>
      <c r="CZ2277">
        <v>76.607134947407133</v>
      </c>
      <c r="DA2277">
        <v>103.6073334562101</v>
      </c>
      <c r="DB2277">
        <f ca="1"/>
        <v>83.928035136175978</v>
      </c>
      <c r="DC2277">
        <f ca="1"/>
        <v>76.61193184174563</v>
      </c>
      <c r="DD2277">
        <v>75.276988943825543</v>
      </c>
      <c r="DE2277">
        <f ca="1"/>
        <v>78.66838697876031</v>
      </c>
      <c r="DF2277">
        <v>77.770530321800635</v>
      </c>
    </row>
    <row r="2278" spans="1:110" x14ac:dyDescent="0.25">
      <c r="A2278">
        <v>73.599999999999994</v>
      </c>
      <c r="B2278" t="b">
        <v>1</v>
      </c>
      <c r="CW2278">
        <v>0.7764685792349727</v>
      </c>
      <c r="CX2278">
        <v>76.2</v>
      </c>
      <c r="CY2278">
        <v>76.466126403772634</v>
      </c>
      <c r="CZ2278">
        <v>76.620007463770165</v>
      </c>
      <c r="DA2278">
        <v>103.7130203953554</v>
      </c>
      <c r="DB2278">
        <f ca="1"/>
        <v>83.937684421048772</v>
      </c>
      <c r="DC2278">
        <f ca="1"/>
        <v>76.62261174000038</v>
      </c>
      <c r="DD2278">
        <v>75.287500743186285</v>
      </c>
      <c r="DE2278">
        <f ca="1"/>
        <v>78.675197938703704</v>
      </c>
      <c r="DF2278">
        <v>77.780344691219284</v>
      </c>
    </row>
    <row r="2279" spans="1:110" x14ac:dyDescent="0.25">
      <c r="A2279">
        <v>73</v>
      </c>
      <c r="B2279" t="b">
        <v>1</v>
      </c>
      <c r="CW2279">
        <v>0.77681010928961747</v>
      </c>
      <c r="CX2279">
        <v>76.2</v>
      </c>
      <c r="CY2279">
        <v>76.47701698955224</v>
      </c>
      <c r="CZ2279">
        <v>76.632893337721043</v>
      </c>
      <c r="DA2279">
        <v>103.818868935388</v>
      </c>
      <c r="DB2279">
        <f ca="1"/>
        <v>83.947339719947124</v>
      </c>
      <c r="DC2279">
        <f ca="1"/>
        <v>76.633301910143246</v>
      </c>
      <c r="DD2279">
        <v>75.29802057602349</v>
      </c>
      <c r="DE2279">
        <f ca="1"/>
        <v>78.682012401552683</v>
      </c>
      <c r="DF2279">
        <v>77.790162996228844</v>
      </c>
    </row>
    <row r="2280" spans="1:110" x14ac:dyDescent="0.25">
      <c r="A2280">
        <v>73</v>
      </c>
      <c r="B2280" t="b">
        <v>1</v>
      </c>
      <c r="CW2280">
        <v>0.77715163934426235</v>
      </c>
      <c r="CX2280">
        <v>76.3</v>
      </c>
      <c r="CY2280">
        <v>76.487917066445775</v>
      </c>
      <c r="CZ2280">
        <v>76.645792611640701</v>
      </c>
      <c r="DA2280">
        <v>103.92487957125732</v>
      </c>
      <c r="DB2280">
        <f ca="1"/>
        <v>83.9570010547571</v>
      </c>
      <c r="DC2280">
        <f ca="1"/>
        <v>76.644002384947839</v>
      </c>
      <c r="DD2280">
        <v>75.30854846078374</v>
      </c>
      <c r="DE2280">
        <f ca="1"/>
        <v>78.688830379545166</v>
      </c>
      <c r="DF2280">
        <v>77.799985250588037</v>
      </c>
    </row>
    <row r="2281" spans="1:110" x14ac:dyDescent="0.25">
      <c r="A2281">
        <v>73</v>
      </c>
      <c r="B2281" t="b">
        <v>1</v>
      </c>
      <c r="CW2281">
        <v>0.77749316939890711</v>
      </c>
      <c r="CX2281">
        <v>76.3</v>
      </c>
      <c r="CY2281">
        <v>76.498826665313402</v>
      </c>
      <c r="CZ2281">
        <v>76.658705328095238</v>
      </c>
      <c r="DA2281">
        <v>104.03105280019012</v>
      </c>
      <c r="DB2281">
        <f ca="1"/>
        <v>83.966668447452079</v>
      </c>
      <c r="DC2281">
        <f ca="1"/>
        <v>76.654713197329116</v>
      </c>
      <c r="DD2281">
        <v>75.319084415984321</v>
      </c>
      <c r="DE2281">
        <f ca="1"/>
        <v>78.695651884965088</v>
      </c>
      <c r="DF2281">
        <v>77.809811468104485</v>
      </c>
    </row>
    <row r="2282" spans="1:110" x14ac:dyDescent="0.25">
      <c r="A2282">
        <v>72.900000000000006</v>
      </c>
      <c r="B2282" t="b">
        <v>1</v>
      </c>
      <c r="CW2282">
        <v>0.77783469945355188</v>
      </c>
      <c r="CX2282">
        <v>76.3</v>
      </c>
      <c r="CY2282">
        <v>76.509745817146225</v>
      </c>
      <c r="CZ2282">
        <v>76.67163152983764</v>
      </c>
      <c r="DA2282">
        <v>104.13738912170456</v>
      </c>
      <c r="DB2282">
        <f ca="1"/>
        <v>83.976341920093418</v>
      </c>
      <c r="DC2282">
        <f ca="1"/>
        <v>76.665434380344237</v>
      </c>
      <c r="DD2282">
        <v>75.32962846021357</v>
      </c>
      <c r="DE2282">
        <f ca="1"/>
        <v>78.702476930142794</v>
      </c>
      <c r="DF2282">
        <v>77.819641662634794</v>
      </c>
    </row>
    <row r="2283" spans="1:110" x14ac:dyDescent="0.25">
      <c r="A2283">
        <v>73.099999999999994</v>
      </c>
      <c r="B2283" t="b">
        <v>1</v>
      </c>
      <c r="CW2283">
        <v>0.77817622950819676</v>
      </c>
      <c r="CX2283">
        <v>76.3</v>
      </c>
      <c r="CY2283">
        <v>76.520674553067067</v>
      </c>
      <c r="CZ2283">
        <v>76.684571259808422</v>
      </c>
      <c r="DA2283">
        <v>104.24388903762433</v>
      </c>
      <c r="DB2283">
        <f ca="1"/>
        <v>83.986021494831007</v>
      </c>
      <c r="DC2283">
        <f ca="1"/>
        <v>76.676165967193455</v>
      </c>
      <c r="DD2283">
        <v>75.340180612131334</v>
      </c>
      <c r="DE2283">
        <f ca="1"/>
        <v>78.709305527455243</v>
      </c>
      <c r="DF2283">
        <v>77.829475848084968</v>
      </c>
    </row>
    <row r="2284" spans="1:110" x14ac:dyDescent="0.25">
      <c r="A2284">
        <v>72.599999999999994</v>
      </c>
      <c r="B2284" t="b">
        <v>1</v>
      </c>
      <c r="CW2284">
        <v>0.77851775956284153</v>
      </c>
      <c r="CX2284">
        <v>76.3</v>
      </c>
      <c r="CY2284">
        <v>76.531612904331325</v>
      </c>
      <c r="CZ2284">
        <v>76.69752456113703</v>
      </c>
      <c r="DA2284">
        <v>104.35055305209262</v>
      </c>
      <c r="DB2284">
        <f ca="1"/>
        <v>83.995707193903641</v>
      </c>
      <c r="DC2284">
        <f ca="1"/>
        <v>76.686907991220934</v>
      </c>
      <c r="DD2284">
        <v>75.350740890469268</v>
      </c>
      <c r="DE2284">
        <f ca="1"/>
        <v>78.716137689326288</v>
      </c>
      <c r="DF2284">
        <v>77.839314038410649</v>
      </c>
    </row>
    <row r="2285" spans="1:110" x14ac:dyDescent="0.25">
      <c r="A2285">
        <v>73.2</v>
      </c>
      <c r="B2285" t="b">
        <v>1</v>
      </c>
      <c r="CW2285">
        <v>0.77885928961748629</v>
      </c>
      <c r="CX2285">
        <v>76.3</v>
      </c>
      <c r="CY2285">
        <v>76.542560902327693</v>
      </c>
      <c r="CZ2285">
        <v>76.710491477142867</v>
      </c>
      <c r="DA2285">
        <v>104.4573816715868</v>
      </c>
      <c r="DB2285">
        <f ca="1"/>
        <v>84.005399039639698</v>
      </c>
      <c r="DC2285">
        <f ca="1"/>
        <v>76.697660485915662</v>
      </c>
      <c r="DD2285">
        <v>75.361309314031317</v>
      </c>
      <c r="DE2285">
        <f ca="1"/>
        <v>78.722973428227007</v>
      </c>
      <c r="DF2285">
        <v>77.849156247617358</v>
      </c>
    </row>
    <row r="2286" spans="1:110" x14ac:dyDescent="0.25">
      <c r="A2286">
        <v>73</v>
      </c>
      <c r="B2286" t="b">
        <v>1</v>
      </c>
      <c r="CW2286">
        <v>0.77920081967213117</v>
      </c>
      <c r="CX2286">
        <v>76.3</v>
      </c>
      <c r="CY2286">
        <v>76.553518578578959</v>
      </c>
      <c r="CZ2286">
        <v>76.723472051336472</v>
      </c>
      <c r="DA2286">
        <v>104.56437540493263</v>
      </c>
      <c r="DB2286">
        <f ca="1"/>
        <v>84.015097054457655</v>
      </c>
      <c r="DC2286">
        <f ca="1"/>
        <v>76.708423484912331</v>
      </c>
      <c r="DD2286">
        <v>75.371885901694014</v>
      </c>
      <c r="DE2286">
        <f ca="1"/>
        <v>78.729812756675926</v>
      </c>
      <c r="DF2286">
        <v>77.859002489760854</v>
      </c>
    </row>
    <row r="2287" spans="1:110" x14ac:dyDescent="0.25">
      <c r="A2287">
        <v>72.900000000000006</v>
      </c>
      <c r="B2287" t="b">
        <v>1</v>
      </c>
      <c r="CW2287">
        <v>0.77954234972677594</v>
      </c>
      <c r="CX2287">
        <v>76.3</v>
      </c>
      <c r="CY2287">
        <v>76.564485964742943</v>
      </c>
      <c r="CZ2287">
        <v>76.736466327420743</v>
      </c>
      <c r="DA2287">
        <v>104.67153476331875</v>
      </c>
      <c r="DB2287">
        <f ca="1"/>
        <v>84.024801260866511</v>
      </c>
      <c r="DC2287">
        <f ca="1"/>
        <v>76.719197021992159</v>
      </c>
      <c r="DD2287">
        <v>75.382470672406924</v>
      </c>
      <c r="DE2287">
        <f ca="1"/>
        <v>78.736655687239264</v>
      </c>
      <c r="DF2287">
        <v>77.868852778947343</v>
      </c>
    </row>
    <row r="2288" spans="1:110" x14ac:dyDescent="0.25">
      <c r="A2288">
        <v>72.7</v>
      </c>
      <c r="B2288" t="b">
        <v>1</v>
      </c>
      <c r="CW2288">
        <v>0.77988387978142082</v>
      </c>
      <c r="CX2288">
        <v>76.3</v>
      </c>
      <c r="CY2288">
        <v>76.575463092613148</v>
      </c>
      <c r="CZ2288">
        <v>76.749474349292186</v>
      </c>
      <c r="DA2288">
        <v>104.77886026031155</v>
      </c>
      <c r="DB2288">
        <f ca="1"/>
        <v>84.034511681466554</v>
      </c>
      <c r="DC2288">
        <f ca="1"/>
        <v>76.729981131083917</v>
      </c>
      <c r="DD2288">
        <v>75.393063645193052</v>
      </c>
      <c r="DE2288">
        <f ca="1"/>
        <v>78.743502232531284</v>
      </c>
      <c r="DF2288">
        <v>77.878707129333833</v>
      </c>
    </row>
    <row r="2289" spans="1:110" x14ac:dyDescent="0.25">
      <c r="A2289">
        <v>72.599999999999994</v>
      </c>
      <c r="B2289" t="b">
        <v>1</v>
      </c>
      <c r="CW2289">
        <v>0.78022540983606559</v>
      </c>
      <c r="CX2289">
        <v>76.3</v>
      </c>
      <c r="CY2289">
        <v>76.586449994119718</v>
      </c>
      <c r="CZ2289">
        <v>76.76249616104181</v>
      </c>
      <c r="DA2289">
        <v>104.88635241186965</v>
      </c>
      <c r="DB2289">
        <f ca="1"/>
        <v>84.044228338949722</v>
      </c>
      <c r="DC2289">
        <f ca="1"/>
        <v>76.740775846264626</v>
      </c>
      <c r="DD2289">
        <v>75.403664839149201</v>
      </c>
      <c r="DE2289">
        <f ca="1"/>
        <v>78.750352405214514</v>
      </c>
      <c r="DF2289">
        <v>77.888565555128338</v>
      </c>
    </row>
    <row r="2290" spans="1:110" x14ac:dyDescent="0.25">
      <c r="A2290">
        <v>72.400000000000006</v>
      </c>
      <c r="B2290" t="b">
        <v>1</v>
      </c>
      <c r="CW2290">
        <v>0.78056693989071035</v>
      </c>
      <c r="CX2290">
        <v>76.400000000000006</v>
      </c>
      <c r="CY2290">
        <v>76.597446701330171</v>
      </c>
      <c r="CZ2290">
        <v>76.775531806956565</v>
      </c>
      <c r="DA2290">
        <v>104.9940117363591</v>
      </c>
      <c r="DB2290">
        <f ca="1"/>
        <v>84.05395125610022</v>
      </c>
      <c r="DC2290">
        <f ca="1"/>
        <v>76.751581201760672</v>
      </c>
      <c r="DD2290">
        <v>75.414274273446395</v>
      </c>
      <c r="DE2290">
        <f ca="1"/>
        <v>78.757206218000093</v>
      </c>
      <c r="DF2290">
        <v>77.898428070590285</v>
      </c>
    </row>
    <row r="2291" spans="1:110" x14ac:dyDescent="0.25">
      <c r="A2291">
        <v>72.3</v>
      </c>
      <c r="B2291" t="b">
        <v>1</v>
      </c>
      <c r="CW2291">
        <v>0.78090846994535523</v>
      </c>
      <c r="CX2291">
        <v>76.400000000000006</v>
      </c>
      <c r="CY2291">
        <v>76.608453246450324</v>
      </c>
      <c r="CZ2291">
        <v>76.788581331520561</v>
      </c>
      <c r="DA2291">
        <v>105.10183875456821</v>
      </c>
      <c r="DB2291">
        <f ca="1"/>
        <v>84.063680455795122</v>
      </c>
      <c r="DC2291">
        <f ca="1"/>
        <v>76.762397231948569</v>
      </c>
      <c r="DD2291">
        <v>75.424891967330296</v>
      </c>
      <c r="DE2291">
        <f ca="1"/>
        <v>78.764063683648018</v>
      </c>
      <c r="DF2291">
        <v>77.908294690030658</v>
      </c>
    </row>
    <row r="2292" spans="1:110" x14ac:dyDescent="0.25">
      <c r="A2292">
        <v>72.2</v>
      </c>
      <c r="B2292" t="b">
        <v>1</v>
      </c>
      <c r="CW2292">
        <v>0.78125</v>
      </c>
      <c r="CX2292">
        <v>76.400000000000006</v>
      </c>
      <c r="CY2292">
        <v>76.619469661825036</v>
      </c>
      <c r="CZ2292">
        <v>76.801644779416193</v>
      </c>
      <c r="DA2292">
        <v>105.20983398972254</v>
      </c>
      <c r="DB2292">
        <f ca="1"/>
        <v>84.073415961004883</v>
      </c>
      <c r="DC2292">
        <f ca="1"/>
        <v>76.773223971355961</v>
      </c>
      <c r="DD2292">
        <v>75.435517940121571</v>
      </c>
      <c r="DE2292">
        <f ca="1"/>
        <v>78.770924814967358</v>
      </c>
      <c r="DF2292">
        <v>77.918165427812454</v>
      </c>
    </row>
    <row r="2293" spans="1:110" x14ac:dyDescent="0.25">
      <c r="A2293">
        <v>72.2</v>
      </c>
      <c r="B2293" t="b">
        <v>1</v>
      </c>
      <c r="CW2293">
        <v>0.78159153005464477</v>
      </c>
      <c r="CX2293">
        <v>76.400000000000006</v>
      </c>
      <c r="CY2293">
        <v>76.630495979939127</v>
      </c>
      <c r="CZ2293">
        <v>76.814722195525306</v>
      </c>
      <c r="DA2293">
        <v>105.3179979675004</v>
      </c>
      <c r="DB2293">
        <f ca="1"/>
        <v>84.083157794793948</v>
      </c>
      <c r="DC2293">
        <f ca="1"/>
        <v>76.784061454662506</v>
      </c>
      <c r="DD2293">
        <v>75.446152211216358</v>
      </c>
      <c r="DE2293">
        <f ca="1"/>
        <v>78.77778962481672</v>
      </c>
      <c r="DF2293">
        <v>77.928040298350851</v>
      </c>
    </row>
    <row r="2294" spans="1:110" x14ac:dyDescent="0.25">
      <c r="A2294">
        <v>72.2</v>
      </c>
      <c r="B2294" t="b">
        <v>1</v>
      </c>
      <c r="CW2294">
        <v>0.78193306010928965</v>
      </c>
      <c r="CX2294">
        <v>76.400000000000006</v>
      </c>
      <c r="CY2294">
        <v>76.64153223341826</v>
      </c>
      <c r="CZ2294">
        <v>76.827813624930585</v>
      </c>
      <c r="DA2294">
        <v>105.42633121604808</v>
      </c>
      <c r="DB2294">
        <f ca="1"/>
        <v>84.092905980321248</v>
      </c>
      <c r="DC2294">
        <f ca="1"/>
        <v>76.794909716700815</v>
      </c>
      <c r="DD2294">
        <v>75.456794800086655</v>
      </c>
      <c r="DE2294">
        <f ca="1"/>
        <v>78.784658126104361</v>
      </c>
      <c r="DF2294">
        <v>77.937919316113579</v>
      </c>
    </row>
    <row r="2295" spans="1:110" x14ac:dyDescent="0.25">
      <c r="A2295">
        <v>72.2</v>
      </c>
      <c r="B2295" t="b">
        <v>1</v>
      </c>
      <c r="CW2295">
        <v>0.78227459016393441</v>
      </c>
      <c r="CX2295">
        <v>76.400000000000006</v>
      </c>
      <c r="CY2295">
        <v>76.652578455029698</v>
      </c>
      <c r="CZ2295">
        <v>76.840919112916495</v>
      </c>
      <c r="DA2295">
        <v>105.53483426599523</v>
      </c>
      <c r="DB2295">
        <f ca="1"/>
        <v>84.102660540840887</v>
      </c>
      <c r="DC2295">
        <f ca="1"/>
        <v>76.805768792457428</v>
      </c>
      <c r="DD2295">
        <v>75.467445726280701</v>
      </c>
      <c r="DE2295">
        <f ca="1"/>
        <v>78.791530331788593</v>
      </c>
      <c r="DF2295">
        <v>77.947802495621175</v>
      </c>
    </row>
    <row r="2296" spans="1:110" x14ac:dyDescent="0.25">
      <c r="A2296">
        <v>72.099999999999994</v>
      </c>
      <c r="B2296" t="b">
        <v>1</v>
      </c>
      <c r="CW2296">
        <v>0.78261612021857918</v>
      </c>
      <c r="CX2296">
        <v>76.400000000000006</v>
      </c>
      <c r="CY2296">
        <v>76.663634677683277</v>
      </c>
      <c r="CZ2296">
        <v>76.854038704971117</v>
      </c>
      <c r="DA2296">
        <v>105.6435076504706</v>
      </c>
      <c r="DB2296">
        <f ca="1"/>
        <v>84.112421499702634</v>
      </c>
      <c r="DC2296">
        <f ca="1"/>
        <v>76.816638717073701</v>
      </c>
      <c r="DD2296">
        <v>75.47810500942343</v>
      </c>
      <c r="DE2296">
        <f ca="1"/>
        <v>78.798406254878032</v>
      </c>
      <c r="DF2296">
        <v>77.95768985144737</v>
      </c>
    </row>
    <row r="2297" spans="1:110" x14ac:dyDescent="0.25">
      <c r="A2297">
        <v>72.099999999999994</v>
      </c>
      <c r="B2297" t="b">
        <v>1</v>
      </c>
      <c r="CW2297">
        <v>0.78295765027322406</v>
      </c>
      <c r="CX2297">
        <v>76.400000000000006</v>
      </c>
      <c r="CY2297">
        <v>76.674700934432238</v>
      </c>
      <c r="CZ2297">
        <v>76.867172446786725</v>
      </c>
      <c r="DA2297">
        <v>105.75235190511771</v>
      </c>
      <c r="DB2297">
        <f ca="1"/>
        <v>84.122188880352553</v>
      </c>
      <c r="DC2297">
        <f ca="1"/>
        <v>76.827519525846824</v>
      </c>
      <c r="DD2297">
        <v>75.488772669216914</v>
      </c>
      <c r="DE2297">
        <f ca="1"/>
        <v>78.805285908431912</v>
      </c>
      <c r="DF2297">
        <v>77.967581398219266</v>
      </c>
    </row>
    <row r="2298" spans="1:110" x14ac:dyDescent="0.25">
      <c r="A2298">
        <v>72.099999999999994</v>
      </c>
      <c r="B2298" t="b">
        <v>1</v>
      </c>
      <c r="CW2298">
        <v>0.78329918032786883</v>
      </c>
      <c r="CX2298">
        <v>76.400000000000006</v>
      </c>
      <c r="CY2298">
        <v>76.685777258474062</v>
      </c>
      <c r="CZ2298">
        <v>76.88032038426141</v>
      </c>
      <c r="DA2298">
        <v>105.86136756811062</v>
      </c>
      <c r="DB2298">
        <f ca="1"/>
        <v>84.13196270633361</v>
      </c>
      <c r="DC2298">
        <f ca="1"/>
        <v>76.838411254230721</v>
      </c>
      <c r="DD2298">
        <v>75.499448725440743</v>
      </c>
      <c r="DE2298">
        <f ca="1"/>
        <v>78.812169305560346</v>
      </c>
      <c r="DF2298">
        <v>77.97747715061773</v>
      </c>
    </row>
    <row r="2299" spans="1:110" x14ac:dyDescent="0.25">
      <c r="A2299">
        <v>72</v>
      </c>
      <c r="B2299" t="b">
        <v>1</v>
      </c>
      <c r="CW2299">
        <v>0.78364071038251371</v>
      </c>
      <c r="CX2299">
        <v>76.5</v>
      </c>
      <c r="CY2299">
        <v>76.696863683151491</v>
      </c>
      <c r="CZ2299">
        <v>76.893482563500442</v>
      </c>
      <c r="DA2299">
        <v>105.97055518017007</v>
      </c>
      <c r="DB2299">
        <f ca="1"/>
        <v>84.141743001286159</v>
      </c>
      <c r="DC2299">
        <f ca="1"/>
        <v>76.849313937837096</v>
      </c>
      <c r="DD2299">
        <v>75.510133197952456</v>
      </c>
      <c r="DE2299">
        <f ca="1"/>
        <v>78.819056459424715</v>
      </c>
      <c r="DF2299">
        <v>77.987377123377726</v>
      </c>
    </row>
    <row r="2300" spans="1:110" x14ac:dyDescent="0.25">
      <c r="A2300">
        <v>71.8</v>
      </c>
      <c r="B2300" t="b">
        <v>1</v>
      </c>
      <c r="CW2300">
        <v>0.78398224043715847</v>
      </c>
      <c r="CX2300">
        <v>76.5</v>
      </c>
      <c r="CY2300">
        <v>76.707960241953273</v>
      </c>
      <c r="CZ2300">
        <v>76.906659030817409</v>
      </c>
      <c r="DA2300">
        <v>106.0799152845793</v>
      </c>
      <c r="DB2300">
        <f ca="1"/>
        <v>84.151529788948721</v>
      </c>
      <c r="DC2300">
        <f ca="1"/>
        <v>76.860227612436304</v>
      </c>
      <c r="DD2300">
        <v>75.520826106688034</v>
      </c>
      <c r="DE2300">
        <f ca="1"/>
        <v>78.82594738323786</v>
      </c>
      <c r="DF2300">
        <v>77.997281331288534</v>
      </c>
    </row>
    <row r="2301" spans="1:110" x14ac:dyDescent="0.25">
      <c r="A2301">
        <v>51</v>
      </c>
      <c r="B2301" t="b">
        <v>1</v>
      </c>
      <c r="CW2301">
        <v>0.78432377049180324</v>
      </c>
      <c r="CX2301">
        <v>76.5</v>
      </c>
      <c r="CY2301">
        <v>76.719066968515136</v>
      </c>
      <c r="CZ2301">
        <v>76.919849832735338</v>
      </c>
      <c r="DA2301">
        <v>106.18944842720057</v>
      </c>
      <c r="DB2301">
        <f ca="1"/>
        <v>84.161323093158416</v>
      </c>
      <c r="DC2301">
        <f ca="1"/>
        <v>76.87115231395849</v>
      </c>
      <c r="DD2301">
        <v>75.53152747166223</v>
      </c>
      <c r="DE2301">
        <f ca="1"/>
        <v>78.832842090264492</v>
      </c>
      <c r="DF2301">
        <v>78.007189789194172</v>
      </c>
    </row>
    <row r="2302" spans="1:110" x14ac:dyDescent="0.25">
      <c r="A2302">
        <v>48.1</v>
      </c>
      <c r="B2302" t="b">
        <v>1</v>
      </c>
      <c r="CW2302">
        <v>0.78466530054644812</v>
      </c>
      <c r="CX2302">
        <v>76.5</v>
      </c>
      <c r="CY2302">
        <v>76.730183896620716</v>
      </c>
      <c r="CZ2302">
        <v>76.933055015988501</v>
      </c>
      <c r="DA2302">
        <v>106.29915515649135</v>
      </c>
      <c r="DB2302">
        <f ca="1"/>
        <v>84.171122937851678</v>
      </c>
      <c r="DC2302">
        <f ca="1"/>
        <v>76.882088078494391</v>
      </c>
      <c r="DD2302">
        <v>75.542237312969121</v>
      </c>
      <c r="DE2302">
        <f ca="1"/>
        <v>78.839740593821404</v>
      </c>
      <c r="DF2302">
        <v>78.017102511993585</v>
      </c>
    </row>
    <row r="2303" spans="1:110" x14ac:dyDescent="0.25">
      <c r="A2303">
        <v>54</v>
      </c>
      <c r="B2303" t="b">
        <v>1</v>
      </c>
      <c r="CW2303">
        <v>0.78500683060109289</v>
      </c>
      <c r="CX2303">
        <v>76.5</v>
      </c>
      <c r="CY2303">
        <v>76.741311060202463</v>
      </c>
      <c r="CZ2303">
        <v>76.946274627523266</v>
      </c>
      <c r="DA2303">
        <v>106.4090360235207</v>
      </c>
      <c r="DB2303">
        <f ca="1"/>
        <v>84.180929347064819</v>
      </c>
      <c r="DC2303">
        <f ca="1"/>
        <v>76.893034942296509</v>
      </c>
      <c r="DD2303">
        <v>75.552955650782437</v>
      </c>
      <c r="DE2303">
        <f ca="1"/>
        <v>78.846642907277882</v>
      </c>
      <c r="DF2303">
        <v>78.027019514641097</v>
      </c>
    </row>
    <row r="2304" spans="1:110" x14ac:dyDescent="0.25">
      <c r="A2304">
        <v>49.7</v>
      </c>
      <c r="B2304" t="b">
        <v>1</v>
      </c>
      <c r="CW2304">
        <v>0.78534836065573765</v>
      </c>
      <c r="CX2304">
        <v>76.5</v>
      </c>
      <c r="CY2304">
        <v>76.752448493342513</v>
      </c>
      <c r="CZ2304">
        <v>76.959508714499563</v>
      </c>
      <c r="DA2304">
        <v>106.5190915819861</v>
      </c>
      <c r="DB2304">
        <f ca="1"/>
        <v>84.190742344934677</v>
      </c>
      <c r="DC2304">
        <f ca="1"/>
        <v>76.903992941780004</v>
      </c>
      <c r="DD2304">
        <v>75.563682505356084</v>
      </c>
      <c r="DE2304">
        <f ca="1"/>
        <v>78.853549044055924</v>
      </c>
      <c r="DF2304">
        <v>78.036940812146668</v>
      </c>
    </row>
    <row r="2305" spans="1:110" x14ac:dyDescent="0.25">
      <c r="A2305">
        <v>48.9</v>
      </c>
      <c r="B2305" t="b">
        <v>1</v>
      </c>
      <c r="CW2305">
        <v>0.78568989071038253</v>
      </c>
      <c r="CX2305">
        <v>76.5</v>
      </c>
      <c r="CY2305">
        <v>76.763596230273691</v>
      </c>
      <c r="CZ2305">
        <v>76.972757324292445</v>
      </c>
      <c r="DA2305">
        <v>106.62932238823011</v>
      </c>
      <c r="DB2305">
        <f ca="1"/>
        <v>84.200561955699214</v>
      </c>
      <c r="DC2305">
        <f ca="1"/>
        <v>76.914962113523785</v>
      </c>
      <c r="DD2305">
        <v>75.574417897024588</v>
      </c>
      <c r="DE2305">
        <f ca="1"/>
        <v>78.860459017630617</v>
      </c>
      <c r="DF2305">
        <v>78.046866419576176</v>
      </c>
    </row>
    <row r="2306" spans="1:110" x14ac:dyDescent="0.25">
      <c r="A2306">
        <v>48.1</v>
      </c>
      <c r="B2306" t="b">
        <v>1</v>
      </c>
      <c r="CW2306">
        <v>0.7860314207650273</v>
      </c>
      <c r="CX2306">
        <v>76.5</v>
      </c>
      <c r="CY2306">
        <v>76.774754305380384</v>
      </c>
      <c r="CZ2306">
        <v>76.986020504493183</v>
      </c>
      <c r="DA2306">
        <v>106.73972900125709</v>
      </c>
      <c r="DB2306">
        <f ca="1"/>
        <v>84.210388203698116</v>
      </c>
      <c r="DC2306">
        <f ca="1"/>
        <v>76.925942494271467</v>
      </c>
      <c r="DD2306">
        <v>75.585161846203476</v>
      </c>
      <c r="DE2306">
        <f ca="1"/>
        <v>78.867372841530454</v>
      </c>
      <c r="DF2306">
        <v>78.056796352051848</v>
      </c>
    </row>
    <row r="2307" spans="1:110" x14ac:dyDescent="0.25">
      <c r="A2307">
        <v>47.1</v>
      </c>
      <c r="B2307" t="b">
        <v>1</v>
      </c>
      <c r="CW2307">
        <v>0.78637295081967218</v>
      </c>
      <c r="CX2307">
        <v>76.599999999999994</v>
      </c>
      <c r="CY2307">
        <v>76.785922753199571</v>
      </c>
      <c r="CZ2307">
        <v>76.999298302910546</v>
      </c>
      <c r="DA2307">
        <v>106.85031198275045</v>
      </c>
      <c r="DB2307">
        <f ca="1"/>
        <v>84.22022111337354</v>
      </c>
      <c r="DC2307">
        <f ca="1"/>
        <v>76.936934120932449</v>
      </c>
      <c r="DD2307">
        <v>75.595914373389803</v>
      </c>
      <c r="DE2307">
        <f ca="1"/>
        <v>78.874290529337586</v>
      </c>
      <c r="DF2307">
        <v>78.066730624752481</v>
      </c>
    </row>
    <row r="2308" spans="1:110" x14ac:dyDescent="0.25">
      <c r="A2308">
        <v>46.2</v>
      </c>
      <c r="B2308" t="b">
        <v>1</v>
      </c>
      <c r="CW2308">
        <v>0.78671448087431695</v>
      </c>
      <c r="CX2308">
        <v>76.599999999999994</v>
      </c>
      <c r="CY2308">
        <v>76.797101608421656</v>
      </c>
      <c r="CZ2308">
        <v>77.012590767572505</v>
      </c>
      <c r="DA2308">
        <v>106.96107189708961</v>
      </c>
      <c r="DB2308">
        <f ca="1"/>
        <v>84.230060709270589</v>
      </c>
      <c r="DC2308">
        <f ca="1"/>
        <v>76.947937030582935</v>
      </c>
      <c r="DD2308">
        <v>75.606675499162549</v>
      </c>
      <c r="DE2308">
        <f ca="1"/>
        <v>78.881212094688252</v>
      </c>
      <c r="DF2308">
        <v>78.076669252913831</v>
      </c>
    </row>
    <row r="2309" spans="1:110" x14ac:dyDescent="0.25">
      <c r="A2309">
        <v>45.3</v>
      </c>
      <c r="B2309" t="b">
        <v>1</v>
      </c>
      <c r="CW2309">
        <v>0.78705601092896171</v>
      </c>
      <c r="CX2309">
        <v>76.599999999999994</v>
      </c>
      <c r="CY2309">
        <v>76.808290905891553</v>
      </c>
      <c r="CZ2309">
        <v>77.025897946727454</v>
      </c>
      <c r="DA2309">
        <v>107.07200931136741</v>
      </c>
      <c r="DB2309">
        <f ca="1"/>
        <v>84.239907016038075</v>
      </c>
      <c r="DC2309">
        <f ca="1"/>
        <v>76.958951260467032</v>
      </c>
      <c r="DD2309">
        <v>75.617445244183173</v>
      </c>
      <c r="DE2309">
        <f ca="1"/>
        <v>78.888137551272976</v>
      </c>
      <c r="DF2309">
        <v>78.086612251828939</v>
      </c>
    </row>
    <row r="2310" spans="1:110" x14ac:dyDescent="0.25">
      <c r="A2310">
        <v>44.3</v>
      </c>
      <c r="B2310" t="b">
        <v>1</v>
      </c>
      <c r="CW2310">
        <v>0.78739754098360659</v>
      </c>
      <c r="CX2310">
        <v>76.599999999999994</v>
      </c>
      <c r="CY2310">
        <v>76.819490680609562</v>
      </c>
      <c r="CZ2310">
        <v>77.039219888845537</v>
      </c>
      <c r="DA2310">
        <v>107.18312479540747</v>
      </c>
      <c r="DB2310">
        <f ca="1"/>
        <v>84.249760058429132</v>
      </c>
      <c r="DC2310">
        <f ca="1"/>
        <v>76.969976847997685</v>
      </c>
      <c r="DD2310">
        <v>75.628223629195929</v>
      </c>
      <c r="DE2310">
        <f ca="1"/>
        <v>78.895066912837066</v>
      </c>
      <c r="DF2310">
        <v>78.096559636848468</v>
      </c>
    </row>
    <row r="2311" spans="1:110" x14ac:dyDescent="0.25">
      <c r="A2311">
        <v>43.3</v>
      </c>
      <c r="B2311" t="b">
        <v>1</v>
      </c>
      <c r="CW2311">
        <v>0.78773907103825136</v>
      </c>
      <c r="CX2311">
        <v>76.599999999999994</v>
      </c>
      <c r="CY2311">
        <v>76.830700967732383</v>
      </c>
      <c r="CZ2311">
        <v>77.05255664261999</v>
      </c>
      <c r="DA2311">
        <v>107.29441892178171</v>
      </c>
      <c r="DB2311">
        <f ca="1"/>
        <v>84.259619861301843</v>
      </c>
      <c r="DC2311">
        <f ca="1"/>
        <v>76.981013830757888</v>
      </c>
      <c r="DD2311">
        <v>75.639010675028501</v>
      </c>
      <c r="DE2311">
        <f ca="1"/>
        <v>78.902000193180712</v>
      </c>
      <c r="DF2311">
        <v>78.106511423380994</v>
      </c>
    </row>
    <row r="2312" spans="1:110" x14ac:dyDescent="0.25">
      <c r="A2312">
        <v>42.3</v>
      </c>
      <c r="B2312" t="b">
        <v>1</v>
      </c>
      <c r="CW2312">
        <v>0.78808060109289613</v>
      </c>
      <c r="CX2312">
        <v>76.599999999999994</v>
      </c>
      <c r="CY2312">
        <v>76.841921802574092</v>
      </c>
      <c r="CZ2312">
        <v>77.065908256968996</v>
      </c>
      <c r="DA2312">
        <v>107.40589226582814</v>
      </c>
      <c r="DB2312">
        <f ca="1"/>
        <v>84.269486449619933</v>
      </c>
      <c r="DC2312">
        <f ca="1"/>
        <v>76.992062246501661</v>
      </c>
      <c r="DD2312">
        <v>75.64980640259229</v>
      </c>
      <c r="DE2312">
        <f ca="1"/>
        <v>78.908937406159552</v>
      </c>
      <c r="DF2312">
        <v>78.116467626893439</v>
      </c>
    </row>
    <row r="2313" spans="1:110" x14ac:dyDescent="0.25">
      <c r="A2313">
        <v>41.5</v>
      </c>
      <c r="B2313" t="b">
        <v>1</v>
      </c>
      <c r="CW2313">
        <v>0.78842213114754101</v>
      </c>
      <c r="CX2313">
        <v>76.599999999999994</v>
      </c>
      <c r="CY2313">
        <v>76.853153220607155</v>
      </c>
      <c r="CZ2313">
        <v>77.079274781036418</v>
      </c>
      <c r="DA2313">
        <v>107.5175454056687</v>
      </c>
      <c r="DB2313">
        <f ca="1"/>
        <v>84.279359848453367</v>
      </c>
      <c r="DC2313">
        <f ca="1"/>
        <v>77.003122133155145</v>
      </c>
      <c r="DD2313">
        <v>75.66061083288308</v>
      </c>
      <c r="DE2313">
        <f ca="1"/>
        <v>78.915878565684878</v>
      </c>
      <c r="DF2313">
        <v>78.126428262911347</v>
      </c>
    </row>
    <row r="2314" spans="1:110" x14ac:dyDescent="0.25">
      <c r="A2314">
        <v>48</v>
      </c>
      <c r="B2314" t="b">
        <v>1</v>
      </c>
      <c r="CW2314">
        <v>0.78876366120218577</v>
      </c>
      <c r="CX2314">
        <v>76.599999999999994</v>
      </c>
      <c r="CY2314">
        <v>76.8643952574634</v>
      </c>
      <c r="CZ2314">
        <v>77.092656264193877</v>
      </c>
      <c r="DA2314">
        <v>107.6293789222271</v>
      </c>
      <c r="DB2314">
        <f ca="1"/>
        <v>84.289240082979134</v>
      </c>
      <c r="DC2314">
        <f ca="1"/>
        <v>77.014193528817714</v>
      </c>
      <c r="DD2314">
        <v>75.671423986981353</v>
      </c>
      <c r="DE2314">
        <f ca="1"/>
        <v>78.922823685723969</v>
      </c>
      <c r="DF2314">
        <v>78.136393347019208</v>
      </c>
    </row>
    <row r="2315" spans="1:110" x14ac:dyDescent="0.25">
      <c r="A2315">
        <v>41</v>
      </c>
      <c r="B2315" t="b">
        <v>1</v>
      </c>
      <c r="CW2315">
        <v>0.78910519125683065</v>
      </c>
      <c r="CX2315">
        <v>76.599999999999994</v>
      </c>
      <c r="CY2315">
        <v>76.875647948934983</v>
      </c>
      <c r="CZ2315">
        <v>77.106052756041919</v>
      </c>
      <c r="DA2315">
        <v>107.74139339924723</v>
      </c>
      <c r="DB2315">
        <f ca="1"/>
        <v>84.299127178481783</v>
      </c>
      <c r="DC2315">
        <f ca="1"/>
        <v>77.025276471763078</v>
      </c>
      <c r="DD2315">
        <v>75.682245886052868</v>
      </c>
      <c r="DE2315">
        <f ca="1"/>
        <v>78.929772780300468</v>
      </c>
      <c r="DF2315">
        <v>78.146362894860857</v>
      </c>
    </row>
    <row r="2316" spans="1:110" x14ac:dyDescent="0.25">
      <c r="A2316">
        <v>39</v>
      </c>
      <c r="B2316" t="b">
        <v>1</v>
      </c>
      <c r="CW2316">
        <v>0.78944672131147542</v>
      </c>
      <c r="CX2316">
        <v>76.599999999999994</v>
      </c>
      <c r="CY2316">
        <v>76.886911330975494</v>
      </c>
      <c r="CZ2316">
        <v>77.119464306411302</v>
      </c>
      <c r="DA2316">
        <v>107.85358942331112</v>
      </c>
      <c r="DB2316">
        <f ca="1"/>
        <v>84.309021160354192</v>
      </c>
      <c r="DC2316">
        <f ca="1"/>
        <v>77.036371000440383</v>
      </c>
      <c r="DD2316">
        <v>75.693076551349066</v>
      </c>
      <c r="DE2316">
        <f ca="1"/>
        <v>78.936725863494743</v>
      </c>
      <c r="DF2316">
        <v>78.156336922139843</v>
      </c>
    </row>
    <row r="2317" spans="1:110" x14ac:dyDescent="0.25">
      <c r="A2317">
        <v>83.1</v>
      </c>
      <c r="B2317" t="b">
        <v>1</v>
      </c>
      <c r="CW2317">
        <v>0.78978825136612019</v>
      </c>
      <c r="CX2317">
        <v>76.599999999999994</v>
      </c>
      <c r="CY2317">
        <v>76.898185439700924</v>
      </c>
      <c r="CZ2317">
        <v>77.132890965364837</v>
      </c>
      <c r="DA2317">
        <v>107.96596758385763</v>
      </c>
      <c r="DB2317">
        <f ca="1"/>
        <v>84.318922054098223</v>
      </c>
      <c r="DC2317">
        <f ca="1"/>
        <v>77.047477153475285</v>
      </c>
      <c r="DD2317">
        <v>75.703916004207656</v>
      </c>
      <c r="DE2317">
        <f ca="1"/>
        <v>78.943682949444153</v>
      </c>
      <c r="DF2317">
        <v>78.16631544461967</v>
      </c>
    </row>
    <row r="2318" spans="1:110" x14ac:dyDescent="0.25">
      <c r="A2318">
        <v>82.9</v>
      </c>
      <c r="B2318" t="b">
        <v>1</v>
      </c>
      <c r="CW2318">
        <v>0.79012978142076506</v>
      </c>
      <c r="CX2318">
        <v>76.7</v>
      </c>
      <c r="CY2318">
        <v>76.909470311390692</v>
      </c>
      <c r="CZ2318">
        <v>77.146332783198744</v>
      </c>
      <c r="DA2318">
        <v>108.07852847320099</v>
      </c>
      <c r="DB2318">
        <f ca="1"/>
        <v>84.328829885325405</v>
      </c>
      <c r="DC2318">
        <f ca="1"/>
        <v>77.058594969671148</v>
      </c>
      <c r="DD2318">
        <v>75.714764266053024</v>
      </c>
      <c r="DE2318">
        <f ca="1"/>
        <v>78.950644052343506</v>
      </c>
      <c r="DF2318">
        <v>78.176298478124295</v>
      </c>
    </row>
    <row r="2319" spans="1:110" x14ac:dyDescent="0.25">
      <c r="A2319">
        <v>82.7</v>
      </c>
      <c r="B2319" t="b">
        <v>1</v>
      </c>
      <c r="CW2319">
        <v>0.79047131147540983</v>
      </c>
      <c r="CX2319">
        <v>76.7</v>
      </c>
      <c r="CY2319">
        <v>76.920765982488703</v>
      </c>
      <c r="CZ2319">
        <v>77.159789810443925</v>
      </c>
      <c r="DA2319">
        <v>108.19127268654928</v>
      </c>
      <c r="DB2319">
        <f ca="1"/>
        <v>84.338744679757639</v>
      </c>
      <c r="DC2319">
        <f ca="1"/>
        <v>77.06972448801011</v>
      </c>
      <c r="DD2319">
        <v>75.725621358396751</v>
      </c>
      <c r="DE2319">
        <f ca="1"/>
        <v>78.95760918644531</v>
      </c>
      <c r="DF2319">
        <v>78.186286038538398</v>
      </c>
    </row>
    <row r="2320" spans="1:110" x14ac:dyDescent="0.25">
      <c r="A2320">
        <v>82.5</v>
      </c>
      <c r="B2320" t="b">
        <v>1</v>
      </c>
      <c r="CW2320">
        <v>0.7908128415300546</v>
      </c>
      <c r="CX2320">
        <v>76.7</v>
      </c>
      <c r="CY2320">
        <v>76.932072489604366</v>
      </c>
      <c r="CZ2320">
        <v>77.173262097867834</v>
      </c>
      <c r="DA2320">
        <v>108.30420082202372</v>
      </c>
      <c r="DB2320">
        <f ca="1"/>
        <v>84.348666463227872</v>
      </c>
      <c r="DC2320">
        <f ca="1"/>
        <v>77.0808657476543</v>
      </c>
      <c r="DD2320">
        <v>75.736487302838114</v>
      </c>
      <c r="DE2320">
        <f ca="1"/>
        <v>78.964578366060167</v>
      </c>
      <c r="DF2320">
        <v>78.196278141807738</v>
      </c>
    </row>
    <row r="2321" spans="1:110" x14ac:dyDescent="0.25">
      <c r="A2321">
        <v>82.2</v>
      </c>
      <c r="B2321" t="b">
        <v>1</v>
      </c>
      <c r="CW2321">
        <v>0.79115437158469948</v>
      </c>
      <c r="CX2321">
        <v>76.7</v>
      </c>
      <c r="CY2321">
        <v>76.943389869513695</v>
      </c>
      <c r="CZ2321">
        <v>77.186749696475744</v>
      </c>
      <c r="DA2321">
        <v>108.41731348067741</v>
      </c>
      <c r="DB2321">
        <f ca="1"/>
        <v>84.358595261680819</v>
      </c>
      <c r="DC2321">
        <f ca="1"/>
        <v>77.092018787946927</v>
      </c>
      <c r="DD2321">
        <v>75.747362121064597</v>
      </c>
      <c r="DE2321">
        <f ca="1"/>
        <v>78.971551605557138</v>
      </c>
      <c r="DF2321">
        <v>78.206274803939579</v>
      </c>
    </row>
    <row r="2322" spans="1:110" x14ac:dyDescent="0.25">
      <c r="A2322">
        <v>82</v>
      </c>
      <c r="B2322" t="b">
        <v>1</v>
      </c>
      <c r="CW2322">
        <v>0.79149590163934425</v>
      </c>
      <c r="CX2322">
        <v>76.7</v>
      </c>
      <c r="CY2322">
        <v>76.954718159160336</v>
      </c>
      <c r="CZ2322">
        <v>77.200252657512308</v>
      </c>
      <c r="DA2322">
        <v>108.53061126651454</v>
      </c>
      <c r="DB2322">
        <f ca="1"/>
        <v>84.368531101173673</v>
      </c>
      <c r="DC2322">
        <f ca="1"/>
        <v>77.10318364841342</v>
      </c>
      <c r="DD2322">
        <v>75.758245834852374</v>
      </c>
      <c r="DE2322">
        <f ca="1"/>
        <v>78.978528919364081</v>
      </c>
      <c r="DF2322">
        <v>78.216276041002999</v>
      </c>
    </row>
    <row r="2323" spans="1:110" x14ac:dyDescent="0.25">
      <c r="A2323">
        <v>81.7</v>
      </c>
      <c r="B2323" t="b">
        <v>1</v>
      </c>
      <c r="CW2323">
        <v>0.79183743169398912</v>
      </c>
      <c r="CX2323">
        <v>76.7</v>
      </c>
      <c r="CY2323">
        <v>76.966057395656648</v>
      </c>
      <c r="CZ2323">
        <v>77.213771032463313</v>
      </c>
      <c r="DA2323">
        <v>108.64409478650998</v>
      </c>
      <c r="DB2323">
        <f ca="1"/>
        <v>84.378474007876832</v>
      </c>
      <c r="DC2323">
        <f ca="1"/>
        <v>77.114360368762689</v>
      </c>
      <c r="DD2323">
        <v>75.769138466066835</v>
      </c>
      <c r="DE2323">
        <f ca="1"/>
        <v>78.98551032196805</v>
      </c>
      <c r="DF2323">
        <v>78.226281869129267</v>
      </c>
    </row>
    <row r="2324" spans="1:110" x14ac:dyDescent="0.25">
      <c r="A2324">
        <v>81.400000000000006</v>
      </c>
      <c r="B2324" t="b">
        <v>1</v>
      </c>
      <c r="CW2324">
        <v>0.79217896174863389</v>
      </c>
      <c r="CX2324">
        <v>76.7</v>
      </c>
      <c r="CY2324">
        <v>76.977407616284765</v>
      </c>
      <c r="CZ2324">
        <v>77.227304873056795</v>
      </c>
      <c r="DA2324">
        <v>108.75776465062846</v>
      </c>
      <c r="DB2324">
        <f ca="1"/>
        <v>84.388424008074608</v>
      </c>
      <c r="DC2324">
        <f ca="1"/>
        <v>77.125548988888269</v>
      </c>
      <c r="DD2324">
        <v>75.780040036663081</v>
      </c>
      <c r="DE2324">
        <f ca="1"/>
        <v>78.992495827915576</v>
      </c>
      <c r="DF2324">
        <v>78.236292304512233</v>
      </c>
    </row>
    <row r="2325" spans="1:110" x14ac:dyDescent="0.25">
      <c r="A2325">
        <v>81.099999999999994</v>
      </c>
      <c r="B2325" t="b">
        <v>1</v>
      </c>
      <c r="CW2325">
        <v>0.79252049180327866</v>
      </c>
      <c r="CX2325">
        <v>76.7</v>
      </c>
      <c r="CY2325">
        <v>76.98876885849775</v>
      </c>
      <c r="CZ2325">
        <v>77.240854231265217</v>
      </c>
      <c r="DA2325">
        <v>108.87162147184451</v>
      </c>
      <c r="DB2325">
        <f ca="1"/>
        <v>84.398381128165923</v>
      </c>
      <c r="DC2325">
        <f ca="1"/>
        <v>77.136749548869474</v>
      </c>
      <c r="DD2325">
        <v>75.790950568686469</v>
      </c>
      <c r="DE2325">
        <f ca="1"/>
        <v>78.999485451813129</v>
      </c>
      <c r="DF2325">
        <v>78.246307363408704</v>
      </c>
    </row>
    <row r="2326" spans="1:110" x14ac:dyDescent="0.25">
      <c r="A2326">
        <v>87</v>
      </c>
      <c r="B2326" t="b">
        <v>1</v>
      </c>
      <c r="CW2326">
        <v>0.79286202185792354</v>
      </c>
      <c r="CX2326">
        <v>76.7</v>
      </c>
      <c r="CY2326">
        <v>77.000141159920588</v>
      </c>
      <c r="CZ2326">
        <v>77.254419159306607</v>
      </c>
      <c r="DA2326">
        <v>108.98566586616221</v>
      </c>
      <c r="DB2326">
        <f ca="1"/>
        <v>84.408345394665076</v>
      </c>
      <c r="DC2326">
        <f ca="1"/>
        <v>77.147962088972591</v>
      </c>
      <c r="DD2326">
        <v>75.801870084273119</v>
      </c>
      <c r="DE2326">
        <f ca="1"/>
        <v>79.00647920832742</v>
      </c>
      <c r="DF2326">
        <v>78.256327062138809</v>
      </c>
    </row>
    <row r="2327" spans="1:110" x14ac:dyDescent="0.25">
      <c r="A2327">
        <v>82</v>
      </c>
      <c r="B2327" t="b">
        <v>1</v>
      </c>
      <c r="CW2327">
        <v>0.79320355191256831</v>
      </c>
      <c r="CX2327">
        <v>76.8</v>
      </c>
      <c r="CY2327">
        <v>77.011524558351397</v>
      </c>
      <c r="CZ2327">
        <v>77.26799970964619</v>
      </c>
      <c r="DA2327">
        <v>109.09989845263503</v>
      </c>
      <c r="DB2327">
        <f ca="1"/>
        <v>84.418316834202514</v>
      </c>
      <c r="DC2327">
        <f ca="1"/>
        <v>77.159186649652199</v>
      </c>
      <c r="DD2327">
        <v>75.8127986056504</v>
      </c>
      <c r="DE2327">
        <f ca="1"/>
        <v>79.013477112185811</v>
      </c>
      <c r="DF2327">
        <v>78.266351417086369</v>
      </c>
    </row>
    <row r="2328" spans="1:110" x14ac:dyDescent="0.25">
      <c r="A2328">
        <v>79.7</v>
      </c>
      <c r="B2328" t="b">
        <v>1</v>
      </c>
      <c r="CW2328">
        <v>0.79354508196721307</v>
      </c>
      <c r="CX2328">
        <v>76.8</v>
      </c>
      <c r="CY2328">
        <v>77.022919091762489</v>
      </c>
      <c r="CZ2328">
        <v>77.281595934998236</v>
      </c>
      <c r="DA2328">
        <v>109.21431985338629</v>
      </c>
      <c r="DB2328">
        <f ca="1"/>
        <v>84.42829547352548</v>
      </c>
      <c r="DC2328">
        <f ca="1"/>
        <v>77.170423271552195</v>
      </c>
      <c r="DD2328">
        <v>75.823736155137539</v>
      </c>
      <c r="DE2328">
        <f ca="1"/>
        <v>79.020479178176672</v>
      </c>
      <c r="DF2328">
        <v>78.276380444699285</v>
      </c>
    </row>
    <row r="2329" spans="1:110" x14ac:dyDescent="0.25">
      <c r="A2329">
        <v>79.3</v>
      </c>
      <c r="B2329" t="b">
        <v>1</v>
      </c>
      <c r="CW2329">
        <v>0.79388661202185795</v>
      </c>
      <c r="CX2329">
        <v>76.8</v>
      </c>
      <c r="CY2329">
        <v>77.034324798301498</v>
      </c>
      <c r="CZ2329">
        <v>77.295207888327425</v>
      </c>
      <c r="DA2329">
        <v>109.32893069362926</v>
      </c>
      <c r="DB2329">
        <f ca="1"/>
        <v>84.438281339498857</v>
      </c>
      <c r="DC2329">
        <f ca="1"/>
        <v>77.18167199550723</v>
      </c>
      <c r="DD2329">
        <v>75.834682755146062</v>
      </c>
      <c r="DE2329">
        <f ca="1"/>
        <v>79.027485421149763</v>
      </c>
      <c r="DF2329">
        <v>78.286414161489944</v>
      </c>
    </row>
    <row r="2330" spans="1:110" x14ac:dyDescent="0.25">
      <c r="A2330">
        <v>79</v>
      </c>
      <c r="B2330" t="b">
        <v>1</v>
      </c>
      <c r="CW2330">
        <v>0.79422814207650272</v>
      </c>
      <c r="CX2330">
        <v>76.8</v>
      </c>
      <c r="CY2330">
        <v>77.045741716292497</v>
      </c>
      <c r="CZ2330">
        <v>77.308835622850722</v>
      </c>
      <c r="DA2330">
        <v>109.44373160168769</v>
      </c>
      <c r="DB2330">
        <f ca="1"/>
        <v>84.448274459105875</v>
      </c>
      <c r="DC2330">
        <f ca="1"/>
        <v>77.192932862543827</v>
      </c>
      <c r="DD2330">
        <v>75.845638428180393</v>
      </c>
      <c r="DE2330">
        <f ca="1"/>
        <v>79.034495856016591</v>
      </c>
      <c r="DF2330">
        <v>78.296452584035592</v>
      </c>
    </row>
    <row r="2331" spans="1:110" x14ac:dyDescent="0.25">
      <c r="A2331">
        <v>78.7</v>
      </c>
      <c r="B2331" t="b">
        <v>1</v>
      </c>
      <c r="CW2331">
        <v>0.79456967213114749</v>
      </c>
      <c r="CX2331">
        <v>76.8</v>
      </c>
      <c r="CY2331">
        <v>77.057169884237197</v>
      </c>
      <c r="CZ2331">
        <v>77.322479192038685</v>
      </c>
      <c r="DA2331">
        <v>109.55872320901656</v>
      </c>
      <c r="DB2331">
        <f ca="1"/>
        <v>84.458274859448878</v>
      </c>
      <c r="DC2331">
        <f ca="1"/>
        <v>77.204205913881594</v>
      </c>
      <c r="DD2331">
        <v>75.856603196838392</v>
      </c>
      <c r="DE2331">
        <f ca="1"/>
        <v>79.041510497750878</v>
      </c>
      <c r="DF2331">
        <v>78.306495728978717</v>
      </c>
    </row>
    <row r="2332" spans="1:110" x14ac:dyDescent="0.25">
      <c r="A2332">
        <v>78.3</v>
      </c>
      <c r="B2332" t="b">
        <v>1</v>
      </c>
      <c r="CW2332">
        <v>0.79491120218579236</v>
      </c>
      <c r="CX2332">
        <v>76.8</v>
      </c>
      <c r="CY2332">
        <v>77.068609340816053</v>
      </c>
      <c r="CZ2332">
        <v>77.336138649617538</v>
      </c>
      <c r="DA2332">
        <v>109.67390615022292</v>
      </c>
      <c r="DB2332">
        <f ca="1"/>
        <v>84.46828256775008</v>
      </c>
      <c r="DC2332">
        <f ca="1"/>
        <v>77.215491190934657</v>
      </c>
      <c r="DD2332">
        <v>75.867577083811852</v>
      </c>
      <c r="DE2332">
        <f ca="1"/>
        <v>79.048529361388816</v>
      </c>
      <c r="DF2332">
        <v>78.316543613027463</v>
      </c>
    </row>
    <row r="2333" spans="1:110" x14ac:dyDescent="0.25">
      <c r="A2333">
        <v>76.7</v>
      </c>
      <c r="B2333" t="b">
        <v>1</v>
      </c>
      <c r="CW2333">
        <v>0.79525273224043713</v>
      </c>
      <c r="CX2333">
        <v>76.8</v>
      </c>
      <c r="CY2333">
        <v>77.0800601248894</v>
      </c>
      <c r="CZ2333">
        <v>77.349814049570583</v>
      </c>
      <c r="DA2333">
        <v>109.7892810630867</v>
      </c>
      <c r="DB2333">
        <f ca="1"/>
        <v>84.478297611352403</v>
      </c>
      <c r="DC2333">
        <f ca="1"/>
        <v>77.226788735312709</v>
      </c>
      <c r="DD2333">
        <v>75.878560111887083</v>
      </c>
      <c r="DE2333">
        <f ca="1"/>
        <v>79.055552462029581</v>
      </c>
      <c r="DF2333">
        <v>78.326596252955994</v>
      </c>
    </row>
    <row r="2334" spans="1:110" x14ac:dyDescent="0.25">
      <c r="A2334">
        <v>76.400000000000006</v>
      </c>
      <c r="B2334" t="b">
        <v>1</v>
      </c>
      <c r="CW2334">
        <v>0.79559426229508201</v>
      </c>
      <c r="CX2334">
        <v>76.8</v>
      </c>
      <c r="CY2334">
        <v>77.091522275498733</v>
      </c>
      <c r="CZ2334">
        <v>77.363505446139968</v>
      </c>
      <c r="DA2334">
        <v>109.90484858858228</v>
      </c>
      <c r="DB2334">
        <f ca="1"/>
        <v>84.488320017720156</v>
      </c>
      <c r="DC2334">
        <f ca="1"/>
        <v>77.238098588822425</v>
      </c>
      <c r="DD2334">
        <v>75.889552303945479</v>
      </c>
      <c r="DE2334">
        <f ca="1"/>
        <v>79.062579814835644</v>
      </c>
      <c r="DF2334">
        <v>78.336653665604956</v>
      </c>
    </row>
    <row r="2335" spans="1:110" x14ac:dyDescent="0.25">
      <c r="A2335">
        <v>76.099999999999994</v>
      </c>
      <c r="B2335" t="b">
        <v>1</v>
      </c>
      <c r="CW2335">
        <v>0.79593579234972678</v>
      </c>
      <c r="CX2335">
        <v>76.8</v>
      </c>
      <c r="CY2335">
        <v>77.102995831867744</v>
      </c>
      <c r="CZ2335">
        <v>77.377212893828357</v>
      </c>
      <c r="DA2335">
        <v>110.02060937089941</v>
      </c>
      <c r="DB2335">
        <f ca="1"/>
        <v>84.498349814439933</v>
      </c>
      <c r="DC2335">
        <f ca="1"/>
        <v>77.249420793468758</v>
      </c>
      <c r="DD2335">
        <v>75.900553682964016</v>
      </c>
      <c r="DE2335">
        <f ca="1"/>
        <v>79.069611435033167</v>
      </c>
      <c r="DF2335">
        <v>78.346715867881784</v>
      </c>
    </row>
    <row r="2336" spans="1:110" x14ac:dyDescent="0.25">
      <c r="A2336">
        <v>75.8</v>
      </c>
      <c r="B2336" t="b">
        <v>1</v>
      </c>
      <c r="CW2336">
        <v>0.79627732240437155</v>
      </c>
      <c r="CX2336">
        <v>76.8</v>
      </c>
      <c r="CY2336">
        <v>77.114480833403633</v>
      </c>
      <c r="CZ2336">
        <v>77.390936447400762</v>
      </c>
      <c r="DA2336">
        <v>110.13656405746512</v>
      </c>
      <c r="DB2336">
        <f ca="1"/>
        <v>84.508387029221296</v>
      </c>
      <c r="DC2336">
        <f ca="1"/>
        <v>77.260755391456172</v>
      </c>
      <c r="DD2336">
        <v>75.911564272015866</v>
      </c>
      <c r="DE2336">
        <f ca="1"/>
        <v>79.07664733791249</v>
      </c>
      <c r="DF2336">
        <v>78.356782876761201</v>
      </c>
    </row>
    <row r="2337" spans="1:110" x14ac:dyDescent="0.25">
      <c r="A2337">
        <v>75.599999999999994</v>
      </c>
      <c r="B2337" t="b">
        <v>1</v>
      </c>
      <c r="CW2337">
        <v>0.79661885245901642</v>
      </c>
      <c r="CX2337">
        <v>76.900000000000006</v>
      </c>
      <c r="CY2337">
        <v>77.125977319698208</v>
      </c>
      <c r="CZ2337">
        <v>77.404676161886087</v>
      </c>
      <c r="DA2337">
        <v>110.25271329896532</v>
      </c>
      <c r="DB2337">
        <f ca="1"/>
        <v>84.518431689897668</v>
      </c>
      <c r="DC2337">
        <f ca="1"/>
        <v>77.272102425189999</v>
      </c>
      <c r="DD2337">
        <v>75.922584094270945</v>
      </c>
      <c r="DE2337">
        <f ca="1"/>
        <v>79.083687538828457</v>
      </c>
      <c r="DF2337">
        <v>78.366854709285576</v>
      </c>
    </row>
    <row r="2338" spans="1:110" x14ac:dyDescent="0.25">
      <c r="A2338">
        <v>75.099999999999994</v>
      </c>
      <c r="B2338" t="b">
        <v>1</v>
      </c>
      <c r="CW2338">
        <v>0.79696038251366119</v>
      </c>
      <c r="CX2338">
        <v>76.900000000000006</v>
      </c>
      <c r="CY2338">
        <v>77.137485330529202</v>
      </c>
      <c r="CZ2338">
        <v>77.418432092579067</v>
      </c>
      <c r="DA2338">
        <v>110.36905774936653</v>
      </c>
      <c r="DB2338">
        <f ca="1"/>
        <v>84.528483824427056</v>
      </c>
      <c r="DC2338">
        <f ca="1"/>
        <v>77.283461937277735</v>
      </c>
      <c r="DD2338">
        <v>75.933613172996488</v>
      </c>
      <c r="DE2338">
        <f ca="1"/>
        <v>79.090732053200782</v>
      </c>
      <c r="DF2338">
        <v>78.376931382565388</v>
      </c>
    </row>
    <row r="2339" spans="1:110" x14ac:dyDescent="0.25">
      <c r="A2339">
        <v>75</v>
      </c>
      <c r="B2339" t="b">
        <v>1</v>
      </c>
      <c r="CW2339">
        <v>0.79730191256830596</v>
      </c>
      <c r="CX2339">
        <v>76.900000000000006</v>
      </c>
      <c r="CY2339">
        <v>77.149004905861361</v>
      </c>
      <c r="CZ2339">
        <v>77.432204295041814</v>
      </c>
      <c r="DA2339">
        <v>110.48559806593831</v>
      </c>
      <c r="DB2339">
        <f ca="1"/>
        <v>84.53854346089291</v>
      </c>
      <c r="DC2339">
        <f ca="1"/>
        <v>77.294833970530405</v>
      </c>
      <c r="DD2339">
        <v>75.944651531557611</v>
      </c>
      <c r="DE2339">
        <f ca="1"/>
        <v>79.097780896514564</v>
      </c>
      <c r="DF2339">
        <v>78.387012913779557</v>
      </c>
    </row>
    <row r="2340" spans="1:110" x14ac:dyDescent="0.25">
      <c r="A2340">
        <v>74.7</v>
      </c>
      <c r="B2340" t="b">
        <v>1</v>
      </c>
      <c r="CW2340">
        <v>0.79764344262295084</v>
      </c>
      <c r="CX2340">
        <v>76.900000000000006</v>
      </c>
      <c r="CY2340">
        <v>77.160536085847824</v>
      </c>
      <c r="CZ2340">
        <v>77.445992825105819</v>
      </c>
      <c r="DA2340">
        <v>110.60233490927533</v>
      </c>
      <c r="DB2340">
        <f ca="1"/>
        <v>84.548610627504985</v>
      </c>
      <c r="DC2340">
        <f ca="1"/>
        <v>77.306218567963825</v>
      </c>
      <c r="DD2340">
        <v>75.955699193417885</v>
      </c>
      <c r="DE2340">
        <f ca="1"/>
        <v>79.104834084320643</v>
      </c>
      <c r="DF2340">
        <v>78.397099320175897</v>
      </c>
    </row>
    <row r="2341" spans="1:110" x14ac:dyDescent="0.25">
      <c r="A2341">
        <v>74.400000000000006</v>
      </c>
      <c r="B2341" t="b">
        <v>1</v>
      </c>
      <c r="CW2341">
        <v>0.79798497267759561</v>
      </c>
      <c r="CX2341">
        <v>76.900000000000006</v>
      </c>
      <c r="CY2341">
        <v>77.172078910831218</v>
      </c>
      <c r="CZ2341">
        <v>77.459797738873689</v>
      </c>
      <c r="DA2341">
        <v>110.71926894331972</v>
      </c>
      <c r="DB2341">
        <f ca="1"/>
        <v>84.558685352600051</v>
      </c>
      <c r="DC2341">
        <f ca="1"/>
        <v>77.31761577280011</v>
      </c>
      <c r="DD2341">
        <v>75.966756182139918</v>
      </c>
      <c r="DE2341">
        <f ca="1"/>
        <v>79.111891632235981</v>
      </c>
      <c r="DF2341">
        <v>78.407190619071628</v>
      </c>
    </row>
    <row r="2342" spans="1:110" x14ac:dyDescent="0.25">
      <c r="A2342">
        <v>74.3</v>
      </c>
      <c r="B2342" t="b">
        <v>1</v>
      </c>
      <c r="CW2342">
        <v>0.79832650273224048</v>
      </c>
      <c r="CX2342">
        <v>76.900000000000006</v>
      </c>
      <c r="CY2342">
        <v>77.183633421345021</v>
      </c>
      <c r="CZ2342">
        <v>77.473619092720782</v>
      </c>
      <c r="DA2342">
        <v>110.83640083538414</v>
      </c>
      <c r="DB2342">
        <f ca="1"/>
        <v>84.568767664642849</v>
      </c>
      <c r="DC2342">
        <f ca="1"/>
        <v>77.329025628468898</v>
      </c>
      <c r="DD2342">
        <v>75.977822521385974</v>
      </c>
      <c r="DE2342">
        <f ca="1"/>
        <v>79.118953555944145</v>
      </c>
      <c r="DF2342">
        <v>78.417286827853673</v>
      </c>
    </row>
    <row r="2343" spans="1:110" x14ac:dyDescent="0.25">
      <c r="A2343">
        <v>74</v>
      </c>
      <c r="B2343" t="b">
        <v>1</v>
      </c>
      <c r="CW2343">
        <v>0.79866803278688525</v>
      </c>
      <c r="CX2343">
        <v>76.900000000000006</v>
      </c>
      <c r="CY2343">
        <v>77.195199658114731</v>
      </c>
      <c r="CZ2343">
        <v>77.487456943297204</v>
      </c>
      <c r="DA2343">
        <v>110.95373125617409</v>
      </c>
      <c r="DB2343">
        <f ca="1"/>
        <v>84.578857592226825</v>
      </c>
      <c r="DC2343">
        <f ca="1"/>
        <v>77.340448178608753</v>
      </c>
      <c r="DD2343">
        <v>75.988898234918508</v>
      </c>
      <c r="DE2343">
        <f ca="1"/>
        <v>79.126019871195709</v>
      </c>
      <c r="DF2343">
        <v>78.427387963979072</v>
      </c>
    </row>
    <row r="2344" spans="1:110" x14ac:dyDescent="0.25">
      <c r="A2344">
        <v>74.099999999999994</v>
      </c>
      <c r="B2344" t="b">
        <v>1</v>
      </c>
      <c r="CW2344">
        <v>0.79900956284153002</v>
      </c>
      <c r="CX2344">
        <v>76.900000000000006</v>
      </c>
      <c r="CY2344">
        <v>77.20677766205921</v>
      </c>
      <c r="CZ2344">
        <v>77.501311347529622</v>
      </c>
      <c r="DA2344">
        <v>111.07126087981145</v>
      </c>
      <c r="DB2344">
        <f ca="1"/>
        <v>84.588955164075031</v>
      </c>
      <c r="DC2344">
        <f ca="1"/>
        <v>77.351883467068618</v>
      </c>
      <c r="DD2344">
        <v>75.999983346600828</v>
      </c>
      <c r="DE2344">
        <f ca="1"/>
        <v>79.133090593808603</v>
      </c>
      <c r="DF2344">
        <v>78.437494044975637</v>
      </c>
    </row>
    <row r="2345" spans="1:110" x14ac:dyDescent="0.25">
      <c r="A2345">
        <v>73.8</v>
      </c>
      <c r="B2345" t="b">
        <v>1</v>
      </c>
      <c r="CW2345">
        <v>0.7993510928961749</v>
      </c>
      <c r="CX2345">
        <v>76.900000000000006</v>
      </c>
      <c r="CY2345">
        <v>77.218367474291938</v>
      </c>
      <c r="CZ2345">
        <v>77.515182362623108</v>
      </c>
      <c r="DA2345">
        <v>111.1889903838574</v>
      </c>
      <c r="DB2345">
        <f ca="1"/>
        <v>84.599060409041002</v>
      </c>
      <c r="DC2345">
        <f ca="1"/>
        <v>77.363331537909204</v>
      </c>
      <c r="DD2345">
        <v>76.011077880397622</v>
      </c>
      <c r="DE2345">
        <f ca="1"/>
        <v>79.140165739668703</v>
      </c>
      <c r="DF2345">
        <v>78.447605088442074</v>
      </c>
    </row>
    <row r="2346" spans="1:110" x14ac:dyDescent="0.25">
      <c r="A2346">
        <v>73.7</v>
      </c>
      <c r="B2346" t="b">
        <v>1</v>
      </c>
      <c r="CW2346">
        <v>0.79969262295081966</v>
      </c>
      <c r="CX2346">
        <v>76.900000000000006</v>
      </c>
      <c r="CY2346">
        <v>77.229969136122293</v>
      </c>
      <c r="CZ2346">
        <v>77.529070046062927</v>
      </c>
      <c r="DA2346">
        <v>111.30692044933595</v>
      </c>
      <c r="DB2346">
        <f ca="1"/>
        <v>84.609173356109551</v>
      </c>
      <c r="DC2346">
        <f ca="1"/>
        <v>77.374792435404331</v>
      </c>
      <c r="DD2346">
        <v>76.022181860375625</v>
      </c>
      <c r="DE2346">
        <f ca="1"/>
        <v>79.147245324730093</v>
      </c>
      <c r="DF2346">
        <v>78.45772111204866</v>
      </c>
    </row>
    <row r="2347" spans="1:110" x14ac:dyDescent="0.25">
      <c r="A2347">
        <v>73.3</v>
      </c>
      <c r="B2347" t="b">
        <v>1</v>
      </c>
      <c r="CW2347">
        <v>0.80003415300546443</v>
      </c>
      <c r="CX2347">
        <v>77</v>
      </c>
      <c r="CY2347">
        <v>77.241582689056813</v>
      </c>
      <c r="CZ2347">
        <v>77.542974455616516</v>
      </c>
      <c r="DA2347">
        <v>111.4250517607576</v>
      </c>
      <c r="DB2347">
        <f ca="1"/>
        <v>84.619294034397683</v>
      </c>
      <c r="DC2347">
        <f ca="1"/>
        <v>77.386266204042343</v>
      </c>
      <c r="DD2347">
        <v>76.03329531070419</v>
      </c>
      <c r="DE2347">
        <f ca="1"/>
        <v>79.154329365015585</v>
      </c>
      <c r="DF2347">
        <v>78.467842133537602</v>
      </c>
    </row>
    <row r="2348" spans="1:110" x14ac:dyDescent="0.25">
      <c r="A2348">
        <v>73</v>
      </c>
      <c r="B2348" t="b">
        <v>1</v>
      </c>
      <c r="CW2348">
        <v>0.80037568306010931</v>
      </c>
      <c r="CX2348">
        <v>77</v>
      </c>
      <c r="CY2348">
        <v>77.253208174800662</v>
      </c>
      <c r="CZ2348">
        <v>77.55689564933536</v>
      </c>
      <c r="DA2348">
        <v>111.54338500614324</v>
      </c>
      <c r="DB2348">
        <f ca="1"/>
        <v>84.629422473155415</v>
      </c>
      <c r="DC2348">
        <f ca="1"/>
        <v>77.397752888527734</v>
      </c>
      <c r="DD2348">
        <v>76.044418255655913</v>
      </c>
      <c r="DE2348">
        <f ca="1"/>
        <v>79.161417876617136</v>
      </c>
      <c r="DF2348">
        <v>78.477968170723443</v>
      </c>
    </row>
    <row r="2349" spans="1:110" x14ac:dyDescent="0.25">
      <c r="A2349">
        <v>88</v>
      </c>
      <c r="B2349" t="b">
        <v>1</v>
      </c>
      <c r="CW2349">
        <v>0.80071721311475408</v>
      </c>
      <c r="CX2349">
        <v>77</v>
      </c>
      <c r="CY2349">
        <v>77.264845635258752</v>
      </c>
      <c r="CZ2349">
        <v>77.570833685556863</v>
      </c>
      <c r="DA2349">
        <v>111.66192087704793</v>
      </c>
      <c r="DB2349">
        <f ca="1"/>
        <v>84.639558701766745</v>
      </c>
      <c r="DC2349">
        <f ca="1"/>
        <v>77.40925253378235</v>
      </c>
      <c r="DD2349">
        <v>76.055550719607254</v>
      </c>
      <c r="DE2349">
        <f ca="1"/>
        <v>79.168510875696356</v>
      </c>
      <c r="DF2349">
        <v>78.488099241493558</v>
      </c>
    </row>
    <row r="2350" spans="1:110" x14ac:dyDescent="0.25">
      <c r="A2350">
        <v>87</v>
      </c>
      <c r="B2350" t="b">
        <v>1</v>
      </c>
      <c r="CW2350">
        <v>0.80105874316939896</v>
      </c>
      <c r="CX2350">
        <v>77</v>
      </c>
      <c r="CY2350">
        <v>77.276495112537219</v>
      </c>
      <c r="CZ2350">
        <v>77.584788622906217</v>
      </c>
      <c r="DA2350">
        <v>111.78066006858559</v>
      </c>
      <c r="DB2350">
        <f ca="1"/>
        <v>84.649702749750475</v>
      </c>
      <c r="DC2350">
        <f ca="1"/>
        <v>77.420765184947001</v>
      </c>
      <c r="DD2350">
        <v>76.066692727039182</v>
      </c>
      <c r="DE2350">
        <f ca="1"/>
        <v>79.175608378484796</v>
      </c>
      <c r="DF2350">
        <v>78.498235363808604</v>
      </c>
    </row>
    <row r="2351" spans="1:110" x14ac:dyDescent="0.25">
      <c r="A2351">
        <v>85</v>
      </c>
      <c r="B2351" t="b">
        <v>1</v>
      </c>
      <c r="CW2351">
        <v>0.80140027322404372</v>
      </c>
      <c r="CX2351">
        <v>77</v>
      </c>
      <c r="CY2351">
        <v>77.288156648944735</v>
      </c>
      <c r="CZ2351">
        <v>77.598760520298725</v>
      </c>
      <c r="DA2351">
        <v>111.89960327945293</v>
      </c>
      <c r="DB2351">
        <f ca="1"/>
        <v>84.65985464676109</v>
      </c>
      <c r="DC2351">
        <f ca="1"/>
        <v>77.432290887382848</v>
      </c>
      <c r="DD2351">
        <v>76.077844302537727</v>
      </c>
      <c r="DE2351">
        <f ca="1"/>
        <v>79.182710401284581</v>
      </c>
      <c r="DF2351">
        <v>78.508376555702981</v>
      </c>
    </row>
    <row r="2352" spans="1:110" x14ac:dyDescent="0.25">
      <c r="A2352">
        <v>82</v>
      </c>
      <c r="B2352" t="b">
        <v>1</v>
      </c>
      <c r="CW2352">
        <v>0.80174180327868849</v>
      </c>
      <c r="CX2352">
        <v>77</v>
      </c>
      <c r="CY2352">
        <v>77.299830286993824</v>
      </c>
      <c r="CZ2352">
        <v>77.612749436941129</v>
      </c>
      <c r="DA2352">
        <v>112.01875121195461</v>
      </c>
      <c r="DB2352">
        <f ca="1"/>
        <v>84.670014422589759</v>
      </c>
      <c r="DC2352">
        <f ca="1"/>
        <v>77.443829686672984</v>
      </c>
      <c r="DD2352">
        <v>76.089005470794717</v>
      </c>
      <c r="DE2352">
        <f ca="1"/>
        <v>79.189816960468733</v>
      </c>
      <c r="DF2352">
        <v>78.518522835285268</v>
      </c>
    </row>
    <row r="2353" spans="1:110" x14ac:dyDescent="0.25">
      <c r="A2353">
        <v>79.8</v>
      </c>
      <c r="B2353" t="b">
        <v>1</v>
      </c>
      <c r="CW2353">
        <v>0.80208333333333337</v>
      </c>
      <c r="CX2353">
        <v>77</v>
      </c>
      <c r="CY2353">
        <v>77.311516069402273</v>
      </c>
      <c r="CZ2353">
        <v>77.626755432334278</v>
      </c>
      <c r="DA2353">
        <v>112.13810457202786</v>
      </c>
      <c r="DB2353">
        <f ca="1"/>
        <v>84.680182107165081</v>
      </c>
      <c r="DC2353">
        <f ca="1"/>
        <v>77.455381628623883</v>
      </c>
      <c r="DD2353">
        <v>76.100176256608336</v>
      </c>
      <c r="DE2353">
        <f ca="1"/>
        <v>79.196928072481668</v>
      </c>
      <c r="DF2353">
        <v>78.528674220738694</v>
      </c>
    </row>
    <row r="2354" spans="1:110" x14ac:dyDescent="0.25">
      <c r="A2354">
        <v>79.5</v>
      </c>
      <c r="B2354" t="b">
        <v>1</v>
      </c>
      <c r="CW2354">
        <v>0.80242486338797814</v>
      </c>
      <c r="CX2354">
        <v>77</v>
      </c>
      <c r="CY2354">
        <v>77.323214039094523</v>
      </c>
      <c r="CZ2354">
        <v>77.640778566274463</v>
      </c>
      <c r="DA2354">
        <v>112.25766406926748</v>
      </c>
      <c r="DB2354">
        <f ca="1"/>
        <v>84.690357730554183</v>
      </c>
      <c r="DC2354">
        <f ca="1"/>
        <v>77.466946759266833</v>
      </c>
      <c r="DD2354">
        <v>76.111356684883802</v>
      </c>
      <c r="DE2354">
        <f ca="1"/>
        <v>79.204043753839713</v>
      </c>
      <c r="DF2354">
        <v>78.538830730321592</v>
      </c>
    </row>
    <row r="2355" spans="1:110" x14ac:dyDescent="0.25">
      <c r="A2355">
        <v>79.099999999999994</v>
      </c>
      <c r="B2355" t="b">
        <v>1</v>
      </c>
      <c r="CW2355">
        <v>0.80276639344262291</v>
      </c>
      <c r="CX2355">
        <v>77</v>
      </c>
      <c r="CY2355">
        <v>77.334924239203019</v>
      </c>
      <c r="CZ2355">
        <v>77.654818898856107</v>
      </c>
      <c r="DA2355">
        <v>112.37743041695144</v>
      </c>
      <c r="DB2355">
        <f ca="1"/>
        <v>84.700541322963531</v>
      </c>
      <c r="DC2355">
        <f ca="1"/>
        <v>77.478525124859587</v>
      </c>
      <c r="DD2355">
        <v>76.122546780634011</v>
      </c>
      <c r="DE2355">
        <f ca="1"/>
        <v>79.211164021131381</v>
      </c>
      <c r="DF2355">
        <v>78.548992382367913</v>
      </c>
    </row>
    <row r="2356" spans="1:110" x14ac:dyDescent="0.25">
      <c r="A2356">
        <v>78.900000000000006</v>
      </c>
      <c r="B2356" t="b">
        <v>1</v>
      </c>
      <c r="CW2356">
        <v>0.80310792349726778</v>
      </c>
      <c r="CX2356">
        <v>77</v>
      </c>
      <c r="CY2356">
        <v>77.346646713069632</v>
      </c>
      <c r="CZ2356">
        <v>77.668876490473053</v>
      </c>
      <c r="DA2356">
        <v>112.49740433206628</v>
      </c>
      <c r="DB2356">
        <f ca="1"/>
        <v>84.710732914739893</v>
      </c>
      <c r="DC2356">
        <f ca="1"/>
        <v>77.490116771887841</v>
      </c>
      <c r="DD2356">
        <v>76.133746568980186</v>
      </c>
      <c r="DE2356">
        <f ca="1"/>
        <v>79.218288891018133</v>
      </c>
      <c r="DF2356">
        <v>78.559159195287634</v>
      </c>
    </row>
    <row r="2357" spans="1:110" x14ac:dyDescent="0.25">
      <c r="A2357">
        <v>78.3</v>
      </c>
      <c r="B2357" t="b">
        <v>1</v>
      </c>
      <c r="CW2357">
        <v>0.80344945355191255</v>
      </c>
      <c r="CX2357">
        <v>77</v>
      </c>
      <c r="CY2357">
        <v>77.358381504247077</v>
      </c>
      <c r="CZ2357">
        <v>77.682951401821427</v>
      </c>
      <c r="DA2357">
        <v>112.61758653533271</v>
      </c>
      <c r="DB2357">
        <f ca="1"/>
        <v>84.720932536371294</v>
      </c>
      <c r="DC2357">
        <f ca="1"/>
        <v>77.501721747066767</v>
      </c>
      <c r="DD2357">
        <v>76.144956075152535</v>
      </c>
      <c r="DE2357">
        <f ca="1"/>
        <v>79.225418380234586</v>
      </c>
      <c r="DF2357">
        <v>78.569331187567329</v>
      </c>
    </row>
    <row r="2358" spans="1:110" x14ac:dyDescent="0.25">
      <c r="A2358">
        <v>78.099999999999994</v>
      </c>
      <c r="B2358" t="b">
        <v>1</v>
      </c>
      <c r="CW2358">
        <v>0.80379098360655743</v>
      </c>
      <c r="CX2358">
        <v>77</v>
      </c>
      <c r="CY2358">
        <v>77.370128656500398</v>
      </c>
      <c r="CZ2358">
        <v>77.697043693900923</v>
      </c>
      <c r="DA2358">
        <v>112.73797775123184</v>
      </c>
      <c r="DB2358">
        <f ca="1"/>
        <v>84.731140218487923</v>
      </c>
      <c r="DC2358">
        <f ca="1"/>
        <v>77.513340097342592</v>
      </c>
      <c r="DD2358">
        <v>76.156175324490931</v>
      </c>
      <c r="DE2358">
        <f ca="1"/>
        <v>79.232552505589112</v>
      </c>
      <c r="DF2358">
        <v>78.579508377770537</v>
      </c>
    </row>
    <row r="2359" spans="1:110" x14ac:dyDescent="0.25">
      <c r="A2359">
        <v>77.5</v>
      </c>
      <c r="B2359" t="b">
        <v>1</v>
      </c>
      <c r="CW2359">
        <v>0.8041325136612022</v>
      </c>
      <c r="CX2359">
        <v>77</v>
      </c>
      <c r="CY2359">
        <v>77.381888213808253</v>
      </c>
      <c r="CZ2359">
        <v>77.711153428017511</v>
      </c>
      <c r="DA2359">
        <v>112.8585787080312</v>
      </c>
      <c r="DB2359">
        <f ca="1"/>
        <v>84.741355991863159</v>
      </c>
      <c r="DC2359">
        <f ca="1"/>
        <v>77.524971869894173</v>
      </c>
      <c r="DD2359">
        <v>76.167404342445522</v>
      </c>
      <c r="DE2359">
        <f ca="1"/>
        <v>79.239691283964291</v>
      </c>
      <c r="DF2359">
        <v>78.589690784538305</v>
      </c>
    </row>
    <row r="2360" spans="1:110" x14ac:dyDescent="0.25">
      <c r="A2360">
        <v>77.2</v>
      </c>
      <c r="B2360" t="b">
        <v>1</v>
      </c>
      <c r="CW2360">
        <v>0.80447404371584696</v>
      </c>
      <c r="CX2360">
        <v>77</v>
      </c>
      <c r="CY2360">
        <v>77.393660220364552</v>
      </c>
      <c r="CZ2360">
        <v>77.725280665785064</v>
      </c>
      <c r="DA2360">
        <v>112.97939013781131</v>
      </c>
      <c r="DB2360">
        <f ca="1"/>
        <v>84.751579887414493</v>
      </c>
      <c r="DC2360">
        <f ca="1"/>
        <v>77.536617112134635</v>
      </c>
      <c r="DD2360">
        <v>76.178643154577486</v>
      </c>
      <c r="DE2360">
        <f ca="1"/>
        <v>79.246834732317382</v>
      </c>
      <c r="DF2360">
        <v>78.599878426589711</v>
      </c>
    </row>
    <row r="2361" spans="1:110" x14ac:dyDescent="0.25">
      <c r="A2361">
        <v>76.5</v>
      </c>
      <c r="B2361" t="b">
        <v>1</v>
      </c>
      <c r="CW2361">
        <v>0.80481557377049184</v>
      </c>
      <c r="CX2361">
        <v>77</v>
      </c>
      <c r="CY2361">
        <v>77.405444720579766</v>
      </c>
      <c r="CZ2361">
        <v>77.739425469127966</v>
      </c>
      <c r="DA2361">
        <v>113.10041277649229</v>
      </c>
      <c r="DB2361">
        <f ca="1"/>
        <v>84.761811936204467</v>
      </c>
      <c r="DC2361">
        <f ca="1"/>
        <v>77.548275871712832</v>
      </c>
      <c r="DD2361">
        <v>76.18989178655967</v>
      </c>
      <c r="DE2361">
        <f ca="1"/>
        <v>79.253982867680861</v>
      </c>
      <c r="DF2361">
        <v>78.610071322722291</v>
      </c>
    </row>
    <row r="2362" spans="1:110" x14ac:dyDescent="0.25">
      <c r="A2362">
        <v>76.599999999999994</v>
      </c>
      <c r="B2362" t="b">
        <v>1</v>
      </c>
      <c r="CW2362">
        <v>0.80515710382513661</v>
      </c>
      <c r="CX2362">
        <v>77</v>
      </c>
      <c r="CY2362">
        <v>77.417241759082543</v>
      </c>
      <c r="CZ2362">
        <v>77.753587900282639</v>
      </c>
      <c r="DA2362">
        <v>113.22164736386058</v>
      </c>
      <c r="DB2362">
        <f ca="1"/>
        <v>84.772052169441707</v>
      </c>
      <c r="DC2362">
        <f ca="1"/>
        <v>77.559948196515109</v>
      </c>
      <c r="DD2362">
        <v>76.201150264177244</v>
      </c>
      <c r="DE2362">
        <f ca="1"/>
        <v>79.261135707162822</v>
      </c>
      <c r="DF2362">
        <v>78.620269491812593</v>
      </c>
    </row>
    <row r="2363" spans="1:110" x14ac:dyDescent="0.25">
      <c r="A2363">
        <v>76.2</v>
      </c>
      <c r="B2363" t="b">
        <v>1</v>
      </c>
      <c r="CW2363">
        <v>0.80549863387978138</v>
      </c>
      <c r="CX2363">
        <v>77</v>
      </c>
      <c r="CY2363">
        <v>77.429051380721035</v>
      </c>
      <c r="CZ2363">
        <v>77.76776802180035</v>
      </c>
      <c r="DA2363">
        <v>113.34309464359643</v>
      </c>
      <c r="DB2363">
        <f ca="1"/>
        <v>84.782300618481926</v>
      </c>
      <c r="DC2363">
        <f ca="1"/>
        <v>77.571634134666908</v>
      </c>
      <c r="DD2363">
        <v>76.212418613328452</v>
      </c>
      <c r="DE2363">
        <f ca="1"/>
        <v>79.268293267947556</v>
      </c>
      <c r="DF2363">
        <v>78.630472952816632</v>
      </c>
    </row>
    <row r="2364" spans="1:110" x14ac:dyDescent="0.25">
      <c r="A2364">
        <v>76</v>
      </c>
      <c r="B2364" t="b">
        <v>1</v>
      </c>
      <c r="CW2364">
        <v>0.80584016393442626</v>
      </c>
      <c r="CX2364">
        <v>77</v>
      </c>
      <c r="CY2364">
        <v>77.440873630564568</v>
      </c>
      <c r="CZ2364">
        <v>77.78196589654884</v>
      </c>
      <c r="DA2364">
        <v>113.46475536330104</v>
      </c>
      <c r="DB2364">
        <f ca="1"/>
        <v>84.792557314828883</v>
      </c>
      <c r="DC2364">
        <f ca="1"/>
        <v>77.583333734534321</v>
      </c>
      <c r="DD2364">
        <v>76.223696860025271</v>
      </c>
      <c r="DE2364">
        <f ca="1"/>
        <v>79.275455567296021</v>
      </c>
      <c r="DF2364">
        <v>78.640681724770388</v>
      </c>
    </row>
    <row r="2365" spans="1:110" x14ac:dyDescent="0.25">
      <c r="A2365">
        <v>69.2</v>
      </c>
      <c r="B2365" t="b">
        <v>1</v>
      </c>
      <c r="CW2365">
        <v>0.80618169398907102</v>
      </c>
      <c r="CX2365">
        <v>77</v>
      </c>
      <c r="CY2365">
        <v>77.45270855390504</v>
      </c>
      <c r="CZ2365">
        <v>77.796181587714869</v>
      </c>
      <c r="DA2365">
        <v>113.5866302745241</v>
      </c>
      <c r="DB2365">
        <f ca="1"/>
        <v>84.802822290135381</v>
      </c>
      <c r="DC2365">
        <f ca="1"/>
        <v>77.595047044725831</v>
      </c>
      <c r="DD2365">
        <v>76.234985030394085</v>
      </c>
      <c r="DE2365">
        <f ca="1"/>
        <v>79.282622622546285</v>
      </c>
      <c r="DF2365">
        <v>78.650895826790361</v>
      </c>
    </row>
    <row r="2366" spans="1:110" x14ac:dyDescent="0.25">
      <c r="A2366">
        <v>68.8</v>
      </c>
      <c r="B2366" t="b">
        <v>1</v>
      </c>
      <c r="CW2366">
        <v>0.80652322404371579</v>
      </c>
      <c r="CX2366">
        <v>77</v>
      </c>
      <c r="CY2366">
        <v>77.464556196258513</v>
      </c>
      <c r="CZ2366">
        <v>77.810415158806322</v>
      </c>
      <c r="DA2366">
        <v>113.70872013279185</v>
      </c>
      <c r="DB2366">
        <f ca="1"/>
        <v>84.81309557620429</v>
      </c>
      <c r="DC2366">
        <f ca="1"/>
        <v>77.606774114094009</v>
      </c>
      <c r="DD2366">
        <v>76.246283150676476</v>
      </c>
      <c r="DE2366">
        <f ca="1"/>
        <v>79.289794451114133</v>
      </c>
      <c r="DF2366">
        <v>78.661115278074064</v>
      </c>
    </row>
    <row r="2367" spans="1:110" x14ac:dyDescent="0.25">
      <c r="A2367">
        <v>68.8</v>
      </c>
      <c r="B2367" t="b">
        <v>1</v>
      </c>
      <c r="CW2367">
        <v>0.80686475409836067</v>
      </c>
      <c r="CX2367">
        <v>77</v>
      </c>
      <c r="CY2367">
        <v>77.476416603366715</v>
      </c>
      <c r="CZ2367">
        <v>77.824666673654392</v>
      </c>
      <c r="DA2367">
        <v>113.83102569763513</v>
      </c>
      <c r="DB2367">
        <f ca="1"/>
        <v>84.823377204989612</v>
      </c>
      <c r="DC2367">
        <f ca="1"/>
        <v>77.618514991737086</v>
      </c>
      <c r="DD2367">
        <v>76.257591247229854</v>
      </c>
      <c r="DE2367">
        <f ca="1"/>
        <v>79.296971070493512</v>
      </c>
      <c r="DF2367">
        <v>78.671340097900554</v>
      </c>
    </row>
    <row r="2368" spans="1:110" x14ac:dyDescent="0.25">
      <c r="A2368">
        <v>68.7</v>
      </c>
      <c r="B2368" t="b">
        <v>1</v>
      </c>
      <c r="CW2368">
        <v>0.80720628415300544</v>
      </c>
      <c r="CX2368">
        <v>77</v>
      </c>
      <c r="CY2368">
        <v>77.48828982119862</v>
      </c>
      <c r="CZ2368">
        <v>77.838936196415858</v>
      </c>
      <c r="DA2368">
        <v>113.95354773261758</v>
      </c>
      <c r="DB2368">
        <f ca="1"/>
        <v>84.833667208597504</v>
      </c>
      <c r="DC2368">
        <f ca="1"/>
        <v>77.630269727000766</v>
      </c>
      <c r="DD2368">
        <v>76.268909346528204</v>
      </c>
      <c r="DE2368">
        <f ca="1"/>
        <v>79.304152498257082</v>
      </c>
      <c r="DF2368">
        <v>78.681570305630913</v>
      </c>
    </row>
    <row r="2369" spans="1:110" x14ac:dyDescent="0.25">
      <c r="A2369">
        <v>68.5</v>
      </c>
      <c r="B2369" t="b">
        <v>1</v>
      </c>
      <c r="CW2369">
        <v>0.80754781420765032</v>
      </c>
      <c r="CX2369">
        <v>77.099999999999994</v>
      </c>
      <c r="CY2369">
        <v>77.500175895951983</v>
      </c>
      <c r="CZ2369">
        <v>77.853223791575417</v>
      </c>
      <c r="DA2369">
        <v>114.07628700536446</v>
      </c>
      <c r="DB2369">
        <f ca="1"/>
        <v>84.843965619287218</v>
      </c>
      <c r="DC2369">
        <f ca="1"/>
        <v>77.642038369479877</v>
      </c>
      <c r="DD2369">
        <v>76.280237475162792</v>
      </c>
      <c r="DE2369">
        <f ca="1"/>
        <v>79.311338752056685</v>
      </c>
      <c r="DF2369">
        <v>78.691805920708774</v>
      </c>
    </row>
    <row r="2370" spans="1:110" x14ac:dyDescent="0.25">
      <c r="A2370">
        <v>68.3</v>
      </c>
      <c r="B2370" t="b">
        <v>1</v>
      </c>
      <c r="CW2370">
        <v>0.80788934426229508</v>
      </c>
      <c r="CX2370">
        <v>77.099999999999994</v>
      </c>
      <c r="CY2370">
        <v>77.51207487405496</v>
      </c>
      <c r="CZ2370">
        <v>77.867529523947866</v>
      </c>
      <c r="DA2370">
        <v>114.1992442875913</v>
      </c>
      <c r="DB2370">
        <f ca="1"/>
        <v>84.854272469472306</v>
      </c>
      <c r="DC2370">
        <f ca="1"/>
        <v>77.653820969020146</v>
      </c>
      <c r="DD2370">
        <v>76.291575659842948</v>
      </c>
      <c r="DE2370">
        <f ca="1"/>
        <v>79.318529849623914</v>
      </c>
      <c r="DF2370">
        <v>78.702046962660901</v>
      </c>
    </row>
    <row r="2371" spans="1:110" x14ac:dyDescent="0.25">
      <c r="A2371">
        <v>68.099999999999994</v>
      </c>
      <c r="B2371" t="b">
        <v>1</v>
      </c>
      <c r="CW2371">
        <v>0.80823087431693985</v>
      </c>
      <c r="CX2371">
        <v>77.099999999999994</v>
      </c>
      <c r="CY2371">
        <v>77.523986802167713</v>
      </c>
      <c r="CZ2371">
        <v>77.881853458680595</v>
      </c>
      <c r="DA2371">
        <v>114.32242035513315</v>
      </c>
      <c r="DB2371">
        <f ca="1"/>
        <v>84.864587791721576</v>
      </c>
      <c r="DC2371">
        <f ca="1"/>
        <v>77.665617575719921</v>
      </c>
      <c r="DD2371">
        <v>76.302923927396733</v>
      </c>
      <c r="DE2371">
        <f ca="1"/>
        <v>79.325725808770642</v>
      </c>
      <c r="DF2371">
        <v>78.712293451097707</v>
      </c>
    </row>
    <row r="2372" spans="1:110" x14ac:dyDescent="0.25">
      <c r="A2372">
        <v>68</v>
      </c>
      <c r="B2372" t="b">
        <v>1</v>
      </c>
      <c r="CW2372">
        <v>0.80857240437158473</v>
      </c>
      <c r="CX2372">
        <v>77.099999999999994</v>
      </c>
      <c r="CY2372">
        <v>77.535911727183944</v>
      </c>
      <c r="CZ2372">
        <v>77.896195661255675</v>
      </c>
      <c r="DA2372">
        <v>114.445815987974</v>
      </c>
      <c r="DB2372">
        <f ca="1"/>
        <v>84.87491161876018</v>
      </c>
      <c r="DC2372">
        <f ca="1"/>
        <v>77.677428239931942</v>
      </c>
      <c r="DD2372">
        <v>76.314282304771737</v>
      </c>
      <c r="DE2372">
        <f ca="1"/>
        <v>79.332926647389527</v>
      </c>
      <c r="DF2372">
        <v>78.722545405713731</v>
      </c>
    </row>
    <row r="2373" spans="1:110" x14ac:dyDescent="0.25">
      <c r="A2373">
        <v>67.599999999999994</v>
      </c>
      <c r="B2373" t="b">
        <v>1</v>
      </c>
      <c r="CW2373">
        <v>0.8089139344262295</v>
      </c>
      <c r="CX2373">
        <v>77.099999999999994</v>
      </c>
      <c r="CY2373">
        <v>77.547849696232603</v>
      </c>
      <c r="CZ2373">
        <v>77.910556197492355</v>
      </c>
      <c r="DA2373">
        <v>114.56943197027618</v>
      </c>
      <c r="DB2373">
        <f ca="1"/>
        <v>84.885243983470701</v>
      </c>
      <c r="DC2373">
        <f ca="1"/>
        <v>77.689253012265084</v>
      </c>
      <c r="DD2373">
        <v>76.325650819035758</v>
      </c>
      <c r="DE2373">
        <f ca="1"/>
        <v>79.340132383454531</v>
      </c>
      <c r="DF2373">
        <v>78.73280284628828</v>
      </c>
    </row>
    <row r="2374" spans="1:110" x14ac:dyDescent="0.25">
      <c r="A2374">
        <v>67.599999999999994</v>
      </c>
      <c r="B2374" t="b">
        <v>1</v>
      </c>
      <c r="CW2374">
        <v>0.80925546448087426</v>
      </c>
      <c r="CX2374">
        <v>77.099999999999994</v>
      </c>
      <c r="CY2374">
        <v>77.559800756679465</v>
      </c>
      <c r="CZ2374">
        <v>77.924935133549511</v>
      </c>
      <c r="DA2374">
        <v>114.69326909041052</v>
      </c>
      <c r="DB2374">
        <f ca="1"/>
        <v>84.895584918894244</v>
      </c>
      <c r="DC2374">
        <f ca="1"/>
        <v>77.701091943586221</v>
      </c>
      <c r="DD2374">
        <v>76.337029497377642</v>
      </c>
      <c r="DE2374">
        <f ca="1"/>
        <v>79.347343035021552</v>
      </c>
      <c r="DF2374">
        <v>78.743065792685897</v>
      </c>
    </row>
    <row r="2375" spans="1:110" x14ac:dyDescent="0.25">
      <c r="A2375">
        <v>67.400000000000006</v>
      </c>
      <c r="B2375" t="b">
        <v>1</v>
      </c>
      <c r="CW2375">
        <v>0.80959699453551914</v>
      </c>
      <c r="CX2375">
        <v>77.2</v>
      </c>
      <c r="CY2375">
        <v>77.57176495612886</v>
      </c>
      <c r="CZ2375">
        <v>77.939332535927889</v>
      </c>
      <c r="DA2375">
        <v>114.81732814098642</v>
      </c>
      <c r="DB2375">
        <f ca="1"/>
        <v>84.905934458231499</v>
      </c>
      <c r="DC2375">
        <f ca="1"/>
        <v>77.712945085021971</v>
      </c>
      <c r="DD2375">
        <v>76.348418367107953</v>
      </c>
      <c r="DE2375">
        <f ca="1"/>
        <v>79.354558620228843</v>
      </c>
      <c r="DF2375">
        <v>78.753334264856932</v>
      </c>
    </row>
    <row r="2376" spans="1:110" x14ac:dyDescent="0.25">
      <c r="A2376">
        <v>67.099999999999994</v>
      </c>
      <c r="B2376" t="b">
        <v>1</v>
      </c>
      <c r="CW2376">
        <v>0.80993852459016391</v>
      </c>
      <c r="CX2376">
        <v>77.2</v>
      </c>
      <c r="CY2376">
        <v>77.583742342425225</v>
      </c>
      <c r="CZ2376">
        <v>77.953748471472565</v>
      </c>
      <c r="DA2376">
        <v>114.94160991888211</v>
      </c>
      <c r="DB2376">
        <f ca="1"/>
        <v>84.916292634843913</v>
      </c>
      <c r="DC2376">
        <f ca="1"/>
        <v>77.72481248796052</v>
      </c>
      <c r="DD2376">
        <v>76.359817455659808</v>
      </c>
      <c r="DE2376">
        <f ca="1"/>
        <v>79.361779157297676</v>
      </c>
      <c r="DF2376">
        <v>78.763608282838106</v>
      </c>
    </row>
    <row r="2377" spans="1:110" x14ac:dyDescent="0.25">
      <c r="A2377">
        <v>66.8</v>
      </c>
      <c r="B2377" t="b">
        <v>1</v>
      </c>
      <c r="CW2377">
        <v>0.81028005464480879</v>
      </c>
      <c r="CX2377">
        <v>77.2</v>
      </c>
      <c r="CY2377">
        <v>77.595732963654854</v>
      </c>
      <c r="CZ2377">
        <v>77.968183007375444</v>
      </c>
      <c r="DA2377">
        <v>115.06611522527578</v>
      </c>
      <c r="DB2377">
        <f ca="1"/>
        <v>84.926659482254721</v>
      </c>
      <c r="DC2377">
        <f ca="1"/>
        <v>77.736694204053535</v>
      </c>
      <c r="DD2377">
        <v>76.371226790589589</v>
      </c>
      <c r="DE2377">
        <f ca="1"/>
        <v>79.36900466453281</v>
      </c>
      <c r="DF2377">
        <v>78.773887866753086</v>
      </c>
    </row>
    <row r="2378" spans="1:110" x14ac:dyDescent="0.25">
      <c r="A2378">
        <v>66.5</v>
      </c>
      <c r="B2378" t="b">
        <v>1</v>
      </c>
      <c r="CW2378">
        <v>0.81062158469945356</v>
      </c>
      <c r="CX2378">
        <v>77.2</v>
      </c>
      <c r="CY2378">
        <v>77.607736868147597</v>
      </c>
      <c r="CZ2378">
        <v>77.98263621117755</v>
      </c>
      <c r="DA2378">
        <v>115.19084486567606</v>
      </c>
      <c r="DB2378">
        <f ca="1"/>
        <v>84.937035034150156</v>
      </c>
      <c r="DC2378">
        <f ca="1"/>
        <v>77.748590285217915</v>
      </c>
      <c r="DD2378">
        <v>76.382646399577794</v>
      </c>
      <c r="DE2378">
        <f ca="1"/>
        <v>79.376235160323105</v>
      </c>
      <c r="DF2378">
        <v>78.784173036813002</v>
      </c>
    </row>
    <row r="2379" spans="1:110" x14ac:dyDescent="0.25">
      <c r="A2379">
        <v>66.2</v>
      </c>
      <c r="B2379" t="b">
        <v>1</v>
      </c>
      <c r="CW2379">
        <v>0.81096311475409832</v>
      </c>
      <c r="CX2379">
        <v>77.2</v>
      </c>
      <c r="CY2379">
        <v>77.619754104478588</v>
      </c>
      <c r="CZ2379">
        <v>77.997108150771822</v>
      </c>
      <c r="DA2379">
        <v>115.31579964995373</v>
      </c>
      <c r="DB2379">
        <f ca="1"/>
        <v>84.947419324380476</v>
      </c>
      <c r="DC2379">
        <f ca="1"/>
        <v>77.760500783637767</v>
      </c>
      <c r="DD2379">
        <v>76.394076310429725</v>
      </c>
      <c r="DE2379">
        <f ca="1"/>
        <v>79.383470663142106</v>
      </c>
      <c r="DF2379">
        <v>78.794463813317066</v>
      </c>
    </row>
    <row r="2380" spans="1:110" x14ac:dyDescent="0.25">
      <c r="A2380">
        <v>65.8</v>
      </c>
      <c r="B2380" t="b">
        <v>1</v>
      </c>
      <c r="CW2380">
        <v>0.8113046448087432</v>
      </c>
      <c r="CX2380">
        <v>77.2</v>
      </c>
      <c r="CY2380">
        <v>77.631784721469884</v>
      </c>
      <c r="CZ2380">
        <v>78.011598894405253</v>
      </c>
      <c r="DA2380">
        <v>115.44098039237306</v>
      </c>
      <c r="DB2380">
        <f ca="1"/>
        <v>84.957812386961223</v>
      </c>
      <c r="DC2380">
        <f ca="1"/>
        <v>77.772425751766193</v>
      </c>
      <c r="DD2380">
        <v>76.405516551076389</v>
      </c>
      <c r="DE2380">
        <f ca="1"/>
        <v>79.390711191548505</v>
      </c>
      <c r="DF2380">
        <v>78.804760216653136</v>
      </c>
    </row>
    <row r="2381" spans="1:110" x14ac:dyDescent="0.25">
      <c r="A2381">
        <v>55</v>
      </c>
      <c r="B2381" t="b">
        <v>1</v>
      </c>
      <c r="CW2381">
        <v>0.81164617486338797</v>
      </c>
      <c r="CX2381">
        <v>77.2</v>
      </c>
      <c r="CY2381">
        <v>77.643828768192293</v>
      </c>
      <c r="CZ2381">
        <v>78.026108510681624</v>
      </c>
      <c r="DA2381">
        <v>115.56638791162358</v>
      </c>
      <c r="DB2381">
        <f ca="1"/>
        <v>84.968214256074319</v>
      </c>
      <c r="DC2381">
        <f ca="1"/>
        <v>77.784365242327326</v>
      </c>
      <c r="DD2381">
        <v>76.416967149575157</v>
      </c>
      <c r="DE2381">
        <f ca="1"/>
        <v>79.397956764186802</v>
      </c>
      <c r="DF2381">
        <v>78.815062267298259</v>
      </c>
    </row>
    <row r="2382" spans="1:110" x14ac:dyDescent="0.25">
      <c r="A2382">
        <v>54.3</v>
      </c>
      <c r="B2382" t="b">
        <v>1</v>
      </c>
      <c r="CW2382">
        <v>0.81198770491803274</v>
      </c>
      <c r="CX2382">
        <v>77.2</v>
      </c>
      <c r="CY2382">
        <v>77.6558862939671</v>
      </c>
      <c r="CZ2382">
        <v>78.040637068564067</v>
      </c>
      <c r="DA2382">
        <v>115.69202303085235</v>
      </c>
      <c r="DB2382">
        <f ca="1"/>
        <v>84.978624966069219</v>
      </c>
      <c r="DC2382">
        <f ca="1"/>
        <v>77.796319308318118</v>
      </c>
      <c r="DD2382">
        <v>76.428428134110732</v>
      </c>
      <c r="DE2382">
        <f ca="1"/>
        <v>79.405207399787898</v>
      </c>
      <c r="DF2382">
        <v>78.825369985819322</v>
      </c>
    </row>
    <row r="2383" spans="1:110" x14ac:dyDescent="0.25">
      <c r="A2383">
        <v>54.2</v>
      </c>
      <c r="B2383" t="b">
        <v>1</v>
      </c>
      <c r="CW2383">
        <v>0.81232923497267762</v>
      </c>
      <c r="CX2383">
        <v>77.3</v>
      </c>
      <c r="CY2383">
        <v>77.667957348367835</v>
      </c>
      <c r="CZ2383">
        <v>78.055184637377579</v>
      </c>
      <c r="DA2383">
        <v>115.81788657769644</v>
      </c>
      <c r="DB2383">
        <f ca="1"/>
        <v>84.98904455146409</v>
      </c>
      <c r="DC2383">
        <f ca="1"/>
        <v>77.808288003010347</v>
      </c>
      <c r="DD2383">
        <v>76.43989953299581</v>
      </c>
      <c r="DE2383">
        <f ca="1"/>
        <v>79.412463117169636</v>
      </c>
      <c r="DF2383">
        <v>78.835683392873534</v>
      </c>
    </row>
    <row r="2384" spans="1:110" x14ac:dyDescent="0.25">
      <c r="A2384">
        <v>53.1</v>
      </c>
      <c r="B2384" t="b">
        <v>1</v>
      </c>
      <c r="CW2384">
        <v>0.81267076502732238</v>
      </c>
      <c r="CX2384">
        <v>77.3</v>
      </c>
      <c r="CY2384">
        <v>77.680041981222033</v>
      </c>
      <c r="CZ2384">
        <v>78.06975128681141</v>
      </c>
      <c r="DA2384">
        <v>115.9439793843153</v>
      </c>
      <c r="DB2384">
        <f ca="1"/>
        <v>84.99947304694706</v>
      </c>
      <c r="DC2384">
        <f ca="1"/>
        <v>77.820271379952572</v>
      </c>
      <c r="DD2384">
        <v>76.451381374671982</v>
      </c>
      <c r="DE2384">
        <f ca="1"/>
        <v>79.419723935237371</v>
      </c>
      <c r="DF2384">
        <v>78.846002509209143</v>
      </c>
    </row>
    <row r="2385" spans="1:110" x14ac:dyDescent="0.25">
      <c r="A2385">
        <v>53.1</v>
      </c>
      <c r="B2385" t="b">
        <v>1</v>
      </c>
      <c r="CW2385">
        <v>0.81301229508196726</v>
      </c>
      <c r="CX2385">
        <v>77.3</v>
      </c>
      <c r="CY2385">
        <v>77.692140242613121</v>
      </c>
      <c r="CZ2385">
        <v>78.084337086922275</v>
      </c>
      <c r="DA2385">
        <v>116.07030228742424</v>
      </c>
      <c r="DB2385">
        <f ca="1"/>
        <v>85.009910487377326</v>
      </c>
      <c r="DC2385">
        <f ca="1"/>
        <v>77.832269492972145</v>
      </c>
      <c r="DD2385">
        <v>76.462873687710513</v>
      </c>
      <c r="DE2385">
        <f ca="1"/>
        <v>79.426989872984635</v>
      </c>
      <c r="DF2385">
        <v>78.85632735566594</v>
      </c>
    </row>
    <row r="2386" spans="1:110" x14ac:dyDescent="0.25">
      <c r="A2386">
        <v>52.4</v>
      </c>
      <c r="B2386" t="b">
        <v>1</v>
      </c>
      <c r="CW2386">
        <v>0.81335382513661203</v>
      </c>
      <c r="CX2386">
        <v>77.3</v>
      </c>
      <c r="CY2386">
        <v>77.704252182882129</v>
      </c>
      <c r="CZ2386">
        <v>78.098942108136285</v>
      </c>
      <c r="DA2386">
        <v>116.1968561283273</v>
      </c>
      <c r="DB2386">
        <f ca="1"/>
        <v>85.020356907786365</v>
      </c>
      <c r="DC2386">
        <f ca="1"/>
        <v>77.844282396177107</v>
      </c>
      <c r="DD2386">
        <v>76.474376500813207</v>
      </c>
      <c r="DE2386">
        <f ca="1"/>
        <v>79.434260949493634</v>
      </c>
      <c r="DF2386">
        <v>78.866657953175917</v>
      </c>
    </row>
    <row r="2387" spans="1:110" x14ac:dyDescent="0.25">
      <c r="A2387">
        <v>52.2</v>
      </c>
      <c r="B2387" t="b">
        <v>1</v>
      </c>
      <c r="CW2387">
        <v>0.8136953551912568</v>
      </c>
      <c r="CX2387">
        <v>77.3</v>
      </c>
      <c r="CY2387">
        <v>77.716377852629606</v>
      </c>
      <c r="CZ2387">
        <v>78.113566421251974</v>
      </c>
      <c r="DA2387">
        <v>116.3236417529512</v>
      </c>
      <c r="DB2387">
        <f ca="1"/>
        <v>85.03081234337921</v>
      </c>
      <c r="DC2387">
        <f ca="1"/>
        <v>77.856310143958297</v>
      </c>
      <c r="DD2387">
        <v>76.485889842813236</v>
      </c>
      <c r="DE2387">
        <f ca="1"/>
        <v>79.441537183935964</v>
      </c>
      <c r="DF2387">
        <v>78.876994322763835</v>
      </c>
    </row>
    <row r="2388" spans="1:110" x14ac:dyDescent="0.25">
      <c r="A2388">
        <v>51.9</v>
      </c>
      <c r="B2388" t="b">
        <v>1</v>
      </c>
      <c r="CW2388">
        <v>0.81403688524590168</v>
      </c>
      <c r="CX2388">
        <v>77.3</v>
      </c>
      <c r="CY2388">
        <v>77.728517302717464</v>
      </c>
      <c r="CZ2388">
        <v>78.128210097443031</v>
      </c>
      <c r="DA2388">
        <v>116.45066001187921</v>
      </c>
      <c r="DB2388">
        <f ca="1"/>
        <v>85.04127682953569</v>
      </c>
      <c r="DC2388">
        <f ca="1"/>
        <v>77.86835279099131</v>
      </c>
      <c r="DD2388">
        <v>76.497413742675946</v>
      </c>
      <c r="DE2388">
        <f ca="1"/>
        <v>79.448818595573144</v>
      </c>
      <c r="DF2388">
        <v>78.887336485547877</v>
      </c>
    </row>
    <row r="2389" spans="1:110" x14ac:dyDescent="0.25">
      <c r="A2389">
        <v>51.5</v>
      </c>
      <c r="B2389" t="b">
        <v>1</v>
      </c>
      <c r="CW2389">
        <v>0.81437841530054644</v>
      </c>
      <c r="CX2389">
        <v>77.3</v>
      </c>
      <c r="CY2389">
        <v>77.740670584270774</v>
      </c>
      <c r="CZ2389">
        <v>78.142873208260866</v>
      </c>
      <c r="DA2389">
        <v>116.57791176038511</v>
      </c>
      <c r="DB2389">
        <f ca="1"/>
        <v>85.051750401811532</v>
      </c>
      <c r="DC2389">
        <f ca="1"/>
        <v>77.880410392238588</v>
      </c>
      <c r="DD2389">
        <v>76.508948229499737</v>
      </c>
      <c r="DE2389">
        <f ca="1"/>
        <v>79.456105203757247</v>
      </c>
      <c r="DF2389">
        <v>78.897684462740216</v>
      </c>
    </row>
    <row r="2390" spans="1:110" x14ac:dyDescent="0.25">
      <c r="A2390">
        <v>51.5</v>
      </c>
      <c r="B2390" t="b">
        <v>1</v>
      </c>
      <c r="CW2390">
        <v>0.81471994535519121</v>
      </c>
      <c r="CX2390">
        <v>77.3</v>
      </c>
      <c r="CY2390">
        <v>77.752837748679724</v>
      </c>
      <c r="CZ2390">
        <v>78.157555825637402</v>
      </c>
      <c r="DA2390">
        <v>116.7053978584681</v>
      </c>
      <c r="DB2390">
        <f ca="1"/>
        <v>85.062233095939746</v>
      </c>
      <c r="DC2390">
        <f ca="1"/>
        <v>77.892483002951494</v>
      </c>
      <c r="DD2390">
        <v>76.520493332516963</v>
      </c>
      <c r="DE2390">
        <f ca="1"/>
        <v>79.463397027931506</v>
      </c>
      <c r="DF2390">
        <v>78.908038275647726</v>
      </c>
    </row>
    <row r="2391" spans="1:110" x14ac:dyDescent="0.25">
      <c r="A2391">
        <v>51.6</v>
      </c>
      <c r="B2391" t="b">
        <v>1</v>
      </c>
      <c r="CW2391">
        <v>0.81506147540983609</v>
      </c>
      <c r="CX2391">
        <v>77.3</v>
      </c>
      <c r="CY2391">
        <v>77.765018847601553</v>
      </c>
      <c r="CZ2391">
        <v>78.172258021887941</v>
      </c>
      <c r="DA2391">
        <v>116.83311917088758</v>
      </c>
      <c r="DB2391">
        <f ca="1"/>
        <v>85.072724947831887</v>
      </c>
      <c r="DC2391">
        <f ca="1"/>
        <v>77.904570678672314</v>
      </c>
      <c r="DD2391">
        <v>76.532049081094698</v>
      </c>
      <c r="DE2391">
        <f ca="1"/>
        <v>79.470694087631003</v>
      </c>
      <c r="DF2391">
        <v>78.918397945672467</v>
      </c>
    </row>
    <row r="2392" spans="1:110" x14ac:dyDescent="0.25">
      <c r="A2392">
        <v>51.2</v>
      </c>
      <c r="B2392" t="b">
        <v>1</v>
      </c>
      <c r="CW2392">
        <v>0.81540300546448086</v>
      </c>
      <c r="CX2392">
        <v>77.3</v>
      </c>
      <c r="CY2392">
        <v>77.777213932962354</v>
      </c>
      <c r="CZ2392">
        <v>78.186979869713753</v>
      </c>
      <c r="DA2392">
        <v>116.96107656719812</v>
      </c>
      <c r="DB2392">
        <f ca="1"/>
        <v>85.083225993579163</v>
      </c>
      <c r="DC2392">
        <f ca="1"/>
        <v>77.916673475236493</v>
      </c>
      <c r="DD2392">
        <v>76.543615504735698</v>
      </c>
      <c r="DE2392">
        <f ca="1"/>
        <v>79.477996402483214</v>
      </c>
      <c r="DF2392">
        <v>78.928763494312449</v>
      </c>
    </row>
    <row r="2393" spans="1:110" x14ac:dyDescent="0.25">
      <c r="A2393">
        <v>51.1</v>
      </c>
      <c r="B2393" t="b">
        <v>1</v>
      </c>
      <c r="CW2393">
        <v>0.81574453551912574</v>
      </c>
      <c r="CX2393">
        <v>77.400000000000006</v>
      </c>
      <c r="CY2393">
        <v>77.789423056959066</v>
      </c>
      <c r="CZ2393">
        <v>78.201721442204899</v>
      </c>
      <c r="DA2393">
        <v>117.08927092178531</v>
      </c>
      <c r="DB2393">
        <f ca="1"/>
        <v>85.09373626945397</v>
      </c>
      <c r="DC2393">
        <f ca="1"/>
        <v>77.928791448774632</v>
      </c>
      <c r="DD2393">
        <v>76.555192633079201</v>
      </c>
      <c r="DE2393">
        <f ca="1"/>
        <v>79.485303992208699</v>
      </c>
      <c r="DF2393">
        <v>78.939134943162244</v>
      </c>
    </row>
    <row r="2394" spans="1:110" x14ac:dyDescent="0.25">
      <c r="A2394">
        <v>58</v>
      </c>
      <c r="B2394" t="b">
        <v>1</v>
      </c>
      <c r="CW2394">
        <v>0.8160860655737705</v>
      </c>
      <c r="CX2394">
        <v>77.400000000000006</v>
      </c>
      <c r="CY2394">
        <v>77.801646272061532</v>
      </c>
      <c r="CZ2394">
        <v>78.21648281284341</v>
      </c>
      <c r="DA2394">
        <v>117.21770311390135</v>
      </c>
      <c r="DB2394">
        <f ca="1"/>
        <v>85.104255811910946</v>
      </c>
      <c r="DC2394">
        <f ca="1"/>
        <v>77.94092465571471</v>
      </c>
      <c r="DD2394">
        <v>76.566780495901895</v>
      </c>
      <c r="DE2394">
        <f ca="1"/>
        <v>79.492616876621682</v>
      </c>
      <c r="DF2394">
        <v>78.949512313913587</v>
      </c>
    </row>
    <row r="2395" spans="1:110" x14ac:dyDescent="0.25">
      <c r="A2395">
        <v>57</v>
      </c>
      <c r="B2395" t="b">
        <v>1</v>
      </c>
      <c r="CW2395">
        <v>0.81642759562841527</v>
      </c>
      <c r="CX2395">
        <v>77.400000000000006</v>
      </c>
      <c r="CY2395">
        <v>77.813883631014249</v>
      </c>
      <c r="CZ2395">
        <v>78.231264055505562</v>
      </c>
      <c r="DA2395">
        <v>117.34637402770139</v>
      </c>
      <c r="DB2395">
        <f ca="1"/>
        <v>85.114784657588388</v>
      </c>
      <c r="DC2395">
        <f ca="1"/>
        <v>77.953073152784185</v>
      </c>
      <c r="DD2395">
        <v>76.578379123118751</v>
      </c>
      <c r="DE2395">
        <f ca="1"/>
        <v>79.499935075630802</v>
      </c>
      <c r="DF2395">
        <v>78.959895628356065</v>
      </c>
    </row>
    <row r="2396" spans="1:110" x14ac:dyDescent="0.25">
      <c r="A2396">
        <v>55</v>
      </c>
      <c r="B2396" t="b">
        <v>1</v>
      </c>
      <c r="CW2396">
        <v>0.81676912568306015</v>
      </c>
      <c r="CX2396">
        <v>77.400000000000006</v>
      </c>
      <c r="CY2396">
        <v>77.826135186838599</v>
      </c>
      <c r="CZ2396">
        <v>78.24606524446537</v>
      </c>
      <c r="DA2396">
        <v>117.47528455228006</v>
      </c>
      <c r="DB2396">
        <f ca="1"/>
        <v>85.125322843309618</v>
      </c>
      <c r="DC2396">
        <f ca="1"/>
        <v>77.965236997012283</v>
      </c>
      <c r="DD2396">
        <v>76.589988544783949</v>
      </c>
      <c r="DE2396">
        <f ca="1"/>
        <v>79.507258609239685</v>
      </c>
      <c r="DF2396">
        <v>78.970284908377735</v>
      </c>
    </row>
    <row r="2397" spans="1:110" x14ac:dyDescent="0.25">
      <c r="A2397">
        <v>62.9</v>
      </c>
      <c r="B2397" t="b">
        <v>1</v>
      </c>
      <c r="CW2397">
        <v>0.81711065573770492</v>
      </c>
      <c r="CX2397">
        <v>77.5</v>
      </c>
      <c r="CY2397">
        <v>77.838400992834636</v>
      </c>
      <c r="CZ2397">
        <v>78.260886454397152</v>
      </c>
      <c r="DA2397">
        <v>117.6044355817081</v>
      </c>
      <c r="DB2397">
        <f ca="1"/>
        <v>85.135870406084194</v>
      </c>
      <c r="DC2397">
        <f ca="1"/>
        <v>77.97741624573203</v>
      </c>
      <c r="DD2397">
        <v>76.601608791091792</v>
      </c>
      <c r="DE2397">
        <f ca="1"/>
        <v>79.514587497547566</v>
      </c>
      <c r="DF2397">
        <v>78.98068017596583</v>
      </c>
    </row>
    <row r="2398" spans="1:110" x14ac:dyDescent="0.25">
      <c r="A2398">
        <v>62</v>
      </c>
      <c r="B2398" t="b">
        <v>1</v>
      </c>
      <c r="CW2398">
        <v>0.81745218579234968</v>
      </c>
      <c r="CX2398">
        <v>77.5</v>
      </c>
      <c r="CY2398">
        <v>77.850681102583323</v>
      </c>
      <c r="CZ2398">
        <v>78.27572776037853</v>
      </c>
      <c r="DA2398">
        <v>117.73382801506993</v>
      </c>
      <c r="DB2398">
        <f ca="1"/>
        <v>85.146427383109355</v>
      </c>
      <c r="DC2398">
        <f ca="1"/>
        <v>77.989610956582609</v>
      </c>
      <c r="DD2398">
        <v>76.613239892377607</v>
      </c>
      <c r="DE2398">
        <f ca="1"/>
        <v>79.521921760750104</v>
      </c>
      <c r="DF2398">
        <v>78.9910814532074</v>
      </c>
    </row>
    <row r="2399" spans="1:110" x14ac:dyDescent="0.25">
      <c r="A2399">
        <v>69</v>
      </c>
      <c r="B2399" t="b">
        <v>1</v>
      </c>
      <c r="CW2399">
        <v>0.81779371584699456</v>
      </c>
      <c r="CX2399">
        <v>77.5</v>
      </c>
      <c r="CY2399">
        <v>77.862975569948389</v>
      </c>
      <c r="CZ2399">
        <v>78.290589237893428</v>
      </c>
      <c r="DA2399">
        <v>117.86346275650091</v>
      </c>
      <c r="DB2399">
        <f ca="1"/>
        <v>85.156993811771301</v>
      </c>
      <c r="DC2399">
        <f ca="1"/>
        <v>78.001821187511581</v>
      </c>
      <c r="DD2399">
        <v>76.624881879118647</v>
      </c>
      <c r="DE2399">
        <f ca="1"/>
        <v>79.529261419139857</v>
      </c>
      <c r="DF2399">
        <v>79.001488762289966</v>
      </c>
    </row>
    <row r="2400" spans="1:110" x14ac:dyDescent="0.25">
      <c r="A2400">
        <v>59.2</v>
      </c>
      <c r="B2400" t="b">
        <v>1</v>
      </c>
      <c r="CW2400">
        <v>0.81813524590163933</v>
      </c>
      <c r="CX2400">
        <v>77.5</v>
      </c>
      <c r="CY2400">
        <v>77.875284449078535</v>
      </c>
      <c r="CZ2400">
        <v>78.305470962835145</v>
      </c>
      <c r="DA2400">
        <v>117.99334071522532</v>
      </c>
      <c r="DB2400">
        <f ca="1"/>
        <v>85.167569729646587</v>
      </c>
      <c r="DC2400">
        <f ca="1"/>
        <v>78.014046996777111</v>
      </c>
      <c r="DD2400">
        <v>76.636534781935097</v>
      </c>
      <c r="DE2400">
        <f ca="1"/>
        <v>79.536606493107129</v>
      </c>
      <c r="DF2400">
        <v>79.011902125502274</v>
      </c>
    </row>
    <row r="2401" spans="1:110" x14ac:dyDescent="0.25">
      <c r="A2401">
        <v>58.9</v>
      </c>
      <c r="B2401" t="b">
        <v>1</v>
      </c>
      <c r="CW2401">
        <v>0.81847677595628421</v>
      </c>
      <c r="CX2401">
        <v>77.5</v>
      </c>
      <c r="CY2401">
        <v>77.887607794409405</v>
      </c>
      <c r="CZ2401">
        <v>78.320373011509133</v>
      </c>
      <c r="DA2401">
        <v>118.12346280559476</v>
      </c>
      <c r="DB2401">
        <f ca="1"/>
        <v>85.178155174503488</v>
      </c>
      <c r="DC2401">
        <f ca="1"/>
        <v>78.026288442950218</v>
      </c>
      <c r="DD2401">
        <v>76.64819863159093</v>
      </c>
      <c r="DE2401">
        <f ca="1"/>
        <v>79.543957003140505</v>
      </c>
      <c r="DF2401">
        <v>79.022321565234847</v>
      </c>
    </row>
    <row r="2402" spans="1:110" x14ac:dyDescent="0.25">
      <c r="A2402">
        <v>58</v>
      </c>
      <c r="B2402" t="b">
        <v>1</v>
      </c>
      <c r="CW2402">
        <v>0.81881830601092898</v>
      </c>
      <c r="CX2402">
        <v>77.5</v>
      </c>
      <c r="CY2402">
        <v>77.89994566066575</v>
      </c>
      <c r="CZ2402">
        <v>78.335295460636473</v>
      </c>
      <c r="DA2402">
        <v>118.2538299471265</v>
      </c>
      <c r="DB2402">
        <f ca="1"/>
        <v>85.188750184303444</v>
      </c>
      <c r="DC2402">
        <f ca="1"/>
        <v>78.038545584917188</v>
      </c>
      <c r="DD2402">
        <v>76.659873458994895</v>
      </c>
      <c r="DE2402">
        <f ca="1"/>
        <v>79.551312969827663</v>
      </c>
      <c r="DF2402">
        <v>79.032747103980824</v>
      </c>
    </row>
    <row r="2403" spans="1:110" x14ac:dyDescent="0.25">
      <c r="A2403">
        <v>56.5</v>
      </c>
      <c r="B2403" t="b">
        <v>1</v>
      </c>
      <c r="CW2403">
        <v>0.81915983606557374</v>
      </c>
      <c r="CX2403">
        <v>77.5</v>
      </c>
      <c r="CY2403">
        <v>77.912298102863588</v>
      </c>
      <c r="CZ2403">
        <v>78.350238387356384</v>
      </c>
      <c r="DA2403">
        <v>118.38444306454281</v>
      </c>
      <c r="DB2403">
        <f ca="1"/>
        <v>85.199354797202375</v>
      </c>
      <c r="DC2403">
        <f ca="1"/>
        <v>78.050818481881805</v>
      </c>
      <c r="DD2403">
        <v>76.67155929520149</v>
      </c>
      <c r="DE2403">
        <f ca="1"/>
        <v>79.558674413855996</v>
      </c>
      <c r="DF2403">
        <v>79.043178764336517</v>
      </c>
    </row>
    <row r="2404" spans="1:110" x14ac:dyDescent="0.25">
      <c r="A2404">
        <v>55.3</v>
      </c>
      <c r="B2404" t="b">
        <v>1</v>
      </c>
      <c r="CW2404">
        <v>0.81950136612021862</v>
      </c>
      <c r="CX2404">
        <v>77.5</v>
      </c>
      <c r="CY2404">
        <v>77.924665176312203</v>
      </c>
      <c r="CZ2404">
        <v>78.36520186923002</v>
      </c>
      <c r="DA2404">
        <v>118.51530308781007</v>
      </c>
      <c r="DB2404">
        <f ca="1"/>
        <v>85.20996905155215</v>
      </c>
      <c r="DC2404">
        <f ca="1"/>
        <v>78.063107193367756</v>
      </c>
      <c r="DD2404">
        <v>76.683256171411898</v>
      </c>
      <c r="DE2404">
        <f ca="1"/>
        <v>79.566041356013315</v>
      </c>
      <c r="DF2404">
        <v>79.053616569002259</v>
      </c>
    </row>
    <row r="2405" spans="1:110" x14ac:dyDescent="0.25">
      <c r="A2405">
        <v>54.5</v>
      </c>
      <c r="B2405" t="b">
        <v>1</v>
      </c>
      <c r="CW2405">
        <v>0.81984289617486339</v>
      </c>
      <c r="CX2405">
        <v>77.5</v>
      </c>
      <c r="CY2405">
        <v>77.937046936616511</v>
      </c>
      <c r="CZ2405">
        <v>78.380185984243028</v>
      </c>
      <c r="DA2405">
        <v>118.64641095217846</v>
      </c>
      <c r="DB2405">
        <f ca="1"/>
        <v>85.220592985902016</v>
      </c>
      <c r="DC2405">
        <f ca="1"/>
        <v>78.075411779220943</v>
      </c>
      <c r="DD2405">
        <v>76.694964118974937</v>
      </c>
      <c r="DE2405">
        <f ca="1"/>
        <v>79.573413817188595</v>
      </c>
      <c r="DF2405">
        <v>79.064060540782947</v>
      </c>
    </row>
    <row r="2406" spans="1:110" x14ac:dyDescent="0.25">
      <c r="A2406">
        <v>54</v>
      </c>
      <c r="B2406" t="b">
        <v>1</v>
      </c>
      <c r="CW2406">
        <v>0.82018442622950816</v>
      </c>
      <c r="CX2406">
        <v>77.5</v>
      </c>
      <c r="CY2406">
        <v>77.949443439678987</v>
      </c>
      <c r="CZ2406">
        <v>78.395190810808927</v>
      </c>
      <c r="DA2406">
        <v>118.77776759822234</v>
      </c>
      <c r="DB2406">
        <f ca="1"/>
        <v>85.231226638999999</v>
      </c>
      <c r="DC2406">
        <f ca="1"/>
        <v>78.087732299611915</v>
      </c>
      <c r="DD2406">
        <v>76.706683169388114</v>
      </c>
      <c r="DE2406">
        <f ca="1"/>
        <v>79.580791818372603</v>
      </c>
      <c r="DF2406">
        <v>79.074510702588896</v>
      </c>
    </row>
    <row r="2407" spans="1:110" x14ac:dyDescent="0.25">
      <c r="A2407">
        <v>53.8</v>
      </c>
      <c r="B2407" t="b">
        <v>1</v>
      </c>
      <c r="CW2407">
        <v>0.82052595628415304</v>
      </c>
      <c r="CX2407">
        <v>77.5</v>
      </c>
      <c r="CY2407">
        <v>77.961854741702126</v>
      </c>
      <c r="CZ2407">
        <v>78.41021642777244</v>
      </c>
      <c r="DA2407">
        <v>118.9093739718805</v>
      </c>
      <c r="DB2407">
        <f ca="1"/>
        <v>85.241870049794457</v>
      </c>
      <c r="DC2407">
        <f ca="1"/>
        <v>78.10006881503827</v>
      </c>
      <c r="DD2407">
        <v>76.718413354298519</v>
      </c>
      <c r="DE2407">
        <f ca="1"/>
        <v>79.588175380658726</v>
      </c>
      <c r="DF2407">
        <v>79.084967077436488</v>
      </c>
    </row>
    <row r="2408" spans="1:110" x14ac:dyDescent="0.25">
      <c r="A2408">
        <v>53.7</v>
      </c>
      <c r="B2408" t="b">
        <v>1</v>
      </c>
      <c r="CW2408">
        <v>0.8208674863387978</v>
      </c>
      <c r="CX2408">
        <v>77.599999999999994</v>
      </c>
      <c r="CY2408">
        <v>77.974280899190447</v>
      </c>
      <c r="CZ2408">
        <v>78.425262914412414</v>
      </c>
      <c r="DA2408">
        <v>119.04123102449702</v>
      </c>
      <c r="DB2408">
        <f ca="1"/>
        <v>85.252523257435371</v>
      </c>
      <c r="DC2408">
        <f ca="1"/>
        <v>78.112421386327085</v>
      </c>
      <c r="DD2408">
        <v>76.730154705503907</v>
      </c>
      <c r="DE2408">
        <f ca="1"/>
        <v>79.595564525243603</v>
      </c>
      <c r="DF2408">
        <v>79.095429688448874</v>
      </c>
    </row>
    <row r="2409" spans="1:110" x14ac:dyDescent="0.25">
      <c r="A2409">
        <v>54</v>
      </c>
      <c r="B2409" t="b">
        <v>1</v>
      </c>
      <c r="CW2409">
        <v>0.82120901639344257</v>
      </c>
      <c r="CX2409">
        <v>77.599999999999994</v>
      </c>
      <c r="CY2409">
        <v>77.986721968952907</v>
      </c>
      <c r="CZ2409">
        <v>78.44033035044562</v>
      </c>
      <c r="DA2409">
        <v>119.17333971286276</v>
      </c>
      <c r="DB2409">
        <f ca="1"/>
        <v>85.263186301276022</v>
      </c>
      <c r="DC2409">
        <f ca="1"/>
        <v>78.124790074637403</v>
      </c>
      <c r="DD2409">
        <v>76.741907254953659</v>
      </c>
      <c r="DE2409">
        <f ca="1"/>
        <v>79.602959273427913</v>
      </c>
      <c r="DF2409">
        <v>79.105898558856808</v>
      </c>
    </row>
    <row r="2410" spans="1:110" x14ac:dyDescent="0.25">
      <c r="A2410">
        <v>54.9</v>
      </c>
      <c r="B2410" t="b">
        <v>1</v>
      </c>
      <c r="CW2410">
        <v>0.82155054644808745</v>
      </c>
      <c r="CX2410">
        <v>77.599999999999994</v>
      </c>
      <c r="CY2410">
        <v>77.999178008105019</v>
      </c>
      <c r="CZ2410">
        <v>78.455418816029237</v>
      </c>
      <c r="DA2410">
        <v>119.30570099925679</v>
      </c>
      <c r="DB2410">
        <f ca="1"/>
        <v>85.273859220874371</v>
      </c>
      <c r="DC2410">
        <f ca="1"/>
        <v>78.137174941462675</v>
      </c>
      <c r="DD2410">
        <v>76.7536710347498</v>
      </c>
      <c r="DE2410">
        <f ca="1"/>
        <v>79.610359646617084</v>
      </c>
      <c r="DF2410">
        <v>79.116373711999273</v>
      </c>
    </row>
    <row r="2411" spans="1:110" x14ac:dyDescent="0.25">
      <c r="A2411">
        <v>56</v>
      </c>
      <c r="B2411" t="b">
        <v>1</v>
      </c>
      <c r="CW2411">
        <v>0.82189207650273222</v>
      </c>
      <c r="CX2411">
        <v>77.599999999999994</v>
      </c>
      <c r="CY2411">
        <v>78.011649074071215</v>
      </c>
      <c r="CZ2411">
        <v>78.470528391764873</v>
      </c>
      <c r="DA2411">
        <v>119.43831585148845</v>
      </c>
      <c r="DB2411">
        <f ca="1"/>
        <v>85.28454205599455</v>
      </c>
      <c r="DC2411">
        <f ca="1"/>
        <v>78.14957604863325</v>
      </c>
      <c r="DD2411">
        <v>76.765446077148013</v>
      </c>
      <c r="DE2411">
        <f ca="1"/>
        <v>79.617765666322029</v>
      </c>
      <c r="DF2411">
        <v>79.126855171324308</v>
      </c>
    </row>
    <row r="2412" spans="1:110" x14ac:dyDescent="0.25">
      <c r="A2412">
        <v>57.3</v>
      </c>
      <c r="B2412" t="b">
        <v>1</v>
      </c>
      <c r="CW2412">
        <v>0.82223360655737709</v>
      </c>
      <c r="CX2412">
        <v>77.599999999999994</v>
      </c>
      <c r="CY2412">
        <v>78.024135224587127</v>
      </c>
      <c r="CZ2412">
        <v>78.485659158701822</v>
      </c>
      <c r="DA2412">
        <v>119.57118524294012</v>
      </c>
      <c r="DB2412">
        <f ca="1"/>
        <v>85.295234846608508</v>
      </c>
      <c r="DC2412">
        <f ca="1"/>
        <v>78.16199345831896</v>
      </c>
      <c r="DD2412">
        <v>76.777232414558739</v>
      </c>
      <c r="DE2412">
        <f ca="1"/>
        <v>79.625177354159931</v>
      </c>
      <c r="DF2412">
        <v>79.137342960389702</v>
      </c>
    </row>
    <row r="2413" spans="1:110" x14ac:dyDescent="0.25">
      <c r="A2413">
        <v>57.3</v>
      </c>
      <c r="B2413" t="b">
        <v>1</v>
      </c>
      <c r="CW2413">
        <v>0.82257513661202186</v>
      </c>
      <c r="CX2413">
        <v>77.599999999999994</v>
      </c>
      <c r="CY2413">
        <v>78.03663651770195</v>
      </c>
      <c r="CZ2413">
        <v>78.500811198339903</v>
      </c>
      <c r="DA2413">
        <v>119.70431015260955</v>
      </c>
      <c r="DB2413">
        <f ca="1"/>
        <v>85.305937632897397</v>
      </c>
      <c r="DC2413">
        <f ca="1"/>
        <v>78.174427233031651</v>
      </c>
      <c r="DD2413">
        <v>76.789030079548084</v>
      </c>
      <c r="DE2413">
        <f ca="1"/>
        <v>79.632594731854979</v>
      </c>
      <c r="DF2413">
        <v>79.147837102863775</v>
      </c>
    </row>
    <row r="2414" spans="1:110" x14ac:dyDescent="0.25">
      <c r="A2414">
        <v>56.6</v>
      </c>
      <c r="B2414" t="b">
        <v>1</v>
      </c>
      <c r="CW2414">
        <v>0.82291666666666663</v>
      </c>
      <c r="CX2414">
        <v>77.599999999999994</v>
      </c>
      <c r="CY2414">
        <v>78.049153011780717</v>
      </c>
      <c r="CZ2414">
        <v>78.515984592633686</v>
      </c>
      <c r="DA2414">
        <v>119.83769156515366</v>
      </c>
      <c r="DB2414">
        <f ca="1"/>
        <v>85.316650455253253</v>
      </c>
      <c r="DC2414">
        <f ca="1"/>
        <v>78.186877435627764</v>
      </c>
      <c r="DD2414">
        <v>76.800839104839014</v>
      </c>
      <c r="DE2414">
        <f ca="1"/>
        <v>79.640017821239113</v>
      </c>
      <c r="DF2414">
        <v>79.158337622526147</v>
      </c>
    </row>
    <row r="2415" spans="1:110" x14ac:dyDescent="0.25">
      <c r="A2415">
        <v>56.4</v>
      </c>
      <c r="B2415" t="b">
        <v>1</v>
      </c>
      <c r="CW2415">
        <v>0.82325819672131151</v>
      </c>
      <c r="CX2415">
        <v>77.7</v>
      </c>
      <c r="CY2415">
        <v>78.061684765506783</v>
      </c>
      <c r="CZ2415">
        <v>78.531179423995297</v>
      </c>
      <c r="DA2415">
        <v>119.97133047093202</v>
      </c>
      <c r="DB2415">
        <f ca="1"/>
        <v>85.327373354280425</v>
      </c>
      <c r="DC2415">
        <f ca="1"/>
        <v>78.199344129310859</v>
      </c>
      <c r="DD2415">
        <v>76.81265952331232</v>
      </c>
      <c r="DE2415">
        <f ca="1"/>
        <v>79.647446644252838</v>
      </c>
      <c r="DF2415">
        <v>79.168844543268534</v>
      </c>
    </row>
    <row r="2416" spans="1:110" x14ac:dyDescent="0.25">
      <c r="A2416">
        <v>56</v>
      </c>
      <c r="B2416" t="b">
        <v>1</v>
      </c>
      <c r="CW2416">
        <v>0.82359972677595628</v>
      </c>
      <c r="CX2416">
        <v>77.7</v>
      </c>
      <c r="CY2416">
        <v>78.074231837884071</v>
      </c>
      <c r="CZ2416">
        <v>78.546395775298166</v>
      </c>
      <c r="DA2416">
        <v>120.10522786605081</v>
      </c>
      <c r="DB2416">
        <f ca="1"/>
        <v>85.338106370797334</v>
      </c>
      <c r="DC2416">
        <f ca="1"/>
        <v>78.211827377634393</v>
      </c>
      <c r="DD2416">
        <v>76.824491368007713</v>
      </c>
      <c r="DE2416">
        <f ca="1"/>
        <v>79.654881222945946</v>
      </c>
      <c r="DF2416">
        <v>79.179357889095428</v>
      </c>
    </row>
    <row r="2417" spans="1:110" x14ac:dyDescent="0.25">
      <c r="A2417">
        <v>55.4</v>
      </c>
      <c r="B2417" t="b">
        <v>1</v>
      </c>
      <c r="CW2417">
        <v>0.82394125683060104</v>
      </c>
      <c r="CX2417">
        <v>77.7</v>
      </c>
      <c r="CY2417">
        <v>78.086794288239588</v>
      </c>
      <c r="CZ2417">
        <v>78.561633729880455</v>
      </c>
      <c r="DA2417">
        <v>120.2393847524077</v>
      </c>
      <c r="DB2417">
        <f ca="1"/>
        <v>85.348849545837837</v>
      </c>
      <c r="DC2417">
        <f ca="1"/>
        <v>78.224327244504224</v>
      </c>
      <c r="DD2417">
        <v>76.836334672124906</v>
      </c>
      <c r="DE2417">
        <f ca="1"/>
        <v>79.662321579478387</v>
      </c>
      <c r="DF2417">
        <v>79.189877684125037</v>
      </c>
    </row>
    <row r="2418" spans="1:110" x14ac:dyDescent="0.25">
      <c r="A2418">
        <v>55</v>
      </c>
      <c r="B2418" t="b">
        <v>1</v>
      </c>
      <c r="CW2418">
        <v>0.82428278688524592</v>
      </c>
      <c r="CX2418">
        <v>77.7</v>
      </c>
      <c r="CY2418">
        <v>78.099372176225856</v>
      </c>
      <c r="CZ2418">
        <v>78.576893371548877</v>
      </c>
      <c r="DA2418">
        <v>120.37380213773662</v>
      </c>
      <c r="DB2418">
        <f ca="1"/>
        <v>85.359602920653117</v>
      </c>
      <c r="DC2418">
        <f ca="1"/>
        <v>78.23684379418134</v>
      </c>
      <c r="DD2418">
        <v>76.848189469024717</v>
      </c>
      <c r="DE2418">
        <f ca="1"/>
        <v>79.669767736120932</v>
      </c>
      <c r="DF2418">
        <v>79.200403952589923</v>
      </c>
    </row>
    <row r="2419" spans="1:110" x14ac:dyDescent="0.25">
      <c r="A2419">
        <v>54.3</v>
      </c>
      <c r="B2419" t="b">
        <v>1</v>
      </c>
      <c r="CW2419">
        <v>0.82462431693989069</v>
      </c>
      <c r="CX2419">
        <v>77.7</v>
      </c>
      <c r="CY2419">
        <v>78.111965561823311</v>
      </c>
      <c r="CZ2419">
        <v>78.592174784581729</v>
      </c>
      <c r="DA2419">
        <v>120.50848103565313</v>
      </c>
      <c r="DB2419">
        <f ca="1"/>
        <v>85.370366536713007</v>
      </c>
      <c r="DC2419">
        <f ca="1"/>
        <v>78.249377091284614</v>
      </c>
      <c r="DD2419">
        <v>76.860055792230128</v>
      </c>
      <c r="DE2419">
        <f ca="1"/>
        <v>79.677219715256129</v>
      </c>
      <c r="DF2419">
        <v>79.2109367188379</v>
      </c>
    </row>
    <row r="2420" spans="1:110" x14ac:dyDescent="0.25">
      <c r="A2420">
        <v>53.6</v>
      </c>
      <c r="B2420" t="b">
        <v>1</v>
      </c>
      <c r="CW2420">
        <v>0.82496584699453557</v>
      </c>
      <c r="CX2420">
        <v>77.7</v>
      </c>
      <c r="CY2420">
        <v>78.124574505342878</v>
      </c>
      <c r="CZ2420">
        <v>78.607478053733175</v>
      </c>
      <c r="DA2420">
        <v>120.64342246570054</v>
      </c>
      <c r="DB2420">
        <f ca="1"/>
        <v>85.381140435707877</v>
      </c>
      <c r="DC2420">
        <f ca="1"/>
        <v>78.261927200793423</v>
      </c>
      <c r="DD2420">
        <v>76.871933675427385</v>
      </c>
      <c r="DE2420">
        <f ca="1"/>
        <v>79.684677539378939</v>
      </c>
      <c r="DF2420">
        <v>79.221476007332797</v>
      </c>
    </row>
    <row r="2421" spans="1:110" x14ac:dyDescent="0.25">
      <c r="A2421">
        <v>53.1</v>
      </c>
      <c r="B2421" t="b">
        <v>1</v>
      </c>
      <c r="CW2421">
        <v>0.82530737704918034</v>
      </c>
      <c r="CX2421">
        <v>77.8</v>
      </c>
      <c r="CY2421">
        <v>78.137199067428412</v>
      </c>
      <c r="CZ2421">
        <v>78.622803264236396</v>
      </c>
      <c r="DA2421">
        <v>120.77862745339586</v>
      </c>
      <c r="DB2421">
        <f ca="1"/>
        <v>85.39192465955017</v>
      </c>
      <c r="DC2421">
        <f ca="1"/>
        <v>78.274494188050483</v>
      </c>
      <c r="DD2421">
        <v>76.883823152467187</v>
      </c>
      <c r="DE2421">
        <f ca="1"/>
        <v>79.692141231097693</v>
      </c>
      <c r="DF2421">
        <v>79.232021842655314</v>
      </c>
    </row>
    <row r="2422" spans="1:110" x14ac:dyDescent="0.25">
      <c r="A2422">
        <v>52.5</v>
      </c>
      <c r="B2422" t="b">
        <v>1</v>
      </c>
      <c r="CW2422">
        <v>0.8256489071038251</v>
      </c>
      <c r="CX2422">
        <v>77.8</v>
      </c>
      <c r="CY2422">
        <v>78.149839309059246</v>
      </c>
      <c r="CZ2422">
        <v>78.638150501807488</v>
      </c>
      <c r="DA2422">
        <v>120.91409703027692</v>
      </c>
      <c r="DB2422">
        <f ca="1"/>
        <v>85.402719250376066</v>
      </c>
      <c r="DC2422">
        <f ca="1"/>
        <v>78.287078118764597</v>
      </c>
      <c r="DD2422">
        <v>76.895724257365728</v>
      </c>
      <c r="DE2422">
        <f ca="1"/>
        <v>79.699610813134868</v>
      </c>
      <c r="DF2422">
        <v>79.242574249503747</v>
      </c>
    </row>
    <row r="2423" spans="1:110" x14ac:dyDescent="0.25">
      <c r="A2423">
        <v>51.9</v>
      </c>
      <c r="B2423" t="b">
        <v>1</v>
      </c>
      <c r="CW2423">
        <v>0.82599043715846998</v>
      </c>
      <c r="CX2423">
        <v>77.8</v>
      </c>
      <c r="CY2423">
        <v>78.162495291552744</v>
      </c>
      <c r="CZ2423">
        <v>78.653519852649012</v>
      </c>
      <c r="DA2423">
        <v>121.0498322339494</v>
      </c>
      <c r="DB2423">
        <f ca="1"/>
        <v>85.413524250547241</v>
      </c>
      <c r="DC2423">
        <f ca="1"/>
        <v>78.299679059013471</v>
      </c>
      <c r="DD2423">
        <v>76.907637024305899</v>
      </c>
      <c r="DE2423">
        <f ca="1"/>
        <v>79.707086308327874</v>
      </c>
      <c r="DF2423">
        <v>79.253133252694951</v>
      </c>
    </row>
    <row r="2424" spans="1:110" x14ac:dyDescent="0.25">
      <c r="A2424">
        <v>51.4</v>
      </c>
      <c r="B2424" t="b">
        <v>1</v>
      </c>
      <c r="CW2424">
        <v>0.82633196721311475</v>
      </c>
      <c r="CX2424">
        <v>77.8</v>
      </c>
      <c r="CY2424">
        <v>78.175167076566893</v>
      </c>
      <c r="CZ2424">
        <v>78.668911403454132</v>
      </c>
      <c r="DA2424">
        <v>121.18583410813442</v>
      </c>
      <c r="DB2424">
        <f ca="1"/>
        <v>85.42433970265246</v>
      </c>
      <c r="DC2424">
        <f ca="1"/>
        <v>78.312297075246562</v>
      </c>
      <c r="DD2424">
        <v>76.919561487638333</v>
      </c>
      <c r="DE2424">
        <f ca="1"/>
        <v>79.714567739629885</v>
      </c>
      <c r="DF2424">
        <v>79.263698877165041</v>
      </c>
    </row>
    <row r="2425" spans="1:110" x14ac:dyDescent="0.25">
      <c r="A2425">
        <v>58</v>
      </c>
      <c r="B2425" t="b">
        <v>1</v>
      </c>
      <c r="CW2425">
        <v>0.82667349726775952</v>
      </c>
      <c r="CX2425">
        <v>77.8</v>
      </c>
      <c r="CY2425">
        <v>78.187854726102913</v>
      </c>
      <c r="CZ2425">
        <v>78.684325241409994</v>
      </c>
      <c r="DA2425">
        <v>121.32210370271694</v>
      </c>
      <c r="DB2425">
        <f ca="1"/>
        <v>85.435165649509415</v>
      </c>
      <c r="DC2425">
        <f ca="1"/>
        <v>78.324932234287857</v>
      </c>
      <c r="DD2425">
        <v>76.931497681882718</v>
      </c>
      <c r="DE2425">
        <f ca="1"/>
        <v>79.722055130110832</v>
      </c>
      <c r="DF2425">
        <v>79.274271147970353</v>
      </c>
    </row>
    <row r="2426" spans="1:110" x14ac:dyDescent="0.25">
      <c r="A2426">
        <v>52</v>
      </c>
      <c r="B2426" t="b">
        <v>1</v>
      </c>
      <c r="CW2426">
        <v>0.82701502732240439</v>
      </c>
      <c r="CX2426">
        <v>77.8</v>
      </c>
      <c r="CY2426">
        <v>78.200558302507901</v>
      </c>
      <c r="CZ2426">
        <v>78.699761454201777</v>
      </c>
      <c r="DA2426">
        <v>121.45864207379428</v>
      </c>
      <c r="DB2426">
        <f ca="1"/>
        <v>85.446002134166406</v>
      </c>
      <c r="DC2426">
        <f ca="1"/>
        <v>78.337584603338868</v>
      </c>
      <c r="DD2426">
        <v>76.943445641728829</v>
      </c>
      <c r="DE2426">
        <f ca="1"/>
        <v>79.729548502958025</v>
      </c>
      <c r="DF2426">
        <v>79.284850090288188</v>
      </c>
    </row>
    <row r="2427" spans="1:110" x14ac:dyDescent="0.25">
      <c r="A2427">
        <v>49.6</v>
      </c>
      <c r="B2427" t="b">
        <v>1</v>
      </c>
      <c r="CW2427">
        <v>0.82735655737704916</v>
      </c>
      <c r="CX2427">
        <v>77.8</v>
      </c>
      <c r="CY2427">
        <v>78.213277868477391</v>
      </c>
      <c r="CZ2427">
        <v>78.715220130016547</v>
      </c>
      <c r="DA2427">
        <v>121.59545028372507</v>
      </c>
      <c r="DB2427">
        <f ca="1"/>
        <v>85.45684919990407</v>
      </c>
      <c r="DC2427">
        <f ca="1"/>
        <v>78.350254249981518</v>
      </c>
      <c r="DD2427">
        <v>76.955405402037727</v>
      </c>
      <c r="DE2427">
        <f ca="1"/>
        <v>79.73704788147721</v>
      </c>
      <c r="DF2427">
        <v>79.295435729417733</v>
      </c>
    </row>
    <row r="2428" spans="1:110" x14ac:dyDescent="0.25">
      <c r="A2428">
        <v>48.9</v>
      </c>
      <c r="B2428" t="b">
        <v>1</v>
      </c>
      <c r="CW2428">
        <v>0.82769808743169404</v>
      </c>
      <c r="CX2428">
        <v>77.8</v>
      </c>
      <c r="CY2428">
        <v>78.226013487058182</v>
      </c>
      <c r="CZ2428">
        <v>78.730701357547048</v>
      </c>
      <c r="DA2428">
        <v>121.73252940117919</v>
      </c>
      <c r="DB2428">
        <f ca="1"/>
        <v>85.467706890237167</v>
      </c>
      <c r="DC2428">
        <f ca="1"/>
        <v>78.362941242181023</v>
      </c>
      <c r="DD2428">
        <v>76.967376997843004</v>
      </c>
      <c r="DE2428">
        <f ca="1"/>
        <v>79.744553289093275</v>
      </c>
      <c r="DF2428">
        <v>79.306028090780941</v>
      </c>
    </row>
    <row r="2429" spans="1:110" x14ac:dyDescent="0.25">
      <c r="A2429">
        <v>82.8</v>
      </c>
      <c r="B2429" t="b">
        <v>1</v>
      </c>
      <c r="CW2429">
        <v>0.82803961748633881</v>
      </c>
      <c r="CX2429">
        <v>77.8</v>
      </c>
      <c r="CY2429">
        <v>78.238765221650951</v>
      </c>
      <c r="CZ2429">
        <v>78.746205225995922</v>
      </c>
      <c r="DA2429">
        <v>121.86988050118744</v>
      </c>
      <c r="DB2429">
        <f ca="1"/>
        <v>85.4785752489164</v>
      </c>
      <c r="DC2429">
        <f ca="1"/>
        <v>78.375645648288909</v>
      </c>
      <c r="DD2429">
        <v>76.979360464351913</v>
      </c>
      <c r="DE2429">
        <f ca="1"/>
        <v>79.752064749351277</v>
      </c>
      <c r="DF2429">
        <v>79.316627199923346</v>
      </c>
    </row>
    <row r="2430" spans="1:110" x14ac:dyDescent="0.25">
      <c r="A2430">
        <v>82.6</v>
      </c>
      <c r="B2430" t="b">
        <v>1</v>
      </c>
      <c r="CW2430">
        <v>0.82838114754098358</v>
      </c>
      <c r="CX2430">
        <v>77.8</v>
      </c>
      <c r="CY2430">
        <v>78.251533136012966</v>
      </c>
      <c r="CZ2430">
        <v>78.761731825079238</v>
      </c>
      <c r="DA2430">
        <v>122.0075046651925</v>
      </c>
      <c r="DB2430">
        <f ca="1"/>
        <v>85.489454319930175</v>
      </c>
      <c r="DC2430">
        <f ca="1"/>
        <v>78.388367537046051</v>
      </c>
      <c r="DD2430">
        <v>76.991355836946653</v>
      </c>
      <c r="DE2430">
        <f ca="1"/>
        <v>79.759582285917205</v>
      </c>
      <c r="DF2430">
        <v>79.327233082514965</v>
      </c>
    </row>
    <row r="2431" spans="1:110" x14ac:dyDescent="0.25">
      <c r="A2431">
        <v>82.4</v>
      </c>
      <c r="B2431" t="b">
        <v>1</v>
      </c>
      <c r="CW2431">
        <v>0.82872267759562845</v>
      </c>
      <c r="CX2431">
        <v>77.900000000000006</v>
      </c>
      <c r="CY2431">
        <v>78.264317294260948</v>
      </c>
      <c r="CZ2431">
        <v>78.77728124503102</v>
      </c>
      <c r="DA2431">
        <v>122.14540298109986</v>
      </c>
      <c r="DB2431">
        <f ca="1"/>
        <v>85.500344147506425</v>
      </c>
      <c r="DC2431">
        <f ca="1"/>
        <v>78.401106977585655</v>
      </c>
      <c r="DD2431">
        <v>77.003363151185511</v>
      </c>
      <c r="DE2431">
        <f ca="1"/>
        <v>79.767105922578978</v>
      </c>
      <c r="DF2431">
        <v>79.337845764351215</v>
      </c>
    </row>
    <row r="2432" spans="1:110" x14ac:dyDescent="0.25">
      <c r="A2432">
        <v>82</v>
      </c>
      <c r="B2432" t="b">
        <v>1</v>
      </c>
      <c r="CW2432">
        <v>0.82906420765027322</v>
      </c>
      <c r="CX2432">
        <v>77.900000000000006</v>
      </c>
      <c r="CY2432">
        <v>78.277117760873736</v>
      </c>
      <c r="CZ2432">
        <v>78.792853576606916</v>
      </c>
      <c r="DA2432">
        <v>122.28357654332929</v>
      </c>
      <c r="DB2432">
        <f ca="1"/>
        <v>85.511244776114452</v>
      </c>
      <c r="DC2432">
        <f ca="1"/>
        <v>78.413864039436305</v>
      </c>
      <c r="DD2432">
        <v>77.015382442804096</v>
      </c>
      <c r="DE2432">
        <f ca="1"/>
        <v>79.774635683247226</v>
      </c>
      <c r="DF2432">
        <v>79.348465271353788</v>
      </c>
    </row>
    <row r="2433" spans="1:110" x14ac:dyDescent="0.25">
      <c r="A2433">
        <v>82.1</v>
      </c>
      <c r="B2433" t="b">
        <v>1</v>
      </c>
      <c r="CW2433">
        <v>0.82940573770491799</v>
      </c>
      <c r="CX2433">
        <v>77.900000000000006</v>
      </c>
      <c r="CY2433">
        <v>78.289934600695233</v>
      </c>
      <c r="CZ2433">
        <v>78.808448911088547</v>
      </c>
      <c r="DA2433">
        <v>122.42202645286724</v>
      </c>
      <c r="DB2433">
        <f ca="1"/>
        <v>85.522156250466807</v>
      </c>
      <c r="DC2433">
        <f ca="1"/>
        <v>78.426638792525111</v>
      </c>
      <c r="DD2433">
        <v>77.027413747716665</v>
      </c>
      <c r="DE2433">
        <f ca="1"/>
        <v>79.782171591956299</v>
      </c>
      <c r="DF2433">
        <v>79.359091629571552</v>
      </c>
    </row>
    <row r="2434" spans="1:110" x14ac:dyDescent="0.25">
      <c r="A2434">
        <v>81.900000000000006</v>
      </c>
      <c r="B2434" t="b">
        <v>1</v>
      </c>
      <c r="CW2434">
        <v>0.82974726775956287</v>
      </c>
      <c r="CX2434">
        <v>77.900000000000006</v>
      </c>
      <c r="CY2434">
        <v>78.302767878937118</v>
      </c>
      <c r="CZ2434">
        <v>78.824067340287542</v>
      </c>
      <c r="DA2434">
        <v>122.56075381731928</v>
      </c>
      <c r="DB2434">
        <f ca="1"/>
        <v>85.533078615521106</v>
      </c>
      <c r="DC2434">
        <f ca="1"/>
        <v>78.439431307180769</v>
      </c>
      <c r="DD2434">
        <v>77.03945710201728</v>
      </c>
      <c r="DE2434">
        <f ca="1"/>
        <v>79.789713672865119</v>
      </c>
      <c r="DF2434">
        <v>79.369724865181468</v>
      </c>
    </row>
    <row r="2435" spans="1:110" x14ac:dyDescent="0.25">
      <c r="A2435">
        <v>81.599999999999994</v>
      </c>
      <c r="B2435" t="b">
        <v>1</v>
      </c>
      <c r="CW2435">
        <v>0.83008879781420764</v>
      </c>
      <c r="CX2435">
        <v>78</v>
      </c>
      <c r="CY2435">
        <v>78.315617661181832</v>
      </c>
      <c r="CZ2435">
        <v>78.839708956549728</v>
      </c>
      <c r="DA2435">
        <v>122.69975975096324</v>
      </c>
      <c r="DB2435">
        <f ca="1"/>
        <v>85.544011916482035</v>
      </c>
      <c r="DC2435">
        <f ca="1"/>
        <v>78.452241654136756</v>
      </c>
      <c r="DD2435">
        <v>77.051512541981097</v>
      </c>
      <c r="DE2435">
        <f ca="1"/>
        <v>79.797261950258132</v>
      </c>
      <c r="DF2435">
        <v>79.380365004489533</v>
      </c>
    </row>
    <row r="2436" spans="1:110" x14ac:dyDescent="0.25">
      <c r="A2436">
        <v>81.3</v>
      </c>
      <c r="B2436" t="b">
        <v>1</v>
      </c>
      <c r="CW2436">
        <v>0.83043032786885251</v>
      </c>
      <c r="CX2436">
        <v>78</v>
      </c>
      <c r="CY2436">
        <v>78.328484013385349</v>
      </c>
      <c r="CZ2436">
        <v>78.855373852759413</v>
      </c>
      <c r="DA2436">
        <v>122.83904537480308</v>
      </c>
      <c r="DB2436">
        <f ca="1"/>
        <v>85.554956198803055</v>
      </c>
      <c r="DC2436">
        <f ca="1"/>
        <v>78.465069904534516</v>
      </c>
      <c r="DD2436">
        <v>77.063580104065679</v>
      </c>
      <c r="DE2436">
        <f ca="1"/>
        <v>79.804816448546276</v>
      </c>
      <c r="DF2436">
        <v>79.391012073931634</v>
      </c>
    </row>
    <row r="2437" spans="1:110" x14ac:dyDescent="0.25">
      <c r="A2437">
        <v>89</v>
      </c>
      <c r="B2437" t="b">
        <v>1</v>
      </c>
      <c r="CW2437">
        <v>0.83077185792349728</v>
      </c>
      <c r="CX2437">
        <v>78</v>
      </c>
      <c r="CY2437">
        <v>78.341367001880215</v>
      </c>
      <c r="CZ2437">
        <v>78.87106212234356</v>
      </c>
      <c r="DA2437">
        <v>122.97861181662294</v>
      </c>
      <c r="DB2437">
        <f ca="1"/>
        <v>85.565911508188563</v>
      </c>
      <c r="DC2437">
        <f ca="1"/>
        <v>78.477916129926598</v>
      </c>
      <c r="DD2437">
        <v>77.07565982491225</v>
      </c>
      <c r="DE2437">
        <f ca="1"/>
        <v>79.812377192267874</v>
      </c>
      <c r="DF2437">
        <v>79.401666100074621</v>
      </c>
    </row>
    <row r="2438" spans="1:110" x14ac:dyDescent="0.25">
      <c r="A2438">
        <v>88</v>
      </c>
      <c r="B2438" t="b">
        <v>1</v>
      </c>
      <c r="CW2438">
        <v>0.83111338797814205</v>
      </c>
      <c r="CX2438">
        <v>78</v>
      </c>
      <c r="CY2438">
        <v>78.354266693378463</v>
      </c>
      <c r="CZ2438">
        <v>78.886773859276218</v>
      </c>
      <c r="DA2438">
        <v>123.11846021104211</v>
      </c>
      <c r="DB2438">
        <f ca="1"/>
        <v>85.576877890595682</v>
      </c>
      <c r="DC2438">
        <f ca="1"/>
        <v>78.490780402280038</v>
      </c>
      <c r="DD2438">
        <v>77.087751741346977</v>
      </c>
      <c r="DE2438">
        <f ca="1"/>
        <v>79.819944206089559</v>
      </c>
      <c r="DF2438">
        <v>79.412327109617109</v>
      </c>
    </row>
    <row r="2439" spans="1:110" x14ac:dyDescent="0.25">
      <c r="A2439">
        <v>81</v>
      </c>
      <c r="B2439" t="b">
        <v>1</v>
      </c>
      <c r="CW2439">
        <v>0.83145491803278693</v>
      </c>
      <c r="CX2439">
        <v>78</v>
      </c>
      <c r="CY2439">
        <v>78.367183154974583</v>
      </c>
      <c r="CZ2439">
        <v>78.902509158082779</v>
      </c>
      <c r="DA2439">
        <v>123.2585916995703</v>
      </c>
      <c r="DB2439">
        <f ca="1"/>
        <v>85.587855392236307</v>
      </c>
      <c r="DC2439">
        <f ca="1"/>
        <v>78.503662793979501</v>
      </c>
      <c r="DD2439">
        <v>77.099855890382344</v>
      </c>
      <c r="DE2439">
        <f ca="1"/>
        <v>79.827517514807354</v>
      </c>
      <c r="DF2439">
        <v>79.422995129390557</v>
      </c>
    </row>
    <row r="2440" spans="1:110" x14ac:dyDescent="0.25">
      <c r="A2440">
        <v>81</v>
      </c>
      <c r="B2440" t="b">
        <v>1</v>
      </c>
      <c r="CW2440">
        <v>0.83179644808743169</v>
      </c>
      <c r="CX2440">
        <v>78</v>
      </c>
      <c r="CY2440">
        <v>78.380116454148549</v>
      </c>
      <c r="CZ2440">
        <v>78.918268113844348</v>
      </c>
      <c r="DA2440">
        <v>123.3990074306634</v>
      </c>
      <c r="DB2440">
        <f ca="1"/>
        <v>85.598844059579022</v>
      </c>
      <c r="DC2440">
        <f ca="1"/>
        <v>78.516563377830664</v>
      </c>
      <c r="DD2440">
        <v>77.111972309218359</v>
      </c>
      <c r="DE2440">
        <f ca="1"/>
        <v>79.835097143347483</v>
      </c>
      <c r="DF2440">
        <v>79.433670186360132</v>
      </c>
    </row>
    <row r="2441" spans="1:110" x14ac:dyDescent="0.25">
      <c r="A2441">
        <v>79.400000000000006</v>
      </c>
      <c r="B2441" t="b">
        <v>1</v>
      </c>
      <c r="CW2441">
        <v>0.83213797814207646</v>
      </c>
      <c r="CX2441">
        <v>78</v>
      </c>
      <c r="CY2441">
        <v>78.393066658768817</v>
      </c>
      <c r="CZ2441">
        <v>78.934050822202266</v>
      </c>
      <c r="DA2441">
        <v>123.53970855978022</v>
      </c>
      <c r="DB2441">
        <f ca="1"/>
        <v>85.609843939351137</v>
      </c>
      <c r="DC2441">
        <f ca="1"/>
        <v>78.529482227063554</v>
      </c>
      <c r="DD2441">
        <v>77.124101035244024</v>
      </c>
      <c r="DE2441">
        <f ca="1"/>
        <v>79.842683116767503</v>
      </c>
      <c r="DF2441">
        <v>79.444352307625749</v>
      </c>
    </row>
    <row r="2442" spans="1:110" x14ac:dyDescent="0.25">
      <c r="A2442">
        <v>79.5</v>
      </c>
      <c r="B2442" t="b">
        <v>1</v>
      </c>
      <c r="CW2442">
        <v>0.83247950819672134</v>
      </c>
      <c r="CX2442">
        <v>78</v>
      </c>
      <c r="CY2442">
        <v>78.406033837095549</v>
      </c>
      <c r="CZ2442">
        <v>78.949857379362726</v>
      </c>
      <c r="DA2442">
        <v>123.68069624943945</v>
      </c>
      <c r="DB2442">
        <f ca="1"/>
        <v>85.620855078540771</v>
      </c>
      <c r="DC2442">
        <f ca="1"/>
        <v>78.542419415335914</v>
      </c>
      <c r="DD2442">
        <v>77.136242106038594</v>
      </c>
      <c r="DE2442">
        <f ca="1"/>
        <v>79.850275460257151</v>
      </c>
      <c r="DF2442">
        <v>79.455041520423023</v>
      </c>
    </row>
    <row r="2443" spans="1:110" x14ac:dyDescent="0.25">
      <c r="A2443">
        <v>79.400000000000006</v>
      </c>
      <c r="B2443" t="b">
        <v>1</v>
      </c>
      <c r="CW2443">
        <v>0.83282103825136611</v>
      </c>
      <c r="CX2443">
        <v>78</v>
      </c>
      <c r="CY2443">
        <v>78.419018057783504</v>
      </c>
      <c r="CZ2443">
        <v>78.965687882100923</v>
      </c>
      <c r="DA2443">
        <v>123.82197166927702</v>
      </c>
      <c r="DB2443">
        <f ca="1"/>
        <v>85.631877524398789</v>
      </c>
      <c r="DC2443">
        <f ca="1"/>
        <v>78.555375016736605</v>
      </c>
      <c r="DD2443">
        <v>77.148395559372943</v>
      </c>
      <c r="DE2443">
        <f ca="1"/>
        <v>79.857874199139516</v>
      </c>
      <c r="DF2443">
        <v>79.465737852124278</v>
      </c>
    </row>
    <row r="2444" spans="1:110" x14ac:dyDescent="0.25">
      <c r="A2444">
        <v>79.099999999999994</v>
      </c>
      <c r="B2444" t="b">
        <v>1</v>
      </c>
      <c r="CW2444">
        <v>0.83316256830601088</v>
      </c>
      <c r="CX2444">
        <v>78</v>
      </c>
      <c r="CY2444">
        <v>78.432019389885383</v>
      </c>
      <c r="CZ2444">
        <v>78.98154242776603</v>
      </c>
      <c r="DA2444">
        <v>123.96353599610482</v>
      </c>
      <c r="DB2444">
        <f ca="1"/>
        <v>85.642911324440917</v>
      </c>
      <c r="DC2444">
        <f ca="1"/>
        <v>78.568349105789096</v>
      </c>
      <c r="DD2444">
        <v>77.160561433210972</v>
      </c>
      <c r="DE2444">
        <f ca="1"/>
        <v>79.865479358871838</v>
      </c>
      <c r="DF2444">
        <v>79.476441330239524</v>
      </c>
    </row>
    <row r="2445" spans="1:110" x14ac:dyDescent="0.25">
      <c r="A2445">
        <v>74.900000000000006</v>
      </c>
      <c r="B2445" t="b">
        <v>1</v>
      </c>
      <c r="CW2445">
        <v>0.83350409836065575</v>
      </c>
      <c r="CX2445">
        <v>78</v>
      </c>
      <c r="CY2445">
        <v>78.44503790285475</v>
      </c>
      <c r="CZ2445">
        <v>78.997421114285601</v>
      </c>
      <c r="DA2445">
        <v>124.10539041396912</v>
      </c>
      <c r="DB2445">
        <f ca="1"/>
        <v>85.653956526449861</v>
      </c>
      <c r="DC2445">
        <f ca="1"/>
        <v>78.581341757454879</v>
      </c>
      <c r="DD2445">
        <v>77.172739765710958</v>
      </c>
      <c r="DE2445">
        <f ca="1"/>
        <v>79.873090965046671</v>
      </c>
      <c r="DF2445">
        <v>79.487151982417487</v>
      </c>
    </row>
    <row r="2446" spans="1:110" x14ac:dyDescent="0.25">
      <c r="A2446">
        <v>74.7</v>
      </c>
      <c r="B2446" t="b">
        <v>1</v>
      </c>
      <c r="CW2446">
        <v>0.83384562841530052</v>
      </c>
      <c r="CX2446">
        <v>78</v>
      </c>
      <c r="CY2446">
        <v>78.458073666549495</v>
      </c>
      <c r="CZ2446">
        <v>79.013324040170218</v>
      </c>
      <c r="DA2446">
        <v>124.24753611421008</v>
      </c>
      <c r="DB2446">
        <f ca="1"/>
        <v>85.665013178477352</v>
      </c>
      <c r="DC2446">
        <f ca="1"/>
        <v>78.594353047137005</v>
      </c>
      <c r="DD2446">
        <v>77.184930595226973</v>
      </c>
      <c r="DE2446">
        <f ca="1"/>
        <v>79.880709043392883</v>
      </c>
      <c r="DF2446">
        <v>79.497869836446654</v>
      </c>
    </row>
    <row r="2447" spans="1:110" x14ac:dyDescent="0.25">
      <c r="A2447">
        <v>74.599999999999994</v>
      </c>
      <c r="B2447" t="b">
        <v>1</v>
      </c>
      <c r="CW2447">
        <v>0.8341871584699454</v>
      </c>
      <c r="CX2447">
        <v>78</v>
      </c>
      <c r="CY2447">
        <v>78.47112675123492</v>
      </c>
      <c r="CZ2447">
        <v>79.029251304518382</v>
      </c>
      <c r="DA2447">
        <v>124.38997429552195</v>
      </c>
      <c r="DB2447">
        <f ca="1"/>
        <v>85.676081328846294</v>
      </c>
      <c r="DC2447">
        <f ca="1"/>
        <v>78.607383050683694</v>
      </c>
      <c r="DD2447">
        <v>77.197133960310254</v>
      </c>
      <c r="DE2447">
        <f ca="1"/>
        <v>79.888333619776674</v>
      </c>
      <c r="DF2447">
        <v>79.508594920256229</v>
      </c>
    </row>
    <row r="2448" spans="1:110" x14ac:dyDescent="0.25">
      <c r="A2448">
        <v>74.5</v>
      </c>
      <c r="B2448" t="b">
        <v>1</v>
      </c>
      <c r="CW2448">
        <v>0.83452868852459017</v>
      </c>
      <c r="CX2448">
        <v>78</v>
      </c>
      <c r="CY2448">
        <v>78.484197227586989</v>
      </c>
      <c r="CZ2448">
        <v>79.045203007021186</v>
      </c>
      <c r="DA2448">
        <v>124.53270616401342</v>
      </c>
      <c r="DB2448">
        <f ca="1"/>
        <v>85.687161026152921</v>
      </c>
      <c r="DC2448">
        <f ca="1"/>
        <v>78.620431844391817</v>
      </c>
      <c r="DD2448">
        <v>77.209349899710702</v>
      </c>
      <c r="DE2448">
        <f ca="1"/>
        <v>79.895964720202628</v>
      </c>
      <c r="DF2448">
        <v>79.519327261917226</v>
      </c>
    </row>
    <row r="2449" spans="1:110" x14ac:dyDescent="0.25">
      <c r="A2449">
        <v>74.5</v>
      </c>
      <c r="B2449" t="b">
        <v>1</v>
      </c>
      <c r="CW2449">
        <v>0.83487021857923494</v>
      </c>
      <c r="CX2449">
        <v>78</v>
      </c>
      <c r="CY2449">
        <v>78.497285166695661</v>
      </c>
      <c r="CZ2449">
        <v>79.061179247966919</v>
      </c>
      <c r="DA2449">
        <v>124.67573293326923</v>
      </c>
      <c r="DB2449">
        <f ca="1"/>
        <v>85.698252319268946</v>
      </c>
      <c r="DC2449">
        <f ca="1"/>
        <v>78.63349950501059</v>
      </c>
      <c r="DD2449">
        <v>77.221578452378225</v>
      </c>
      <c r="DE2449">
        <f ca="1"/>
        <v>79.903602370814724</v>
      </c>
      <c r="DF2449">
        <v>79.530066889643535</v>
      </c>
    </row>
    <row r="2450" spans="1:110" x14ac:dyDescent="0.25">
      <c r="A2450">
        <v>74.5</v>
      </c>
      <c r="B2450" t="b">
        <v>1</v>
      </c>
      <c r="CW2450">
        <v>0.83521174863387981</v>
      </c>
      <c r="CX2450">
        <v>78</v>
      </c>
      <c r="CY2450">
        <v>78.510390640068252</v>
      </c>
      <c r="CZ2450">
        <v>79.077180128246411</v>
      </c>
      <c r="DA2450">
        <v>124.81905582441189</v>
      </c>
      <c r="DB2450">
        <f ca="1"/>
        <v>85.709355257343816</v>
      </c>
      <c r="DC2450">
        <f ca="1"/>
        <v>78.646586109745257</v>
      </c>
      <c r="DD2450">
        <v>77.233819657464238</v>
      </c>
      <c r="DE2450">
        <f ca="1"/>
        <v>79.911246597897488</v>
      </c>
      <c r="DF2450">
        <v>79.540813831792917</v>
      </c>
    </row>
    <row r="2451" spans="1:110" x14ac:dyDescent="0.25">
      <c r="A2451">
        <v>71.8</v>
      </c>
      <c r="B2451" t="b">
        <v>1</v>
      </c>
      <c r="CW2451">
        <v>0.83555327868852458</v>
      </c>
      <c r="CX2451">
        <v>78</v>
      </c>
      <c r="CY2451">
        <v>78.523513719632788</v>
      </c>
      <c r="CZ2451">
        <v>79.093205749357466</v>
      </c>
      <c r="DA2451">
        <v>124.96267606616416</v>
      </c>
      <c r="DB2451">
        <f ca="1"/>
        <v>85.720469889806765</v>
      </c>
      <c r="DC2451">
        <f ca="1"/>
        <v>78.659691736260697</v>
      </c>
      <c r="DD2451">
        <v>77.246073554323146</v>
      </c>
      <c r="DE2451">
        <f ca="1"/>
        <v>79.91889742787707</v>
      </c>
      <c r="DF2451">
        <v>79.551568116868111</v>
      </c>
    </row>
    <row r="2452" spans="1:110" x14ac:dyDescent="0.25">
      <c r="A2452">
        <v>72.3</v>
      </c>
      <c r="B2452" t="b">
        <v>1</v>
      </c>
      <c r="CW2452">
        <v>0.83589480874316935</v>
      </c>
      <c r="CX2452">
        <v>78</v>
      </c>
      <c r="CY2452">
        <v>78.536654477741251</v>
      </c>
      <c r="CZ2452">
        <v>79.109256213410177</v>
      </c>
      <c r="DA2452">
        <v>125.1065948949125</v>
      </c>
      <c r="DB2452">
        <f ca="1"/>
        <v>85.73159626636928</v>
      </c>
      <c r="DC2452">
        <f ca="1"/>
        <v>78.672816462685233</v>
      </c>
      <c r="DD2452">
        <v>77.258340182513763</v>
      </c>
      <c r="DE2452">
        <f ca="1"/>
        <v>79.926554887322212</v>
      </c>
      <c r="DF2452">
        <v>79.562329773517916</v>
      </c>
    </row>
    <row r="2453" spans="1:110" x14ac:dyDescent="0.25">
      <c r="A2453">
        <v>73.7</v>
      </c>
      <c r="B2453" t="b">
        <v>1</v>
      </c>
      <c r="CW2453">
        <v>0.83623633879781423</v>
      </c>
      <c r="CX2453">
        <v>78</v>
      </c>
      <c r="CY2453">
        <v>78.549812987173297</v>
      </c>
      <c r="CZ2453">
        <v>79.125331623131601</v>
      </c>
      <c r="DA2453">
        <v>125.25081355477077</v>
      </c>
      <c r="DB2453">
        <f ca="1"/>
        <v>85.742734437027167</v>
      </c>
      <c r="DC2453">
        <f ca="1"/>
        <v>78.685960367614371</v>
      </c>
      <c r="DD2453">
        <v>77.270619581800844</v>
      </c>
      <c r="DE2453">
        <f ca="1"/>
        <v>79.934219002945483</v>
      </c>
      <c r="DF2453">
        <v>79.573098830538271</v>
      </c>
    </row>
    <row r="2454" spans="1:110" x14ac:dyDescent="0.25">
      <c r="A2454">
        <v>73.8</v>
      </c>
      <c r="B2454" t="b">
        <v>1</v>
      </c>
      <c r="CW2454">
        <v>0.83657786885245899</v>
      </c>
      <c r="CX2454">
        <v>78</v>
      </c>
      <c r="CY2454">
        <v>78.562989321139455</v>
      </c>
      <c r="CZ2454">
        <v>79.14143208187113</v>
      </c>
      <c r="DA2454">
        <v>125.39533329764468</v>
      </c>
      <c r="DB2454">
        <f ca="1"/>
        <v>85.753884452062834</v>
      </c>
      <c r="DC2454">
        <f ca="1"/>
        <v>78.699123530114605</v>
      </c>
      <c r="DD2454">
        <v>77.282911792156597</v>
      </c>
      <c r="DE2454">
        <f ca="1"/>
        <v>79.941889801604304</v>
      </c>
      <c r="DF2454">
        <v>79.58387531687336</v>
      </c>
    </row>
    <row r="2455" spans="1:110" x14ac:dyDescent="0.25">
      <c r="A2455">
        <v>74.2</v>
      </c>
      <c r="B2455" t="b">
        <v>1</v>
      </c>
      <c r="CW2455">
        <v>0.83691939890710387</v>
      </c>
      <c r="CX2455">
        <v>78</v>
      </c>
      <c r="CY2455">
        <v>78.576183553284793</v>
      </c>
      <c r="CZ2455">
        <v>79.157557693605597</v>
      </c>
      <c r="DA2455">
        <v>125.54015538329726</v>
      </c>
      <c r="DB2455">
        <f ca="1"/>
        <v>85.765046362047798</v>
      </c>
      <c r="DC2455">
        <f ca="1"/>
        <v>78.712306029727316</v>
      </c>
      <c r="DD2455">
        <v>77.295216853762128</v>
      </c>
      <c r="DE2455">
        <f ca="1"/>
        <v>79.949567310302101</v>
      </c>
      <c r="DF2455">
        <v>79.594659261616727</v>
      </c>
    </row>
    <row r="2456" spans="1:110" x14ac:dyDescent="0.25">
      <c r="A2456">
        <v>69.099999999999994</v>
      </c>
      <c r="B2456" t="b">
        <v>1</v>
      </c>
      <c r="CW2456">
        <v>0.83726092896174864</v>
      </c>
      <c r="CX2456">
        <v>78</v>
      </c>
      <c r="CY2456">
        <v>78.58939575769233</v>
      </c>
      <c r="CZ2456">
        <v>79.173708562944043</v>
      </c>
      <c r="DA2456">
        <v>125.68528107941442</v>
      </c>
      <c r="DB2456">
        <f ca="1"/>
        <v>85.776220217844724</v>
      </c>
      <c r="DC2456">
        <f ca="1"/>
        <v>78.72550794647259</v>
      </c>
      <c r="DD2456">
        <v>77.307534807009077</v>
      </c>
      <c r="DE2456">
        <f ca="1"/>
        <v>79.957251556189433</v>
      </c>
      <c r="DF2456">
        <v>79.605450694012333</v>
      </c>
    </row>
    <row r="2457" spans="1:110" x14ac:dyDescent="0.25">
      <c r="A2457">
        <v>73.900000000000006</v>
      </c>
      <c r="B2457" t="b">
        <v>1</v>
      </c>
      <c r="CW2457">
        <v>0.83760245901639341</v>
      </c>
      <c r="CX2457">
        <v>78</v>
      </c>
      <c r="CY2457">
        <v>78.602626008886759</v>
      </c>
      <c r="CZ2457">
        <v>79.189884795133437</v>
      </c>
      <c r="DA2457">
        <v>125.83071166167181</v>
      </c>
      <c r="DB2457">
        <f ca="1"/>
        <v>85.787406070610004</v>
      </c>
      <c r="DC2457">
        <f ca="1"/>
        <v>78.738729360853199</v>
      </c>
      <c r="DD2457">
        <v>77.319865692501097</v>
      </c>
      <c r="DE2457">
        <f ca="1"/>
        <v>79.964942566565128</v>
      </c>
      <c r="DF2457">
        <v>79.616249643455788</v>
      </c>
    </row>
    <row r="2458" spans="1:110" x14ac:dyDescent="0.25">
      <c r="A2458">
        <v>73.7</v>
      </c>
      <c r="B2458" t="b">
        <v>1</v>
      </c>
      <c r="CW2458">
        <v>0.83794398907103829</v>
      </c>
      <c r="CX2458">
        <v>78</v>
      </c>
      <c r="CY2458">
        <v>78.615874381837955</v>
      </c>
      <c r="CZ2458">
        <v>79.206086496063818</v>
      </c>
      <c r="DA2458">
        <v>125.97644841380205</v>
      </c>
      <c r="DB2458">
        <f ca="1"/>
        <v>85.798603971795998</v>
      </c>
      <c r="DC2458">
        <f ca="1"/>
        <v>78.751970353858553</v>
      </c>
      <c r="DD2458">
        <v>77.332209551055413</v>
      </c>
      <c r="DE2458">
        <f ca="1"/>
        <v>79.97264036887745</v>
      </c>
      <c r="DF2458">
        <v>79.627056139495451</v>
      </c>
    </row>
    <row r="2459" spans="1:110" x14ac:dyDescent="0.25">
      <c r="A2459">
        <v>72.7</v>
      </c>
      <c r="B2459" t="b">
        <v>1</v>
      </c>
      <c r="CW2459">
        <v>0.83828551912568305</v>
      </c>
      <c r="CX2459">
        <v>78</v>
      </c>
      <c r="CY2459">
        <v>78.629140951964587</v>
      </c>
      <c r="CZ2459">
        <v>79.222313772273324</v>
      </c>
      <c r="DA2459">
        <v>126.12249262766247</v>
      </c>
      <c r="DB2459">
        <f ca="1"/>
        <v>85.809813973153496</v>
      </c>
      <c r="DC2459">
        <f ca="1"/>
        <v>78.765231006968733</v>
      </c>
      <c r="DD2459">
        <v>77.34456642370445</v>
      </c>
      <c r="DE2459">
        <f ca="1"/>
        <v>79.980344990725214</v>
      </c>
      <c r="DF2459">
        <v>79.63787021183353</v>
      </c>
    </row>
    <row r="2460" spans="1:110" x14ac:dyDescent="0.25">
      <c r="A2460">
        <v>71.5</v>
      </c>
      <c r="B2460" t="b">
        <v>1</v>
      </c>
      <c r="CW2460">
        <v>0.83862704918032782</v>
      </c>
      <c r="CX2460">
        <v>78</v>
      </c>
      <c r="CY2460">
        <v>78.642425795137981</v>
      </c>
      <c r="CZ2460">
        <v>79.238566730954176</v>
      </c>
      <c r="DA2460">
        <v>126.26884560330414</v>
      </c>
      <c r="DB2460">
        <f ca="1"/>
        <v>85.821036126734114</v>
      </c>
      <c r="DC2460">
        <f ca="1"/>
        <v>78.7785114021585</v>
      </c>
      <c r="DD2460">
        <v>77.356936351697385</v>
      </c>
      <c r="DE2460">
        <f ca="1"/>
        <v>79.988056459859067</v>
      </c>
      <c r="DF2460">
        <v>79.648691890327299</v>
      </c>
    </row>
    <row r="2461" spans="1:110" x14ac:dyDescent="0.25">
      <c r="A2461">
        <v>64.099999999999994</v>
      </c>
      <c r="B2461" t="b">
        <v>1</v>
      </c>
      <c r="CW2461">
        <v>0.8389685792349727</v>
      </c>
      <c r="CX2461">
        <v>78</v>
      </c>
      <c r="CY2461">
        <v>78.655728987685549</v>
      </c>
      <c r="CZ2461">
        <v>79.254845479957325</v>
      </c>
      <c r="DA2461">
        <v>126.41550864904124</v>
      </c>
      <c r="DB2461">
        <f ca="1"/>
        <v>85.832270484892746</v>
      </c>
      <c r="DC2461">
        <f ca="1"/>
        <v>78.791811621901417</v>
      </c>
      <c r="DD2461">
        <v>77.369319376501736</v>
      </c>
      <c r="DE2461">
        <f ca="1"/>
        <v>79.995774804182545</v>
      </c>
      <c r="DF2461">
        <v>79.659521204990313</v>
      </c>
    </row>
    <row r="2462" spans="1:110" x14ac:dyDescent="0.25">
      <c r="A2462">
        <v>63.8</v>
      </c>
      <c r="B2462" t="b">
        <v>1</v>
      </c>
      <c r="CW2462">
        <v>0.83931010928961747</v>
      </c>
      <c r="CX2462">
        <v>78</v>
      </c>
      <c r="CY2462">
        <v>78.669050606394933</v>
      </c>
      <c r="CZ2462">
        <v>79.271150127798776</v>
      </c>
      <c r="DA2462">
        <v>126.56248308152099</v>
      </c>
      <c r="DB2462">
        <f ca="1"/>
        <v>85.843517100290015</v>
      </c>
      <c r="DC2462">
        <f ca="1"/>
        <v>78.805131749174009</v>
      </c>
      <c r="DD2462">
        <v>77.381715539805015</v>
      </c>
      <c r="DE2462">
        <f ca="1"/>
        <v>80.003500051753392</v>
      </c>
      <c r="DF2462">
        <v>79.670358185993464</v>
      </c>
    </row>
    <row r="2463" spans="1:110" x14ac:dyDescent="0.25">
      <c r="A2463">
        <v>63.5</v>
      </c>
      <c r="B2463" t="b">
        <v>1</v>
      </c>
      <c r="CW2463">
        <v>0.83965163934426235</v>
      </c>
      <c r="CX2463">
        <v>78</v>
      </c>
      <c r="CY2463">
        <v>78.682390728517419</v>
      </c>
      <c r="CZ2463">
        <v>79.287480783664549</v>
      </c>
      <c r="DA2463">
        <v>126.70977022579494</v>
      </c>
      <c r="DB2463">
        <f ca="1"/>
        <v>85.854776025894822</v>
      </c>
      <c r="DC2463">
        <f ca="1"/>
        <v>78.818471867459905</v>
      </c>
      <c r="DD2463">
        <v>77.394124883516398</v>
      </c>
      <c r="DE2463">
        <f ca="1"/>
        <v>80.011232230784643</v>
      </c>
      <c r="DF2463">
        <v>79.681202863666343</v>
      </c>
    </row>
    <row r="2464" spans="1:110" x14ac:dyDescent="0.25">
      <c r="A2464">
        <v>63.2</v>
      </c>
      <c r="B2464" t="b">
        <v>1</v>
      </c>
      <c r="CW2464">
        <v>0.83999316939890711</v>
      </c>
      <c r="CX2464">
        <v>78</v>
      </c>
      <c r="CY2464">
        <v>78.695749431772043</v>
      </c>
      <c r="CZ2464">
        <v>79.303837557416571</v>
      </c>
      <c r="DA2464">
        <v>126.85737141539028</v>
      </c>
      <c r="DB2464">
        <f ca="1"/>
        <v>85.866047314986787</v>
      </c>
      <c r="DC2464">
        <f ca="1"/>
        <v>78.831832060754067</v>
      </c>
      <c r="DD2464">
        <v>77.406547449768297</v>
      </c>
      <c r="DE2464">
        <f ca="1"/>
        <v>80.018971369645996</v>
      </c>
      <c r="DF2464">
        <v>79.692055268498279</v>
      </c>
    </row>
    <row r="2465" spans="1:110" x14ac:dyDescent="0.25">
      <c r="A2465">
        <v>62.7</v>
      </c>
      <c r="B2465" t="b">
        <v>1</v>
      </c>
      <c r="CW2465">
        <v>0.84033469945355188</v>
      </c>
      <c r="CX2465">
        <v>78</v>
      </c>
      <c r="CY2465">
        <v>78.709126794349388</v>
      </c>
      <c r="CZ2465">
        <v>79.320220559598468</v>
      </c>
      <c r="DA2465">
        <v>127.00528799238261</v>
      </c>
      <c r="DB2465">
        <f ca="1"/>
        <v>85.877331021158867</v>
      </c>
      <c r="DC2465">
        <f ca="1"/>
        <v>78.845212413567097</v>
      </c>
      <c r="DD2465">
        <v>77.41898328091807</v>
      </c>
      <c r="DE2465">
        <f ca="1"/>
        <v>80.026717496864919</v>
      </c>
      <c r="DF2465">
        <v>79.702915431139729</v>
      </c>
    </row>
    <row r="2466" spans="1:110" x14ac:dyDescent="0.25">
      <c r="A2466">
        <v>62.5</v>
      </c>
      <c r="B2466" t="b">
        <v>1</v>
      </c>
      <c r="CW2466">
        <v>0.84067622950819676</v>
      </c>
      <c r="CX2466">
        <v>78.099999999999994</v>
      </c>
      <c r="CY2466">
        <v>78.722522894915514</v>
      </c>
      <c r="CZ2466">
        <v>79.336629901440844</v>
      </c>
      <c r="DA2466">
        <v>127.15352130746901</v>
      </c>
      <c r="DB2466">
        <f ca="1"/>
        <v>85.888627198319909</v>
      </c>
      <c r="DC2466">
        <f ca="1"/>
        <v>78.858613010929503</v>
      </c>
      <c r="DD2466">
        <v>77.431432419549751</v>
      </c>
      <c r="DE2466">
        <f ca="1"/>
        <v>80.034470641127982</v>
      </c>
      <c r="DF2466">
        <v>79.713783382403378</v>
      </c>
    </row>
    <row r="2467" spans="1:110" x14ac:dyDescent="0.25">
      <c r="A2467">
        <v>62</v>
      </c>
      <c r="B2467" t="b">
        <v>1</v>
      </c>
      <c r="CW2467">
        <v>0.84101775956284153</v>
      </c>
      <c r="CX2467">
        <v>78.099999999999994</v>
      </c>
      <c r="CY2467">
        <v>78.735937812615802</v>
      </c>
      <c r="CZ2467">
        <v>79.353065694867524</v>
      </c>
      <c r="DA2467">
        <v>127.30207272004192</v>
      </c>
      <c r="DB2467">
        <f ca="1"/>
        <v>85.899935900697258</v>
      </c>
      <c r="DC2467">
        <f ca="1"/>
        <v>78.872033938396072</v>
      </c>
      <c r="DD2467">
        <v>77.443894908475627</v>
      </c>
      <c r="DE2467">
        <f ca="1"/>
        <v>80.042230831282083</v>
      </c>
      <c r="DF2467">
        <v>79.724659153265407</v>
      </c>
    </row>
    <row r="2468" spans="1:110" x14ac:dyDescent="0.25">
      <c r="A2468">
        <v>61.8</v>
      </c>
      <c r="B2468" t="b">
        <v>1</v>
      </c>
      <c r="CW2468">
        <v>0.84135928961748629</v>
      </c>
      <c r="CX2468">
        <v>78.099999999999994</v>
      </c>
      <c r="CY2468">
        <v>78.749371627079228</v>
      </c>
      <c r="CZ2468">
        <v>79.369528052501295</v>
      </c>
      <c r="DA2468">
        <v>127.45094359826419</v>
      </c>
      <c r="DB2468">
        <f ca="1"/>
        <v>85.911257182839364</v>
      </c>
      <c r="DC2468">
        <f ca="1"/>
        <v>78.885475282050294</v>
      </c>
      <c r="DD2468">
        <v>77.456370790738134</v>
      </c>
      <c r="DE2468">
        <f ca="1"/>
        <v>80.049998096335671</v>
      </c>
      <c r="DF2468">
        <v>79.735542774866843</v>
      </c>
    </row>
    <row r="2469" spans="1:110" x14ac:dyDescent="0.25">
      <c r="A2469">
        <v>61.4</v>
      </c>
      <c r="B2469" t="b">
        <v>1</v>
      </c>
      <c r="CW2469">
        <v>0.84170081967213117</v>
      </c>
      <c r="CX2469">
        <v>78.099999999999994</v>
      </c>
      <c r="CY2469">
        <v>78.762824418422156</v>
      </c>
      <c r="CZ2469">
        <v>79.386017087669728</v>
      </c>
      <c r="DA2469">
        <v>127.60013531914458</v>
      </c>
      <c r="DB2469">
        <f ca="1"/>
        <v>85.922591099618444</v>
      </c>
      <c r="DC2469">
        <f ca="1"/>
        <v>78.89893712850882</v>
      </c>
      <c r="DD2469">
        <v>77.468860109611413</v>
      </c>
      <c r="DE2469">
        <f ca="1"/>
        <v>80.057772465460175</v>
      </c>
      <c r="DF2469">
        <v>79.746434278514727</v>
      </c>
    </row>
    <row r="2470" spans="1:110" x14ac:dyDescent="0.25">
      <c r="A2470">
        <v>61</v>
      </c>
      <c r="B2470" t="b">
        <v>1</v>
      </c>
      <c r="CW2470">
        <v>0.84204234972677594</v>
      </c>
      <c r="CX2470">
        <v>78.099999999999994</v>
      </c>
      <c r="CY2470">
        <v>78.776296267252476</v>
      </c>
      <c r="CZ2470">
        <v>79.402532914411239</v>
      </c>
      <c r="DA2470">
        <v>127.74964926861401</v>
      </c>
      <c r="DB2470">
        <f ca="1"/>
        <v>85.933937706233181</v>
      </c>
      <c r="DC2470">
        <f ca="1"/>
        <v>78.912419564925898</v>
      </c>
      <c r="DD2470">
        <v>77.481362908603188</v>
      </c>
      <c r="DE2470">
        <f ca="1"/>
        <v>80.065553967991136</v>
      </c>
      <c r="DF2470">
        <v>79.7573336956834</v>
      </c>
    </row>
    <row r="2471" spans="1:110" x14ac:dyDescent="0.25">
      <c r="A2471">
        <v>67</v>
      </c>
      <c r="B2471" t="b">
        <v>1</v>
      </c>
      <c r="CW2471">
        <v>0.84238387978142082</v>
      </c>
      <c r="CX2471">
        <v>78.099999999999994</v>
      </c>
      <c r="CY2471">
        <v>78.789787254673868</v>
      </c>
      <c r="CZ2471">
        <v>79.419075647481151</v>
      </c>
      <c r="DA2471">
        <v>127.89948684160318</v>
      </c>
      <c r="DB2471">
        <f ca="1"/>
        <v>85.945297058211409</v>
      </c>
      <c r="DC2471">
        <f ca="1"/>
        <v>78.925922678997992</v>
      </c>
      <c r="DD2471">
        <v>77.493879231456461</v>
      </c>
      <c r="DE2471">
        <f ca="1"/>
        <v>80.073342633429647</v>
      </c>
      <c r="DF2471">
        <v>79.768241058015889</v>
      </c>
    </row>
    <row r="2472" spans="1:110" x14ac:dyDescent="0.25">
      <c r="A2472">
        <v>59.7</v>
      </c>
      <c r="B2472" t="b">
        <v>1</v>
      </c>
      <c r="CW2472">
        <v>0.84272540983606559</v>
      </c>
      <c r="CX2472">
        <v>78.099999999999994</v>
      </c>
      <c r="CY2472">
        <v>78.803297462289805</v>
      </c>
      <c r="CZ2472">
        <v>79.435645402357707</v>
      </c>
      <c r="DA2472">
        <v>128.0496494421202</v>
      </c>
      <c r="DB2472">
        <f ca="1"/>
        <v>85.956669211412887</v>
      </c>
      <c r="DC2472">
        <f ca="1"/>
        <v>78.939446558968328</v>
      </c>
      <c r="DD2472">
        <v>77.506409122151325</v>
      </c>
      <c r="DE2472">
        <f ca="1"/>
        <v>80.081138491443582</v>
      </c>
      <c r="DF2472">
        <v>79.779156397325082</v>
      </c>
    </row>
    <row r="2473" spans="1:110" x14ac:dyDescent="0.25">
      <c r="A2473">
        <v>59.6</v>
      </c>
      <c r="B2473" t="b">
        <v>1</v>
      </c>
      <c r="CW2473">
        <v>0.84306693989071035</v>
      </c>
      <c r="CX2473">
        <v>78.099999999999994</v>
      </c>
      <c r="CY2473">
        <v>78.816826972207934</v>
      </c>
      <c r="CZ2473">
        <v>79.452242295248439</v>
      </c>
      <c r="DA2473">
        <v>128.20013848332999</v>
      </c>
      <c r="DB2473">
        <f ca="1"/>
        <v>85.968054222032023</v>
      </c>
      <c r="DC2473">
        <f ca="1"/>
        <v>78.952991293631598</v>
      </c>
      <c r="DD2473">
        <v>77.518952624906802</v>
      </c>
      <c r="DE2473">
        <f ca="1"/>
        <v>80.088941571869029</v>
      </c>
      <c r="DF2473">
        <v>79.790079745595165</v>
      </c>
    </row>
    <row r="2474" spans="1:110" x14ac:dyDescent="0.25">
      <c r="A2474">
        <v>59.4</v>
      </c>
      <c r="B2474" t="b">
        <v>1</v>
      </c>
      <c r="CW2474">
        <v>0.84340846994535523</v>
      </c>
      <c r="CX2474">
        <v>78.099999999999994</v>
      </c>
      <c r="CY2474">
        <v>78.830375867044182</v>
      </c>
      <c r="CZ2474">
        <v>79.468866443096204</v>
      </c>
      <c r="DA2474">
        <v>128.35095538763377</v>
      </c>
      <c r="DB2474">
        <f ca="1"/>
        <v>85.979452146600721</v>
      </c>
      <c r="DC2474">
        <f ca="1"/>
        <v>78.96655697233858</v>
      </c>
      <c r="DD2474">
        <v>77.531509784182575</v>
      </c>
      <c r="DE2474">
        <f ca="1"/>
        <v>80.09675190471151</v>
      </c>
      <c r="DF2474">
        <v>79.801011134982872</v>
      </c>
    </row>
    <row r="2475" spans="1:110" x14ac:dyDescent="0.25">
      <c r="A2475">
        <v>58.9</v>
      </c>
      <c r="B2475" t="b">
        <v>1</v>
      </c>
      <c r="CW2475">
        <v>0.84375</v>
      </c>
      <c r="CX2475">
        <v>78.099999999999994</v>
      </c>
      <c r="CY2475">
        <v>78.843944229927203</v>
      </c>
      <c r="CZ2475">
        <v>79.485517963585707</v>
      </c>
      <c r="DA2475">
        <v>128.50210158674975</v>
      </c>
      <c r="DB2475">
        <f ca="1"/>
        <v>85.990863041991162</v>
      </c>
      <c r="DC2475">
        <f ca="1"/>
        <v>78.980143685000911</v>
      </c>
      <c r="DD2475">
        <v>77.544080644680918</v>
      </c>
      <c r="DE2475">
        <f ca="1"/>
        <v>80.104569520147535</v>
      </c>
      <c r="DF2475">
        <v>79.811950597818907</v>
      </c>
    </row>
    <row r="2476" spans="1:110" x14ac:dyDescent="0.25">
      <c r="A2476">
        <v>58.6</v>
      </c>
      <c r="B2476" t="b">
        <v>1</v>
      </c>
      <c r="CW2476">
        <v>0.84409153005464477</v>
      </c>
      <c r="CX2476">
        <v>78.099999999999994</v>
      </c>
      <c r="CY2476">
        <v>78.857532144502628</v>
      </c>
      <c r="CZ2476">
        <v>79.502196975149516</v>
      </c>
      <c r="DA2476">
        <v>128.65357852179483</v>
      </c>
      <c r="DB2476">
        <f ca="1"/>
        <v>86.002286965418691</v>
      </c>
      <c r="DC2476">
        <f ca="1"/>
        <v>78.993751522095906</v>
      </c>
      <c r="DD2476">
        <v>77.556665251348491</v>
      </c>
      <c r="DE2476">
        <f ca="1"/>
        <v>80.112394448525805</v>
      </c>
      <c r="DF2476">
        <v>79.822898166609235</v>
      </c>
    </row>
    <row r="2477" spans="1:110" x14ac:dyDescent="0.25">
      <c r="A2477">
        <v>71.599999999999994</v>
      </c>
      <c r="B2477" t="b">
        <v>1</v>
      </c>
      <c r="CW2477">
        <v>0.84443306010928965</v>
      </c>
      <c r="CX2477">
        <v>78.099999999999994</v>
      </c>
      <c r="CY2477">
        <v>78.87113969493754</v>
      </c>
      <c r="CZ2477">
        <v>79.518903596975107</v>
      </c>
      <c r="DA2477">
        <v>128.805387643367</v>
      </c>
      <c r="DB2477">
        <f ca="1"/>
        <v>86.013723974444702</v>
      </c>
      <c r="DC2477">
        <f ca="1"/>
        <v>79.007380574671387</v>
      </c>
      <c r="DD2477">
        <v>77.569263649378257</v>
      </c>
      <c r="DE2477">
        <f ca="1"/>
        <v>80.120226720368734</v>
      </c>
      <c r="DF2477">
        <v>79.833853874036464</v>
      </c>
    </row>
    <row r="2478" spans="1:110" x14ac:dyDescent="0.25">
      <c r="A2478">
        <v>71.400000000000006</v>
      </c>
      <c r="B2478" t="b">
        <v>1</v>
      </c>
      <c r="CW2478">
        <v>0.84477459016393441</v>
      </c>
      <c r="CX2478">
        <v>78.2</v>
      </c>
      <c r="CY2478">
        <v>78.884766965924925</v>
      </c>
      <c r="CZ2478">
        <v>79.535637949010805</v>
      </c>
      <c r="DA2478">
        <v>128.95753041162845</v>
      </c>
      <c r="DB2478">
        <f ca="1"/>
        <v>86.025174126979508</v>
      </c>
      <c r="DC2478">
        <f ca="1"/>
        <v>79.021030934350534</v>
      </c>
      <c r="DD2478">
        <v>77.581875884211343</v>
      </c>
      <c r="DE2478">
        <f ca="1"/>
        <v>80.128066366373702</v>
      </c>
      <c r="DF2478">
        <v>79.844817752961291</v>
      </c>
    </row>
    <row r="2479" spans="1:110" x14ac:dyDescent="0.25">
      <c r="A2479">
        <v>71.2</v>
      </c>
      <c r="B2479" t="b">
        <v>1</v>
      </c>
      <c r="CW2479">
        <v>0.84511612021857918</v>
      </c>
      <c r="CX2479">
        <v>78.2</v>
      </c>
      <c r="CY2479">
        <v>78.898414042688017</v>
      </c>
      <c r="CZ2479">
        <v>79.552400151972648</v>
      </c>
      <c r="DA2479">
        <v>129.11000829639025</v>
      </c>
      <c r="DB2479">
        <f ca="1"/>
        <v>86.036637481285354</v>
      </c>
      <c r="DC2479">
        <f ca="1"/>
        <v>79.034702693336939</v>
      </c>
      <c r="DD2479">
        <v>77.594502001538956</v>
      </c>
      <c r="DE2479">
        <f ca="1"/>
        <v>80.13591341741467</v>
      </c>
      <c r="DF2479">
        <v>79.85578983642381</v>
      </c>
    </row>
    <row r="2480" spans="1:110" x14ac:dyDescent="0.25">
      <c r="A2480">
        <v>71.3</v>
      </c>
      <c r="B2480" t="b">
        <v>1</v>
      </c>
      <c r="CW2480">
        <v>0.84545765027322406</v>
      </c>
      <c r="CX2480">
        <v>78.2</v>
      </c>
      <c r="CY2480">
        <v>78.912081010985162</v>
      </c>
      <c r="CZ2480">
        <v>79.569190327351038</v>
      </c>
      <c r="DA2480">
        <v>129.26282277719727</v>
      </c>
      <c r="DB2480">
        <f ca="1"/>
        <v>86.0481140959794</v>
      </c>
      <c r="DC2480">
        <f ca="1"/>
        <v>79.048395944419525</v>
      </c>
      <c r="DD2480">
        <v>77.607142047304364</v>
      </c>
      <c r="DE2480">
        <f ca="1"/>
        <v>80.143767904543537</v>
      </c>
      <c r="DF2480">
        <v>79.866770157645021</v>
      </c>
    </row>
    <row r="2481" spans="1:110" x14ac:dyDescent="0.25">
      <c r="A2481">
        <v>76</v>
      </c>
      <c r="B2481" t="b">
        <v>1</v>
      </c>
      <c r="CW2481">
        <v>0.84579918032786883</v>
      </c>
      <c r="CX2481">
        <v>78.2</v>
      </c>
      <c r="CY2481">
        <v>78.925767957114076</v>
      </c>
      <c r="CZ2481">
        <v>79.586008597417347</v>
      </c>
      <c r="DA2481">
        <v>129.41597534341426</v>
      </c>
      <c r="DB2481">
        <f ca="1"/>
        <v>86.059604030036638</v>
      </c>
      <c r="DC2481">
        <f ca="1"/>
        <v>79.062110780977633</v>
      </c>
      <c r="DD2481">
        <v>77.619796067704755</v>
      </c>
      <c r="DE2481">
        <f ca="1"/>
        <v>80.151629858991484</v>
      </c>
      <c r="DF2481">
        <v>79.877758750028207</v>
      </c>
    </row>
    <row r="2482" spans="1:110" x14ac:dyDescent="0.25">
      <c r="A2482">
        <v>73</v>
      </c>
      <c r="B2482" t="b">
        <v>1</v>
      </c>
      <c r="CW2482">
        <v>0.84614071038251371</v>
      </c>
      <c r="CX2482">
        <v>78.2</v>
      </c>
      <c r="CY2482">
        <v>78.939474967916681</v>
      </c>
      <c r="CZ2482">
        <v>79.602855085231084</v>
      </c>
      <c r="DA2482">
        <v>129.56946749431327</v>
      </c>
      <c r="DB2482">
        <f ca="1"/>
        <v>86.071107342793056</v>
      </c>
      <c r="DC2482">
        <f ca="1"/>
        <v>79.07584729698614</v>
      </c>
      <c r="DD2482">
        <v>77.632464109193279</v>
      </c>
      <c r="DE2482">
        <f ca="1"/>
        <v>80.15949931217061</v>
      </c>
      <c r="DF2482">
        <v>79.88875564716038</v>
      </c>
    </row>
    <row r="2483" spans="1:110" x14ac:dyDescent="0.25">
      <c r="A2483">
        <v>70</v>
      </c>
      <c r="B2483" t="b">
        <v>1</v>
      </c>
      <c r="CW2483">
        <v>0.84648224043715847</v>
      </c>
      <c r="CX2483">
        <v>78.2</v>
      </c>
      <c r="CY2483">
        <v>78.953202130783708</v>
      </c>
      <c r="CZ2483">
        <v>79.619729914646172</v>
      </c>
      <c r="DA2483">
        <v>129.72330073916135</v>
      </c>
      <c r="DB2483">
        <f ca="1"/>
        <v>86.08262409394861</v>
      </c>
      <c r="DC2483">
        <f ca="1"/>
        <v>79.089605587020614</v>
      </c>
      <c r="DD2483">
        <v>77.645146218481017</v>
      </c>
      <c r="DE2483">
        <f ca="1"/>
        <v>80.167376295675339</v>
      </c>
      <c r="DF2483">
        <v>79.899760882813723</v>
      </c>
    </row>
    <row r="2484" spans="1:110" x14ac:dyDescent="0.25">
      <c r="A2484">
        <v>69.8</v>
      </c>
      <c r="B2484" t="b">
        <v>1</v>
      </c>
      <c r="CW2484">
        <v>0.84682377049180324</v>
      </c>
      <c r="CX2484">
        <v>78.2</v>
      </c>
      <c r="CY2484">
        <v>78.96694953365963</v>
      </c>
      <c r="CZ2484">
        <v>79.636633210318607</v>
      </c>
      <c r="DA2484">
        <v>129.87747659730982</v>
      </c>
      <c r="DB2484">
        <f ca="1"/>
        <v>86.094154343570409</v>
      </c>
      <c r="DC2484">
        <f ca="1"/>
        <v>79.103385746262575</v>
      </c>
      <c r="DD2484">
        <v>77.657842442539007</v>
      </c>
      <c r="DE2484">
        <f ca="1"/>
        <v>80.175260841283915</v>
      </c>
      <c r="DF2484">
        <v>79.910774490947105</v>
      </c>
    </row>
    <row r="2485" spans="1:110" x14ac:dyDescent="0.25">
      <c r="A2485">
        <v>69.5</v>
      </c>
      <c r="B2485" t="b">
        <v>1</v>
      </c>
      <c r="CW2485">
        <v>0.84716530054644812</v>
      </c>
      <c r="CX2485">
        <v>78.2</v>
      </c>
      <c r="CY2485">
        <v>78.980717265047147</v>
      </c>
      <c r="CZ2485">
        <v>79.653565097712843</v>
      </c>
      <c r="DA2485">
        <v>130.03199659828431</v>
      </c>
      <c r="DB2485">
        <f ca="1"/>
        <v>86.105698152095854</v>
      </c>
      <c r="DC2485">
        <f ca="1"/>
        <v>79.11718787050475</v>
      </c>
      <c r="DD2485">
        <v>77.670552828600236</v>
      </c>
      <c r="DE2485">
        <f ca="1"/>
        <v>80.183152980959889</v>
      </c>
      <c r="DF2485">
        <v>79.921796505707562</v>
      </c>
    </row>
    <row r="2486" spans="1:110" x14ac:dyDescent="0.25">
      <c r="A2486">
        <v>69.3</v>
      </c>
      <c r="B2486" t="b">
        <v>1</v>
      </c>
      <c r="CW2486">
        <v>0.84750683060109289</v>
      </c>
      <c r="CX2486">
        <v>78.2</v>
      </c>
      <c r="CY2486">
        <v>78.994505414012281</v>
      </c>
      <c r="CZ2486">
        <v>79.670525703109305</v>
      </c>
      <c r="DA2486">
        <v>130.18686228187559</v>
      </c>
      <c r="DB2486">
        <f ca="1"/>
        <v>86.117255580335708</v>
      </c>
      <c r="DC2486">
        <f ca="1"/>
        <v>79.131012056156408</v>
      </c>
      <c r="DD2486">
        <v>77.683277424161702</v>
      </c>
      <c r="DE2486">
        <f ca="1"/>
        <v>80.191052746853742</v>
      </c>
      <c r="DF2486">
        <v>79.932826961431729</v>
      </c>
    </row>
    <row r="2487" spans="1:110" x14ac:dyDescent="0.25">
      <c r="A2487">
        <v>68.900000000000006</v>
      </c>
      <c r="B2487" t="b">
        <v>1</v>
      </c>
      <c r="CW2487">
        <v>0.84784836065573765</v>
      </c>
      <c r="CX2487">
        <v>78.3</v>
      </c>
      <c r="CY2487">
        <v>79.008314070189215</v>
      </c>
      <c r="CZ2487">
        <v>79.687515153611571</v>
      </c>
      <c r="DA2487">
        <v>130.3420751982319</v>
      </c>
      <c r="DB2487">
        <f ca="1"/>
        <v>86.128826689477478</v>
      </c>
      <c r="DC2487">
        <f ca="1"/>
        <v>79.144858400248765</v>
      </c>
      <c r="DD2487">
        <v>77.696016276986512</v>
      </c>
      <c r="DE2487">
        <f ca="1"/>
        <v>80.198960171304307</v>
      </c>
      <c r="DF2487">
        <v>79.943865892647466</v>
      </c>
    </row>
    <row r="2488" spans="1:110" x14ac:dyDescent="0.25">
      <c r="A2488">
        <v>68.3</v>
      </c>
      <c r="B2488" t="b">
        <v>1</v>
      </c>
      <c r="CW2488">
        <v>0.84818989071038253</v>
      </c>
      <c r="CX2488">
        <v>78.3</v>
      </c>
      <c r="CY2488">
        <v>79.022143323785272</v>
      </c>
      <c r="CZ2488">
        <v>79.704533577153413</v>
      </c>
      <c r="DA2488">
        <v>130.49763690795191</v>
      </c>
      <c r="DB2488">
        <f ca="1"/>
        <v>86.140411541088511</v>
      </c>
      <c r="DC2488">
        <f ca="1"/>
        <v>79.158727000440507</v>
      </c>
      <c r="DD2488">
        <v>77.70876943510595</v>
      </c>
      <c r="DE2488">
        <f ca="1"/>
        <v>80.206875286840472</v>
      </c>
      <c r="DF2488">
        <v>79.954913334075343</v>
      </c>
    </row>
    <row r="2489" spans="1:110" x14ac:dyDescent="0.25">
      <c r="A2489">
        <v>68</v>
      </c>
      <c r="B2489" t="b">
        <v>1</v>
      </c>
      <c r="CW2489">
        <v>0.8485314207650273</v>
      </c>
      <c r="CX2489">
        <v>78.3</v>
      </c>
      <c r="CY2489">
        <v>79.035993265585802</v>
      </c>
      <c r="CZ2489">
        <v>79.721581102506448</v>
      </c>
      <c r="DA2489">
        <v>130.65354898217888</v>
      </c>
      <c r="DB2489">
        <f ca="1"/>
        <v>86.152010197119395</v>
      </c>
      <c r="DC2489">
        <f ca="1"/>
        <v>79.172617955023199</v>
      </c>
      <c r="DD2489">
        <v>77.721536946821601</v>
      </c>
      <c r="DE2489">
        <f ca="1"/>
        <v>80.2147981261826</v>
      </c>
      <c r="DF2489">
        <v>79.965969320630137</v>
      </c>
    </row>
    <row r="2490" spans="1:110" x14ac:dyDescent="0.25">
      <c r="A2490">
        <v>67.900000000000006</v>
      </c>
      <c r="B2490" t="b">
        <v>1</v>
      </c>
      <c r="CW2490">
        <v>0.84887295081967218</v>
      </c>
      <c r="CX2490">
        <v>78.3</v>
      </c>
      <c r="CY2490">
        <v>79.049863986959394</v>
      </c>
      <c r="CZ2490">
        <v>79.738657859287159</v>
      </c>
      <c r="DA2490">
        <v>130.80981300269593</v>
      </c>
      <c r="DB2490">
        <f ca="1"/>
        <v>86.163622719907139</v>
      </c>
      <c r="DC2490">
        <f ca="1"/>
        <v>79.186531362926914</v>
      </c>
      <c r="DD2490">
        <v>77.734318860707461</v>
      </c>
      <c r="DE2490">
        <f ca="1"/>
        <v>80.222728722244241</v>
      </c>
      <c r="DF2490">
        <v>79.977033887422479</v>
      </c>
    </row>
    <row r="2491" spans="1:110" x14ac:dyDescent="0.25">
      <c r="A2491">
        <v>67.7</v>
      </c>
      <c r="B2491" t="b">
        <v>1</v>
      </c>
      <c r="CW2491">
        <v>0.84921448087431695</v>
      </c>
      <c r="CX2491">
        <v>78.3</v>
      </c>
      <c r="CY2491">
        <v>79.063755579862985</v>
      </c>
      <c r="CZ2491">
        <v>79.755763977964875</v>
      </c>
      <c r="DA2491">
        <v>130.96643056202214</v>
      </c>
      <c r="DB2491">
        <f ca="1"/>
        <v>86.175249172178681</v>
      </c>
      <c r="DC2491">
        <f ca="1"/>
        <v>79.20046732372596</v>
      </c>
      <c r="DD2491">
        <v>77.747115225612134</v>
      </c>
      <c r="DE2491">
        <f ca="1"/>
        <v>80.230667108133744</v>
      </c>
      <c r="DF2491">
        <v>79.988107069760389</v>
      </c>
    </row>
    <row r="2492" spans="1:110" x14ac:dyDescent="0.25">
      <c r="A2492">
        <v>67.400000000000006</v>
      </c>
      <c r="B2492" t="b">
        <v>1</v>
      </c>
      <c r="CW2492">
        <v>0.84955601092896171</v>
      </c>
      <c r="CX2492">
        <v>78.3</v>
      </c>
      <c r="CY2492">
        <v>79.077668136846953</v>
      </c>
      <c r="CZ2492">
        <v>79.772899589869098</v>
      </c>
      <c r="DA2492">
        <v>131.12340326351026</v>
      </c>
      <c r="DB2492">
        <f ca="1"/>
        <v>86.186889617054149</v>
      </c>
      <c r="DC2492">
        <f ca="1"/>
        <v>79.214425937644435</v>
      </c>
      <c r="DD2492">
        <v>77.759926090660954</v>
      </c>
      <c r="DE2492">
        <f ca="1"/>
        <v>80.238613317155782</v>
      </c>
      <c r="DF2492">
        <v>79.999188903150895</v>
      </c>
    </row>
    <row r="2493" spans="1:110" x14ac:dyDescent="0.25">
      <c r="A2493">
        <v>58.9</v>
      </c>
      <c r="B2493" t="b">
        <v>1</v>
      </c>
      <c r="CW2493">
        <v>0.84989754098360659</v>
      </c>
      <c r="CX2493">
        <v>78.3</v>
      </c>
      <c r="CY2493">
        <v>79.091601751060395</v>
      </c>
      <c r="CZ2493">
        <v>79.79006482719717</v>
      </c>
      <c r="DA2493">
        <v>131.28073272144493</v>
      </c>
      <c r="DB2493">
        <f ca="1"/>
        <v>86.19854411805035</v>
      </c>
      <c r="DC2493">
        <f ca="1"/>
        <v>79.228407305562115</v>
      </c>
      <c r="DD2493">
        <v>77.772751505258256</v>
      </c>
      <c r="DE2493">
        <f ca="1"/>
        <v>80.246567382813126</v>
      </c>
      <c r="DF2493">
        <v>80.010279423301611</v>
      </c>
    </row>
    <row r="2494" spans="1:110" x14ac:dyDescent="0.25">
      <c r="A2494">
        <v>58.4</v>
      </c>
      <c r="B2494" t="b">
        <v>1</v>
      </c>
      <c r="CW2494">
        <v>0.85023907103825136</v>
      </c>
      <c r="CX2494">
        <v>78.3</v>
      </c>
      <c r="CY2494">
        <v>79.105556516256485</v>
      </c>
      <c r="CZ2494">
        <v>79.807259823022306</v>
      </c>
      <c r="DA2494">
        <v>131.43842056114229</v>
      </c>
      <c r="DB2494">
        <f ca="1"/>
        <v>86.210212739084199</v>
      </c>
      <c r="DC2494">
        <f ca="1"/>
        <v>79.242411529020202</v>
      </c>
      <c r="DD2494">
        <v>77.785591519089536</v>
      </c>
      <c r="DE2494">
        <f ca="1"/>
        <v>80.254529338808211</v>
      </c>
      <c r="DF2494">
        <v>80.021378666122416</v>
      </c>
    </row>
    <row r="2495" spans="1:110" x14ac:dyDescent="0.25">
      <c r="A2495">
        <v>57.6</v>
      </c>
      <c r="B2495" t="b">
        <v>1</v>
      </c>
      <c r="CW2495">
        <v>0.85058060109289613</v>
      </c>
      <c r="CX2495">
        <v>78.3</v>
      </c>
      <c r="CY2495">
        <v>79.119532526797684</v>
      </c>
      <c r="CZ2495">
        <v>79.824484711301096</v>
      </c>
      <c r="DA2495">
        <v>131.59646841905092</v>
      </c>
      <c r="DB2495">
        <f ca="1"/>
        <v>86.221895544476325</v>
      </c>
      <c r="DC2495">
        <f ca="1"/>
        <v>79.256438710227357</v>
      </c>
      <c r="DD2495">
        <v>77.79844618212374</v>
      </c>
      <c r="DE2495">
        <f ca="1"/>
        <v>80.262499219044841</v>
      </c>
      <c r="DF2495">
        <v>80.032486667727085</v>
      </c>
    </row>
    <row r="2496" spans="1:110" x14ac:dyDescent="0.25">
      <c r="A2496">
        <v>56.5</v>
      </c>
      <c r="B2496" t="b">
        <v>1</v>
      </c>
      <c r="CW2496">
        <v>0.85092213114754101</v>
      </c>
      <c r="CX2496">
        <v>78.3</v>
      </c>
      <c r="CY2496">
        <v>79.133529877661402</v>
      </c>
      <c r="CZ2496">
        <v>79.841739626881747</v>
      </c>
      <c r="DA2496">
        <v>131.75487794285362</v>
      </c>
      <c r="DB2496">
        <f ca="1"/>
        <v>86.233592598954473</v>
      </c>
      <c r="DC2496">
        <f ca="1"/>
        <v>79.27048895206552</v>
      </c>
      <c r="DD2496">
        <v>77.811315544615496</v>
      </c>
      <c r="DE2496">
        <f ca="1"/>
        <v>80.270477057629947</v>
      </c>
      <c r="DF2496">
        <v>80.043603464434923</v>
      </c>
    </row>
    <row r="2497" spans="1:110" x14ac:dyDescent="0.25">
      <c r="A2497">
        <v>55</v>
      </c>
      <c r="B2497" t="b">
        <v>1</v>
      </c>
      <c r="CW2497">
        <v>0.85126366120218577</v>
      </c>
      <c r="CX2497">
        <v>78.400000000000006</v>
      </c>
      <c r="CY2497">
        <v>79.147548664445083</v>
      </c>
      <c r="CZ2497">
        <v>79.859024705511899</v>
      </c>
      <c r="DA2497">
        <v>131.91365079157032</v>
      </c>
      <c r="DB2497">
        <f ca="1"/>
        <v>86.245303967657122</v>
      </c>
      <c r="DC2497">
        <f ca="1"/>
        <v>79.284562358095954</v>
      </c>
      <c r="DD2497">
        <v>77.824199657107442</v>
      </c>
      <c r="DE2497">
        <f ca="1"/>
        <v>80.278462888875268</v>
      </c>
      <c r="DF2497">
        <v>80.054729092772476</v>
      </c>
    </row>
    <row r="2498" spans="1:110" x14ac:dyDescent="0.25">
      <c r="A2498">
        <v>53.6</v>
      </c>
      <c r="B2498" t="b">
        <v>1</v>
      </c>
      <c r="CW2498">
        <v>0.85160519125683065</v>
      </c>
      <c r="CX2498">
        <v>78.400000000000006</v>
      </c>
      <c r="CY2498">
        <v>79.161588983372155</v>
      </c>
      <c r="CZ2498">
        <v>79.87634008384687</v>
      </c>
      <c r="DA2498">
        <v>132.0727886356627</v>
      </c>
      <c r="DB2498">
        <f ca="1"/>
        <v>86.257029716137154</v>
      </c>
      <c r="DC2498">
        <f ca="1"/>
        <v>79.29865903256551</v>
      </c>
      <c r="DD2498">
        <v>77.837098570432531</v>
      </c>
      <c r="DE2498">
        <f ca="1"/>
        <v>80.286456747298999</v>
      </c>
      <c r="DF2498">
        <v>80.065863589475228</v>
      </c>
    </row>
    <row r="2499" spans="1:110" x14ac:dyDescent="0.25">
      <c r="A2499">
        <v>52.6</v>
      </c>
      <c r="B2499" t="b">
        <v>1</v>
      </c>
      <c r="CW2499">
        <v>0.85194672131147542</v>
      </c>
      <c r="CX2499">
        <v>78.400000000000006</v>
      </c>
      <c r="CY2499">
        <v>79.175650931297398</v>
      </c>
      <c r="CZ2499">
        <v>79.893685899458006</v>
      </c>
      <c r="DA2499">
        <v>132.23229315713925</v>
      </c>
      <c r="DB2499">
        <f ca="1"/>
        <v>86.268769910365506</v>
      </c>
      <c r="DC2499">
        <f ca="1"/>
        <v>79.312779080412554</v>
      </c>
      <c r="DD2499">
        <v>77.850012335716315</v>
      </c>
      <c r="DE2499">
        <f ca="1"/>
        <v>80.294458667627723</v>
      </c>
      <c r="DF2499">
        <v>80.077006991489327</v>
      </c>
    </row>
    <row r="2500" spans="1:110" x14ac:dyDescent="0.25">
      <c r="A2500">
        <v>51.4</v>
      </c>
      <c r="B2500" t="b">
        <v>1</v>
      </c>
      <c r="CW2500">
        <v>0.85228825136612019</v>
      </c>
      <c r="CX2500">
        <v>78.400000000000006</v>
      </c>
      <c r="CY2500">
        <v>79.189734605712601</v>
      </c>
      <c r="CZ2500">
        <v>79.911062290840775</v>
      </c>
      <c r="DA2500">
        <v>132.39216604966222</v>
      </c>
      <c r="DB2500">
        <f ca="1"/>
        <v>86.280524616734851</v>
      </c>
      <c r="DC2500">
        <f ca="1"/>
        <v>79.326922607273417</v>
      </c>
      <c r="DD2500">
        <v>77.862941004379422</v>
      </c>
      <c r="DE2500">
        <f ca="1"/>
        <v>80.302468684798001</v>
      </c>
      <c r="DF2500">
        <v>80.088159335973302</v>
      </c>
    </row>
    <row r="2501" spans="1:110" x14ac:dyDescent="0.25">
      <c r="A2501">
        <v>50</v>
      </c>
      <c r="B2501" t="b">
        <v>1</v>
      </c>
      <c r="CW2501">
        <v>0.85262978142076506</v>
      </c>
      <c r="CX2501">
        <v>78.400000000000006</v>
      </c>
      <c r="CY2501">
        <v>79.203840104752373</v>
      </c>
      <c r="CZ2501">
        <v>79.928469397423058</v>
      </c>
      <c r="DA2501">
        <v>132.55240901865548</v>
      </c>
      <c r="DB2501">
        <f ca="1"/>
        <v>86.292293902063307</v>
      </c>
      <c r="DC2501">
        <f ca="1"/>
        <v>79.341089719488622</v>
      </c>
      <c r="DD2501">
        <v>77.875884628139843</v>
      </c>
      <c r="DE2501">
        <f ca="1"/>
        <v>80.310486833958322</v>
      </c>
      <c r="DF2501">
        <v>80.09932066029981</v>
      </c>
    </row>
    <row r="2502" spans="1:110" x14ac:dyDescent="0.25">
      <c r="A2502">
        <v>47.8</v>
      </c>
      <c r="B2502" t="b">
        <v>1</v>
      </c>
      <c r="CW2502">
        <v>0.85297131147540983</v>
      </c>
      <c r="CX2502">
        <v>78.400000000000006</v>
      </c>
      <c r="CY2502">
        <v>79.217967527200003</v>
      </c>
      <c r="CZ2502">
        <v>79.945907359574306</v>
      </c>
      <c r="DA2502">
        <v>132.7130237814134</v>
      </c>
      <c r="DB2502">
        <f ca="1"/>
        <v>86.304077833598285</v>
      </c>
      <c r="DC2502">
        <f ca="1"/>
        <v>79.35528052410919</v>
      </c>
      <c r="DD2502">
        <v>77.888843259015388</v>
      </c>
      <c r="DE2502">
        <f ca="1"/>
        <v>80.318513150470793</v>
      </c>
      <c r="DF2502">
        <v>80.110491002057429</v>
      </c>
    </row>
    <row r="2503" spans="1:110" x14ac:dyDescent="0.25">
      <c r="A2503">
        <v>46</v>
      </c>
      <c r="B2503" t="b">
        <v>1</v>
      </c>
      <c r="CW2503">
        <v>0.8533128415300546</v>
      </c>
      <c r="CX2503">
        <v>78.5</v>
      </c>
      <c r="CY2503">
        <v>79.232116972492946</v>
      </c>
      <c r="CZ2503">
        <v>79.963376318613214</v>
      </c>
      <c r="DA2503">
        <v>132.87401206721171</v>
      </c>
      <c r="DB2503">
        <f ca="1"/>
        <v>86.315876479020261</v>
      </c>
      <c r="DC2503">
        <f ca="1"/>
        <v>79.369495128903267</v>
      </c>
      <c r="DD2503">
        <v>77.901816949326147</v>
      </c>
      <c r="DE2503">
        <f ca="1"/>
        <v>80.326547669913055</v>
      </c>
      <c r="DF2503">
        <v>80.121670399052434</v>
      </c>
    </row>
    <row r="2504" spans="1:110" x14ac:dyDescent="0.25">
      <c r="A2504">
        <v>45.6</v>
      </c>
      <c r="B2504" t="b">
        <v>1</v>
      </c>
      <c r="CW2504">
        <v>0.85365437158469948</v>
      </c>
      <c r="CX2504">
        <v>78.5</v>
      </c>
      <c r="CY2504">
        <v>79.246288540729253</v>
      </c>
      <c r="CZ2504">
        <v>79.980876416817125</v>
      </c>
      <c r="DA2504">
        <v>133.03537561741896</v>
      </c>
      <c r="DB2504">
        <f ca="1"/>
        <v>86.327689906446736</v>
      </c>
      <c r="DC2504">
        <f ca="1"/>
        <v>79.383733642362515</v>
      </c>
      <c r="DD2504">
        <v>77.914805751696903</v>
      </c>
      <c r="DE2504">
        <f ca="1"/>
        <v>80.334590428080091</v>
      </c>
      <c r="DF2504">
        <v>80.13285888931064</v>
      </c>
    </row>
    <row r="2505" spans="1:110" x14ac:dyDescent="0.25">
      <c r="A2505">
        <v>45.9</v>
      </c>
      <c r="B2505" t="b">
        <v>1</v>
      </c>
      <c r="CW2505">
        <v>0.85399590163934425</v>
      </c>
      <c r="CX2505">
        <v>78.5</v>
      </c>
      <c r="CY2505">
        <v>79.260482332673234</v>
      </c>
      <c r="CZ2505">
        <v>79.998407797430815</v>
      </c>
      <c r="DA2505">
        <v>133.19711618560947</v>
      </c>
      <c r="DB2505">
        <f ca="1"/>
        <v>86.339518184435974</v>
      </c>
      <c r="DC2505">
        <f ca="1"/>
        <v>79.397996173708719</v>
      </c>
      <c r="DD2505">
        <v>77.927809719059653</v>
      </c>
      <c r="DE2505">
        <f ca="1"/>
        <v>80.342641460986115</v>
      </c>
      <c r="DF2505">
        <v>80.144056511079171</v>
      </c>
    </row>
    <row r="2506" spans="1:110" x14ac:dyDescent="0.25">
      <c r="A2506">
        <v>46.4</v>
      </c>
      <c r="B2506" t="b">
        <v>1</v>
      </c>
      <c r="CW2506">
        <v>0.85433743169398912</v>
      </c>
      <c r="CX2506">
        <v>78.5</v>
      </c>
      <c r="CY2506">
        <v>79.274698449761587</v>
      </c>
      <c r="CZ2506">
        <v>80.015970604674806</v>
      </c>
      <c r="DA2506">
        <v>133.35923553767793</v>
      </c>
      <c r="DB2506">
        <f ca="1"/>
        <v>86.351361381991197</v>
      </c>
      <c r="DC2506">
        <f ca="1"/>
        <v>79.412282832900573</v>
      </c>
      <c r="DD2506">
        <v>77.940828904656115</v>
      </c>
      <c r="DE2506">
        <f ca="1"/>
        <v>80.350700804866435</v>
      </c>
      <c r="DF2506">
        <v>80.155263302828345</v>
      </c>
    </row>
    <row r="2507" spans="1:110" x14ac:dyDescent="0.25">
      <c r="A2507">
        <v>47.1</v>
      </c>
      <c r="B2507" t="b">
        <v>1</v>
      </c>
      <c r="CW2507">
        <v>0.85467896174863389</v>
      </c>
      <c r="CX2507">
        <v>78.5</v>
      </c>
      <c r="CY2507">
        <v>79.288936994109548</v>
      </c>
      <c r="CZ2507">
        <v>80.033564983754985</v>
      </c>
      <c r="DA2507">
        <v>133.52173545195475</v>
      </c>
      <c r="DB2507">
        <f ca="1"/>
        <v>86.363219568564361</v>
      </c>
      <c r="DC2507">
        <f ca="1"/>
        <v>79.426593730640349</v>
      </c>
      <c r="DD2507">
        <v>77.953863362040295</v>
      </c>
      <c r="DE2507">
        <f ca="1"/>
        <v>80.358768496179394</v>
      </c>
      <c r="DF2507">
        <v>80.166479303253567</v>
      </c>
    </row>
    <row r="2508" spans="1:110" x14ac:dyDescent="0.25">
      <c r="A2508">
        <v>48.4</v>
      </c>
      <c r="B2508" t="b">
        <v>1</v>
      </c>
      <c r="CW2508">
        <v>0.85502049180327866</v>
      </c>
      <c r="CX2508">
        <v>78.5</v>
      </c>
      <c r="CY2508">
        <v>79.303198068517077</v>
      </c>
      <c r="CZ2508">
        <v>80.051191080871504</v>
      </c>
      <c r="DA2508">
        <v>133.68461771932343</v>
      </c>
      <c r="DB2508">
        <f ca="1"/>
        <v>86.37509281406038</v>
      </c>
      <c r="DC2508">
        <f ca="1"/>
        <v>79.440928978380754</v>
      </c>
      <c r="DD2508">
        <v>77.966913145081008</v>
      </c>
      <c r="DE2508">
        <f ca="1"/>
        <v>80.366844571608354</v>
      </c>
      <c r="DF2508">
        <v>80.177704551277145</v>
      </c>
    </row>
    <row r="2509" spans="1:110" x14ac:dyDescent="0.25">
      <c r="A2509">
        <v>82.4</v>
      </c>
      <c r="B2509" t="b">
        <v>1</v>
      </c>
      <c r="CW2509">
        <v>0.85536202185792354</v>
      </c>
      <c r="CX2509">
        <v>78.5</v>
      </c>
      <c r="CY2509">
        <v>79.317481776475177</v>
      </c>
      <c r="CZ2509">
        <v>80.068849043227971</v>
      </c>
      <c r="DA2509">
        <v>133.84788414333886</v>
      </c>
      <c r="DB2509">
        <f ca="1"/>
        <v>86.386981188841062</v>
      </c>
      <c r="DC2509">
        <f ca="1"/>
        <v>79.455288688331834</v>
      </c>
      <c r="DD2509">
        <v>77.979978307964544</v>
      </c>
      <c r="DE2509">
        <f ca="1"/>
        <v>80.374929068063537</v>
      </c>
      <c r="DF2509">
        <v>80.188939086050269</v>
      </c>
    </row>
    <row r="2510" spans="1:110" x14ac:dyDescent="0.25">
      <c r="A2510">
        <v>82.3</v>
      </c>
      <c r="B2510" t="b">
        <v>1</v>
      </c>
      <c r="CW2510">
        <v>0.85570355191256831</v>
      </c>
      <c r="CX2510">
        <v>78.5</v>
      </c>
      <c r="CY2510">
        <v>79.331788222172094</v>
      </c>
      <c r="CZ2510">
        <v>80.086539019040771</v>
      </c>
      <c r="DA2510">
        <v>134.01153654034695</v>
      </c>
      <c r="DB2510">
        <f ca="1"/>
        <v>86.398884763729427</v>
      </c>
      <c r="DC2510">
        <f ca="1"/>
        <v>79.469672973467965</v>
      </c>
      <c r="DD2510">
        <v>77.993058905197216</v>
      </c>
      <c r="DE2510">
        <f ca="1"/>
        <v>80.383022022684059</v>
      </c>
      <c r="DF2510">
        <v>80.200182946954911</v>
      </c>
    </row>
    <row r="2511" spans="1:110" x14ac:dyDescent="0.25">
      <c r="A2511">
        <v>81.900000000000006</v>
      </c>
      <c r="B2511" t="b">
        <v>1</v>
      </c>
      <c r="CW2511">
        <v>0.85604508196721307</v>
      </c>
      <c r="CX2511">
        <v>78.599999999999994</v>
      </c>
      <c r="CY2511">
        <v>79.346117510499894</v>
      </c>
      <c r="CZ2511">
        <v>80.104261157548436</v>
      </c>
      <c r="DA2511">
        <v>134.17557673960619</v>
      </c>
      <c r="DB2511">
        <f ca="1"/>
        <v>86.41080361001373</v>
      </c>
      <c r="DC2511">
        <f ca="1"/>
        <v>79.484081947534975</v>
      </c>
      <c r="DD2511">
        <v>78.006154991608085</v>
      </c>
      <c r="DE2511">
        <f ca="1"/>
        <v>80.391123472839993</v>
      </c>
      <c r="DF2511">
        <v>80.211436173605762</v>
      </c>
    </row>
    <row r="2512" spans="1:110" x14ac:dyDescent="0.25">
      <c r="A2512">
        <v>81.7</v>
      </c>
      <c r="B2512" t="b">
        <v>1</v>
      </c>
      <c r="CW2512">
        <v>0.85638661202185795</v>
      </c>
      <c r="CX2512">
        <v>78.599999999999994</v>
      </c>
      <c r="CY2512">
        <v>79.36046974706089</v>
      </c>
      <c r="CZ2512">
        <v>80.122015609021432</v>
      </c>
      <c r="DA2512">
        <v>134.3400065834102</v>
      </c>
      <c r="DB2512">
        <f ca="1"/>
        <v>86.422737799451781</v>
      </c>
      <c r="DC2512">
        <f ca="1"/>
        <v>79.498515725057288</v>
      </c>
      <c r="DD2512">
        <v>78.01926662235158</v>
      </c>
      <c r="DE2512">
        <f ca="1"/>
        <v>80.399233456134269</v>
      </c>
      <c r="DF2512">
        <v>80.222698805852247</v>
      </c>
    </row>
    <row r="2513" spans="1:110" x14ac:dyDescent="0.25">
      <c r="A2513">
        <v>81.7</v>
      </c>
      <c r="B2513" t="b">
        <v>1</v>
      </c>
      <c r="CW2513">
        <v>0.85672814207650272</v>
      </c>
      <c r="CX2513">
        <v>78.599999999999994</v>
      </c>
      <c r="CY2513">
        <v>79.374845038174172</v>
      </c>
      <c r="CZ2513">
        <v>80.139802524771625</v>
      </c>
      <c r="DA2513">
        <v>134.50482792721172</v>
      </c>
      <c r="DB2513">
        <f ca="1"/>
        <v>86.434687404275252</v>
      </c>
      <c r="DC2513">
        <f ca="1"/>
        <v>79.512974421345078</v>
      </c>
      <c r="DD2513">
        <v>78.032393852910261</v>
      </c>
      <c r="DE2513">
        <f ca="1"/>
        <v>80.407352010404836</v>
      </c>
      <c r="DF2513">
        <v>80.233970883780444</v>
      </c>
    </row>
    <row r="2514" spans="1:110" x14ac:dyDescent="0.25">
      <c r="A2514">
        <v>81.5</v>
      </c>
      <c r="B2514" t="b">
        <v>1</v>
      </c>
      <c r="CW2514">
        <v>0.85706967213114749</v>
      </c>
      <c r="CX2514">
        <v>78.599999999999994</v>
      </c>
      <c r="CY2514">
        <v>79.389243490882293</v>
      </c>
      <c r="CZ2514">
        <v>80.157622057162115</v>
      </c>
      <c r="DA2514">
        <v>134.67004263974854</v>
      </c>
      <c r="DB2514">
        <f ca="1"/>
        <v>86.446652497193909</v>
      </c>
      <c r="DC2514">
        <f ca="1"/>
        <v>79.527458152501694</v>
      </c>
      <c r="DD2514">
        <v>78.045536739097486</v>
      </c>
      <c r="DE2514">
        <f ca="1"/>
        <v>80.415479173726595</v>
      </c>
      <c r="DF2514">
        <v>80.24525244771516</v>
      </c>
    </row>
    <row r="2515" spans="1:110" x14ac:dyDescent="0.25">
      <c r="A2515">
        <v>81.400000000000006</v>
      </c>
      <c r="B2515" t="b">
        <v>1</v>
      </c>
      <c r="CW2515">
        <v>0.85741120218579236</v>
      </c>
      <c r="CX2515">
        <v>78.599999999999994</v>
      </c>
      <c r="CY2515">
        <v>79.403665212957989</v>
      </c>
      <c r="CZ2515">
        <v>80.175474359616956</v>
      </c>
      <c r="DA2515">
        <v>134.83565260317044</v>
      </c>
      <c r="DB2515">
        <f ca="1"/>
        <v>86.458633151400164</v>
      </c>
      <c r="DC2515">
        <f ca="1"/>
        <v>79.541967035431071</v>
      </c>
      <c r="DD2515">
        <v>78.0586953370603</v>
      </c>
      <c r="DE2515">
        <f ca="1"/>
        <v>80.423614984413646</v>
      </c>
      <c r="DF2515">
        <v>80.256543538221962</v>
      </c>
    </row>
    <row r="2516" spans="1:110" x14ac:dyDescent="0.25">
      <c r="A2516">
        <v>81.099999999999994</v>
      </c>
      <c r="B2516" t="b">
        <v>1</v>
      </c>
      <c r="CW2516">
        <v>0.85775273224043713</v>
      </c>
      <c r="CX2516">
        <v>78.599999999999994</v>
      </c>
      <c r="CY2516">
        <v>79.418110312910912</v>
      </c>
      <c r="CZ2516">
        <v>80.19335958663153</v>
      </c>
      <c r="DA2516">
        <v>135.00165971316775</v>
      </c>
      <c r="DB2516">
        <f ca="1"/>
        <v>86.47062944057329</v>
      </c>
      <c r="DC2516">
        <f ca="1"/>
        <v>79.556501187845171</v>
      </c>
      <c r="DD2516">
        <v>78.071869703282104</v>
      </c>
      <c r="DE2516">
        <f ca="1"/>
        <v>80.431759481021274</v>
      </c>
      <c r="DF2516">
        <v>80.267844196109181</v>
      </c>
    </row>
    <row r="2517" spans="1:110" x14ac:dyDescent="0.25">
      <c r="A2517">
        <v>89</v>
      </c>
      <c r="B2517" t="b">
        <v>1</v>
      </c>
      <c r="CW2517">
        <v>0.85809426229508201</v>
      </c>
      <c r="CX2517">
        <v>78.7</v>
      </c>
      <c r="CY2517">
        <v>79.432578899994624</v>
      </c>
      <c r="CZ2517">
        <v>80.211277893782253</v>
      </c>
      <c r="DA2517">
        <v>135.16806587910185</v>
      </c>
      <c r="DB2517">
        <f ca="1"/>
        <v>86.482641438884102</v>
      </c>
      <c r="DC2517">
        <f ca="1"/>
        <v>79.571060728271618</v>
      </c>
      <c r="DD2517">
        <v>78.085059894585555</v>
      </c>
      <c r="DE2517">
        <f ca="1"/>
        <v>80.439912702348167</v>
      </c>
      <c r="DF2517">
        <v>80.279154462430057</v>
      </c>
    </row>
    <row r="2518" spans="1:110" x14ac:dyDescent="0.25">
      <c r="A2518">
        <v>88</v>
      </c>
      <c r="B2518" t="b">
        <v>1</v>
      </c>
      <c r="CW2518">
        <v>0.85843579234972678</v>
      </c>
      <c r="CX2518">
        <v>78.7</v>
      </c>
      <c r="CY2518">
        <v>79.44707108421342</v>
      </c>
      <c r="CZ2518">
        <v>80.229229437737033</v>
      </c>
      <c r="DA2518">
        <v>135.33487302413656</v>
      </c>
      <c r="DB2518">
        <f ca="1"/>
        <v>86.494669220999384</v>
      </c>
      <c r="DC2518">
        <f ca="1"/>
        <v>79.585645776061327</v>
      </c>
      <c r="DD2518">
        <v>78.098265968135394</v>
      </c>
      <c r="DE2518">
        <f ca="1"/>
        <v>80.448074687438478</v>
      </c>
      <c r="DF2518">
        <v>80.290474378484788</v>
      </c>
    </row>
    <row r="2519" spans="1:110" x14ac:dyDescent="0.25">
      <c r="A2519">
        <v>85</v>
      </c>
      <c r="B2519" t="b">
        <v>1</v>
      </c>
      <c r="CW2519">
        <v>0.85877732240437155</v>
      </c>
      <c r="CX2519">
        <v>78.7</v>
      </c>
      <c r="CY2519">
        <v>79.4615869763295</v>
      </c>
      <c r="CZ2519">
        <v>80.247214376265745</v>
      </c>
      <c r="DA2519">
        <v>135.50208308537185</v>
      </c>
      <c r="DB2519">
        <f ca="1"/>
        <v>86.506712862086545</v>
      </c>
      <c r="DC2519">
        <f ca="1"/>
        <v>79.600256451396348</v>
      </c>
      <c r="DD2519">
        <v>78.1114879814414</v>
      </c>
      <c r="DE2519">
        <f ca="1"/>
        <v>80.45624547558414</v>
      </c>
      <c r="DF2519">
        <v>80.301803985822716</v>
      </c>
    </row>
    <row r="2520" spans="1:110" x14ac:dyDescent="0.25">
      <c r="A2520">
        <v>83</v>
      </c>
      <c r="B2520" t="b">
        <v>1</v>
      </c>
      <c r="CW2520">
        <v>0.85911885245901642</v>
      </c>
      <c r="CX2520">
        <v>78.7</v>
      </c>
      <c r="CY2520">
        <v>79.476126687869993</v>
      </c>
      <c r="CZ2520">
        <v>80.265232868250479</v>
      </c>
      <c r="DA2520">
        <v>135.66969801397869</v>
      </c>
      <c r="DB2520">
        <f ca="1"/>
        <v>86.518772437818228</v>
      </c>
      <c r="DC2520">
        <f ca="1"/>
        <v>79.61489287529767</v>
      </c>
      <c r="DD2520">
        <v>78.124725992361206</v>
      </c>
      <c r="DE2520">
        <f ca="1"/>
        <v>80.464425106326999</v>
      </c>
      <c r="DF2520">
        <v>80.313143326244415</v>
      </c>
    </row>
    <row r="2521" spans="1:110" x14ac:dyDescent="0.25">
      <c r="A2521">
        <v>82</v>
      </c>
      <c r="B2521" t="b">
        <v>1</v>
      </c>
      <c r="CW2521">
        <v>0.85946038251366119</v>
      </c>
      <c r="CX2521">
        <v>78.7</v>
      </c>
      <c r="CY2521">
        <v>79.490690331134189</v>
      </c>
      <c r="CZ2521">
        <v>80.283285073696263</v>
      </c>
      <c r="DA2521">
        <v>135.83771977533544</v>
      </c>
      <c r="DB2521">
        <f ca="1"/>
        <v>86.530848024376979</v>
      </c>
      <c r="DC2521">
        <f ca="1"/>
        <v>79.629555169633164</v>
      </c>
      <c r="DD2521">
        <v>78.137980059103356</v>
      </c>
      <c r="DE2521">
        <f ca="1"/>
        <v>80.472613619461029</v>
      </c>
      <c r="DF2521">
        <v>80.324492441803898</v>
      </c>
    </row>
    <row r="2522" spans="1:110" x14ac:dyDescent="0.25">
      <c r="A2522">
        <v>79.900000000000006</v>
      </c>
      <c r="B2522" t="b">
        <v>1</v>
      </c>
      <c r="CW2522">
        <v>0.85980191256830596</v>
      </c>
      <c r="CX2522">
        <v>78.7</v>
      </c>
      <c r="CY2522">
        <v>79.505278019200901</v>
      </c>
      <c r="CZ2522">
        <v>80.301371153741769</v>
      </c>
      <c r="DA2522">
        <v>136.00615034916649</v>
      </c>
      <c r="DB2522">
        <f ca="1"/>
        <v>86.542939698460074</v>
      </c>
      <c r="DC2522">
        <f ca="1"/>
        <v>79.644243457125683</v>
      </c>
      <c r="DD2522">
        <v>78.151250240230212</v>
      </c>
      <c r="DE2522">
        <f ca="1"/>
        <v>80.48081105503465</v>
      </c>
      <c r="DF2522">
        <v>80.335851374810801</v>
      </c>
    </row>
    <row r="2523" spans="1:110" x14ac:dyDescent="0.25">
      <c r="A2523">
        <v>79.8</v>
      </c>
      <c r="B2523" t="b">
        <v>1</v>
      </c>
      <c r="CW2523">
        <v>0.86014344262295084</v>
      </c>
      <c r="CX2523">
        <v>78.7</v>
      </c>
      <c r="CY2523">
        <v>79.51988986593571</v>
      </c>
      <c r="CZ2523">
        <v>80.319491270670369</v>
      </c>
      <c r="DA2523">
        <v>136.17499172968201</v>
      </c>
      <c r="DB2523">
        <f ca="1"/>
        <v>86.555047537284281</v>
      </c>
      <c r="DC2523">
        <f ca="1"/>
        <v>79.658957861361202</v>
      </c>
      <c r="DD2523">
        <v>78.16453659466103</v>
      </c>
      <c r="DE2523">
        <f ca="1"/>
        <v>80.489017453352986</v>
      </c>
      <c r="DF2523">
        <v>80.347220167832646</v>
      </c>
    </row>
    <row r="2524" spans="1:110" x14ac:dyDescent="0.25">
      <c r="A2524">
        <v>79.599999999999994</v>
      </c>
      <c r="B2524" t="b">
        <v>1</v>
      </c>
      <c r="CW2524">
        <v>0.86048497267759561</v>
      </c>
      <c r="CX2524">
        <v>78.7</v>
      </c>
      <c r="CY2524">
        <v>79.534525985998599</v>
      </c>
      <c r="CZ2524">
        <v>80.337645587920733</v>
      </c>
      <c r="DA2524">
        <v>136.34424592571958</v>
      </c>
      <c r="DB2524">
        <f ca="1"/>
        <v>86.567171618590763</v>
      </c>
      <c r="DC2524">
        <f ca="1"/>
        <v>79.673698506796995</v>
      </c>
      <c r="DD2524">
        <v>78.177839181674983</v>
      </c>
      <c r="DE2524">
        <f ca="1"/>
        <v>80.497232854980169</v>
      </c>
      <c r="DF2524">
        <v>80.358598863696983</v>
      </c>
    </row>
    <row r="2525" spans="1:110" x14ac:dyDescent="0.25">
      <c r="A2525">
        <v>83.4</v>
      </c>
      <c r="B2525" t="b">
        <v>1</v>
      </c>
      <c r="CW2525">
        <v>0.86082650273224048</v>
      </c>
      <c r="CX2525">
        <v>78.7</v>
      </c>
      <c r="CY2525">
        <v>79.549186494851355</v>
      </c>
      <c r="CZ2525">
        <v>80.355834270098484</v>
      </c>
      <c r="DA2525">
        <v>136.5139149608878</v>
      </c>
      <c r="DB2525">
        <f ca="1"/>
        <v>86.579312020649937</v>
      </c>
      <c r="DC2525">
        <f ca="1"/>
        <v>79.688465518770073</v>
      </c>
      <c r="DD2525">
        <v>78.191158060914262</v>
      </c>
      <c r="DE2525">
        <f ca="1"/>
        <v>80.505457300741682</v>
      </c>
      <c r="DF2525">
        <v>80.36998750549381</v>
      </c>
    </row>
    <row r="2526" spans="1:110" x14ac:dyDescent="0.25">
      <c r="A2526">
        <v>83.2</v>
      </c>
      <c r="B2526" t="b">
        <v>1</v>
      </c>
      <c r="CW2526">
        <v>0.86116803278688525</v>
      </c>
      <c r="CX2526">
        <v>78.7</v>
      </c>
      <c r="CY2526">
        <v>79.563871508765303</v>
      </c>
      <c r="CZ2526">
        <v>80.374057482986913</v>
      </c>
      <c r="DA2526">
        <v>136.6840008737112</v>
      </c>
      <c r="DB2526">
        <f ca="1"/>
        <v>86.591468822266521</v>
      </c>
      <c r="DC2526">
        <f ca="1"/>
        <v>79.703259023505524</v>
      </c>
      <c r="DD2526">
        <v>78.204493292387156</v>
      </c>
      <c r="DE2526">
        <f ca="1"/>
        <v>80.513690831726777</v>
      </c>
      <c r="DF2526">
        <v>80.381386136577689</v>
      </c>
    </row>
    <row r="2527" spans="1:110" x14ac:dyDescent="0.25">
      <c r="A2527">
        <v>83</v>
      </c>
      <c r="B2527" t="b">
        <v>1</v>
      </c>
      <c r="CW2527">
        <v>0.86150956284153002</v>
      </c>
      <c r="CX2527">
        <v>78.7</v>
      </c>
      <c r="CY2527">
        <v>79.578581144829073</v>
      </c>
      <c r="CZ2527">
        <v>80.392315393558917</v>
      </c>
      <c r="DA2527">
        <v>136.85450571777741</v>
      </c>
      <c r="DB2527">
        <f ca="1"/>
        <v>86.603642102784562</v>
      </c>
      <c r="DC2527">
        <f ca="1"/>
        <v>79.71807914812517</v>
      </c>
      <c r="DD2527">
        <v>78.217844936471266</v>
      </c>
      <c r="DE2527">
        <f ca="1"/>
        <v>80.52193348929076</v>
      </c>
      <c r="DF2527">
        <v>80.392794800570272</v>
      </c>
    </row>
    <row r="2528" spans="1:110" x14ac:dyDescent="0.25">
      <c r="A2528">
        <v>82.7</v>
      </c>
      <c r="B2528" t="b">
        <v>1</v>
      </c>
      <c r="CW2528">
        <v>0.8618510928961749</v>
      </c>
      <c r="CX2528">
        <v>78.7</v>
      </c>
      <c r="CY2528">
        <v>79.593315520956324</v>
      </c>
      <c r="CZ2528">
        <v>80.410608169988279</v>
      </c>
      <c r="DA2528">
        <v>137.02543156188591</v>
      </c>
      <c r="DB2528">
        <f ca="1"/>
        <v>86.615831942092555</v>
      </c>
      <c r="DC2528">
        <f ca="1"/>
        <v>79.732926020656166</v>
      </c>
      <c r="DD2528">
        <v>78.231213053916662</v>
      </c>
      <c r="DE2528">
        <f ca="1"/>
        <v>80.530185315057508</v>
      </c>
      <c r="DF2528">
        <v>80.404213541362452</v>
      </c>
    </row>
    <row r="2529" spans="1:110" x14ac:dyDescent="0.25">
      <c r="A2529">
        <v>82.6</v>
      </c>
      <c r="B2529" t="b">
        <v>1</v>
      </c>
      <c r="CW2529">
        <v>0.86219262295081966</v>
      </c>
      <c r="CX2529">
        <v>78.7</v>
      </c>
      <c r="CY2529">
        <v>79.608074755893796</v>
      </c>
      <c r="CZ2529">
        <v>80.428935981661084</v>
      </c>
      <c r="DA2529">
        <v>137.19678049019842</v>
      </c>
      <c r="DB2529">
        <f ca="1"/>
        <v>86.628038420628513</v>
      </c>
      <c r="DC2529">
        <f ca="1"/>
        <v>79.747799770039691</v>
      </c>
      <c r="DD2529">
        <v>78.244597705849102</v>
      </c>
      <c r="DE2529">
        <f ca="1"/>
        <v>80.538446350921888</v>
      </c>
      <c r="DF2529">
        <v>80.415642403116891</v>
      </c>
    </row>
    <row r="2530" spans="1:110" x14ac:dyDescent="0.25">
      <c r="A2530">
        <v>82.3</v>
      </c>
      <c r="B2530" t="b">
        <v>1</v>
      </c>
      <c r="CW2530">
        <v>0.86253415300546443</v>
      </c>
      <c r="CX2530">
        <v>78.7</v>
      </c>
      <c r="CY2530">
        <v>79.622858969229242</v>
      </c>
      <c r="CZ2530">
        <v>80.44729899918822</v>
      </c>
      <c r="DA2530">
        <v>137.36855460239164</v>
      </c>
      <c r="DB2530">
        <f ca="1"/>
        <v>86.640261619385313</v>
      </c>
      <c r="DC2530">
        <f ca="1"/>
        <v>79.762700526139923</v>
      </c>
      <c r="DD2530">
        <v>78.257998953773296</v>
      </c>
      <c r="DE2530">
        <f ca="1"/>
        <v>80.546716639052192</v>
      </c>
      <c r="DF2530">
        <v>80.427081430270363</v>
      </c>
    </row>
    <row r="2531" spans="1:110" x14ac:dyDescent="0.25">
      <c r="A2531">
        <v>82.1</v>
      </c>
      <c r="B2531" t="b">
        <v>1</v>
      </c>
      <c r="CW2531">
        <v>0.86287568306010931</v>
      </c>
      <c r="CX2531">
        <v>78.7</v>
      </c>
      <c r="CY2531">
        <v>79.637668281399627</v>
      </c>
      <c r="CZ2531">
        <v>80.465697394416694</v>
      </c>
      <c r="DA2531">
        <v>137.5407560138116</v>
      </c>
      <c r="DB2531">
        <f ca="1"/>
        <v>86.652501619915952</v>
      </c>
      <c r="DC2531">
        <f ca="1"/>
        <v>79.777628419752944</v>
      </c>
      <c r="DD2531">
        <v>78.271416859576235</v>
      </c>
      <c r="DE2531">
        <f ca="1"/>
        <v>80.554996221892722</v>
      </c>
      <c r="DF2531">
        <v>80.438530667536114</v>
      </c>
    </row>
    <row r="2532" spans="1:110" x14ac:dyDescent="0.25">
      <c r="A2532">
        <v>82</v>
      </c>
      <c r="B2532" t="b">
        <v>1</v>
      </c>
      <c r="CW2532">
        <v>0.86321721311475408</v>
      </c>
      <c r="CX2532">
        <v>78.7</v>
      </c>
      <c r="CY2532">
        <v>79.652502813699243</v>
      </c>
      <c r="CZ2532">
        <v>80.48413134044219</v>
      </c>
      <c r="DA2532">
        <v>137.71338685562972</v>
      </c>
      <c r="DB2532">
        <f ca="1"/>
        <v>86.664758504338835</v>
      </c>
      <c r="DC2532">
        <f ca="1"/>
        <v>79.792583582615791</v>
      </c>
      <c r="DD2532">
        <v>78.284851485530481</v>
      </c>
      <c r="DE2532">
        <f ca="1"/>
        <v>80.563285142166279</v>
      </c>
      <c r="DF2532">
        <v>80.449990159906449</v>
      </c>
    </row>
    <row r="2533" spans="1:110" x14ac:dyDescent="0.25">
      <c r="A2533">
        <v>81.7</v>
      </c>
      <c r="B2533" t="b">
        <v>1</v>
      </c>
      <c r="CW2533">
        <v>0.86355874316939896</v>
      </c>
      <c r="CX2533">
        <v>78.8</v>
      </c>
      <c r="CY2533">
        <v>79.667362688288179</v>
      </c>
      <c r="CZ2533">
        <v>80.502601011621039</v>
      </c>
      <c r="DA2533">
        <v>137.88644927500144</v>
      </c>
      <c r="DB2533">
        <f ca="1"/>
        <v>86.677032355343272</v>
      </c>
      <c r="DC2533">
        <f ca="1"/>
        <v>79.807566147415741</v>
      </c>
      <c r="DD2533">
        <v>78.298302894297549</v>
      </c>
      <c r="DE2533">
        <f ca="1"/>
        <v>80.571583442876687</v>
      </c>
      <c r="DF2533">
        <v>80.461459952655119</v>
      </c>
    </row>
    <row r="2534" spans="1:110" x14ac:dyDescent="0.25">
      <c r="A2534">
        <v>81.5</v>
      </c>
      <c r="B2534" t="b">
        <v>1</v>
      </c>
      <c r="CW2534">
        <v>0.86390027322404372</v>
      </c>
      <c r="CX2534">
        <v>78.8</v>
      </c>
      <c r="CY2534">
        <v>79.682248028200561</v>
      </c>
      <c r="CZ2534">
        <v>80.52110658358292</v>
      </c>
      <c r="DA2534">
        <v>138.05994543522607</v>
      </c>
      <c r="DB2534">
        <f ca="1"/>
        <v>86.689323256194896</v>
      </c>
      <c r="DC2534">
        <f ca="1"/>
        <v>79.822576247799489</v>
      </c>
      <c r="DD2534">
        <v>78.311771148931328</v>
      </c>
      <c r="DE2534">
        <f ca="1"/>
        <v>80.579891167311459</v>
      </c>
      <c r="DF2534">
        <v>80.472940091339865</v>
      </c>
    </row>
    <row r="2535" spans="1:110" x14ac:dyDescent="0.25">
      <c r="A2535">
        <v>81.099999999999994</v>
      </c>
      <c r="B2535" t="b">
        <v>1</v>
      </c>
      <c r="CW2535">
        <v>0.86424180327868849</v>
      </c>
      <c r="CX2535">
        <v>78.8</v>
      </c>
      <c r="CY2535">
        <v>79.697158957353281</v>
      </c>
      <c r="CZ2535">
        <v>80.539648233243184</v>
      </c>
      <c r="DA2535">
        <v>138.23387751590931</v>
      </c>
      <c r="DB2535">
        <f ca="1"/>
        <v>86.701631290741261</v>
      </c>
      <c r="DC2535">
        <f ca="1"/>
        <v>79.837614018382666</v>
      </c>
      <c r="DD2535">
        <v>78.325256312881564</v>
      </c>
      <c r="DE2535">
        <f ca="1"/>
        <v>80.588208359044401</v>
      </c>
      <c r="DF2535">
        <v>80.484430621804975</v>
      </c>
    </row>
    <row r="2536" spans="1:110" x14ac:dyDescent="0.25">
      <c r="A2536">
        <v>81</v>
      </c>
      <c r="B2536" t="b">
        <v>1</v>
      </c>
      <c r="CW2536">
        <v>0.86458333333333337</v>
      </c>
      <c r="CX2536">
        <v>78.8</v>
      </c>
      <c r="CY2536">
        <v>79.712095600554449</v>
      </c>
      <c r="CZ2536">
        <v>80.558226138815783</v>
      </c>
      <c r="DA2536">
        <v>138.40824771312759</v>
      </c>
      <c r="DB2536">
        <f ca="1"/>
        <v>86.713956543417453</v>
      </c>
      <c r="DC2536">
        <f ca="1"/>
        <v>79.852679594759366</v>
      </c>
      <c r="DD2536">
        <v>78.338758449997272</v>
      </c>
      <c r="DE2536">
        <f ca="1"/>
        <v>80.596535061938269</v>
      </c>
      <c r="DF2536">
        <v>80.495931590183829</v>
      </c>
    </row>
    <row r="2537" spans="1:110" x14ac:dyDescent="0.25">
      <c r="A2537">
        <v>85</v>
      </c>
      <c r="B2537" t="b">
        <v>1</v>
      </c>
      <c r="CW2537">
        <v>0.86492486338797814</v>
      </c>
      <c r="CX2537">
        <v>78.8</v>
      </c>
      <c r="CY2537">
        <v>79.727058083512233</v>
      </c>
      <c r="CZ2537">
        <v>80.576840479826132</v>
      </c>
      <c r="DA2537">
        <v>138.58305823959407</v>
      </c>
      <c r="DB2537">
        <f ca="1"/>
        <v>86.726299099251719</v>
      </c>
      <c r="DC2537">
        <f ca="1"/>
        <v>79.867773113511717</v>
      </c>
      <c r="DD2537">
        <v>78.352277624530288</v>
      </c>
      <c r="DE2537">
        <f ca="1"/>
        <v>80.60487132014741</v>
      </c>
      <c r="DF2537">
        <v>80.507443042901485</v>
      </c>
    </row>
    <row r="2538" spans="1:110" x14ac:dyDescent="0.25">
      <c r="A2538">
        <v>84</v>
      </c>
      <c r="B2538" t="b">
        <v>1</v>
      </c>
      <c r="CW2538">
        <v>0.86526639344262291</v>
      </c>
      <c r="CX2538">
        <v>78.8</v>
      </c>
      <c r="CY2538">
        <v>79.742046532843673</v>
      </c>
      <c r="CZ2538">
        <v>80.595491437123883</v>
      </c>
      <c r="DA2538">
        <v>138.75831132482753</v>
      </c>
      <c r="DB2538">
        <f ca="1"/>
        <v>86.73865904387128</v>
      </c>
      <c r="DC2538">
        <f ca="1"/>
        <v>79.882894712219766</v>
      </c>
      <c r="DD2538">
        <v>78.365813901138893</v>
      </c>
      <c r="DE2538">
        <f ca="1"/>
        <v>80.613217178120536</v>
      </c>
      <c r="DF2538">
        <v>80.518965026677336</v>
      </c>
    </row>
    <row r="2539" spans="1:110" x14ac:dyDescent="0.25">
      <c r="A2539">
        <v>82</v>
      </c>
      <c r="B2539" t="b">
        <v>1</v>
      </c>
      <c r="CW2539">
        <v>0.86560792349726778</v>
      </c>
      <c r="CX2539">
        <v>78.8</v>
      </c>
      <c r="CY2539">
        <v>79.757061076083673</v>
      </c>
      <c r="CZ2539">
        <v>80.6141791928966</v>
      </c>
      <c r="DA2539">
        <v>138.93400921532287</v>
      </c>
      <c r="DB2539">
        <f ca="1"/>
        <v>86.751036463508143</v>
      </c>
      <c r="DC2539">
        <f ca="1"/>
        <v>79.898044529471292</v>
      </c>
      <c r="DD2539">
        <v>78.379367344891349</v>
      </c>
      <c r="DE2539">
        <f ca="1"/>
        <v>80.621572680603492</v>
      </c>
      <c r="DF2539">
        <v>80.53049758852778</v>
      </c>
    </row>
    <row r="2540" spans="1:110" x14ac:dyDescent="0.25">
      <c r="A2540">
        <v>79.7</v>
      </c>
      <c r="B2540" t="b">
        <v>1</v>
      </c>
      <c r="CW2540">
        <v>0.86594945355191255</v>
      </c>
      <c r="CX2540">
        <v>78.8</v>
      </c>
      <c r="CY2540">
        <v>79.772101841693967</v>
      </c>
      <c r="CZ2540">
        <v>80.632903930682801</v>
      </c>
      <c r="DA2540">
        <v>139.11015417472362</v>
      </c>
      <c r="DB2540">
        <f ca="1"/>
        <v>86.763431445004983</v>
      </c>
      <c r="DC2540">
        <f ca="1"/>
        <v>79.913222704871814</v>
      </c>
      <c r="DD2540">
        <v>78.392938021269586</v>
      </c>
      <c r="DE2540">
        <f ca="1"/>
        <v>80.629937872641932</v>
      </c>
      <c r="DF2540">
        <v>80.542040775768896</v>
      </c>
    </row>
    <row r="2541" spans="1:110" x14ac:dyDescent="0.25">
      <c r="A2541">
        <v>64.5</v>
      </c>
      <c r="B2541" t="b">
        <v>1</v>
      </c>
      <c r="CW2541">
        <v>0.86629098360655743</v>
      </c>
      <c r="CX2541">
        <v>78.8</v>
      </c>
      <c r="CY2541">
        <v>79.787168959072446</v>
      </c>
      <c r="CZ2541">
        <v>80.6516658353857</v>
      </c>
      <c r="DA2541">
        <v>139.2867484839974</v>
      </c>
      <c r="DB2541">
        <f ca="1"/>
        <v>86.775844075821126</v>
      </c>
      <c r="DC2541">
        <f ca="1"/>
        <v>79.928429379054819</v>
      </c>
      <c r="DD2541">
        <v>78.406525996172888</v>
      </c>
      <c r="DE2541">
        <f ca="1"/>
        <v>80.638312799584284</v>
      </c>
      <c r="DF2541">
        <v>80.55359463601917</v>
      </c>
    </row>
    <row r="2542" spans="1:110" x14ac:dyDescent="0.25">
      <c r="A2542">
        <v>64.400000000000006</v>
      </c>
      <c r="B2542" t="b">
        <v>1</v>
      </c>
      <c r="CW2542">
        <v>0.8666325136612022</v>
      </c>
      <c r="CX2542">
        <v>78.8</v>
      </c>
      <c r="CY2542">
        <v>79.80226255856229</v>
      </c>
      <c r="CZ2542">
        <v>80.670465093286623</v>
      </c>
      <c r="DA2542">
        <v>139.46379444161272</v>
      </c>
      <c r="DB2542">
        <f ca="1"/>
        <v>86.788274444038564</v>
      </c>
      <c r="DC2542">
        <f ca="1"/>
        <v>79.943664693691943</v>
      </c>
      <c r="DD2542">
        <v>78.420131335921582</v>
      </c>
      <c r="DE2542">
        <f ca="1"/>
        <v>80.646697507084482</v>
      </c>
      <c r="DF2542">
        <v>80.565159217202165</v>
      </c>
    </row>
    <row r="2543" spans="1:110" x14ac:dyDescent="0.25">
      <c r="A2543">
        <v>63.6</v>
      </c>
      <c r="B2543" t="b">
        <v>1</v>
      </c>
      <c r="CW2543">
        <v>0.86697404371584696</v>
      </c>
      <c r="CX2543">
        <v>78.8</v>
      </c>
      <c r="CY2543">
        <v>79.817382771461553</v>
      </c>
      <c r="CZ2543">
        <v>80.689301892059518</v>
      </c>
      <c r="DA2543">
        <v>139.64129436371869</v>
      </c>
      <c r="DB2543">
        <f ca="1"/>
        <v>86.800722638368114</v>
      </c>
      <c r="DC2543">
        <f ca="1"/>
        <v>79.958928791503411</v>
      </c>
      <c r="DD2543">
        <v>78.433754107260924</v>
      </c>
      <c r="DE2543">
        <f ca="1"/>
        <v>80.655092041104936</v>
      </c>
      <c r="DF2543">
        <v>80.576734567549465</v>
      </c>
    </row>
    <row r="2544" spans="1:110" x14ac:dyDescent="0.25">
      <c r="A2544">
        <v>62.8</v>
      </c>
      <c r="B2544" t="b">
        <v>1</v>
      </c>
      <c r="CW2544">
        <v>0.86731557377049184</v>
      </c>
      <c r="CX2544">
        <v>78.900000000000006</v>
      </c>
      <c r="CY2544">
        <v>79.832529730032519</v>
      </c>
      <c r="CZ2544">
        <v>80.708176420784326</v>
      </c>
      <c r="DA2544">
        <v>139.81925058432694</v>
      </c>
      <c r="DB2544">
        <f ca="1"/>
        <v>86.813188748155554</v>
      </c>
      <c r="DC2544">
        <f ca="1"/>
        <v>79.974221816268624</v>
      </c>
      <c r="DD2544">
        <v>78.447394377364787</v>
      </c>
      <c r="DE2544">
        <f ca="1"/>
        <v>80.663496447919343</v>
      </c>
      <c r="DF2544">
        <v>80.588320735603389</v>
      </c>
    </row>
    <row r="2545" spans="1:110" x14ac:dyDescent="0.25">
      <c r="A2545">
        <v>71.7</v>
      </c>
      <c r="B2545" t="b">
        <v>1</v>
      </c>
      <c r="CW2545">
        <v>0.86765710382513661</v>
      </c>
      <c r="CX2545">
        <v>78.900000000000006</v>
      </c>
      <c r="CY2545">
        <v>79.847703567511473</v>
      </c>
      <c r="CZ2545">
        <v>80.727088869961563</v>
      </c>
      <c r="DA2545">
        <v>139.99766545549534</v>
      </c>
      <c r="DB2545">
        <f ca="1"/>
        <v>86.825672863387979</v>
      </c>
      <c r="DC2545">
        <f ca="1"/>
        <v>79.98954391283668</v>
      </c>
      <c r="DD2545">
        <v>78.461052213839636</v>
      </c>
      <c r="DE2545">
        <f ca="1"/>
        <v>80.671910774115773</v>
      </c>
      <c r="DF2545">
        <v>80.599917770219832</v>
      </c>
    </row>
    <row r="2546" spans="1:110" x14ac:dyDescent="0.25">
      <c r="A2546">
        <v>73.7</v>
      </c>
      <c r="B2546" t="b">
        <v>1</v>
      </c>
      <c r="CW2546">
        <v>0.86799863387978138</v>
      </c>
      <c r="CX2546">
        <v>78.900000000000006</v>
      </c>
      <c r="CY2546">
        <v>79.862904418118404</v>
      </c>
      <c r="CZ2546">
        <v>80.746039431526839</v>
      </c>
      <c r="DA2546">
        <v>140.17654134751504</v>
      </c>
      <c r="DB2546">
        <f ca="1"/>
        <v>86.838175074700047</v>
      </c>
      <c r="DC2546">
        <f ca="1"/>
        <v>80.004895227137311</v>
      </c>
      <c r="DD2546">
        <v>78.474727684728336</v>
      </c>
      <c r="DE2546">
        <f ca="1"/>
        <v>80.680335066599568</v>
      </c>
      <c r="DF2546">
        <v>80.611525720571251</v>
      </c>
    </row>
    <row r="2547" spans="1:110" x14ac:dyDescent="0.25">
      <c r="A2547">
        <v>73.8</v>
      </c>
      <c r="B2547" t="b">
        <v>1</v>
      </c>
      <c r="CW2547">
        <v>0.86834016393442626</v>
      </c>
      <c r="CX2547">
        <v>78.900000000000006</v>
      </c>
      <c r="CY2547">
        <v>79.878132417066979</v>
      </c>
      <c r="CZ2547">
        <v>80.765028298865374</v>
      </c>
      <c r="DA2547">
        <v>140.35588064909922</v>
      </c>
      <c r="DB2547">
        <f ca="1"/>
        <v>86.850695473380483</v>
      </c>
      <c r="DC2547">
        <f ca="1"/>
        <v>80.020275906191756</v>
      </c>
      <c r="DD2547">
        <v>78.488420858514218</v>
      </c>
      <c r="DE2547">
        <f ca="1"/>
        <v>80.688769372596383</v>
      </c>
      <c r="DF2547">
        <v>80.623144636149405</v>
      </c>
    </row>
    <row r="2548" spans="1:110" x14ac:dyDescent="0.25">
      <c r="A2548">
        <v>73.8</v>
      </c>
      <c r="B2548" t="b">
        <v>1</v>
      </c>
      <c r="CW2548">
        <v>0.86868169398907102</v>
      </c>
      <c r="CX2548">
        <v>78.900000000000006</v>
      </c>
      <c r="CY2548">
        <v>79.893387700574422</v>
      </c>
      <c r="CZ2548">
        <v>80.784055666826674</v>
      </c>
      <c r="DA2548">
        <v>140.53568576757417</v>
      </c>
      <c r="DB2548">
        <f ca="1"/>
        <v>86.863234151378549</v>
      </c>
      <c r="DC2548">
        <f ca="1"/>
        <v>80.035686098123819</v>
      </c>
      <c r="DD2548">
        <v>78.502131804124986</v>
      </c>
      <c r="DE2548">
        <f ca="1"/>
        <v>80.697213739655311</v>
      </c>
      <c r="DF2548">
        <v>80.634774566768499</v>
      </c>
    </row>
    <row r="2549" spans="1:110" x14ac:dyDescent="0.25">
      <c r="A2549">
        <v>73.8</v>
      </c>
      <c r="B2549" t="b">
        <v>1</v>
      </c>
      <c r="CW2549">
        <v>0.86902322404371579</v>
      </c>
      <c r="CX2549">
        <v>78.900000000000006</v>
      </c>
      <c r="CY2549">
        <v>79.908670405871817</v>
      </c>
      <c r="CZ2549">
        <v>80.803121731739679</v>
      </c>
      <c r="DA2549">
        <v>140.7159591290737</v>
      </c>
      <c r="DB2549">
        <f ca="1"/>
        <v>86.875791201310662</v>
      </c>
      <c r="DC2549">
        <f ca="1"/>
        <v>80.051125952171162</v>
      </c>
      <c r="DD2549">
        <v>78.515860590936796</v>
      </c>
      <c r="DE2549">
        <f ca="1"/>
        <v>80.705668215651897</v>
      </c>
      <c r="DF2549">
        <v>80.646415562568052</v>
      </c>
    </row>
    <row r="2550" spans="1:110" x14ac:dyDescent="0.25">
      <c r="A2550">
        <v>73.7</v>
      </c>
      <c r="B2550" t="b">
        <v>1</v>
      </c>
      <c r="CW2550">
        <v>0.86936475409836067</v>
      </c>
      <c r="CX2550">
        <v>78.900000000000006</v>
      </c>
      <c r="CY2550">
        <v>79.923980671214295</v>
      </c>
      <c r="CZ2550">
        <v>80.822226691428014</v>
      </c>
      <c r="DA2550">
        <v>140.89670317873532</v>
      </c>
      <c r="DB2550">
        <f ca="1"/>
        <v>86.888366716467047</v>
      </c>
      <c r="DC2550">
        <f ca="1"/>
        <v>80.066595618696581</v>
      </c>
      <c r="DD2550">
        <v>78.529607288778408</v>
      </c>
      <c r="DE2550">
        <f ca="1"/>
        <v>80.714132848791294</v>
      </c>
      <c r="DF2550">
        <v>80.658067674015996</v>
      </c>
    </row>
    <row r="2551" spans="1:110" x14ac:dyDescent="0.25">
      <c r="A2551">
        <v>73.5</v>
      </c>
      <c r="B2551" t="b">
        <v>1</v>
      </c>
      <c r="CW2551">
        <v>0.86970628415300544</v>
      </c>
      <c r="CX2551">
        <v>78.900000000000006</v>
      </c>
      <c r="CY2551">
        <v>79.939318635891425</v>
      </c>
      <c r="CZ2551">
        <v>80.84137074522512</v>
      </c>
      <c r="DA2551">
        <v>141.07792038089906</v>
      </c>
      <c r="DB2551">
        <f ca="1"/>
        <v>86.900960790818488</v>
      </c>
      <c r="DC2551">
        <f ca="1"/>
        <v>80.082095249199583</v>
      </c>
      <c r="DD2551">
        <v>78.543371967935201</v>
      </c>
      <c r="DE2551">
        <f ca="1"/>
        <v>80.722607687611543</v>
      </c>
      <c r="DF2551">
        <v>80.669730951911589</v>
      </c>
    </row>
    <row r="2552" spans="1:110" x14ac:dyDescent="0.25">
      <c r="A2552">
        <v>73.2</v>
      </c>
      <c r="B2552" t="b">
        <v>1</v>
      </c>
      <c r="CW2552">
        <v>0.87004781420765032</v>
      </c>
      <c r="CX2552">
        <v>78.900000000000006</v>
      </c>
      <c r="CY2552">
        <v>79.954684440237827</v>
      </c>
      <c r="CZ2552">
        <v>80.86055409399016</v>
      </c>
      <c r="DA2552">
        <v>141.25961321930944</v>
      </c>
      <c r="DB2552">
        <f ca="1"/>
        <v>86.91357351902316</v>
      </c>
      <c r="DC2552">
        <f ca="1"/>
        <v>80.097624996327994</v>
      </c>
      <c r="DD2552">
        <v>78.557154699153514</v>
      </c>
      <c r="DE2552">
        <f ca="1"/>
        <v>80.7310927809866</v>
      </c>
      <c r="DF2552">
        <v>80.681405447388755</v>
      </c>
    </row>
    <row r="2553" spans="1:110" x14ac:dyDescent="0.25">
      <c r="A2553">
        <v>73</v>
      </c>
      <c r="B2553" t="b">
        <v>1</v>
      </c>
      <c r="CW2553">
        <v>0.87038934426229508</v>
      </c>
      <c r="CX2553">
        <v>78.900000000000006</v>
      </c>
      <c r="CY2553">
        <v>79.970078225643789</v>
      </c>
      <c r="CZ2553">
        <v>80.879776940123534</v>
      </c>
      <c r="DA2553">
        <v>141.44178419731941</v>
      </c>
      <c r="DB2553">
        <f ca="1"/>
        <v>86.926204996433597</v>
      </c>
      <c r="DC2553">
        <f ca="1"/>
        <v>80.113185013889776</v>
      </c>
      <c r="DD2553">
        <v>78.570955553644765</v>
      </c>
      <c r="DE2553">
        <f ca="1"/>
        <v>80.739588178129779</v>
      </c>
      <c r="DF2553">
        <v>80.693091211918954</v>
      </c>
    </row>
    <row r="2554" spans="1:110" x14ac:dyDescent="0.25">
      <c r="A2554">
        <v>72.8</v>
      </c>
      <c r="B2554" t="b">
        <v>1</v>
      </c>
      <c r="CW2554">
        <v>0.87073087431693985</v>
      </c>
      <c r="CX2554">
        <v>78.900000000000006</v>
      </c>
      <c r="CY2554">
        <v>79.985500134566124</v>
      </c>
      <c r="CZ2554">
        <v>80.899039487582982</v>
      </c>
      <c r="DA2554">
        <v>141.62443583809744</v>
      </c>
      <c r="DB2554">
        <f ca="1"/>
        <v>86.938855319103737</v>
      </c>
      <c r="DC2554">
        <f ca="1"/>
        <v>80.128775456865</v>
      </c>
      <c r="DD2554">
        <v>78.584774603089841</v>
      </c>
      <c r="DE2554">
        <f ca="1"/>
        <v>80.74809392859693</v>
      </c>
      <c r="DF2554">
        <v>80.704788297314565</v>
      </c>
    </row>
    <row r="2555" spans="1:110" x14ac:dyDescent="0.25">
      <c r="A2555">
        <v>72.7</v>
      </c>
      <c r="B2555" t="b">
        <v>1</v>
      </c>
      <c r="CW2555">
        <v>0.87107240437158473</v>
      </c>
      <c r="CX2555">
        <v>78.900000000000006</v>
      </c>
      <c r="CY2555">
        <v>80.000950310539082</v>
      </c>
      <c r="CZ2555">
        <v>80.918341941899698</v>
      </c>
      <c r="DA2555">
        <v>141.80757068483729</v>
      </c>
      <c r="DB2555">
        <f ca="1"/>
        <v>86.951524583795916</v>
      </c>
      <c r="DC2555">
        <f ca="1"/>
        <v>80.144396481417928</v>
      </c>
      <c r="DD2555">
        <v>78.598611919643375</v>
      </c>
      <c r="DE2555">
        <f ca="1"/>
        <v>80.756610082289811</v>
      </c>
      <c r="DF2555">
        <v>80.716496755731953</v>
      </c>
    </row>
    <row r="2556" spans="1:110" x14ac:dyDescent="0.25">
      <c r="A2556">
        <v>72.599999999999994</v>
      </c>
      <c r="B2556" t="b">
        <v>1</v>
      </c>
      <c r="CW2556">
        <v>0.8714139344262295</v>
      </c>
      <c r="CX2556">
        <v>79</v>
      </c>
      <c r="CY2556">
        <v>80.016428898185467</v>
      </c>
      <c r="CZ2556">
        <v>80.937684510194913</v>
      </c>
      <c r="DA2556">
        <v>141.9911913009702</v>
      </c>
      <c r="DB2556">
        <f ca="1"/>
        <v>86.964212887988182</v>
      </c>
      <c r="DC2556">
        <f ca="1"/>
        <v>80.160048244909362</v>
      </c>
      <c r="DD2556">
        <v>78.612467575938155</v>
      </c>
      <c r="DE2556">
        <f ca="1"/>
        <v>80.765136689459482</v>
      </c>
      <c r="DF2556">
        <v>80.728216639674756</v>
      </c>
    </row>
    <row r="2557" spans="1:110" x14ac:dyDescent="0.25">
      <c r="A2557">
        <v>69.7</v>
      </c>
      <c r="B2557" t="b">
        <v>1</v>
      </c>
      <c r="CW2557">
        <v>0.87175546448087426</v>
      </c>
      <c r="CX2557">
        <v>79</v>
      </c>
      <c r="CY2557">
        <v>80.031936043227873</v>
      </c>
      <c r="CZ2557">
        <v>80.957067401196383</v>
      </c>
      <c r="DA2557">
        <v>142.17530027038055</v>
      </c>
      <c r="DB2557">
        <f ca="1"/>
        <v>86.976920329881509</v>
      </c>
      <c r="DC2557">
        <f ca="1"/>
        <v>80.175730905908964</v>
      </c>
      <c r="DD2557">
        <v>78.626341645089582</v>
      </c>
      <c r="DE2557">
        <f ca="1"/>
        <v>80.773673800709687</v>
      </c>
      <c r="DF2557">
        <v>80.739948001997249</v>
      </c>
    </row>
    <row r="2558" spans="1:110" x14ac:dyDescent="0.25">
      <c r="A2558">
        <v>69.599999999999994</v>
      </c>
      <c r="B2558" t="b">
        <v>1</v>
      </c>
      <c r="CW2558">
        <v>0.87209699453551914</v>
      </c>
      <c r="CX2558">
        <v>79</v>
      </c>
      <c r="CY2558">
        <v>80.047471892500084</v>
      </c>
      <c r="CZ2558">
        <v>80.976490825255354</v>
      </c>
      <c r="DA2558">
        <v>142.35990019762383</v>
      </c>
      <c r="DB2558">
        <f ca="1"/>
        <v>86.989647008407246</v>
      </c>
      <c r="DC2558">
        <f ca="1"/>
        <v>80.191444624207975</v>
      </c>
      <c r="DD2558">
        <v>78.640234200700192</v>
      </c>
      <c r="DE2558">
        <f ca="1"/>
        <v>80.782221467000355</v>
      </c>
      <c r="DF2558">
        <v>80.751690895907501</v>
      </c>
    </row>
    <row r="2559" spans="1:110" x14ac:dyDescent="0.25">
      <c r="A2559">
        <v>69.3</v>
      </c>
      <c r="B2559" t="b">
        <v>1</v>
      </c>
      <c r="CW2559">
        <v>0.87243852459016391</v>
      </c>
      <c r="CX2559">
        <v>79</v>
      </c>
      <c r="CY2559">
        <v>80.063036593958557</v>
      </c>
      <c r="CZ2559">
        <v>80.995954994363373</v>
      </c>
      <c r="DA2559">
        <v>142.54499370814756</v>
      </c>
      <c r="DB2559">
        <f ca="1"/>
        <v>87.002393023234532</v>
      </c>
      <c r="DC2559">
        <f ca="1"/>
        <v>80.207189560831836</v>
      </c>
      <c r="DD2559">
        <v>78.654145316864174</v>
      </c>
      <c r="DE2559">
        <f ca="1"/>
        <v>80.790779739651086</v>
      </c>
      <c r="DF2559">
        <v>80.763445374970956</v>
      </c>
    </row>
    <row r="2560" spans="1:110" x14ac:dyDescent="0.25">
      <c r="A2560">
        <v>68.8</v>
      </c>
      <c r="B2560" t="b">
        <v>1</v>
      </c>
      <c r="CW2560">
        <v>0.87278005464480879</v>
      </c>
      <c r="CX2560">
        <v>79</v>
      </c>
      <c r="CY2560">
        <v>80.0786302966942</v>
      </c>
      <c r="CZ2560">
        <v>81.015460122169898</v>
      </c>
      <c r="DA2560">
        <v>142.73058344851569</v>
      </c>
      <c r="DB2560">
        <f ca="1"/>
        <v>87.015158474777934</v>
      </c>
      <c r="DC2560">
        <f ca="1"/>
        <v>80.222965878053259</v>
      </c>
      <c r="DD2560">
        <v>78.668075068171987</v>
      </c>
      <c r="DE2560">
        <f ca="1"/>
        <v>80.799348670344713</v>
      </c>
      <c r="DF2560">
        <v>80.775211493113645</v>
      </c>
    </row>
    <row r="2561" spans="1:110" x14ac:dyDescent="0.25">
      <c r="A2561">
        <v>68.099999999999994</v>
      </c>
      <c r="B2561" t="b">
        <v>1</v>
      </c>
      <c r="CW2561">
        <v>0.87312158469945356</v>
      </c>
      <c r="CX2561">
        <v>79</v>
      </c>
      <c r="CY2561">
        <v>80.094253150944127</v>
      </c>
      <c r="CZ2561">
        <v>81.035006423999661</v>
      </c>
      <c r="DA2561">
        <v>142.9166720866354</v>
      </c>
      <c r="DB2561">
        <f ca="1"/>
        <v>87.027943464205094</v>
      </c>
      <c r="DC2561">
        <f ca="1"/>
        <v>80.238773739405218</v>
      </c>
      <c r="DD2561">
        <v>78.682023529715053</v>
      </c>
      <c r="DE2561">
        <f ca="1"/>
        <v>80.807928311130837</v>
      </c>
      <c r="DF2561">
        <v>80.786989304625735</v>
      </c>
    </row>
    <row r="2562" spans="1:110" x14ac:dyDescent="0.25">
      <c r="A2562">
        <v>67.3</v>
      </c>
      <c r="B2562" t="b">
        <v>1</v>
      </c>
      <c r="CW2562">
        <v>0.87346311475409832</v>
      </c>
      <c r="CX2562">
        <v>79</v>
      </c>
      <c r="CY2562">
        <v>80.109905308103677</v>
      </c>
      <c r="CZ2562">
        <v>81.054594116870348</v>
      </c>
      <c r="DA2562">
        <v>143.10326231198729</v>
      </c>
      <c r="DB2562">
        <f ca="1"/>
        <v>87.040748093444478</v>
      </c>
      <c r="DC2562">
        <f ca="1"/>
        <v>80.254613309694264</v>
      </c>
      <c r="DD2562">
        <v>78.695990777090458</v>
      </c>
      <c r="DE2562">
        <f ca="1"/>
        <v>80.816518714429563</v>
      </c>
      <c r="DF2562">
        <v>80.798778864165016</v>
      </c>
    </row>
    <row r="2563" spans="1:110" x14ac:dyDescent="0.25">
      <c r="A2563">
        <v>66.7</v>
      </c>
      <c r="B2563" t="b">
        <v>1</v>
      </c>
      <c r="CW2563">
        <v>0.8738046448087432</v>
      </c>
      <c r="CX2563">
        <v>79</v>
      </c>
      <c r="CY2563">
        <v>80.12558692073857</v>
      </c>
      <c r="CZ2563">
        <v>81.074223419510716</v>
      </c>
      <c r="DA2563">
        <v>143.29035683585872</v>
      </c>
      <c r="DB2563">
        <f ca="1"/>
        <v>87.053572465193326</v>
      </c>
      <c r="DC2563">
        <f ca="1"/>
        <v>80.270484755013982</v>
      </c>
      <c r="DD2563">
        <v>78.709976886405713</v>
      </c>
      <c r="DE2563">
        <f ca="1"/>
        <v>80.82511993303514</v>
      </c>
      <c r="DF2563">
        <v>80.810580226760408</v>
      </c>
    </row>
    <row r="2564" spans="1:110" x14ac:dyDescent="0.25">
      <c r="A2564">
        <v>66.400000000000006</v>
      </c>
      <c r="B2564" t="b">
        <v>1</v>
      </c>
      <c r="CW2564">
        <v>0.87414617486338797</v>
      </c>
      <c r="CX2564">
        <v>79</v>
      </c>
      <c r="CY2564">
        <v>80.141298142597236</v>
      </c>
      <c r="CZ2564">
        <v>81.093894552378927</v>
      </c>
      <c r="DA2564">
        <v>143.47795839157988</v>
      </c>
      <c r="DB2564">
        <f ca="1"/>
        <v>87.066416682925521</v>
      </c>
      <c r="DC2564">
        <f ca="1"/>
        <v>80.286388242758591</v>
      </c>
      <c r="DD2564">
        <v>78.723981934283643</v>
      </c>
      <c r="DE2564">
        <f ca="1"/>
        <v>80.833732020119641</v>
      </c>
      <c r="DF2564">
        <v>80.822393447815557</v>
      </c>
    </row>
    <row r="2565" spans="1:110" x14ac:dyDescent="0.25">
      <c r="A2565">
        <v>66.099999999999994</v>
      </c>
      <c r="B2565" t="b">
        <v>1</v>
      </c>
      <c r="CW2565">
        <v>0.87448770491803274</v>
      </c>
      <c r="CX2565">
        <v>79</v>
      </c>
      <c r="CY2565">
        <v>80.157039128623282</v>
      </c>
      <c r="CZ2565">
        <v>81.113607737680724</v>
      </c>
      <c r="DA2565">
        <v>143.66606973476379</v>
      </c>
      <c r="DB2565">
        <f ca="1"/>
        <v>87.079280850899835</v>
      </c>
      <c r="DC2565">
        <f ca="1"/>
        <v>80.302323941636814</v>
      </c>
      <c r="DD2565">
        <v>78.738005997867248</v>
      </c>
      <c r="DE2565">
        <f ca="1"/>
        <v>80.842355029236828</v>
      </c>
      <c r="DF2565">
        <v>80.83421858311246</v>
      </c>
    </row>
    <row r="2566" spans="1:110" x14ac:dyDescent="0.25">
      <c r="A2566">
        <v>65.900000000000006</v>
      </c>
      <c r="B2566" t="b">
        <v>1</v>
      </c>
      <c r="CW2566">
        <v>0.87482923497267762</v>
      </c>
      <c r="CX2566">
        <v>79</v>
      </c>
      <c r="CY2566">
        <v>80.172810034968137</v>
      </c>
      <c r="CZ2566">
        <v>81.133363199388342</v>
      </c>
      <c r="DA2566">
        <v>143.85469364354896</v>
      </c>
      <c r="DB2566">
        <f ca="1"/>
        <v>87.092165074167923</v>
      </c>
      <c r="DC2566">
        <f ca="1"/>
        <v>80.31829202168575</v>
      </c>
      <c r="DD2566">
        <v>78.752049154824675</v>
      </c>
      <c r="DE2566">
        <f ca="1"/>
        <v>80.850989014325918</v>
      </c>
      <c r="DF2566">
        <v>80.846055688815099</v>
      </c>
    </row>
    <row r="2567" spans="1:110" x14ac:dyDescent="0.25">
      <c r="A2567">
        <v>65.5</v>
      </c>
      <c r="B2567" t="b">
        <v>1</v>
      </c>
      <c r="CW2567">
        <v>0.87517076502732238</v>
      </c>
      <c r="CX2567">
        <v>79</v>
      </c>
      <c r="CY2567">
        <v>80.188611019003815</v>
      </c>
      <c r="CZ2567">
        <v>81.153161163259597</v>
      </c>
      <c r="DA2567">
        <v>144.04383291884542</v>
      </c>
      <c r="DB2567">
        <f ca="1"/>
        <v>87.105069458582818</v>
      </c>
      <c r="DC2567">
        <f ca="1"/>
        <v>80.334292654285207</v>
      </c>
      <c r="DD2567">
        <v>78.766111483354209</v>
      </c>
      <c r="DE2567">
        <f ca="1"/>
        <v>80.859634029715522</v>
      </c>
      <c r="DF2567">
        <v>80.857904821473198</v>
      </c>
    </row>
    <row r="2568" spans="1:110" x14ac:dyDescent="0.25">
      <c r="A2568">
        <v>65.900000000000006</v>
      </c>
      <c r="B2568" t="b">
        <v>1</v>
      </c>
      <c r="CW2568">
        <v>0.87551229508196726</v>
      </c>
      <c r="CX2568">
        <v>79</v>
      </c>
      <c r="CY2568">
        <v>80.204442239336004</v>
      </c>
      <c r="CZ2568">
        <v>81.173001856856928</v>
      </c>
      <c r="DA2568">
        <v>144.23349038458463</v>
      </c>
      <c r="DB2568">
        <f ca="1"/>
        <v>87.117994110807174</v>
      </c>
      <c r="DC2568">
        <f ca="1"/>
        <v>80.350326012171948</v>
      </c>
      <c r="DD2568">
        <v>78.780193062189412</v>
      </c>
      <c r="DE2568">
        <f ca="1"/>
        <v>80.868290130127505</v>
      </c>
      <c r="DF2568">
        <v>80.869766038025958</v>
      </c>
    </row>
    <row r="2569" spans="1:110" x14ac:dyDescent="0.25">
      <c r="A2569">
        <v>65.2</v>
      </c>
      <c r="B2569" t="b">
        <v>1</v>
      </c>
      <c r="CW2569">
        <v>0.87585382513661203</v>
      </c>
      <c r="CX2569">
        <v>79</v>
      </c>
      <c r="CY2569">
        <v>80.220303855817122</v>
      </c>
      <c r="CZ2569">
        <v>81.19288550956675</v>
      </c>
      <c r="DA2569">
        <v>144.4236688879721</v>
      </c>
      <c r="DB2569">
        <f ca="1"/>
        <v>87.130939138321892</v>
      </c>
      <c r="DC2569">
        <f ca="1"/>
        <v>80.366392269454309</v>
      </c>
      <c r="DD2569">
        <v>78.794293970604173</v>
      </c>
      <c r="DE2569">
        <f ca="1"/>
        <v>80.876957370680955</v>
      </c>
      <c r="DF2569">
        <v>80.881639395805848</v>
      </c>
    </row>
    <row r="2570" spans="1:110" x14ac:dyDescent="0.25">
      <c r="A2570">
        <v>64.3</v>
      </c>
      <c r="B2570" t="b">
        <v>1</v>
      </c>
      <c r="CW2570">
        <v>0.8761953551912568</v>
      </c>
      <c r="CX2570">
        <v>79</v>
      </c>
      <c r="CY2570">
        <v>80.236196029559693</v>
      </c>
      <c r="CZ2570">
        <v>81.212812352619792</v>
      </c>
      <c r="DA2570">
        <v>144.61437129974414</v>
      </c>
      <c r="DB2570">
        <f ca="1"/>
        <v>87.143904649434717</v>
      </c>
      <c r="DC2570">
        <f ca="1"/>
        <v>80.382491601626995</v>
      </c>
      <c r="DD2570">
        <v>78.808414288418021</v>
      </c>
      <c r="DE2570">
        <f ca="1"/>
        <v>80.885635806896332</v>
      </c>
      <c r="DF2570">
        <v>80.893524952542492</v>
      </c>
    </row>
    <row r="2571" spans="1:110" x14ac:dyDescent="0.25">
      <c r="A2571">
        <v>64</v>
      </c>
      <c r="B2571" t="b">
        <v>1</v>
      </c>
      <c r="CW2571">
        <v>0.87653688524590168</v>
      </c>
      <c r="CX2571">
        <v>79</v>
      </c>
      <c r="CY2571">
        <v>80.252118922949904</v>
      </c>
      <c r="CZ2571">
        <v>81.232782619110424</v>
      </c>
      <c r="DA2571">
        <v>144.80560051442779</v>
      </c>
      <c r="DB2571">
        <f ca="1"/>
        <v>87.156890753289019</v>
      </c>
      <c r="DC2571">
        <f ca="1"/>
        <v>80.398624185586016</v>
      </c>
      <c r="DD2571">
        <v>78.822554096001355</v>
      </c>
      <c r="DE2571">
        <f ca="1"/>
        <v>80.894325494699373</v>
      </c>
      <c r="DF2571">
        <v>80.905422766366542</v>
      </c>
    </row>
    <row r="2572" spans="1:110" x14ac:dyDescent="0.25">
      <c r="A2572">
        <v>63.7</v>
      </c>
      <c r="B2572" t="b">
        <v>1</v>
      </c>
      <c r="CW2572">
        <v>0.87687841530054644</v>
      </c>
      <c r="CX2572">
        <v>79</v>
      </c>
      <c r="CY2572">
        <v>80.268072699661204</v>
      </c>
      <c r="CZ2572">
        <v>81.252796544017613</v>
      </c>
      <c r="DA2572">
        <v>144.99735945060422</v>
      </c>
      <c r="DB2572">
        <f ca="1"/>
        <v>87.169897559872581</v>
      </c>
      <c r="DC2572">
        <f ca="1"/>
        <v>80.414790199643761</v>
      </c>
      <c r="DD2572">
        <v>78.8367134742807</v>
      </c>
      <c r="DE2572">
        <f ca="1"/>
        <v>80.903026490425361</v>
      </c>
      <c r="DF2572">
        <v>80.917332895813644</v>
      </c>
    </row>
    <row r="2573" spans="1:110" x14ac:dyDescent="0.25">
      <c r="A2573">
        <v>74.900000000000006</v>
      </c>
      <c r="B2573" t="b">
        <v>1</v>
      </c>
      <c r="CW2573">
        <v>0.87721994535519121</v>
      </c>
      <c r="CX2573">
        <v>79</v>
      </c>
      <c r="CY2573">
        <v>80.28405752466827</v>
      </c>
      <c r="CZ2573">
        <v>81.272854364224756</v>
      </c>
      <c r="DA2573">
        <v>145.1896510511763</v>
      </c>
      <c r="DB2573">
        <f ca="1"/>
        <v>87.182925180026686</v>
      </c>
      <c r="DC2573">
        <f ca="1"/>
        <v>80.430989823544564</v>
      </c>
      <c r="DD2573">
        <v>78.850892504744266</v>
      </c>
      <c r="DE2573">
        <f ca="1"/>
        <v>80.911738850823227</v>
      </c>
      <c r="DF2573">
        <v>80.929255399828421</v>
      </c>
    </row>
    <row r="2574" spans="1:110" x14ac:dyDescent="0.25">
      <c r="A2574">
        <v>74.599999999999994</v>
      </c>
      <c r="B2574" t="b">
        <v>1</v>
      </c>
      <c r="CW2574">
        <v>0.87756147540983609</v>
      </c>
      <c r="CX2574">
        <v>79</v>
      </c>
      <c r="CY2574">
        <v>80.300073564261083</v>
      </c>
      <c r="CZ2574">
        <v>81.292956318541457</v>
      </c>
      <c r="DA2574">
        <v>145.3824782836395</v>
      </c>
      <c r="DB2574">
        <f ca="1"/>
        <v>87.195973725455147</v>
      </c>
      <c r="DC2574">
        <f ca="1"/>
        <v>80.447223238480092</v>
      </c>
      <c r="DD2574">
        <v>78.865091269447277</v>
      </c>
      <c r="DE2574">
        <f ca="1"/>
        <v>80.920462633059842</v>
      </c>
      <c r="DF2574">
        <v>80.94119033776856</v>
      </c>
    </row>
    <row r="2575" spans="1:110" x14ac:dyDescent="0.25">
      <c r="A2575">
        <v>74.5</v>
      </c>
      <c r="B2575" t="b">
        <v>1</v>
      </c>
      <c r="CW2575">
        <v>0.87790300546448086</v>
      </c>
      <c r="CX2575">
        <v>79.099999999999994</v>
      </c>
      <c r="CY2575">
        <v>80.316120986059076</v>
      </c>
      <c r="CZ2575">
        <v>81.313102647723781</v>
      </c>
      <c r="DA2575">
        <v>145.57584414035648</v>
      </c>
      <c r="DB2575">
        <f ca="1"/>
        <v>87.209043308733555</v>
      </c>
      <c r="DC2575">
        <f ca="1"/>
        <v>80.463490627105315</v>
      </c>
      <c r="DD2575">
        <v>78.879309851017609</v>
      </c>
      <c r="DE2575">
        <f ca="1"/>
        <v>80.929197894724311</v>
      </c>
      <c r="DF2575">
        <v>80.953137769408869</v>
      </c>
    </row>
    <row r="2576" spans="1:110" x14ac:dyDescent="0.25">
      <c r="A2576">
        <v>74.3</v>
      </c>
      <c r="B2576" t="b">
        <v>1</v>
      </c>
      <c r="CW2576">
        <v>0.87824453551912574</v>
      </c>
      <c r="CX2576">
        <v>79.099999999999994</v>
      </c>
      <c r="CY2576">
        <v>80.332199959025786</v>
      </c>
      <c r="CZ2576">
        <v>81.333293594496354</v>
      </c>
      <c r="DA2576">
        <v>145.76975163883608</v>
      </c>
      <c r="DB2576">
        <f ca="1"/>
        <v>87.22213404331869</v>
      </c>
      <c r="DC2576">
        <f ca="1"/>
        <v>80.479792173554372</v>
      </c>
      <c r="DD2576">
        <v>78.893548332661354</v>
      </c>
      <c r="DE2576">
        <f ca="1"/>
        <v>80.937944693832279</v>
      </c>
      <c r="DF2576">
        <v>80.965097754945461</v>
      </c>
    </row>
    <row r="2577" spans="1:110" x14ac:dyDescent="0.25">
      <c r="A2577">
        <v>74.099999999999994</v>
      </c>
      <c r="B2577" t="b">
        <v>1</v>
      </c>
      <c r="CW2577">
        <v>0.8785860655737705</v>
      </c>
      <c r="CX2577">
        <v>79.099999999999994</v>
      </c>
      <c r="CY2577">
        <v>80.34831065348331</v>
      </c>
      <c r="CZ2577">
        <v>81.353529403573816</v>
      </c>
      <c r="DA2577">
        <v>145.96420382201541</v>
      </c>
      <c r="DB2577">
        <f ca="1"/>
        <v>87.235246043557851</v>
      </c>
      <c r="DC2577">
        <f ca="1"/>
        <v>80.496128063456879</v>
      </c>
      <c r="DD2577">
        <v>78.907806798168465</v>
      </c>
      <c r="DE2577">
        <f ca="1"/>
        <v>80.946703088830404</v>
      </c>
      <c r="DF2577">
        <v>80.977070354999952</v>
      </c>
    </row>
    <row r="2578" spans="1:110" x14ac:dyDescent="0.25">
      <c r="A2578">
        <v>73.900000000000006</v>
      </c>
      <c r="B2578" t="b">
        <v>1</v>
      </c>
      <c r="CW2578">
        <v>0.87892759562841527</v>
      </c>
      <c r="CX2578">
        <v>79.099999999999994</v>
      </c>
      <c r="CY2578">
        <v>80.364453241127308</v>
      </c>
      <c r="CZ2578">
        <v>81.373810321682882</v>
      </c>
      <c r="DA2578">
        <v>146.15920375854677</v>
      </c>
      <c r="DB2578">
        <f ca="1"/>
        <v>87.248379424698697</v>
      </c>
      <c r="DC2578">
        <f ca="1"/>
        <v>80.512498483954388</v>
      </c>
      <c r="DD2578">
        <v>78.922085331918623</v>
      </c>
      <c r="DE2578">
        <f ca="1"/>
        <v>80.955473138600738</v>
      </c>
      <c r="DF2578">
        <v>80.98905563062371</v>
      </c>
    </row>
    <row r="2579" spans="1:110" x14ac:dyDescent="0.25">
      <c r="A2579">
        <v>73.7</v>
      </c>
      <c r="B2579" t="b">
        <v>1</v>
      </c>
      <c r="CW2579">
        <v>0.87926912568306015</v>
      </c>
      <c r="CX2579">
        <v>79.099999999999994</v>
      </c>
      <c r="CY2579">
        <v>80.380627895042039</v>
      </c>
      <c r="CZ2579">
        <v>81.394136597584676</v>
      </c>
      <c r="DA2579">
        <v>146.35475454308815</v>
      </c>
      <c r="DB2579">
        <f ca="1"/>
        <v>87.261534302898752</v>
      </c>
      <c r="DC2579">
        <f ca="1"/>
        <v>80.528903623717099</v>
      </c>
      <c r="DD2579">
        <v>78.936384018886955</v>
      </c>
      <c r="DE2579">
        <f ca="1"/>
        <v>80.964254902465356</v>
      </c>
      <c r="DF2579">
        <v>81.001053643302214</v>
      </c>
    </row>
    <row r="2580" spans="1:110" x14ac:dyDescent="0.25">
      <c r="A2580">
        <v>73.5</v>
      </c>
      <c r="B2580" t="b">
        <v>1</v>
      </c>
      <c r="CW2580">
        <v>0.87961065573770492</v>
      </c>
      <c r="CX2580">
        <v>79.099999999999994</v>
      </c>
      <c r="CY2580">
        <v>80.396834789715541</v>
      </c>
      <c r="CZ2580">
        <v>81.414508482097574</v>
      </c>
      <c r="DA2580">
        <v>146.55085929659751</v>
      </c>
      <c r="DB2580">
        <f ca="1"/>
        <v>87.27471079523545</v>
      </c>
      <c r="DC2580">
        <f ca="1"/>
        <v>80.545343672960698</v>
      </c>
      <c r="DD2580">
        <v>78.950702944649947</v>
      </c>
      <c r="DE2580">
        <f ca="1"/>
        <v>80.973048440190865</v>
      </c>
      <c r="DF2580">
        <v>81.013064454959363</v>
      </c>
    </row>
    <row r="2581" spans="1:110" x14ac:dyDescent="0.25">
      <c r="A2581">
        <v>73.3</v>
      </c>
      <c r="B2581" t="b">
        <v>1</v>
      </c>
      <c r="CW2581">
        <v>0.87995218579234968</v>
      </c>
      <c r="CX2581">
        <v>79.099999999999994</v>
      </c>
      <c r="CY2581">
        <v>80.413074101055258</v>
      </c>
      <c r="CZ2581">
        <v>81.434926228119949</v>
      </c>
      <c r="DA2581">
        <v>146.7475211666322</v>
      </c>
      <c r="DB2581">
        <f ca="1"/>
        <v>87.287909019716039</v>
      </c>
      <c r="DC2581">
        <f ca="1"/>
        <v>80.561818823463611</v>
      </c>
      <c r="DD2581">
        <v>78.965042195391476</v>
      </c>
      <c r="DE2581">
        <f ca="1"/>
        <v>80.981853811993076</v>
      </c>
      <c r="DF2581">
        <v>81.025088127961936</v>
      </c>
    </row>
    <row r="2582" spans="1:110" x14ac:dyDescent="0.25">
      <c r="A2582">
        <v>73</v>
      </c>
      <c r="B2582" t="b">
        <v>1</v>
      </c>
      <c r="CW2582">
        <v>0.88029371584699456</v>
      </c>
      <c r="CX2582">
        <v>79.099999999999994</v>
      </c>
      <c r="CY2582">
        <v>80.429346006403648</v>
      </c>
      <c r="CZ2582">
        <v>81.455390090653665</v>
      </c>
      <c r="DA2582">
        <v>146.94474332765188</v>
      </c>
      <c r="DB2582">
        <f ca="1"/>
        <v>87.301129095287806</v>
      </c>
      <c r="DC2582">
        <f ca="1"/>
        <v>80.578329268584312</v>
      </c>
      <c r="DD2582">
        <v>78.979401857908854</v>
      </c>
      <c r="DE2582">
        <f ca="1"/>
        <v>80.990671078541752</v>
      </c>
      <c r="DF2582">
        <v>81.037124725124158</v>
      </c>
    </row>
    <row r="2583" spans="1:110" x14ac:dyDescent="0.25">
      <c r="A2583">
        <v>72.5</v>
      </c>
      <c r="B2583" t="b">
        <v>1</v>
      </c>
      <c r="CW2583">
        <v>0.88063524590163933</v>
      </c>
      <c r="CX2583">
        <v>79.099999999999994</v>
      </c>
      <c r="CY2583">
        <v>80.445650684554096</v>
      </c>
      <c r="CZ2583">
        <v>81.475900326827514</v>
      </c>
      <c r="DA2583">
        <v>147.14252898132565</v>
      </c>
      <c r="DB2583">
        <f ca="1"/>
        <v>87.31437114184827</v>
      </c>
      <c r="DC2583">
        <f ca="1"/>
        <v>80.594875203279045</v>
      </c>
      <c r="DD2583">
        <v>78.993782019618862</v>
      </c>
      <c r="DE2583">
        <f ca="1"/>
        <v>80.999500300965266</v>
      </c>
      <c r="DF2583">
        <v>81.049174309712029</v>
      </c>
    </row>
    <row r="2584" spans="1:110" x14ac:dyDescent="0.25">
      <c r="A2584">
        <v>71.599999999999994</v>
      </c>
      <c r="B2584" t="b">
        <v>1</v>
      </c>
      <c r="CW2584">
        <v>0.88097677595628421</v>
      </c>
      <c r="CX2584">
        <v>79.099999999999994</v>
      </c>
      <c r="CY2584">
        <v>80.461988315767144</v>
      </c>
      <c r="CZ2584">
        <v>81.496457195921323</v>
      </c>
      <c r="DA2584">
        <v>147.34088135684459</v>
      </c>
      <c r="DB2584">
        <f ca="1"/>
        <v>87.327635280255762</v>
      </c>
      <c r="DC2584">
        <f ca="1"/>
        <v>80.611456824119657</v>
      </c>
      <c r="DD2584">
        <v>79.008182768564097</v>
      </c>
      <c r="DE2584">
        <f ca="1"/>
        <v>81.008341540855582</v>
      </c>
      <c r="DF2584">
        <v>81.061236945448172</v>
      </c>
    </row>
    <row r="2585" spans="1:110" x14ac:dyDescent="0.25">
      <c r="A2585">
        <v>71.7</v>
      </c>
      <c r="B2585" t="b">
        <v>1</v>
      </c>
      <c r="CW2585">
        <v>0.88131830601092898</v>
      </c>
      <c r="CX2585">
        <v>79.2</v>
      </c>
      <c r="CY2585">
        <v>80.478359081786763</v>
      </c>
      <c r="CZ2585">
        <v>81.517060959390406</v>
      </c>
      <c r="DA2585">
        <v>147.53980371123731</v>
      </c>
      <c r="DB2585">
        <f ca="1"/>
        <v>87.340921632339814</v>
      </c>
      <c r="DC2585">
        <f ca="1"/>
        <v>80.628074329311715</v>
      </c>
      <c r="DD2585">
        <v>79.022604193419156</v>
      </c>
      <c r="DE2585">
        <f ca="1"/>
        <v>81.017194860273051</v>
      </c>
      <c r="DF2585">
        <v>81.073312696516339</v>
      </c>
    </row>
    <row r="2586" spans="1:110" x14ac:dyDescent="0.25">
      <c r="A2586">
        <v>71.400000000000006</v>
      </c>
      <c r="B2586" t="b">
        <v>1</v>
      </c>
      <c r="CW2586">
        <v>0.88165983606557374</v>
      </c>
      <c r="CX2586">
        <v>79.2</v>
      </c>
      <c r="CY2586">
        <v>80.494763165856966</v>
      </c>
      <c r="CZ2586">
        <v>81.537711880889816</v>
      </c>
      <c r="DA2586">
        <v>147.73929932969156</v>
      </c>
      <c r="DB2586">
        <f ca="1"/>
        <v>87.354230320912023</v>
      </c>
      <c r="DC2586">
        <f ca="1"/>
        <v>80.644727918713031</v>
      </c>
      <c r="DD2586">
        <v>79.037046383497056</v>
      </c>
      <c r="DE2586">
        <f ca="1"/>
        <v>81.026060321751444</v>
      </c>
      <c r="DF2586">
        <v>81.085401627566199</v>
      </c>
    </row>
    <row r="2587" spans="1:110" x14ac:dyDescent="0.25">
      <c r="A2587">
        <v>71.2</v>
      </c>
      <c r="B2587" t="b">
        <v>1</v>
      </c>
      <c r="CW2587">
        <v>0.88200136612021862</v>
      </c>
      <c r="CX2587">
        <v>79.2</v>
      </c>
      <c r="CY2587">
        <v>80.511200752738745</v>
      </c>
      <c r="CZ2587">
        <v>81.558410226299713</v>
      </c>
      <c r="DA2587">
        <v>147.93937152587935</v>
      </c>
      <c r="DB2587">
        <f ca="1"/>
        <v>87.367561469776902</v>
      </c>
      <c r="DC2587">
        <f ca="1"/>
        <v>80.661417793852166</v>
      </c>
      <c r="DD2587">
        <v>79.051509428755679</v>
      </c>
      <c r="DE2587">
        <f ca="1"/>
        <v>81.0349379883029</v>
      </c>
      <c r="DF2587">
        <v>81.09750380371807</v>
      </c>
    </row>
    <row r="2588" spans="1:110" x14ac:dyDescent="0.25">
      <c r="A2588">
        <v>71.099999999999994</v>
      </c>
      <c r="B2588" t="b">
        <v>1</v>
      </c>
      <c r="CW2588">
        <v>0.88234289617486339</v>
      </c>
      <c r="CX2588">
        <v>79.2</v>
      </c>
      <c r="CY2588">
        <v>80.527672028726982</v>
      </c>
      <c r="CZ2588">
        <v>81.579156263750534</v>
      </c>
      <c r="DA2588">
        <v>148.14002364228716</v>
      </c>
      <c r="DB2588">
        <f ca="1"/>
        <v>87.380915203742788</v>
      </c>
      <c r="DC2588">
        <f ca="1"/>
        <v>80.678144157947457</v>
      </c>
      <c r="DD2588">
        <v>79.0659934198043</v>
      </c>
      <c r="DE2588">
        <f ca="1"/>
        <v>81.043827923423137</v>
      </c>
      <c r="DF2588">
        <v>81.109619290567849</v>
      </c>
    </row>
    <row r="2589" spans="1:110" x14ac:dyDescent="0.25">
      <c r="A2589">
        <v>75.7</v>
      </c>
      <c r="B2589" t="b">
        <v>1</v>
      </c>
      <c r="CW2589">
        <v>0.88268442622950816</v>
      </c>
      <c r="CX2589">
        <v>79.2</v>
      </c>
      <c r="CY2589">
        <v>80.544177181667905</v>
      </c>
      <c r="CZ2589">
        <v>81.599950263648793</v>
      </c>
      <c r="DA2589">
        <v>148.3412590505514</v>
      </c>
      <c r="DB2589">
        <f ca="1"/>
        <v>87.3942916486332</v>
      </c>
      <c r="DC2589">
        <f ca="1"/>
        <v>80.694907215926122</v>
      </c>
      <c r="DD2589">
        <v>79.080498447910202</v>
      </c>
      <c r="DE2589">
        <f ca="1"/>
        <v>81.052730191096515</v>
      </c>
      <c r="DF2589">
        <v>81.121748154191891</v>
      </c>
    </row>
    <row r="2590" spans="1:110" x14ac:dyDescent="0.25">
      <c r="A2590">
        <v>75.5</v>
      </c>
      <c r="B2590" t="b">
        <v>1</v>
      </c>
      <c r="CW2590">
        <v>0.88302595628415304</v>
      </c>
      <c r="CX2590">
        <v>79.2</v>
      </c>
      <c r="CY2590">
        <v>80.56071640097656</v>
      </c>
      <c r="CZ2590">
        <v>81.620792498703238</v>
      </c>
      <c r="DA2590">
        <v>148.54308115179799</v>
      </c>
      <c r="DB2590">
        <f ca="1"/>
        <v>87.407690931298021</v>
      </c>
      <c r="DC2590">
        <f ca="1"/>
        <v>80.711707174443873</v>
      </c>
      <c r="DD2590">
        <v>79.095024605005449</v>
      </c>
      <c r="DE2590">
        <f ca="1"/>
        <v>81.06164485580139</v>
      </c>
      <c r="DF2590">
        <v>81.133890461151907</v>
      </c>
    </row>
    <row r="2591" spans="1:110" x14ac:dyDescent="0.25">
      <c r="A2591">
        <v>75.3</v>
      </c>
      <c r="B2591" t="b">
        <v>1</v>
      </c>
      <c r="CW2591">
        <v>0.8833674863387978</v>
      </c>
      <c r="CX2591">
        <v>79.2</v>
      </c>
      <c r="CY2591">
        <v>80.57728987765465</v>
      </c>
      <c r="CZ2591">
        <v>81.641683243951078</v>
      </c>
      <c r="DA2591">
        <v>148.74549337698724</v>
      </c>
      <c r="DB2591">
        <f ca="1"/>
        <v>87.421113179625095</v>
      </c>
      <c r="DC2591">
        <f ca="1"/>
        <v>80.728544241904487</v>
      </c>
      <c r="DD2591">
        <v>79.10957198369357</v>
      </c>
      <c r="DE2591">
        <f ca="1"/>
        <v>81.070571982515332</v>
      </c>
      <c r="DF2591">
        <v>81.146046278500137</v>
      </c>
    </row>
    <row r="2592" spans="1:110" x14ac:dyDescent="0.25">
      <c r="A2592">
        <v>75.099999999999994</v>
      </c>
      <c r="B2592" t="b">
        <v>1</v>
      </c>
      <c r="CW2592">
        <v>0.88370901639344257</v>
      </c>
      <c r="CX2592">
        <v>79.2</v>
      </c>
      <c r="CY2592">
        <v>80.593897804308625</v>
      </c>
      <c r="CZ2592">
        <v>81.66262277678527</v>
      </c>
      <c r="DA2592">
        <v>148.94849918726413</v>
      </c>
      <c r="DB2592">
        <f ca="1"/>
        <v>87.434558522551811</v>
      </c>
      <c r="DC2592">
        <f ca="1"/>
        <v>80.74541862848001</v>
      </c>
      <c r="DD2592">
        <v>79.124140677256563</v>
      </c>
      <c r="DE2592">
        <f ca="1"/>
        <v>81.07951163672054</v>
      </c>
      <c r="DF2592">
        <v>81.158215673784412</v>
      </c>
    </row>
    <row r="2593" spans="1:110" x14ac:dyDescent="0.25">
      <c r="A2593">
        <v>74.900000000000006</v>
      </c>
      <c r="B2593" t="b">
        <v>1</v>
      </c>
      <c r="CW2593">
        <v>0.88405054644808745</v>
      </c>
      <c r="CX2593">
        <v>79.2</v>
      </c>
      <c r="CY2593">
        <v>80.610540375167986</v>
      </c>
      <c r="CZ2593">
        <v>81.683611376981318</v>
      </c>
      <c r="DA2593">
        <v>149.15210207431326</v>
      </c>
      <c r="DB2593">
        <f ca="1"/>
        <v>87.448027090077034</v>
      </c>
      <c r="DC2593">
        <f ca="1"/>
        <v>80.762330546130883</v>
      </c>
      <c r="DD2593">
        <v>79.138730779661785</v>
      </c>
      <c r="DE2593">
        <f ca="1"/>
        <v>81.088463884409336</v>
      </c>
      <c r="DF2593">
        <v>81.170398715053267</v>
      </c>
    </row>
    <row r="2594" spans="1:110" x14ac:dyDescent="0.25">
      <c r="A2594">
        <v>74.7</v>
      </c>
      <c r="B2594" t="b">
        <v>1</v>
      </c>
      <c r="CW2594">
        <v>0.88439207650273222</v>
      </c>
      <c r="CX2594">
        <v>79.3</v>
      </c>
      <c r="CY2594">
        <v>80.62721778610387</v>
      </c>
      <c r="CZ2594">
        <v>81.704649326725033</v>
      </c>
      <c r="DA2594">
        <v>149.35630556071897</v>
      </c>
      <c r="DB2594">
        <f ca="1"/>
        <v>87.461519013272934</v>
      </c>
      <c r="DC2594">
        <f ca="1"/>
        <v>80.77928020862683</v>
      </c>
      <c r="DD2594">
        <v>79.153342385569076</v>
      </c>
      <c r="DE2594">
        <f ca="1"/>
        <v>81.097428792089644</v>
      </c>
      <c r="DF2594">
        <v>81.182595470861301</v>
      </c>
    </row>
    <row r="2595" spans="1:110" x14ac:dyDescent="0.25">
      <c r="A2595">
        <v>74.400000000000006</v>
      </c>
      <c r="B2595" t="b">
        <v>1</v>
      </c>
      <c r="CW2595">
        <v>0.88473360655737709</v>
      </c>
      <c r="CX2595">
        <v>79.3</v>
      </c>
      <c r="CY2595">
        <v>80.643930234647911</v>
      </c>
      <c r="CZ2595">
        <v>81.725736910640919</v>
      </c>
      <c r="DA2595">
        <v>149.56111320033142</v>
      </c>
      <c r="DB2595">
        <f ca="1"/>
        <v>87.47503442429732</v>
      </c>
      <c r="DC2595">
        <f ca="1"/>
        <v>80.796267831567462</v>
      </c>
      <c r="DD2595">
        <v>79.167975590337932</v>
      </c>
      <c r="DE2595">
        <f ca="1"/>
        <v>81.106406426790656</v>
      </c>
      <c r="DF2595">
        <v>81.194806010274419</v>
      </c>
    </row>
    <row r="2596" spans="1:110" x14ac:dyDescent="0.25">
      <c r="A2596">
        <v>74.2</v>
      </c>
      <c r="B2596" t="b">
        <v>1</v>
      </c>
      <c r="CW2596">
        <v>0.88507513661202186</v>
      </c>
      <c r="CX2596">
        <v>79.3</v>
      </c>
      <c r="CY2596">
        <v>80.660677920011395</v>
      </c>
      <c r="CZ2596">
        <v>81.746874415820045</v>
      </c>
      <c r="DA2596">
        <v>149.76652857863735</v>
      </c>
      <c r="DB2596">
        <f ca="1"/>
        <v>87.488573456405859</v>
      </c>
      <c r="DC2596">
        <f ca="1"/>
        <v>80.813293632403756</v>
      </c>
      <c r="DD2596">
        <v>79.182630490034683</v>
      </c>
      <c r="DE2596">
        <f ca="1"/>
        <v>81.115396856068486</v>
      </c>
      <c r="DF2596">
        <v>81.207030402875262</v>
      </c>
    </row>
    <row r="2597" spans="1:110" x14ac:dyDescent="0.25">
      <c r="A2597">
        <v>73.5</v>
      </c>
      <c r="B2597" t="b">
        <v>1</v>
      </c>
      <c r="CW2597">
        <v>0.88541666666666663</v>
      </c>
      <c r="CX2597">
        <v>79.3</v>
      </c>
      <c r="CY2597">
        <v>80.677461043104671</v>
      </c>
      <c r="CZ2597">
        <v>81.768062131849589</v>
      </c>
      <c r="DA2597">
        <v>149.97255531313712</v>
      </c>
      <c r="DB2597">
        <f ca="1"/>
        <v>87.502136243964671</v>
      </c>
      <c r="DC2597">
        <f ca="1"/>
        <v>80.830357830459448</v>
      </c>
      <c r="DD2597">
        <v>79.197307181439953</v>
      </c>
      <c r="DE2597">
        <f ca="1"/>
        <v>81.124400148011929</v>
      </c>
      <c r="DF2597">
        <v>81.21926871876866</v>
      </c>
    </row>
    <row r="2598" spans="1:110" x14ac:dyDescent="0.25">
      <c r="A2598">
        <v>73.7</v>
      </c>
      <c r="B2598" t="b">
        <v>1</v>
      </c>
      <c r="CW2598">
        <v>0.88575819672131151</v>
      </c>
      <c r="CX2598">
        <v>79.3</v>
      </c>
      <c r="CY2598">
        <v>80.694279806556807</v>
      </c>
      <c r="CZ2598">
        <v>81.789300350841472</v>
      </c>
      <c r="DA2598">
        <v>150.17919705372651</v>
      </c>
      <c r="DB2598">
        <f ca="1"/>
        <v>87.515722922462999</v>
      </c>
      <c r="DC2598">
        <f ca="1"/>
        <v>80.847460646952911</v>
      </c>
      <c r="DD2598">
        <v>79.212005762056066</v>
      </c>
      <c r="DE2598">
        <f ca="1"/>
        <v>81.133416371248401</v>
      </c>
      <c r="DF2598">
        <v>81.231521028587139</v>
      </c>
    </row>
    <row r="2599" spans="1:110" x14ac:dyDescent="0.25">
      <c r="A2599">
        <v>73.599999999999994</v>
      </c>
      <c r="B2599" t="b">
        <v>1</v>
      </c>
      <c r="CW2599">
        <v>0.88609972677595628</v>
      </c>
      <c r="CX2599">
        <v>79.3</v>
      </c>
      <c r="CY2599">
        <v>80.711134414735596</v>
      </c>
      <c r="CZ2599">
        <v>81.810589367462612</v>
      </c>
      <c r="DA2599">
        <v>150.38645748308488</v>
      </c>
      <c r="DB2599">
        <f ca="1"/>
        <v>87.529333628526018</v>
      </c>
      <c r="DC2599">
        <f ca="1"/>
        <v>80.864602305019332</v>
      </c>
      <c r="DD2599">
        <v>79.226726330114616</v>
      </c>
      <c r="DE2599">
        <f ca="1"/>
        <v>81.142445594949706</v>
      </c>
      <c r="DF2599">
        <v>81.243787403496597</v>
      </c>
    </row>
    <row r="2600" spans="1:110" x14ac:dyDescent="0.25">
      <c r="A2600">
        <v>73.5</v>
      </c>
      <c r="B2600" t="b">
        <v>1</v>
      </c>
      <c r="CW2600">
        <v>0.88644125683060104</v>
      </c>
      <c r="CX2600">
        <v>79.3</v>
      </c>
      <c r="CY2600">
        <v>80.728025073767839</v>
      </c>
      <c r="CZ2600">
        <v>81.831929478964767</v>
      </c>
      <c r="DA2600">
        <v>150.59434031706908</v>
      </c>
      <c r="DB2600">
        <f ca="1"/>
        <v>87.542968499928051</v>
      </c>
      <c r="DC2600">
        <f ca="1"/>
        <v>80.881783029733214</v>
      </c>
      <c r="DD2600">
        <v>79.241468984584117</v>
      </c>
      <c r="DE2600">
        <f ca="1"/>
        <v>81.151487888838233</v>
      </c>
      <c r="DF2600">
        <v>81.256067915201953</v>
      </c>
    </row>
    <row r="2601" spans="1:110" x14ac:dyDescent="0.25">
      <c r="A2601">
        <v>73.2</v>
      </c>
      <c r="B2601" t="b">
        <v>1</v>
      </c>
      <c r="CW2601">
        <v>0.88678278688524592</v>
      </c>
      <c r="CX2601">
        <v>79.3</v>
      </c>
      <c r="CY2601">
        <v>80.744951991559901</v>
      </c>
      <c r="CZ2601">
        <v>81.853320985215305</v>
      </c>
      <c r="DA2601">
        <v>150.80284930511314</v>
      </c>
      <c r="DB2601">
        <f ca="1"/>
        <v>87.556627675605696</v>
      </c>
      <c r="DC2601">
        <f ca="1"/>
        <v>80.899003048131178</v>
      </c>
      <c r="DD2601">
        <v>79.256233825177759</v>
      </c>
      <c r="DE2601">
        <f ca="1"/>
        <v>81.160543323192897</v>
      </c>
      <c r="DF2601">
        <v>81.26836263595294</v>
      </c>
    </row>
    <row r="2602" spans="1:110" x14ac:dyDescent="0.25">
      <c r="A2602">
        <v>72.8</v>
      </c>
      <c r="B2602" t="b">
        <v>1</v>
      </c>
      <c r="CW2602">
        <v>0.88712431693989069</v>
      </c>
      <c r="CX2602">
        <v>79.3</v>
      </c>
      <c r="CY2602">
        <v>80.761915377818639</v>
      </c>
      <c r="CZ2602">
        <v>81.874764188728449</v>
      </c>
      <c r="DA2602">
        <v>151.01198823063376</v>
      </c>
      <c r="DB2602">
        <f ca="1"/>
        <v>87.570311295671331</v>
      </c>
      <c r="DC2602">
        <f ca="1"/>
        <v>80.916262589235146</v>
      </c>
      <c r="DD2602">
        <v>79.271020952361283</v>
      </c>
      <c r="DE2602">
        <f ca="1"/>
        <v>81.169611968855449</v>
      </c>
      <c r="DF2602">
        <v>81.28067163854989</v>
      </c>
    </row>
    <row r="2603" spans="1:110" x14ac:dyDescent="0.25">
      <c r="A2603">
        <v>73.099999999999994</v>
      </c>
      <c r="B2603" t="b">
        <v>1</v>
      </c>
      <c r="CW2603">
        <v>0.88746584699453557</v>
      </c>
      <c r="CX2603">
        <v>79.3</v>
      </c>
      <c r="CY2603">
        <v>80.778915444072496</v>
      </c>
      <c r="CZ2603">
        <v>81.896259394696287</v>
      </c>
      <c r="DA2603">
        <v>151.22176091144266</v>
      </c>
      <c r="DB2603">
        <f ca="1"/>
        <v>87.584019501426766</v>
      </c>
      <c r="DC2603">
        <f ca="1"/>
        <v>80.933561884075871</v>
      </c>
      <c r="DD2603">
        <v>79.285830467360995</v>
      </c>
      <c r="DE2603">
        <f ca="1"/>
        <v>81.178693897236656</v>
      </c>
      <c r="DF2603">
        <v>81.29299499634979</v>
      </c>
    </row>
    <row r="2604" spans="1:110" x14ac:dyDescent="0.25">
      <c r="A2604">
        <v>72.599999999999994</v>
      </c>
      <c r="B2604" t="b">
        <v>1</v>
      </c>
      <c r="CW2604">
        <v>0.88780737704918034</v>
      </c>
      <c r="CX2604">
        <v>79.3</v>
      </c>
      <c r="CY2604">
        <v>80.795952403693079</v>
      </c>
      <c r="CZ2604">
        <v>81.917806911021529</v>
      </c>
      <c r="DA2604">
        <v>151.4321712001643</v>
      </c>
      <c r="DB2604">
        <f ca="1"/>
        <v>87.597752435377089</v>
      </c>
      <c r="DC2604">
        <f ca="1"/>
        <v>80.950901165716715</v>
      </c>
      <c r="DD2604">
        <v>79.30066247217178</v>
      </c>
      <c r="DE2604">
        <f ca="1"/>
        <v>81.187789180322724</v>
      </c>
      <c r="DF2604">
        <v>81.305332783272121</v>
      </c>
    </row>
    <row r="2605" spans="1:110" x14ac:dyDescent="0.25">
      <c r="A2605">
        <v>68.3</v>
      </c>
      <c r="B2605" t="b">
        <v>1</v>
      </c>
      <c r="CW2605">
        <v>0.8881489071038251</v>
      </c>
      <c r="CX2605">
        <v>79.3</v>
      </c>
      <c r="CY2605">
        <v>80.81302647191697</v>
      </c>
      <c r="CZ2605">
        <v>81.93940704834931</v>
      </c>
      <c r="DA2605">
        <v>151.64322298466095</v>
      </c>
      <c r="DB2605">
        <f ca="1"/>
        <v>87.611510241244702</v>
      </c>
      <c r="DC2605">
        <f ca="1"/>
        <v>80.96828066927803</v>
      </c>
      <c r="DD2605">
        <v>79.315517069565345</v>
      </c>
      <c r="DE2605">
        <f ca="1"/>
        <v>81.196897890681726</v>
      </c>
      <c r="DF2605">
        <v>81.317685073805109</v>
      </c>
    </row>
    <row r="2606" spans="1:110" x14ac:dyDescent="0.25">
      <c r="A2606">
        <v>68</v>
      </c>
      <c r="B2606" t="b">
        <v>1</v>
      </c>
      <c r="CW2606">
        <v>0.88849043715846998</v>
      </c>
      <c r="CX2606">
        <v>79.3</v>
      </c>
      <c r="CY2606">
        <v>80.830137865867854</v>
      </c>
      <c r="CZ2606">
        <v>81.961060120100626</v>
      </c>
      <c r="DA2606">
        <v>151.85492018846332</v>
      </c>
      <c r="DB2606">
        <f ca="1"/>
        <v>87.625293063983563</v>
      </c>
      <c r="DC2606">
        <f ca="1"/>
        <v>80.985700631961549</v>
      </c>
      <c r="DD2606">
        <v>79.330394363098549</v>
      </c>
      <c r="DE2606">
        <f ca="1"/>
        <v>81.206020101470145</v>
      </c>
      <c r="DF2606">
        <v>81.330051943011824</v>
      </c>
    </row>
    <row r="2607" spans="1:110" x14ac:dyDescent="0.25">
      <c r="A2607">
        <v>67.7</v>
      </c>
      <c r="B2607" t="b">
        <v>1</v>
      </c>
      <c r="CW2607">
        <v>0.88883196721311475</v>
      </c>
      <c r="CX2607">
        <v>79.400000000000006</v>
      </c>
      <c r="CY2607">
        <v>80.847286804578971</v>
      </c>
      <c r="CZ2607">
        <v>81.982766442505664</v>
      </c>
      <c r="DA2607">
        <v>152.06726677120821</v>
      </c>
      <c r="DB2607">
        <f ca="1"/>
        <v>87.639101049793737</v>
      </c>
      <c r="DC2607">
        <f ca="1"/>
        <v>81.003161293075465</v>
      </c>
      <c r="DD2607">
        <v>79.345294457121739</v>
      </c>
      <c r="DE2607">
        <f ca="1"/>
        <v>81.215155886439533</v>
      </c>
      <c r="DF2607">
        <v>81.342433466536448</v>
      </c>
    </row>
    <row r="2608" spans="1:110" x14ac:dyDescent="0.25">
      <c r="A2608">
        <v>67.400000000000006</v>
      </c>
      <c r="B2608" t="b">
        <v>1</v>
      </c>
      <c r="CW2608">
        <v>0.88917349726775952</v>
      </c>
      <c r="CX2608">
        <v>79.400000000000006</v>
      </c>
      <c r="CY2608">
        <v>80.864473509016037</v>
      </c>
      <c r="CZ2608">
        <v>82.004526334637859</v>
      </c>
      <c r="DA2608">
        <v>152.28026672908325</v>
      </c>
      <c r="DB2608">
        <f ca="1"/>
        <v>87.652934346136007</v>
      </c>
      <c r="DC2608">
        <f ca="1"/>
        <v>81.020662894059768</v>
      </c>
      <c r="DD2608">
        <v>79.360217456787367</v>
      </c>
      <c r="DE2608">
        <f ca="1"/>
        <v>81.224305319943198</v>
      </c>
      <c r="DF2608">
        <v>81.354829720610638</v>
      </c>
    </row>
    <row r="2609" spans="1:110" x14ac:dyDescent="0.25">
      <c r="A2609">
        <v>67.2</v>
      </c>
      <c r="B2609" t="b">
        <v>1</v>
      </c>
      <c r="CW2609">
        <v>0.88951502732240439</v>
      </c>
      <c r="CX2609">
        <v>79.400000000000006</v>
      </c>
      <c r="CY2609">
        <v>80.881698202100267</v>
      </c>
      <c r="CZ2609">
        <v>82.026340118448317</v>
      </c>
      <c r="DA2609">
        <v>152.49392409527789</v>
      </c>
      <c r="DB2609">
        <f ca="1"/>
        <v>87.666793101746805</v>
      </c>
      <c r="DC2609">
        <f ca="1"/>
        <v>81.038205678511858</v>
      </c>
      <c r="DD2609">
        <v>79.375163468058645</v>
      </c>
      <c r="DE2609">
        <f ca="1"/>
        <v>81.233468476943116</v>
      </c>
      <c r="DF2609">
        <v>81.367240782059952</v>
      </c>
    </row>
    <row r="2610" spans="1:110" x14ac:dyDescent="0.25">
      <c r="A2610">
        <v>66.900000000000006</v>
      </c>
      <c r="B2610" t="b">
        <v>1</v>
      </c>
      <c r="CW2610">
        <v>0.88985655737704916</v>
      </c>
      <c r="CX2610">
        <v>79.400000000000006</v>
      </c>
      <c r="CY2610">
        <v>80.898961108731982</v>
      </c>
      <c r="CZ2610">
        <v>82.048208118800844</v>
      </c>
      <c r="DA2610">
        <v>152.70824294044149</v>
      </c>
      <c r="DB2610">
        <f ca="1"/>
        <v>87.680677466653336</v>
      </c>
      <c r="DC2610">
        <f ca="1"/>
        <v>81.055789892212744</v>
      </c>
      <c r="DD2610">
        <v>79.390132597718278</v>
      </c>
      <c r="DE2610">
        <f ca="1"/>
        <v>81.242645433016747</v>
      </c>
      <c r="DF2610">
        <v>81.379666728310411</v>
      </c>
    </row>
    <row r="2611" spans="1:110" x14ac:dyDescent="0.25">
      <c r="A2611">
        <v>66.599999999999994</v>
      </c>
      <c r="B2611" t="b">
        <v>1</v>
      </c>
      <c r="CW2611">
        <v>0.89019808743169404</v>
      </c>
      <c r="CX2611">
        <v>79.400000000000006</v>
      </c>
      <c r="CY2611">
        <v>80.916262455814476</v>
      </c>
      <c r="CZ2611">
        <v>82.070130663507882</v>
      </c>
      <c r="DA2611">
        <v>152.92322737314902</v>
      </c>
      <c r="DB2611">
        <f ca="1"/>
        <v>87.694587592188924</v>
      </c>
      <c r="DC2611">
        <f ca="1"/>
        <v>81.07341578315355</v>
      </c>
      <c r="DD2611">
        <v>79.405124953377396</v>
      </c>
      <c r="DE2611">
        <f ca="1"/>
        <v>81.251836264364201</v>
      </c>
      <c r="DF2611">
        <v>81.392107637395128</v>
      </c>
    </row>
    <row r="2612" spans="1:110" x14ac:dyDescent="0.25">
      <c r="A2612">
        <v>66.2</v>
      </c>
      <c r="B2612" t="b">
        <v>1</v>
      </c>
      <c r="CW2612">
        <v>0.89053961748633881</v>
      </c>
      <c r="CX2612">
        <v>79.400000000000006</v>
      </c>
      <c r="CY2612">
        <v>80.933602472278196</v>
      </c>
      <c r="CZ2612">
        <v>82.092108083365957</v>
      </c>
      <c r="DA2612">
        <v>153.13888154037335</v>
      </c>
      <c r="DB2612">
        <f ca="1"/>
        <v>87.70852363100866</v>
      </c>
      <c r="DC2612">
        <f ca="1"/>
        <v>81.091083601562289</v>
      </c>
      <c r="DD2612">
        <v>79.420140643484572</v>
      </c>
      <c r="DE2612">
        <f ca="1"/>
        <v>81.261041047815283</v>
      </c>
      <c r="DF2612">
        <v>81.404563587960951</v>
      </c>
    </row>
    <row r="2613" spans="1:110" x14ac:dyDescent="0.25">
      <c r="A2613">
        <v>65.8</v>
      </c>
      <c r="B2613" t="b">
        <v>1</v>
      </c>
      <c r="CW2613">
        <v>0.89088114754098358</v>
      </c>
      <c r="CX2613">
        <v>79.400000000000006</v>
      </c>
      <c r="CY2613">
        <v>80.95098138910538</v>
      </c>
      <c r="CZ2613">
        <v>82.114140712193063</v>
      </c>
      <c r="DA2613">
        <v>153.35520962796539</v>
      </c>
      <c r="DB2613">
        <f ca="1"/>
        <v>87.722485737105131</v>
      </c>
      <c r="DC2613">
        <f ca="1"/>
        <v>81.108793599931374</v>
      </c>
      <c r="DD2613">
        <v>79.435179777334966</v>
      </c>
      <c r="DE2613">
        <f ca="1"/>
        <v>81.270259860836703</v>
      </c>
      <c r="DF2613">
        <v>81.417034659275345</v>
      </c>
    </row>
    <row r="2614" spans="1:110" x14ac:dyDescent="0.25">
      <c r="A2614">
        <v>64.900000000000006</v>
      </c>
      <c r="B2614" t="b">
        <v>1</v>
      </c>
      <c r="CW2614">
        <v>0.89122267759562845</v>
      </c>
      <c r="CX2614">
        <v>79.400000000000006</v>
      </c>
      <c r="CY2614">
        <v>80.968399439355039</v>
      </c>
      <c r="CZ2614">
        <v>82.136228886865524</v>
      </c>
      <c r="DA2614">
        <v>153.5722158611417</v>
      </c>
      <c r="DB2614">
        <f ca="1"/>
        <v>87.736474065824581</v>
      </c>
      <c r="DC2614">
        <f ca="1"/>
        <v>81.126546033045273</v>
      </c>
      <c r="DD2614">
        <v>79.45024246507964</v>
      </c>
      <c r="DE2614">
        <f ca="1"/>
        <v>81.279492781539531</v>
      </c>
      <c r="DF2614">
        <v>81.429520931233327</v>
      </c>
    </row>
    <row r="2615" spans="1:110" x14ac:dyDescent="0.25">
      <c r="A2615">
        <v>63.7</v>
      </c>
      <c r="B2615" t="b">
        <v>1</v>
      </c>
      <c r="CW2615">
        <v>0.89156420765027322</v>
      </c>
      <c r="CX2615">
        <v>79.400000000000006</v>
      </c>
      <c r="CY2615">
        <v>80.985856858188313</v>
      </c>
      <c r="CZ2615">
        <v>82.158372947355815</v>
      </c>
      <c r="DA2615">
        <v>153.78990450497912</v>
      </c>
      <c r="DB2615">
        <f ca="1"/>
        <v>87.750488773883092</v>
      </c>
      <c r="DC2615">
        <f ca="1"/>
        <v>81.144341158008643</v>
      </c>
      <c r="DD2615">
        <v>79.465328817734928</v>
      </c>
      <c r="DE2615">
        <f ca="1"/>
        <v>81.28873988868655</v>
      </c>
      <c r="DF2615">
        <v>81.442022484364372</v>
      </c>
    </row>
    <row r="2616" spans="1:110" x14ac:dyDescent="0.25">
      <c r="A2616">
        <v>62.3</v>
      </c>
      <c r="B2616" t="b">
        <v>1</v>
      </c>
      <c r="CW2616">
        <v>0.89190573770491799</v>
      </c>
      <c r="CX2616">
        <v>79.400000000000006</v>
      </c>
      <c r="CY2616">
        <v>81.003353882894174</v>
      </c>
      <c r="CZ2616">
        <v>82.180573236771295</v>
      </c>
      <c r="DA2616">
        <v>154.00827986491851</v>
      </c>
      <c r="DB2616">
        <f ca="1"/>
        <v>87.764530019383258</v>
      </c>
      <c r="DC2616">
        <f ca="1"/>
        <v>81.162179234274973</v>
      </c>
      <c r="DD2616">
        <v>79.480438947192027</v>
      </c>
      <c r="DE2616">
        <f ca="1"/>
        <v>81.298001261699866</v>
      </c>
      <c r="DF2616">
        <v>81.454539399839604</v>
      </c>
    </row>
    <row r="2617" spans="1:110" x14ac:dyDescent="0.25">
      <c r="A2617">
        <v>61</v>
      </c>
      <c r="B2617" t="b">
        <v>1</v>
      </c>
      <c r="CW2617">
        <v>0.89224726775956287</v>
      </c>
      <c r="CX2617">
        <v>79.400000000000006</v>
      </c>
      <c r="CY2617">
        <v>81.020890752915719</v>
      </c>
      <c r="CZ2617">
        <v>82.202830101392848</v>
      </c>
      <c r="DA2617">
        <v>154.22734628727525</v>
      </c>
      <c r="DB2617">
        <f ca="1"/>
        <v>87.778597961830968</v>
      </c>
      <c r="DC2617">
        <f ca="1"/>
        <v>81.18006052367565</v>
      </c>
      <c r="DD2617">
        <v>79.495572966226604</v>
      </c>
      <c r="DE2617">
        <f ca="1"/>
        <v>81.307276980668561</v>
      </c>
      <c r="DF2617">
        <v>81.467071759479012</v>
      </c>
    </row>
    <row r="2618" spans="1:110" x14ac:dyDescent="0.25">
      <c r="A2618">
        <v>62</v>
      </c>
      <c r="B2618" t="b">
        <v>1</v>
      </c>
      <c r="CW2618">
        <v>0.89258879781420764</v>
      </c>
      <c r="CX2618">
        <v>79.400000000000006</v>
      </c>
      <c r="CY2618">
        <v>81.038467709876556</v>
      </c>
      <c r="CZ2618">
        <v>82.225143890714648</v>
      </c>
      <c r="DA2618">
        <v>154.44710815975805</v>
      </c>
      <c r="DB2618">
        <f ca="1"/>
        <v>87.792692762152384</v>
      </c>
      <c r="DC2618">
        <f ca="1"/>
        <v>81.197985290449466</v>
      </c>
      <c r="DD2618">
        <v>79.510730988508698</v>
      </c>
      <c r="DE2618">
        <f ca="1"/>
        <v>81.316567126356475</v>
      </c>
      <c r="DF2618">
        <v>81.479619645758703</v>
      </c>
    </row>
    <row r="2619" spans="1:110" x14ac:dyDescent="0.25">
      <c r="A2619">
        <v>59.4</v>
      </c>
      <c r="B2619" t="b">
        <v>1</v>
      </c>
      <c r="CW2619">
        <v>0.89293032786885251</v>
      </c>
      <c r="CX2619">
        <v>79.5</v>
      </c>
      <c r="CY2619">
        <v>81.056084997607854</v>
      </c>
      <c r="CZ2619">
        <v>82.24751495748464</v>
      </c>
      <c r="DA2619">
        <v>154.66756991199691</v>
      </c>
      <c r="DB2619">
        <f ca="1"/>
        <v>87.806814582711425</v>
      </c>
      <c r="DC2619">
        <f ca="1"/>
        <v>81.215953801272576</v>
      </c>
      <c r="DD2619">
        <v>79.525913128612672</v>
      </c>
      <c r="DE2619">
        <f ca="1"/>
        <v>81.325871780210164</v>
      </c>
      <c r="DF2619">
        <v>81.492183141818373</v>
      </c>
    </row>
    <row r="2620" spans="1:110" x14ac:dyDescent="0.25">
      <c r="A2620">
        <v>58.7</v>
      </c>
      <c r="B2620" t="b">
        <v>1</v>
      </c>
      <c r="CW2620">
        <v>0.89327185792349728</v>
      </c>
      <c r="CX2620">
        <v>79.5</v>
      </c>
      <c r="CY2620">
        <v>81.073742862175806</v>
      </c>
      <c r="CZ2620">
        <v>82.269943657744989</v>
      </c>
      <c r="DA2620">
        <v>154.88873601607818</v>
      </c>
      <c r="DB2620">
        <f ca="1"/>
        <v>87.820963587327185</v>
      </c>
      <c r="DC2620">
        <f ca="1"/>
        <v>81.233966325288876</v>
      </c>
      <c r="DD2620">
        <v>79.541119502027229</v>
      </c>
      <c r="DE2620">
        <f ca="1"/>
        <v>81.335191024366807</v>
      </c>
      <c r="DF2620">
        <v>81.504762331468839</v>
      </c>
    </row>
    <row r="2621" spans="1:110" x14ac:dyDescent="0.25">
      <c r="A2621">
        <v>59.9</v>
      </c>
      <c r="B2621" t="b">
        <v>1</v>
      </c>
      <c r="CW2621">
        <v>0.89361338797814205</v>
      </c>
      <c r="CX2621">
        <v>79.5</v>
      </c>
      <c r="CY2621">
        <v>81.091441551909313</v>
      </c>
      <c r="CZ2621">
        <v>82.292430350874156</v>
      </c>
      <c r="DA2621">
        <v>155.11061098708936</v>
      </c>
      <c r="DB2621">
        <f ca="1"/>
        <v>87.835139941291928</v>
      </c>
      <c r="DC2621">
        <f ca="1"/>
        <v>81.252023134141027</v>
      </c>
      <c r="DD2621">
        <v>79.556350225165787</v>
      </c>
      <c r="DE2621">
        <f ca="1"/>
        <v>81.344524941662499</v>
      </c>
      <c r="DF2621">
        <v>81.517357299199617</v>
      </c>
    </row>
    <row r="2622" spans="1:110" x14ac:dyDescent="0.25">
      <c r="A2622">
        <v>59.7</v>
      </c>
      <c r="B2622" t="b">
        <v>1</v>
      </c>
      <c r="CW2622">
        <v>0.89395491803278693</v>
      </c>
      <c r="CX2622">
        <v>79.5</v>
      </c>
      <c r="CY2622">
        <v>81.109181317428323</v>
      </c>
      <c r="CZ2622">
        <v>82.314975399628622</v>
      </c>
      <c r="DA2622">
        <v>155.33319938367214</v>
      </c>
      <c r="DB2622">
        <f ca="1"/>
        <v>87.849343811389232</v>
      </c>
      <c r="DC2622">
        <f ca="1"/>
        <v>81.270124502001792</v>
      </c>
      <c r="DD2622">
        <v>79.57160541537678</v>
      </c>
      <c r="DE2622">
        <f ca="1"/>
        <v>81.353873615640367</v>
      </c>
      <c r="DF2622">
        <v>81.529968130186774</v>
      </c>
    </row>
    <row r="2623" spans="1:110" x14ac:dyDescent="0.25">
      <c r="A2623">
        <v>59.4</v>
      </c>
      <c r="B2623" t="b">
        <v>1</v>
      </c>
      <c r="CW2623">
        <v>0.89429644808743169</v>
      </c>
      <c r="CX2623">
        <v>79.5</v>
      </c>
      <c r="CY2623">
        <v>81.126962411672537</v>
      </c>
      <c r="CZ2623">
        <v>82.337579170185833</v>
      </c>
      <c r="DA2623">
        <v>155.55650580858384</v>
      </c>
      <c r="DB2623">
        <f ca="1"/>
        <v>87.863575365912354</v>
      </c>
      <c r="DC2623">
        <f ca="1"/>
        <v>81.288270705605939</v>
      </c>
      <c r="DD2623">
        <v>79.586885190954263</v>
      </c>
      <c r="DE2623">
        <f ca="1"/>
        <v>81.363237130559057</v>
      </c>
      <c r="DF2623">
        <v>81.542594910300693</v>
      </c>
    </row>
    <row r="2624" spans="1:110" x14ac:dyDescent="0.25">
      <c r="A2624">
        <v>58.9</v>
      </c>
      <c r="B2624" t="b">
        <v>1</v>
      </c>
      <c r="CW2624">
        <v>0.89463797814207646</v>
      </c>
      <c r="CX2624">
        <v>79.5</v>
      </c>
      <c r="CY2624">
        <v>81.144785089930565</v>
      </c>
      <c r="CZ2624">
        <v>82.360242032188211</v>
      </c>
      <c r="DA2624">
        <v>155.78053490926928</v>
      </c>
      <c r="DB2624">
        <f ca="1"/>
        <v>87.877834774682967</v>
      </c>
      <c r="DC2624">
        <f ca="1"/>
        <v>81.306462024282666</v>
      </c>
      <c r="DD2624">
        <v>79.602189671148579</v>
      </c>
      <c r="DE2624">
        <f ca="1"/>
        <v>81.372615571401241</v>
      </c>
      <c r="DF2624">
        <v>81.555237726114086</v>
      </c>
    </row>
    <row r="2625" spans="1:110" x14ac:dyDescent="0.25">
      <c r="A2625">
        <v>58.3</v>
      </c>
      <c r="B2625" t="b">
        <v>1</v>
      </c>
      <c r="CW2625">
        <v>0.89497950819672134</v>
      </c>
      <c r="CX2625">
        <v>79.5</v>
      </c>
      <c r="CY2625">
        <v>81.162649609869504</v>
      </c>
      <c r="CZ2625">
        <v>82.382964358786708</v>
      </c>
      <c r="DA2625">
        <v>156.00529137844063</v>
      </c>
      <c r="DB2625">
        <f ca="1"/>
        <v>87.892122209070166</v>
      </c>
      <c r="DC2625">
        <f ca="1"/>
        <v>81.324698739988534</v>
      </c>
      <c r="DD2625">
        <v>79.617518976177223</v>
      </c>
      <c r="DE2625">
        <f ca="1"/>
        <v>81.38200902388219</v>
      </c>
      <c r="DF2625">
        <v>81.567896664910165</v>
      </c>
    </row>
    <row r="2626" spans="1:110" x14ac:dyDescent="0.25">
      <c r="A2626">
        <v>57.4</v>
      </c>
      <c r="B2626" t="b">
        <v>1</v>
      </c>
      <c r="CW2626">
        <v>0.89532103825136611</v>
      </c>
      <c r="CX2626">
        <v>79.5</v>
      </c>
      <c r="CY2626">
        <v>81.180556231565077</v>
      </c>
      <c r="CZ2626">
        <v>82.405746526686329</v>
      </c>
      <c r="DA2626">
        <v>156.23077995466721</v>
      </c>
      <c r="DB2626">
        <f ca="1"/>
        <v>87.906437842009851</v>
      </c>
      <c r="DC2626">
        <f ca="1"/>
        <v>81.342981137340928</v>
      </c>
      <c r="DD2626">
        <v>79.632873227235905</v>
      </c>
      <c r="DE2626">
        <f ca="1"/>
        <v>81.391417574458629</v>
      </c>
      <c r="DF2626">
        <v>81.5805718146907</v>
      </c>
    </row>
    <row r="2627" spans="1:110" x14ac:dyDescent="0.25">
      <c r="A2627">
        <v>56.7</v>
      </c>
      <c r="B2627" t="b">
        <v>1</v>
      </c>
      <c r="CW2627">
        <v>0.89566256830601088</v>
      </c>
      <c r="CX2627">
        <v>79.5</v>
      </c>
      <c r="CY2627">
        <v>81.198505217532144</v>
      </c>
      <c r="CZ2627">
        <v>82.428588916191501</v>
      </c>
      <c r="DA2627">
        <v>156.4570054229753</v>
      </c>
      <c r="DB2627">
        <f ca="1"/>
        <v>87.920781848024262</v>
      </c>
      <c r="DC2627">
        <f ca="1"/>
        <v>81.361309503651952</v>
      </c>
      <c r="DD2627">
        <v>79.648252546509653</v>
      </c>
      <c r="DE2627">
        <f ca="1"/>
        <v>81.400841310337597</v>
      </c>
      <c r="DF2627">
        <v>81.593263264184515</v>
      </c>
    </row>
    <row r="2628" spans="1:110" x14ac:dyDescent="0.25">
      <c r="A2628">
        <v>56.2</v>
      </c>
      <c r="B2628" t="b">
        <v>1</v>
      </c>
      <c r="CW2628">
        <v>0.89600409836065575</v>
      </c>
      <c r="CX2628">
        <v>79.5</v>
      </c>
      <c r="CY2628">
        <v>81.216496832755894</v>
      </c>
      <c r="CZ2628">
        <v>82.45149191125266</v>
      </c>
      <c r="DA2628">
        <v>156.68397261545707</v>
      </c>
      <c r="DB2628">
        <f ca="1"/>
        <v>87.935154403241924</v>
      </c>
      <c r="DC2628">
        <f ca="1"/>
        <v>81.379684128963135</v>
      </c>
      <c r="DD2628">
        <v>79.66365705718421</v>
      </c>
      <c r="DE2628">
        <f ca="1"/>
        <v>81.410280319485551</v>
      </c>
      <c r="DF2628">
        <v>81.605971102855875</v>
      </c>
    </row>
    <row r="2629" spans="1:110" x14ac:dyDescent="0.25">
      <c r="A2629">
        <v>55.9</v>
      </c>
      <c r="B2629" t="b">
        <v>1</v>
      </c>
      <c r="CW2629">
        <v>0.89634562841530052</v>
      </c>
      <c r="CX2629">
        <v>79.599999999999994</v>
      </c>
      <c r="CY2629">
        <v>81.234531344723237</v>
      </c>
      <c r="CZ2629">
        <v>82.474455899513416</v>
      </c>
      <c r="DA2629">
        <v>156.91168641188986</v>
      </c>
      <c r="DB2629">
        <f ca="1"/>
        <v>87.949555685417863</v>
      </c>
      <c r="DC2629">
        <f ca="1"/>
        <v>81.398105306080367</v>
      </c>
      <c r="DD2629">
        <v>79.679086883457543</v>
      </c>
      <c r="DE2629">
        <f ca="1"/>
        <v>81.419734690637483</v>
      </c>
      <c r="DF2629">
        <v>81.61869542091307</v>
      </c>
    </row>
    <row r="2630" spans="1:110" x14ac:dyDescent="0.25">
      <c r="A2630">
        <v>55.7</v>
      </c>
      <c r="B2630" t="b">
        <v>1</v>
      </c>
      <c r="CW2630">
        <v>0.8966871584699454</v>
      </c>
      <c r="CX2630">
        <v>79.599999999999994</v>
      </c>
      <c r="CY2630">
        <v>81.252609023455037</v>
      </c>
      <c r="CZ2630">
        <v>82.497481272358385</v>
      </c>
      <c r="DA2630">
        <v>157.14015174036609</v>
      </c>
      <c r="DB2630">
        <f ca="1"/>
        <v>87.963985873954257</v>
      </c>
      <c r="DC2630">
        <f ca="1"/>
        <v>81.41657333060968</v>
      </c>
      <c r="DD2630">
        <v>79.694542150551499</v>
      </c>
      <c r="DE2630">
        <f ca="1"/>
        <v>81.429204513306274</v>
      </c>
      <c r="DF2630">
        <v>81.631436309317195</v>
      </c>
    </row>
    <row r="2631" spans="1:110" x14ac:dyDescent="0.25">
      <c r="A2631">
        <v>55</v>
      </c>
      <c r="B2631" t="b">
        <v>1</v>
      </c>
      <c r="CW2631">
        <v>0.89702868852459017</v>
      </c>
      <c r="CX2631">
        <v>79.599999999999994</v>
      </c>
      <c r="CY2631">
        <v>81.270730141538536</v>
      </c>
      <c r="CZ2631">
        <v>82.520568424962107</v>
      </c>
      <c r="DA2631">
        <v>157.36937357793261</v>
      </c>
      <c r="DB2631">
        <f ca="1"/>
        <v>87.978445149921271</v>
      </c>
      <c r="DC2631">
        <f ca="1"/>
        <v>81.435088500993388</v>
      </c>
      <c r="DD2631">
        <v>79.710022984723679</v>
      </c>
      <c r="DE2631">
        <f ca="1"/>
        <v>81.4386898777922</v>
      </c>
      <c r="DF2631">
        <v>81.644193859790889</v>
      </c>
    </row>
    <row r="2632" spans="1:110" x14ac:dyDescent="0.25">
      <c r="A2632">
        <v>54.9</v>
      </c>
      <c r="B2632" t="b">
        <v>1</v>
      </c>
      <c r="CW2632">
        <v>0.89737021857923494</v>
      </c>
      <c r="CX2632">
        <v>79.599999999999994</v>
      </c>
      <c r="CY2632">
        <v>81.288894974160669</v>
      </c>
      <c r="CZ2632">
        <v>82.543717756338324</v>
      </c>
      <c r="DA2632">
        <v>157.59935695124176</v>
      </c>
      <c r="DB2632">
        <f ca="1"/>
        <v>87.992933696078268</v>
      </c>
      <c r="DC2632">
        <f ca="1"/>
        <v>81.453651118547029</v>
      </c>
      <c r="DD2632">
        <v>79.725529513279469</v>
      </c>
      <c r="DE2632">
        <f ca="1"/>
        <v>81.448190875192509</v>
      </c>
      <c r="DF2632">
        <v>81.656968164827447</v>
      </c>
    </row>
    <row r="2633" spans="1:110" x14ac:dyDescent="0.25">
      <c r="A2633">
        <v>54.7</v>
      </c>
      <c r="B2633" t="b">
        <v>1</v>
      </c>
      <c r="CW2633">
        <v>0.89771174863387981</v>
      </c>
      <c r="CX2633">
        <v>79.599999999999994</v>
      </c>
      <c r="CY2633">
        <v>81.30710379914153</v>
      </c>
      <c r="CZ2633">
        <v>82.56692966939076</v>
      </c>
      <c r="DA2633">
        <v>157.83010693721266</v>
      </c>
      <c r="DB2633">
        <f ca="1"/>
        <v>88.007451696895458</v>
      </c>
      <c r="DC2633">
        <f ca="1"/>
        <v>81.472261487496723</v>
      </c>
      <c r="DD2633">
        <v>79.741061864584282</v>
      </c>
      <c r="DE2633">
        <f ca="1"/>
        <v>81.457707597411186</v>
      </c>
      <c r="DF2633">
        <v>81.669759317699857</v>
      </c>
    </row>
    <row r="2634" spans="1:110" x14ac:dyDescent="0.25">
      <c r="A2634">
        <v>54.7</v>
      </c>
      <c r="B2634" t="b">
        <v>1</v>
      </c>
      <c r="CW2634">
        <v>0.89805327868852458</v>
      </c>
      <c r="CX2634">
        <v>79.599999999999994</v>
      </c>
      <c r="CY2634">
        <v>81.325356896968685</v>
      </c>
      <c r="CZ2634">
        <v>82.590204570963735</v>
      </c>
      <c r="DA2634">
        <v>158.06162866370332</v>
      </c>
      <c r="DB2634">
        <f ca="1"/>
        <v>88.021999338575711</v>
      </c>
      <c r="DC2634">
        <f ca="1"/>
        <v>81.490919915017244</v>
      </c>
      <c r="DD2634">
        <v>79.756620168075898</v>
      </c>
      <c r="DE2634">
        <f ca="1"/>
        <v>81.467240137168943</v>
      </c>
      <c r="DF2634">
        <v>81.682567412470064</v>
      </c>
    </row>
    <row r="2635" spans="1:110" x14ac:dyDescent="0.25">
      <c r="A2635">
        <v>54.6</v>
      </c>
      <c r="B2635" t="b">
        <v>1</v>
      </c>
      <c r="CW2635">
        <v>0.89839480874316935</v>
      </c>
      <c r="CX2635">
        <v>79.599999999999994</v>
      </c>
      <c r="CY2635">
        <v>81.343654550831957</v>
      </c>
      <c r="CZ2635">
        <v>82.61354287189468</v>
      </c>
      <c r="DA2635">
        <v>158.29392731019493</v>
      </c>
      <c r="DB2635">
        <f ca="1"/>
        <v>88.036576809076934</v>
      </c>
      <c r="DC2635">
        <f ca="1"/>
        <v>81.509626711270741</v>
      </c>
      <c r="DD2635">
        <v>79.772204554277067</v>
      </c>
      <c r="DE2635">
        <f ca="1"/>
        <v>81.476788588013179</v>
      </c>
      <c r="DF2635">
        <v>81.695392543998423</v>
      </c>
    </row>
    <row r="2636" spans="1:110" x14ac:dyDescent="0.25">
      <c r="A2636">
        <v>54.6</v>
      </c>
      <c r="B2636" t="b">
        <v>1</v>
      </c>
      <c r="CW2636">
        <v>0.89873633879781423</v>
      </c>
      <c r="CX2636">
        <v>79.599999999999994</v>
      </c>
      <c r="CY2636">
        <v>81.361997046658743</v>
      </c>
      <c r="CZ2636">
        <v>82.63694498706684</v>
      </c>
      <c r="DA2636">
        <v>158.52700810848685</v>
      </c>
      <c r="DB2636">
        <f ca="1"/>
        <v>88.051184298134686</v>
      </c>
      <c r="DC2636">
        <f ca="1"/>
        <v>81.52838218944602</v>
      </c>
      <c r="DD2636">
        <v>79.787815154808357</v>
      </c>
      <c r="DE2636">
        <f ca="1"/>
        <v>81.486353044328368</v>
      </c>
      <c r="DF2636">
        <v>81.70823480795319</v>
      </c>
    </row>
    <row r="2637" spans="1:110" x14ac:dyDescent="0.25">
      <c r="A2637">
        <v>73.5</v>
      </c>
      <c r="B2637" t="b">
        <v>1</v>
      </c>
      <c r="CW2637">
        <v>0.89907786885245899</v>
      </c>
      <c r="CX2637">
        <v>79.7</v>
      </c>
      <c r="CY2637">
        <v>81.380384673149862</v>
      </c>
      <c r="CZ2637">
        <v>82.660411335462868</v>
      </c>
      <c r="DA2637">
        <v>158.76087634340345</v>
      </c>
      <c r="DB2637">
        <f ca="1"/>
        <v>88.065821997285141</v>
      </c>
      <c r="DC2637">
        <f ca="1"/>
        <v>81.547186665798534</v>
      </c>
      <c r="DD2637">
        <v>79.803452102400982</v>
      </c>
      <c r="DE2637">
        <f ca="1"/>
        <v>81.495933601346266</v>
      </c>
      <c r="DF2637">
        <v>81.72109430082017</v>
      </c>
    </row>
    <row r="2638" spans="1:110" x14ac:dyDescent="0.25">
      <c r="A2638">
        <v>73.3</v>
      </c>
      <c r="B2638" t="b">
        <v>1</v>
      </c>
      <c r="CW2638">
        <v>0.89941939890710387</v>
      </c>
      <c r="CX2638">
        <v>79.7</v>
      </c>
      <c r="CY2638">
        <v>81.398817721816243</v>
      </c>
      <c r="CZ2638">
        <v>82.683942340220057</v>
      </c>
      <c r="DA2638">
        <v>158.99553735351355</v>
      </c>
      <c r="DB2638">
        <f ca="1"/>
        <v>88.080490099888507</v>
      </c>
      <c r="DC2638">
        <f ca="1"/>
        <v>81.566040459690996</v>
      </c>
      <c r="DD2638">
        <v>79.819115530910139</v>
      </c>
      <c r="DE2638">
        <f ca="1"/>
        <v>81.505530355156665</v>
      </c>
      <c r="DF2638">
        <v>81.733971119912724</v>
      </c>
    </row>
    <row r="2639" spans="1:110" x14ac:dyDescent="0.25">
      <c r="A2639">
        <v>73.2</v>
      </c>
      <c r="B2639" t="b">
        <v>1</v>
      </c>
      <c r="CW2639">
        <v>0.89976092896174864</v>
      </c>
      <c r="CX2639">
        <v>79.7</v>
      </c>
      <c r="CY2639">
        <v>81.417296487015861</v>
      </c>
      <c r="CZ2639">
        <v>82.70753842868514</v>
      </c>
      <c r="DA2639">
        <v>159.23099653186105</v>
      </c>
      <c r="DB2639">
        <f ca="1"/>
        <v>88.095188801152844</v>
      </c>
      <c r="DC2639">
        <f ca="1"/>
        <v>81.584943893634744</v>
      </c>
      <c r="DD2639">
        <v>79.834805575328204</v>
      </c>
      <c r="DE2639">
        <f ca="1"/>
        <v>81.515143402718024</v>
      </c>
      <c r="DF2639">
        <v>81.746865363381545</v>
      </c>
    </row>
    <row r="2640" spans="1:110" x14ac:dyDescent="0.25">
      <c r="A2640">
        <v>73</v>
      </c>
      <c r="B2640" t="b">
        <v>1</v>
      </c>
      <c r="CW2640">
        <v>0.90010245901639341</v>
      </c>
      <c r="CX2640">
        <v>79.7</v>
      </c>
      <c r="CY2640">
        <v>81.435821265991649</v>
      </c>
      <c r="CZ2640">
        <v>82.731200032471477</v>
      </c>
      <c r="DA2640">
        <v>159.46725932670918</v>
      </c>
      <c r="DB2640">
        <f ca="1"/>
        <v>88.109918298158163</v>
      </c>
      <c r="DC2640">
        <f ca="1"/>
        <v>81.60389729333167</v>
      </c>
      <c r="DD2640">
        <v>79.850522371798434</v>
      </c>
      <c r="DE2640">
        <f ca="1"/>
        <v>81.524772841868369</v>
      </c>
      <c r="DF2640">
        <v>81.759777130224961</v>
      </c>
    </row>
    <row r="2641" spans="1:110" x14ac:dyDescent="0.25">
      <c r="A2641">
        <v>72.900000000000006</v>
      </c>
      <c r="B2641" t="b">
        <v>1</v>
      </c>
      <c r="CW2641">
        <v>0.90044398907103829</v>
      </c>
      <c r="CX2641">
        <v>79.7</v>
      </c>
      <c r="CY2641">
        <v>81.454392358909843</v>
      </c>
      <c r="CZ2641">
        <v>82.75492758751632</v>
      </c>
      <c r="DA2641">
        <v>159.70433124229672</v>
      </c>
      <c r="DB2641">
        <f ca="1"/>
        <v>88.12467878988096</v>
      </c>
      <c r="DC2641">
        <f ca="1"/>
        <v>81.622900987717088</v>
      </c>
      <c r="DD2641">
        <v>79.866266057628721</v>
      </c>
      <c r="DE2641">
        <f ca="1"/>
        <v>81.534418771336362</v>
      </c>
      <c r="DF2641">
        <v>81.772706520299153</v>
      </c>
    </row>
    <row r="2642" spans="1:110" x14ac:dyDescent="0.25">
      <c r="A2642">
        <v>72.8</v>
      </c>
      <c r="B2642" t="b">
        <v>1</v>
      </c>
      <c r="CW2642">
        <v>0.90078551912568305</v>
      </c>
      <c r="CX2642">
        <v>79.7</v>
      </c>
      <c r="CY2642">
        <v>81.473010068898859</v>
      </c>
      <c r="CZ2642">
        <v>82.77872153413918</v>
      </c>
      <c r="DA2642">
        <v>159.9422178396072</v>
      </c>
      <c r="DB2642">
        <f ca="1"/>
        <v>88.139470477219305</v>
      </c>
      <c r="DC2642">
        <f ca="1"/>
        <v>81.641955309002995</v>
      </c>
      <c r="DD2642">
        <v>79.882036771305522</v>
      </c>
      <c r="DE2642">
        <f ca="1"/>
        <v>81.544081290752644</v>
      </c>
      <c r="DF2642">
        <v>81.785653634328696</v>
      </c>
    </row>
    <row r="2643" spans="1:110" x14ac:dyDescent="0.25">
      <c r="A2643">
        <v>72.5</v>
      </c>
      <c r="B2643" t="b">
        <v>1</v>
      </c>
      <c r="CW2643">
        <v>0.90112704918032782</v>
      </c>
      <c r="CX2643">
        <v>79.7</v>
      </c>
      <c r="CY2643">
        <v>81.491674702089185</v>
      </c>
      <c r="CZ2643">
        <v>82.802582317101397</v>
      </c>
      <c r="DA2643">
        <v>160.18092473715194</v>
      </c>
      <c r="DB2643">
        <f ca="1"/>
        <v>88.154293563018129</v>
      </c>
      <c r="DC2643">
        <f ca="1"/>
        <v>81.661060592722379</v>
      </c>
      <c r="DD2643">
        <v>79.897834652508152</v>
      </c>
      <c r="DE2643">
        <f ca="1"/>
        <v>81.553760500661141</v>
      </c>
      <c r="DF2643">
        <v>81.798618573917111</v>
      </c>
    </row>
    <row r="2644" spans="1:110" x14ac:dyDescent="0.25">
      <c r="A2644">
        <v>72.599999999999994</v>
      </c>
      <c r="B2644" t="b">
        <v>1</v>
      </c>
      <c r="CW2644">
        <v>0.9014685792349727</v>
      </c>
      <c r="CX2644">
        <v>79.7</v>
      </c>
      <c r="CY2644">
        <v>81.51038656765364</v>
      </c>
      <c r="CZ2644">
        <v>82.826510385666694</v>
      </c>
      <c r="DA2644">
        <v>160.42045761176615</v>
      </c>
      <c r="DB2644">
        <f ca="1"/>
        <v>88.16914825209507</v>
      </c>
      <c r="DC2644">
        <f ca="1"/>
        <v>81.680217177774082</v>
      </c>
      <c r="DD2644">
        <v>79.913659842123195</v>
      </c>
      <c r="DE2644">
        <f ca="1"/>
        <v>81.563456502530798</v>
      </c>
      <c r="DF2644">
        <v>81.811601441557684</v>
      </c>
    </row>
    <row r="2645" spans="1:110" x14ac:dyDescent="0.25">
      <c r="A2645">
        <v>72.5</v>
      </c>
      <c r="B2645" t="b">
        <v>1</v>
      </c>
      <c r="CW2645">
        <v>0.90181010928961747</v>
      </c>
      <c r="CX2645">
        <v>79.7</v>
      </c>
      <c r="CY2645">
        <v>81.529145977848344</v>
      </c>
      <c r="CZ2645">
        <v>82.850506193662412</v>
      </c>
      <c r="DA2645">
        <v>160.66082219941885</v>
      </c>
      <c r="DB2645">
        <f ca="1"/>
        <v>88.184034751266722</v>
      </c>
      <c r="DC2645">
        <f ca="1"/>
        <v>81.699425406468507</v>
      </c>
      <c r="DD2645">
        <v>79.929512482259142</v>
      </c>
      <c r="DE2645">
        <f ca="1"/>
        <v>81.57316939876732</v>
      </c>
      <c r="DF2645">
        <v>81.824602340644475</v>
      </c>
    </row>
    <row r="2646" spans="1:110" x14ac:dyDescent="0.25">
      <c r="A2646">
        <v>72.400000000000006</v>
      </c>
      <c r="B2646" t="b">
        <v>1</v>
      </c>
      <c r="CW2646">
        <v>0.90215163934426235</v>
      </c>
      <c r="CX2646">
        <v>79.7</v>
      </c>
      <c r="CY2646">
        <v>81.547953248054597</v>
      </c>
      <c r="CZ2646">
        <v>82.874570199542404</v>
      </c>
      <c r="DA2646">
        <v>160.90202429603735</v>
      </c>
      <c r="DB2646">
        <f ca="1"/>
        <v>88.198953269375366</v>
      </c>
      <c r="DC2646">
        <f ca="1"/>
        <v>81.718685624574078</v>
      </c>
      <c r="DD2646">
        <v>79.945392716261267</v>
      </c>
      <c r="DE2646">
        <f ca="1"/>
        <v>81.582899292725202</v>
      </c>
      <c r="DF2646">
        <v>81.837621375483394</v>
      </c>
    </row>
    <row r="2647" spans="1:110" x14ac:dyDescent="0.25">
      <c r="A2647">
        <v>72.3</v>
      </c>
      <c r="B2647" t="b">
        <v>1</v>
      </c>
      <c r="CW2647">
        <v>0.90249316939890711</v>
      </c>
      <c r="CX2647">
        <v>79.7</v>
      </c>
      <c r="CY2647">
        <v>81.566808696821212</v>
      </c>
      <c r="CZ2647">
        <v>82.898702866450336</v>
      </c>
      <c r="DA2647">
        <v>161.14406975834544</v>
      </c>
      <c r="DB2647">
        <f ca="1"/>
        <v>88.213904017315969</v>
      </c>
      <c r="DC2647">
        <f ca="1"/>
        <v>81.73799818136456</v>
      </c>
      <c r="DD2647">
        <v>79.961300688726823</v>
      </c>
      <c r="DE2647">
        <f ca="1"/>
        <v>81.592646288719862</v>
      </c>
      <c r="DF2647">
        <v>81.850658651303547</v>
      </c>
    </row>
    <row r="2648" spans="1:110" x14ac:dyDescent="0.25">
      <c r="A2648">
        <v>72.2</v>
      </c>
      <c r="B2648" t="b">
        <v>1</v>
      </c>
      <c r="CW2648">
        <v>0.90283469945355188</v>
      </c>
      <c r="CX2648">
        <v>79.8</v>
      </c>
      <c r="CY2648">
        <v>81.585712645907748</v>
      </c>
      <c r="CZ2648">
        <v>82.922904662284907</v>
      </c>
      <c r="DA2648">
        <v>161.38696450471699</v>
      </c>
      <c r="DB2648">
        <f ca="1"/>
        <v>88.228887208063924</v>
      </c>
      <c r="DC2648">
        <f ca="1"/>
        <v>81.75736342966708</v>
      </c>
      <c r="DD2648">
        <v>79.977236545520313</v>
      </c>
      <c r="DE2648">
        <f ca="1"/>
        <v>81.602410492040192</v>
      </c>
      <c r="DF2648">
        <v>81.863714274268744</v>
      </c>
    </row>
    <row r="2649" spans="1:110" x14ac:dyDescent="0.25">
      <c r="A2649">
        <v>72</v>
      </c>
      <c r="B2649" t="b">
        <v>1</v>
      </c>
      <c r="CW2649">
        <v>0.90317622950819676</v>
      </c>
      <c r="CX2649">
        <v>79.8</v>
      </c>
      <c r="CY2649">
        <v>81.604665420328445</v>
      </c>
      <c r="CZ2649">
        <v>82.947176059765198</v>
      </c>
      <c r="DA2649">
        <v>161.63071451604429</v>
      </c>
      <c r="DB2649">
        <f ca="1"/>
        <v>88.243903056703147</v>
      </c>
      <c r="DC2649">
        <f ca="1"/>
        <v>81.776781725911135</v>
      </c>
      <c r="DD2649">
        <v>79.99320043378917</v>
      </c>
      <c r="DE2649">
        <f ca="1"/>
        <v>81.612192008961003</v>
      </c>
      <c r="DF2649">
        <v>81.876788351489182</v>
      </c>
    </row>
    <row r="2650" spans="1:110" x14ac:dyDescent="0.25">
      <c r="A2650">
        <v>71.900000000000006</v>
      </c>
      <c r="B2650" t="b">
        <v>1</v>
      </c>
      <c r="CW2650">
        <v>0.90351775956284153</v>
      </c>
      <c r="CX2650">
        <v>79.8</v>
      </c>
      <c r="CY2650">
        <v>81.62366734839685</v>
      </c>
      <c r="CZ2650">
        <v>82.971517536498155</v>
      </c>
      <c r="DA2650">
        <v>161.87532583662127</v>
      </c>
      <c r="DB2650">
        <f ca="1"/>
        <v>88.258951780454439</v>
      </c>
      <c r="DC2650">
        <f ca="1"/>
        <v>81.796253430178226</v>
      </c>
      <c r="DD2650">
        <v>80.009192501979555</v>
      </c>
      <c r="DE2650">
        <f ca="1"/>
        <v>81.621990946755915</v>
      </c>
      <c r="DF2650">
        <v>81.88988099103328</v>
      </c>
    </row>
    <row r="2651" spans="1:110" x14ac:dyDescent="0.25">
      <c r="A2651">
        <v>71.8</v>
      </c>
      <c r="B2651" t="b">
        <v>1</v>
      </c>
      <c r="CW2651">
        <v>0.90385928961748629</v>
      </c>
      <c r="CX2651">
        <v>79.8</v>
      </c>
      <c r="CY2651">
        <v>81.64271876177132</v>
      </c>
      <c r="CZ2651">
        <v>82.995929575046503</v>
      </c>
      <c r="DA2651">
        <v>162.12080457504339</v>
      </c>
      <c r="DB2651">
        <f ca="1"/>
        <v>88.274033598704676</v>
      </c>
      <c r="DC2651">
        <f ca="1"/>
        <v>81.81577890625266</v>
      </c>
      <c r="DD2651">
        <v>80.025212899852477</v>
      </c>
      <c r="DE2651">
        <f ca="1"/>
        <v>81.631807413710348</v>
      </c>
      <c r="DF2651">
        <v>81.902992301939761</v>
      </c>
    </row>
    <row r="2652" spans="1:110" x14ac:dyDescent="0.25">
      <c r="A2652">
        <v>71.599999999999994</v>
      </c>
      <c r="B2652" t="b">
        <v>1</v>
      </c>
      <c r="CW2652">
        <v>0.90420081967213117</v>
      </c>
      <c r="CX2652">
        <v>79.8</v>
      </c>
      <c r="CY2652">
        <v>81.661819995501276</v>
      </c>
      <c r="CZ2652">
        <v>83.02041266299824</v>
      </c>
      <c r="DA2652">
        <v>162.36715690512273</v>
      </c>
      <c r="DB2652">
        <f ca="1"/>
        <v>88.28914873303637</v>
      </c>
      <c r="DC2652">
        <f ca="1"/>
        <v>81.83535852167293</v>
      </c>
      <c r="DD2652">
        <v>80.041261778500186</v>
      </c>
      <c r="DE2652">
        <f ca="1"/>
        <v>81.641641519134808</v>
      </c>
      <c r="DF2652">
        <v>81.916122394229916</v>
      </c>
    </row>
    <row r="2653" spans="1:110" x14ac:dyDescent="0.25">
      <c r="A2653">
        <v>71.2</v>
      </c>
      <c r="B2653" t="b">
        <v>1</v>
      </c>
      <c r="CW2653">
        <v>0.90454234972677594</v>
      </c>
      <c r="CX2653">
        <v>79.8</v>
      </c>
      <c r="CY2653">
        <v>81.680971388074198</v>
      </c>
      <c r="CZ2653">
        <v>83.044967293037175</v>
      </c>
      <c r="DA2653">
        <v>162.61438906681931</v>
      </c>
      <c r="DB2653">
        <f ca="1"/>
        <v>88.304297407257579</v>
      </c>
      <c r="DC2653">
        <f ca="1"/>
        <v>81.854992647784229</v>
      </c>
      <c r="DD2653">
        <v>80.057339290362748</v>
      </c>
      <c r="DE2653">
        <f ca="1"/>
        <v>81.651493373378244</v>
      </c>
      <c r="DF2653">
        <v>81.929271378920049</v>
      </c>
    </row>
    <row r="2654" spans="1:110" x14ac:dyDescent="0.25">
      <c r="A2654">
        <v>71.099999999999994</v>
      </c>
      <c r="B2654" t="b">
        <v>1</v>
      </c>
      <c r="CW2654">
        <v>0.90488387978142082</v>
      </c>
      <c r="CX2654">
        <v>79.8</v>
      </c>
      <c r="CY2654">
        <v>81.700173281463563</v>
      </c>
      <c r="CZ2654">
        <v>83.069593963015123</v>
      </c>
      <c r="DA2654">
        <v>162.86250736719018</v>
      </c>
      <c r="DB2654">
        <f ca="1"/>
        <v>88.319479847432603</v>
      </c>
      <c r="DC2654">
        <f ca="1"/>
        <v>81.874681659791747</v>
      </c>
      <c r="DD2654">
        <v>80.073445589244983</v>
      </c>
      <c r="DE2654">
        <f ca="1"/>
        <v>81.661363087841877</v>
      </c>
      <c r="DF2654">
        <v>81.942439368034101</v>
      </c>
    </row>
    <row r="2655" spans="1:110" x14ac:dyDescent="0.25">
      <c r="A2655">
        <v>71</v>
      </c>
      <c r="B2655" t="b">
        <v>1</v>
      </c>
      <c r="CW2655">
        <v>0.90522540983606559</v>
      </c>
      <c r="CX2655">
        <v>79.8</v>
      </c>
      <c r="CY2655">
        <v>81.719426021177497</v>
      </c>
      <c r="CZ2655">
        <v>83.094293176024564</v>
      </c>
      <c r="DA2655">
        <v>163.11151818135411</v>
      </c>
      <c r="DB2655">
        <f ca="1"/>
        <v>88.334696281913011</v>
      </c>
      <c r="DC2655">
        <f ca="1"/>
        <v>81.894425936815011</v>
      </c>
      <c r="DD2655">
        <v>80.089580830333603</v>
      </c>
      <c r="DE2655">
        <f ca="1"/>
        <v>81.671250774993027</v>
      </c>
      <c r="DF2655">
        <v>81.955626474616594</v>
      </c>
    </row>
    <row r="2656" spans="1:110" x14ac:dyDescent="0.25">
      <c r="A2656">
        <v>78</v>
      </c>
      <c r="B2656" t="b">
        <v>1</v>
      </c>
      <c r="CW2656">
        <v>0.90556693989071035</v>
      </c>
      <c r="CX2656">
        <v>79.8</v>
      </c>
      <c r="CY2656">
        <v>81.738729956308461</v>
      </c>
      <c r="CZ2656">
        <v>83.119065440473562</v>
      </c>
      <c r="DA2656">
        <v>163.36142795347504</v>
      </c>
      <c r="DB2656">
        <f ca="1"/>
        <v>88.349946941369339</v>
      </c>
      <c r="DC2656">
        <f ca="1"/>
        <v>81.914225861943081</v>
      </c>
      <c r="DD2656">
        <v>80.105745170214661</v>
      </c>
      <c r="DE2656">
        <f ca="1"/>
        <v>81.681156548379235</v>
      </c>
      <c r="DF2656">
        <v>81.968832812745603</v>
      </c>
    </row>
    <row r="2657" spans="1:110" x14ac:dyDescent="0.25">
      <c r="A2657">
        <v>76</v>
      </c>
      <c r="B2657" t="b">
        <v>1</v>
      </c>
      <c r="CW2657">
        <v>0.90590846994535523</v>
      </c>
      <c r="CX2657">
        <v>79.8</v>
      </c>
      <c r="CY2657">
        <v>81.758085439583624</v>
      </c>
      <c r="CZ2657">
        <v>83.14391127016107</v>
      </c>
      <c r="DA2657">
        <v>163.61224319776238</v>
      </c>
      <c r="DB2657">
        <f ca="1"/>
        <v>88.365232058823253</v>
      </c>
      <c r="DC2657">
        <f ca="1"/>
        <v>81.934081822290864</v>
      </c>
      <c r="DD2657">
        <v>80.121938766891304</v>
      </c>
      <c r="DE2657">
        <f ca="1"/>
        <v>81.691080522642764</v>
      </c>
      <c r="DF2657">
        <v>81.982058497546163</v>
      </c>
    </row>
    <row r="2658" spans="1:110" x14ac:dyDescent="0.25">
      <c r="A2658">
        <v>74</v>
      </c>
      <c r="B2658" t="b">
        <v>1</v>
      </c>
      <c r="CW2658">
        <v>0.90625</v>
      </c>
      <c r="CX2658">
        <v>79.8</v>
      </c>
      <c r="CY2658">
        <v>81.777492827416197</v>
      </c>
      <c r="CZ2658">
        <v>83.168831184354659</v>
      </c>
      <c r="DA2658">
        <v>163.86397049948985</v>
      </c>
      <c r="DB2658">
        <f ca="1"/>
        <v>88.380551869680303</v>
      </c>
      <c r="DC2658">
        <f ca="1"/>
        <v>81.953994209056276</v>
      </c>
      <c r="DD2658">
        <v>80.138161779801777</v>
      </c>
      <c r="DE2658">
        <f ca="1"/>
        <v>81.701022813535147</v>
      </c>
      <c r="DF2658">
        <v>81.995303645203634</v>
      </c>
    </row>
    <row r="2659" spans="1:110" x14ac:dyDescent="0.25">
      <c r="A2659">
        <v>71</v>
      </c>
      <c r="B2659" t="b">
        <v>1</v>
      </c>
      <c r="CW2659">
        <v>0.90659153005464477</v>
      </c>
      <c r="CX2659">
        <v>79.900000000000006</v>
      </c>
      <c r="CY2659">
        <v>81.796952479957838</v>
      </c>
      <c r="CZ2659">
        <v>83.193825707868584</v>
      </c>
      <c r="DA2659">
        <v>164.11661651603313</v>
      </c>
      <c r="DB2659">
        <f ca="1"/>
        <v>88.395906611763294</v>
      </c>
      <c r="DC2659">
        <f ca="1"/>
        <v>81.973963417578545</v>
      </c>
      <c r="DD2659">
        <v>80.154414369837696</v>
      </c>
      <c r="DE2659">
        <f ca="1"/>
        <v>81.710983537932051</v>
      </c>
      <c r="DF2659">
        <v>82.008568372977578</v>
      </c>
    </row>
    <row r="2660" spans="1:110" x14ac:dyDescent="0.25">
      <c r="A2660">
        <v>69.900000000000006</v>
      </c>
      <c r="B2660" t="b">
        <v>1</v>
      </c>
      <c r="CW2660">
        <v>0.90693306010928965</v>
      </c>
      <c r="CX2660">
        <v>79.900000000000006</v>
      </c>
      <c r="CY2660">
        <v>81.816464761151678</v>
      </c>
      <c r="CZ2660">
        <v>83.218895371143944</v>
      </c>
      <c r="DA2660">
        <v>164.37018797792629</v>
      </c>
      <c r="DB2660">
        <f ca="1"/>
        <v>88.411296525346245</v>
      </c>
      <c r="DC2660">
        <f ca="1"/>
        <v>81.993989847397586</v>
      </c>
      <c r="DD2660">
        <v>80.170696699362765</v>
      </c>
      <c r="DE2660">
        <f ca="1"/>
        <v>81.720962813848544</v>
      </c>
      <c r="DF2660">
        <v>82.021852799215623</v>
      </c>
    </row>
    <row r="2661" spans="1:110" x14ac:dyDescent="0.25">
      <c r="A2661">
        <v>69.7</v>
      </c>
      <c r="B2661" t="b">
        <v>1</v>
      </c>
      <c r="CW2661">
        <v>0.90727459016393441</v>
      </c>
      <c r="CX2661">
        <v>79.900000000000006</v>
      </c>
      <c r="CY2661">
        <v>81.836030038786646</v>
      </c>
      <c r="CZ2661">
        <v>83.244040710329998</v>
      </c>
      <c r="DA2661">
        <v>164.62469168993735</v>
      </c>
      <c r="DB2661">
        <f ca="1"/>
        <v>88.426721853188823</v>
      </c>
      <c r="DC2661">
        <f ca="1"/>
        <v>82.014073902314308</v>
      </c>
      <c r="DD2661">
        <v>80.187008932231592</v>
      </c>
      <c r="DE2661">
        <f ca="1"/>
        <v>81.730960760454337</v>
      </c>
      <c r="DF2661">
        <v>82.035157043367704</v>
      </c>
    </row>
    <row r="2662" spans="1:110" x14ac:dyDescent="0.25">
      <c r="A2662">
        <v>69.599999999999994</v>
      </c>
      <c r="B2662" t="b">
        <v>1</v>
      </c>
      <c r="CW2662">
        <v>0.90761612021857918</v>
      </c>
      <c r="CX2662">
        <v>79.900000000000006</v>
      </c>
      <c r="CY2662">
        <v>81.855648684552506</v>
      </c>
      <c r="CZ2662">
        <v>83.269262267367253</v>
      </c>
      <c r="DA2662">
        <v>164.88013453216433</v>
      </c>
      <c r="DB2662">
        <f ca="1"/>
        <v>88.442182840571618</v>
      </c>
      <c r="DC2662">
        <f ca="1"/>
        <v>82.034215990452097</v>
      </c>
      <c r="DD2662">
        <v>80.203351233808974</v>
      </c>
      <c r="DE2662">
        <f ca="1"/>
        <v>81.740977498089563</v>
      </c>
      <c r="DF2662">
        <v>82.048481226000462</v>
      </c>
    </row>
    <row r="2663" spans="1:110" x14ac:dyDescent="0.25">
      <c r="A2663">
        <v>69.5</v>
      </c>
      <c r="B2663" t="b">
        <v>1</v>
      </c>
      <c r="CW2663">
        <v>0.90795765027322406</v>
      </c>
      <c r="CX2663">
        <v>79.900000000000006</v>
      </c>
      <c r="CY2663">
        <v>81.87532107409605</v>
      </c>
      <c r="CZ2663">
        <v>83.294560590071598</v>
      </c>
      <c r="DA2663">
        <v>165.1365234611512</v>
      </c>
      <c r="DB2663">
        <f ca="1"/>
        <v>88.45767973533188</v>
      </c>
      <c r="DC2663">
        <f ca="1"/>
        <v>82.054416524319549</v>
      </c>
      <c r="DD2663">
        <v>80.219723770989518</v>
      </c>
      <c r="DE2663">
        <f ca="1"/>
        <v>81.751013148280705</v>
      </c>
      <c r="DF2663">
        <v>82.061825468811989</v>
      </c>
    </row>
    <row r="2664" spans="1:110" x14ac:dyDescent="0.25">
      <c r="A2664">
        <v>69.400000000000006</v>
      </c>
      <c r="B2664" t="b">
        <v>1</v>
      </c>
      <c r="CW2664">
        <v>0.90829918032786883</v>
      </c>
      <c r="CX2664">
        <v>79.900000000000006</v>
      </c>
      <c r="CY2664">
        <v>81.89504758707821</v>
      </c>
      <c r="CZ2664">
        <v>83.319936232220471</v>
      </c>
      <c r="DA2664">
        <v>165.39386551102436</v>
      </c>
      <c r="DB2664">
        <f ca="1"/>
        <v>88.473212787899882</v>
      </c>
      <c r="DC2664">
        <f ca="1"/>
        <v>82.074675920874043</v>
      </c>
      <c r="DD2664">
        <v>80.23612671221737</v>
      </c>
      <c r="DE2664">
        <f ca="1"/>
        <v>81.761067833756698</v>
      </c>
      <c r="DF2664">
        <v>82.075189894646655</v>
      </c>
    </row>
    <row r="2665" spans="1:110" x14ac:dyDescent="0.25">
      <c r="A2665">
        <v>69.3</v>
      </c>
      <c r="B2665" t="b">
        <v>1</v>
      </c>
      <c r="CW2665">
        <v>0.90864071038251371</v>
      </c>
      <c r="CX2665">
        <v>79.900000000000006</v>
      </c>
      <c r="CY2665">
        <v>81.91482860723238</v>
      </c>
      <c r="CZ2665">
        <v>83.345389753640461</v>
      </c>
      <c r="DA2665">
        <v>165.65216779465106</v>
      </c>
      <c r="DB2665">
        <f ca="1"/>
        <v>88.488782251336104</v>
      </c>
      <c r="DC2665">
        <f ca="1"/>
        <v>82.094994601586762</v>
      </c>
      <c r="DD2665">
        <v>80.252560227506606</v>
      </c>
      <c r="DE2665">
        <f ca="1"/>
        <v>81.771141678465611</v>
      </c>
      <c r="DF2665">
        <v>82.088574627510354</v>
      </c>
    </row>
    <row r="2666" spans="1:110" x14ac:dyDescent="0.25">
      <c r="A2666">
        <v>69.2</v>
      </c>
      <c r="B2666" t="b">
        <v>1</v>
      </c>
      <c r="CW2666">
        <v>0.90898224043715847</v>
      </c>
      <c r="CX2666">
        <v>79.900000000000006</v>
      </c>
      <c r="CY2666">
        <v>81.934664522423461</v>
      </c>
      <c r="CZ2666">
        <v>83.370921720296067</v>
      </c>
      <c r="DA2666">
        <v>165.91143750481842</v>
      </c>
      <c r="DB2666">
        <f ca="1"/>
        <v>88.504388381368912</v>
      </c>
      <c r="DC2666">
        <f ca="1"/>
        <v>82.115372992508767</v>
      </c>
      <c r="DD2666">
        <v>80.269024488461682</v>
      </c>
      <c r="DE2666">
        <f ca="1"/>
        <v>81.781234807591275</v>
      </c>
      <c r="DF2666">
        <v>82.101979792585908</v>
      </c>
    </row>
    <row r="2667" spans="1:110" x14ac:dyDescent="0.25">
      <c r="A2667">
        <v>69.099999999999994</v>
      </c>
      <c r="B2667" t="b">
        <v>1</v>
      </c>
      <c r="CW2667">
        <v>0.90932377049180324</v>
      </c>
      <c r="CX2667">
        <v>79.900000000000006</v>
      </c>
      <c r="CY2667">
        <v>81.954555724708484</v>
      </c>
      <c r="CZ2667">
        <v>83.396532704381087</v>
      </c>
      <c r="DA2667">
        <v>166.17168191543595</v>
      </c>
      <c r="DB2667">
        <f ca="1"/>
        <v>88.520031436433072</v>
      </c>
      <c r="DC2667">
        <f ca="1"/>
        <v>82.135811524338422</v>
      </c>
      <c r="DD2667">
        <v>80.285519668298377</v>
      </c>
      <c r="DE2667">
        <f ca="1"/>
        <v>81.791347347570436</v>
      </c>
      <c r="DF2667">
        <v>82.115405516248799</v>
      </c>
    </row>
    <row r="2668" spans="1:110" x14ac:dyDescent="0.25">
      <c r="A2668">
        <v>69.099999999999994</v>
      </c>
      <c r="B2668" t="b">
        <v>1</v>
      </c>
      <c r="CW2668">
        <v>0.90966530054644812</v>
      </c>
      <c r="CX2668">
        <v>79.900000000000006</v>
      </c>
      <c r="CY2668">
        <v>81.974502610397849</v>
      </c>
      <c r="CZ2668">
        <v>83.422223284410748</v>
      </c>
      <c r="DA2668">
        <v>166.43290838275962</v>
      </c>
      <c r="DB2668">
        <f ca="1"/>
        <v>88.535711677708818</v>
      </c>
      <c r="DC2668">
        <f ca="1"/>
        <v>82.15631063248982</v>
      </c>
      <c r="DD2668">
        <v>80.302045941865046</v>
      </c>
      <c r="DE2668">
        <f ca="1"/>
        <v>81.801479426110134</v>
      </c>
      <c r="DF2668">
        <v>82.128851926083101</v>
      </c>
    </row>
    <row r="2669" spans="1:110" x14ac:dyDescent="0.25">
      <c r="A2669">
        <v>75.3</v>
      </c>
      <c r="B2669" t="b">
        <v>1</v>
      </c>
      <c r="CW2669">
        <v>0.91000683060109289</v>
      </c>
      <c r="CX2669">
        <v>80</v>
      </c>
      <c r="CY2669">
        <v>81.994505580118144</v>
      </c>
      <c r="CZ2669">
        <v>83.447994045315951</v>
      </c>
      <c r="DA2669">
        <v>166.69512434663935</v>
      </c>
      <c r="DB2669">
        <f ca="1"/>
        <v>88.551429369161752</v>
      </c>
      <c r="DC2669">
        <f ca="1"/>
        <v>82.176870757162732</v>
      </c>
      <c r="DD2669">
        <v>80.318603485664269</v>
      </c>
      <c r="DE2669">
        <f ca="1"/>
        <v>81.811631172205338</v>
      </c>
      <c r="DF2669">
        <v>82.14231915089772</v>
      </c>
    </row>
    <row r="2670" spans="1:110" x14ac:dyDescent="0.25">
      <c r="A2670">
        <v>75.099999999999994</v>
      </c>
      <c r="B2670" t="b">
        <v>1</v>
      </c>
      <c r="CW2670">
        <v>0.91034836065573765</v>
      </c>
      <c r="CX2670">
        <v>80</v>
      </c>
      <c r="CY2670">
        <v>82.01456503887573</v>
      </c>
      <c r="CZ2670">
        <v>83.473845578539624</v>
      </c>
      <c r="DA2670">
        <v>166.95833733179097</v>
      </c>
      <c r="DB2670">
        <f ca="1"/>
        <v>88.567184777583407</v>
      </c>
      <c r="DC2670">
        <f ca="1"/>
        <v>82.197492343413799</v>
      </c>
      <c r="DD2670">
        <v>80.335192477874799</v>
      </c>
      <c r="DE2670">
        <f ca="1"/>
        <v>81.821802716157109</v>
      </c>
      <c r="DF2670">
        <v>82.155807320742952</v>
      </c>
    </row>
    <row r="2671" spans="1:110" x14ac:dyDescent="0.25">
      <c r="A2671">
        <v>74.900000000000006</v>
      </c>
      <c r="B2671" t="b">
        <v>1</v>
      </c>
      <c r="CW2671">
        <v>0.91068989071038253</v>
      </c>
      <c r="CX2671">
        <v>80</v>
      </c>
      <c r="CY2671">
        <v>82.034681396121826</v>
      </c>
      <c r="CZ2671">
        <v>83.499778482134047</v>
      </c>
      <c r="DA2671">
        <v>167.22255494909163</v>
      </c>
      <c r="DB2671">
        <f ca="1"/>
        <v>88.582978172632679</v>
      </c>
      <c r="DC2671">
        <f ca="1"/>
        <v>82.218175841228941</v>
      </c>
      <c r="DD2671">
        <v>80.351813098373981</v>
      </c>
      <c r="DE2671">
        <f ca="1"/>
        <v>81.831994189590702</v>
      </c>
      <c r="DF2671">
        <v>82.169316566927279</v>
      </c>
    </row>
    <row r="2672" spans="1:110" x14ac:dyDescent="0.25">
      <c r="A2672">
        <v>74.900000000000006</v>
      </c>
      <c r="B2672" t="b">
        <v>1</v>
      </c>
      <c r="CW2672">
        <v>0.9110314207650273</v>
      </c>
      <c r="CX2672">
        <v>80</v>
      </c>
      <c r="CY2672">
        <v>82.054855065818685</v>
      </c>
      <c r="CZ2672">
        <v>83.525793360860987</v>
      </c>
      <c r="DA2672">
        <v>167.48778489689988</v>
      </c>
      <c r="DB2672">
        <f ca="1"/>
        <v>88.598809826877797</v>
      </c>
      <c r="DC2672">
        <f ca="1"/>
        <v>82.238921705597321</v>
      </c>
      <c r="DD2672">
        <v>80.368465528760453</v>
      </c>
      <c r="DE2672">
        <f ca="1"/>
        <v>81.8422057254744</v>
      </c>
      <c r="DF2672">
        <v>82.182847022034451</v>
      </c>
    </row>
    <row r="2673" spans="1:110" x14ac:dyDescent="0.25">
      <c r="A2673">
        <v>74.8</v>
      </c>
      <c r="B2673" t="b">
        <v>1</v>
      </c>
      <c r="CW2673">
        <v>0.91137295081967218</v>
      </c>
      <c r="CX2673">
        <v>80</v>
      </c>
      <c r="CY2673">
        <v>82.07508646650696</v>
      </c>
      <c r="CZ2673">
        <v>83.55189082629289</v>
      </c>
      <c r="DA2673">
        <v>167.75403496240239</v>
      </c>
      <c r="DB2673">
        <f ca="1"/>
        <v>88.614680015839355</v>
      </c>
      <c r="DC2673">
        <f ca="1"/>
        <v>82.259730396586505</v>
      </c>
      <c r="DD2673">
        <v>80.385149952377375</v>
      </c>
      <c r="DE2673">
        <f ca="1"/>
        <v>81.852437458138397</v>
      </c>
      <c r="DF2673">
        <v>82.196398819940896</v>
      </c>
    </row>
    <row r="2674" spans="1:110" x14ac:dyDescent="0.25">
      <c r="A2674">
        <v>74.8</v>
      </c>
      <c r="B2674" t="b">
        <v>1</v>
      </c>
      <c r="CW2674">
        <v>0.91171448087431695</v>
      </c>
      <c r="CX2674">
        <v>80</v>
      </c>
      <c r="CY2674">
        <v>82.09537602137442</v>
      </c>
      <c r="CZ2674">
        <v>83.578071496916749</v>
      </c>
      <c r="DA2674">
        <v>168.02131302298488</v>
      </c>
      <c r="DB2674">
        <f ca="1"/>
        <v>88.630589018033859</v>
      </c>
      <c r="DC2674">
        <f ca="1"/>
        <v>82.28060237941925</v>
      </c>
      <c r="DD2674">
        <v>80.401866554335882</v>
      </c>
      <c r="DE2674">
        <f ca="1"/>
        <v>81.862689523294208</v>
      </c>
      <c r="DF2674">
        <v>82.209972095833464</v>
      </c>
    </row>
    <row r="2675" spans="1:110" x14ac:dyDescent="0.25">
      <c r="A2675">
        <v>74.7</v>
      </c>
      <c r="B2675" t="b">
        <v>1</v>
      </c>
      <c r="CW2675">
        <v>0.91205601092896171</v>
      </c>
      <c r="CX2675">
        <v>80</v>
      </c>
      <c r="CY2675">
        <v>82.115724158326032</v>
      </c>
      <c r="CZ2675">
        <v>83.604335998239165</v>
      </c>
      <c r="DA2675">
        <v>168.28962704763143</v>
      </c>
      <c r="DB2675">
        <f ca="1"/>
        <v>88.646537115018404</v>
      </c>
      <c r="DC2675">
        <f ca="1"/>
        <v>82.301538124551556</v>
      </c>
      <c r="DD2675">
        <v>80.418615521539138</v>
      </c>
      <c r="DE2675">
        <f ca="1"/>
        <v>81.872962058054284</v>
      </c>
      <c r="DF2675">
        <v>82.223566986227382</v>
      </c>
    </row>
    <row r="2676" spans="1:110" x14ac:dyDescent="0.25">
      <c r="A2676">
        <v>74.7</v>
      </c>
      <c r="B2676" t="b">
        <v>1</v>
      </c>
      <c r="CW2676">
        <v>0.91239754098360659</v>
      </c>
      <c r="CX2676">
        <v>80</v>
      </c>
      <c r="CY2676">
        <v>82.136131310055177</v>
      </c>
      <c r="CZ2676">
        <v>83.630684962894421</v>
      </c>
      <c r="DA2676">
        <v>168.55898509834961</v>
      </c>
      <c r="DB2676">
        <f ca="1"/>
        <v>88.662524591435869</v>
      </c>
      <c r="DC2676">
        <f ca="1"/>
        <v>82.322538107752408</v>
      </c>
      <c r="DD2676">
        <v>80.435397042706654</v>
      </c>
      <c r="DE2676">
        <f ca="1"/>
        <v>81.883255200952135</v>
      </c>
      <c r="DF2676">
        <v>82.237183628984653</v>
      </c>
    </row>
    <row r="2677" spans="1:110" x14ac:dyDescent="0.25">
      <c r="A2677">
        <v>74.599999999999994</v>
      </c>
      <c r="B2677" t="b">
        <v>1</v>
      </c>
      <c r="CW2677">
        <v>0.91273907103825136</v>
      </c>
      <c r="CX2677">
        <v>80</v>
      </c>
      <c r="CY2677">
        <v>82.156597914116418</v>
      </c>
      <c r="CZ2677">
        <v>83.657119030753464</v>
      </c>
      <c r="DA2677">
        <v>168.82939533162394</v>
      </c>
      <c r="DB2677">
        <f ca="1"/>
        <v>88.67855173506122</v>
      </c>
      <c r="DC2677">
        <f ca="1"/>
        <v>82.343602810184834</v>
      </c>
      <c r="DD2677">
        <v>80.452211308399129</v>
      </c>
      <c r="DE2677">
        <f ca="1"/>
        <v>81.893569091962647</v>
      </c>
      <c r="DF2677">
        <v>82.250822163332657</v>
      </c>
    </row>
    <row r="2678" spans="1:110" x14ac:dyDescent="0.25">
      <c r="A2678">
        <v>74.400000000000006</v>
      </c>
      <c r="B2678" t="b">
        <v>1</v>
      </c>
      <c r="CW2678">
        <v>0.91308060109289613</v>
      </c>
      <c r="CX2678">
        <v>80</v>
      </c>
      <c r="CY2678">
        <v>82.177124412999575</v>
      </c>
      <c r="CZ2678">
        <v>83.683638849036072</v>
      </c>
      <c r="DA2678">
        <v>169.10086599989836</v>
      </c>
      <c r="DB2678">
        <f ca="1"/>
        <v>88.694618836848605</v>
      </c>
      <c r="DC2678">
        <f ca="1"/>
        <v>82.364732718488739</v>
      </c>
      <c r="DD2678">
        <v>80.46905851104367</v>
      </c>
      <c r="DE2678">
        <f ca="1"/>
        <v>81.903903872522918</v>
      </c>
      <c r="DF2678">
        <v>82.264482729883184</v>
      </c>
    </row>
    <row r="2679" spans="1:110" x14ac:dyDescent="0.25">
      <c r="A2679">
        <v>74.2</v>
      </c>
      <c r="B2679" t="b">
        <v>1</v>
      </c>
      <c r="CW2679">
        <v>0.91342213114754101</v>
      </c>
      <c r="CX2679">
        <v>80</v>
      </c>
      <c r="CY2679">
        <v>82.197711254205274</v>
      </c>
      <c r="CZ2679">
        <v>83.710245072424456</v>
      </c>
      <c r="DA2679">
        <v>169.37340545308703</v>
      </c>
      <c r="DB2679">
        <f ca="1"/>
        <v>88.710726190979216</v>
      </c>
      <c r="DC2679">
        <f ca="1"/>
        <v>82.385928324865233</v>
      </c>
      <c r="DD2679">
        <v>80.485938844959534</v>
      </c>
      <c r="DE2679">
        <f ca="1"/>
        <v>81.914259685553432</v>
      </c>
      <c r="DF2679">
        <v>82.2781654706518</v>
      </c>
    </row>
    <row r="2680" spans="1:110" x14ac:dyDescent="0.25">
      <c r="A2680">
        <v>74</v>
      </c>
      <c r="B2680" t="b">
        <v>1</v>
      </c>
      <c r="CW2680">
        <v>0.91376366120218577</v>
      </c>
      <c r="CX2680">
        <v>81</v>
      </c>
      <c r="CY2680">
        <v>82.218358890321824</v>
      </c>
      <c r="CZ2680">
        <v>83.736938363179547</v>
      </c>
      <c r="DA2680">
        <v>169.6470221401153</v>
      </c>
      <c r="DB2680">
        <f ca="1"/>
        <v>88.726874094910357</v>
      </c>
      <c r="DC2680">
        <f ca="1"/>
        <v>82.40719012716248</v>
      </c>
      <c r="DD2680">
        <v>80.502852506384215</v>
      </c>
      <c r="DE2680">
        <f ca="1"/>
        <v>81.924636675479576</v>
      </c>
      <c r="DF2680">
        <v>82.291870529077428</v>
      </c>
    </row>
    <row r="2681" spans="1:110" x14ac:dyDescent="0.25">
      <c r="A2681">
        <v>73.7</v>
      </c>
      <c r="B2681" t="b">
        <v>1</v>
      </c>
      <c r="CW2681">
        <v>0.91410519125683065</v>
      </c>
      <c r="CX2681">
        <v>81</v>
      </c>
      <c r="CY2681">
        <v>82.239067779103848</v>
      </c>
      <c r="CZ2681">
        <v>83.763719391259258</v>
      </c>
      <c r="DA2681">
        <v>169.92172461049174</v>
      </c>
      <c r="DB2681">
        <f ca="1"/>
        <v>88.743062849425115</v>
      </c>
      <c r="DC2681">
        <f ca="1"/>
        <v>82.428518628963587</v>
      </c>
      <c r="DD2681">
        <v>80.519799693500104</v>
      </c>
      <c r="DE2681">
        <f ca="1"/>
        <v>81.935034988253605</v>
      </c>
      <c r="DF2681">
        <v>82.305598050042505</v>
      </c>
    </row>
    <row r="2682" spans="1:110" x14ac:dyDescent="0.25">
      <c r="A2682">
        <v>73.5</v>
      </c>
      <c r="B2682" t="b">
        <v>1</v>
      </c>
      <c r="CW2682">
        <v>0.91444672131147542</v>
      </c>
      <c r="CX2682">
        <v>81</v>
      </c>
      <c r="CY2682">
        <v>82.259838383552093</v>
      </c>
      <c r="CZ2682">
        <v>83.790588834439376</v>
      </c>
      <c r="DA2682">
        <v>170.19752151591055</v>
      </c>
      <c r="DB2682">
        <f ca="1"/>
        <v>88.759292758683273</v>
      </c>
      <c r="DC2682">
        <f ca="1"/>
        <v>82.449914339675715</v>
      </c>
      <c r="DD2682">
        <v>80.536780606461576</v>
      </c>
      <c r="DE2682">
        <f ca="1"/>
        <v>81.945454771377044</v>
      </c>
      <c r="DF2682">
        <v>82.319348179893268</v>
      </c>
    </row>
    <row r="2683" spans="1:110" x14ac:dyDescent="0.25">
      <c r="A2683">
        <v>73.2</v>
      </c>
      <c r="B2683" t="b">
        <v>1</v>
      </c>
      <c r="CW2683">
        <v>0.91478825136612019</v>
      </c>
      <c r="CX2683">
        <v>81</v>
      </c>
      <c r="CY2683">
        <v>82.280671171995166</v>
      </c>
      <c r="CZ2683">
        <v>83.817547378436387</v>
      </c>
      <c r="DA2683">
        <v>170.47442161188695</v>
      </c>
      <c r="DB2683">
        <f ca="1"/>
        <v>88.775564130273025</v>
      </c>
      <c r="DC2683">
        <f ca="1"/>
        <v>82.471377774621416</v>
      </c>
      <c r="DD2683">
        <v>80.553795447422544</v>
      </c>
      <c r="DE2683">
        <f ca="1"/>
        <v>81.955896173923421</v>
      </c>
      <c r="DF2683">
        <v>82.33312106646062</v>
      </c>
    </row>
    <row r="2684" spans="1:110" x14ac:dyDescent="0.25">
      <c r="A2684">
        <v>72.900000000000006</v>
      </c>
      <c r="B2684" t="b">
        <v>1</v>
      </c>
      <c r="CW2684">
        <v>0.91512978142076506</v>
      </c>
      <c r="CX2684">
        <v>81</v>
      </c>
      <c r="CY2684">
        <v>82.301566618172586</v>
      </c>
      <c r="CZ2684">
        <v>83.844595717033187</v>
      </c>
      <c r="DA2684">
        <v>170.75243375942509</v>
      </c>
      <c r="DB2684">
        <f ca="1"/>
        <v>88.791877275263815</v>
      </c>
      <c r="DC2684">
        <f ca="1"/>
        <v>82.492909455131411</v>
      </c>
      <c r="DD2684">
        <v>80.570844420564597</v>
      </c>
      <c r="DE2684">
        <f ca="1"/>
        <v>81.966359346561489</v>
      </c>
      <c r="DF2684">
        <v>82.346916859081233</v>
      </c>
    </row>
    <row r="2685" spans="1:110" x14ac:dyDescent="0.25">
      <c r="A2685">
        <v>75.8</v>
      </c>
      <c r="B2685" t="b">
        <v>1</v>
      </c>
      <c r="CW2685">
        <v>0.91547131147540983</v>
      </c>
      <c r="CX2685">
        <v>81</v>
      </c>
      <c r="CY2685">
        <v>82.322525201319664</v>
      </c>
      <c r="CZ2685">
        <v>83.871734552207215</v>
      </c>
      <c r="DA2685">
        <v>171.03156692671877</v>
      </c>
      <c r="DB2685">
        <f ca="1"/>
        <v>88.808232508260119</v>
      </c>
      <c r="DC2685">
        <f ca="1"/>
        <v>82.514509908639425</v>
      </c>
      <c r="DD2685">
        <v>80.587927732125479</v>
      </c>
      <c r="DE2685">
        <f ca="1"/>
        <v>81.976844441578933</v>
      </c>
      <c r="DF2685">
        <v>82.360735708619103</v>
      </c>
    </row>
    <row r="2686" spans="1:110" x14ac:dyDescent="0.25">
      <c r="A2686">
        <v>75.5</v>
      </c>
      <c r="B2686" t="b">
        <v>1</v>
      </c>
      <c r="CW2686">
        <v>0.9158128415300546</v>
      </c>
      <c r="CX2686">
        <v>81</v>
      </c>
      <c r="CY2686">
        <v>82.343547406253919</v>
      </c>
      <c r="CZ2686">
        <v>83.898964594260818</v>
      </c>
      <c r="DA2686">
        <v>171.31183019088814</v>
      </c>
      <c r="DB2686">
        <f ca="1"/>
        <v>88.824630147456261</v>
      </c>
      <c r="DC2686">
        <f ca="1"/>
        <v>82.536179668778843</v>
      </c>
      <c r="DD2686">
        <v>80.605045590428347</v>
      </c>
      <c r="DE2686">
        <f ca="1"/>
        <v>81.98735161290638</v>
      </c>
      <c r="DF2686">
        <v>82.374577767487409</v>
      </c>
    </row>
    <row r="2687" spans="1:110" x14ac:dyDescent="0.25">
      <c r="A2687">
        <v>75.2</v>
      </c>
      <c r="B2687" t="b">
        <v>1</v>
      </c>
      <c r="CW2687">
        <v>0.91615437158469948</v>
      </c>
      <c r="CX2687">
        <v>81</v>
      </c>
      <c r="CY2687">
        <v>82.364633723463385</v>
      </c>
      <c r="CZ2687">
        <v>83.926286561954697</v>
      </c>
      <c r="DA2687">
        <v>171.59323273975065</v>
      </c>
      <c r="DB2687">
        <f ca="1"/>
        <v>88.84107051469249</v>
      </c>
      <c r="DC2687">
        <f ca="1"/>
        <v>82.557919275481296</v>
      </c>
      <c r="DD2687">
        <v>80.622198205911275</v>
      </c>
      <c r="DE2687">
        <f ca="1"/>
        <v>81.997881016141989</v>
      </c>
      <c r="DF2687">
        <v>82.388443189670966</v>
      </c>
    </row>
    <row r="2688" spans="1:110" x14ac:dyDescent="0.25">
      <c r="A2688">
        <v>74.8</v>
      </c>
      <c r="B2688" t="b">
        <v>1</v>
      </c>
      <c r="CW2688">
        <v>0.91649590163934425</v>
      </c>
      <c r="CX2688">
        <v>81</v>
      </c>
      <c r="CY2688">
        <v>82.385784649196438</v>
      </c>
      <c r="CZ2688">
        <v>83.953701182643627</v>
      </c>
      <c r="DA2688">
        <v>171.87578387362785</v>
      </c>
      <c r="DB2688">
        <f ca="1"/>
        <v>88.857553935511945</v>
      </c>
      <c r="DC2688">
        <f ca="1"/>
        <v>82.579729275077128</v>
      </c>
      <c r="DD2688">
        <v>80.639385791157508</v>
      </c>
      <c r="DE2688">
        <f ca="1"/>
        <v>82.008432808576487</v>
      </c>
      <c r="DF2688">
        <v>82.402332130748931</v>
      </c>
    </row>
    <row r="2689" spans="1:110" x14ac:dyDescent="0.25">
      <c r="A2689">
        <v>74.5</v>
      </c>
      <c r="B2689" t="b">
        <v>1</v>
      </c>
      <c r="CW2689">
        <v>0.91683743169398912</v>
      </c>
      <c r="CX2689">
        <v>81</v>
      </c>
      <c r="CY2689">
        <v>82.407000685553726</v>
      </c>
      <c r="CZ2689">
        <v>83.981209192415321</v>
      </c>
      <c r="DA2689">
        <v>172.1594930071906</v>
      </c>
      <c r="DB2689">
        <f ca="1"/>
        <v>88.874080739218826</v>
      </c>
      <c r="DC2689">
        <f ca="1"/>
        <v>82.601610220398157</v>
      </c>
      <c r="DD2689">
        <v>80.656608560926173</v>
      </c>
      <c r="DE2689">
        <f ca="1"/>
        <v>82.019007149218695</v>
      </c>
      <c r="DF2689">
        <v>82.416244747917901</v>
      </c>
    </row>
    <row r="2690" spans="1:110" x14ac:dyDescent="0.25">
      <c r="A2690">
        <v>74.2</v>
      </c>
      <c r="B2690" t="b">
        <v>1</v>
      </c>
      <c r="CW2690">
        <v>0.91717896174863389</v>
      </c>
      <c r="CX2690">
        <v>81</v>
      </c>
      <c r="CY2690">
        <v>82.428282340581617</v>
      </c>
      <c r="CZ2690">
        <v>84.008811336231688</v>
      </c>
      <c r="DA2690">
        <v>172.4443696713405</v>
      </c>
      <c r="DB2690">
        <f ca="1"/>
        <v>88.890651258937808</v>
      </c>
      <c r="DC2690">
        <f ca="1"/>
        <v>82.623562670882166</v>
      </c>
      <c r="DD2690">
        <v>80.673866732183598</v>
      </c>
      <c r="DE2690">
        <f ca="1"/>
        <v>82.029604198821403</v>
      </c>
      <c r="DF2690">
        <v>82.430181200015653</v>
      </c>
    </row>
    <row r="2691" spans="1:110" x14ac:dyDescent="0.25">
      <c r="A2691">
        <v>73.900000000000006</v>
      </c>
      <c r="B2691" t="b">
        <v>1</v>
      </c>
      <c r="CW2691">
        <v>0.91752049180327866</v>
      </c>
      <c r="CX2691">
        <v>81</v>
      </c>
      <c r="CY2691">
        <v>82.449630128367815</v>
      </c>
      <c r="CZ2691">
        <v>84.036508368073257</v>
      </c>
      <c r="DA2691">
        <v>172.73042351513172</v>
      </c>
      <c r="DB2691">
        <f ca="1"/>
        <v>88.907265831674479</v>
      </c>
      <c r="DC2691">
        <f ca="1"/>
        <v>82.645587192679798</v>
      </c>
      <c r="DD2691">
        <v>80.691160524135242</v>
      </c>
      <c r="DE2691">
        <f ca="1"/>
        <v>82.040224119908046</v>
      </c>
      <c r="DF2691">
        <v>82.444141647545123</v>
      </c>
    </row>
    <row r="2692" spans="1:110" x14ac:dyDescent="0.25">
      <c r="A2692">
        <v>73.5</v>
      </c>
      <c r="B2692" t="b">
        <v>1</v>
      </c>
      <c r="CW2692">
        <v>0.91786202185792354</v>
      </c>
      <c r="CX2692">
        <v>81</v>
      </c>
      <c r="CY2692">
        <v>82.471044569138868</v>
      </c>
      <c r="CZ2692">
        <v>84.064301051086872</v>
      </c>
      <c r="DA2692">
        <v>173.01766430773196</v>
      </c>
      <c r="DB2692">
        <f ca="1"/>
        <v>88.9239247983772</v>
      </c>
      <c r="DC2692">
        <f ca="1"/>
        <v>82.667684358763495</v>
      </c>
      <c r="DD2692">
        <v>80.708490158258087</v>
      </c>
      <c r="DE2692">
        <f ca="1"/>
        <v>82.050867076799577</v>
      </c>
      <c r="DF2692">
        <v>82.458126252698904</v>
      </c>
    </row>
    <row r="2693" spans="1:110" x14ac:dyDescent="0.25">
      <c r="A2693">
        <v>73.2</v>
      </c>
      <c r="B2693" t="b">
        <v>1</v>
      </c>
      <c r="CW2693">
        <v>0.91820355191256831</v>
      </c>
      <c r="CX2693">
        <v>81</v>
      </c>
      <c r="CY2693">
        <v>82.492526189359424</v>
      </c>
      <c r="CZ2693">
        <v>84.09219015773543</v>
      </c>
      <c r="DA2693">
        <v>173.30610194042384</v>
      </c>
      <c r="DB2693">
        <f ca="1"/>
        <v>88.94062850399996</v>
      </c>
      <c r="DC2693">
        <f ca="1"/>
        <v>82.689854749038645</v>
      </c>
      <c r="DD2693">
        <v>80.725855858333816</v>
      </c>
      <c r="DE2693">
        <f ca="1"/>
        <v>82.061533235642017</v>
      </c>
      <c r="DF2693">
        <v>82.47213517938421</v>
      </c>
    </row>
    <row r="2694" spans="1:110" x14ac:dyDescent="0.25">
      <c r="A2694">
        <v>72.8</v>
      </c>
      <c r="B2694" t="b">
        <v>1</v>
      </c>
      <c r="CW2694">
        <v>0.91854508196721307</v>
      </c>
      <c r="CX2694">
        <v>81</v>
      </c>
      <c r="CY2694">
        <v>82.514075521833803</v>
      </c>
      <c r="CZ2694">
        <v>84.120176469951886</v>
      </c>
      <c r="DA2694">
        <v>173.59574642864939</v>
      </c>
      <c r="DB2694">
        <f ca="1"/>
        <v>88.957377297566779</v>
      </c>
      <c r="DC2694">
        <f ca="1"/>
        <v>82.712098950457147</v>
      </c>
      <c r="DD2694">
        <v>80.743257850482479</v>
      </c>
      <c r="DE2694">
        <f ca="1"/>
        <v>82.072222764434585</v>
      </c>
      <c r="DF2694">
        <v>82.486168593248394</v>
      </c>
    </row>
    <row r="2695" spans="1:110" x14ac:dyDescent="0.25">
      <c r="A2695">
        <v>72.400000000000006</v>
      </c>
      <c r="B2695" t="b">
        <v>1</v>
      </c>
      <c r="CW2695">
        <v>0.91888661202185795</v>
      </c>
      <c r="CX2695">
        <v>81</v>
      </c>
      <c r="CY2695">
        <v>82.5356931058096</v>
      </c>
      <c r="CZ2695">
        <v>84.14826077929547</v>
      </c>
      <c r="DA2695">
        <v>173.88660791409637</v>
      </c>
      <c r="DB2695">
        <f ca="1"/>
        <v>88.974171532237136</v>
      </c>
      <c r="DC2695">
        <f ca="1"/>
        <v>82.734417557133227</v>
      </c>
      <c r="DD2695">
        <v>80.760696363196885</v>
      </c>
      <c r="DE2695">
        <f ca="1"/>
        <v>82.082935833058329</v>
      </c>
      <c r="DF2695">
        <v>82.500226661704787</v>
      </c>
    </row>
    <row r="2696" spans="1:110" x14ac:dyDescent="0.25">
      <c r="A2696">
        <v>72</v>
      </c>
      <c r="B2696" t="b">
        <v>1</v>
      </c>
      <c r="CW2696">
        <v>0.91922814207650272</v>
      </c>
      <c r="CX2696">
        <v>81</v>
      </c>
      <c r="CY2696">
        <v>82.557379487083267</v>
      </c>
      <c r="CZ2696">
        <v>84.176443887111972</v>
      </c>
      <c r="DA2696">
        <v>174.17869666682887</v>
      </c>
      <c r="DB2696">
        <f ca="1"/>
        <v>88.991011565373057</v>
      </c>
      <c r="DC2696">
        <f ca="1"/>
        <v>82.756811170461617</v>
      </c>
      <c r="DD2696">
        <v>80.778171627377546</v>
      </c>
      <c r="DE2696">
        <f ca="1"/>
        <v>82.093672613305202</v>
      </c>
      <c r="DF2696">
        <v>82.514309553959166</v>
      </c>
    </row>
    <row r="2697" spans="1:110" x14ac:dyDescent="0.25">
      <c r="A2697">
        <v>71.599999999999994</v>
      </c>
      <c r="B2697" t="b">
        <v>1</v>
      </c>
      <c r="CW2697">
        <v>0.91956967213114749</v>
      </c>
      <c r="CX2697">
        <v>81</v>
      </c>
      <c r="CY2697">
        <v>82.579135218108078</v>
      </c>
      <c r="CZ2697">
        <v>84.204726604696901</v>
      </c>
      <c r="DA2697">
        <v>174.47202308746367</v>
      </c>
      <c r="DB2697">
        <f ca="1"/>
        <v>89.007897758607172</v>
      </c>
      <c r="DC2697">
        <f ca="1"/>
        <v>82.779280399238246</v>
      </c>
      <c r="DD2697">
        <v>80.795683876368415</v>
      </c>
      <c r="DE2697">
        <f ca="1"/>
        <v>82.104433278907976</v>
      </c>
      <c r="DF2697">
        <v>82.528417441036694</v>
      </c>
    </row>
    <row r="2698" spans="1:110" x14ac:dyDescent="0.25">
      <c r="A2698">
        <v>71.2</v>
      </c>
      <c r="B2698" t="b">
        <v>1</v>
      </c>
      <c r="CW2698">
        <v>0.91991120218579236</v>
      </c>
      <c r="CX2698">
        <v>81</v>
      </c>
      <c r="CY2698">
        <v>82.600960858104202</v>
      </c>
      <c r="CZ2698">
        <v>84.233109753462145</v>
      </c>
      <c r="DA2698">
        <v>174.76659770939224</v>
      </c>
      <c r="DB2698">
        <f ca="1"/>
        <v>89.024830477912644</v>
      </c>
      <c r="DC2698">
        <f ca="1"/>
        <v>82.801825859783534</v>
      </c>
      <c r="DD2698">
        <v>80.813233345993211</v>
      </c>
      <c r="DE2698">
        <f ca="1"/>
        <v>82.115218005570526</v>
      </c>
      <c r="DF2698">
        <v>82.54255049580938</v>
      </c>
    </row>
    <row r="2699" spans="1:110" x14ac:dyDescent="0.25">
      <c r="A2699">
        <v>78</v>
      </c>
      <c r="B2699" t="b">
        <v>1</v>
      </c>
      <c r="CW2699">
        <v>0.92025273224043713</v>
      </c>
      <c r="CX2699">
        <v>81</v>
      </c>
      <c r="CY2699">
        <v>82.622856973171139</v>
      </c>
      <c r="CZ2699">
        <v>84.261594165106089</v>
      </c>
      <c r="DA2699">
        <v>175.06243120105003</v>
      </c>
      <c r="DB2699">
        <f ca="1"/>
        <v>89.041810093674059</v>
      </c>
      <c r="DC2699">
        <f ca="1"/>
        <v>82.824448176068188</v>
      </c>
      <c r="DD2699">
        <v>80.830820274592455</v>
      </c>
      <c r="DE2699">
        <f ca="1"/>
        <v>82.126026970998836</v>
      </c>
      <c r="DF2699">
        <v>82.556708893024023</v>
      </c>
    </row>
    <row r="2700" spans="1:110" x14ac:dyDescent="0.25">
      <c r="A2700">
        <v>74</v>
      </c>
      <c r="B2700" t="b">
        <v>1</v>
      </c>
      <c r="CW2700">
        <v>0.92059426229508201</v>
      </c>
      <c r="CX2700">
        <v>81</v>
      </c>
      <c r="CY2700">
        <v>82.64482413640259</v>
      </c>
      <c r="CZ2700">
        <v>84.290180681787632</v>
      </c>
      <c r="DA2700">
        <v>175.35953436823544</v>
      </c>
      <c r="DB2700">
        <f ca="1"/>
        <v>89.058836980760262</v>
      </c>
      <c r="DC2700">
        <f ca="1"/>
        <v>82.847147979841552</v>
      </c>
      <c r="DD2700">
        <v>80.84844490306125</v>
      </c>
      <c r="DE2700">
        <f ca="1"/>
        <v>82.136860354932523</v>
      </c>
      <c r="DF2700">
        <v>82.570892809330786</v>
      </c>
    </row>
    <row r="2701" spans="1:110" x14ac:dyDescent="0.25">
      <c r="A2701">
        <v>66.3</v>
      </c>
      <c r="B2701" t="b">
        <v>1</v>
      </c>
      <c r="CW2701">
        <v>0.92093579234972678</v>
      </c>
      <c r="CX2701">
        <v>81</v>
      </c>
      <c r="CY2701">
        <v>82.666862928003496</v>
      </c>
      <c r="CZ2701">
        <v>84.318870156303689</v>
      </c>
      <c r="DA2701">
        <v>175.65791815647768</v>
      </c>
      <c r="DB2701">
        <f ca="1"/>
        <v>89.075911518598261</v>
      </c>
      <c r="DC2701">
        <f ca="1"/>
        <v>82.86992591076293</v>
      </c>
      <c r="DD2701">
        <v>80.86610747488777</v>
      </c>
      <c r="DE2701">
        <f ca="1"/>
        <v>82.147718339177132</v>
      </c>
      <c r="DF2701">
        <v>82.585102423312293</v>
      </c>
    </row>
    <row r="2702" spans="1:110" x14ac:dyDescent="0.25">
      <c r="A2702">
        <v>66</v>
      </c>
      <c r="B2702" t="b">
        <v>1</v>
      </c>
      <c r="CW2702">
        <v>0.92127732240437155</v>
      </c>
      <c r="CX2702">
        <v>81</v>
      </c>
      <c r="CY2702">
        <v>82.688973935409976</v>
      </c>
      <c r="CZ2702">
        <v>84.347663452270382</v>
      </c>
      <c r="DA2702">
        <v>175.95759365345674</v>
      </c>
      <c r="DB2702">
        <f ca="1"/>
        <v>89.093034091249123</v>
      </c>
      <c r="DC2702">
        <f ca="1"/>
        <v>82.892782616535513</v>
      </c>
      <c r="DD2702">
        <v>80.88380823619255</v>
      </c>
      <c r="DE2702">
        <f ca="1"/>
        <v>82.158601107636983</v>
      </c>
      <c r="DF2702">
        <v>82.599337915513289</v>
      </c>
    </row>
    <row r="2703" spans="1:110" x14ac:dyDescent="0.25">
      <c r="A2703">
        <v>65.400000000000006</v>
      </c>
      <c r="B2703" t="b">
        <v>1</v>
      </c>
      <c r="CW2703">
        <v>0.92161885245901642</v>
      </c>
      <c r="CX2703">
        <v>81</v>
      </c>
      <c r="CY2703">
        <v>82.711157753411271</v>
      </c>
      <c r="CZ2703">
        <v>84.376561444308479</v>
      </c>
      <c r="DA2703">
        <v>176.25857209147543</v>
      </c>
      <c r="DB2703">
        <f ca="1"/>
        <v>89.110205087484985</v>
      </c>
      <c r="DC2703">
        <f ca="1"/>
        <v>82.915718753043151</v>
      </c>
      <c r="DD2703">
        <v>80.901547435768421</v>
      </c>
      <c r="DE2703">
        <f ca="1"/>
        <v>82.169508846348762</v>
      </c>
      <c r="DF2703">
        <v>82.613599468470866</v>
      </c>
    </row>
    <row r="2704" spans="1:110" x14ac:dyDescent="0.25">
      <c r="A2704">
        <v>65.599999999999994</v>
      </c>
      <c r="B2704" t="b">
        <v>1</v>
      </c>
      <c r="CW2704">
        <v>0.92196038251366119</v>
      </c>
      <c r="CX2704">
        <v>81</v>
      </c>
      <c r="CY2704">
        <v>82.733414984274873</v>
      </c>
      <c r="CZ2704">
        <v>84.40556501823238</v>
      </c>
      <c r="DA2704">
        <v>176.56086484998534</v>
      </c>
      <c r="DB2704">
        <f ca="1"/>
        <v>89.127424900868249</v>
      </c>
      <c r="DC2704">
        <f ca="1"/>
        <v>82.938734984490253</v>
      </c>
      <c r="DD2704">
        <v>80.919325325121378</v>
      </c>
      <c r="DE2704">
        <f ca="1"/>
        <v>82.180441743515672</v>
      </c>
      <c r="DF2704">
        <v>82.627887266745333</v>
      </c>
    </row>
    <row r="2705" spans="1:110" x14ac:dyDescent="0.25">
      <c r="A2705">
        <v>65.599999999999994</v>
      </c>
      <c r="B2705" t="b">
        <v>1</v>
      </c>
      <c r="CW2705">
        <v>0.92230191256830596</v>
      </c>
      <c r="CX2705">
        <v>81.099999999999994</v>
      </c>
      <c r="CY2705">
        <v>82.755746237873836</v>
      </c>
      <c r="CZ2705">
        <v>84.434675071243618</v>
      </c>
      <c r="DA2705">
        <v>176.86448345816882</v>
      </c>
      <c r="DB2705">
        <f ca="1"/>
        <v>89.144693929831831</v>
      </c>
      <c r="DC2705">
        <f ca="1"/>
        <v>82.961831983544471</v>
      </c>
      <c r="DD2705">
        <v>80.93714215851216</v>
      </c>
      <c r="DE2705">
        <f ca="1"/>
        <v>82.191399989542433</v>
      </c>
      <c r="DF2705">
        <v>82.642201496951699</v>
      </c>
    </row>
    <row r="2706" spans="1:110" x14ac:dyDescent="0.25">
      <c r="A2706">
        <v>65.8</v>
      </c>
      <c r="B2706" t="b">
        <v>1</v>
      </c>
      <c r="CW2706">
        <v>0.92264344262295084</v>
      </c>
      <c r="CX2706">
        <v>81.099999999999994</v>
      </c>
      <c r="CY2706">
        <v>82.778152131817222</v>
      </c>
      <c r="CZ2706">
        <v>84.463892512128325</v>
      </c>
      <c r="DA2706">
        <v>177.16943959757737</v>
      </c>
      <c r="DB2706">
        <f ca="1"/>
        <v>89.162012577761715</v>
      </c>
      <c r="DC2706">
        <f ca="1"/>
        <v>82.98501043148265</v>
      </c>
      <c r="DD2706">
        <v>80.954998192998659</v>
      </c>
      <c r="DE2706">
        <f ca="1"/>
        <v>82.202383777070949</v>
      </c>
      <c r="DF2706">
        <v>82.656542347791742</v>
      </c>
    </row>
    <row r="2707" spans="1:110" x14ac:dyDescent="0.25">
      <c r="A2707">
        <v>65.599999999999994</v>
      </c>
      <c r="B2707" t="b">
        <v>1</v>
      </c>
      <c r="CW2707">
        <v>0.92298497267759561</v>
      </c>
      <c r="CX2707">
        <v>81.099999999999994</v>
      </c>
      <c r="CY2707">
        <v>82.800633291583054</v>
      </c>
      <c r="CZ2707">
        <v>84.493218261459106</v>
      </c>
      <c r="DA2707">
        <v>177.47574510482798</v>
      </c>
      <c r="DB2707">
        <f ca="1"/>
        <v>89.179381253080919</v>
      </c>
      <c r="DC2707">
        <f ca="1"/>
        <v>83.00827101833984</v>
      </c>
      <c r="DD2707">
        <v>80.972893688479246</v>
      </c>
      <c r="DE2707">
        <f ca="1"/>
        <v>82.213393301016637</v>
      </c>
      <c r="DF2707">
        <v>82.670910010086743</v>
      </c>
    </row>
    <row r="2708" spans="1:110" x14ac:dyDescent="0.25">
      <c r="A2708">
        <v>64.5</v>
      </c>
      <c r="B2708" t="b">
        <v>1</v>
      </c>
      <c r="CW2708">
        <v>0.92332650273224048</v>
      </c>
      <c r="CX2708">
        <v>81.099999999999994</v>
      </c>
      <c r="CY2708">
        <v>82.8231903506544</v>
      </c>
      <c r="CZ2708">
        <v>84.522653251801302</v>
      </c>
      <c r="DA2708">
        <v>177.7834119743606</v>
      </c>
      <c r="DB2708">
        <f ca="1"/>
        <v>89.196800369335278</v>
      </c>
      <c r="DC2708">
        <f ca="1"/>
        <v>83.03161444306167</v>
      </c>
      <c r="DD2708">
        <v>80.990828907736841</v>
      </c>
      <c r="DE2708">
        <f ca="1"/>
        <v>82.22442875860564</v>
      </c>
      <c r="DF2708">
        <v>82.685304676810972</v>
      </c>
    </row>
    <row r="2709" spans="1:110" x14ac:dyDescent="0.25">
      <c r="A2709">
        <v>64.099999999999994</v>
      </c>
      <c r="B2709" t="b">
        <v>1</v>
      </c>
      <c r="CW2709">
        <v>0.92366803278688525</v>
      </c>
      <c r="CX2709">
        <v>81.099999999999994</v>
      </c>
      <c r="CY2709">
        <v>82.845823950658328</v>
      </c>
      <c r="CZ2709">
        <v>84.552198427923742</v>
      </c>
      <c r="DA2709">
        <v>178.09245236125577</v>
      </c>
      <c r="DB2709">
        <f ca="1"/>
        <v>89.214270345281264</v>
      </c>
      <c r="DC2709">
        <f ca="1"/>
        <v>83.055041413659964</v>
      </c>
      <c r="DD2709">
        <v>81.008804116483958</v>
      </c>
      <c r="DE2709">
        <f ca="1"/>
        <v>82.235490349412657</v>
      </c>
      <c r="DF2709">
        <v>82.699726543125593</v>
      </c>
    </row>
    <row r="2710" spans="1:110" x14ac:dyDescent="0.25">
      <c r="A2710">
        <v>63.7</v>
      </c>
      <c r="B2710" t="b">
        <v>1</v>
      </c>
      <c r="CW2710">
        <v>0.92400956284153002</v>
      </c>
      <c r="CX2710">
        <v>81.099999999999994</v>
      </c>
      <c r="CY2710">
        <v>82.868534741507787</v>
      </c>
      <c r="CZ2710">
        <v>84.581854747014418</v>
      </c>
      <c r="DA2710">
        <v>178.40287858411656</v>
      </c>
      <c r="DB2710">
        <f ca="1"/>
        <v>89.231791604975541</v>
      </c>
      <c r="DC2710">
        <f ca="1"/>
        <v>83.078552647371779</v>
      </c>
      <c r="DD2710">
        <v>81.026819583408667</v>
      </c>
      <c r="DE2710">
        <f ca="1"/>
        <v>82.246578275399827</v>
      </c>
      <c r="DF2710">
        <v>82.714175806413621</v>
      </c>
    </row>
    <row r="2711" spans="1:110" x14ac:dyDescent="0.25">
      <c r="A2711">
        <v>63.3</v>
      </c>
      <c r="B2711" t="b">
        <v>1</v>
      </c>
      <c r="CW2711">
        <v>0.9243510928961749</v>
      </c>
      <c r="CX2711">
        <v>81.099999999999994</v>
      </c>
      <c r="CY2711">
        <v>82.891323381547011</v>
      </c>
      <c r="CZ2711">
        <v>84.611623178900686</v>
      </c>
      <c r="DA2711">
        <v>178.71470312801483</v>
      </c>
      <c r="DB2711">
        <f ca="1"/>
        <v>89.249364577866587</v>
      </c>
      <c r="DC2711">
        <f ca="1"/>
        <v>83.102148870822163</v>
      </c>
      <c r="DD2711">
        <v>81.044875580221429</v>
      </c>
      <c r="DE2711">
        <f ca="1"/>
        <v>82.257692740956102</v>
      </c>
      <c r="DF2711">
        <v>82.728652666315327</v>
      </c>
    </row>
    <row r="2712" spans="1:110" x14ac:dyDescent="0.25">
      <c r="A2712">
        <v>63.5</v>
      </c>
      <c r="B2712" t="b">
        <v>1</v>
      </c>
      <c r="CW2712">
        <v>0.92469262295081966</v>
      </c>
      <c r="CX2712">
        <v>81.099999999999994</v>
      </c>
      <c r="CY2712">
        <v>82.914190537699554</v>
      </c>
      <c r="CZ2712">
        <v>84.641504706274375</v>
      </c>
      <c r="DA2712">
        <v>179.0279386475039</v>
      </c>
      <c r="DB2712">
        <f ca="1"/>
        <v>89.266989698888267</v>
      </c>
      <c r="DC2712">
        <f ca="1"/>
        <v>83.125830820190217</v>
      </c>
      <c r="DD2712">
        <v>81.062972381702878</v>
      </c>
      <c r="DE2712">
        <f ca="1"/>
        <v>82.268833952937669</v>
      </c>
      <c r="DF2712">
        <v>82.743157324764411</v>
      </c>
    </row>
    <row r="2713" spans="1:110" x14ac:dyDescent="0.25">
      <c r="A2713">
        <v>63.4</v>
      </c>
      <c r="B2713" t="b">
        <v>1</v>
      </c>
      <c r="CW2713">
        <v>0.92503415300546443</v>
      </c>
      <c r="CX2713">
        <v>81.099999999999994</v>
      </c>
      <c r="CY2713">
        <v>82.93713688562022</v>
      </c>
      <c r="CZ2713">
        <v>84.671500324922405</v>
      </c>
      <c r="DA2713">
        <v>179.34259796970065</v>
      </c>
      <c r="DB2713">
        <f ca="1"/>
        <v>89.284667408555393</v>
      </c>
      <c r="DC2713">
        <f ca="1"/>
        <v>83.149599241379178</v>
      </c>
      <c r="DD2713">
        <v>81.081110265752642</v>
      </c>
      <c r="DE2713">
        <f ca="1"/>
        <v>82.280002120709284</v>
      </c>
      <c r="DF2713">
        <v>82.757689986025071</v>
      </c>
    </row>
    <row r="2714" spans="1:110" x14ac:dyDescent="0.25">
      <c r="A2714">
        <v>63.3</v>
      </c>
      <c r="B2714" t="b">
        <v>1</v>
      </c>
      <c r="CW2714">
        <v>0.92537568306010931</v>
      </c>
      <c r="CX2714">
        <v>81.099999999999994</v>
      </c>
      <c r="CY2714">
        <v>82.960163109849901</v>
      </c>
      <c r="CZ2714">
        <v>84.701611043961947</v>
      </c>
      <c r="DA2714">
        <v>179.65869409743706</v>
      </c>
      <c r="DB2714">
        <f ca="1"/>
        <v>89.302398153061588</v>
      </c>
      <c r="DC2714">
        <f ca="1"/>
        <v>83.173454890190101</v>
      </c>
      <c r="DD2714">
        <v>81.099289513439174</v>
      </c>
      <c r="DE2714">
        <f ca="1"/>
        <v>82.291197456186183</v>
      </c>
      <c r="DF2714">
        <v>82.772250856729642</v>
      </c>
    </row>
    <row r="2715" spans="1:110" x14ac:dyDescent="0.25">
      <c r="A2715">
        <v>64</v>
      </c>
      <c r="B2715" t="b">
        <v>1</v>
      </c>
      <c r="CW2715">
        <v>0.92571721311475408</v>
      </c>
      <c r="CX2715">
        <v>81.099999999999994</v>
      </c>
      <c r="CY2715">
        <v>82.983269903974175</v>
      </c>
      <c r="CZ2715">
        <v>84.731837886081209</v>
      </c>
      <c r="DA2715">
        <v>179.97624021248424</v>
      </c>
      <c r="DB2715">
        <f ca="1"/>
        <v>89.320182384379137</v>
      </c>
      <c r="DC2715">
        <f ca="1"/>
        <v>83.197398532499548</v>
      </c>
      <c r="DD2715">
        <v>81.117510409050482</v>
      </c>
      <c r="DE2715">
        <f ca="1"/>
        <v>82.30242017387728</v>
      </c>
      <c r="DF2715">
        <v>82.786840145917068</v>
      </c>
    </row>
    <row r="2716" spans="1:110" x14ac:dyDescent="0.25">
      <c r="A2716">
        <v>63.8</v>
      </c>
      <c r="B2716" t="b">
        <v>1</v>
      </c>
      <c r="CW2716">
        <v>0.92605874316939896</v>
      </c>
      <c r="CX2716">
        <v>81.099999999999994</v>
      </c>
      <c r="CY2716">
        <v>83.006457970785434</v>
      </c>
      <c r="CZ2716">
        <v>84.762181887786227</v>
      </c>
      <c r="DA2716">
        <v>180.29524967885129</v>
      </c>
      <c r="DB2716">
        <f ca="1"/>
        <v>89.338020560361173</v>
      </c>
      <c r="DC2716">
        <f ca="1"/>
        <v>83.221430944441352</v>
      </c>
      <c r="DD2716">
        <v>81.135773240146065</v>
      </c>
      <c r="DE2716">
        <f ca="1"/>
        <v>82.313670490928999</v>
      </c>
      <c r="DF2716">
        <v>82.801458065072438</v>
      </c>
    </row>
    <row r="2717" spans="1:110" x14ac:dyDescent="0.25">
      <c r="A2717" t="str">
        <v/>
      </c>
      <c r="B2717" t="b">
        <v>0</v>
      </c>
      <c r="CW2717">
        <v>0.92640027322404372</v>
      </c>
      <c r="CX2717">
        <v>81.099999999999994</v>
      </c>
      <c r="CY2717">
        <v>83.02972802244858</v>
      </c>
      <c r="CZ2717">
        <v>84.792644099652051</v>
      </c>
      <c r="DA2717">
        <v>180.61573604615955</v>
      </c>
      <c r="DB2717">
        <f ca="1"/>
        <v>89.355913144846042</v>
      </c>
      <c r="DC2717">
        <f ca="1"/>
        <v>83.245552912592373</v>
      </c>
      <c r="DD2717">
        <v>81.154078297609814</v>
      </c>
      <c r="DE2717">
        <f ca="1"/>
        <v>82.324948627170258</v>
      </c>
      <c r="DF2717">
        <v>82.816104828166857</v>
      </c>
    </row>
    <row r="2718" spans="1:110" x14ac:dyDescent="0.25">
      <c r="A2718">
        <v>62.3</v>
      </c>
      <c r="B2718" t="b">
        <v>1</v>
      </c>
      <c r="CW2718">
        <v>0.92674180327868849</v>
      </c>
      <c r="CX2718">
        <v>81.099999999999994</v>
      </c>
      <c r="CY2718">
        <v>83.053080780670612</v>
      </c>
      <c r="CZ2718">
        <v>84.82322558658133</v>
      </c>
      <c r="DA2718">
        <v>180.93771305309656</v>
      </c>
      <c r="DB2718">
        <f ca="1"/>
        <v>89.373860607764243</v>
      </c>
      <c r="DC2718">
        <f ca="1"/>
        <v>83.269765234162676</v>
      </c>
      <c r="DD2718">
        <v>81.172425875704121</v>
      </c>
      <c r="DE2718">
        <f ca="1"/>
        <v>82.336254805158219</v>
      </c>
      <c r="DF2718">
        <v>82.83078065169866</v>
      </c>
    </row>
    <row r="2719" spans="1:110" x14ac:dyDescent="0.25">
      <c r="A2719">
        <v>61.5</v>
      </c>
      <c r="B2719" t="b">
        <v>1</v>
      </c>
      <c r="CW2719">
        <v>0.92708333333333337</v>
      </c>
      <c r="CX2719">
        <v>81.099999999999994</v>
      </c>
      <c r="CY2719">
        <v>83.076516976874018</v>
      </c>
      <c r="CZ2719">
        <v>84.853927428067095</v>
      </c>
      <c r="DA2719">
        <v>181.26119463094952</v>
      </c>
      <c r="DB2719">
        <f ca="1"/>
        <v>89.391863425247479</v>
      </c>
      <c r="DC2719">
        <f ca="1"/>
        <v>83.29406871718993</v>
      </c>
      <c r="DD2719">
        <v>81.190816272125048</v>
      </c>
      <c r="DE2719">
        <f ca="1"/>
        <v>82.347589250225255</v>
      </c>
      <c r="DF2719">
        <v>82.845485754735165</v>
      </c>
    </row>
    <row r="2720" spans="1:110" x14ac:dyDescent="0.25">
      <c r="A2720">
        <v>67</v>
      </c>
      <c r="B2720" t="b">
        <v>1</v>
      </c>
      <c r="CW2720">
        <v>0.92742486338797814</v>
      </c>
      <c r="CX2720">
        <v>81.099999999999994</v>
      </c>
      <c r="CY2720">
        <v>83.100037352374144</v>
      </c>
      <c r="CZ2720">
        <v>84.884750718463451</v>
      </c>
      <c r="DA2720">
        <v>181.58619490722219</v>
      </c>
      <c r="DB2720">
        <f ca="1"/>
        <v>89.409922079740383</v>
      </c>
      <c r="DC2720">
        <f ca="1"/>
        <v>83.31846418073836</v>
      </c>
      <c r="DD2720">
        <v>81.209249788058642</v>
      </c>
      <c r="DE2720">
        <f ca="1"/>
        <v>82.358952190526821</v>
      </c>
      <c r="DF2720">
        <v>82.860220358955416</v>
      </c>
    </row>
    <row r="2721" spans="1:110" x14ac:dyDescent="0.25">
      <c r="A2721">
        <v>60</v>
      </c>
      <c r="B2721" t="b">
        <v>1</v>
      </c>
      <c r="CW2721">
        <v>0.92776639344262291</v>
      </c>
      <c r="CX2721">
        <v>81.099999999999994</v>
      </c>
      <c r="CY2721">
        <v>83.123642658560769</v>
      </c>
      <c r="CZ2721">
        <v>84.91569656726081</v>
      </c>
      <c r="DA2721">
        <v>181.91272820933753</v>
      </c>
      <c r="DB2721">
        <f ca="1"/>
        <v>89.428037060114889</v>
      </c>
      <c r="DC2721">
        <f ca="1"/>
        <v>83.342952455102406</v>
      </c>
      <c r="DD2721">
        <v>81.227726728238565</v>
      </c>
      <c r="DE2721">
        <f ca="1"/>
        <v>82.370343857090404</v>
      </c>
      <c r="DF2721">
        <v>82.874984688693985</v>
      </c>
    </row>
    <row r="2722" spans="1:110" x14ac:dyDescent="0.25">
      <c r="A2722">
        <v>59.3</v>
      </c>
      <c r="B2722" t="b">
        <v>1</v>
      </c>
      <c r="CW2722">
        <v>0.92810792349726778</v>
      </c>
      <c r="CX2722">
        <v>81.2</v>
      </c>
      <c r="CY2722">
        <v>83.147333657083706</v>
      </c>
      <c r="CZ2722">
        <v>84.946766099369114</v>
      </c>
      <c r="DA2722">
        <v>182.24080906842755</v>
      </c>
      <c r="DB2722">
        <f ca="1"/>
        <v>89.4462088617869</v>
      </c>
      <c r="DC2722">
        <f ca="1"/>
        <v>83.367534382014867</v>
      </c>
      <c r="DD2722">
        <v>81.246247401004823</v>
      </c>
      <c r="DE2722">
        <f ca="1"/>
        <v>82.381764483865581</v>
      </c>
      <c r="DF2722">
        <v>82.889778970985446</v>
      </c>
    </row>
    <row r="2723" spans="1:110" x14ac:dyDescent="0.25">
      <c r="A2723">
        <v>58.4</v>
      </c>
      <c r="B2723" t="b">
        <v>1</v>
      </c>
      <c r="CW2723">
        <v>0.92844945355191255</v>
      </c>
      <c r="CX2723">
        <v>81.2</v>
      </c>
      <c r="CY2723">
        <v>83.171111120042895</v>
      </c>
      <c r="CZ2723">
        <v>84.977960455406688</v>
      </c>
      <c r="DA2723">
        <v>182.57045222321307</v>
      </c>
      <c r="DB2723">
        <f ca="1"/>
        <v>89.464437986835947</v>
      </c>
      <c r="DC2723">
        <f ca="1"/>
        <v>83.392210814860235</v>
      </c>
      <c r="DD2723">
        <v>81.264812118363764</v>
      </c>
      <c r="DE2723">
        <f ca="1"/>
        <v>82.393214307775182</v>
      </c>
      <c r="DF2723">
        <v>82.904603435610056</v>
      </c>
    </row>
    <row r="2724" spans="1:110" x14ac:dyDescent="0.25">
      <c r="A2724">
        <v>57.5</v>
      </c>
      <c r="B2724" t="b">
        <v>1</v>
      </c>
      <c r="CW2724">
        <v>0.92879098360655743</v>
      </c>
      <c r="CX2724">
        <v>81.2</v>
      </c>
      <c r="CY2724">
        <v>83.194975830182855</v>
      </c>
      <c r="CZ2724">
        <v>85.009280791996488</v>
      </c>
      <c r="DA2724">
        <v>182.90167262397745</v>
      </c>
      <c r="DB2724">
        <f ca="1"/>
        <v>89.482724944127497</v>
      </c>
      <c r="DC2724">
        <f ca="1"/>
        <v>83.416982618892874</v>
      </c>
      <c r="DD2724">
        <v>81.283421196049517</v>
      </c>
      <c r="DE2724">
        <f ca="1"/>
        <v>82.404693568767541</v>
      </c>
      <c r="DF2724">
        <v>82.919458315140247</v>
      </c>
    </row>
    <row r="2725" spans="1:110" x14ac:dyDescent="0.25">
      <c r="A2725">
        <v>56.3</v>
      </c>
      <c r="B2725" t="b">
        <v>1</v>
      </c>
      <c r="CW2725">
        <v>0.9291325136612022</v>
      </c>
      <c r="CX2725">
        <v>81.2</v>
      </c>
      <c r="CY2725">
        <v>83.218928581091731</v>
      </c>
      <c r="CZ2725">
        <v>85.040728282068827</v>
      </c>
      <c r="DA2725">
        <v>183.2344854366344</v>
      </c>
      <c r="DB2725">
        <f ca="1"/>
        <v>89.501070249438143</v>
      </c>
      <c r="DC2725">
        <f ca="1"/>
        <v>83.441850671460259</v>
      </c>
      <c r="DD2725">
        <v>81.302074953586498</v>
      </c>
      <c r="DE2725">
        <f ca="1"/>
        <v>82.416202509870018</v>
      </c>
      <c r="DF2725">
        <v>82.934343844988263</v>
      </c>
    </row>
    <row r="2726" spans="1:110" x14ac:dyDescent="0.25">
      <c r="A2726">
        <v>55.5</v>
      </c>
      <c r="B2726" t="b">
        <v>1</v>
      </c>
      <c r="CW2726">
        <v>0.92947404371584696</v>
      </c>
      <c r="CX2726">
        <v>81.2</v>
      </c>
      <c r="CY2726">
        <v>83.24297017740507</v>
      </c>
      <c r="CZ2726">
        <v>85.072304115172201</v>
      </c>
      <c r="DA2726">
        <v>183.56890604689562</v>
      </c>
      <c r="DB2726">
        <f ca="1"/>
        <v>89.519474425583653</v>
      </c>
      <c r="DC2726">
        <f ca="1"/>
        <v>83.466815862231812</v>
      </c>
      <c r="DD2726">
        <v>81.320773714353578</v>
      </c>
      <c r="DE2726">
        <f ca="1"/>
        <v>82.42774137724372</v>
      </c>
      <c r="DF2726">
        <v>82.949260263454789</v>
      </c>
    </row>
    <row r="2727" spans="1:110" x14ac:dyDescent="0.25">
      <c r="A2727">
        <v>54.9</v>
      </c>
      <c r="B2727" t="b">
        <v>1</v>
      </c>
      <c r="CW2727">
        <v>0.92981557377049184</v>
      </c>
      <c r="CX2727">
        <v>81.2</v>
      </c>
      <c r="CY2727">
        <v>83.267101435014425</v>
      </c>
      <c r="CZ2727">
        <v>85.104009497790614</v>
      </c>
      <c r="DA2727">
        <v>183.9049500645381</v>
      </c>
      <c r="DB2727">
        <f ca="1"/>
        <v>89.537938002550092</v>
      </c>
      <c r="DC2727">
        <f ca="1"/>
        <v>83.491879093432956</v>
      </c>
      <c r="DD2727">
        <v>81.339517805649351</v>
      </c>
      <c r="DE2727">
        <f ca="1"/>
        <v>82.43931042023938</v>
      </c>
      <c r="DF2727">
        <v>82.964207811778664</v>
      </c>
    </row>
    <row r="2728" spans="1:110" x14ac:dyDescent="0.25">
      <c r="A2728">
        <v>53.2</v>
      </c>
      <c r="B2728" t="b">
        <v>1</v>
      </c>
      <c r="CW2728">
        <v>0.93015710382513661</v>
      </c>
      <c r="CX2728">
        <v>81.3</v>
      </c>
      <c r="CY2728">
        <v>83.291323181280887</v>
      </c>
      <c r="CZ2728">
        <v>85.13584565366908</v>
      </c>
      <c r="DA2728">
        <v>184.24263332777625</v>
      </c>
      <c r="DB2728">
        <f ca="1"/>
        <v>89.556461517628051</v>
      </c>
      <c r="DC2728">
        <f ca="1"/>
        <v>83.51704128008484</v>
      </c>
      <c r="DD2728">
        <v>81.358307558759051</v>
      </c>
      <c r="DE2728">
        <f ca="1"/>
        <v>82.450909891454486</v>
      </c>
      <c r="DF2728">
        <v>82.979186734187664</v>
      </c>
    </row>
    <row r="2729" spans="1:110" x14ac:dyDescent="0.25">
      <c r="A2729">
        <v>51.3</v>
      </c>
      <c r="B2729" t="b">
        <v>1</v>
      </c>
      <c r="CW2729">
        <v>0.93049863387978138</v>
      </c>
      <c r="CX2729">
        <v>81.3</v>
      </c>
      <c r="CY2729">
        <v>83.315636255253821</v>
      </c>
      <c r="CZ2729">
        <v>85.167813824147103</v>
      </c>
      <c r="DA2729">
        <v>184.58197190774146</v>
      </c>
      <c r="DB2729">
        <f ca="1"/>
        <v>89.575045515550059</v>
      </c>
      <c r="DC2729">
        <f ca="1"/>
        <v>83.542303350249853</v>
      </c>
      <c r="DD2729">
        <v>81.37714330902287</v>
      </c>
      <c r="DE2729">
        <f ca="1"/>
        <v>82.462540046791972</v>
      </c>
      <c r="DF2729">
        <v>82.994197277950391</v>
      </c>
    </row>
    <row r="2730" spans="1:110" x14ac:dyDescent="0.25">
      <c r="A2730">
        <v>51</v>
      </c>
      <c r="B2730" t="b">
        <v>1</v>
      </c>
      <c r="CW2730">
        <v>0.93084016393442626</v>
      </c>
      <c r="CX2730">
        <v>81.3</v>
      </c>
      <c r="CY2730">
        <v>83.340041507894867</v>
      </c>
      <c r="CZ2730">
        <v>85.199915268500078</v>
      </c>
      <c r="DA2730">
        <v>184.9229821130715</v>
      </c>
      <c r="DB2730">
        <f ca="1"/>
        <v>89.593690548631145</v>
      </c>
      <c r="DC2730">
        <f ca="1"/>
        <v>83.567666245283178</v>
      </c>
      <c r="DD2730">
        <v>81.396025395905767</v>
      </c>
      <c r="DE2730">
        <f ca="1"/>
        <v>82.47420114551997</v>
      </c>
      <c r="DF2730">
        <v>83.009239693429521</v>
      </c>
    </row>
    <row r="2731" spans="1:110" x14ac:dyDescent="0.25">
      <c r="A2731">
        <v>48.8</v>
      </c>
      <c r="B2731" t="b">
        <v>1</v>
      </c>
      <c r="CW2731">
        <v>0.93118169398907102</v>
      </c>
      <c r="CX2731">
        <v>81.3</v>
      </c>
      <c r="CY2731">
        <v>83.364539802307263</v>
      </c>
      <c r="CZ2731">
        <v>85.232151264288689</v>
      </c>
      <c r="DA2731">
        <v>185.26568049461324</v>
      </c>
      <c r="DB2731">
        <f ca="1"/>
        <v>89.612397176912992</v>
      </c>
      <c r="DC2731">
        <f ca="1"/>
        <v>83.593130920090303</v>
      </c>
      <c r="DD2731">
        <v>81.414954163068828</v>
      </c>
      <c r="DE2731">
        <f ca="1"/>
        <v>82.485893450333037</v>
      </c>
      <c r="DF2731">
        <v>83.024314234135929</v>
      </c>
    </row>
    <row r="2732" spans="1:110" x14ac:dyDescent="0.25">
      <c r="A2732">
        <v>47.7</v>
      </c>
      <c r="B2732" t="b">
        <v>1</v>
      </c>
      <c r="CW2732">
        <v>0.93152322404371579</v>
      </c>
      <c r="CX2732">
        <v>81.3</v>
      </c>
      <c r="CY2732">
        <v>83.38913201397088</v>
      </c>
      <c r="CZ2732">
        <v>85.264523107717849</v>
      </c>
      <c r="DA2732">
        <v>185.61008385024348</v>
      </c>
      <c r="DB2732">
        <f ca="1"/>
        <v>89.631165968311379</v>
      </c>
      <c r="DC2732">
        <f ca="1"/>
        <v>83.618698343390946</v>
      </c>
      <c r="DD2732">
        <v>81.433929958442292</v>
      </c>
      <c r="DE2732">
        <f ca="1"/>
        <v>82.497617227414921</v>
      </c>
      <c r="DF2732">
        <v>83.039421156784329</v>
      </c>
    </row>
    <row r="2733" spans="1:110" x14ac:dyDescent="0.25">
      <c r="A2733">
        <v>46.6</v>
      </c>
      <c r="B2733" t="b">
        <v>1</v>
      </c>
      <c r="CW2733">
        <v>0.93186475409836067</v>
      </c>
      <c r="CX2733">
        <v>81.3</v>
      </c>
      <c r="CY2733">
        <v>83.413819030982992</v>
      </c>
      <c r="CZ2733">
        <v>85.297032114003528</v>
      </c>
      <c r="DA2733">
        <v>185.95620922980922</v>
      </c>
      <c r="DB2733">
        <f ca="1"/>
        <v>89.649997498767263</v>
      </c>
      <c r="DC2733">
        <f ca="1"/>
        <v>83.64436949798943</v>
      </c>
      <c r="DD2733">
        <v>81.452953134300117</v>
      </c>
      <c r="DE2733">
        <f ca="1"/>
        <v>82.509372746502592</v>
      </c>
      <c r="DF2733">
        <v>83.054560721349972</v>
      </c>
    </row>
    <row r="2734" spans="1:110" x14ac:dyDescent="0.25">
      <c r="A2734">
        <v>71.3</v>
      </c>
      <c r="B2734" t="b">
        <v>1</v>
      </c>
      <c r="CW2734">
        <v>0.93220628415300544</v>
      </c>
      <c r="CX2734">
        <v>81.3</v>
      </c>
      <c r="CY2734">
        <v>83.438601754304841</v>
      </c>
      <c r="CZ2734">
        <v>85.329679617749022</v>
      </c>
      <c r="DA2734">
        <v>186.30407394019224</v>
      </c>
      <c r="DB2734">
        <f ca="1"/>
        <v>89.668892352401599</v>
      </c>
      <c r="DC2734">
        <f ca="1"/>
        <v>83.670145381051796</v>
      </c>
      <c r="DD2734">
        <v>81.472024047336348</v>
      </c>
      <c r="DE2734">
        <f ca="1"/>
        <v>82.521160280952017</v>
      </c>
      <c r="DF2734">
        <v>83.069733191126801</v>
      </c>
    </row>
    <row r="2735" spans="1:110" x14ac:dyDescent="0.25">
      <c r="A2735">
        <v>78</v>
      </c>
      <c r="B2735" t="b">
        <v>1</v>
      </c>
      <c r="CW2735">
        <v>0.93254781420765032</v>
      </c>
      <c r="CX2735">
        <v>81.3</v>
      </c>
      <c r="CY2735">
        <v>83.463481098014441</v>
      </c>
      <c r="CZ2735">
        <v>85.362466973331294</v>
      </c>
      <c r="DA2735">
        <v>186.65369555050231</v>
      </c>
      <c r="DB2735">
        <f ca="1"/>
        <v>89.687851121673788</v>
      </c>
      <c r="DC2735">
        <f ca="1"/>
        <v>83.69602700438972</v>
      </c>
      <c r="DD2735">
        <v>81.491143058743063</v>
      </c>
      <c r="DE2735">
        <f ca="1"/>
        <v>82.532980107805216</v>
      </c>
      <c r="DF2735">
        <v>83.084938832786776</v>
      </c>
    </row>
    <row r="2736" spans="1:110" x14ac:dyDescent="0.25">
      <c r="A2736">
        <v>71</v>
      </c>
      <c r="B2736" t="b">
        <v>1</v>
      </c>
      <c r="CW2736">
        <v>0.93288934426229508</v>
      </c>
      <c r="CX2736">
        <v>81.400000000000006</v>
      </c>
      <c r="CY2736">
        <v>83.488457989565632</v>
      </c>
      <c r="CZ2736">
        <v>85.395395555295565</v>
      </c>
      <c r="DA2736">
        <v>187.00509189740106</v>
      </c>
      <c r="DB2736">
        <f ca="1"/>
        <v>89.706874407544134</v>
      </c>
      <c r="DC2736">
        <f ca="1"/>
        <v>83.722015394751494</v>
      </c>
      <c r="DD2736">
        <v>81.510310534290298</v>
      </c>
      <c r="DE2736">
        <f ca="1"/>
        <v>82.544832507859184</v>
      </c>
      <c r="DF2736">
        <v>83.100177916440728</v>
      </c>
    </row>
    <row r="2737" spans="1:110" x14ac:dyDescent="0.25">
      <c r="A2737">
        <v>77</v>
      </c>
      <c r="B2737" t="b">
        <v>1</v>
      </c>
      <c r="CW2737">
        <v>0.93323087431693985</v>
      </c>
      <c r="CX2737">
        <v>81.400000000000006</v>
      </c>
      <c r="CY2737">
        <v>83.513533370053523</v>
      </c>
      <c r="CZ2737">
        <v>85.428466758761346</v>
      </c>
      <c r="DA2737">
        <v>187.35828109056285</v>
      </c>
      <c r="DB2737">
        <f ca="1"/>
        <v>89.725962819640358</v>
      </c>
      <c r="DC2737">
        <f ca="1"/>
        <v>83.74811159412053</v>
      </c>
      <c r="DD2737">
        <v>81.52952684440757</v>
      </c>
      <c r="DE2737">
        <f ca="1"/>
        <v>82.556717765736238</v>
      </c>
      <c r="DF2737">
        <v>83.115450715700504</v>
      </c>
    </row>
    <row r="2738" spans="1:110" x14ac:dyDescent="0.25">
      <c r="A2738">
        <v>75</v>
      </c>
      <c r="B2738" t="b">
        <v>1</v>
      </c>
      <c r="CW2738">
        <v>0.93357240437158473</v>
      </c>
      <c r="CX2738">
        <v>81.400000000000006</v>
      </c>
      <c r="CY2738">
        <v>83.53870819448673</v>
      </c>
      <c r="CZ2738">
        <v>85.461681999838007</v>
      </c>
      <c r="DA2738">
        <v>187.71328151827493</v>
      </c>
      <c r="DB2738">
        <f ca="1"/>
        <v>89.745116976428079</v>
      </c>
      <c r="DC2738">
        <f ca="1"/>
        <v>83.774316660021043</v>
      </c>
      <c r="DD2738">
        <v>81.548792364267499</v>
      </c>
      <c r="DE2738">
        <f ca="1"/>
        <v>82.568636169956207</v>
      </c>
      <c r="DF2738">
        <v>83.130757507742601</v>
      </c>
    </row>
    <row r="2739" spans="1:110" x14ac:dyDescent="0.25">
      <c r="A2739">
        <v>69.8</v>
      </c>
      <c r="B2739" t="b">
        <v>1</v>
      </c>
      <c r="CW2739">
        <v>0.9339139344262295</v>
      </c>
      <c r="CX2739">
        <v>81.400000000000006</v>
      </c>
      <c r="CY2739">
        <v>83.563983432066308</v>
      </c>
      <c r="CZ2739">
        <v>85.495042716050577</v>
      </c>
      <c r="DA2739">
        <v>188.07011185318157</v>
      </c>
      <c r="DB2739">
        <f ca="1"/>
        <v>89.764337505385797</v>
      </c>
      <c r="DC2739">
        <f ca="1"/>
        <v>83.800631665831773</v>
      </c>
      <c r="DD2739">
        <v>81.568107473871251</v>
      </c>
      <c r="DE2739">
        <f ca="1"/>
        <v>82.580588013010228</v>
      </c>
      <c r="DF2739">
        <v>83.146098573373322</v>
      </c>
    </row>
    <row r="2740" spans="1:110" x14ac:dyDescent="0.25">
      <c r="A2740">
        <v>69.2</v>
      </c>
      <c r="B2740" t="b">
        <v>1</v>
      </c>
      <c r="CW2740">
        <v>0.93425546448087426</v>
      </c>
      <c r="CX2740">
        <v>81.400000000000006</v>
      </c>
      <c r="CY2740">
        <v>83.589360066471954</v>
      </c>
      <c r="CZ2740">
        <v>85.528550366777651</v>
      </c>
      <c r="DA2740">
        <v>188.42879105817835</v>
      </c>
      <c r="DB2740">
        <f ca="1"/>
        <v>89.783625043183918</v>
      </c>
      <c r="DC2740">
        <f ca="1"/>
        <v>83.827057701107634</v>
      </c>
      <c r="DD2740">
        <v>81.587472558135943</v>
      </c>
      <c r="DE2740">
        <f ca="1"/>
        <v>82.592573591436448</v>
      </c>
      <c r="DF2740">
        <v>83.161474197095373</v>
      </c>
    </row>
    <row r="2741" spans="1:110" x14ac:dyDescent="0.25">
      <c r="A2741">
        <v>67.7</v>
      </c>
      <c r="B2741" t="b">
        <v>1</v>
      </c>
      <c r="CW2741">
        <v>0.93459699453551914</v>
      </c>
      <c r="CX2741">
        <v>81.400000000000006</v>
      </c>
      <c r="CY2741">
        <v>83.61483909615535</v>
      </c>
      <c r="CZ2741">
        <v>85.562206433699131</v>
      </c>
      <c r="DA2741">
        <v>188.7893383924588</v>
      </c>
      <c r="DB2741">
        <f ca="1"/>
        <v>89.802980235868716</v>
      </c>
      <c r="DC2741">
        <f ca="1"/>
        <v>83.853595871909533</v>
      </c>
      <c r="DD2741">
        <v>81.606888006984192</v>
      </c>
      <c r="DE2741">
        <f ca="1"/>
        <v>82.60459320589753</v>
      </c>
      <c r="DF2741">
        <v>83.176884667176211</v>
      </c>
    </row>
    <row r="2742" spans="1:110" x14ac:dyDescent="0.25">
      <c r="A2742">
        <v>67.5</v>
      </c>
      <c r="B2742" t="b">
        <v>1</v>
      </c>
      <c r="CW2742">
        <v>0.93493852459016391</v>
      </c>
      <c r="CX2742">
        <v>81.400000000000006</v>
      </c>
      <c r="CY2742">
        <v>83.640421534641092</v>
      </c>
      <c r="CZ2742">
        <v>85.596012421256773</v>
      </c>
      <c r="DA2742">
        <v>189.1517734177192</v>
      </c>
      <c r="DB2742">
        <f ca="1"/>
        <v>89.822403739050586</v>
      </c>
      <c r="DC2742">
        <f ca="1"/>
        <v>83.880247301142617</v>
      </c>
      <c r="DD2742">
        <v>81.626354215435697</v>
      </c>
      <c r="DE2742">
        <f ca="1"/>
        <v>82.616647161259991</v>
      </c>
      <c r="DF2742">
        <v>83.192330275717751</v>
      </c>
    </row>
    <row r="2743" spans="1:110" x14ac:dyDescent="0.25">
      <c r="A2743">
        <v>67.7</v>
      </c>
      <c r="B2743" t="b">
        <v>1</v>
      </c>
      <c r="CW2743">
        <v>0.93528005464480879</v>
      </c>
      <c r="CX2743">
        <v>81.400000000000006</v>
      </c>
      <c r="CY2743">
        <v>83.666108410835363</v>
      </c>
      <c r="CZ2743">
        <v>85.629969857125971</v>
      </c>
      <c r="DA2743">
        <v>189.51611600452804</v>
      </c>
      <c r="DB2743">
        <f ca="1"/>
        <v>89.841896218097332</v>
      </c>
      <c r="DC2743">
        <f ca="1"/>
        <v>83.907013128903571</v>
      </c>
      <c r="DD2743">
        <v>81.645871583701037</v>
      </c>
      <c r="DE2743">
        <f ca="1"/>
        <v>82.628735766675575</v>
      </c>
      <c r="DF2743">
        <v>83.207811318728005</v>
      </c>
    </row>
    <row r="2744" spans="1:110" x14ac:dyDescent="0.25">
      <c r="A2744">
        <v>67</v>
      </c>
      <c r="B2744" t="b">
        <v>1</v>
      </c>
      <c r="CW2744">
        <v>0.93562158469945356</v>
      </c>
      <c r="CX2744">
        <v>81.5</v>
      </c>
      <c r="CY2744">
        <v>83.691900769342624</v>
      </c>
      <c r="CZ2744">
        <v>85.664080292700064</v>
      </c>
      <c r="DA2744">
        <v>189.88238633886209</v>
      </c>
      <c r="DB2744">
        <f ca="1"/>
        <v>89.861458348332292</v>
      </c>
      <c r="DC2744">
        <f ca="1"/>
        <v>83.933894512836602</v>
      </c>
      <c r="DD2744">
        <v>81.665440517277617</v>
      </c>
      <c r="DE2744">
        <f ca="1"/>
        <v>82.6408593356647</v>
      </c>
      <c r="DF2744">
        <v>83.22332809619428</v>
      </c>
    </row>
    <row r="2745" spans="1:110" x14ac:dyDescent="0.25">
      <c r="A2745">
        <v>67.400000000000006</v>
      </c>
      <c r="B2745" t="b">
        <v>1</v>
      </c>
      <c r="CW2745">
        <v>0.93596311475409832</v>
      </c>
      <c r="CX2745">
        <v>81.5</v>
      </c>
      <c r="CY2745">
        <v>83.717799670790498</v>
      </c>
      <c r="CZ2745">
        <v>85.698345303587629</v>
      </c>
      <c r="DA2745">
        <v>190.25060492881818</v>
      </c>
      <c r="DB2745">
        <f ca="1"/>
        <v>89.881090815237584</v>
      </c>
      <c r="DC2745">
        <f ca="1"/>
        <v>83.960892628499025</v>
      </c>
      <c r="DD2745">
        <v>81.685061427048041</v>
      </c>
      <c r="DE2745">
        <f ca="1"/>
        <v>82.653018186201734</v>
      </c>
      <c r="DF2745">
        <v>83.238880912158194</v>
      </c>
    </row>
    <row r="2746" spans="1:110" x14ac:dyDescent="0.25">
      <c r="A2746">
        <v>67.599999999999994</v>
      </c>
      <c r="B2746" t="b">
        <v>1</v>
      </c>
      <c r="CW2746">
        <v>0.9363046448087432</v>
      </c>
      <c r="CX2746">
        <v>81.5</v>
      </c>
      <c r="CY2746">
        <v>83.743806192163177</v>
      </c>
      <c r="CZ2746">
        <v>85.73276649012233</v>
      </c>
      <c r="DA2746">
        <v>190.62079261150316</v>
      </c>
      <c r="DB2746">
        <f ca="1"/>
        <v>89.900794314662718</v>
      </c>
      <c r="DC2746">
        <f ca="1"/>
        <v>83.988008669736217</v>
      </c>
      <c r="DD2746">
        <v>81.704734729380704</v>
      </c>
      <c r="DE2746">
        <f ca="1"/>
        <v>82.665212640802693</v>
      </c>
      <c r="DF2746">
        <v>83.254470074792565</v>
      </c>
    </row>
    <row r="2747" spans="1:110" x14ac:dyDescent="0.25">
      <c r="A2747">
        <v>67.599999999999994</v>
      </c>
      <c r="B2747" t="b">
        <v>1</v>
      </c>
      <c r="CW2747">
        <v>0.93664617486338797</v>
      </c>
      <c r="CX2747">
        <v>81.5</v>
      </c>
      <c r="CY2747">
        <v>83.769921427143629</v>
      </c>
      <c r="CZ2747">
        <v>85.767345477887361</v>
      </c>
      <c r="DA2747">
        <v>190.99297056010906</v>
      </c>
      <c r="DB2747">
        <f ca="1"/>
        <v>89.920569553038462</v>
      </c>
      <c r="DC2747">
        <f ca="1"/>
        <v>84.015243849066735</v>
      </c>
      <c r="DD2747">
        <v>81.724460846232887</v>
      </c>
      <c r="DE2747">
        <f ca="1"/>
        <v>82.677443026614966</v>
      </c>
      <c r="DF2747">
        <v>83.270095896480029</v>
      </c>
    </row>
    <row r="2748" spans="1:110" x14ac:dyDescent="0.25">
      <c r="A2748">
        <v>67.7</v>
      </c>
      <c r="B2748" t="b">
        <v>1</v>
      </c>
      <c r="CW2748">
        <v>0.93698770491803274</v>
      </c>
      <c r="CX2748">
        <v>81.5</v>
      </c>
      <c r="CY2748">
        <v>83.796146486464863</v>
      </c>
      <c r="CZ2748">
        <v>85.802083918252521</v>
      </c>
      <c r="DA2748">
        <v>191.36716029118065</v>
      </c>
      <c r="DB2748">
        <f ca="1"/>
        <v>89.940417247596486</v>
      </c>
      <c r="DC2748">
        <f ca="1"/>
        <v>84.042599398077385</v>
      </c>
      <c r="DD2748">
        <v>81.744240205256432</v>
      </c>
      <c r="DE2748">
        <f ca="1"/>
        <v>82.689709675509363</v>
      </c>
      <c r="DF2748">
        <v>83.285758693893783</v>
      </c>
    </row>
    <row r="2749" spans="1:110" x14ac:dyDescent="0.25">
      <c r="A2749">
        <v>67.5</v>
      </c>
      <c r="B2749" t="b">
        <v>1</v>
      </c>
      <c r="CW2749">
        <v>0.93732923497267762</v>
      </c>
      <c r="CX2749">
        <v>81.5</v>
      </c>
      <c r="CY2749">
        <v>83.822482498270475</v>
      </c>
      <c r="CZ2749">
        <v>85.836983488926819</v>
      </c>
      <c r="DA2749">
        <v>191.74338367207937</v>
      </c>
      <c r="DB2749">
        <f ca="1"/>
        <v>89.960338126594564</v>
      </c>
      <c r="DC2749">
        <f ca="1"/>
        <v>84.070076567829275</v>
      </c>
      <c r="DD2749">
        <v>81.764073239905812</v>
      </c>
      <c r="DE2749">
        <f ca="1"/>
        <v>82.702012924174525</v>
      </c>
      <c r="DF2749">
        <v>83.301458788080112</v>
      </c>
    </row>
    <row r="2750" spans="1:110" x14ac:dyDescent="0.25">
      <c r="A2750">
        <v>77.099999999999994</v>
      </c>
      <c r="B2750" t="b">
        <v>1</v>
      </c>
      <c r="CW2750">
        <v>0.93767076502732238</v>
      </c>
      <c r="CX2750">
        <v>81.5</v>
      </c>
      <c r="CY2750">
        <v>83.848930608484892</v>
      </c>
      <c r="CZ2750">
        <v>85.872045894525783</v>
      </c>
      <c r="DA2750">
        <v>192.12166292865115</v>
      </c>
      <c r="DB2750">
        <f ca="1"/>
        <v>89.980332929548084</v>
      </c>
      <c r="DC2750">
        <f ca="1"/>
        <v>84.09767662927419</v>
      </c>
      <c r="DD2750">
        <v>81.783960389549023</v>
      </c>
      <c r="DE2750">
        <f ca="1"/>
        <v>82.714353114213665</v>
      </c>
      <c r="DF2750">
        <v>83.317196504543205</v>
      </c>
    </row>
    <row r="2751" spans="1:110" x14ac:dyDescent="0.25">
      <c r="A2751">
        <v>76.900000000000006</v>
      </c>
      <c r="B2751" t="b">
        <v>1</v>
      </c>
      <c r="CW2751">
        <v>0.93801229508196726</v>
      </c>
      <c r="CX2751">
        <v>81.5</v>
      </c>
      <c r="CY2751">
        <v>83.875491981193619</v>
      </c>
      <c r="CZ2751">
        <v>85.907272867153566</v>
      </c>
      <c r="DA2751">
        <v>192.5020206531062</v>
      </c>
      <c r="DB2751">
        <f ca="1"/>
        <v>90.000402407467305</v>
      </c>
      <c r="DC2751">
        <f ca="1"/>
        <v>84.125400873682878</v>
      </c>
      <c r="DD2751">
        <v>81.803902099581151</v>
      </c>
      <c r="DE2751">
        <f ca="1"/>
        <v>82.726730592243925</v>
      </c>
      <c r="DF2751">
        <v>83.332972173331825</v>
      </c>
    </row>
    <row r="2752" spans="1:110" x14ac:dyDescent="0.25">
      <c r="A2752">
        <v>76.7</v>
      </c>
      <c r="B2752" t="b">
        <v>1</v>
      </c>
      <c r="CW2752">
        <v>0.93835382513661203</v>
      </c>
      <c r="CX2752">
        <v>81.5</v>
      </c>
      <c r="CY2752">
        <v>83.902167799033663</v>
      </c>
      <c r="CZ2752">
        <v>85.942666167001846</v>
      </c>
      <c r="DA2752">
        <v>192.88447981211451</v>
      </c>
      <c r="DB2752">
        <f ca="1"/>
        <v>90.02054732310134</v>
      </c>
      <c r="DC2752">
        <f ca="1"/>
        <v>84.153250613084438</v>
      </c>
      <c r="DD2752">
        <v>81.823898821540695</v>
      </c>
      <c r="DE2752">
        <f ca="1"/>
        <v>82.739145709998169</v>
      </c>
      <c r="DF2752">
        <v>83.348786129128385</v>
      </c>
    </row>
    <row r="2753" spans="1:110" x14ac:dyDescent="0.25">
      <c r="A2753">
        <v>76.5</v>
      </c>
      <c r="B2753" t="b">
        <v>1</v>
      </c>
      <c r="CW2753">
        <v>0.9386953551912568</v>
      </c>
      <c r="CX2753">
        <v>81.5</v>
      </c>
      <c r="CY2753">
        <v>83.928959263594635</v>
      </c>
      <c r="CZ2753">
        <v>85.978227582964522</v>
      </c>
      <c r="DA2753">
        <v>193.26906375512823</v>
      </c>
      <c r="DB2753">
        <f ca="1"/>
        <v>90.040768451188342</v>
      </c>
      <c r="DC2753">
        <f ca="1"/>
        <v>84.181227180717997</v>
      </c>
      <c r="DD2753">
        <v>81.84395101322896</v>
      </c>
      <c r="DE2753">
        <f ca="1"/>
        <v>82.751598824429507</v>
      </c>
      <c r="DF2753">
        <v>83.36463871134012</v>
      </c>
    </row>
    <row r="2754" spans="1:110" x14ac:dyDescent="0.25">
      <c r="A2754">
        <v>76.3</v>
      </c>
      <c r="B2754" t="b">
        <v>1</v>
      </c>
      <c r="CW2754">
        <v>0.93903688524590168</v>
      </c>
      <c r="CX2754">
        <v>81.599999999999994</v>
      </c>
      <c r="CY2754">
        <v>83.955867595830824</v>
      </c>
      <c r="CZ2754">
        <v>86.013958933269762</v>
      </c>
      <c r="DA2754">
        <v>193.65579622293512</v>
      </c>
      <c r="DB2754">
        <f ca="1"/>
        <v>90.061066578712911</v>
      </c>
      <c r="DC2754">
        <f ca="1"/>
        <v>84.209331931496848</v>
      </c>
      <c r="DD2754">
        <v>81.86405913883226</v>
      </c>
      <c r="DE2754">
        <f ca="1"/>
        <v>82.764090297818541</v>
      </c>
      <c r="DF2754">
        <v>83.3805302641926</v>
      </c>
    </row>
    <row r="2755" spans="1:110" x14ac:dyDescent="0.25">
      <c r="A2755">
        <v>76.2</v>
      </c>
      <c r="B2755" t="b">
        <v>1</v>
      </c>
      <c r="CW2755">
        <v>0.93937841530054644</v>
      </c>
      <c r="CX2755">
        <v>81.599999999999994</v>
      </c>
      <c r="CY2755">
        <v>83.982894036484623</v>
      </c>
      <c r="CZ2755">
        <v>86.049862066129023</v>
      </c>
      <c r="DA2755">
        <v>194.04470135645226</v>
      </c>
      <c r="DB2755">
        <f ca="1"/>
        <v>90.081442505169989</v>
      </c>
      <c r="DC2755">
        <f ca="1"/>
        <v>84.237566242485087</v>
      </c>
      <c r="DD2755">
        <v>81.884223669047358</v>
      </c>
      <c r="DE2755">
        <f ca="1"/>
        <v>82.776620497883314</v>
      </c>
      <c r="DF2755">
        <v>83.396461136825721</v>
      </c>
    </row>
    <row r="2756" spans="1:110" x14ac:dyDescent="0.25">
      <c r="A2756">
        <v>76</v>
      </c>
      <c r="B2756" t="b">
        <v>1</v>
      </c>
      <c r="CW2756">
        <v>0.93971994535519121</v>
      </c>
      <c r="CX2756">
        <v>81.599999999999994</v>
      </c>
      <c r="CY2756">
        <v>84.010039846521607</v>
      </c>
      <c r="CZ2756">
        <v>86.085938860405435</v>
      </c>
      <c r="DA2756">
        <v>194.43580370576973</v>
      </c>
      <c r="DB2756">
        <f ca="1"/>
        <v>90.101897042836342</v>
      </c>
      <c r="DC2756">
        <f ca="1"/>
        <v>84.265931513387926</v>
      </c>
      <c r="DD2756">
        <v>81.904445081209943</v>
      </c>
      <c r="DE2756">
        <f ca="1"/>
        <v>82.789189797892391</v>
      </c>
      <c r="DF2756">
        <v>83.412431683392057</v>
      </c>
    </row>
    <row r="2757" spans="1:110" x14ac:dyDescent="0.25">
      <c r="A2757">
        <v>75.8</v>
      </c>
      <c r="B2757" t="b">
        <v>1</v>
      </c>
      <c r="CW2757">
        <v>0.94006147540983609</v>
      </c>
      <c r="CX2757">
        <v>81.599999999999994</v>
      </c>
      <c r="CY2757">
        <v>84.037306307577765</v>
      </c>
      <c r="CZ2757">
        <v>86.122191226299321</v>
      </c>
      <c r="DA2757">
        <v>194.82912823944932</v>
      </c>
      <c r="DB2757">
        <f ca="1"/>
        <v>90.122431017049522</v>
      </c>
      <c r="DC2757">
        <f ca="1"/>
        <v>84.29442916705537</v>
      </c>
      <c r="DD2757">
        <v>81.924723859426578</v>
      </c>
      <c r="DE2757">
        <f ca="1"/>
        <v>82.801798576780755</v>
      </c>
      <c r="DF2757">
        <v>83.428442263157748</v>
      </c>
    </row>
    <row r="2758" spans="1:110" x14ac:dyDescent="0.25">
      <c r="A2758">
        <v>75.599999999999994</v>
      </c>
      <c r="B2758" t="b">
        <v>1</v>
      </c>
      <c r="CW2758">
        <v>0.94040300546448086</v>
      </c>
      <c r="CX2758">
        <v>81.599999999999994</v>
      </c>
      <c r="CY2758">
        <v>84.064694722419233</v>
      </c>
      <c r="CZ2758">
        <v>86.158621106054468</v>
      </c>
      <c r="DA2758">
        <v>195.22470035408969</v>
      </c>
      <c r="DB2758">
        <f ca="1"/>
        <v>90.143045266494212</v>
      </c>
      <c r="DC2758">
        <f ca="1"/>
        <v>84.323060650000258</v>
      </c>
      <c r="DD2758">
        <v>81.945060494709807</v>
      </c>
      <c r="DE2758">
        <f ca="1"/>
        <v>82.814447219268828</v>
      </c>
      <c r="DF2758">
        <v>83.444493240606079</v>
      </c>
    </row>
    <row r="2759" spans="1:110" x14ac:dyDescent="0.25">
      <c r="A2759">
        <v>75.400000000000006</v>
      </c>
      <c r="B2759" t="b">
        <v>1</v>
      </c>
      <c r="CW2759">
        <v>0.94074453551912574</v>
      </c>
      <c r="CX2759">
        <v>81.599999999999994</v>
      </c>
      <c r="CY2759">
        <v>84.092206415414935</v>
      </c>
      <c r="CZ2759">
        <v>86.195230474683584</v>
      </c>
      <c r="DA2759">
        <v>195.6225458841671</v>
      </c>
      <c r="DB2759">
        <f ca="1"/>
        <v>90.163740643496965</v>
      </c>
      <c r="DC2759">
        <f ca="1"/>
        <v>84.351827432930847</v>
      </c>
      <c r="DD2759">
        <v>81.965455485116962</v>
      </c>
      <c r="DE2759">
        <f ca="1"/>
        <v>82.827136115984828</v>
      </c>
      <c r="DF2759">
        <v>83.460584985543704</v>
      </c>
    </row>
    <row r="2760" spans="1:110" x14ac:dyDescent="0.25">
      <c r="A2760">
        <v>75.3</v>
      </c>
      <c r="B2760" t="b">
        <v>1</v>
      </c>
      <c r="CW2760">
        <v>0.9410860655737705</v>
      </c>
      <c r="CX2760">
        <v>81.7</v>
      </c>
      <c r="CY2760">
        <v>84.119842733022665</v>
      </c>
      <c r="CZ2760">
        <v>86.232021340715249</v>
      </c>
      <c r="DA2760">
        <v>196.02269111215895</v>
      </c>
      <c r="DB2760">
        <f ca="1"/>
        <v>90.184518014328859</v>
      </c>
      <c r="DC2760">
        <f ca="1"/>
        <v>84.380731011298622</v>
      </c>
      <c r="DD2760">
        <v>81.985909335892444</v>
      </c>
      <c r="DE2760">
        <f ca="1"/>
        <v>82.839865663590146</v>
      </c>
      <c r="DF2760">
        <v>83.47671787320968</v>
      </c>
    </row>
    <row r="2761" spans="1:110" x14ac:dyDescent="0.25">
      <c r="A2761">
        <v>75.099999999999994</v>
      </c>
      <c r="B2761" t="b">
        <v>1</v>
      </c>
      <c r="CW2761">
        <v>0.94142759562841527</v>
      </c>
      <c r="CX2761">
        <v>81.7</v>
      </c>
      <c r="CY2761">
        <v>84.147605044288923</v>
      </c>
      <c r="CZ2761">
        <v>86.268995746961352</v>
      </c>
      <c r="DA2761">
        <v>196.42516277896354</v>
      </c>
      <c r="DB2761">
        <f ca="1"/>
        <v>90.20537825951692</v>
      </c>
      <c r="DC2761">
        <f ca="1"/>
        <v>84.409772905861615</v>
      </c>
      <c r="DD2761">
        <v>82.006422559613796</v>
      </c>
      <c r="DE2761">
        <f ca="1"/>
        <v>82.852636264908583</v>
      </c>
      <c r="DF2761">
        <v>83.492892284387381</v>
      </c>
    </row>
    <row r="2762" spans="1:110" x14ac:dyDescent="0.25">
      <c r="A2762">
        <v>74.900000000000006</v>
      </c>
      <c r="B2762" t="b">
        <v>1</v>
      </c>
      <c r="CW2762">
        <v>0.94176912568306015</v>
      </c>
      <c r="CX2762">
        <v>81.7</v>
      </c>
      <c r="CY2762">
        <v>84.175494741363124</v>
      </c>
      <c r="CZ2762">
        <v>86.306155771307729</v>
      </c>
      <c r="DA2762">
        <v>196.82998809462285</v>
      </c>
      <c r="DB2762">
        <f ca="1"/>
        <v>90.22632227416419</v>
      </c>
      <c r="DC2762">
        <f ca="1"/>
        <v>84.438954663264255</v>
      </c>
      <c r="DD2762">
        <v>82.026995676341528</v>
      </c>
      <c r="DE2762">
        <f ca="1"/>
        <v>82.865448329058594</v>
      </c>
      <c r="DF2762">
        <v>83.509108605519415</v>
      </c>
    </row>
    <row r="2763" spans="1:110" x14ac:dyDescent="0.25">
      <c r="A2763">
        <v>74.7</v>
      </c>
      <c r="B2763" t="b">
        <v>1</v>
      </c>
      <c r="CW2763">
        <v>0.94211065573770492</v>
      </c>
      <c r="CX2763">
        <v>81.7</v>
      </c>
      <c r="CY2763">
        <v>84.203513240026624</v>
      </c>
      <c r="CZ2763">
        <v>86.343503527527133</v>
      </c>
      <c r="DA2763">
        <v>197.23719474936135</v>
      </c>
      <c r="DB2763">
        <f ca="1"/>
        <v>90.247350968279079</v>
      </c>
      <c r="DC2763">
        <f ca="1"/>
        <v>84.468277856633549</v>
      </c>
      <c r="DD2763">
        <v>82.047629213772979</v>
      </c>
      <c r="DE2763">
        <f ca="1"/>
        <v>82.87830227158959</v>
      </c>
      <c r="DF2763">
        <v>83.525367228825473</v>
      </c>
    </row>
    <row r="2764" spans="1:110" x14ac:dyDescent="0.25">
      <c r="A2764">
        <v>74.5</v>
      </c>
      <c r="B2764" t="b">
        <v>1</v>
      </c>
      <c r="CW2764">
        <v>0.94245218579234968</v>
      </c>
      <c r="CX2764">
        <v>81.7</v>
      </c>
      <c r="CY2764">
        <v>84.231661980236979</v>
      </c>
      <c r="CZ2764">
        <v>86.381041166116333</v>
      </c>
      <c r="DA2764">
        <v>197.64681092495198</v>
      </c>
      <c r="DB2764">
        <f ca="1"/>
        <v>90.268465267113996</v>
      </c>
      <c r="DC2764">
        <f ca="1"/>
        <v>84.497744086193066</v>
      </c>
      <c r="DD2764">
        <v>82.068323707400268</v>
      </c>
      <c r="DE2764">
        <f ca="1"/>
        <v>82.89119851462182</v>
      </c>
      <c r="DF2764">
        <v>83.541668552423516</v>
      </c>
    </row>
    <row r="2765" spans="1:110" x14ac:dyDescent="0.25">
      <c r="A2765">
        <v>74.2</v>
      </c>
      <c r="B2765" t="b">
        <v>1</v>
      </c>
      <c r="CW2765">
        <v>0.94279371584699456</v>
      </c>
      <c r="CX2765">
        <v>81.7</v>
      </c>
      <c r="CY2765">
        <v>84.259942426688227</v>
      </c>
      <c r="CZ2765">
        <v>86.418770875157733</v>
      </c>
      <c r="DA2765">
        <v>198.05886530641951</v>
      </c>
      <c r="DB2765">
        <f ca="1"/>
        <v>90.289666111513839</v>
      </c>
      <c r="DC2765">
        <f ca="1"/>
        <v>84.527354979894625</v>
      </c>
      <c r="DD2765">
        <v>82.089079700672428</v>
      </c>
      <c r="DE2765">
        <f ca="1"/>
        <v>82.904137486990166</v>
      </c>
      <c r="DF2765">
        <v>83.558012980454237</v>
      </c>
    </row>
    <row r="2766" spans="1:110" x14ac:dyDescent="0.25">
      <c r="A2766">
        <v>81.2</v>
      </c>
      <c r="B2766" t="b">
        <v>1</v>
      </c>
      <c r="CW2766">
        <v>0.94313524590163933</v>
      </c>
      <c r="CX2766">
        <v>81.7</v>
      </c>
      <c r="CY2766">
        <v>84.288356069387419</v>
      </c>
      <c r="CZ2766">
        <v>86.456694881206246</v>
      </c>
      <c r="DA2766">
        <v>198.47338709409419</v>
      </c>
      <c r="DB2766">
        <f ca="1"/>
        <v>90.310954458274594</v>
      </c>
      <c r="DC2766">
        <f ca="1"/>
        <v>84.557112194068623</v>
      </c>
      <c r="DD2766">
        <v>82.109897745161916</v>
      </c>
      <c r="DE2766">
        <f ca="1"/>
        <v>82.917119624391987</v>
      </c>
      <c r="DF2766">
        <v>83.574400923208657</v>
      </c>
    </row>
    <row r="2767" spans="1:110" x14ac:dyDescent="0.25">
      <c r="A2767">
        <v>81</v>
      </c>
      <c r="B2767" t="b">
        <v>1</v>
      </c>
      <c r="CW2767">
        <v>0.94347677595628421</v>
      </c>
      <c r="CX2767">
        <v>81.7</v>
      </c>
      <c r="CY2767">
        <v>84.316904424248293</v>
      </c>
      <c r="CZ2767">
        <v>86.494815450203134</v>
      </c>
      <c r="DA2767">
        <v>198.89040601603006</v>
      </c>
      <c r="DB2767">
        <f ca="1"/>
        <v>90.33233128051242</v>
      </c>
      <c r="DC2767">
        <f ca="1"/>
        <v>84.587017414093793</v>
      </c>
      <c r="DD2767">
        <v>82.130778400735622</v>
      </c>
      <c r="DE2767">
        <f ca="1"/>
        <v>82.930145369539147</v>
      </c>
      <c r="DF2767">
        <v>83.59083279725958</v>
      </c>
    </row>
    <row r="2768" spans="1:110" x14ac:dyDescent="0.25">
      <c r="A2768">
        <v>87</v>
      </c>
      <c r="B2768" t="b">
        <v>1</v>
      </c>
      <c r="CW2768">
        <v>0.94381830601092898</v>
      </c>
      <c r="CX2768">
        <v>81.7</v>
      </c>
      <c r="CY2768">
        <v>84.345589033702552</v>
      </c>
      <c r="CZ2768">
        <v>86.533134888416839</v>
      </c>
      <c r="DA2768">
        <v>199.30995234079725</v>
      </c>
      <c r="DB2768">
        <f ca="1"/>
        <v>90.353797568043433</v>
      </c>
      <c r="DC2768">
        <f ca="1"/>
        <v>84.617072355086748</v>
      </c>
      <c r="DD2768">
        <v>82.151722235730603</v>
      </c>
      <c r="DE2768">
        <f ca="1"/>
        <v>82.943215172314325</v>
      </c>
      <c r="DF2768">
        <v>83.607309025596322</v>
      </c>
    </row>
    <row r="2769" spans="1:110" x14ac:dyDescent="0.25">
      <c r="A2769">
        <v>86</v>
      </c>
      <c r="B2769" t="b">
        <v>1</v>
      </c>
      <c r="CW2769">
        <v>0.94415983606557374</v>
      </c>
      <c r="CX2769">
        <v>81.7</v>
      </c>
      <c r="CY2769">
        <v>84.374411467329267</v>
      </c>
      <c r="CZ2769">
        <v>86.571655543412135</v>
      </c>
      <c r="DA2769">
        <v>199.73205689066634</v>
      </c>
      <c r="DB2769">
        <f ca="1"/>
        <v>90.375354327774971</v>
      </c>
      <c r="DC2769">
        <f ca="1"/>
        <v>84.647278762612345</v>
      </c>
      <c r="DD2769">
        <v>82.172729827134532</v>
      </c>
      <c r="DE2769">
        <f ca="1"/>
        <v>82.956329489931775</v>
      </c>
      <c r="DF2769">
        <v>83.623830037763454</v>
      </c>
    </row>
    <row r="2770" spans="1:110" x14ac:dyDescent="0.25">
      <c r="A2770">
        <v>86</v>
      </c>
      <c r="B2770" t="b">
        <v>1</v>
      </c>
      <c r="CW2770">
        <v>0.94450136612021862</v>
      </c>
      <c r="CX2770">
        <v>81.7</v>
      </c>
      <c r="CY2770">
        <v>84.403373322503398</v>
      </c>
      <c r="CZ2770">
        <v>86.61037980504922</v>
      </c>
      <c r="DA2770">
        <v>200.15675105519611</v>
      </c>
      <c r="DB2770">
        <f ca="1"/>
        <v>90.397002584108193</v>
      </c>
      <c r="DC2770">
        <f ca="1"/>
        <v>84.677638413415465</v>
      </c>
      <c r="DD2770">
        <v>82.19380176077118</v>
      </c>
      <c r="DE2770">
        <f ca="1"/>
        <v>82.969488787102705</v>
      </c>
      <c r="DF2770">
        <v>83.64039627000318</v>
      </c>
    </row>
    <row r="2771" spans="1:110" x14ac:dyDescent="0.25">
      <c r="A2771">
        <v>82</v>
      </c>
      <c r="B2771" t="b">
        <v>1</v>
      </c>
      <c r="CW2771">
        <v>0.94484289617486339</v>
      </c>
      <c r="CX2771">
        <v>81.8</v>
      </c>
      <c r="CY2771">
        <v>84.432476225063695</v>
      </c>
      <c r="CZ2771">
        <v>86.649310106512416</v>
      </c>
      <c r="DA2771">
        <v>200.58406680524038</v>
      </c>
      <c r="DB2771">
        <f ca="1"/>
        <v>90.418743379352989</v>
      </c>
      <c r="DC2771">
        <f ca="1"/>
        <v>84.708153116174941</v>
      </c>
      <c r="DD2771">
        <v>82.214938631490995</v>
      </c>
      <c r="DE2771">
        <f ca="1"/>
        <v>82.982693536205502</v>
      </c>
      <c r="DF2771">
        <v>83.657008165401891</v>
      </c>
    </row>
    <row r="2772" spans="1:110" x14ac:dyDescent="0.25">
      <c r="A2772">
        <v>81</v>
      </c>
      <c r="B2772" t="b">
        <v>1</v>
      </c>
      <c r="CW2772">
        <v>0.94518442622950816</v>
      </c>
      <c r="CX2772">
        <v>81.8</v>
      </c>
      <c r="CY2772">
        <v>84.46172183000111</v>
      </c>
      <c r="CZ2772">
        <v>86.688448925371233</v>
      </c>
      <c r="DA2772">
        <v>201.01403670739106</v>
      </c>
      <c r="DB2772">
        <f ca="1"/>
        <v>90.440577774155116</v>
      </c>
      <c r="DC2772">
        <f ca="1"/>
        <v>84.738824712280646</v>
      </c>
      <c r="DD2772">
        <v>82.236141043367113</v>
      </c>
      <c r="DE2772">
        <f ca="1"/>
        <v>82.995944217460732</v>
      </c>
      <c r="DF2772">
        <v>83.673666174040676</v>
      </c>
    </row>
    <row r="2773" spans="1:110" x14ac:dyDescent="0.25">
      <c r="A2773">
        <v>79.599999999999994</v>
      </c>
      <c r="B2773" t="b">
        <v>1</v>
      </c>
      <c r="CW2773">
        <v>0.94552595628415304</v>
      </c>
      <c r="CX2773">
        <v>81.8</v>
      </c>
      <c r="CY2773">
        <v>84.491111822168151</v>
      </c>
      <c r="CZ2773">
        <v>86.727798784674206</v>
      </c>
      <c r="DA2773">
        <v>201.44669393887168</v>
      </c>
      <c r="DB2773">
        <f ca="1"/>
        <v>90.462506847936524</v>
      </c>
      <c r="DC2773">
        <f ca="1"/>
        <v>84.769655076634422</v>
      </c>
      <c r="DD2773">
        <v>82.257409609896726</v>
      </c>
      <c r="DE2773">
        <f ca="1"/>
        <v>83.009241319111496</v>
      </c>
      <c r="DF2773">
        <v>83.690370753150276</v>
      </c>
    </row>
    <row r="2774" spans="1:110" x14ac:dyDescent="0.25">
      <c r="A2774">
        <v>79.5</v>
      </c>
      <c r="B2774" t="b">
        <v>1</v>
      </c>
      <c r="CW2774">
        <v>0.9458674863387978</v>
      </c>
      <c r="CX2774">
        <v>81.8</v>
      </c>
      <c r="CY2774">
        <v>84.520647917010137</v>
      </c>
      <c r="CZ2774">
        <v>86.767362254075849</v>
      </c>
      <c r="DA2774">
        <v>201.88207230289876</v>
      </c>
      <c r="DB2774">
        <f ca="1"/>
        <v>90.484531699348977</v>
      </c>
      <c r="DC2774">
        <f ca="1"/>
        <v>84.800646118475782</v>
      </c>
      <c r="DD2774">
        <v>82.278744954208236</v>
      </c>
      <c r="DE2774">
        <f ca="1"/>
        <v>83.022585337608874</v>
      </c>
      <c r="DF2774">
        <v>83.707122367270344</v>
      </c>
    </row>
    <row r="2775" spans="1:110" x14ac:dyDescent="0.25">
      <c r="A2775">
        <v>79.3</v>
      </c>
      <c r="B2775" t="b">
        <v>1</v>
      </c>
      <c r="CW2775">
        <v>0.94620901639344257</v>
      </c>
      <c r="CX2775">
        <v>81.8</v>
      </c>
      <c r="CY2775">
        <v>84.550331861319108</v>
      </c>
      <c r="CZ2775">
        <v>86.807141951000176</v>
      </c>
      <c r="DA2775">
        <v>202.32020624453105</v>
      </c>
      <c r="DB2775">
        <f ca="1"/>
        <v>90.506653446741538</v>
      </c>
      <c r="DC2775">
        <f ca="1"/>
        <v>84.831799782233389</v>
      </c>
      <c r="DD2775">
        <v>82.300147709274242</v>
      </c>
      <c r="DE2775">
        <f ca="1"/>
        <v>83.035976777802915</v>
      </c>
      <c r="DF2775">
        <v>83.723921488413339</v>
      </c>
    </row>
    <row r="2776" spans="1:110" x14ac:dyDescent="0.25">
      <c r="A2776">
        <v>79</v>
      </c>
      <c r="B2776" t="b">
        <v>1</v>
      </c>
      <c r="CW2776">
        <v>0.94655054644808745</v>
      </c>
      <c r="CX2776">
        <v>81.8</v>
      </c>
      <c r="CY2776">
        <v>84.580165434011306</v>
      </c>
      <c r="CZ2776">
        <v>86.847140541840048</v>
      </c>
      <c r="DA2776">
        <v>202.76113086702188</v>
      </c>
      <c r="DB2776">
        <f ca="1"/>
        <v>90.528873228642595</v>
      </c>
      <c r="DC2776">
        <f ca="1"/>
        <v>84.863118048403166</v>
      </c>
      <c r="DD2776">
        <v>82.32161851813072</v>
      </c>
      <c r="DE2776">
        <f ca="1"/>
        <v>83.049416153139489</v>
      </c>
      <c r="DF2776">
        <v>83.740768596233124</v>
      </c>
    </row>
    <row r="2777" spans="1:110" x14ac:dyDescent="0.25">
      <c r="A2777">
        <v>78.8</v>
      </c>
      <c r="B2777" t="b">
        <v>1</v>
      </c>
      <c r="CW2777">
        <v>0.94689207650273222</v>
      </c>
      <c r="CX2777">
        <v>81.8</v>
      </c>
      <c r="CY2777">
        <v>84.610150446928913</v>
      </c>
      <c r="CZ2777">
        <v>86.887360743194463</v>
      </c>
      <c r="DA2777">
        <v>203.20488194869591</v>
      </c>
      <c r="DB2777">
        <f ca="1"/>
        <v>90.551192204256765</v>
      </c>
      <c r="DC2777">
        <f ca="1"/>
        <v>84.894602934454127</v>
      </c>
      <c r="DD2777">
        <v>82.343158034102373</v>
      </c>
      <c r="DE2777">
        <f ca="1"/>
        <v>83.062903985862746</v>
      </c>
      <c r="DF2777">
        <v>83.757664178198453</v>
      </c>
    </row>
    <row r="2778" spans="1:110" x14ac:dyDescent="0.25">
      <c r="A2778">
        <v>78.3</v>
      </c>
      <c r="B2778" t="b">
        <v>1</v>
      </c>
      <c r="CW2778">
        <v>0.94723360655737709</v>
      </c>
      <c r="CX2778">
        <v>81.900000000000006</v>
      </c>
      <c r="CY2778">
        <v>84.640288745667306</v>
      </c>
      <c r="CZ2778">
        <v>86.927805323146004</v>
      </c>
      <c r="DA2778">
        <v>203.65149596037159</v>
      </c>
      <c r="DB2778">
        <f ca="1"/>
        <v>90.573611553977457</v>
      </c>
      <c r="DC2778">
        <f ca="1"/>
        <v>84.926256495763013</v>
      </c>
      <c r="DD2778">
        <v>82.364766921034629</v>
      </c>
      <c r="DE2778">
        <f ca="1"/>
        <v>83.076440807223975</v>
      </c>
      <c r="DF2778">
        <v>83.774608729771671</v>
      </c>
    </row>
    <row r="2779" spans="1:110" x14ac:dyDescent="0.25">
      <c r="A2779">
        <v>78.2</v>
      </c>
      <c r="B2779" t="b">
        <v>1</v>
      </c>
      <c r="CW2779">
        <v>0.94757513661202186</v>
      </c>
      <c r="CX2779">
        <v>81.900000000000006</v>
      </c>
      <c r="CY2779">
        <v>84.67058221042852</v>
      </c>
      <c r="CZ2779">
        <v>86.968477102578731</v>
      </c>
      <c r="DA2779">
        <v>204.10101008334718</v>
      </c>
      <c r="DB2779">
        <f ca="1"/>
        <v>90.596132479915383</v>
      </c>
      <c r="DC2779">
        <f ca="1"/>
        <v>84.95808082657868</v>
      </c>
      <c r="DD2779">
        <v>82.386445853532351</v>
      </c>
      <c r="DE2779">
        <f ca="1"/>
        <v>83.090027157696554</v>
      </c>
      <c r="DF2779">
        <v>83.791602754592503</v>
      </c>
    </row>
    <row r="2780" spans="1:110" x14ac:dyDescent="0.25">
      <c r="A2780">
        <v>78</v>
      </c>
      <c r="B2780" t="b">
        <v>1</v>
      </c>
      <c r="CW2780">
        <v>0.94791666666666663</v>
      </c>
      <c r="CX2780">
        <v>81.900000000000006</v>
      </c>
      <c r="CY2780">
        <v>84.701032756902066</v>
      </c>
      <c r="CZ2780">
        <v>87.009378956538683</v>
      </c>
      <c r="DA2780">
        <v>204.55346222797664</v>
      </c>
      <c r="DB2780">
        <f ca="1"/>
        <v>90.618756206444047</v>
      </c>
      <c r="DC2780">
        <f ca="1"/>
        <v>84.990078061017712</v>
      </c>
      <c r="DD2780">
        <v>82.408195517205584</v>
      </c>
      <c r="DE2780">
        <f ca="1"/>
        <v>83.10366358719763</v>
      </c>
      <c r="DF2780">
        <v>83.808646764667401</v>
      </c>
    </row>
    <row r="2781" spans="1:110" x14ac:dyDescent="0.25">
      <c r="A2781">
        <v>77.8</v>
      </c>
      <c r="B2781" t="b">
        <v>1</v>
      </c>
      <c r="CW2781">
        <v>0.94825819672131151</v>
      </c>
      <c r="CX2781">
        <v>81.900000000000006</v>
      </c>
      <c r="CY2781">
        <v>84.731642337174094</v>
      </c>
      <c r="CZ2781">
        <v>87.050513815639121</v>
      </c>
      <c r="DA2781">
        <v>205.00889105285546</v>
      </c>
      <c r="DB2781">
        <f ca="1"/>
        <v>90.641483980762416</v>
      </c>
      <c r="DC2781">
        <f ca="1"/>
        <v>85.02225037409201</v>
      </c>
      <c r="DD2781">
        <v>82.430016608922571</v>
      </c>
      <c r="DE2781">
        <f ca="1"/>
        <v>83.117350655316685</v>
      </c>
      <c r="DF2781">
        <v>83.8257412805645</v>
      </c>
    </row>
    <row r="2782" spans="1:110" x14ac:dyDescent="0.25">
      <c r="A2782">
        <v>61.8</v>
      </c>
      <c r="B2782" t="b">
        <v>1</v>
      </c>
      <c r="CW2782">
        <v>0.94859972677595628</v>
      </c>
      <c r="CX2782">
        <v>81.900000000000006</v>
      </c>
      <c r="CY2782">
        <v>84.762412940666039</v>
      </c>
      <c r="CZ2782">
        <v>87.091884667511351</v>
      </c>
      <c r="DA2782">
        <v>205.46733598464121</v>
      </c>
      <c r="DB2782">
        <f ca="1"/>
        <v>90.664317073475715</v>
      </c>
      <c r="DC2782">
        <f ca="1"/>
        <v>85.054599982770085</v>
      </c>
      <c r="DD2782">
        <v>82.451909837070204</v>
      </c>
      <c r="DE2782">
        <f ca="1"/>
        <v>83.131088931550934</v>
      </c>
      <c r="DF2782">
        <v>83.84288683161455</v>
      </c>
    </row>
    <row r="2783" spans="1:110" x14ac:dyDescent="0.25">
      <c r="A2783">
        <v>67</v>
      </c>
      <c r="B2783" t="b">
        <v>1</v>
      </c>
      <c r="CW2783">
        <v>0.94894125683060104</v>
      </c>
      <c r="CX2783">
        <v>82</v>
      </c>
      <c r="CY2783">
        <v>84.793346595104069</v>
      </c>
      <c r="CZ2783">
        <v>87.133494558303511</v>
      </c>
      <c r="DA2783">
        <v>205.92883723853672</v>
      </c>
      <c r="DB2783">
        <f ca="1"/>
        <v>90.687256779195138</v>
      </c>
      <c r="DC2783">
        <f ca="1"/>
        <v>85.087129147073114</v>
      </c>
      <c r="DD2783">
        <v>82.473875921822454</v>
      </c>
      <c r="DE2783">
        <f ca="1"/>
        <v>83.144878995548268</v>
      </c>
      <c r="DF2783">
        <v>83.860083956117705</v>
      </c>
    </row>
    <row r="2784" spans="1:110" x14ac:dyDescent="0.25">
      <c r="A2784">
        <v>59.7</v>
      </c>
      <c r="B2784" t="b">
        <v>1</v>
      </c>
      <c r="CW2784">
        <v>0.94928278688524592</v>
      </c>
      <c r="CX2784">
        <v>82</v>
      </c>
      <c r="CY2784">
        <v>84.824445367520184</v>
      </c>
      <c r="CZ2784">
        <v>87.175346594229183</v>
      </c>
      <c r="DA2784">
        <v>206.39343583945887</v>
      </c>
      <c r="DB2784">
        <f ca="1"/>
        <v>90.710304417156763</v>
      </c>
      <c r="DC2784">
        <f ca="1"/>
        <v>85.119840171207173</v>
      </c>
      <c r="DD2784">
        <v>82.495915595416733</v>
      </c>
      <c r="DE2784">
        <f ca="1"/>
        <v>83.158721437357798</v>
      </c>
      <c r="DF2784">
        <v>83.877333201556866</v>
      </c>
    </row>
    <row r="2785" spans="1:110" x14ac:dyDescent="0.25">
      <c r="A2785">
        <v>58.6</v>
      </c>
      <c r="B2785" t="b">
        <v>1</v>
      </c>
      <c r="CW2785">
        <v>0.94962431693989069</v>
      </c>
      <c r="CX2785">
        <v>82</v>
      </c>
      <c r="CY2785">
        <v>84.855711365286538</v>
      </c>
      <c r="CZ2785">
        <v>87.217443943167609</v>
      </c>
      <c r="DA2785">
        <v>206.86117364392283</v>
      </c>
      <c r="DB2785">
        <f ca="1"/>
        <v>90.733461331861051</v>
      </c>
      <c r="DC2785">
        <f ca="1"/>
        <v>85.152735404733079</v>
      </c>
      <c r="DD2785">
        <v>82.518029602438673</v>
      </c>
      <c r="DE2785">
        <f ca="1"/>
        <v>83.172616857688254</v>
      </c>
      <c r="DF2785">
        <v>83.89463512481737</v>
      </c>
    </row>
    <row r="2786" spans="1:110" x14ac:dyDescent="0.25">
      <c r="A2786">
        <v>58.3</v>
      </c>
      <c r="B2786" t="b">
        <v>1</v>
      </c>
      <c r="CW2786">
        <v>0.94996584699453557</v>
      </c>
      <c r="CX2786">
        <v>82</v>
      </c>
      <c r="CY2786">
        <v>84.887146737184352</v>
      </c>
      <c r="CZ2786">
        <v>87.259789836317907</v>
      </c>
      <c r="DA2786">
        <v>207.33209336267191</v>
      </c>
      <c r="DB2786">
        <f ca="1"/>
        <v>90.756728893733325</v>
      </c>
      <c r="DC2786">
        <f ca="1"/>
        <v>85.185817243775617</v>
      </c>
      <c r="DD2786">
        <v>82.540218700115744</v>
      </c>
      <c r="DE2786">
        <f ca="1"/>
        <v>83.186565868174611</v>
      </c>
      <c r="DF2786">
        <v>83.91199029241362</v>
      </c>
    </row>
    <row r="2787" spans="1:110" x14ac:dyDescent="0.25">
      <c r="A2787">
        <v>57.5</v>
      </c>
      <c r="B2787" t="b">
        <v>1</v>
      </c>
      <c r="CW2787">
        <v>0.95030737704918034</v>
      </c>
      <c r="CX2787">
        <v>82</v>
      </c>
      <c r="CY2787">
        <v>84.918753674508423</v>
      </c>
      <c r="CZ2787">
        <v>87.302387569909428</v>
      </c>
      <c r="DA2787">
        <v>207.80623858408057</v>
      </c>
      <c r="DB2787">
        <f ca="1"/>
        <v>90.780108499806005</v>
      </c>
      <c r="DC2787">
        <f ca="1"/>
        <v>85.219088132273129</v>
      </c>
      <c r="DD2787">
        <v>82.562483658619684</v>
      </c>
      <c r="DE2787">
        <f ca="1"/>
        <v>83.200569091653378</v>
      </c>
      <c r="DF2787">
        <v>83.929399280722549</v>
      </c>
    </row>
    <row r="2788" spans="1:110" x14ac:dyDescent="0.25">
      <c r="A2788">
        <v>56.9</v>
      </c>
      <c r="B2788" t="b">
        <v>1</v>
      </c>
      <c r="CW2788">
        <v>0.9506489071038251</v>
      </c>
      <c r="CX2788">
        <v>82</v>
      </c>
      <c r="CY2788">
        <v>84.950534412209265</v>
      </c>
      <c r="CZ2788">
        <v>87.345240506969986</v>
      </c>
      <c r="DA2788">
        <v>208.28365379836617</v>
      </c>
      <c r="DB2788">
        <f ca="1"/>
        <v>90.803601574423922</v>
      </c>
      <c r="DC2788">
        <f ca="1"/>
        <v>85.252550563270134</v>
      </c>
      <c r="DD2788">
        <v>82.584825261378512</v>
      </c>
      <c r="DE2788">
        <f ca="1"/>
        <v>83.214627162446604</v>
      </c>
      <c r="DF2788">
        <v>83.946862676224697</v>
      </c>
    </row>
    <row r="2789" spans="1:110" x14ac:dyDescent="0.25">
      <c r="A2789">
        <v>56.2</v>
      </c>
      <c r="B2789" t="b">
        <v>1</v>
      </c>
      <c r="CW2789">
        <v>0.95099043715846998</v>
      </c>
      <c r="CX2789">
        <v>82</v>
      </c>
      <c r="CY2789">
        <v>84.982491230073833</v>
      </c>
      <c r="CZ2789">
        <v>87.388352079155581</v>
      </c>
      <c r="DA2789">
        <v>208.76438442264038</v>
      </c>
      <c r="DB2789">
        <f ca="1"/>
        <v>90.82720956997322</v>
      </c>
      <c r="DC2789">
        <f ca="1"/>
        <v>85.286207080253433</v>
      </c>
      <c r="DD2789">
        <v>82.607244305398126</v>
      </c>
      <c r="DE2789">
        <f ca="1"/>
        <v>83.228740726655147</v>
      </c>
      <c r="DF2789">
        <v>83.964381075752613</v>
      </c>
    </row>
    <row r="2790" spans="1:110" x14ac:dyDescent="0.25">
      <c r="A2790">
        <v>54.5</v>
      </c>
      <c r="B2790" t="b">
        <v>1</v>
      </c>
      <c r="CW2790">
        <v>0.95133196721311475</v>
      </c>
      <c r="CX2790">
        <v>82</v>
      </c>
      <c r="CY2790">
        <v>85.014626453946804</v>
      </c>
      <c r="CZ2790">
        <v>87.43172578864241</v>
      </c>
      <c r="DA2790">
        <v>209.2484768268364</v>
      </c>
      <c r="DB2790">
        <f ca="1"/>
        <v>90.850933967634987</v>
      </c>
      <c r="DC2790">
        <f ca="1"/>
        <v>85.320060278534683</v>
      </c>
      <c r="DD2790">
        <v>82.629741601594034</v>
      </c>
      <c r="DE2790">
        <f ca="1"/>
        <v>83.242910442461707</v>
      </c>
      <c r="DF2790">
        <v>83.981955086747263</v>
      </c>
    </row>
    <row r="2791" spans="1:110" x14ac:dyDescent="0.25">
      <c r="A2791">
        <v>53.1</v>
      </c>
      <c r="B2791" t="b">
        <v>1</v>
      </c>
      <c r="CW2791">
        <v>0.95167349726775952</v>
      </c>
      <c r="CX2791">
        <v>82</v>
      </c>
      <c r="CY2791">
        <v>85.046942456994088</v>
      </c>
      <c r="CZ2791">
        <v>87.475365210086039</v>
      </c>
      <c r="DA2791">
        <v>209.73597836055032</v>
      </c>
      <c r="DB2791">
        <f ca="1"/>
        <v>90.874776278164703</v>
      </c>
      <c r="DC2791">
        <f ca="1"/>
        <v>85.35411280668086</v>
      </c>
      <c r="DD2791">
        <v>82.652317975133698</v>
      </c>
      <c r="DE2791">
        <f ca="1"/>
        <v>83.25713698044359</v>
      </c>
      <c r="DF2791">
        <v>83.999585327522652</v>
      </c>
    </row>
    <row r="2792" spans="1:110" x14ac:dyDescent="0.25">
      <c r="A2792">
        <v>52.2</v>
      </c>
      <c r="B2792" t="b">
        <v>1</v>
      </c>
      <c r="CW2792">
        <v>0.95201502732240439</v>
      </c>
      <c r="CX2792">
        <v>82</v>
      </c>
      <c r="CY2792">
        <v>85.079441661010037</v>
      </c>
      <c r="CZ2792">
        <v>87.519273992647911</v>
      </c>
      <c r="DA2792">
        <v>210.22693738083316</v>
      </c>
      <c r="DB2792">
        <f ca="1"/>
        <v>90.898738042698298</v>
      </c>
      <c r="DC2792">
        <f ca="1"/>
        <v>85.38836736799442</v>
      </c>
      <c r="DD2792">
        <v>82.674974265789615</v>
      </c>
      <c r="DE2792">
        <f ca="1"/>
        <v>83.271421023896011</v>
      </c>
      <c r="DF2792">
        <v>84.01727242753887</v>
      </c>
    </row>
    <row r="2793" spans="1:110" x14ac:dyDescent="0.25">
      <c r="A2793">
        <v>51.5</v>
      </c>
      <c r="B2793" t="b">
        <v>1</v>
      </c>
      <c r="CW2793">
        <v>0.95235655737704916</v>
      </c>
      <c r="CX2793">
        <v>82</v>
      </c>
      <c r="CY2793">
        <v>85.11212653777055</v>
      </c>
      <c r="CZ2793">
        <v>87.563455862094926</v>
      </c>
      <c r="DA2793">
        <v>210.72140328097549</v>
      </c>
      <c r="DB2793">
        <f ca="1"/>
        <v>90.922820833586357</v>
      </c>
      <c r="DC2793">
        <f ca="1"/>
        <v>85.422826722045698</v>
      </c>
      <c r="DD2793">
        <v>82.697711328303782</v>
      </c>
      <c r="DE2793">
        <f ca="1"/>
        <v>83.285763269166154</v>
      </c>
      <c r="DF2793">
        <v>84.035017027684177</v>
      </c>
    </row>
    <row r="2794" spans="1:110" x14ac:dyDescent="0.25">
      <c r="A2794">
        <v>58</v>
      </c>
      <c r="B2794" t="b">
        <v>1</v>
      </c>
      <c r="CW2794">
        <v>0.95269808743169404</v>
      </c>
      <c r="CX2794">
        <v>82</v>
      </c>
      <c r="CY2794">
        <v>85.144999610433871</v>
      </c>
      <c r="CZ2794">
        <v>87.607914622972288</v>
      </c>
      <c r="DA2794">
        <v>211.21942652032885</v>
      </c>
      <c r="DB2794">
        <f ca="1"/>
        <v>90.947026255257256</v>
      </c>
      <c r="DC2794">
        <f ca="1"/>
        <v>85.457493686259596</v>
      </c>
      <c r="DD2794">
        <v>82.720530032764032</v>
      </c>
      <c r="DE2794">
        <f ca="1"/>
        <v>83.300164425998489</v>
      </c>
      <c r="DF2794">
        <v>84.052819780566026</v>
      </c>
    </row>
    <row r="2795" spans="1:110" x14ac:dyDescent="0.25">
      <c r="A2795">
        <v>52</v>
      </c>
      <c r="B2795" t="b">
        <v>1</v>
      </c>
      <c r="CW2795">
        <v>0.95303961748633881</v>
      </c>
      <c r="CX2795">
        <v>82</v>
      </c>
      <c r="CY2795">
        <v>85.178063454990991</v>
      </c>
      <c r="CZ2795">
        <v>87.652654160855548</v>
      </c>
      <c r="DA2795">
        <v>211.72105865520564</v>
      </c>
      <c r="DB2795">
        <f ca="1"/>
        <v>90.971355945110673</v>
      </c>
      <c r="DC2795">
        <f ca="1"/>
        <v>85.492371137558706</v>
      </c>
      <c r="DD2795">
        <v>82.743431264992509</v>
      </c>
      <c r="DE2795">
        <f ca="1"/>
        <v>83.314625217891731</v>
      </c>
      <c r="DF2795">
        <v>84.070681350811924</v>
      </c>
    </row>
    <row r="2796" spans="1:110" x14ac:dyDescent="0.25">
      <c r="A2796">
        <v>49.6</v>
      </c>
      <c r="B2796" t="b">
        <v>1</v>
      </c>
      <c r="CW2796">
        <v>0.95338114754098358</v>
      </c>
      <c r="CX2796">
        <v>82</v>
      </c>
      <c r="CY2796">
        <v>85.211320701768017</v>
      </c>
      <c r="CZ2796">
        <v>87.69767844468285</v>
      </c>
      <c r="DA2796">
        <v>212.22635237090893</v>
      </c>
      <c r="DB2796">
        <f ca="1"/>
        <v>90.995811574442826</v>
      </c>
      <c r="DC2796">
        <f ca="1"/>
        <v>85.527462014065719</v>
      </c>
      <c r="DD2796">
        <v>82.766415926946905</v>
      </c>
      <c r="DE2796">
        <f ca="1"/>
        <v>83.329146382468139</v>
      </c>
      <c r="DF2796">
        <v>84.088602415380109</v>
      </c>
    </row>
    <row r="2797" spans="1:110" x14ac:dyDescent="0.25">
      <c r="A2797">
        <v>49.2</v>
      </c>
      <c r="B2797" t="b">
        <v>1</v>
      </c>
      <c r="CW2797">
        <v>0.95372267759562845</v>
      </c>
      <c r="CX2797">
        <v>82</v>
      </c>
      <c r="CY2797">
        <v>85.24477403698279</v>
      </c>
      <c r="CZ2797">
        <v>87.742991529173167</v>
      </c>
      <c r="DA2797">
        <v>212.73536151493821</v>
      </c>
      <c r="DB2797">
        <f ca="1"/>
        <v>91.020394849404411</v>
      </c>
      <c r="DC2797">
        <f ca="1"/>
        <v>85.562769316867133</v>
      </c>
      <c r="DD2797">
        <v>82.789484937135029</v>
      </c>
      <c r="DE2797">
        <f ca="1"/>
        <v>83.343728671855317</v>
      </c>
      <c r="DF2797">
        <v>84.106583663880627</v>
      </c>
    </row>
    <row r="2798" spans="1:110" x14ac:dyDescent="0.25">
      <c r="A2798">
        <v>79.3</v>
      </c>
      <c r="B2798" t="b">
        <v>1</v>
      </c>
      <c r="CW2798">
        <v>0.95406420765027322</v>
      </c>
      <c r="CX2798">
        <v>82</v>
      </c>
      <c r="CY2798">
        <v>85.278426204357572</v>
      </c>
      <c r="CZ2798">
        <v>87.788597557331826</v>
      </c>
      <c r="DA2798">
        <v>213.24814113142537</v>
      </c>
      <c r="DB2798">
        <f ca="1"/>
        <v>91.045107511993308</v>
      </c>
      <c r="DC2798">
        <f ca="1"/>
        <v>85.598296111841634</v>
      </c>
      <c r="DD2798">
        <v>82.812639231042965</v>
      </c>
      <c r="DE2798">
        <f ca="1"/>
        <v>83.358372853081434</v>
      </c>
      <c r="DF2798">
        <v>84.124625798907232</v>
      </c>
    </row>
    <row r="2799" spans="1:110" x14ac:dyDescent="0.25">
      <c r="A2799">
        <v>79.099999999999994</v>
      </c>
      <c r="B2799" t="b">
        <v>1</v>
      </c>
      <c r="CW2799">
        <v>0.95440573770491799</v>
      </c>
      <c r="CX2799">
        <v>82</v>
      </c>
      <c r="CY2799">
        <v>85.312280006791326</v>
      </c>
      <c r="CZ2799">
        <v>87.834500763049704</v>
      </c>
      <c r="DA2799">
        <v>213.76474749685661</v>
      </c>
      <c r="DB2799">
        <f ca="1"/>
        <v>91.069951341082998</v>
      </c>
      <c r="DC2799">
        <f ca="1"/>
        <v>85.634045531555401</v>
      </c>
      <c r="DD2799">
        <v>82.8358797615779</v>
      </c>
      <c r="DE2799">
        <f ca="1"/>
        <v>83.37307970848407</v>
      </c>
      <c r="DF2799">
        <v>84.142729536380472</v>
      </c>
    </row>
    <row r="2800" spans="1:110" x14ac:dyDescent="0.25">
      <c r="A2800">
        <v>78.900000000000006</v>
      </c>
      <c r="B2800" t="b">
        <v>1</v>
      </c>
      <c r="CW2800">
        <v>0.95474726775956287</v>
      </c>
      <c r="CX2800">
        <v>82</v>
      </c>
      <c r="CY2800">
        <v>85.346338308092982</v>
      </c>
      <c r="CZ2800">
        <v>87.880705473798741</v>
      </c>
      <c r="DA2800">
        <v>214.28523815713632</v>
      </c>
      <c r="DB2800">
        <f ca="1"/>
        <v>91.094928153488496</v>
      </c>
      <c r="DC2800">
        <f ca="1"/>
        <v>85.670020777227762</v>
      </c>
      <c r="DD2800">
        <v>82.859207499525624</v>
      </c>
      <c r="DE2800">
        <f ca="1"/>
        <v>83.387850036133599</v>
      </c>
      <c r="DF2800">
        <v>84.160895605902624</v>
      </c>
    </row>
    <row r="2801" spans="1:110" x14ac:dyDescent="0.25">
      <c r="A2801">
        <v>78.8</v>
      </c>
      <c r="B2801" t="b">
        <v>1</v>
      </c>
      <c r="CW2801">
        <v>0.95508879781420764</v>
      </c>
      <c r="CX2801">
        <v>82</v>
      </c>
      <c r="CY2801">
        <v>85.380604034779481</v>
      </c>
      <c r="CZ2801">
        <v>87.927216113427903</v>
      </c>
      <c r="DA2801">
        <v>214.80967196605448</v>
      </c>
      <c r="DB2801">
        <f ca="1"/>
        <v>91.1200398050714</v>
      </c>
      <c r="DC2801">
        <f ca="1"/>
        <v>85.706225120769858</v>
      </c>
      <c r="DD2801">
        <v>82.882623434023671</v>
      </c>
      <c r="DE2801">
        <f ca="1"/>
        <v>83.402684650271496</v>
      </c>
      <c r="DF2801">
        <v>84.179124751124561</v>
      </c>
    </row>
    <row r="2802" spans="1:110" x14ac:dyDescent="0.25">
      <c r="A2802">
        <v>78.7</v>
      </c>
      <c r="B2802" t="b">
        <v>1</v>
      </c>
      <c r="CW2802">
        <v>0.95543032786885251</v>
      </c>
      <c r="CX2802">
        <v>82</v>
      </c>
      <c r="CY2802">
        <v>85.415080177940908</v>
      </c>
      <c r="CZ2802">
        <v>87.974037205065628</v>
      </c>
      <c r="DA2802">
        <v>215.33810912522441</v>
      </c>
      <c r="DB2802">
        <f ca="1"/>
        <v>91.145288191886081</v>
      </c>
      <c r="DC2802">
        <f ca="1"/>
        <v>85.742661906900338</v>
      </c>
      <c r="DD2802">
        <v>82.906128573050822</v>
      </c>
      <c r="DE2802">
        <f ca="1"/>
        <v>83.417584381764257</v>
      </c>
      <c r="DF2802">
        <v>84.197417730125665</v>
      </c>
    </row>
    <row r="2803" spans="1:110" x14ac:dyDescent="0.25">
      <c r="A2803">
        <v>78.7</v>
      </c>
      <c r="B2803" t="b">
        <v>1</v>
      </c>
      <c r="CW2803">
        <v>0.95577185792349728</v>
      </c>
      <c r="CX2803">
        <v>82</v>
      </c>
      <c r="CY2803">
        <v>85.449769795175882</v>
      </c>
      <c r="CZ2803">
        <v>88.021173374132275</v>
      </c>
      <c r="DA2803">
        <v>215.87061122555389</v>
      </c>
      <c r="DB2803">
        <f ca="1"/>
        <v>91.17067525136828</v>
      </c>
      <c r="DC2803">
        <f ca="1"/>
        <v>85.779334555340895</v>
      </c>
      <c r="DD2803">
        <v>82.929723943933311</v>
      </c>
      <c r="DE2803">
        <f ca="1"/>
        <v>83.432550078573783</v>
      </c>
      <c r="DF2803">
        <v>84.215775315806738</v>
      </c>
    </row>
    <row r="2804" spans="1:110" x14ac:dyDescent="0.25">
      <c r="A2804">
        <v>78.5</v>
      </c>
      <c r="B2804" t="b">
        <v>1</v>
      </c>
      <c r="CW2804">
        <v>0.95611338797814205</v>
      </c>
      <c r="CX2804">
        <v>82.1</v>
      </c>
      <c r="CY2804">
        <v>85.484676012600545</v>
      </c>
      <c r="CZ2804">
        <v>88.068629351468175</v>
      </c>
      <c r="DA2804">
        <v>216.40724129032608</v>
      </c>
      <c r="DB2804">
        <f ca="1"/>
        <v>91.196202963568723</v>
      </c>
      <c r="DC2804">
        <f ca="1"/>
        <v>85.816246563095604</v>
      </c>
      <c r="DD2804">
        <v>82.953410593868838</v>
      </c>
      <c r="DE2804">
        <f ca="1"/>
        <v>83.44758260624468</v>
      </c>
      <c r="DF2804">
        <v>84.234198296296881</v>
      </c>
    </row>
    <row r="2805" spans="1:110" x14ac:dyDescent="0.25">
      <c r="A2805">
        <v>78.2</v>
      </c>
      <c r="B2805" t="b">
        <v>1</v>
      </c>
      <c r="CW2805">
        <v>0.95645491803278693</v>
      </c>
      <c r="CX2805">
        <v>82.1</v>
      </c>
      <c r="CY2805">
        <v>85.519802026934499</v>
      </c>
      <c r="CZ2805">
        <v>88.116409976582602</v>
      </c>
      <c r="DA2805">
        <v>216.94806381996233</v>
      </c>
      <c r="DB2805">
        <f ca="1"/>
        <v>91.221873352433221</v>
      </c>
      <c r="DC2805">
        <f ca="1"/>
        <v>85.853401506818201</v>
      </c>
      <c r="DD2805">
        <v>82.977189590468825</v>
      </c>
      <c r="DE2805">
        <f ca="1"/>
        <v>83.462682848409472</v>
      </c>
      <c r="DF2805">
        <v>84.252687475374742</v>
      </c>
    </row>
    <row r="2806" spans="1:110" x14ac:dyDescent="0.25">
      <c r="A2806">
        <v>78.099999999999994</v>
      </c>
      <c r="B2806" t="b">
        <v>1</v>
      </c>
      <c r="CW2806">
        <v>0.95679644808743169</v>
      </c>
      <c r="CX2806">
        <v>82.1</v>
      </c>
      <c r="CY2806">
        <v>85.555151107667086</v>
      </c>
      <c r="CZ2806">
        <v>88.164520201028992</v>
      </c>
      <c r="DA2806">
        <v>217.49314483854633</v>
      </c>
      <c r="DB2806">
        <f ca="1"/>
        <v>91.247688487131811</v>
      </c>
      <c r="DC2806">
        <f ca="1"/>
        <v>85.8908030452708</v>
      </c>
      <c r="DD2806">
        <v>83.001062022319942</v>
      </c>
      <c r="DE2806">
        <f ca="1"/>
        <v>83.477851707312325</v>
      </c>
      <c r="DF2806">
        <v>84.271243672904831</v>
      </c>
    </row>
    <row r="2807" spans="1:110" x14ac:dyDescent="0.25">
      <c r="A2807">
        <v>77.8</v>
      </c>
      <c r="B2807" t="b">
        <v>1</v>
      </c>
      <c r="CW2807">
        <v>0.95713797814207646</v>
      </c>
      <c r="CX2807">
        <v>82.1</v>
      </c>
      <c r="CY2807">
        <v>85.590726599308056</v>
      </c>
      <c r="CZ2807">
        <v>88.212965091913716</v>
      </c>
      <c r="DA2807">
        <v>218.04255194219709</v>
      </c>
      <c r="DB2807">
        <f ca="1"/>
        <v>91.273650483439013</v>
      </c>
      <c r="DC2807">
        <f ca="1"/>
        <v>85.928454921878895</v>
      </c>
      <c r="DD2807">
        <v>83.025028999565635</v>
      </c>
      <c r="DE2807">
        <f ca="1"/>
        <v>83.493090104352433</v>
      </c>
      <c r="DF2807">
        <v>84.289867725289554</v>
      </c>
    </row>
    <row r="2808" spans="1:110" x14ac:dyDescent="0.25">
      <c r="A2808">
        <v>77.5</v>
      </c>
      <c r="B2808" t="b">
        <v>1</v>
      </c>
      <c r="CW2808">
        <v>0.95747950819672134</v>
      </c>
      <c r="CX2808">
        <v>82.1</v>
      </c>
      <c r="CY2808">
        <v>85.626531923726404</v>
      </c>
      <c r="CZ2808">
        <v>88.261749835542616</v>
      </c>
      <c r="DA2808">
        <v>218.59635434937454</v>
      </c>
      <c r="DB2808">
        <f ca="1"/>
        <v>91.299761505167609</v>
      </c>
      <c r="DC2808">
        <f ca="1"/>
        <v>85.966360967387061</v>
      </c>
      <c r="DD2808">
        <v>83.049091654508487</v>
      </c>
      <c r="DE2808">
        <f ca="1"/>
        <v>83.508398980647357</v>
      </c>
      <c r="DF2808">
        <v>84.308560485937733</v>
      </c>
    </row>
    <row r="2809" spans="1:110" x14ac:dyDescent="0.25">
      <c r="A2809">
        <v>77.5</v>
      </c>
      <c r="B2809" t="b">
        <v>1</v>
      </c>
      <c r="CW2809">
        <v>0.95782103825136611</v>
      </c>
      <c r="CX2809">
        <v>82.2</v>
      </c>
      <c r="CY2809">
        <v>85.662570582581694</v>
      </c>
      <c r="CZ2809">
        <v>88.31087974121354</v>
      </c>
      <c r="DA2809">
        <v>219.15462295321424</v>
      </c>
      <c r="DB2809">
        <f ca="1"/>
        <v>91.326023765658547</v>
      </c>
      <c r="DC2809">
        <f ca="1"/>
        <v>86.004525102619851</v>
      </c>
      <c r="DD2809">
        <v>83.073251142234497</v>
      </c>
      <c r="DE2809">
        <f ca="1"/>
        <v>83.52377929761802</v>
      </c>
      <c r="DF2809">
        <v>84.327322825750002</v>
      </c>
    </row>
    <row r="2810" spans="1:110" x14ac:dyDescent="0.25">
      <c r="A2810">
        <v>77.2</v>
      </c>
      <c r="B2810" t="b">
        <v>1</v>
      </c>
      <c r="CW2810">
        <v>0.95816256830601088</v>
      </c>
      <c r="CX2810">
        <v>82.2</v>
      </c>
      <c r="CY2810">
        <v>85.698846159852195</v>
      </c>
      <c r="CZ2810">
        <v>88.360360245161559</v>
      </c>
      <c r="DA2810">
        <v>219.71743037599069</v>
      </c>
      <c r="DB2810">
        <f ca="1"/>
        <v>91.352439529329615</v>
      </c>
      <c r="DC2810">
        <f ca="1"/>
        <v>86.042951341353586</v>
      </c>
      <c r="DD2810">
        <v>83.097508641260035</v>
      </c>
      <c r="DE2810">
        <f ca="1"/>
        <v>83.539232037595738</v>
      </c>
      <c r="DF2810">
        <v>84.34615563362253</v>
      </c>
    </row>
    <row r="2811" spans="1:110" x14ac:dyDescent="0.25">
      <c r="A2811">
        <v>77</v>
      </c>
      <c r="B2811" t="b">
        <v>1</v>
      </c>
      <c r="CW2811">
        <v>0.95850409836065575</v>
      </c>
      <c r="CX2811">
        <v>82.2</v>
      </c>
      <c r="CY2811">
        <v>85.735362324464646</v>
      </c>
      <c r="CZ2811">
        <v>88.410196914663899</v>
      </c>
      <c r="DA2811">
        <v>220.28485102581158</v>
      </c>
      <c r="DB2811">
        <f ca="1"/>
        <v>91.379011113285657</v>
      </c>
      <c r="DC2811">
        <f ca="1"/>
        <v>86.081643793303726</v>
      </c>
      <c r="DD2811">
        <v>83.121865354202754</v>
      </c>
      <c r="DE2811">
        <f ca="1"/>
        <v>83.554758204452554</v>
      </c>
      <c r="DF2811">
        <v>84.365059816969165</v>
      </c>
    </row>
    <row r="2812" spans="1:110" x14ac:dyDescent="0.25">
      <c r="A2812">
        <v>76.900000000000006</v>
      </c>
      <c r="B2812" t="b">
        <v>1</v>
      </c>
      <c r="CW2812">
        <v>0.95884562841530052</v>
      </c>
      <c r="CX2812">
        <v>82.2</v>
      </c>
      <c r="CY2812">
        <v>85.772122833030437</v>
      </c>
      <c r="CZ2812">
        <v>88.460395452313122</v>
      </c>
      <c r="DA2812">
        <v>220.85696115565469</v>
      </c>
      <c r="DB2812">
        <f ca="1"/>
        <v>91.405740888993279</v>
      </c>
      <c r="DC2812">
        <f ca="1"/>
        <v>86.120606667234085</v>
      </c>
      <c r="DD2812">
        <v>83.146322508477226</v>
      </c>
      <c r="DE2812">
        <f ca="1"/>
        <v>83.570358824255933</v>
      </c>
      <c r="DF2812">
        <v>84.38403630226324</v>
      </c>
    </row>
    <row r="2813" spans="1:110" x14ac:dyDescent="0.25">
      <c r="A2813">
        <v>76.8</v>
      </c>
      <c r="B2813" t="b">
        <v>1</v>
      </c>
      <c r="CW2813">
        <v>0.9591871584699454</v>
      </c>
      <c r="CX2813">
        <v>82.3</v>
      </c>
      <c r="CY2813">
        <v>85.809131532693698</v>
      </c>
      <c r="CZ2813">
        <v>88.510961700466154</v>
      </c>
      <c r="DA2813">
        <v>221.43383892486651</v>
      </c>
      <c r="DB2813">
        <f ca="1"/>
        <v>91.432631284023472</v>
      </c>
      <c r="DC2813">
        <f ca="1"/>
        <v>86.159844274193404</v>
      </c>
      <c r="DD2813">
        <v>83.17088135701681</v>
      </c>
      <c r="DE2813">
        <f ca="1"/>
        <v>83.586034945949038</v>
      </c>
      <c r="DF2813">
        <v>84.403086035599884</v>
      </c>
    </row>
    <row r="2814" spans="1:110" x14ac:dyDescent="0.25">
      <c r="A2814">
        <v>77</v>
      </c>
      <c r="B2814" t="b">
        <v>1</v>
      </c>
      <c r="CW2814">
        <v>0.95952868852459017</v>
      </c>
      <c r="CX2814">
        <v>82.3</v>
      </c>
      <c r="CY2814">
        <v>85.846392364096502</v>
      </c>
      <c r="CZ2814">
        <v>88.561901645878706</v>
      </c>
      <c r="DA2814">
        <v>222.01556446324236</v>
      </c>
      <c r="DB2814">
        <f ca="1"/>
        <v>91.459684783864958</v>
      </c>
      <c r="DC2814">
        <f ca="1"/>
        <v>86.199361030886109</v>
      </c>
      <c r="DD2814">
        <v>83.195543179022565</v>
      </c>
      <c r="DE2814">
        <f ca="1"/>
        <v>83.601787642057772</v>
      </c>
      <c r="DF2814">
        <v>84.422209983279856</v>
      </c>
    </row>
    <row r="2815" spans="1:110" x14ac:dyDescent="0.25">
      <c r="A2815">
        <v>76.8</v>
      </c>
      <c r="B2815" t="b">
        <v>1</v>
      </c>
      <c r="CW2815">
        <v>0.95987021857923494</v>
      </c>
      <c r="CX2815">
        <v>82.3</v>
      </c>
      <c r="CY2815">
        <v>85.88390936446747</v>
      </c>
      <c r="CZ2815">
        <v>88.613221424533563</v>
      </c>
      <c r="DA2815">
        <v>222.60221993782437</v>
      </c>
      <c r="DB2815">
        <f ca="1"/>
        <v>91.486903933812329</v>
      </c>
      <c r="DC2815">
        <f ca="1"/>
        <v>86.239161463183521</v>
      </c>
      <c r="DD2815">
        <v>83.220309280740835</v>
      </c>
      <c r="DE2815">
        <f ca="1"/>
        <v>83.617618009425669</v>
      </c>
      <c r="DF2815">
        <v>84.441409132415657</v>
      </c>
    </row>
    <row r="2816" spans="1:110" x14ac:dyDescent="0.25">
      <c r="A2816">
        <v>76.8</v>
      </c>
      <c r="B2816" t="b">
        <v>1</v>
      </c>
      <c r="CW2816">
        <v>0.96021174863387981</v>
      </c>
      <c r="CX2816">
        <v>82.3</v>
      </c>
      <c r="CY2816">
        <v>85.92168667083952</v>
      </c>
      <c r="CZ2816">
        <v>88.664927326673649</v>
      </c>
      <c r="DA2816">
        <v>223.19388962255266</v>
      </c>
      <c r="DB2816">
        <f ca="1"/>
        <v>91.514291340932459</v>
      </c>
      <c r="DC2816">
        <f ca="1"/>
        <v>86.279250209783029</v>
      </c>
      <c r="DD2816">
        <v>83.245180996270591</v>
      </c>
      <c r="DE2816">
        <f ca="1"/>
        <v>83.633527169978436</v>
      </c>
      <c r="DF2816">
        <v>84.46068449156131</v>
      </c>
    </row>
    <row r="2817" spans="1:110" x14ac:dyDescent="0.25">
      <c r="A2817">
        <v>76.5</v>
      </c>
      <c r="B2817" t="b">
        <v>1</v>
      </c>
      <c r="CW2817">
        <v>0.96055327868852458</v>
      </c>
      <c r="CX2817">
        <v>82.3</v>
      </c>
      <c r="CY2817">
        <v>85.959728523403712</v>
      </c>
      <c r="CZ2817">
        <v>88.717025802049207</v>
      </c>
      <c r="DA2817">
        <v>223.79065997091848</v>
      </c>
      <c r="DB2817">
        <f ca="1"/>
        <v>91.54184967611296</v>
      </c>
      <c r="DC2817">
        <f ca="1"/>
        <v>86.319632026022518</v>
      </c>
      <c r="DD2817">
        <v>83.270159688401975</v>
      </c>
      <c r="DE2817">
        <f ca="1"/>
        <v>83.649516271519104</v>
      </c>
      <c r="DF2817">
        <v>84.480037091366711</v>
      </c>
    </row>
    <row r="2818" spans="1:110" x14ac:dyDescent="0.25">
      <c r="A2818">
        <v>77</v>
      </c>
      <c r="B2818" t="b">
        <v>1</v>
      </c>
      <c r="CW2818">
        <v>0.96089480874316935</v>
      </c>
      <c r="CX2818">
        <v>82.4</v>
      </c>
      <c r="CY2818">
        <v>85.9980392690061</v>
      </c>
      <c r="CZ2818">
        <v>88.769523465391686</v>
      </c>
      <c r="DA2818">
        <v>224.39261969177829</v>
      </c>
      <c r="DB2818">
        <f ca="1"/>
        <v>91.569581676197316</v>
      </c>
      <c r="DC2818">
        <f ca="1"/>
        <v>86.360311787858208</v>
      </c>
      <c r="DD2818">
        <v>83.295246749487745</v>
      </c>
      <c r="DE2818">
        <f ca="1"/>
        <v>83.665586488555661</v>
      </c>
      <c r="DF2818">
        <v>84.499467985257752</v>
      </c>
    </row>
    <row r="2819" spans="1:110" x14ac:dyDescent="0.25">
      <c r="A2819">
        <v>76.3</v>
      </c>
      <c r="B2819" t="b">
        <v>1</v>
      </c>
      <c r="CW2819">
        <v>0.96123633879781423</v>
      </c>
      <c r="CX2819">
        <v>82.4</v>
      </c>
      <c r="CY2819">
        <v>86.036623364794835</v>
      </c>
      <c r="CZ2819">
        <v>88.822427102124053</v>
      </c>
      <c r="DA2819">
        <v>224.99985982849117</v>
      </c>
      <c r="DB2819">
        <f ca="1"/>
        <v>91.597490146210703</v>
      </c>
      <c r="DC2819">
        <f ca="1"/>
        <v>86.401294496014401</v>
      </c>
      <c r="DD2819">
        <v>83.320443602348917</v>
      </c>
      <c r="DE2819">
        <f ca="1"/>
        <v>83.681739023162592</v>
      </c>
      <c r="DF2819">
        <v>84.518978250143618</v>
      </c>
    </row>
    <row r="2820" spans="1:110" x14ac:dyDescent="0.25">
      <c r="A2820">
        <v>76.599999999999994</v>
      </c>
      <c r="B2820" t="b">
        <v>1</v>
      </c>
      <c r="CW2820">
        <v>0.96157786885245899</v>
      </c>
      <c r="CX2820">
        <v>82.4</v>
      </c>
      <c r="CY2820">
        <v>86.075485382025477</v>
      </c>
      <c r="CZ2820">
        <v>88.875743674322564</v>
      </c>
      <c r="DA2820">
        <v>225.61247384155828</v>
      </c>
      <c r="DB2820">
        <f ca="1"/>
        <v>91.625577961681472</v>
      </c>
      <c r="DC2820">
        <f ca="1"/>
        <v>86.44258528031385</v>
      </c>
      <c r="DD2820">
        <v>83.345751701216329</v>
      </c>
      <c r="DE2820">
        <f ca="1"/>
        <v>83.697975105878143</v>
      </c>
      <c r="DF2820">
        <v>84.538568987152431</v>
      </c>
    </row>
    <row r="2821" spans="1:110" x14ac:dyDescent="0.25">
      <c r="A2821">
        <v>76.400000000000006</v>
      </c>
      <c r="B2821" t="b">
        <v>1</v>
      </c>
      <c r="CW2821">
        <v>0.96191939890710387</v>
      </c>
      <c r="CX2821">
        <v>82.4</v>
      </c>
      <c r="CY2821">
        <v>86.114630010032997</v>
      </c>
      <c r="CZ2821">
        <v>88.929480326940606</v>
      </c>
      <c r="DA2821">
        <v>226.23055769495352</v>
      </c>
      <c r="DB2821">
        <f ca="1"/>
        <v>91.653848071063194</v>
      </c>
      <c r="DC2821">
        <f ca="1"/>
        <v>86.484189404198915</v>
      </c>
      <c r="DD2821">
        <v>83.371172532710276</v>
      </c>
      <c r="DE2821">
        <f ca="1"/>
        <v>83.714295996638938</v>
      </c>
      <c r="DF2821">
        <v>84.558241322396668</v>
      </c>
    </row>
    <row r="2822" spans="1:110" x14ac:dyDescent="0.25">
      <c r="A2822">
        <v>75.400000000000006</v>
      </c>
      <c r="B2822" t="b">
        <v>1</v>
      </c>
      <c r="CW2822">
        <v>0.96226092896174864</v>
      </c>
      <c r="CX2822">
        <v>82.4</v>
      </c>
      <c r="CY2822">
        <v>86.154062060379019</v>
      </c>
      <c r="CZ2822">
        <v>88.983644394311185</v>
      </c>
      <c r="DA2822">
        <v>226.85420994634012</v>
      </c>
      <c r="DB2822">
        <f ca="1"/>
        <v>91.682303498262442</v>
      </c>
      <c r="DC2822">
        <f ca="1"/>
        <v>86.52611226945308</v>
      </c>
      <c r="DD2822">
        <v>83.396707616859317</v>
      </c>
      <c r="DE2822">
        <f ca="1"/>
        <v>83.730702985754149</v>
      </c>
      <c r="DF2822">
        <v>84.577996407769902</v>
      </c>
    </row>
    <row r="2823" spans="1:110" x14ac:dyDescent="0.25">
      <c r="A2823">
        <v>76.2</v>
      </c>
      <c r="B2823" t="b">
        <v>1</v>
      </c>
      <c r="CW2823">
        <v>0.96260245901639341</v>
      </c>
      <c r="CX2823">
        <v>82.5</v>
      </c>
      <c r="CY2823">
        <v>86.19378647118404</v>
      </c>
      <c r="CZ2823">
        <v>89.038243406941476</v>
      </c>
      <c r="DA2823">
        <v>227.48353184139117</v>
      </c>
      <c r="DB2823">
        <f ca="1"/>
        <v>91.710947345278385</v>
      </c>
      <c r="DC2823">
        <f ca="1"/>
        <v>86.568359421134005</v>
      </c>
      <c r="DD2823">
        <v>83.422358508161039</v>
      </c>
      <c r="DE2823">
        <f ca="1"/>
        <v>83.747197394921002</v>
      </c>
      <c r="DF2823">
        <v>84.597835421776452</v>
      </c>
    </row>
    <row r="2824" spans="1:110" x14ac:dyDescent="0.25">
      <c r="A2824">
        <v>75.7</v>
      </c>
      <c r="B2824" t="b">
        <v>1</v>
      </c>
      <c r="CW2824">
        <v>0.96294398907103829</v>
      </c>
      <c r="CX2824">
        <v>82.5</v>
      </c>
      <c r="CY2824">
        <v>86.2338083116544</v>
      </c>
      <c r="CZ2824">
        <v>89.093285098616036</v>
      </c>
      <c r="DA2824">
        <v>228.11862741243525</v>
      </c>
      <c r="DB2824">
        <f ca="1"/>
        <v>91.739782794959581</v>
      </c>
      <c r="DC2824">
        <f ca="1"/>
        <v>86.610936552729484</v>
      </c>
      <c r="DD2824">
        <v>83.448126796686367</v>
      </c>
      <c r="DE2824">
        <f ca="1"/>
        <v>83.763780578283956</v>
      </c>
      <c r="DF2824">
        <v>84.617759570395464</v>
      </c>
    </row>
    <row r="2825" spans="1:110" x14ac:dyDescent="0.25">
      <c r="A2825">
        <v>75.400000000000006</v>
      </c>
      <c r="B2825" t="b">
        <v>1</v>
      </c>
      <c r="CW2825">
        <v>0.96328551912568305</v>
      </c>
      <c r="CX2825">
        <v>82.5</v>
      </c>
      <c r="CY2825">
        <v>86.274132786814747</v>
      </c>
      <c r="CZ2825">
        <v>89.148777413825115</v>
      </c>
      <c r="DA2825">
        <v>228.75960358166842</v>
      </c>
      <c r="DB2825">
        <f ca="1"/>
        <v>91.768813113884761</v>
      </c>
      <c r="DC2825">
        <f ca="1"/>
        <v>86.653849511548444</v>
      </c>
      <c r="DD2825">
        <v>83.474014109229742</v>
      </c>
      <c r="DE2825">
        <f ca="1"/>
        <v>83.780453923539568</v>
      </c>
      <c r="DF2825">
        <v>84.637770087981352</v>
      </c>
    </row>
    <row r="2826" spans="1:110" x14ac:dyDescent="0.25">
      <c r="A2826">
        <v>75.400000000000006</v>
      </c>
      <c r="B2826" t="b">
        <v>1</v>
      </c>
      <c r="CW2826">
        <v>0.96362704918032782</v>
      </c>
      <c r="CX2826">
        <v>82.5</v>
      </c>
      <c r="CY2826">
        <v>86.314765242457455</v>
      </c>
      <c r="CZ2826">
        <v>89.20472851553761</v>
      </c>
      <c r="DA2826">
        <v>229.40657026919229</v>
      </c>
      <c r="DB2826">
        <f ca="1"/>
        <v>91.798041655374291</v>
      </c>
      <c r="DC2826">
        <f ca="1"/>
        <v>86.69710430436038</v>
      </c>
      <c r="DD2826">
        <v>83.500022110507672</v>
      </c>
      <c r="DE2826">
        <f ca="1"/>
        <v>83.797218853089916</v>
      </c>
      <c r="DF2826">
        <v>84.657868238202497</v>
      </c>
    </row>
    <row r="2827" spans="1:110" x14ac:dyDescent="0.25">
      <c r="A2827">
        <v>75.400000000000006</v>
      </c>
      <c r="B2827" t="b">
        <v>1</v>
      </c>
      <c r="CW2827">
        <v>0.9639685792349727</v>
      </c>
      <c r="CX2827">
        <v>82.5</v>
      </c>
      <c r="CY2827">
        <v>86.355711170320831</v>
      </c>
      <c r="CZ2827">
        <v>89.261146793335826</v>
      </c>
      <c r="DA2827">
        <v>230.05964050614554</v>
      </c>
      <c r="DB2827">
        <f ca="1"/>
        <v>91.82747186263957</v>
      </c>
      <c r="DC2827">
        <f ca="1"/>
        <v>86.740707103296558</v>
      </c>
      <c r="DD2827">
        <v>83.526152504407946</v>
      </c>
      <c r="DE2827">
        <f ca="1"/>
        <v>83.814076825246829</v>
      </c>
      <c r="DF2827">
        <v>84.67805531501989</v>
      </c>
    </row>
    <row r="2828" spans="1:110" x14ac:dyDescent="0.25">
      <c r="A2828">
        <v>75.2</v>
      </c>
      <c r="B2828" t="b">
        <v>1</v>
      </c>
      <c r="CW2828">
        <v>0.96431010928961747</v>
      </c>
      <c r="CX2828">
        <v>82.5</v>
      </c>
      <c r="CY2828">
        <v>86.39697621350912</v>
      </c>
      <c r="CZ2828">
        <v>89.318040871934599</v>
      </c>
      <c r="DA2828">
        <v>230.71893055322377</v>
      </c>
      <c r="DB2828">
        <f ca="1"/>
        <v>91.85710727207767</v>
      </c>
      <c r="DC2828">
        <f ca="1"/>
        <v>86.784664252028321</v>
      </c>
      <c r="DD2828">
        <v>83.552407035292333</v>
      </c>
      <c r="DE2828">
        <f ca="1"/>
        <v>83.831029335489617</v>
      </c>
      <c r="DF2828">
        <v>84.698332643708397</v>
      </c>
    </row>
    <row r="2829" spans="1:110" x14ac:dyDescent="0.25">
      <c r="A2829">
        <v>75.099999999999994</v>
      </c>
      <c r="B2829" t="b">
        <v>1</v>
      </c>
      <c r="CW2829">
        <v>0.96465163934426235</v>
      </c>
      <c r="CX2829">
        <v>82.5</v>
      </c>
      <c r="CY2829">
        <v>86.438566172168194</v>
      </c>
      <c r="CZ2829">
        <v>89.375419620105518</v>
      </c>
      <c r="DA2829">
        <v>231.38456002489917</v>
      </c>
      <c r="DB2829">
        <f ca="1"/>
        <v>91.886951516720217</v>
      </c>
      <c r="DC2829">
        <f ca="1"/>
        <v>86.828982272237923</v>
      </c>
      <c r="DD2829">
        <v>83.578787489355491</v>
      </c>
      <c r="DE2829">
        <f ca="1"/>
        <v>83.848077917779719</v>
      </c>
      <c r="DF2829">
        <v>84.718701581922232</v>
      </c>
    </row>
    <row r="2830" spans="1:110" x14ac:dyDescent="0.25">
      <c r="A2830">
        <v>69.400000000000006</v>
      </c>
      <c r="B2830" t="b">
        <v>1</v>
      </c>
      <c r="CW2830">
        <v>0.96499316939890711</v>
      </c>
      <c r="CX2830">
        <v>82.6</v>
      </c>
      <c r="CY2830">
        <v>86.480487009431187</v>
      </c>
      <c r="CZ2830">
        <v>89.433292160029993</v>
      </c>
      <c r="DA2830">
        <v>232.05665201966755</v>
      </c>
      <c r="DB2830">
        <f ca="1"/>
        <v>91.917008329844379</v>
      </c>
      <c r="DC2830">
        <f ca="1"/>
        <v>86.873667870398791</v>
      </c>
      <c r="DD2830">
        <v>83.605295696043072</v>
      </c>
      <c r="DE2830">
        <f ca="1"/>
        <v>83.865224145934704</v>
      </c>
      <c r="DF2830">
        <v>84.739163520807608</v>
      </c>
    </row>
    <row r="2831" spans="1:110" x14ac:dyDescent="0.25">
      <c r="A2831">
        <v>69.2</v>
      </c>
      <c r="B2831" t="b">
        <v>1</v>
      </c>
      <c r="CW2831">
        <v>0.96533469945355188</v>
      </c>
      <c r="CX2831">
        <v>82.6</v>
      </c>
      <c r="CY2831">
        <v>86.522744857650139</v>
      </c>
      <c r="CZ2831">
        <v>89.491667877106451</v>
      </c>
      <c r="DA2831">
        <v>232.73533325668396</v>
      </c>
      <c r="DB2831">
        <f ca="1"/>
        <v>91.947281548755825</v>
      </c>
      <c r="DC2831">
        <f ca="1"/>
        <v>86.918727944883472</v>
      </c>
      <c r="DD2831">
        <v>83.631933529532347</v>
      </c>
      <c r="DE2831">
        <f ca="1"/>
        <v>83.88246963506559</v>
      </c>
      <c r="DF2831">
        <v>84.759719886164774</v>
      </c>
    </row>
    <row r="2832" spans="1:110" x14ac:dyDescent="0.25">
      <c r="A2832">
        <v>69.099999999999994</v>
      </c>
      <c r="B2832" t="b">
        <v>1</v>
      </c>
      <c r="CW2832">
        <v>0.96567622950819676</v>
      </c>
      <c r="CX2832">
        <v>82.6</v>
      </c>
      <c r="CY2832">
        <v>86.565346024930065</v>
      </c>
      <c r="CZ2832">
        <v>89.550556430238089</v>
      </c>
      <c r="DA2832">
        <v>233.42073421915964</v>
      </c>
      <c r="DB2832">
        <f ca="1"/>
        <v>91.97777511875357</v>
      </c>
      <c r="DC2832">
        <f ca="1"/>
        <v>86.964169593418092</v>
      </c>
      <c r="DD2832">
        <v>83.658702910278492</v>
      </c>
      <c r="DE2832">
        <f ca="1"/>
        <v>83.899816043080548</v>
      </c>
      <c r="DF2832">
        <v>84.780372139662205</v>
      </c>
    </row>
    <row r="2833" spans="1:110" x14ac:dyDescent="0.25">
      <c r="A2833">
        <v>68.8</v>
      </c>
      <c r="B2833" t="b">
        <v>1</v>
      </c>
      <c r="CW2833">
        <v>0.96601775956284153</v>
      </c>
      <c r="CX2833">
        <v>82.7</v>
      </c>
      <c r="CY2833">
        <v>86.608297001983431</v>
      </c>
      <c r="CZ2833">
        <v>89.609967762630021</v>
      </c>
      <c r="DA2833">
        <v>234.1129893049303</v>
      </c>
      <c r="DB2833">
        <f ca="1"/>
        <v>92.008493097286987</v>
      </c>
      <c r="DC2833">
        <f ca="1"/>
        <v>87.010000120904067</v>
      </c>
      <c r="DD2833">
        <v>83.685605806630363</v>
      </c>
      <c r="DE2833">
        <f ca="1"/>
        <v>83.917265072259013</v>
      </c>
      <c r="DF2833">
        <v>84.801121780105973</v>
      </c>
    </row>
    <row r="2834" spans="1:110" x14ac:dyDescent="0.25">
      <c r="A2834">
        <v>68.5</v>
      </c>
      <c r="B2834" t="b">
        <v>1</v>
      </c>
      <c r="CW2834">
        <v>0.96635928961748629</v>
      </c>
      <c r="CX2834">
        <v>82.7</v>
      </c>
      <c r="CY2834">
        <v>86.651604469324212</v>
      </c>
      <c r="CZ2834">
        <v>89.669912113126358</v>
      </c>
      <c r="DA2834">
        <v>234.81223698463035</v>
      </c>
      <c r="DB2834">
        <f ca="1"/>
        <v>92.039439658317065</v>
      </c>
      <c r="DC2834">
        <f ca="1"/>
        <v>87.056227047629193</v>
      </c>
      <c r="DD2834">
        <v>83.712644236519623</v>
      </c>
      <c r="DE2834">
        <f ca="1"/>
        <v>83.93481847090024</v>
      </c>
      <c r="DF2834">
        <v>84.821970344767223</v>
      </c>
    </row>
    <row r="2835" spans="1:110" x14ac:dyDescent="0.25">
      <c r="A2835">
        <v>68.3</v>
      </c>
      <c r="B2835" t="b">
        <v>1</v>
      </c>
      <c r="CW2835">
        <v>0.96670081967213117</v>
      </c>
      <c r="CX2835">
        <v>82.7</v>
      </c>
      <c r="CY2835">
        <v>86.695275304821834</v>
      </c>
      <c r="CZ2835">
        <v>89.730400028119575</v>
      </c>
      <c r="DA2835">
        <v>235.51861996793622</v>
      </c>
      <c r="DB2835">
        <f ca="1"/>
        <v>92.070619096893267</v>
      </c>
      <c r="DC2835">
        <f ca="1"/>
        <v>87.102858117891529</v>
      </c>
      <c r="DD2835">
        <v>83.739820269227081</v>
      </c>
      <c r="DE2835">
        <f ca="1"/>
        <v>83.95247803505049</v>
      </c>
      <c r="DF2835">
        <v>84.842919410771117</v>
      </c>
    </row>
    <row r="2836" spans="1:110" x14ac:dyDescent="0.25">
      <c r="A2836">
        <v>68</v>
      </c>
      <c r="B2836" t="b">
        <v>1</v>
      </c>
      <c r="CW2836">
        <v>0.96704234972677594</v>
      </c>
      <c r="CX2836">
        <v>82.7</v>
      </c>
      <c r="CY2836">
        <v>86.739316591637063</v>
      </c>
      <c r="CZ2836">
        <v>89.79144237406841</v>
      </c>
      <c r="DA2836">
        <v>236.23228537837886</v>
      </c>
      <c r="DB2836">
        <f ca="1"/>
        <v>92.102035833959718</v>
      </c>
      <c r="DC2836">
        <f ca="1"/>
        <v>87.149901309061107</v>
      </c>
      <c r="DD2836">
        <v>83.767136027230805</v>
      </c>
      <c r="DE2836">
        <f ca="1"/>
        <v>83.970245610313526</v>
      </c>
      <c r="DF2836">
        <v>84.863970596550672</v>
      </c>
    </row>
    <row r="2837" spans="1:110" x14ac:dyDescent="0.25">
      <c r="A2837">
        <v>67.900000000000006</v>
      </c>
      <c r="B2837" t="b">
        <v>1</v>
      </c>
      <c r="CW2837">
        <v>0.96738387978142082</v>
      </c>
      <c r="CX2837">
        <v>82.7</v>
      </c>
      <c r="CY2837">
        <v>86.783735626563299</v>
      </c>
      <c r="CZ2837">
        <v>89.853050350661007</v>
      </c>
      <c r="DA2837">
        <v>236.95338493726439</v>
      </c>
      <c r="DB2837">
        <f ca="1"/>
        <v>92.133694421404257</v>
      </c>
      <c r="DC2837">
        <f ca="1"/>
        <v>87.197364841106918</v>
      </c>
      <c r="DD2837">
        <v>83.794593688140807</v>
      </c>
      <c r="DE2837">
        <f ca="1"/>
        <v>83.988123093749422</v>
      </c>
      <c r="DF2837">
        <v>84.885125563369371</v>
      </c>
    </row>
    <row r="2838" spans="1:110" x14ac:dyDescent="0.25">
      <c r="A2838">
        <v>67.8</v>
      </c>
      <c r="B2838" t="b">
        <v>1</v>
      </c>
      <c r="CW2838">
        <v>0.96772540983606559</v>
      </c>
      <c r="CX2838">
        <v>82.7</v>
      </c>
      <c r="CY2838">
        <v>86.828539928798349</v>
      </c>
      <c r="CZ2838">
        <v>89.915235504663883</v>
      </c>
      <c r="DA2838">
        <v>237.68207515727121</v>
      </c>
      <c r="DB2838">
        <f ca="1"/>
        <v>92.165599547365602</v>
      </c>
      <c r="DC2838">
        <f ca="1"/>
        <v>87.245257186618048</v>
      </c>
      <c r="DD2838">
        <v>83.82219548672488</v>
      </c>
      <c r="DE2838">
        <f ca="1"/>
        <v>84.006112435866797</v>
      </c>
      <c r="DF2838">
        <v>84.906386016916443</v>
      </c>
    </row>
    <row r="2839" spans="1:110" x14ac:dyDescent="0.25">
      <c r="A2839">
        <v>67.599999999999994</v>
      </c>
      <c r="B2839" t="b">
        <v>1</v>
      </c>
      <c r="CW2839">
        <v>0.96806693989071035</v>
      </c>
      <c r="CX2839">
        <v>82.8</v>
      </c>
      <c r="CY2839">
        <v>86.87373724917407</v>
      </c>
      <c r="CZ2839">
        <v>89.97800974450054</v>
      </c>
      <c r="DA2839">
        <v>238.41851754634959</v>
      </c>
      <c r="DB2839">
        <f ca="1"/>
        <v>92.197756041814671</v>
      </c>
      <c r="DC2839">
        <f ca="1"/>
        <v>87.293587081349941</v>
      </c>
      <c r="DD2839">
        <v>83.849943717031394</v>
      </c>
      <c r="DE2839">
        <f ca="1"/>
        <v>84.024215642714182</v>
      </c>
      <c r="DF2839">
        <v>84.927753708979097</v>
      </c>
    </row>
    <row r="2840" spans="1:110" x14ac:dyDescent="0.25">
      <c r="A2840">
        <v>67.3</v>
      </c>
      <c r="B2840" t="b">
        <v>1</v>
      </c>
      <c r="CW2840">
        <v>0.96840846994535523</v>
      </c>
      <c r="CX2840">
        <v>82.8</v>
      </c>
      <c r="CY2840">
        <v>86.919335579872524</v>
      </c>
      <c r="CZ2840">
        <v>90.04138535560638</v>
      </c>
      <c r="DA2840">
        <v>239.16287882258115</v>
      </c>
      <c r="DB2840">
        <f ca="1"/>
        <v>92.230168882427066</v>
      </c>
      <c r="DC2840">
        <f ca="1"/>
        <v>87.342363535329525</v>
      </c>
      <c r="DD2840">
        <v>83.877840734614409</v>
      </c>
      <c r="DE2840">
        <f ca="1"/>
        <v>84.042434778076753</v>
      </c>
      <c r="DF2840">
        <v>84.949230439196327</v>
      </c>
    </row>
    <row r="2841" spans="1:110" x14ac:dyDescent="0.25">
      <c r="A2841">
        <v>67.8</v>
      </c>
      <c r="B2841" t="b">
        <v>1</v>
      </c>
      <c r="CW2841">
        <v>0.96875</v>
      </c>
      <c r="CX2841">
        <v>82.9</v>
      </c>
      <c r="CY2841">
        <v>86.965343164660126</v>
      </c>
      <c r="CZ2841">
        <v>90.105375016609443</v>
      </c>
      <c r="DA2841">
        <v>239.91533114071677</v>
      </c>
      <c r="DB2841">
        <f ca="1"/>
        <v>92.262843200765587</v>
      </c>
      <c r="DC2841">
        <f ca="1"/>
        <v>87.391595844555098</v>
      </c>
      <c r="DD2841">
        <v>83.905888958867351</v>
      </c>
      <c r="DE2841">
        <f ca="1"/>
        <v>84.060771965784625</v>
      </c>
      <c r="DF2841">
        <v>84.970818056899162</v>
      </c>
    </row>
    <row r="2842" spans="1:110" x14ac:dyDescent="0.25">
      <c r="A2842">
        <v>67.2</v>
      </c>
      <c r="B2842" t="b">
        <v>1</v>
      </c>
      <c r="CW2842">
        <v>0.96909153005464477</v>
      </c>
      <c r="CX2842">
        <v>83</v>
      </c>
      <c r="CY2842">
        <v>87.011768509673558</v>
      </c>
      <c r="CZ2842">
        <v>90.169991816392454</v>
      </c>
      <c r="DA2842">
        <v>240.67605233116421</v>
      </c>
      <c r="DB2842">
        <f ca="1"/>
        <v>92.295784288792774</v>
      </c>
      <c r="DC2842">
        <f ca="1"/>
        <v>87.441293603329868</v>
      </c>
      <c r="DD2842">
        <v>83.934090875471838</v>
      </c>
      <c r="DE2842">
        <f ca="1"/>
        <v>84.079229392139794</v>
      </c>
      <c r="DF2842">
        <v>84.992518463042728</v>
      </c>
    </row>
    <row r="2843" spans="1:110" x14ac:dyDescent="0.25">
      <c r="A2843">
        <v>67.099999999999994</v>
      </c>
      <c r="B2843" t="b">
        <v>1</v>
      </c>
      <c r="CW2843">
        <v>0.96943306010928965</v>
      </c>
      <c r="CX2843">
        <v>83</v>
      </c>
      <c r="CY2843">
        <v>87.058620394793294</v>
      </c>
      <c r="CZ2843">
        <v>90.235249272092759</v>
      </c>
      <c r="DA2843">
        <v>241.44522615225139</v>
      </c>
      <c r="DB2843">
        <f ca="1"/>
        <v>92.328997605734443</v>
      </c>
      <c r="DC2843">
        <f ca="1"/>
        <v>87.491466717270512</v>
      </c>
      <c r="DD2843">
        <v>83.962449038968643</v>
      </c>
      <c r="DE2843">
        <f ca="1"/>
        <v>84.097809308469465</v>
      </c>
      <c r="DF2843">
        <v>85.014333612235532</v>
      </c>
    </row>
    <row r="2844" spans="1:110" x14ac:dyDescent="0.25">
      <c r="A2844">
        <v>67.400000000000006</v>
      </c>
      <c r="B2844" t="b">
        <v>1</v>
      </c>
      <c r="CW2844">
        <v>0.96977459016393441</v>
      </c>
      <c r="CX2844">
        <v>83</v>
      </c>
      <c r="CY2844">
        <v>87.105907885643958</v>
      </c>
      <c r="CZ2844">
        <v>90.301161348103903</v>
      </c>
      <c r="DA2844">
        <v>242.2230425566629</v>
      </c>
      <c r="DB2844">
        <f ca="1"/>
        <v>92.362488785317979</v>
      </c>
      <c r="DC2844">
        <f ca="1"/>
        <v>87.542125417036402</v>
      </c>
      <c r="DD2844">
        <v>83.990966075458076</v>
      </c>
      <c r="DE2844">
        <f ca="1"/>
        <v>84.116514033813289</v>
      </c>
      <c r="DF2844">
        <v>85.036265514872156</v>
      </c>
    </row>
    <row r="2845" spans="1:110" x14ac:dyDescent="0.25">
      <c r="A2845">
        <v>67.099999999999994</v>
      </c>
      <c r="B2845" t="b">
        <v>1</v>
      </c>
      <c r="CW2845">
        <v>0.97011612021857918</v>
      </c>
      <c r="CX2845">
        <v>83</v>
      </c>
      <c r="CY2845">
        <v>87.1536403462637</v>
      </c>
      <c r="CZ2845">
        <v>90.367742476146759</v>
      </c>
      <c r="DA2845">
        <v>243.00969797301786</v>
      </c>
      <c r="DB2845">
        <f ca="1"/>
        <v>92.39626364340991</v>
      </c>
      <c r="DC2845">
        <f ca="1"/>
        <v>87.593280272827343</v>
      </c>
      <c r="DD2845">
        <v>84.019644685438422</v>
      </c>
      <c r="DE2845">
        <f ca="1"/>
        <v>84.135345957753728</v>
      </c>
      <c r="DF2845">
        <v>85.058316239376055</v>
      </c>
    </row>
    <row r="2846" spans="1:110" x14ac:dyDescent="0.25">
      <c r="A2846">
        <v>72</v>
      </c>
      <c r="B2846" t="b">
        <v>1</v>
      </c>
      <c r="CW2846">
        <v>0.97045765027322406</v>
      </c>
      <c r="CX2846">
        <v>83</v>
      </c>
      <c r="CY2846">
        <v>87.201827452487777</v>
      </c>
      <c r="CZ2846">
        <v>90.435007576482874</v>
      </c>
      <c r="DA2846">
        <v>243.80539560362931</v>
      </c>
      <c r="DB2846">
        <f ca="1"/>
        <v>92.430328186079848</v>
      </c>
      <c r="DC2846">
        <f ca="1"/>
        <v>87.644942209702663</v>
      </c>
      <c r="DD2846">
        <v>84.04848764679052</v>
      </c>
      <c r="DE2846">
        <f ca="1"/>
        <v>84.154307543398531</v>
      </c>
      <c r="DF2846">
        <v>85.080487914559029</v>
      </c>
    </row>
    <row r="2847" spans="1:110" x14ac:dyDescent="0.25">
      <c r="A2847">
        <v>71.7</v>
      </c>
      <c r="B2847" t="b">
        <v>1</v>
      </c>
      <c r="CW2847">
        <v>0.97079918032786883</v>
      </c>
      <c r="CX2847">
        <v>83</v>
      </c>
      <c r="CY2847">
        <v>87.25047920609542</v>
      </c>
      <c r="CZ2847">
        <v>90.502972080349025</v>
      </c>
      <c r="DA2847">
        <v>244.61034573957645</v>
      </c>
      <c r="DB2847">
        <f ca="1"/>
        <v>92.464688618119595</v>
      </c>
      <c r="DC2847">
        <f ca="1"/>
        <v>87.697122523778219</v>
      </c>
      <c r="DD2847">
        <v>84.077497817918129</v>
      </c>
      <c r="DE2847">
        <f ca="1"/>
        <v>84.173401330525365</v>
      </c>
      <c r="DF2847">
        <v>85.102782732105197</v>
      </c>
    </row>
    <row r="2848" spans="1:110" x14ac:dyDescent="0.25">
      <c r="A2848">
        <v>71.599999999999994</v>
      </c>
      <c r="B2848" t="b">
        <v>1</v>
      </c>
      <c r="CW2848">
        <v>0.97114071038251371</v>
      </c>
      <c r="CX2848">
        <v>83</v>
      </c>
      <c r="CY2848">
        <v>87.299605949773422</v>
      </c>
      <c r="CZ2848">
        <v>90.571651953699359</v>
      </c>
      <c r="DA2848">
        <v>245.42476609431409</v>
      </c>
      <c r="DB2848">
        <f ca="1"/>
        <v>92.49935135204926</v>
      </c>
      <c r="DC2848">
        <f ca="1"/>
        <v>87.749832899362332</v>
      </c>
      <c r="DD2848">
        <v>84.106678141054161</v>
      </c>
      <c r="DE2848">
        <f ca="1"/>
        <v>84.192629938899685</v>
      </c>
      <c r="DF2848">
        <v>85.125202949187539</v>
      </c>
    </row>
    <row r="2849" spans="1:110" x14ac:dyDescent="0.25">
      <c r="A2849">
        <v>71.400000000000006</v>
      </c>
      <c r="B2849" t="b">
        <v>1</v>
      </c>
      <c r="CW2849">
        <v>0.97148224043715847</v>
      </c>
      <c r="CX2849">
        <v>83</v>
      </c>
      <c r="CY2849">
        <v>87.349218382953211</v>
      </c>
      <c r="CZ2849">
        <v>90.641063722346885</v>
      </c>
      <c r="DA2849">
        <v>246.24888215713747</v>
      </c>
      <c r="DB2849">
        <f ca="1"/>
        <v>92.534323017643814</v>
      </c>
      <c r="DC2849">
        <f ca="1"/>
        <v>87.803085427097415</v>
      </c>
      <c r="DD2849">
        <v>84.136031645743444</v>
      </c>
      <c r="DE2849">
        <f ca="1"/>
        <v>84.211996071777307</v>
      </c>
      <c r="DF2849">
        <v>85.147750891225641</v>
      </c>
    </row>
    <row r="2850" spans="1:110" x14ac:dyDescent="0.25">
      <c r="A2850">
        <v>71.2</v>
      </c>
      <c r="B2850" t="b">
        <v>1</v>
      </c>
      <c r="CW2850">
        <v>0.97182377049180324</v>
      </c>
      <c r="CX2850">
        <v>83</v>
      </c>
      <c r="CY2850">
        <v>87.399327578584334</v>
      </c>
      <c r="CZ2850">
        <v>90.711224498605006</v>
      </c>
      <c r="DA2850">
        <v>247.0829275679456</v>
      </c>
      <c r="DB2850">
        <f ca="1"/>
        <v>92.569610472017217</v>
      </c>
      <c r="DC2850">
        <f ca="1"/>
        <v>87.856892623178567</v>
      </c>
      <c r="DD2850">
        <v>84.165561452513771</v>
      </c>
      <c r="DE2850">
        <f ca="1"/>
        <v>84.231502519604433</v>
      </c>
      <c r="DF2850">
        <v>85.170428954794062</v>
      </c>
    </row>
    <row r="2851" spans="1:110" x14ac:dyDescent="0.25">
      <c r="A2851">
        <v>71</v>
      </c>
      <c r="B2851" t="b">
        <v>1</v>
      </c>
      <c r="CW2851">
        <v>0.97216530054644812</v>
      </c>
      <c r="CX2851">
        <v>83</v>
      </c>
      <c r="CY2851">
        <v>87.449945000911242</v>
      </c>
      <c r="CZ2851">
        <v>90.782152009538436</v>
      </c>
      <c r="DA2851">
        <v>247.92714451485492</v>
      </c>
      <c r="DB2851">
        <f ca="1"/>
        <v>92.60522081030382</v>
      </c>
      <c r="DC2851">
        <f ca="1"/>
        <v>87.911267449727518</v>
      </c>
      <c r="DD2851">
        <v>84.19527077674789</v>
      </c>
      <c r="DE2851">
        <f ca="1"/>
        <v>84.251152163928751</v>
      </c>
      <c r="DF2851">
        <v>85.193239610691563</v>
      </c>
    </row>
    <row r="2852" spans="1:110" x14ac:dyDescent="0.25">
      <c r="A2852">
        <v>78</v>
      </c>
      <c r="B2852" t="b">
        <v>1</v>
      </c>
      <c r="CW2852">
        <v>0.97250683060109289</v>
      </c>
      <c r="CX2852">
        <v>83</v>
      </c>
      <c r="CY2852">
        <v>87.501082524326719</v>
      </c>
      <c r="CZ2852">
        <v>90.853864626941203</v>
      </c>
      <c r="DA2852">
        <v>248.7817841563587</v>
      </c>
      <c r="DB2852">
        <f ca="1"/>
        <v>92.641161376980122</v>
      </c>
      <c r="DC2852">
        <f ca="1"/>
        <v>87.966223336406273</v>
      </c>
      <c r="DD2852">
        <v>84.225162932769805</v>
      </c>
      <c r="DE2852">
        <f ca="1"/>
        <v>84.27094798153648</v>
      </c>
      <c r="DF2852">
        <v>85.216185407182167</v>
      </c>
    </row>
    <row r="2853" spans="1:110" x14ac:dyDescent="0.25">
      <c r="A2853">
        <v>75</v>
      </c>
      <c r="B2853" t="b">
        <v>1</v>
      </c>
      <c r="CW2853">
        <v>0.97284836065573765</v>
      </c>
      <c r="CX2853">
        <v>83</v>
      </c>
      <c r="CY2853">
        <v>87.552752453381771</v>
      </c>
      <c r="CZ2853">
        <v>90.926381399170523</v>
      </c>
      <c r="DA2853">
        <v>249.64710706987626</v>
      </c>
      <c r="DB2853">
        <f ca="1"/>
        <v>92.677439777874184</v>
      </c>
      <c r="DC2853">
        <f ca="1"/>
        <v>88.021774203362426</v>
      </c>
      <c r="DD2853">
        <v>84.255241338160431</v>
      </c>
      <c r="DE2853">
        <f ca="1"/>
        <v>84.290893048831308</v>
      </c>
      <c r="DF2853">
        <v>85.239268973419883</v>
      </c>
    </row>
    <row r="2854" spans="1:110" x14ac:dyDescent="0.25">
      <c r="A2854">
        <v>73</v>
      </c>
      <c r="B2854" t="b">
        <v>1</v>
      </c>
      <c r="CW2854">
        <v>0.97318989071038253</v>
      </c>
      <c r="CX2854">
        <v>83</v>
      </c>
      <c r="CY2854">
        <v>87.604967544038004</v>
      </c>
      <c r="CZ2854">
        <v>90.999722084976824</v>
      </c>
      <c r="DA2854">
        <v>250.52338372869073</v>
      </c>
      <c r="DB2854">
        <f ca="1"/>
        <v>92.714063892913202</v>
      </c>
      <c r="DC2854">
        <f ca="1"/>
        <v>88.077934485606193</v>
      </c>
      <c r="DD2854">
        <v>84.285509518318236</v>
      </c>
      <c r="DE2854">
        <f ca="1"/>
        <v>84.310990546472695</v>
      </c>
      <c r="DF2854">
        <v>85.262493023069837</v>
      </c>
    </row>
    <row r="2855" spans="1:110" x14ac:dyDescent="0.25">
      <c r="A2855">
        <v>71</v>
      </c>
      <c r="B2855" t="b">
        <v>1</v>
      </c>
      <c r="CW2855">
        <v>0.9735314207650273</v>
      </c>
      <c r="CX2855">
        <v>83</v>
      </c>
      <c r="CY2855">
        <v>87.657741026256915</v>
      </c>
      <c r="CZ2855">
        <v>91.073907189481275</v>
      </c>
      <c r="DA2855">
        <v>251.41089500946234</v>
      </c>
      <c r="DB2855">
        <f ca="1"/>
        <v>92.751041889665075</v>
      </c>
      <c r="DC2855">
        <f ca="1"/>
        <v>88.134719158927723</v>
      </c>
      <c r="DD2855">
        <v>84.315971111282053</v>
      </c>
      <c r="DE2855">
        <f ca="1"/>
        <v>84.331243764292267</v>
      </c>
      <c r="DF2855">
        <v>85.285860358140155</v>
      </c>
    </row>
    <row r="2856" spans="1:110" x14ac:dyDescent="0.25">
      <c r="A2856">
        <v>69.900000000000006</v>
      </c>
      <c r="B2856" t="b">
        <v>1</v>
      </c>
      <c r="CW2856">
        <v>0.97387295081967218</v>
      </c>
      <c r="CX2856">
        <v>83</v>
      </c>
      <c r="CY2856">
        <v>87.711086628028625</v>
      </c>
      <c r="CZ2856">
        <v>91.148958002468333</v>
      </c>
      <c r="DA2856">
        <v>252.30993273270249</v>
      </c>
      <c r="DB2856">
        <f ca="1"/>
        <v>92.788382237734396</v>
      </c>
      <c r="DC2856">
        <f ca="1"/>
        <v>88.192143767473922</v>
      </c>
      <c r="DD2856">
        <v>84.346629872835194</v>
      </c>
      <c r="DE2856">
        <f ca="1"/>
        <v>84.351656106509111</v>
      </c>
      <c r="DF2856">
        <v>85.309373873039249</v>
      </c>
    </row>
    <row r="2857" spans="1:110" x14ac:dyDescent="0.25">
      <c r="A2857">
        <v>69.599999999999994</v>
      </c>
      <c r="B2857" t="b">
        <v>1</v>
      </c>
      <c r="CW2857">
        <v>0.97421448087431695</v>
      </c>
      <c r="CX2857">
        <v>83</v>
      </c>
      <c r="CY2857">
        <v>87.76501860095189</v>
      </c>
      <c r="CZ2857">
        <v>91.224896639173664</v>
      </c>
      <c r="DA2857">
        <v>253.22080023880432</v>
      </c>
      <c r="DB2857">
        <f ca="1"/>
        <v>92.826093724078234</v>
      </c>
      <c r="DC2857">
        <f ca="1"/>
        <v>88.250224453113731</v>
      </c>
      <c r="DD2857">
        <v>84.377489681910461</v>
      </c>
      <c r="DE2857">
        <f ca="1"/>
        <v>84.372231097265868</v>
      </c>
      <c r="DF2857">
        <v>85.333036558875136</v>
      </c>
    </row>
    <row r="2858" spans="1:110" x14ac:dyDescent="0.25">
      <c r="A2858">
        <v>69.400000000000006</v>
      </c>
      <c r="B2858" t="b">
        <v>1</v>
      </c>
      <c r="CW2858">
        <v>0.97455601092896171</v>
      </c>
      <c r="CX2858">
        <v>83.1</v>
      </c>
      <c r="CY2858">
        <v>87.819551747487779</v>
      </c>
      <c r="CZ2858">
        <v>91.301746083765366</v>
      </c>
      <c r="DA2858">
        <v>254.14381300248263</v>
      </c>
      <c r="DB2858">
        <f ca="1"/>
        <v>92.864185469314577</v>
      </c>
      <c r="DC2858">
        <f ca="1"/>
        <v>88.308977986733723</v>
      </c>
      <c r="DD2858">
        <v>84.408554546318683</v>
      </c>
      <c r="DE2858">
        <f ca="1"/>
        <v>84.392972386510408</v>
      </c>
      <c r="DF2858">
        <v>85.356851508014614</v>
      </c>
    </row>
    <row r="2859" spans="1:110" x14ac:dyDescent="0.25">
      <c r="A2859">
        <v>69.3</v>
      </c>
      <c r="B2859" t="b">
        <v>1</v>
      </c>
      <c r="CW2859">
        <v>0.97489754098360659</v>
      </c>
      <c r="CX2859">
        <v>83.2</v>
      </c>
      <c r="CY2859">
        <v>87.874701450020467</v>
      </c>
      <c r="CZ2859">
        <v>91.379530235736965</v>
      </c>
      <c r="DA2859">
        <v>255.07929928873097</v>
      </c>
      <c r="DB2859">
        <f ca="1"/>
        <v>92.902666945100975</v>
      </c>
      <c r="DC2859">
        <f ca="1"/>
        <v>88.368421801618254</v>
      </c>
      <c r="DD2859">
        <v>84.439828608824371</v>
      </c>
      <c r="DE2859">
        <f ca="1"/>
        <v>84.41388375624912</v>
      </c>
      <c r="DF2859">
        <v>85.380821918921896</v>
      </c>
    </row>
    <row r="2860" spans="1:110" x14ac:dyDescent="0.25">
      <c r="A2860">
        <v>69.099999999999994</v>
      </c>
      <c r="B2860" t="b">
        <v>1</v>
      </c>
      <c r="CW2860">
        <v>0.97523907103825136</v>
      </c>
      <c r="CX2860">
        <v>83.3</v>
      </c>
      <c r="CY2860">
        <v>87.930483701871538</v>
      </c>
      <c r="CZ2860">
        <v>91.458273959447027</v>
      </c>
      <c r="DA2860">
        <v>256.02760085371119</v>
      </c>
      <c r="DB2860">
        <f ca="1"/>
        <v>92.941547992670053</v>
      </c>
      <c r="DC2860">
        <f ca="1"/>
        <v>88.428574029084245</v>
      </c>
      <c r="DD2860">
        <v>84.471316153594586</v>
      </c>
      <c r="DE2860">
        <f ca="1"/>
        <v>84.434969127201057</v>
      </c>
      <c r="DF2860">
        <v>85.404951101297371</v>
      </c>
    </row>
    <row r="2861" spans="1:110" x14ac:dyDescent="0.25">
      <c r="A2861">
        <v>69</v>
      </c>
      <c r="B2861" t="b">
        <v>1</v>
      </c>
      <c r="CW2861">
        <v>0.97558060109289613</v>
      </c>
      <c r="CX2861">
        <v>83.4</v>
      </c>
      <c r="CY2861">
        <v>87.986915140428252</v>
      </c>
      <c r="CZ2861">
        <v>91.538003137068415</v>
      </c>
      <c r="DA2861">
        <v>256.98907369432339</v>
      </c>
      <c r="DB2861">
        <f ca="1"/>
        <v>92.980838842615867</v>
      </c>
      <c r="DC2861">
        <f ca="1"/>
        <v>88.489453536555843</v>
      </c>
      <c r="DD2861">
        <v>84.503021613049725</v>
      </c>
      <c r="DE2861">
        <f ca="1"/>
        <v>84.456232565884406</v>
      </c>
      <c r="DF2861">
        <v>85.429242481540143</v>
      </c>
    </row>
    <row r="2862" spans="1:110" x14ac:dyDescent="0.25">
      <c r="A2862">
        <v>74.099999999999994</v>
      </c>
      <c r="B2862" t="b">
        <v>1</v>
      </c>
      <c r="CW2862">
        <v>0.97592213114754101</v>
      </c>
      <c r="CX2862">
        <v>83.5</v>
      </c>
      <c r="CY2862">
        <v>88.044013082561435</v>
      </c>
      <c r="CZ2862">
        <v>91.61874472523121</v>
      </c>
      <c r="DA2862">
        <v>257.96408885056456</v>
      </c>
      <c r="DB2862">
        <f ca="1"/>
        <v>93.020550136034217</v>
      </c>
      <c r="DC2862">
        <f ca="1"/>
        <v>88.551079968282949</v>
      </c>
      <c r="DD2862">
        <v>84.534949575146911</v>
      </c>
      <c r="DE2862">
        <f ca="1"/>
        <v>84.477678292169969</v>
      </c>
      <c r="DF2862">
        <v>85.453699608559134</v>
      </c>
    </row>
    <row r="2863" spans="1:110" x14ac:dyDescent="0.25">
      <c r="A2863">
        <v>73.900000000000006</v>
      </c>
      <c r="B2863" t="b">
        <v>1</v>
      </c>
      <c r="CW2863">
        <v>0.97626366120218577</v>
      </c>
      <c r="CX2863">
        <v>83.5</v>
      </c>
      <c r="CY2863">
        <v>88.10179556252659</v>
      </c>
      <c r="CZ2863">
        <v>91.700526815674436</v>
      </c>
      <c r="DA2863">
        <v>258.95303326520428</v>
      </c>
      <c r="DB2863">
        <f ca="1"/>
        <v>93.060692947130491</v>
      </c>
      <c r="DC2863">
        <f ca="1"/>
        <v>88.613473788927521</v>
      </c>
      <c r="DD2863">
        <v>84.567104791129935</v>
      </c>
      <c r="DE2863">
        <f ca="1"/>
        <v>84.499310687339246</v>
      </c>
      <c r="DF2863">
        <v>85.478326159960488</v>
      </c>
    </row>
    <row r="2864" spans="1:110" x14ac:dyDescent="0.25">
      <c r="A2864">
        <v>73.8</v>
      </c>
      <c r="B2864" t="b">
        <v>1</v>
      </c>
      <c r="CW2864">
        <v>0.97660519125683065</v>
      </c>
      <c r="CX2864">
        <v>83.7</v>
      </c>
      <c r="CY2864">
        <v>88.160281372560846</v>
      </c>
      <c r="CZ2864">
        <v>91.783378700253223</v>
      </c>
      <c r="DA2864">
        <v>259.95631070576513</v>
      </c>
      <c r="DB2864">
        <f ca="1"/>
        <v>93.101278807419718</v>
      </c>
      <c r="DC2864">
        <f ca="1"/>
        <v>88.676656330264962</v>
      </c>
      <c r="DD2864">
        <v>84.599492183783028</v>
      </c>
      <c r="DE2864">
        <f ca="1"/>
        <v>84.521134302689077</v>
      </c>
      <c r="DF2864">
        <v>85.503125948641411</v>
      </c>
    </row>
    <row r="2865" spans="1:110" x14ac:dyDescent="0.25">
      <c r="A2865">
        <v>73.7</v>
      </c>
      <c r="B2865" t="b">
        <v>1</v>
      </c>
      <c r="CW2865">
        <v>0.97694672131147542</v>
      </c>
      <c r="CX2865">
        <v>84</v>
      </c>
      <c r="CY2865">
        <v>88.219490106409793</v>
      </c>
      <c r="CZ2865">
        <v>91.867330940680645</v>
      </c>
      <c r="DA2865">
        <v>260.97434275429845</v>
      </c>
      <c r="DB2865">
        <f ca="1"/>
        <v>93.142319731655832</v>
      </c>
      <c r="DC2865">
        <f ca="1"/>
        <v>88.740649841270965</v>
      </c>
      <c r="DD2865">
        <v>84.632116856228819</v>
      </c>
      <c r="DE2865">
        <f ca="1"/>
        <v>84.543153868728069</v>
      </c>
      <c r="DF2865">
        <v>85.528102929823277</v>
      </c>
    </row>
    <row r="2866" spans="1:110" x14ac:dyDescent="0.25">
      <c r="A2866">
        <v>73.8</v>
      </c>
      <c r="B2866" t="b">
        <v>1</v>
      </c>
      <c r="CW2866">
        <v>0.97728825136612019</v>
      </c>
      <c r="CX2866">
        <v>84</v>
      </c>
      <c r="CY2866">
        <v>88.279442206043214</v>
      </c>
      <c r="CZ2866">
        <v>91.952415443428364</v>
      </c>
      <c r="DA2866">
        <v>262.00756987103608</v>
      </c>
      <c r="DB2866">
        <f ca="1"/>
        <v>93.18382824564199</v>
      </c>
      <c r="DC2866">
        <f ca="1"/>
        <v>88.805477541895229</v>
      </c>
      <c r="DD2866">
        <v>84.664984101315156</v>
      </c>
      <c r="DE2866">
        <f ca="1"/>
        <v>84.565374305015197</v>
      </c>
      <c r="DF2866">
        <v>85.55326120856077</v>
      </c>
    </row>
    <row r="2867" spans="1:110" x14ac:dyDescent="0.25">
      <c r="A2867">
        <v>73.7</v>
      </c>
      <c r="B2867" t="b">
        <v>1</v>
      </c>
      <c r="CW2867">
        <v>0.97762978142076506</v>
      </c>
      <c r="CX2867">
        <v>84</v>
      </c>
      <c r="CY2867">
        <v>88.340159011844605</v>
      </c>
      <c r="CZ2867">
        <v>92.038665540248701</v>
      </c>
      <c r="DA2867">
        <v>263.05645253862809</v>
      </c>
      <c r="DB2867">
        <f ca="1"/>
        <v>93.225817416088447</v>
      </c>
      <c r="DC2867">
        <f ca="1"/>
        <v>88.87116368085205</v>
      </c>
      <c r="DD2867">
        <v>84.698099411639504</v>
      </c>
      <c r="DE2867">
        <f ca="1"/>
        <v>84.58780073069579</v>
      </c>
      <c r="DF2867">
        <v>85.578605047766231</v>
      </c>
    </row>
    <row r="2868" spans="1:110" x14ac:dyDescent="0.25">
      <c r="A2868">
        <v>73.599999999999994</v>
      </c>
      <c r="B2868" t="b">
        <v>1</v>
      </c>
      <c r="CW2868">
        <v>0.97797131147540983</v>
      </c>
      <c r="CX2868">
        <v>84</v>
      </c>
      <c r="CY2868">
        <v>88.401662816590942</v>
      </c>
      <c r="CZ2868">
        <v>92.126116074835281</v>
      </c>
      <c r="DA2868">
        <v>264.12147249440852</v>
      </c>
      <c r="DB2868">
        <f ca="1"/>
        <v>93.268300882702874</v>
      </c>
      <c r="DC2868">
        <f ca="1"/>
        <v>88.937733597795486</v>
      </c>
      <c r="DD2868">
        <v>84.731468490264902</v>
      </c>
      <c r="DE2868">
        <f ca="1"/>
        <v>84.610438475795632</v>
      </c>
      <c r="DF2868">
        <v>85.60413887679357</v>
      </c>
    </row>
    <row r="2869" spans="1:110" x14ac:dyDescent="0.25">
      <c r="A2869">
        <v>73.2</v>
      </c>
      <c r="B2869" t="b">
        <v>1</v>
      </c>
      <c r="CW2869">
        <v>0.9783128415300546</v>
      </c>
      <c r="CX2869">
        <v>84</v>
      </c>
      <c r="CY2869">
        <v>88.463976923572488</v>
      </c>
      <c r="CZ2869">
        <v>92.214803496192701</v>
      </c>
      <c r="DA2869">
        <v>265.20313405894603</v>
      </c>
      <c r="DB2869">
        <f ca="1"/>
        <v>93.311292892718001</v>
      </c>
      <c r="DC2869">
        <f ca="1"/>
        <v>89.005213790284898</v>
      </c>
      <c r="DD2869">
        <v>84.765097262186558</v>
      </c>
      <c r="DE2869">
        <f ca="1"/>
        <v>84.633293093340754</v>
      </c>
      <c r="DF2869">
        <v>85.629867300629911</v>
      </c>
    </row>
    <row r="2870" spans="1:110" x14ac:dyDescent="0.25">
      <c r="A2870">
        <v>73.400000000000006</v>
      </c>
      <c r="B2870" t="b">
        <v>1</v>
      </c>
      <c r="CW2870">
        <v>0.97865437158469948</v>
      </c>
      <c r="CX2870">
        <v>84</v>
      </c>
      <c r="CY2870">
        <v>88.527125709240963</v>
      </c>
      <c r="CZ2870">
        <v>92.304765959349453</v>
      </c>
      <c r="DA2870">
        <v>266.3019655700453</v>
      </c>
      <c r="DB2870">
        <f ca="1"/>
        <v>93.354808338082861</v>
      </c>
      <c r="DC2870">
        <f ca="1"/>
        <v>89.073631985992378</v>
      </c>
      <c r="DD2870">
        <v>84.798991886614317</v>
      </c>
      <c r="DE2870">
        <f ca="1"/>
        <v>84.656370372376983</v>
      </c>
      <c r="DF2870">
        <v>85.655795109748226</v>
      </c>
    </row>
    <row r="2871" spans="1:110" x14ac:dyDescent="0.25">
      <c r="A2871">
        <v>73.599999999999994</v>
      </c>
      <c r="B2871" t="b">
        <v>1</v>
      </c>
      <c r="CW2871">
        <v>0.97899590163934425</v>
      </c>
      <c r="CX2871">
        <v>84</v>
      </c>
      <c r="CY2871">
        <v>88.591134690818095</v>
      </c>
      <c r="CZ2871">
        <v>92.396043434120159</v>
      </c>
      <c r="DA2871">
        <v>267.4185209324076</v>
      </c>
      <c r="DB2871">
        <f ca="1"/>
        <v>93.398862795569812</v>
      </c>
      <c r="DC2871">
        <f ca="1"/>
        <v>89.143017220653377</v>
      </c>
      <c r="DD2871">
        <v>84.833158770143243</v>
      </c>
      <c r="DE2871">
        <f ca="1"/>
        <v>84.67967635197185</v>
      </c>
      <c r="DF2871">
        <v>85.681927290679852</v>
      </c>
    </row>
    <row r="2872" spans="1:110" x14ac:dyDescent="0.25">
      <c r="A2872">
        <v>73.599999999999994</v>
      </c>
      <c r="B2872" t="b">
        <v>1</v>
      </c>
      <c r="CW2872">
        <v>0.97933743169398912</v>
      </c>
      <c r="CX2872">
        <v>84</v>
      </c>
      <c r="CY2872">
        <v>88.656030599345073</v>
      </c>
      <c r="CZ2872">
        <v>92.48867782270294</v>
      </c>
      <c r="DA2872">
        <v>268.55338129433324</v>
      </c>
      <c r="DB2872">
        <f ca="1"/>
        <v>93.443472570077716</v>
      </c>
      <c r="DC2872">
        <f ca="1"/>
        <v>89.213399922320079</v>
      </c>
      <c r="DD2872">
        <v>84.867604580891992</v>
      </c>
      <c r="DE2872">
        <f ca="1"/>
        <v>84.703217336290223</v>
      </c>
      <c r="DF2872">
        <v>85.708269037372446</v>
      </c>
    </row>
    <row r="2873" spans="1:110" x14ac:dyDescent="0.25">
      <c r="A2873">
        <v>73.3</v>
      </c>
      <c r="B2873" t="b">
        <v>1</v>
      </c>
      <c r="CW2873">
        <v>0.97967896174863389</v>
      </c>
      <c r="CX2873">
        <v>84</v>
      </c>
      <c r="CY2873">
        <v>88.721841458708838</v>
      </c>
      <c r="CZ2873">
        <v>92.582713086989358</v>
      </c>
      <c r="DA2873">
        <v>269.70715686416207</v>
      </c>
      <c r="DB2873">
        <f ca="1"/>
        <v>93.488654741443426</v>
      </c>
      <c r="DC2873">
        <f ca="1"/>
        <v>89.28481200253924</v>
      </c>
      <c r="DD2873">
        <v>84.902336263697265</v>
      </c>
      <c r="DE2873">
        <f ca="1"/>
        <v>84.726999910845208</v>
      </c>
      <c r="DF2873">
        <v>85.734825763405127</v>
      </c>
    </row>
    <row r="2874" spans="1:110" x14ac:dyDescent="0.25">
      <c r="A2874">
        <v>72.400000000000006</v>
      </c>
      <c r="B2874" t="b">
        <v>1</v>
      </c>
      <c r="CW2874">
        <v>0.98002049180327866</v>
      </c>
      <c r="CX2874">
        <v>84</v>
      </c>
      <c r="CY2874">
        <v>88.788596671244491</v>
      </c>
      <c r="CZ2874">
        <v>92.678195386566912</v>
      </c>
      <c r="DA2874">
        <v>270.88048888067613</v>
      </c>
      <c r="DB2874">
        <f ca="1"/>
        <v>93.534427215110455</v>
      </c>
      <c r="DC2874">
        <f ca="1"/>
        <v>89.357286955152716</v>
      </c>
      <c r="DD2874">
        <v>84.937361056462706</v>
      </c>
      <c r="DE2874">
        <f ca="1"/>
        <v>84.751030960037511</v>
      </c>
      <c r="DF2874">
        <v>85.761603115141753</v>
      </c>
    </row>
    <row r="2875" spans="1:110" x14ac:dyDescent="0.25">
      <c r="A2875">
        <v>73.099999999999994</v>
      </c>
      <c r="B2875" t="b">
        <v>1</v>
      </c>
      <c r="CW2875">
        <v>0.98036202185792354</v>
      </c>
      <c r="CX2875">
        <v>84</v>
      </c>
      <c r="CY2875">
        <v>88.856327110583564</v>
      </c>
      <c r="CZ2875">
        <v>92.775173228513452</v>
      </c>
      <c r="DA2875">
        <v>272.07405175338607</v>
      </c>
      <c r="DB2875">
        <f ca="1"/>
        <v>93.580808777044581</v>
      </c>
      <c r="DC2875">
        <f ca="1"/>
        <v>89.430859963499259</v>
      </c>
      <c r="DD2875">
        <v>84.972686507770774</v>
      </c>
      <c r="DE2875">
        <f ca="1"/>
        <v>84.775317686109162</v>
      </c>
      <c r="DF2875">
        <v>85.788606985911258</v>
      </c>
    </row>
    <row r="2876" spans="1:110" x14ac:dyDescent="0.25">
      <c r="A2876">
        <v>72.5</v>
      </c>
      <c r="B2876" t="b">
        <v>1</v>
      </c>
      <c r="CW2876">
        <v>0.98070355191256831</v>
      </c>
      <c r="CX2876">
        <v>85</v>
      </c>
      <c r="CY2876">
        <v>88.925065222499967</v>
      </c>
      <c r="CZ2876">
        <v>92.873697630215418</v>
      </c>
      <c r="DA2876">
        <v>273.28855539058833</v>
      </c>
      <c r="DB2876">
        <f ca="1"/>
        <v>93.627819153333732</v>
      </c>
      <c r="DC2876">
        <f ca="1"/>
        <v>89.505568016892852</v>
      </c>
      <c r="DD2876">
        <v>85.008320495879445</v>
      </c>
      <c r="DE2876">
        <f ca="1"/>
        <v>84.799867629652667</v>
      </c>
      <c r="DF2876">
        <v>85.815843531314727</v>
      </c>
    </row>
    <row r="2877" spans="1:110" x14ac:dyDescent="0.25">
      <c r="A2877">
        <v>72.5</v>
      </c>
      <c r="B2877" t="b">
        <v>1</v>
      </c>
      <c r="CW2877">
        <v>0.98104508196721307</v>
      </c>
      <c r="CX2877">
        <v>85</v>
      </c>
      <c r="CY2877">
        <v>88.994845134598137</v>
      </c>
      <c r="CZ2877">
        <v>92.973822296595173</v>
      </c>
      <c r="DA2877">
        <v>274.524747735321</v>
      </c>
      <c r="DB2877">
        <f ca="1"/>
        <v>93.675479074962254</v>
      </c>
      <c r="DC2877">
        <f ca="1"/>
        <v>89.581450037360554</v>
      </c>
      <c r="DD2877">
        <v>85.044271249238889</v>
      </c>
      <c r="DE2877">
        <f ca="1"/>
        <v>84.824688691833188</v>
      </c>
      <c r="DF2877">
        <v>85.843319185770582</v>
      </c>
    </row>
    <row r="2878" spans="1:110" x14ac:dyDescent="0.25">
      <c r="A2878">
        <v>76</v>
      </c>
      <c r="B2878" t="b">
        <v>1</v>
      </c>
      <c r="CW2878">
        <v>0.98138661202185795</v>
      </c>
      <c r="CX2878">
        <v>85</v>
      </c>
      <c r="CY2878">
        <v>89.065702775793355</v>
      </c>
      <c r="CZ2878">
        <v>93.075603813309442</v>
      </c>
      <c r="DA2878">
        <v>275.78341753189341</v>
      </c>
      <c r="DB2878">
        <f ca="1"/>
        <v>93.723810348311758</v>
      </c>
      <c r="DC2878">
        <f ca="1"/>
        <v>89.658547017746756</v>
      </c>
      <c r="DD2878">
        <v>85.080547368679532</v>
      </c>
      <c r="DE2878">
        <f ca="1"/>
        <v>84.849789158500485</v>
      </c>
      <c r="DF2878">
        <v>85.871040680421899</v>
      </c>
    </row>
    <row r="2879" spans="1:110" x14ac:dyDescent="0.25">
      <c r="A2879">
        <v>75.900000000000006</v>
      </c>
      <c r="B2879" t="b">
        <v>1</v>
      </c>
      <c r="CW2879">
        <v>0.98172814207650272</v>
      </c>
      <c r="CX2879">
        <v>85</v>
      </c>
      <c r="CY2879">
        <v>89.137676006656861</v>
      </c>
      <c r="CZ2879">
        <v>93.179101857679612</v>
      </c>
      <c r="DA2879">
        <v>277.06539734861803</v>
      </c>
      <c r="DB2879">
        <f ca="1"/>
        <v>93.772835932010068</v>
      </c>
      <c r="DC2879">
        <f ca="1"/>
        <v>89.736902172432934</v>
      </c>
      <c r="DD2879">
        <v>85.11715785144105</v>
      </c>
      <c r="DE2879">
        <f ca="1"/>
        <v>84.875177726389225</v>
      </c>
      <c r="DF2879">
        <v>85.899015062545487</v>
      </c>
    </row>
    <row r="2880" spans="1:110" x14ac:dyDescent="0.25">
      <c r="A2880">
        <v>75.7</v>
      </c>
      <c r="B2880" t="b">
        <v>1</v>
      </c>
      <c r="CW2880">
        <v>0.98206967213114749</v>
      </c>
      <c r="CX2880">
        <v>85</v>
      </c>
      <c r="CY2880">
        <v>89.210804761837665</v>
      </c>
      <c r="CZ2880">
        <v>93.284379429349229</v>
      </c>
      <c r="DA2880">
        <v>278.37156688575783</v>
      </c>
      <c r="DB2880">
        <f ca="1"/>
        <v>93.822580020831509</v>
      </c>
      <c r="DC2880">
        <f ca="1"/>
        <v>89.816561102086226</v>
      </c>
      <c r="DD2880">
        <v>85.154112117232458</v>
      </c>
      <c r="DE2880">
        <f ca="1"/>
        <v>84.900863531631529</v>
      </c>
      <c r="DF2880">
        <v>85.927249716619258</v>
      </c>
    </row>
    <row r="2881" spans="1:110" x14ac:dyDescent="0.25">
      <c r="A2881">
        <v>75.599999999999994</v>
      </c>
      <c r="B2881" t="b">
        <v>1</v>
      </c>
      <c r="CW2881">
        <v>0.98241120218579236</v>
      </c>
      <c r="CX2881">
        <v>85</v>
      </c>
      <c r="CY2881">
        <v>89.285131205934121</v>
      </c>
      <c r="CZ2881">
        <v>93.391503102926805</v>
      </c>
      <c r="DA2881">
        <v>279.70285660159851</v>
      </c>
      <c r="DB2881">
        <f ca="1"/>
        <v>93.873068137442999</v>
      </c>
      <c r="DC2881">
        <f ca="1"/>
        <v>89.897571974037049</v>
      </c>
      <c r="DD2881">
        <v>85.191420036537139</v>
      </c>
      <c r="DE2881">
        <f ca="1"/>
        <v>84.926856180833838</v>
      </c>
      <c r="DF2881">
        <v>85.955752387223797</v>
      </c>
    </row>
    <row r="2882" spans="1:110" x14ac:dyDescent="0.25">
      <c r="A2882">
        <v>75.400000000000006</v>
      </c>
      <c r="B2882" t="b">
        <v>1</v>
      </c>
      <c r="CW2882">
        <v>0.98275273224043713</v>
      </c>
      <c r="CX2882">
        <v>85</v>
      </c>
      <c r="CY2882">
        <v>89.360699904374826</v>
      </c>
      <c r="CZ2882">
        <v>93.50054330518465</v>
      </c>
      <c r="DA2882">
        <v>281.0602516940823</v>
      </c>
      <c r="DB2882">
        <f ca="1"/>
        <v>93.924327232899017</v>
      </c>
      <c r="DC2882">
        <f ca="1"/>
        <v>89.979985720105262</v>
      </c>
      <c r="DD2882">
        <v>85.229091961403782</v>
      </c>
      <c r="DE2882">
        <f ca="1"/>
        <v>84.953165785003691</v>
      </c>
      <c r="DF2882">
        <v>85.98453120397707</v>
      </c>
    </row>
    <row r="2883" spans="1:110" x14ac:dyDescent="0.25">
      <c r="A2883">
        <v>75.2</v>
      </c>
      <c r="B2883" t="b">
        <v>1</v>
      </c>
      <c r="CW2883">
        <v>0.98309426229508201</v>
      </c>
      <c r="CX2883">
        <v>85</v>
      </c>
      <c r="CY2883">
        <v>89.437558011083894</v>
      </c>
      <c r="CZ2883">
        <v>93.611574619739869</v>
      </c>
      <c r="DA2883">
        <v>282.44479648068597</v>
      </c>
      <c r="DB2883">
        <f ca="1"/>
        <v>93.976385796911785</v>
      </c>
      <c r="DC2883">
        <f ca="1"/>
        <v>90.063856253946469</v>
      </c>
      <c r="DD2883">
        <v>85.267138758995515</v>
      </c>
      <c r="DE2883">
        <f ca="1"/>
        <v>84.979802996649894</v>
      </c>
      <c r="DF2883">
        <v>86.013594708726743</v>
      </c>
    </row>
    <row r="2884" spans="1:110" x14ac:dyDescent="0.25">
      <c r="A2884">
        <v>75</v>
      </c>
      <c r="B2884" t="b">
        <v>1</v>
      </c>
      <c r="CW2884">
        <v>0.98343579234972678</v>
      </c>
      <c r="CX2884">
        <v>85</v>
      </c>
      <c r="CY2884">
        <v>89.515755474955853</v>
      </c>
      <c r="CZ2884">
        <v>93.724676122558506</v>
      </c>
      <c r="DA2884">
        <v>283.85759922530752</v>
      </c>
      <c r="DB2884">
        <f ca="1"/>
        <v>94.029273979066502</v>
      </c>
      <c r="DC2884">
        <f ca="1"/>
        <v>90.149240710282029</v>
      </c>
      <c r="DD2884">
        <v>85.305571848205176</v>
      </c>
      <c r="DE2884">
        <f ca="1"/>
        <v>85.006779050423376</v>
      </c>
      <c r="DF2884">
        <v>86.042951885254354</v>
      </c>
    </row>
    <row r="2885" spans="1:110" x14ac:dyDescent="0.25">
      <c r="A2885">
        <v>74.900000000000006</v>
      </c>
      <c r="B2885" t="b">
        <v>1</v>
      </c>
      <c r="CW2885">
        <v>0.98377732240437155</v>
      </c>
      <c r="CX2885">
        <v>85</v>
      </c>
      <c r="CY2885">
        <v>89.595345267458143</v>
      </c>
      <c r="CZ2885">
        <v>93.83993175211117</v>
      </c>
      <c r="DA2885">
        <v>285.29983746806317</v>
      </c>
      <c r="DB2885">
        <f ca="1"/>
        <v>94.083023722320021</v>
      </c>
      <c r="DC2885">
        <f ca="1"/>
        <v>90.236199708719909</v>
      </c>
      <c r="DD2885">
        <v>85.344403239686542</v>
      </c>
      <c r="DE2885">
        <f ca="1"/>
        <v>85.034105807717893</v>
      </c>
      <c r="DF2885">
        <v>86.072612191780877</v>
      </c>
    </row>
    <row r="2886" spans="1:110" x14ac:dyDescent="0.25">
      <c r="A2886">
        <v>74.7</v>
      </c>
      <c r="B2886" t="b">
        <v>1</v>
      </c>
      <c r="CW2886">
        <v>0.98411885245901642</v>
      </c>
      <c r="CX2886">
        <v>85</v>
      </c>
      <c r="CY2886">
        <v>89.676383634018663</v>
      </c>
      <c r="CZ2886">
        <v>93.95743071857332</v>
      </c>
      <c r="DA2886">
        <v>286.77276392220261</v>
      </c>
      <c r="DB2886">
        <f ca="1"/>
        <v>94.13766891031544</v>
      </c>
      <c r="DC2886">
        <f ca="1"/>
        <v>90.324797645271815</v>
      </c>
      <c r="DD2886">
        <v>85.383645579699163</v>
      </c>
      <c r="DE2886">
        <f ca="1"/>
        <v>85.061795805708059</v>
      </c>
      <c r="DF2886">
        <v>86.102585596602026</v>
      </c>
    </row>
    <row r="2887" spans="1:110" x14ac:dyDescent="0.25">
      <c r="A2887">
        <v>74.599999999999994</v>
      </c>
      <c r="B2887" t="b">
        <v>1</v>
      </c>
      <c r="CW2887">
        <v>0.98446038251366119</v>
      </c>
      <c r="CX2887">
        <v>85</v>
      </c>
      <c r="CY2887">
        <v>89.758930372257041</v>
      </c>
      <c r="CZ2887">
        <v>94.077267957127603</v>
      </c>
      <c r="DA2887">
        <v>288.27771301213585</v>
      </c>
      <c r="DB2887">
        <f ca="1"/>
        <v>94.193245530275291</v>
      </c>
      <c r="DC2887">
        <f ca="1"/>
        <v>90.415103015140588</v>
      </c>
      <c r="DD2887">
        <v>85.423312198220344</v>
      </c>
      <c r="DE2887">
        <f ca="1"/>
        <v>85.089862311372485</v>
      </c>
      <c r="DF2887">
        <v>86.132882617229626</v>
      </c>
    </row>
    <row r="2888" spans="1:110" x14ac:dyDescent="0.25">
      <c r="A2888">
        <v>74.400000000000006</v>
      </c>
      <c r="B2888" t="b">
        <v>1</v>
      </c>
      <c r="CW2888">
        <v>0.98480191256830596</v>
      </c>
      <c r="CX2888">
        <v>86</v>
      </c>
      <c r="CY2888">
        <v>89.843049140587297</v>
      </c>
      <c r="CZ2888">
        <v>94.199544631211552</v>
      </c>
      <c r="DA2888">
        <v>289.81610813808339</v>
      </c>
      <c r="DB2888">
        <f ca="1"/>
        <v>94.249791853504462</v>
      </c>
      <c r="DC2888">
        <f ca="1"/>
        <v>90.507188770903213</v>
      </c>
      <c r="DD2888">
        <v>85.463417161843481</v>
      </c>
      <c r="DE2888">
        <f ca="1"/>
        <v>85.118319381130874</v>
      </c>
      <c r="DF2888">
        <v>86.163514363468806</v>
      </c>
    </row>
    <row r="2889" spans="1:110" x14ac:dyDescent="0.25">
      <c r="A2889">
        <v>74.2</v>
      </c>
      <c r="B2889" t="b">
        <v>1</v>
      </c>
      <c r="CW2889">
        <v>0.98514344262295084</v>
      </c>
      <c r="CX2889">
        <v>86</v>
      </c>
      <c r="CY2889">
        <v>89.928807801274274</v>
      </c>
      <c r="CZ2889">
        <v>94.324368692473584</v>
      </c>
      <c r="DA2889">
        <v>291.38946976645138</v>
      </c>
      <c r="DB2889">
        <f ca="1"/>
        <v>94.307348635850644</v>
      </c>
      <c r="DC2889">
        <f ca="1"/>
        <v>90.601132720865294</v>
      </c>
      <c r="DD2889">
        <v>85.503975332057635</v>
      </c>
      <c r="DE2889">
        <f ca="1"/>
        <v>85.147181926818376</v>
      </c>
      <c r="DF2889">
        <v>86.194492584924916</v>
      </c>
    </row>
    <row r="2890" spans="1:110" x14ac:dyDescent="0.25">
      <c r="A2890">
        <v>74</v>
      </c>
      <c r="B2890" t="b">
        <v>1</v>
      </c>
      <c r="CW2890">
        <v>0.98548497267759561</v>
      </c>
      <c r="CX2890">
        <v>86</v>
      </c>
      <c r="CY2890">
        <v>90.016278802682692</v>
      </c>
      <c r="CZ2890">
        <v>94.451855505299164</v>
      </c>
      <c r="DA2890">
        <v>292.99942446118905</v>
      </c>
      <c r="DB2890">
        <f ca="1"/>
        <v>94.365959340846132</v>
      </c>
      <c r="DC2890">
        <f ca="1"/>
        <v>90.69701797313266</v>
      </c>
      <c r="DD2890">
        <v>85.545002429592799</v>
      </c>
      <c r="DE2890">
        <f ca="1"/>
        <v>85.176465788834093</v>
      </c>
      <c r="DF2890">
        <v>86.225829723508767</v>
      </c>
    </row>
    <row r="2891" spans="1:110" x14ac:dyDescent="0.25">
      <c r="A2891">
        <v>73.8</v>
      </c>
      <c r="B2891" t="b">
        <v>1</v>
      </c>
      <c r="CW2891">
        <v>0.98582650273224048</v>
      </c>
      <c r="CX2891">
        <v>86</v>
      </c>
      <c r="CY2891">
        <v>90.105539606239006</v>
      </c>
      <c r="CZ2891">
        <v>94.582128545070674</v>
      </c>
      <c r="DA2891">
        <v>294.64771499060168</v>
      </c>
      <c r="DB2891">
        <f ca="1"/>
        <v>94.425670388699743</v>
      </c>
      <c r="DC2891">
        <f ca="1"/>
        <v>90.79493343186347</v>
      </c>
      <c r="DD2891">
        <v>85.586515105621402</v>
      </c>
      <c r="DE2891">
        <f ca="1"/>
        <v>85.206187817432706</v>
      </c>
      <c r="DF2891">
        <v>86.257538971597</v>
      </c>
    </row>
    <row r="2892" spans="1:110" x14ac:dyDescent="0.25">
      <c r="A2892">
        <v>73.599999999999994</v>
      </c>
      <c r="B2892" t="b">
        <v>1</v>
      </c>
      <c r="CW2892">
        <v>0.98616803278688525</v>
      </c>
      <c r="CX2892">
        <v>86</v>
      </c>
      <c r="CY2892">
        <v>90.196673164555591</v>
      </c>
      <c r="CZ2892">
        <v>94.715320180879402</v>
      </c>
      <c r="DA2892">
        <v>296.33621166703853</v>
      </c>
      <c r="DB2892">
        <f ca="1"/>
        <v>94.486531434838341</v>
      </c>
      <c r="DC2892">
        <f ca="1"/>
        <v>90.894974353255918</v>
      </c>
      <c r="DD2892">
        <v>85.62853102072981</v>
      </c>
      <c r="DE2892">
        <f ca="1"/>
        <v>85.236365963285834</v>
      </c>
      <c r="DF2892">
        <v>86.289634336608771</v>
      </c>
    </row>
    <row r="2893" spans="1:110" x14ac:dyDescent="0.25">
      <c r="A2893">
        <v>73.400000000000006</v>
      </c>
      <c r="B2893" t="b">
        <v>1</v>
      </c>
      <c r="CW2893">
        <v>0.98650956284153002</v>
      </c>
      <c r="CX2893">
        <v>86</v>
      </c>
      <c r="CY2893">
        <v>90.289768458284314</v>
      </c>
      <c r="CZ2893">
        <v>94.851572555277158</v>
      </c>
      <c r="DA2893">
        <v>298.06692510446914</v>
      </c>
      <c r="DB2893">
        <f ca="1"/>
        <v>94.548595682333811</v>
      </c>
      <c r="DC2893">
        <f ca="1"/>
        <v>90.997242970139908</v>
      </c>
      <c r="DD2893">
        <v>85.671068932722818</v>
      </c>
      <c r="DE2893">
        <f ca="1"/>
        <v>85.267019378628319</v>
      </c>
      <c r="DF2893">
        <v>86.322130712883876</v>
      </c>
    </row>
    <row r="2894" spans="1:110" x14ac:dyDescent="0.25">
      <c r="A2894">
        <v>65.7</v>
      </c>
      <c r="B2894" t="b">
        <v>1</v>
      </c>
      <c r="CW2894">
        <v>0.9868510928961749</v>
      </c>
      <c r="CX2894">
        <v>86</v>
      </c>
      <c r="CY2894">
        <v>90.384921100606604</v>
      </c>
      <c r="CZ2894">
        <v>94.991038575897861</v>
      </c>
      <c r="DA2894">
        <v>299.84202061214563</v>
      </c>
      <c r="DB2894">
        <f ca="1"/>
        <v>94.611920233313882</v>
      </c>
      <c r="DC2894">
        <f ca="1"/>
        <v>91.101849195616211</v>
      </c>
      <c r="DD2894">
        <v>85.714148794499025</v>
      </c>
      <c r="DE2894">
        <f ca="1"/>
        <v>85.29816853052867</v>
      </c>
      <c r="DF2894">
        <v>86.355043961895021</v>
      </c>
    </row>
    <row r="2895" spans="1:110" x14ac:dyDescent="0.25">
      <c r="A2895">
        <v>65.400000000000006</v>
      </c>
      <c r="B2895" t="b">
        <v>1</v>
      </c>
      <c r="CW2895">
        <v>0.98719262295081966</v>
      </c>
      <c r="CX2895">
        <v>86</v>
      </c>
      <c r="CY2895">
        <v>90.482234019889802</v>
      </c>
      <c r="CZ2895">
        <v>95.133883036500748</v>
      </c>
      <c r="DA2895">
        <v>301.66383448278526</v>
      </c>
      <c r="DB2895">
        <f ca="1"/>
        <v>94.676566485378004</v>
      </c>
      <c r="DC2895">
        <f ca="1"/>
        <v>91.208911418095852</v>
      </c>
      <c r="DD2895">
        <v>85.757791863445973</v>
      </c>
      <c r="DE2895">
        <f ca="1"/>
        <v>85.329835328094134</v>
      </c>
      <c r="DF2895">
        <v>86.388391002004411</v>
      </c>
    </row>
    <row r="2896" spans="1:110" x14ac:dyDescent="0.25">
      <c r="A2896">
        <v>65.400000000000006</v>
      </c>
      <c r="B2896" t="b">
        <v>1</v>
      </c>
      <c r="CW2896">
        <v>0.98753415300546443</v>
      </c>
      <c r="CX2896">
        <v>86</v>
      </c>
      <c r="CY2896">
        <v>90.58181823300805</v>
      </c>
      <c r="CZ2896">
        <v>95.280283888288139</v>
      </c>
      <c r="DA2896">
        <v>303.53489248261792</v>
      </c>
      <c r="DB2896">
        <f ca="1"/>
        <v>94.742600580157699</v>
      </c>
      <c r="DC2896">
        <f ca="1"/>
        <v>91.318557402408743</v>
      </c>
      <c r="DD2896">
        <v>85.802020824057252</v>
      </c>
      <c r="DE2896">
        <f ca="1"/>
        <v>85.362043265746166</v>
      </c>
      <c r="DF2896">
        <v>86.422189909187352</v>
      </c>
    </row>
    <row r="2897" spans="1:110" x14ac:dyDescent="0.25">
      <c r="A2897">
        <v>64.7</v>
      </c>
      <c r="B2897" t="b">
        <v>1</v>
      </c>
      <c r="CW2897">
        <v>0.98787568306010931</v>
      </c>
      <c r="CX2897">
        <v>86</v>
      </c>
      <c r="CY2897">
        <v>90.683793724227058</v>
      </c>
      <c r="CZ2897">
        <v>95.430433686384887</v>
      </c>
      <c r="DA2897">
        <v>305.45793091041941</v>
      </c>
      <c r="DB2897">
        <f ca="1"/>
        <v>94.810093912522191</v>
      </c>
      <c r="DC2897">
        <f ca="1"/>
        <v>91.430925314477861</v>
      </c>
      <c r="DD2897">
        <v>85.846859925778332</v>
      </c>
      <c r="DE2897">
        <f ca="1"/>
        <v>85.394817585098707</v>
      </c>
      <c r="DF2897">
        <v>86.456460030402809</v>
      </c>
    </row>
    <row r="2898" spans="1:110" x14ac:dyDescent="0.25">
      <c r="A2898">
        <v>64.599999999999994</v>
      </c>
      <c r="B2898" t="b">
        <v>1</v>
      </c>
      <c r="CW2898">
        <v>0.98821721311475408</v>
      </c>
      <c r="CX2898">
        <v>86</v>
      </c>
      <c r="CY2898">
        <v>90.788290447497673</v>
      </c>
      <c r="CZ2898">
        <v>95.584541241317282</v>
      </c>
      <c r="DA2898">
        <v>307.43592066612587</v>
      </c>
      <c r="DB2898">
        <f ca="1"/>
        <v>94.879123710600979</v>
      </c>
      <c r="DC2898">
        <f ca="1"/>
        <v>91.546164890525588</v>
      </c>
      <c r="DD2898">
        <v>85.892335138458932</v>
      </c>
      <c r="DE2898">
        <f ca="1"/>
        <v>85.428185458453655</v>
      </c>
      <c r="DF2898">
        <v>86.49122211160352</v>
      </c>
    </row>
    <row r="2899" spans="1:110" x14ac:dyDescent="0.25">
      <c r="A2899">
        <v>64.400000000000006</v>
      </c>
      <c r="B2899" t="b">
        <v>1</v>
      </c>
      <c r="CW2899">
        <v>0.98855874316939896</v>
      </c>
      <c r="CX2899">
        <v>86</v>
      </c>
      <c r="CY2899">
        <v>90.895449473634287</v>
      </c>
      <c r="CZ2899">
        <v>95.742833511444474</v>
      </c>
      <c r="DA2899">
        <v>309.47209486038685</v>
      </c>
      <c r="DB2899">
        <f ca="1"/>
        <v>94.949773698849327</v>
      </c>
      <c r="DC2899">
        <f ca="1"/>
        <v>91.664438776058574</v>
      </c>
      <c r="DD2899">
        <v>85.938474328241227</v>
      </c>
      <c r="DE2899">
        <f ca="1"/>
        <v>85.462176197519554</v>
      </c>
      <c r="DF2899">
        <v>86.526498442759831</v>
      </c>
    </row>
    <row r="2900" spans="1:110" x14ac:dyDescent="0.25">
      <c r="A2900">
        <v>64.099999999999994</v>
      </c>
      <c r="B2900" t="b">
        <v>1</v>
      </c>
      <c r="CW2900">
        <v>0.98890027322404372</v>
      </c>
      <c r="CX2900">
        <v>86</v>
      </c>
      <c r="CY2900">
        <v>91.005424308356083</v>
      </c>
      <c r="CZ2900">
        <v>95.905557779877427</v>
      </c>
      <c r="DA2900">
        <v>311.56998060916317</v>
      </c>
      <c r="DB2900">
        <f ca="1"/>
        <v>95.022134858929235</v>
      </c>
      <c r="DC2900">
        <f ca="1"/>
        <v>91.785924065186578</v>
      </c>
      <c r="DD2900">
        <v>85.985307457266146</v>
      </c>
      <c r="DE2900">
        <f ca="1"/>
        <v>85.496821491687612</v>
      </c>
      <c r="DF2900">
        <v>86.562313022738792</v>
      </c>
    </row>
    <row r="2901" spans="1:110" x14ac:dyDescent="0.25">
      <c r="A2901">
        <v>63.8</v>
      </c>
      <c r="B2901" t="b">
        <v>1</v>
      </c>
      <c r="CW2901">
        <v>0.98924180327868849</v>
      </c>
      <c r="CX2901">
        <v>86</v>
      </c>
      <c r="CY2901">
        <v>91.118382412787085</v>
      </c>
      <c r="CZ2901">
        <v>96.072984168902082</v>
      </c>
      <c r="DA2901">
        <v>313.73343579849791</v>
      </c>
      <c r="DB2901">
        <f ca="1"/>
        <v>95.096306306351536</v>
      </c>
      <c r="DC2901">
        <f ca="1"/>
        <v>91.910814077460984</v>
      </c>
      <c r="DD2901">
        <v>86.032866811263048</v>
      </c>
      <c r="DE2901">
        <f ca="1"/>
        <v>85.532155681103475</v>
      </c>
      <c r="DF2901">
        <v>86.598691747458744</v>
      </c>
    </row>
    <row r="2902" spans="1:110" x14ac:dyDescent="0.25">
      <c r="A2902">
        <v>63.4</v>
      </c>
      <c r="B2902" t="b">
        <v>1</v>
      </c>
      <c r="CW2902">
        <v>0.98958333333333337</v>
      </c>
      <c r="CX2902">
        <v>86</v>
      </c>
      <c r="CY2902">
        <v>91.234506965062167</v>
      </c>
      <c r="CZ2902">
        <v>96.245408556832245</v>
      </c>
      <c r="DA2902">
        <v>315.96669178194395</v>
      </c>
      <c r="DB2902">
        <f ca="1"/>
        <v>95.172396304801993</v>
      </c>
      <c r="DC2902">
        <f ca="1"/>
        <v>92.039320417742388</v>
      </c>
      <c r="DD2902">
        <v>86.081187259933927</v>
      </c>
      <c r="DE2902">
        <f ca="1"/>
        <v>85.568216070898217</v>
      </c>
      <c r="DF2902">
        <v>86.635662625456575</v>
      </c>
    </row>
    <row r="2903" spans="1:110" x14ac:dyDescent="0.25">
      <c r="A2903">
        <v>63</v>
      </c>
      <c r="B2903" t="b">
        <v>1</v>
      </c>
      <c r="CW2903">
        <v>0.98992486338797814</v>
      </c>
      <c r="CX2903">
        <v>87</v>
      </c>
      <c r="CY2903">
        <v>91.353998910600865</v>
      </c>
      <c r="CZ2903">
        <v>96.423155977292083</v>
      </c>
      <c r="DA2903">
        <v>318.27440319788985</v>
      </c>
      <c r="DB2903">
        <f ca="1"/>
        <v>95.250523445098551</v>
      </c>
      <c r="DC2903">
        <f ca="1"/>
        <v>92.171675375139955</v>
      </c>
      <c r="DD2903">
        <v>86.130306556099455</v>
      </c>
      <c r="DE2903">
        <f ca="1"/>
        <v>85.605043294357628</v>
      </c>
      <c r="DF2903">
        <v>86.67325602590212</v>
      </c>
    </row>
    <row r="2904" spans="1:110" x14ac:dyDescent="0.25">
      <c r="A2904">
        <v>62.6</v>
      </c>
      <c r="B2904" t="b">
        <v>1</v>
      </c>
      <c r="CW2904">
        <v>0.99026639344262291</v>
      </c>
      <c r="CX2904">
        <v>87</v>
      </c>
      <c r="CY2904">
        <v>91.477079359960982</v>
      </c>
      <c r="CZ2904">
        <v>96.606584600149247</v>
      </c>
      <c r="DA2904">
        <v>320.66170638080314</v>
      </c>
      <c r="DB2904">
        <f ca="1"/>
        <v>95.330818022112567</v>
      </c>
      <c r="DC2904">
        <f ca="1"/>
        <v>92.308134730479765</v>
      </c>
      <c r="DD2904">
        <v>86.18026568090221</v>
      </c>
      <c r="DE2904">
        <f ca="1"/>
        <v>85.642681734596323</v>
      </c>
      <c r="DF2904">
        <v>86.711504965222645</v>
      </c>
    </row>
    <row r="2905" spans="1:110" x14ac:dyDescent="0.25">
      <c r="A2905">
        <v>62.2</v>
      </c>
      <c r="B2905" t="b">
        <v>1</v>
      </c>
      <c r="CW2905">
        <v>0.99060792349726778</v>
      </c>
      <c r="CX2905">
        <v>87</v>
      </c>
      <c r="CY2905">
        <v>91.603992407742282</v>
      </c>
      <c r="CZ2905">
        <v>96.796090418001683</v>
      </c>
      <c r="DA2905">
        <v>323.13428820917284</v>
      </c>
      <c r="DB2905">
        <f ca="1"/>
        <v>95.413423651170234</v>
      </c>
      <c r="DC2905">
        <f ca="1"/>
        <v>92.448981058982866</v>
      </c>
      <c r="DD2905">
        <v>86.231109244041832</v>
      </c>
      <c r="DE2905">
        <f ca="1"/>
        <v>85.681180016580626</v>
      </c>
      <c r="DF2905">
        <v>86.750445439931809</v>
      </c>
    </row>
    <row r="2906" spans="1:110" x14ac:dyDescent="0.25">
      <c r="A2906">
        <v>61.9</v>
      </c>
      <c r="B2906" t="b">
        <v>1</v>
      </c>
      <c r="CW2906">
        <v>0.99094945355191255</v>
      </c>
      <c r="CX2906">
        <v>87</v>
      </c>
      <c r="CY2906">
        <v>91.735008464845151</v>
      </c>
      <c r="CZ2906">
        <v>96.992112794097167</v>
      </c>
      <c r="DA2906">
        <v>325.69846771110321</v>
      </c>
      <c r="DB2906">
        <f ca="1"/>
        <v>95.49849917602036</v>
      </c>
      <c r="DC2906">
        <f ca="1"/>
        <v>92.594527637122525</v>
      </c>
      <c r="DD2906">
        <v>86.282885950160832</v>
      </c>
      <c r="DE2906">
        <f ca="1"/>
        <v>85.720591584268107</v>
      </c>
      <c r="DF2906">
        <v>86.790116815084787</v>
      </c>
    </row>
    <row r="2907" spans="1:110" x14ac:dyDescent="0.25">
      <c r="A2907">
        <v>61.5</v>
      </c>
      <c r="B2907" t="b">
        <v>1</v>
      </c>
      <c r="CW2907">
        <v>0.99129098360655743</v>
      </c>
      <c r="CX2907">
        <v>87</v>
      </c>
      <c r="CY2907">
        <v>91.870428220960306</v>
      </c>
      <c r="CZ2907">
        <v>97.195141069335577</v>
      </c>
      <c r="DA2907">
        <v>328.3612933739297</v>
      </c>
      <c r="DB2907">
        <f ca="1"/>
        <v>95.586220934226859</v>
      </c>
      <c r="DC2907">
        <f ca="1"/>
        <v>92.745123091734229</v>
      </c>
      <c r="DD2907">
        <v>86.335649145256156</v>
      </c>
      <c r="DE2907">
        <f ca="1"/>
        <v>85.760975381416714</v>
      </c>
      <c r="DF2907">
        <v>86.830562280136959</v>
      </c>
    </row>
    <row r="2908" spans="1:110" x14ac:dyDescent="0.25">
      <c r="A2908">
        <v>61.1</v>
      </c>
      <c r="B2908" t="b">
        <v>1</v>
      </c>
      <c r="CW2908">
        <v>0.9916325136612022</v>
      </c>
      <c r="CX2908">
        <v>87</v>
      </c>
      <c r="CY2908">
        <v>92.010587386523824</v>
      </c>
      <c r="CZ2908">
        <v>97.405722481097328</v>
      </c>
      <c r="DA2908">
        <v>331.13065992995791</v>
      </c>
      <c r="DB2908">
        <f ca="1"/>
        <v>95.676785463954957</v>
      </c>
      <c r="DC2908">
        <f ca="1"/>
        <v>92.901156967801825</v>
      </c>
      <c r="DD2908">
        <v>86.389457460567627</v>
      </c>
      <c r="DE2908">
        <f ca="1"/>
        <v>85.802396659561467</v>
      </c>
      <c r="DF2908">
        <v>86.871829387043078</v>
      </c>
    </row>
    <row r="2909" spans="1:110" x14ac:dyDescent="0.25">
      <c r="A2909">
        <v>68</v>
      </c>
      <c r="B2909" t="b">
        <v>1</v>
      </c>
      <c r="CW2909">
        <v>0.99197404371584696</v>
      </c>
      <c r="CX2909">
        <v>87</v>
      </c>
      <c r="CY2909">
        <v>92.155862406417057</v>
      </c>
      <c r="CZ2909">
        <v>97.624471720028353</v>
      </c>
      <c r="DA2909">
        <v>334.01544949179123</v>
      </c>
      <c r="DB2909">
        <f ca="1"/>
        <v>95.770412760176001</v>
      </c>
      <c r="DC2909">
        <f ca="1"/>
        <v>93.063066442396448</v>
      </c>
      <c r="DD2909">
        <v>86.444375576079523</v>
      </c>
      <c r="DE2909">
        <f ca="1"/>
        <v>85.844927943180025</v>
      </c>
      <c r="DF2909">
        <v>86.913970689449357</v>
      </c>
    </row>
    <row r="2910" spans="1:110" x14ac:dyDescent="0.25">
      <c r="A2910">
        <v>61.8</v>
      </c>
      <c r="B2910" t="b">
        <v>1</v>
      </c>
      <c r="CW2910">
        <v>0.99231557377049184</v>
      </c>
      <c r="CX2910">
        <v>87</v>
      </c>
      <c r="CY2910">
        <v>92.306677395564321</v>
      </c>
      <c r="CZ2910">
        <v>97.852082549737787</v>
      </c>
      <c r="DA2910">
        <v>337.02570339552574</v>
      </c>
      <c r="DB2910">
        <f ca="1"/>
        <v>95.867350220609822</v>
      </c>
      <c r="DC2910">
        <f ca="1"/>
        <v>93.231344480934268</v>
      </c>
      <c r="DD2910">
        <v>86.500475131968599</v>
      </c>
      <c r="DE2910">
        <f ca="1"/>
        <v>85.888650190763627</v>
      </c>
      <c r="DF2910">
        <v>86.95704450715283</v>
      </c>
    </row>
    <row r="2911" spans="1:110" x14ac:dyDescent="0.25">
      <c r="A2911">
        <v>61.1</v>
      </c>
      <c r="B2911" t="b">
        <v>1</v>
      </c>
      <c r="CW2911">
        <v>0.99265710382513661</v>
      </c>
      <c r="CX2911">
        <v>87</v>
      </c>
      <c r="CY2911">
        <v>92.463512625305071</v>
      </c>
      <c r="CZ2911">
        <v>98.089342049007726</v>
      </c>
      <c r="DA2911">
        <v>340.17283313563547</v>
      </c>
      <c r="DB2911">
        <f ca="1"/>
        <v>95.967877465583413</v>
      </c>
      <c r="DC2911">
        <f ca="1"/>
        <v>93.406549825429536</v>
      </c>
      <c r="DD2911">
        <v>86.557835824623751</v>
      </c>
      <c r="DE2911">
        <f ca="1"/>
        <v>85.933654202231637</v>
      </c>
      <c r="DF2911">
        <v>87.001115847134002</v>
      </c>
    </row>
    <row r="2912" spans="1:110" x14ac:dyDescent="0.25">
      <c r="A2912">
        <v>63</v>
      </c>
      <c r="B2912" t="b">
        <v>1</v>
      </c>
      <c r="CW2912">
        <v>0.99299863387978138</v>
      </c>
      <c r="CX2912">
        <v>88</v>
      </c>
      <c r="CY2912">
        <v>92.626914997856872</v>
      </c>
      <c r="CZ2912">
        <v>98.337148221876774</v>
      </c>
      <c r="DA2912">
        <v>343.46988157363415</v>
      </c>
      <c r="DB2912">
        <f ca="1"/>
        <v>96.072312276300224</v>
      </c>
      <c r="DC2912">
        <f ca="1"/>
        <v>93.589319333324468</v>
      </c>
      <c r="DD2912">
        <v>86.616546735085478</v>
      </c>
      <c r="DE2912">
        <f ca="1"/>
        <v>85.980042339123614</v>
      </c>
      <c r="DF2912">
        <v>87.046257522143037</v>
      </c>
    </row>
    <row r="2913" spans="1:110" x14ac:dyDescent="0.25">
      <c r="A2913">
        <v>59.2</v>
      </c>
      <c r="B2913" t="b">
        <v>1</v>
      </c>
      <c r="CW2913">
        <v>0.99334016393442626</v>
      </c>
      <c r="CX2913">
        <v>88</v>
      </c>
      <c r="CY2913">
        <v>92.797511097601401</v>
      </c>
      <c r="CZ2913">
        <v>98.596531980799867</v>
      </c>
      <c r="DA2913">
        <v>346.93184952190353</v>
      </c>
      <c r="DB2913">
        <f ca="1"/>
        <v>96.181017980092491</v>
      </c>
      <c r="DC2913">
        <f ca="1"/>
        <v>93.780383365621091</v>
      </c>
      <c r="DD2913">
        <v>86.676707953142198</v>
      </c>
      <c r="DE2913">
        <f ca="1"/>
        <v>86.027930646120168</v>
      </c>
      <c r="DF2913">
        <v>87.092551521108021</v>
      </c>
    </row>
    <row r="2914" spans="1:110" x14ac:dyDescent="0.25">
      <c r="A2914">
        <v>58.2</v>
      </c>
      <c r="B2914" t="b">
        <v>1</v>
      </c>
      <c r="CW2914">
        <v>0.99368169398907102</v>
      </c>
      <c r="CX2914">
        <v>88</v>
      </c>
      <c r="CY2914">
        <v>92.97602362253059</v>
      </c>
      <c r="CZ2914">
        <v>98.868684877008164</v>
      </c>
      <c r="DA2914">
        <v>350.57610837654795</v>
      </c>
      <c r="DB2914">
        <f ca="1"/>
        <v>96.294412730181264</v>
      </c>
      <c r="DC2914">
        <f ca="1"/>
        <v>93.980585178582672</v>
      </c>
      <c r="DD2914">
        <v>86.73843258172063</v>
      </c>
      <c r="DE2914">
        <f ca="1"/>
        <v>86.077451493471088</v>
      </c>
      <c r="DF2914">
        <v>87.140090704155199</v>
      </c>
    </row>
    <row r="2915" spans="1:110" x14ac:dyDescent="0.25">
      <c r="A2915">
        <v>58</v>
      </c>
      <c r="B2915" t="b">
        <v>1</v>
      </c>
      <c r="CW2915">
        <v>0.99402322404371579</v>
      </c>
      <c r="CX2915">
        <v>88</v>
      </c>
      <c r="CY2915">
        <v>93.163292308331293</v>
      </c>
      <c r="CZ2915">
        <v>99.154994484626926</v>
      </c>
      <c r="DA2915">
        <v>354.42292752698438</v>
      </c>
      <c r="DB2915">
        <f ca="1"/>
        <v>96.412981298507816</v>
      </c>
      <c r="DC2915">
        <f ca="1"/>
        <v>94.190905641704063</v>
      </c>
      <c r="DD2915">
        <v>86.801849236424744</v>
      </c>
      <c r="DE2915">
        <f ca="1"/>
        <v>86.128756904128053</v>
      </c>
      <c r="DF2915">
        <v>87.188980921237203</v>
      </c>
    </row>
    <row r="2916" spans="1:110" x14ac:dyDescent="0.25">
      <c r="A2916">
        <v>57.4</v>
      </c>
      <c r="B2916" t="b">
        <v>1</v>
      </c>
      <c r="CW2916">
        <v>0.99436475409836067</v>
      </c>
      <c r="CX2916">
        <v>88</v>
      </c>
      <c r="CY2916">
        <v>93.360300910947188</v>
      </c>
      <c r="CZ2916">
        <v>99.457090127453526</v>
      </c>
      <c r="DA2916">
        <v>358.49615712191292</v>
      </c>
      <c r="DB2916">
        <f ca="1"/>
        <v>96.537290250544089</v>
      </c>
      <c r="DC2916">
        <f ca="1"/>
        <v>94.412495145480975</v>
      </c>
      <c r="DD2916">
        <v>86.867105198472245</v>
      </c>
      <c r="DE2916">
        <f ca="1"/>
        <v>86.182022793497168</v>
      </c>
      <c r="DF2916">
        <v>87.239343691089204</v>
      </c>
    </row>
    <row r="2917" spans="1:110" x14ac:dyDescent="0.25">
      <c r="A2917">
        <v>55.7</v>
      </c>
      <c r="B2917" t="b">
        <v>1</v>
      </c>
      <c r="CW2917">
        <v>0.99470628415300544</v>
      </c>
      <c r="CX2917">
        <v>88</v>
      </c>
      <c r="CY2917">
        <v>93.568212491590529</v>
      </c>
      <c r="CZ2917">
        <v>99.776902809917431</v>
      </c>
      <c r="DA2917">
        <v>362.82412456342905</v>
      </c>
      <c r="DB2917">
        <f ca="1"/>
        <v>96.668007744698087</v>
      </c>
      <c r="DC2917">
        <f ca="1"/>
        <v>94.646715372262122</v>
      </c>
      <c r="DD2917">
        <v>86.934370442767928</v>
      </c>
      <c r="DE2917">
        <f ca="1"/>
        <v>86.237454444500244</v>
      </c>
      <c r="DF2917">
        <v>87.291319632558114</v>
      </c>
    </row>
    <row r="2918" spans="1:110" x14ac:dyDescent="0.25">
      <c r="A2918">
        <v>52.6</v>
      </c>
      <c r="B2918" t="b">
        <v>1</v>
      </c>
      <c r="CW2918">
        <v>0.99504781420765032</v>
      </c>
      <c r="CX2918">
        <v>88</v>
      </c>
      <c r="CY2918">
        <v>93.788416285011451</v>
      </c>
      <c r="CZ2918">
        <v>100.11674501049356</v>
      </c>
      <c r="DA2918">
        <v>367.44083040767885</v>
      </c>
      <c r="DB2918">
        <f ca="1"/>
        <v>96.805929769096934</v>
      </c>
      <c r="DC2918">
        <f ca="1"/>
        <v>94.895194842831813</v>
      </c>
      <c r="DD2918">
        <v>87.003842857683622</v>
      </c>
      <c r="DE2918">
        <f ca="1"/>
        <v>86.295293683727621</v>
      </c>
      <c r="DF2918">
        <v>87.345072923198813</v>
      </c>
    </row>
    <row r="2919" spans="1:110" x14ac:dyDescent="0.25">
      <c r="A2919">
        <v>58</v>
      </c>
      <c r="B2919" t="b">
        <v>1</v>
      </c>
      <c r="CW2919">
        <v>0.99538934426229508</v>
      </c>
      <c r="CX2919">
        <v>88</v>
      </c>
      <c r="CY2919">
        <v>94.022591056455894</v>
      </c>
      <c r="CZ2919">
        <v>100.47941881758298</v>
      </c>
      <c r="DA2919">
        <v>372.38757230826553</v>
      </c>
      <c r="DB2919">
        <f ca="1"/>
        <v>96.952015519926647</v>
      </c>
      <c r="DC2919">
        <f ca="1"/>
        <v>95.159904095450074</v>
      </c>
      <c r="DD2919">
        <v>87.07575511806759</v>
      </c>
      <c r="DE2919">
        <f ca="1"/>
        <v>86.355828445707942</v>
      </c>
      <c r="DF2919">
        <v>87.400797187011989</v>
      </c>
    </row>
    <row r="2920" spans="1:110" x14ac:dyDescent="0.25">
      <c r="A2920">
        <v>49.3</v>
      </c>
      <c r="B2920" t="b">
        <v>1</v>
      </c>
      <c r="CW2920">
        <v>0.99573087431693985</v>
      </c>
      <c r="CX2920">
        <v>88</v>
      </c>
      <c r="CY2920">
        <v>94.272792469576899</v>
      </c>
      <c r="CZ2920">
        <v>100.86836544391574</v>
      </c>
      <c r="DA2920">
        <v>377.71519512401159</v>
      </c>
      <c r="DB2920">
        <f ca="1"/>
        <v>97.107436057909126</v>
      </c>
      <c r="DC2920">
        <f ca="1"/>
        <v>95.44325948908967</v>
      </c>
      <c r="DD2920">
        <v>87.150383900405444</v>
      </c>
      <c r="DE2920">
        <f ca="1"/>
        <v>86.419405763660322</v>
      </c>
      <c r="DF2920">
        <v>87.458723412980888</v>
      </c>
    </row>
    <row r="2921" spans="1:110" x14ac:dyDescent="0.25">
      <c r="A2921">
        <v>47.9</v>
      </c>
      <c r="B2921" t="b">
        <v>1</v>
      </c>
      <c r="CW2921">
        <v>0.99607240437158473</v>
      </c>
      <c r="CX2921">
        <v>88</v>
      </c>
      <c r="CY2921">
        <v>94.541576336495211</v>
      </c>
      <c r="CZ2921">
        <v>101.28787674667966</v>
      </c>
      <c r="DA2921">
        <v>383.4872813073535</v>
      </c>
      <c r="DB2921">
        <f ca="1"/>
        <v>97.273642754020727</v>
      </c>
      <c r="DC2921">
        <f ca="1"/>
        <v>95.748269839101297</v>
      </c>
      <c r="DD2921">
        <v>87.228062496451841</v>
      </c>
      <c r="DE2921">
        <f ca="1"/>
        <v>86.48644980018598</v>
      </c>
      <c r="DF2921">
        <v>87.519130829838886</v>
      </c>
    </row>
    <row r="2922" spans="1:110" x14ac:dyDescent="0.25">
      <c r="A2922">
        <v>46.4</v>
      </c>
      <c r="B2922" t="b">
        <v>1</v>
      </c>
      <c r="CW2922">
        <v>0.9964139344262295</v>
      </c>
      <c r="CX2922">
        <v>89</v>
      </c>
      <c r="CY2922">
        <v>94.832177112147264</v>
      </c>
      <c r="CZ2922">
        <v>101.74340249207715</v>
      </c>
      <c r="DA2922">
        <v>389.78479643972491</v>
      </c>
      <c r="DB2922">
        <f ca="1"/>
        <v>97.452466114646867</v>
      </c>
      <c r="DC2922">
        <f ca="1"/>
        <v>96.078749090632883</v>
      </c>
      <c r="DD2922">
        <v>87.309198495574961</v>
      </c>
      <c r="DE2922">
        <f ca="1"/>
        <v>86.557487505905456</v>
      </c>
      <c r="DF2922">
        <v>87.582362205327172</v>
      </c>
    </row>
    <row r="2923" spans="1:110" x14ac:dyDescent="0.25">
      <c r="A2923">
        <v>45.5</v>
      </c>
      <c r="B2923" t="b">
        <v>1</v>
      </c>
      <c r="CW2923">
        <v>0.99675546448087426</v>
      </c>
      <c r="CX2923">
        <v>89</v>
      </c>
      <c r="CY2923">
        <v>95.14877444341235</v>
      </c>
      <c r="CZ2923">
        <v>102.24201071137871</v>
      </c>
      <c r="DA2923">
        <v>396.71306702202929</v>
      </c>
      <c r="DB2923">
        <f ca="1"/>
        <v>97.646262878394111</v>
      </c>
      <c r="DC2923">
        <f ca="1"/>
        <v>96.439634410227924</v>
      </c>
      <c r="DD2923">
        <v>87.394299272639358</v>
      </c>
      <c r="DE2923">
        <f ca="1"/>
        <v>86.63318621302237</v>
      </c>
      <c r="DF2923">
        <v>87.648845984654059</v>
      </c>
    </row>
    <row r="2924" spans="1:110" x14ac:dyDescent="0.25">
      <c r="A2924">
        <v>44.6</v>
      </c>
      <c r="B2924" t="b">
        <v>1</v>
      </c>
      <c r="CW2924">
        <v>0.99709699453551914</v>
      </c>
      <c r="CX2924">
        <v>89</v>
      </c>
      <c r="CY2924">
        <v>95.496905926475947</v>
      </c>
      <c r="CZ2924">
        <v>102.79310312702293</v>
      </c>
      <c r="DA2924">
        <v>404.4126540151567</v>
      </c>
      <c r="DB2924">
        <f ca="1"/>
        <v>97.858142994397696</v>
      </c>
      <c r="DC2924">
        <f ca="1"/>
        <v>96.837479603987887</v>
      </c>
      <c r="DD2924">
        <v>87.484009957611732</v>
      </c>
      <c r="DE2924">
        <f ca="1"/>
        <v>86.714410648450254</v>
      </c>
      <c r="DF2924">
        <v>87.719129410517269</v>
      </c>
    </row>
    <row r="2925" spans="1:110" x14ac:dyDescent="0.25">
      <c r="A2925">
        <v>43.8</v>
      </c>
      <c r="B2925" t="b">
        <v>1</v>
      </c>
      <c r="CW2925">
        <v>0.99743852459016391</v>
      </c>
      <c r="CX2925">
        <v>89</v>
      </c>
      <c r="CY2925">
        <v>95.88413481752869</v>
      </c>
      <c r="CZ2925">
        <v>103.40957703559148</v>
      </c>
      <c r="DA2925">
        <v>413.07706403675166</v>
      </c>
      <c r="DB2925">
        <f ca="1"/>
        <v>98.092335383405327</v>
      </c>
      <c r="DC2925">
        <f ca="1"/>
        <v>97.281254814506326</v>
      </c>
      <c r="DD2925">
        <v>87.579172285409598</v>
      </c>
      <c r="DE2925">
        <f ca="1"/>
        <v>86.802313061960589</v>
      </c>
      <c r="DF2925">
        <v>87.793930097270561</v>
      </c>
    </row>
    <row r="2926" spans="1:110" x14ac:dyDescent="0.25">
      <c r="A2926">
        <v>67</v>
      </c>
      <c r="B2926" t="b">
        <v>1</v>
      </c>
      <c r="CW2926">
        <v>0.99778005464480879</v>
      </c>
      <c r="CX2926">
        <v>89</v>
      </c>
      <c r="CY2926">
        <v>96.32118974004652</v>
      </c>
      <c r="CZ2926">
        <v>104.10981716330566</v>
      </c>
      <c r="DA2926">
        <v>422.98321016313162</v>
      </c>
      <c r="DB2926">
        <f ca="1"/>
        <v>98.354809586148022</v>
      </c>
      <c r="DC2926">
        <f ca="1"/>
        <v>97.783714361238367</v>
      </c>
      <c r="DD2926">
        <v>87.680920352154246</v>
      </c>
      <c r="DE2926">
        <f ca="1"/>
        <v>86.898483151173437</v>
      </c>
      <c r="DF2926">
        <v>87.874220388472168</v>
      </c>
    </row>
    <row r="2927" spans="1:110" x14ac:dyDescent="0.25">
      <c r="A2927">
        <v>59.2</v>
      </c>
      <c r="B2927" t="b">
        <v>1</v>
      </c>
      <c r="CW2927">
        <v>0.99812158469945356</v>
      </c>
      <c r="CX2927">
        <v>89</v>
      </c>
      <c r="CY2927">
        <v>96.824046226867353</v>
      </c>
      <c r="CZ2927">
        <v>104.92135142426493</v>
      </c>
      <c r="DA2927">
        <v>434.54751776313987</v>
      </c>
      <c r="DB2927">
        <f ca="1"/>
        <v>98.654405699650042</v>
      </c>
      <c r="DC2927">
        <f ca="1"/>
        <v>98.363900799043805</v>
      </c>
      <c r="DD2927">
        <v>87.790846252998506</v>
      </c>
      <c r="DE2927">
        <f ca="1"/>
        <v>87.005213985772471</v>
      </c>
      <c r="DF2927">
        <v>87.961374144698297</v>
      </c>
    </row>
    <row r="2928" spans="1:110" x14ac:dyDescent="0.25">
      <c r="A2928">
        <v>58</v>
      </c>
      <c r="B2928" t="b">
        <v>1</v>
      </c>
      <c r="CW2928">
        <v>0.99846311475409832</v>
      </c>
      <c r="CX2928">
        <v>89</v>
      </c>
      <c r="CY2928">
        <v>97.418079165549869</v>
      </c>
      <c r="CZ2928">
        <v>105.8881848819921</v>
      </c>
      <c r="DA2928">
        <v>448.43893294949078</v>
      </c>
      <c r="DB2928">
        <f ca="1"/>
        <v>99.005076156263456</v>
      </c>
      <c r="DC2928">
        <f ca="1"/>
        <v>99.052153663586537</v>
      </c>
      <c r="DD2928">
        <v>87.911310340243261</v>
      </c>
      <c r="DE2928">
        <f ca="1"/>
        <v>87.126014803179388</v>
      </c>
      <c r="DF2928">
        <v>88.057443585103172</v>
      </c>
    </row>
    <row r="2929" spans="1:110" x14ac:dyDescent="0.25">
      <c r="A2929">
        <v>56.6</v>
      </c>
      <c r="B2929" t="b">
        <v>1</v>
      </c>
      <c r="CW2929">
        <v>0.9988046448087432</v>
      </c>
      <c r="CX2929">
        <v>89</v>
      </c>
      <c r="CY2929">
        <v>98.147408818027969</v>
      </c>
      <c r="CZ2929">
        <v>107.08741650025355</v>
      </c>
      <c r="DA2929">
        <v>465.83615708095402</v>
      </c>
      <c r="DB2929">
        <f ca="1"/>
        <v>99.430898979429173</v>
      </c>
      <c r="DC2929">
        <f ca="1"/>
        <v>99.901418516817756</v>
      </c>
      <c r="DD2929">
        <v>88.046088937087703</v>
      </c>
      <c r="DE2929">
        <f ca="1"/>
        <v>87.26671934079782</v>
      </c>
      <c r="DF2929">
        <v>88.165741977666883</v>
      </c>
    </row>
    <row r="2930" spans="1:110" x14ac:dyDescent="0.25">
      <c r="A2930">
        <v>54.9</v>
      </c>
      <c r="B2930" t="b">
        <v>1</v>
      </c>
      <c r="CW2930">
        <v>0.99914617486338797</v>
      </c>
      <c r="CX2930">
        <v>89</v>
      </c>
      <c r="CY2930">
        <v>99.100013513782784</v>
      </c>
      <c r="CZ2930">
        <v>108.67425644539846</v>
      </c>
      <c r="DA2930">
        <v>489.12842467797861</v>
      </c>
      <c r="DB2930">
        <f ca="1"/>
        <v>99.979442295055563</v>
      </c>
      <c r="DC2930">
        <f ca="1"/>
        <v>101.0177531166549</v>
      </c>
      <c r="DD2930">
        <v>88.201958377322867</v>
      </c>
      <c r="DE2930">
        <f ca="1"/>
        <v>87.438316518654815</v>
      </c>
      <c r="DF2930">
        <v>88.292283243400163</v>
      </c>
    </row>
    <row r="2931" spans="1:110" x14ac:dyDescent="0.25">
      <c r="A2931">
        <v>52.4</v>
      </c>
      <c r="B2931" t="b">
        <v>1</v>
      </c>
      <c r="CW2931">
        <v>0.99948770491803274</v>
      </c>
      <c r="CX2931">
        <v>89</v>
      </c>
      <c r="CY2931">
        <v>100.49832184025213</v>
      </c>
      <c r="CZ2931">
        <v>111.04623395855724</v>
      </c>
      <c r="DA2931">
        <v>524.49029359071267</v>
      </c>
      <c r="DB2931">
        <f ca="1"/>
        <v>100.76946854833812</v>
      </c>
      <c r="DC2931">
        <f ca="1"/>
        <v>102.67095593599363</v>
      </c>
      <c r="DD2931">
        <v>88.393718372689165</v>
      </c>
      <c r="DE2931">
        <f ca="1"/>
        <v>87.666474913454024</v>
      </c>
      <c r="DF2931">
        <v>88.450410926885269</v>
      </c>
    </row>
    <row r="2932" spans="1:110" x14ac:dyDescent="0.25">
      <c r="A2932">
        <v>50</v>
      </c>
      <c r="B2932" t="b">
        <v>1</v>
      </c>
      <c r="CW2932">
        <v>0.99982923497267762</v>
      </c>
      <c r="CX2932">
        <v>89</v>
      </c>
      <c r="CY2932">
        <v>103.3353701585884</v>
      </c>
      <c r="CZ2932">
        <v>116.01904493442143</v>
      </c>
      <c r="DA2932">
        <v>600.54165423195468</v>
      </c>
      <c r="DB2932">
        <f ca="1"/>
        <v>102.31984550588157</v>
      </c>
      <c r="DC2932">
        <f ca="1"/>
        <v>106.07860267049774</v>
      </c>
      <c r="DD2932">
        <v>88.672236780081107</v>
      </c>
      <c r="DE2932">
        <f ca="1"/>
        <v>88.050563230918314</v>
      </c>
      <c r="DF2932">
        <v>88.687272278498298</v>
      </c>
    </row>
    <row r="2933" spans="1:110" x14ac:dyDescent="0.25">
      <c r="A2933">
        <v>48.2</v>
      </c>
      <c r="B2933" t="b">
        <v>1</v>
      </c>
    </row>
    <row r="2934" spans="1:110" x14ac:dyDescent="0.25">
      <c r="A2934">
        <v>46.6</v>
      </c>
      <c r="B2934" t="b">
        <v>1</v>
      </c>
    </row>
    <row r="2935" spans="1:110" x14ac:dyDescent="0.25">
      <c r="A2935">
        <v>45.4</v>
      </c>
      <c r="B2935" t="b">
        <v>1</v>
      </c>
    </row>
    <row r="2936" spans="1:110" x14ac:dyDescent="0.25">
      <c r="A2936">
        <v>44.6</v>
      </c>
      <c r="B2936" t="b">
        <v>1</v>
      </c>
    </row>
    <row r="2937" spans="1:110" x14ac:dyDescent="0.25">
      <c r="A2937">
        <v>44.3</v>
      </c>
      <c r="B2937" t="b">
        <v>1</v>
      </c>
    </row>
    <row r="2938" spans="1:110" x14ac:dyDescent="0.25">
      <c r="A2938">
        <v>44.5</v>
      </c>
      <c r="B2938" t="b">
        <v>1</v>
      </c>
    </row>
    <row r="2939" spans="1:110" x14ac:dyDescent="0.25">
      <c r="A2939">
        <v>44.8</v>
      </c>
      <c r="B2939" t="b">
        <v>1</v>
      </c>
    </row>
    <row r="2940" spans="1:110" x14ac:dyDescent="0.25">
      <c r="A2940">
        <v>45.3</v>
      </c>
      <c r="B2940" t="b">
        <v>1</v>
      </c>
    </row>
    <row r="2941" spans="1:110" x14ac:dyDescent="0.25">
      <c r="A2941">
        <v>46</v>
      </c>
      <c r="B2941" t="b">
        <v>1</v>
      </c>
    </row>
  </sheetData>
  <mergeCells count="9">
    <mergeCell ref="BE53:BY53"/>
    <mergeCell ref="CA53:CU53"/>
    <mergeCell ref="U1:BC1"/>
    <mergeCell ref="G2:S2"/>
    <mergeCell ref="CW1:DF1"/>
    <mergeCell ref="BE1:BY1"/>
    <mergeCell ref="CA1:CU1"/>
    <mergeCell ref="BE27:BY27"/>
    <mergeCell ref="CA27:CU27"/>
  </mergeCells>
  <conditionalFormatting sqref="G5:S12">
    <cfRule type="expression" dxfId="36" priority="1" stopIfTrue="1">
      <formula>$P5=MIN($P$5:$P$12)</formula>
    </cfRule>
  </conditionalFormatting>
  <conditionalFormatting sqref="BM3">
    <cfRule type="expression" dxfId="35" priority="2" stopIfTrue="1">
      <formula>OR(INDEX(Grid_Argument_Minimum(UV_WB_S1),1,3)=1,INDEX(Grid_Argument_Minimum(UV_WB_S1),1,3)=$BF$3)</formula>
    </cfRule>
  </conditionalFormatting>
  <conditionalFormatting sqref="BM4">
    <cfRule type="expression" dxfId="34" priority="3" stopIfTrue="1">
      <formula>OR(INDEX(Grid_Argument_Minimum(UV_WB_S1),1,2)=1,INDEX(Grid_Argument_Minimum(UV_WB_S1),1,2)=$BF$3)</formula>
    </cfRule>
  </conditionalFormatting>
  <conditionalFormatting sqref="BF6:BY25">
    <cfRule type="colorScale" priority="4">
      <colorScale>
        <cfvo type="min"/>
        <cfvo type="percentile" val="50"/>
        <cfvo type="max"/>
        <color rgb="FF7BBE63"/>
        <color rgb="FF84EBFF"/>
        <color rgb="FF6B69F8"/>
      </colorScale>
    </cfRule>
  </conditionalFormatting>
  <conditionalFormatting sqref="CI3">
    <cfRule type="expression" dxfId="33" priority="5" stopIfTrue="1">
      <formula>OR(INDEX(Grid_Argument_Minimum(UV_WB_S2),1,3)=1,INDEX(Grid_Argument_Minimum(UV_WB_S2),1,3)=$CB$3)</formula>
    </cfRule>
  </conditionalFormatting>
  <conditionalFormatting sqref="CI4">
    <cfRule type="expression" dxfId="32" priority="6" stopIfTrue="1">
      <formula>OR(INDEX(Grid_Argument_Minimum(UV_WB_S2),1,2)=1,INDEX(Grid_Argument_Minimum(UV_WB_S2),1,2)=$CB$3)</formula>
    </cfRule>
  </conditionalFormatting>
  <conditionalFormatting sqref="CB6:CU25">
    <cfRule type="colorScale" priority="7">
      <colorScale>
        <cfvo type="min"/>
        <cfvo type="percentile" val="50"/>
        <cfvo type="max"/>
        <color rgb="FF7BBE63"/>
        <color rgb="FF84EBFF"/>
        <color rgb="FF6B69F8"/>
      </colorScale>
    </cfRule>
  </conditionalFormatting>
  <conditionalFormatting sqref="BM29">
    <cfRule type="expression" dxfId="31" priority="8" stopIfTrue="1">
      <formula>OR(INDEX(Grid_Argument_Minimum(UV_GAMMA_S1),1,3)=1,INDEX(Grid_Argument_Minimum(UV_GAMMA_S1),1,3)=$BF$29)</formula>
    </cfRule>
  </conditionalFormatting>
  <conditionalFormatting sqref="BM30">
    <cfRule type="expression" dxfId="30" priority="9" stopIfTrue="1">
      <formula>OR(INDEX(Grid_Argument_Minimum(UV_GAMMA_S1),1,2)=1,INDEX(Grid_Argument_Minimum(UV_GAMMA_S1),1,2)=$BF$29)</formula>
    </cfRule>
  </conditionalFormatting>
  <conditionalFormatting sqref="BF32:BY51">
    <cfRule type="colorScale" priority="10">
      <colorScale>
        <cfvo type="min"/>
        <cfvo type="percentile" val="50"/>
        <cfvo type="max"/>
        <color rgb="FF7BBE63"/>
        <color rgb="FF84EBFF"/>
        <color rgb="FF6B69F8"/>
      </colorScale>
    </cfRule>
  </conditionalFormatting>
  <conditionalFormatting sqref="CI29">
    <cfRule type="expression" dxfId="29" priority="11" stopIfTrue="1">
      <formula>OR(INDEX(Grid_Argument_Minimum(UV_GAMMA_S2),1,3)=1,INDEX(Grid_Argument_Minimum(UV_GAMMA_S2),1,3)=$CB$29)</formula>
    </cfRule>
  </conditionalFormatting>
  <conditionalFormatting sqref="CI30">
    <cfRule type="expression" dxfId="28" priority="12" stopIfTrue="1">
      <formula>OR(INDEX(Grid_Argument_Minimum(UV_GAMMA_S2),1,2)=1,INDEX(Grid_Argument_Minimum(UV_GAMMA_S2),1,2)=$CB$29)</formula>
    </cfRule>
  </conditionalFormatting>
  <conditionalFormatting sqref="CB32:CU51">
    <cfRule type="colorScale" priority="13">
      <colorScale>
        <cfvo type="min"/>
        <cfvo type="percentile" val="50"/>
        <cfvo type="max"/>
        <color rgb="FF7BBE63"/>
        <color rgb="FF84EBFF"/>
        <color rgb="FF6B69F8"/>
      </colorScale>
    </cfRule>
  </conditionalFormatting>
  <conditionalFormatting sqref="BM55">
    <cfRule type="expression" dxfId="27" priority="14" stopIfTrue="1">
      <formula>OR(INDEX(Grid_Argument_Minimum(UV_BETA_S1),1,3)=1,INDEX(Grid_Argument_Minimum(UV_BETA_S1),1,3)=$BF$55)</formula>
    </cfRule>
  </conditionalFormatting>
  <conditionalFormatting sqref="BM56">
    <cfRule type="expression" dxfId="26" priority="15" stopIfTrue="1">
      <formula>OR(INDEX(Grid_Argument_Minimum(UV_BETA_S1),1,2)=1,INDEX(Grid_Argument_Minimum(UV_BETA_S1),1,2)=$BF$55)</formula>
    </cfRule>
  </conditionalFormatting>
  <conditionalFormatting sqref="BF58:BY77">
    <cfRule type="colorScale" priority="16">
      <colorScale>
        <cfvo type="min"/>
        <cfvo type="percentile" val="50"/>
        <cfvo type="max"/>
        <color rgb="FF7BBE63"/>
        <color rgb="FF84EBFF"/>
        <color rgb="FF6B69F8"/>
      </colorScale>
    </cfRule>
  </conditionalFormatting>
  <conditionalFormatting sqref="CI55">
    <cfRule type="expression" dxfId="25" priority="17" stopIfTrue="1">
      <formula>OR(INDEX(Grid_Argument_Minimum(UV_BETA_S2),1,3)=1,INDEX(Grid_Argument_Minimum(UV_BETA_S2),1,3)=$CB$55)</formula>
    </cfRule>
  </conditionalFormatting>
  <conditionalFormatting sqref="CI56">
    <cfRule type="expression" dxfId="24" priority="18" stopIfTrue="1">
      <formula>OR(INDEX(Grid_Argument_Minimum(UV_BETA_S2),1,2)=1,INDEX(Grid_Argument_Minimum(UV_BETA_S2),1,2)=$CB$55)</formula>
    </cfRule>
  </conditionalFormatting>
  <conditionalFormatting sqref="CB58:CU77">
    <cfRule type="colorScale" priority="19">
      <colorScale>
        <cfvo type="min"/>
        <cfvo type="percentile" val="50"/>
        <cfvo type="max"/>
        <color rgb="FF7BBE63"/>
        <color rgb="FF84EBFF"/>
        <color rgb="FF6B69F8"/>
      </colorScale>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15</vt:i4>
      </vt:variant>
    </vt:vector>
  </HeadingPairs>
  <TitlesOfParts>
    <vt:vector size="22" baseType="lpstr">
      <vt:lpstr>LAMBDA_functions</vt:lpstr>
      <vt:lpstr>Life Expectancy Data</vt:lpstr>
      <vt:lpstr>Regression Instructions</vt:lpstr>
      <vt:lpstr>Diagnostic Guide</vt:lpstr>
      <vt:lpstr>Version History</vt:lpstr>
      <vt:lpstr>Regression</vt:lpstr>
      <vt:lpstr>Univariate</vt:lpstr>
      <vt:lpstr>Regression!Allow_Intercept</vt:lpstr>
      <vt:lpstr>Regression!alpha</vt:lpstr>
      <vt:lpstr>Regression!Source_Table</vt:lpstr>
      <vt:lpstr>Regression!Spec_Include</vt:lpstr>
      <vt:lpstr>Regression!Spec_Order</vt:lpstr>
      <vt:lpstr>Regression!Spec_Reference</vt:lpstr>
      <vt:lpstr>Regression!Spec_Role</vt:lpstr>
      <vt:lpstr>Regression!Spec_Transform</vt:lpstr>
      <vt:lpstr>Regression!Spec_Type</vt:lpstr>
      <vt:lpstr>Univariate!UV_BETA_S1</vt:lpstr>
      <vt:lpstr>Univariate!UV_BETA_S2</vt:lpstr>
      <vt:lpstr>Univariate!UV_GAMMA_S1</vt:lpstr>
      <vt:lpstr>Univariate!UV_GAMMA_S2</vt:lpstr>
      <vt:lpstr>Univariate!UV_WB_S1</vt:lpstr>
      <vt:lpstr>Univariate!UV_WB_S2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Colodner, Stephen</cp:lastModifiedBy>
  <dcterms:created xsi:type="dcterms:W3CDTF">2026-06-22T19:13:42Z</dcterms:created>
  <dcterms:modified xsi:type="dcterms:W3CDTF">2026-07-06T13:24:51Z</dcterms:modified>
</cp:coreProperties>
</file>